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328"/>
  <workbookPr updateLinks="never" codeName="ThisWorkbook"/>
  <mc:AlternateContent xmlns:mc="http://schemas.openxmlformats.org/markup-compatibility/2006">
    <mc:Choice Requires="x15">
      <x15ac:absPath xmlns:x15ac="http://schemas.microsoft.com/office/spreadsheetml/2010/11/ac" url="C:\Users\NPC15\Desktop\関東IC\エントリー\"/>
    </mc:Choice>
  </mc:AlternateContent>
  <xr:revisionPtr revIDLastSave="0" documentId="13_ncr:1_{A69C6F78-9067-494F-9AEA-E022A53A6A51}" xr6:coauthVersionLast="45" xr6:coauthVersionMax="45" xr10:uidLastSave="{00000000-0000-0000-0000-000000000000}"/>
  <workbookProtection workbookAlgorithmName="SHA-512" workbookHashValue="oOzNRkfOdVPrmNZKlbvw6wmVKHnY5h+rNd8RlsdKD4jcF38ceRLn7nh2qZh5I3Phdi89BV2M0/TZQLpIf/J7dA==" workbookSaltValue="Nk3TJrZ0481gIKgG/M/bzQ==" workbookSpinCount="100000" lockStructure="1"/>
  <bookViews>
    <workbookView xWindow="-120" yWindow="-120" windowWidth="20730" windowHeight="11160" tabRatio="836" xr2:uid="{00000000-000D-0000-FFFF-FFFF00000000}"/>
  </bookViews>
  <sheets>
    <sheet name="基本情報" sheetId="13" r:id="rId1"/>
    <sheet name="新規学連登録者入力シート" sheetId="20" r:id="rId2"/>
    <sheet name="大学記録" sheetId="29" r:id="rId3"/>
    <sheet name="記入方法" sheetId="31" r:id="rId4"/>
    <sheet name="個人情報" sheetId="15" r:id="rId5"/>
    <sheet name="突破者リスト外資格記録入力シート" sheetId="21" state="hidden" r:id="rId6"/>
    <sheet name="登録者リスト" sheetId="22" state="hidden" r:id="rId7"/>
    <sheet name="MAT用" sheetId="30" state="hidden" r:id="rId8"/>
    <sheet name="リスト" sheetId="2" state="hidden" r:id="rId9"/>
    <sheet name="標準記録" sheetId="23" state="hidden" r:id="rId10"/>
    <sheet name="大学リスト" sheetId="24" state="hidden" r:id="rId11"/>
  </sheets>
  <externalReferences>
    <externalReference r:id="rId12"/>
    <externalReference r:id="rId13"/>
    <externalReference r:id="rId14"/>
    <externalReference r:id="rId15"/>
  </externalReferences>
  <definedNames>
    <definedName name="_1748" localSheetId="2">#REF!</definedName>
    <definedName name="_1748">#REF!</definedName>
    <definedName name="_xlnm._FilterDatabase" localSheetId="10" hidden="1">大学リスト!$A$1:$D$125</definedName>
    <definedName name="_xlnm._FilterDatabase" localSheetId="6" hidden="1">登録者リスト!$A$1:$H$5818</definedName>
    <definedName name="H">リスト!$U$2:$U$4</definedName>
    <definedName name="list59.1">[1]リスト【競技情報】!$J$2:$J$61</definedName>
    <definedName name="list59.2">[1]リスト【競技情報】!$K$2:$K$61</definedName>
    <definedName name="list99.1">[2]リスト【競技情報】!$G$2:$G$101</definedName>
    <definedName name="list99.2">[1]リスト【競技情報】!$I$2:$I$101</definedName>
    <definedName name="_xlnm.Print_Area" localSheetId="3">記入方法!$A$1:$AT$402</definedName>
    <definedName name="_xlnm.Print_Area" localSheetId="4">個人情報!$A$1:$AQ$402</definedName>
    <definedName name="_xlnm.Print_Titles" localSheetId="3">記入方法!$1:$2</definedName>
    <definedName name="_xlnm.Print_Titles" localSheetId="4">個人情報!$1:$2</definedName>
    <definedName name="_xlnm.Print_Titles" localSheetId="5">突破者リスト外資格記録入力シート!$1:$4</definedName>
    <definedName name="W">リスト!$V$2:$V$4</definedName>
    <definedName name="リレー種目" localSheetId="2">[3]リスト!$K$2:$K$3</definedName>
    <definedName name="リレー種目">リスト!$L$2:$L$3</definedName>
    <definedName name="学年">リスト!$H$2:$H$19</definedName>
    <definedName name="資格審査">リスト!$A$2:$A$4</definedName>
    <definedName name="樹立日①" localSheetId="2">[3]リスト!$D$2:$D$3</definedName>
    <definedName name="樹立日①">リスト!$E$2:$E$3</definedName>
    <definedName name="樹立日②" localSheetId="2">[3]リスト!$E$2:$E$13</definedName>
    <definedName name="樹立日②">リスト!$F$2:$F$13</definedName>
    <definedName name="樹立日③" localSheetId="2">[3]リスト!$F$2:$F$32</definedName>
    <definedName name="樹立日③">リスト!$G$2:$G$32</definedName>
    <definedName name="女子種目" localSheetId="2">[3]リスト!$J$2:$J$21</definedName>
    <definedName name="女子種目">リスト!$K$2:$K$18</definedName>
    <definedName name="女子標準">リスト!$N$2:$N$9</definedName>
    <definedName name="整理番号">リスト!$S$2:$S$51</definedName>
    <definedName name="大学名">[2]リスト【大学名】!$A$1:$EL$1</definedName>
    <definedName name="男子種目" localSheetId="2">[4]リストok!$I$2:$I$22</definedName>
    <definedName name="男子種目">リスト!$J$2:$J$18</definedName>
    <definedName name="男子標準">リスト!$M$2:$M$9</definedName>
    <definedName name="登録番号">リスト!$R$2:$R$501</definedName>
    <definedName name="登録陸協">リスト!$I$2:$I$48</definedName>
    <definedName name="番号">[4]リストok!$C$2:$C$101</definedName>
    <definedName name="番号①">リスト!$B$2:$B$100</definedName>
    <definedName name="番号②">リスト!$C$2:$C$101</definedName>
    <definedName name="番号④">リスト!$W$2:$W$102</definedName>
    <definedName name="番号⑤">リスト!$C$2:$C$61</definedName>
    <definedName name="番号⑥">リスト!$W$2:$W$62</definedName>
    <definedName name="陸協" localSheetId="2">[3]リスト!#REF!</definedName>
    <definedName name="陸協">リスト!#REF!</definedName>
  </definedNames>
  <calcPr calcId="181029"/>
</workbook>
</file>

<file path=xl/calcChain.xml><?xml version="1.0" encoding="utf-8"?>
<calcChain xmlns="http://schemas.openxmlformats.org/spreadsheetml/2006/main">
  <c r="M400" i="15" l="1"/>
  <c r="M395" i="15"/>
  <c r="M390" i="15"/>
  <c r="M385" i="15"/>
  <c r="M380" i="15"/>
  <c r="M375" i="15"/>
  <c r="M370" i="15"/>
  <c r="M365" i="15"/>
  <c r="M360" i="15"/>
  <c r="M355" i="15"/>
  <c r="M350" i="15"/>
  <c r="M345" i="15"/>
  <c r="M340" i="15"/>
  <c r="M335" i="15"/>
  <c r="M330" i="15"/>
  <c r="M325" i="15"/>
  <c r="M320" i="15"/>
  <c r="M315" i="15"/>
  <c r="M310" i="15"/>
  <c r="M305" i="15"/>
  <c r="M300" i="15"/>
  <c r="M295" i="15"/>
  <c r="M290" i="15"/>
  <c r="M285" i="15"/>
  <c r="M280" i="15"/>
  <c r="M275" i="15"/>
  <c r="M270" i="15"/>
  <c r="M265" i="15"/>
  <c r="M260" i="15"/>
  <c r="M255" i="15"/>
  <c r="M250" i="15"/>
  <c r="M245" i="15"/>
  <c r="M240" i="15"/>
  <c r="M235" i="15"/>
  <c r="M230" i="15"/>
  <c r="M225" i="15"/>
  <c r="M220" i="15"/>
  <c r="M215" i="15"/>
  <c r="M210" i="15"/>
  <c r="M205" i="15"/>
  <c r="M200" i="15"/>
  <c r="M195" i="15"/>
  <c r="M190" i="15"/>
  <c r="M185" i="15"/>
  <c r="M180" i="15"/>
  <c r="M175" i="15"/>
  <c r="M170" i="15"/>
  <c r="M165" i="15"/>
  <c r="M160" i="15"/>
  <c r="M155" i="15"/>
  <c r="M150" i="15"/>
  <c r="M145" i="15"/>
  <c r="M140" i="15"/>
  <c r="M135" i="15"/>
  <c r="M130" i="15"/>
  <c r="M125" i="15"/>
  <c r="M120" i="15"/>
  <c r="M115" i="15"/>
  <c r="M110" i="15"/>
  <c r="M105" i="15"/>
  <c r="M100" i="15"/>
  <c r="M95" i="15"/>
  <c r="M90" i="15"/>
  <c r="M85" i="15"/>
  <c r="M80" i="15"/>
  <c r="M75" i="15"/>
  <c r="M70" i="15"/>
  <c r="M65" i="15"/>
  <c r="M60" i="15"/>
  <c r="M55" i="15"/>
  <c r="M50" i="15"/>
  <c r="M45" i="15"/>
  <c r="M40" i="15"/>
  <c r="M35" i="15"/>
  <c r="M30" i="15"/>
  <c r="M25" i="15"/>
  <c r="M20" i="15"/>
  <c r="M15" i="15"/>
  <c r="M10" i="15"/>
  <c r="M5" i="15"/>
  <c r="AC5" i="15" l="1"/>
  <c r="AD5" i="15"/>
  <c r="AF5" i="15"/>
  <c r="AH5" i="15"/>
  <c r="AJ5" i="15"/>
  <c r="AC6" i="15"/>
  <c r="K10" i="15"/>
  <c r="AC10" i="15"/>
  <c r="AD10" i="15"/>
  <c r="AF10" i="15"/>
  <c r="AH10" i="15"/>
  <c r="AJ10" i="15"/>
  <c r="AC11" i="15"/>
  <c r="K15" i="15"/>
  <c r="AC15" i="15"/>
  <c r="AD15" i="15"/>
  <c r="AF15" i="15"/>
  <c r="AH15" i="15"/>
  <c r="AJ15" i="15"/>
  <c r="AC16" i="15"/>
  <c r="A3" i="30" l="1"/>
  <c r="D398" i="15" l="1"/>
  <c r="D393" i="15"/>
  <c r="D388" i="15"/>
  <c r="D383" i="15"/>
  <c r="D378" i="15"/>
  <c r="D373" i="15"/>
  <c r="D368" i="15"/>
  <c r="D363" i="15"/>
  <c r="D358" i="15"/>
  <c r="D353" i="15"/>
  <c r="D348" i="15"/>
  <c r="D343" i="15"/>
  <c r="D338" i="15"/>
  <c r="D333" i="15"/>
  <c r="D328" i="15"/>
  <c r="D323" i="15"/>
  <c r="D318" i="15"/>
  <c r="D313" i="15"/>
  <c r="D308" i="15"/>
  <c r="D303" i="15"/>
  <c r="D298" i="15"/>
  <c r="D293" i="15"/>
  <c r="D288" i="15"/>
  <c r="D283" i="15"/>
  <c r="D278" i="15"/>
  <c r="D273" i="15"/>
  <c r="D268" i="15"/>
  <c r="D263" i="15"/>
  <c r="D258" i="15"/>
  <c r="D253" i="15"/>
  <c r="D248" i="15"/>
  <c r="D243" i="15"/>
  <c r="D238" i="15"/>
  <c r="D233" i="15"/>
  <c r="D228" i="15"/>
  <c r="D223" i="15"/>
  <c r="G221" i="15"/>
  <c r="E221" i="15"/>
  <c r="AJ220" i="15"/>
  <c r="AH220" i="15"/>
  <c r="AC220" i="15" s="1"/>
  <c r="AF220" i="15"/>
  <c r="AD220" i="15"/>
  <c r="AC221" i="15" s="1"/>
  <c r="K220" i="15"/>
  <c r="H220" i="15"/>
  <c r="G220" i="15"/>
  <c r="F220" i="15"/>
  <c r="E220" i="15"/>
  <c r="D218" i="15"/>
  <c r="G216" i="15"/>
  <c r="E216" i="15"/>
  <c r="AJ215" i="15"/>
  <c r="AH215" i="15"/>
  <c r="AF215" i="15"/>
  <c r="AD215" i="15"/>
  <c r="AC216" i="15" s="1"/>
  <c r="K215" i="15"/>
  <c r="H215" i="15"/>
  <c r="G215" i="15"/>
  <c r="F215" i="15"/>
  <c r="E215" i="15"/>
  <c r="D213" i="15"/>
  <c r="G211" i="15"/>
  <c r="E211" i="15"/>
  <c r="AJ210" i="15"/>
  <c r="AH210" i="15"/>
  <c r="AF210" i="15"/>
  <c r="AD210" i="15"/>
  <c r="AC211" i="15" s="1"/>
  <c r="K210" i="15"/>
  <c r="H210" i="15"/>
  <c r="G210" i="15"/>
  <c r="F210" i="15"/>
  <c r="E210" i="15"/>
  <c r="D208" i="15"/>
  <c r="G206" i="15"/>
  <c r="E206" i="15"/>
  <c r="AJ205" i="15"/>
  <c r="AH205" i="15"/>
  <c r="AF205" i="15"/>
  <c r="AC205" i="15" s="1"/>
  <c r="AD205" i="15"/>
  <c r="AC206" i="15" s="1"/>
  <c r="K205" i="15"/>
  <c r="H205" i="15"/>
  <c r="G205" i="15"/>
  <c r="F205" i="15"/>
  <c r="E205" i="15"/>
  <c r="D203" i="15"/>
  <c r="G201" i="15"/>
  <c r="E201" i="15"/>
  <c r="AJ200" i="15"/>
  <c r="AH200" i="15"/>
  <c r="AF200" i="15"/>
  <c r="AD200" i="15"/>
  <c r="AC201" i="15" s="1"/>
  <c r="K200" i="15"/>
  <c r="H200" i="15"/>
  <c r="G200" i="15"/>
  <c r="F200" i="15"/>
  <c r="E200" i="15"/>
  <c r="D198" i="15"/>
  <c r="G196" i="15"/>
  <c r="E196" i="15"/>
  <c r="AJ195" i="15"/>
  <c r="AH195" i="15"/>
  <c r="AF195" i="15"/>
  <c r="AD195" i="15"/>
  <c r="AC196" i="15" s="1"/>
  <c r="K195" i="15"/>
  <c r="H195" i="15"/>
  <c r="G195" i="15"/>
  <c r="F195" i="15"/>
  <c r="E195" i="15"/>
  <c r="D193" i="15"/>
  <c r="G191" i="15"/>
  <c r="E191" i="15"/>
  <c r="AJ190" i="15"/>
  <c r="AH190" i="15"/>
  <c r="AF190" i="15"/>
  <c r="AD190" i="15"/>
  <c r="AC191" i="15" s="1"/>
  <c r="K190" i="15"/>
  <c r="H190" i="15"/>
  <c r="G190" i="15"/>
  <c r="F190" i="15"/>
  <c r="E190" i="15"/>
  <c r="D188" i="15"/>
  <c r="G186" i="15"/>
  <c r="E186" i="15"/>
  <c r="AJ185" i="15"/>
  <c r="AH185" i="15"/>
  <c r="AF185" i="15"/>
  <c r="AD185" i="15"/>
  <c r="AC186" i="15" s="1"/>
  <c r="K185" i="15"/>
  <c r="H185" i="15"/>
  <c r="G185" i="15"/>
  <c r="F185" i="15"/>
  <c r="E185" i="15"/>
  <c r="D183" i="15"/>
  <c r="G181" i="15"/>
  <c r="E181" i="15"/>
  <c r="AJ180" i="15"/>
  <c r="AH180" i="15"/>
  <c r="AF180" i="15"/>
  <c r="AD180" i="15"/>
  <c r="AC181" i="15" s="1"/>
  <c r="K180" i="15"/>
  <c r="H180" i="15"/>
  <c r="G180" i="15"/>
  <c r="F180" i="15"/>
  <c r="E180" i="15"/>
  <c r="D178" i="15"/>
  <c r="G176" i="15"/>
  <c r="E176" i="15"/>
  <c r="AJ175" i="15"/>
  <c r="AH175" i="15"/>
  <c r="AF175" i="15"/>
  <c r="AD175" i="15"/>
  <c r="AC176" i="15" s="1"/>
  <c r="K175" i="15"/>
  <c r="H175" i="15"/>
  <c r="G175" i="15"/>
  <c r="F175" i="15"/>
  <c r="E175" i="15"/>
  <c r="D173" i="15"/>
  <c r="G171" i="15"/>
  <c r="E171" i="15"/>
  <c r="AJ170" i="15"/>
  <c r="AH170" i="15"/>
  <c r="AF170" i="15"/>
  <c r="AD170" i="15"/>
  <c r="AC171" i="15" s="1"/>
  <c r="K170" i="15"/>
  <c r="H170" i="15"/>
  <c r="G170" i="15"/>
  <c r="F170" i="15"/>
  <c r="E170" i="15"/>
  <c r="D168" i="15"/>
  <c r="G166" i="15"/>
  <c r="E166" i="15"/>
  <c r="AJ165" i="15"/>
  <c r="AH165" i="15"/>
  <c r="AF165" i="15"/>
  <c r="AD165" i="15"/>
  <c r="AC166" i="15" s="1"/>
  <c r="K165" i="15"/>
  <c r="H165" i="15"/>
  <c r="G165" i="15"/>
  <c r="F165" i="15"/>
  <c r="E165" i="15"/>
  <c r="D163" i="15"/>
  <c r="G161" i="15"/>
  <c r="E161" i="15"/>
  <c r="AJ160" i="15"/>
  <c r="AH160" i="15"/>
  <c r="AF160" i="15"/>
  <c r="AD160" i="15"/>
  <c r="AC161" i="15" s="1"/>
  <c r="K160" i="15"/>
  <c r="H160" i="15"/>
  <c r="G160" i="15"/>
  <c r="F160" i="15"/>
  <c r="E160" i="15"/>
  <c r="D158" i="15"/>
  <c r="G156" i="15"/>
  <c r="E156" i="15"/>
  <c r="AJ155" i="15"/>
  <c r="AH155" i="15"/>
  <c r="AF155" i="15"/>
  <c r="AD155" i="15"/>
  <c r="AC156" i="15" s="1"/>
  <c r="K155" i="15"/>
  <c r="H155" i="15"/>
  <c r="G155" i="15"/>
  <c r="F155" i="15"/>
  <c r="E155" i="15"/>
  <c r="D153" i="15"/>
  <c r="G151" i="15"/>
  <c r="E151" i="15"/>
  <c r="AJ150" i="15"/>
  <c r="AH150" i="15"/>
  <c r="AF150" i="15"/>
  <c r="AD150" i="15"/>
  <c r="AC151" i="15" s="1"/>
  <c r="K150" i="15"/>
  <c r="H150" i="15"/>
  <c r="G150" i="15"/>
  <c r="F150" i="15"/>
  <c r="E150" i="15"/>
  <c r="D148" i="15"/>
  <c r="G146" i="15"/>
  <c r="E146" i="15"/>
  <c r="AJ145" i="15"/>
  <c r="AH145" i="15"/>
  <c r="AF145" i="15"/>
  <c r="AD145" i="15"/>
  <c r="AC146" i="15" s="1"/>
  <c r="K145" i="15"/>
  <c r="H145" i="15"/>
  <c r="G145" i="15"/>
  <c r="F145" i="15"/>
  <c r="E145" i="15"/>
  <c r="D143" i="15"/>
  <c r="G141" i="15"/>
  <c r="E141" i="15"/>
  <c r="AJ140" i="15"/>
  <c r="AH140" i="15"/>
  <c r="AC140" i="15" s="1"/>
  <c r="AF140" i="15"/>
  <c r="AD140" i="15"/>
  <c r="AC141" i="15" s="1"/>
  <c r="K140" i="15"/>
  <c r="H140" i="15"/>
  <c r="G140" i="15"/>
  <c r="F140" i="15"/>
  <c r="E140" i="15"/>
  <c r="D138" i="15"/>
  <c r="G136" i="15"/>
  <c r="E136" i="15"/>
  <c r="AJ135" i="15"/>
  <c r="AH135" i="15"/>
  <c r="AF135" i="15"/>
  <c r="AD135" i="15"/>
  <c r="AC136" i="15" s="1"/>
  <c r="K135" i="15"/>
  <c r="H135" i="15"/>
  <c r="G135" i="15"/>
  <c r="F135" i="15"/>
  <c r="E135" i="15"/>
  <c r="D133" i="15"/>
  <c r="G131" i="15"/>
  <c r="E131" i="15"/>
  <c r="AJ130" i="15"/>
  <c r="AH130" i="15"/>
  <c r="AF130" i="15"/>
  <c r="AD130" i="15"/>
  <c r="AC131" i="15" s="1"/>
  <c r="K130" i="15"/>
  <c r="H130" i="15"/>
  <c r="G130" i="15"/>
  <c r="F130" i="15"/>
  <c r="E130" i="15"/>
  <c r="D128" i="15"/>
  <c r="G126" i="15"/>
  <c r="E126" i="15"/>
  <c r="AJ125" i="15"/>
  <c r="AH125" i="15"/>
  <c r="AF125" i="15"/>
  <c r="AD125" i="15"/>
  <c r="AC126" i="15" s="1"/>
  <c r="K125" i="15"/>
  <c r="H125" i="15"/>
  <c r="G125" i="15"/>
  <c r="F125" i="15"/>
  <c r="E125" i="15"/>
  <c r="D123" i="15"/>
  <c r="G121" i="15"/>
  <c r="E121" i="15"/>
  <c r="AJ120" i="15"/>
  <c r="AH120" i="15"/>
  <c r="AC120" i="15" s="1"/>
  <c r="AF120" i="15"/>
  <c r="AD120" i="15"/>
  <c r="AC121" i="15" s="1"/>
  <c r="K120" i="15"/>
  <c r="H120" i="15"/>
  <c r="G120" i="15"/>
  <c r="F120" i="15"/>
  <c r="E120" i="15"/>
  <c r="D118" i="15"/>
  <c r="G116" i="15"/>
  <c r="E116" i="15"/>
  <c r="AJ115" i="15"/>
  <c r="AH115" i="15"/>
  <c r="AF115" i="15"/>
  <c r="AD115" i="15"/>
  <c r="AC116" i="15" s="1"/>
  <c r="K115" i="15"/>
  <c r="H115" i="15"/>
  <c r="G115" i="15"/>
  <c r="F115" i="15"/>
  <c r="E115" i="15"/>
  <c r="D113" i="15"/>
  <c r="G111" i="15"/>
  <c r="E111" i="15"/>
  <c r="AJ110" i="15"/>
  <c r="AH110" i="15"/>
  <c r="AF110" i="15"/>
  <c r="AD110" i="15"/>
  <c r="AC111" i="15" s="1"/>
  <c r="K110" i="15"/>
  <c r="H110" i="15"/>
  <c r="G110" i="15"/>
  <c r="F110" i="15"/>
  <c r="E110" i="15"/>
  <c r="D108" i="15"/>
  <c r="G106" i="15"/>
  <c r="E106" i="15"/>
  <c r="AJ105" i="15"/>
  <c r="AH105" i="15"/>
  <c r="AF105" i="15"/>
  <c r="AD105" i="15"/>
  <c r="AC106" i="15" s="1"/>
  <c r="K105" i="15"/>
  <c r="H105" i="15"/>
  <c r="G105" i="15"/>
  <c r="F105" i="15"/>
  <c r="E105" i="15"/>
  <c r="D103" i="15"/>
  <c r="G101" i="15"/>
  <c r="E101" i="15"/>
  <c r="AJ100" i="15"/>
  <c r="AH100" i="15"/>
  <c r="AF100" i="15"/>
  <c r="AD100" i="15"/>
  <c r="AC101" i="15" s="1"/>
  <c r="K100" i="15"/>
  <c r="H100" i="15"/>
  <c r="G100" i="15"/>
  <c r="F100" i="15"/>
  <c r="E100" i="15"/>
  <c r="D98" i="15"/>
  <c r="G96" i="15"/>
  <c r="E96" i="15"/>
  <c r="AJ95" i="15"/>
  <c r="AH95" i="15"/>
  <c r="AF95" i="15"/>
  <c r="AD95" i="15"/>
  <c r="AC96" i="15" s="1"/>
  <c r="K95" i="15"/>
  <c r="H95" i="15"/>
  <c r="G95" i="15"/>
  <c r="F95" i="15"/>
  <c r="E95" i="15"/>
  <c r="D93" i="15"/>
  <c r="G91" i="15"/>
  <c r="E91" i="15"/>
  <c r="AJ90" i="15"/>
  <c r="AH90" i="15"/>
  <c r="AF90" i="15"/>
  <c r="AD90" i="15"/>
  <c r="AC91" i="15" s="1"/>
  <c r="K90" i="15"/>
  <c r="H90" i="15"/>
  <c r="G90" i="15"/>
  <c r="F90" i="15"/>
  <c r="E90" i="15"/>
  <c r="D88" i="15"/>
  <c r="G86" i="15"/>
  <c r="E86" i="15"/>
  <c r="AJ85" i="15"/>
  <c r="AH85" i="15"/>
  <c r="AF85" i="15"/>
  <c r="AD85" i="15"/>
  <c r="AC86" i="15" s="1"/>
  <c r="K85" i="15"/>
  <c r="H85" i="15"/>
  <c r="G85" i="15"/>
  <c r="F85" i="15"/>
  <c r="E85" i="15"/>
  <c r="D83" i="15"/>
  <c r="AC170" i="15" l="1"/>
  <c r="AC160" i="15"/>
  <c r="AC180" i="15"/>
  <c r="AC115" i="15"/>
  <c r="AC135" i="15"/>
  <c r="AC165" i="15"/>
  <c r="AC175" i="15"/>
  <c r="AC215" i="15"/>
  <c r="AC85" i="15"/>
  <c r="AC130" i="15"/>
  <c r="AC155" i="15"/>
  <c r="AC200" i="15"/>
  <c r="AC210" i="15"/>
  <c r="AC95" i="15"/>
  <c r="AC90" i="15"/>
  <c r="AC100" i="15"/>
  <c r="AC105" i="15"/>
  <c r="AC125" i="15"/>
  <c r="AC145" i="15"/>
  <c r="AC190" i="15"/>
  <c r="AC110" i="15"/>
  <c r="AC150" i="15"/>
  <c r="AC185" i="15"/>
  <c r="AC195" i="15"/>
  <c r="A1" i="15"/>
  <c r="D7" i="13"/>
  <c r="D8" i="13" s="1"/>
  <c r="D9" i="13" s="1"/>
  <c r="BI401" i="31" l="1"/>
  <c r="BH401" i="31"/>
  <c r="BG401" i="31"/>
  <c r="BF401" i="31"/>
  <c r="BE401" i="31" s="1"/>
  <c r="BD401" i="31"/>
  <c r="BC401" i="31"/>
  <c r="BB401" i="31"/>
  <c r="BA401" i="31"/>
  <c r="AY401" i="31"/>
  <c r="AX401" i="31"/>
  <c r="AW401" i="31"/>
  <c r="AV401" i="31"/>
  <c r="AL401" i="31"/>
  <c r="M401" i="31"/>
  <c r="G401" i="31"/>
  <c r="E401" i="31"/>
  <c r="BL400" i="31"/>
  <c r="BI400" i="31"/>
  <c r="BG400" i="31"/>
  <c r="BF400" i="31"/>
  <c r="BE400" i="31"/>
  <c r="BD400" i="31"/>
  <c r="BC400" i="31"/>
  <c r="BB400" i="31"/>
  <c r="BA400" i="31"/>
  <c r="AZ400" i="31"/>
  <c r="AY400" i="31"/>
  <c r="AX400" i="31"/>
  <c r="AW400" i="31"/>
  <c r="AV400" i="31"/>
  <c r="AL400" i="31"/>
  <c r="AK400" i="31"/>
  <c r="AJ400" i="31"/>
  <c r="AH400" i="31"/>
  <c r="AF400" i="31"/>
  <c r="AD400" i="31"/>
  <c r="AC401" i="31" s="1"/>
  <c r="M400" i="31"/>
  <c r="K400" i="31"/>
  <c r="BH400" i="31" s="1"/>
  <c r="H400" i="31"/>
  <c r="G400" i="31"/>
  <c r="F400" i="31"/>
  <c r="E400" i="31"/>
  <c r="D398" i="31"/>
  <c r="BI396" i="31"/>
  <c r="BH396" i="31"/>
  <c r="BG396" i="31"/>
  <c r="BF396" i="31"/>
  <c r="BE396" i="31" s="1"/>
  <c r="BD396" i="31"/>
  <c r="BC396" i="31"/>
  <c r="BB396" i="31"/>
  <c r="BA396" i="31"/>
  <c r="AX396" i="31"/>
  <c r="AY396" i="31" s="1"/>
  <c r="AW396" i="31"/>
  <c r="AV396" i="31"/>
  <c r="AL396" i="31"/>
  <c r="M396" i="31"/>
  <c r="G396" i="31"/>
  <c r="E396" i="31"/>
  <c r="BL395" i="31"/>
  <c r="BI395" i="31"/>
  <c r="BG395" i="31"/>
  <c r="BF395" i="31"/>
  <c r="BE395" i="31" s="1"/>
  <c r="BD395" i="31"/>
  <c r="BC395" i="31"/>
  <c r="BB395" i="31"/>
  <c r="BA395" i="31"/>
  <c r="AZ395" i="31"/>
  <c r="AY395" i="31"/>
  <c r="AX395" i="31"/>
  <c r="AV395" i="31"/>
  <c r="AW395" i="31" s="1"/>
  <c r="AL395" i="31"/>
  <c r="AK395" i="31"/>
  <c r="AJ395" i="31"/>
  <c r="AH395" i="31"/>
  <c r="AF395" i="31"/>
  <c r="AD395" i="31"/>
  <c r="AC396" i="31" s="1"/>
  <c r="M395" i="31"/>
  <c r="K395" i="31"/>
  <c r="BH395" i="31" s="1"/>
  <c r="H395" i="31"/>
  <c r="G395" i="31"/>
  <c r="F395" i="31"/>
  <c r="E395" i="31"/>
  <c r="D393" i="31"/>
  <c r="BI391" i="31"/>
  <c r="BH391" i="31"/>
  <c r="BG391" i="31"/>
  <c r="BF391" i="31"/>
  <c r="BE391" i="31" s="1"/>
  <c r="BD391" i="31"/>
  <c r="BC391" i="31"/>
  <c r="BB391" i="31"/>
  <c r="BA391" i="31"/>
  <c r="AY391" i="31"/>
  <c r="AX391" i="31"/>
  <c r="AW391" i="31"/>
  <c r="AV391" i="31"/>
  <c r="AL391" i="31"/>
  <c r="M391" i="31"/>
  <c r="G391" i="31"/>
  <c r="E391" i="31"/>
  <c r="BI390" i="31"/>
  <c r="BG390" i="31"/>
  <c r="BF390" i="31"/>
  <c r="BE390" i="31" s="1"/>
  <c r="BD390" i="31"/>
  <c r="BC390" i="31"/>
  <c r="BB390" i="31"/>
  <c r="BA390" i="31"/>
  <c r="AZ390" i="31"/>
  <c r="AY390" i="31"/>
  <c r="AX390" i="31"/>
  <c r="AW390" i="31"/>
  <c r="AV390" i="31"/>
  <c r="AL390" i="31"/>
  <c r="AK390" i="31"/>
  <c r="AJ390" i="31"/>
  <c r="AH390" i="31"/>
  <c r="AF390" i="31"/>
  <c r="AD390" i="31"/>
  <c r="AC391" i="31" s="1"/>
  <c r="M390" i="31"/>
  <c r="K390" i="31"/>
  <c r="BH390" i="31" s="1"/>
  <c r="H390" i="31"/>
  <c r="G390" i="31"/>
  <c r="F390" i="31"/>
  <c r="E390" i="31"/>
  <c r="D388" i="31"/>
  <c r="BL390" i="31" s="1"/>
  <c r="BI386" i="31"/>
  <c r="BH386" i="31"/>
  <c r="BG386" i="31"/>
  <c r="BF386" i="31"/>
  <c r="BE386" i="31"/>
  <c r="BD386" i="31"/>
  <c r="BC386" i="31"/>
  <c r="BB386" i="31"/>
  <c r="BA386" i="31"/>
  <c r="AY386" i="31"/>
  <c r="AX386" i="31"/>
  <c r="AV386" i="31"/>
  <c r="AW386" i="31" s="1"/>
  <c r="AL386" i="31"/>
  <c r="M386" i="31"/>
  <c r="G386" i="31"/>
  <c r="E386" i="31"/>
  <c r="BI385" i="31"/>
  <c r="BG385" i="31"/>
  <c r="BF385" i="31"/>
  <c r="BE385" i="31" s="1"/>
  <c r="BD385" i="31"/>
  <c r="BC385" i="31"/>
  <c r="BB385" i="31"/>
  <c r="BA385" i="31"/>
  <c r="AZ385" i="31"/>
  <c r="AX385" i="31"/>
  <c r="AY385" i="31" s="1"/>
  <c r="AW385" i="31"/>
  <c r="AV385" i="31"/>
  <c r="AL385" i="31"/>
  <c r="AK385" i="31"/>
  <c r="AJ385" i="31"/>
  <c r="AH385" i="31"/>
  <c r="AF385" i="31"/>
  <c r="AD385" i="31"/>
  <c r="AC386" i="31" s="1"/>
  <c r="M385" i="31"/>
  <c r="K385" i="31"/>
  <c r="BH385" i="31" s="1"/>
  <c r="H385" i="31"/>
  <c r="G385" i="31"/>
  <c r="F385" i="31"/>
  <c r="E385" i="31"/>
  <c r="D383" i="31"/>
  <c r="BL385" i="31" s="1"/>
  <c r="BI381" i="31"/>
  <c r="BH381" i="31"/>
  <c r="BG381" i="31"/>
  <c r="BF381" i="31"/>
  <c r="BE381" i="31" s="1"/>
  <c r="BD381" i="31"/>
  <c r="BC381" i="31"/>
  <c r="BB381" i="31"/>
  <c r="BA381" i="31"/>
  <c r="AY381" i="31"/>
  <c r="AX381" i="31"/>
  <c r="AW381" i="31"/>
  <c r="AV381" i="31"/>
  <c r="AL381" i="31"/>
  <c r="M381" i="31"/>
  <c r="G381" i="31"/>
  <c r="E381" i="31"/>
  <c r="BL380" i="31"/>
  <c r="BI380" i="31"/>
  <c r="BG380" i="31"/>
  <c r="BF380" i="31"/>
  <c r="BE380" i="31"/>
  <c r="BD380" i="31"/>
  <c r="BC380" i="31"/>
  <c r="BB380" i="31"/>
  <c r="BA380" i="31"/>
  <c r="AZ380" i="31"/>
  <c r="AY380" i="31"/>
  <c r="AX380" i="31"/>
  <c r="AW380" i="31"/>
  <c r="AV380" i="31"/>
  <c r="AL380" i="31"/>
  <c r="AK380" i="31"/>
  <c r="AJ380" i="31"/>
  <c r="AH380" i="31"/>
  <c r="AF380" i="31"/>
  <c r="AD380" i="31"/>
  <c r="AC381" i="31" s="1"/>
  <c r="M380" i="31"/>
  <c r="K380" i="31"/>
  <c r="BH380" i="31" s="1"/>
  <c r="H380" i="31"/>
  <c r="G380" i="31"/>
  <c r="F380" i="31"/>
  <c r="E380" i="31"/>
  <c r="D378" i="31"/>
  <c r="BI376" i="31"/>
  <c r="BH376" i="31"/>
  <c r="BG376" i="31"/>
  <c r="BF376" i="31"/>
  <c r="BE376" i="31" s="1"/>
  <c r="BD376" i="31"/>
  <c r="BC376" i="31"/>
  <c r="BB376" i="31"/>
  <c r="BA376" i="31"/>
  <c r="AX376" i="31"/>
  <c r="AY376" i="31" s="1"/>
  <c r="AW376" i="31"/>
  <c r="AV376" i="31"/>
  <c r="AL376" i="31"/>
  <c r="M376" i="31"/>
  <c r="G376" i="31"/>
  <c r="E376" i="31"/>
  <c r="BL375" i="31"/>
  <c r="BI375" i="31"/>
  <c r="BG375" i="31"/>
  <c r="BF375" i="31"/>
  <c r="BE375" i="31" s="1"/>
  <c r="BD375" i="31"/>
  <c r="BC375" i="31"/>
  <c r="BB375" i="31"/>
  <c r="BA375" i="31"/>
  <c r="AZ375" i="31"/>
  <c r="AY375" i="31"/>
  <c r="AX375" i="31"/>
  <c r="AV375" i="31"/>
  <c r="AW375" i="31" s="1"/>
  <c r="AL375" i="31"/>
  <c r="AK375" i="31"/>
  <c r="AJ375" i="31"/>
  <c r="AH375" i="31"/>
  <c r="AF375" i="31"/>
  <c r="AD375" i="31"/>
  <c r="AC376" i="31" s="1"/>
  <c r="M375" i="31"/>
  <c r="K375" i="31"/>
  <c r="BH375" i="31" s="1"/>
  <c r="H375" i="31"/>
  <c r="G375" i="31"/>
  <c r="F375" i="31"/>
  <c r="E375" i="31"/>
  <c r="D373" i="31"/>
  <c r="BI371" i="31"/>
  <c r="BH371" i="31"/>
  <c r="BG371" i="31"/>
  <c r="BF371" i="31"/>
  <c r="BE371" i="31" s="1"/>
  <c r="BD371" i="31"/>
  <c r="BC371" i="31"/>
  <c r="BB371" i="31"/>
  <c r="BA371" i="31"/>
  <c r="AY371" i="31"/>
  <c r="AX371" i="31"/>
  <c r="AW371" i="31"/>
  <c r="AV371" i="31"/>
  <c r="AL371" i="31"/>
  <c r="M371" i="31"/>
  <c r="G371" i="31"/>
  <c r="E371" i="31"/>
  <c r="BI370" i="31"/>
  <c r="BG370" i="31"/>
  <c r="BF370" i="31"/>
  <c r="BE370" i="31" s="1"/>
  <c r="BD370" i="31"/>
  <c r="BC370" i="31"/>
  <c r="BB370" i="31"/>
  <c r="BA370" i="31"/>
  <c r="AZ370" i="31"/>
  <c r="AY370" i="31"/>
  <c r="AX370" i="31"/>
  <c r="AW370" i="31"/>
  <c r="AV370" i="31"/>
  <c r="AL370" i="31"/>
  <c r="AK370" i="31"/>
  <c r="AJ370" i="31"/>
  <c r="AH370" i="31"/>
  <c r="AF370" i="31"/>
  <c r="AD370" i="31"/>
  <c r="AC371" i="31" s="1"/>
  <c r="M370" i="31"/>
  <c r="K370" i="31"/>
  <c r="BH370" i="31" s="1"/>
  <c r="H370" i="31"/>
  <c r="G370" i="31"/>
  <c r="F370" i="31"/>
  <c r="E370" i="31"/>
  <c r="D368" i="31"/>
  <c r="BL370" i="31" s="1"/>
  <c r="BI366" i="31"/>
  <c r="BH366" i="31"/>
  <c r="BG366" i="31"/>
  <c r="BF366" i="31"/>
  <c r="BE366" i="31"/>
  <c r="BD366" i="31"/>
  <c r="BC366" i="31"/>
  <c r="BB366" i="31"/>
  <c r="BA366" i="31"/>
  <c r="AY366" i="31"/>
  <c r="AX366" i="31"/>
  <c r="AV366" i="31"/>
  <c r="AW366" i="31" s="1"/>
  <c r="AL366" i="31"/>
  <c r="M366" i="31"/>
  <c r="G366" i="31"/>
  <c r="E366" i="31"/>
  <c r="BI365" i="31"/>
  <c r="BG365" i="31"/>
  <c r="BF365" i="31"/>
  <c r="BE365" i="31" s="1"/>
  <c r="BD365" i="31"/>
  <c r="BC365" i="31"/>
  <c r="BB365" i="31"/>
  <c r="BA365" i="31"/>
  <c r="AZ365" i="31"/>
  <c r="AX365" i="31"/>
  <c r="AY365" i="31" s="1"/>
  <c r="AW365" i="31"/>
  <c r="AV365" i="31"/>
  <c r="AL365" i="31"/>
  <c r="AK365" i="31"/>
  <c r="AJ365" i="31"/>
  <c r="AH365" i="31"/>
  <c r="AF365" i="31"/>
  <c r="AD365" i="31"/>
  <c r="AC366" i="31" s="1"/>
  <c r="M365" i="31"/>
  <c r="K365" i="31"/>
  <c r="BH365" i="31" s="1"/>
  <c r="H365" i="31"/>
  <c r="G365" i="31"/>
  <c r="F365" i="31"/>
  <c r="E365" i="31"/>
  <c r="D363" i="31"/>
  <c r="BL365" i="31" s="1"/>
  <c r="BI361" i="31"/>
  <c r="BH361" i="31"/>
  <c r="BG361" i="31"/>
  <c r="BF361" i="31"/>
  <c r="BE361" i="31" s="1"/>
  <c r="BD361" i="31"/>
  <c r="BC361" i="31"/>
  <c r="BB361" i="31"/>
  <c r="BA361" i="31"/>
  <c r="AY361" i="31"/>
  <c r="AX361" i="31"/>
  <c r="AW361" i="31"/>
  <c r="AV361" i="31"/>
  <c r="AL361" i="31"/>
  <c r="M361" i="31"/>
  <c r="G361" i="31"/>
  <c r="E361" i="31"/>
  <c r="BL360" i="31"/>
  <c r="BI360" i="31"/>
  <c r="BG360" i="31"/>
  <c r="BF360" i="31"/>
  <c r="BE360" i="31"/>
  <c r="BD360" i="31"/>
  <c r="BC360" i="31"/>
  <c r="BB360" i="31"/>
  <c r="BA360" i="31"/>
  <c r="AZ360" i="31"/>
  <c r="AY360" i="31"/>
  <c r="AX360" i="31"/>
  <c r="AW360" i="31"/>
  <c r="AV360" i="31"/>
  <c r="AL360" i="31"/>
  <c r="AK360" i="31"/>
  <c r="AJ360" i="31"/>
  <c r="AH360" i="31"/>
  <c r="AF360" i="31"/>
  <c r="AD360" i="31"/>
  <c r="AC361" i="31" s="1"/>
  <c r="M360" i="31"/>
  <c r="K360" i="31"/>
  <c r="BH360" i="31" s="1"/>
  <c r="H360" i="31"/>
  <c r="G360" i="31"/>
  <c r="F360" i="31"/>
  <c r="E360" i="31"/>
  <c r="D358" i="31"/>
  <c r="BI356" i="31"/>
  <c r="BH356" i="31"/>
  <c r="BG356" i="31"/>
  <c r="BF356" i="31"/>
  <c r="BE356" i="31" s="1"/>
  <c r="BD356" i="31"/>
  <c r="BC356" i="31"/>
  <c r="BB356" i="31"/>
  <c r="BA356" i="31"/>
  <c r="AX356" i="31"/>
  <c r="AY356" i="31" s="1"/>
  <c r="AW356" i="31"/>
  <c r="AV356" i="31"/>
  <c r="AL356" i="31"/>
  <c r="M356" i="31"/>
  <c r="G356" i="31"/>
  <c r="E356" i="31"/>
  <c r="BL355" i="31"/>
  <c r="BI355" i="31"/>
  <c r="BG355" i="31"/>
  <c r="BF355" i="31"/>
  <c r="BE355" i="31" s="1"/>
  <c r="BD355" i="31"/>
  <c r="BC355" i="31"/>
  <c r="BB355" i="31"/>
  <c r="BA355" i="31"/>
  <c r="AZ355" i="31"/>
  <c r="AY355" i="31"/>
  <c r="AX355" i="31"/>
  <c r="AV355" i="31"/>
  <c r="AW355" i="31" s="1"/>
  <c r="AL355" i="31"/>
  <c r="AK355" i="31"/>
  <c r="AJ355" i="31"/>
  <c r="AH355" i="31"/>
  <c r="AF355" i="31"/>
  <c r="AD355" i="31"/>
  <c r="AC356" i="31" s="1"/>
  <c r="M355" i="31"/>
  <c r="K355" i="31"/>
  <c r="BH355" i="31" s="1"/>
  <c r="H355" i="31"/>
  <c r="G355" i="31"/>
  <c r="F355" i="31"/>
  <c r="E355" i="31"/>
  <c r="D353" i="31"/>
  <c r="BI351" i="31"/>
  <c r="BH351" i="31"/>
  <c r="BG351" i="31"/>
  <c r="BF351" i="31"/>
  <c r="BE351" i="31" s="1"/>
  <c r="BD351" i="31"/>
  <c r="BC351" i="31"/>
  <c r="BB351" i="31"/>
  <c r="BA351" i="31"/>
  <c r="AY351" i="31"/>
  <c r="AX351" i="31"/>
  <c r="AW351" i="31"/>
  <c r="AV351" i="31"/>
  <c r="AL351" i="31"/>
  <c r="M351" i="31"/>
  <c r="G351" i="31"/>
  <c r="E351" i="31"/>
  <c r="BI350" i="31"/>
  <c r="BG350" i="31"/>
  <c r="BF350" i="31"/>
  <c r="BE350" i="31" s="1"/>
  <c r="BD350" i="31"/>
  <c r="BC350" i="31"/>
  <c r="BB350" i="31"/>
  <c r="BA350" i="31"/>
  <c r="AZ350" i="31"/>
  <c r="AY350" i="31"/>
  <c r="AX350" i="31"/>
  <c r="AW350" i="31"/>
  <c r="AV350" i="31"/>
  <c r="AL350" i="31"/>
  <c r="AK350" i="31"/>
  <c r="AJ350" i="31"/>
  <c r="AH350" i="31"/>
  <c r="AF350" i="31"/>
  <c r="AD350" i="31"/>
  <c r="AC351" i="31" s="1"/>
  <c r="M350" i="31"/>
  <c r="K350" i="31"/>
  <c r="BH350" i="31" s="1"/>
  <c r="H350" i="31"/>
  <c r="G350" i="31"/>
  <c r="F350" i="31"/>
  <c r="E350" i="31"/>
  <c r="D348" i="31"/>
  <c r="BL350" i="31" s="1"/>
  <c r="BI346" i="31"/>
  <c r="BH346" i="31"/>
  <c r="BG346" i="31"/>
  <c r="BF346" i="31"/>
  <c r="BE346" i="31"/>
  <c r="BD346" i="31"/>
  <c r="BC346" i="31"/>
  <c r="BB346" i="31"/>
  <c r="BA346" i="31"/>
  <c r="AY346" i="31"/>
  <c r="AX346" i="31"/>
  <c r="AV346" i="31"/>
  <c r="AW346" i="31" s="1"/>
  <c r="AL346" i="31"/>
  <c r="M346" i="31"/>
  <c r="G346" i="31"/>
  <c r="E346" i="31"/>
  <c r="BI345" i="31"/>
  <c r="BG345" i="31"/>
  <c r="BF345" i="31"/>
  <c r="BE345" i="31" s="1"/>
  <c r="BD345" i="31"/>
  <c r="BC345" i="31"/>
  <c r="BB345" i="31"/>
  <c r="BA345" i="31"/>
  <c r="AZ345" i="31"/>
  <c r="AX345" i="31"/>
  <c r="AY345" i="31" s="1"/>
  <c r="AW345" i="31"/>
  <c r="AV345" i="31"/>
  <c r="AL345" i="31"/>
  <c r="AK345" i="31"/>
  <c r="AJ345" i="31"/>
  <c r="AH345" i="31"/>
  <c r="AF345" i="31"/>
  <c r="AD345" i="31"/>
  <c r="AC346" i="31" s="1"/>
  <c r="M345" i="31"/>
  <c r="K345" i="31"/>
  <c r="BH345" i="31" s="1"/>
  <c r="H345" i="31"/>
  <c r="G345" i="31"/>
  <c r="F345" i="31"/>
  <c r="E345" i="31"/>
  <c r="D343" i="31"/>
  <c r="BL345" i="31" s="1"/>
  <c r="BI341" i="31"/>
  <c r="BH341" i="31"/>
  <c r="BG341" i="31"/>
  <c r="BF341" i="31"/>
  <c r="BE341" i="31" s="1"/>
  <c r="BD341" i="31"/>
  <c r="BC341" i="31"/>
  <c r="BB341" i="31"/>
  <c r="BA341" i="31"/>
  <c r="AY341" i="31"/>
  <c r="AX341" i="31"/>
  <c r="AW341" i="31"/>
  <c r="AV341" i="31"/>
  <c r="AL341" i="31"/>
  <c r="M341" i="31"/>
  <c r="G341" i="31"/>
  <c r="E341" i="31"/>
  <c r="BL340" i="31"/>
  <c r="BI340" i="31"/>
  <c r="BG340" i="31"/>
  <c r="BF340" i="31"/>
  <c r="BE340" i="31"/>
  <c r="BD340" i="31"/>
  <c r="BC340" i="31"/>
  <c r="BB340" i="31"/>
  <c r="BA340" i="31"/>
  <c r="AZ340" i="31"/>
  <c r="AY340" i="31"/>
  <c r="AX340" i="31"/>
  <c r="AW340" i="31"/>
  <c r="AV340" i="31"/>
  <c r="AL340" i="31"/>
  <c r="AK340" i="31"/>
  <c r="AJ340" i="31"/>
  <c r="AH340" i="31"/>
  <c r="AF340" i="31"/>
  <c r="AD340" i="31"/>
  <c r="AC341" i="31" s="1"/>
  <c r="M340" i="31"/>
  <c r="K340" i="31"/>
  <c r="BH340" i="31" s="1"/>
  <c r="H340" i="31"/>
  <c r="G340" i="31"/>
  <c r="F340" i="31"/>
  <c r="E340" i="31"/>
  <c r="D338" i="31"/>
  <c r="BI336" i="31"/>
  <c r="BH336" i="31"/>
  <c r="BG336" i="31"/>
  <c r="BF336" i="31"/>
  <c r="BE336" i="31" s="1"/>
  <c r="BD336" i="31"/>
  <c r="BC336" i="31"/>
  <c r="BB336" i="31"/>
  <c r="BA336" i="31"/>
  <c r="AX336" i="31"/>
  <c r="AY336" i="31" s="1"/>
  <c r="AW336" i="31"/>
  <c r="AV336" i="31"/>
  <c r="AL336" i="31"/>
  <c r="M336" i="31"/>
  <c r="G336" i="31"/>
  <c r="E336" i="31"/>
  <c r="BL335" i="31"/>
  <c r="BI335" i="31"/>
  <c r="BG335" i="31"/>
  <c r="BF335" i="31"/>
  <c r="BE335" i="31" s="1"/>
  <c r="BD335" i="31"/>
  <c r="BC335" i="31"/>
  <c r="BB335" i="31"/>
  <c r="BA335" i="31"/>
  <c r="AZ335" i="31"/>
  <c r="AY335" i="31"/>
  <c r="AX335" i="31"/>
  <c r="AV335" i="31"/>
  <c r="AW335" i="31" s="1"/>
  <c r="AL335" i="31"/>
  <c r="AK335" i="31"/>
  <c r="AJ335" i="31"/>
  <c r="AH335" i="31"/>
  <c r="AF335" i="31"/>
  <c r="AD335" i="31"/>
  <c r="AC336" i="31" s="1"/>
  <c r="M335" i="31"/>
  <c r="K335" i="31"/>
  <c r="BH335" i="31" s="1"/>
  <c r="H335" i="31"/>
  <c r="G335" i="31"/>
  <c r="F335" i="31"/>
  <c r="E335" i="31"/>
  <c r="D333" i="31"/>
  <c r="BI331" i="31"/>
  <c r="BH331" i="31"/>
  <c r="BG331" i="31"/>
  <c r="BF331" i="31"/>
  <c r="BE331" i="31" s="1"/>
  <c r="BD331" i="31"/>
  <c r="BC331" i="31"/>
  <c r="BB331" i="31"/>
  <c r="BA331" i="31"/>
  <c r="AY331" i="31"/>
  <c r="AX331" i="31"/>
  <c r="AW331" i="31"/>
  <c r="AV331" i="31"/>
  <c r="AL331" i="31"/>
  <c r="M331" i="31"/>
  <c r="G331" i="31"/>
  <c r="E331" i="31"/>
  <c r="BI330" i="31"/>
  <c r="BG330" i="31"/>
  <c r="BF330" i="31"/>
  <c r="BE330" i="31" s="1"/>
  <c r="BD330" i="31"/>
  <c r="BC330" i="31"/>
  <c r="BB330" i="31"/>
  <c r="BA330" i="31"/>
  <c r="AZ330" i="31"/>
  <c r="AY330" i="31"/>
  <c r="AX330" i="31"/>
  <c r="AW330" i="31"/>
  <c r="AV330" i="31"/>
  <c r="AL330" i="31"/>
  <c r="AK330" i="31"/>
  <c r="AJ330" i="31"/>
  <c r="AH330" i="31"/>
  <c r="AF330" i="31"/>
  <c r="AD330" i="31"/>
  <c r="AC331" i="31" s="1"/>
  <c r="M330" i="31"/>
  <c r="K330" i="31"/>
  <c r="BH330" i="31" s="1"/>
  <c r="H330" i="31"/>
  <c r="G330" i="31"/>
  <c r="F330" i="31"/>
  <c r="E330" i="31"/>
  <c r="D328" i="31"/>
  <c r="BL330" i="31" s="1"/>
  <c r="BI326" i="31"/>
  <c r="BH326" i="31"/>
  <c r="BG326" i="31"/>
  <c r="BF326" i="31"/>
  <c r="BE326" i="31"/>
  <c r="BD326" i="31"/>
  <c r="BC326" i="31"/>
  <c r="BB326" i="31"/>
  <c r="BA326" i="31"/>
  <c r="AY326" i="31"/>
  <c r="AX326" i="31"/>
  <c r="AV326" i="31"/>
  <c r="AW326" i="31" s="1"/>
  <c r="AL326" i="31"/>
  <c r="M326" i="31"/>
  <c r="G326" i="31"/>
  <c r="E326" i="31"/>
  <c r="BI325" i="31"/>
  <c r="BG325" i="31"/>
  <c r="BF325" i="31"/>
  <c r="BE325" i="31"/>
  <c r="BD325" i="31"/>
  <c r="BC325" i="31"/>
  <c r="BB325" i="31"/>
  <c r="BA325" i="31"/>
  <c r="AZ325" i="31"/>
  <c r="AX325" i="31"/>
  <c r="AY325" i="31" s="1"/>
  <c r="AW325" i="31"/>
  <c r="AV325" i="31"/>
  <c r="AL325" i="31"/>
  <c r="AK325" i="31"/>
  <c r="AJ325" i="31"/>
  <c r="AH325" i="31"/>
  <c r="AF325" i="31"/>
  <c r="AD325" i="31"/>
  <c r="AC326" i="31" s="1"/>
  <c r="M325" i="31"/>
  <c r="K325" i="31"/>
  <c r="BH325" i="31" s="1"/>
  <c r="H325" i="31"/>
  <c r="G325" i="31"/>
  <c r="F325" i="31"/>
  <c r="E325" i="31"/>
  <c r="D323" i="31"/>
  <c r="BL325" i="31" s="1"/>
  <c r="BI321" i="31"/>
  <c r="BH321" i="31"/>
  <c r="BG321" i="31"/>
  <c r="BF321" i="31"/>
  <c r="BE321" i="31" s="1"/>
  <c r="BD321" i="31"/>
  <c r="BC321" i="31"/>
  <c r="BB321" i="31"/>
  <c r="BA321" i="31"/>
  <c r="AY321" i="31"/>
  <c r="AX321" i="31"/>
  <c r="AW321" i="31"/>
  <c r="AV321" i="31"/>
  <c r="AL321" i="31"/>
  <c r="M321" i="31"/>
  <c r="G321" i="31"/>
  <c r="E321" i="31"/>
  <c r="BL320" i="31"/>
  <c r="BI320" i="31"/>
  <c r="BG320" i="31"/>
  <c r="BF320" i="31"/>
  <c r="BE320" i="31"/>
  <c r="BD320" i="31"/>
  <c r="BC320" i="31"/>
  <c r="BB320" i="31"/>
  <c r="BA320" i="31"/>
  <c r="AZ320" i="31"/>
  <c r="AY320" i="31"/>
  <c r="AX320" i="31"/>
  <c r="AW320" i="31"/>
  <c r="AV320" i="31"/>
  <c r="AL320" i="31"/>
  <c r="AK320" i="31"/>
  <c r="AJ320" i="31"/>
  <c r="AH320" i="31"/>
  <c r="AF320" i="31"/>
  <c r="AD320" i="31"/>
  <c r="AC321" i="31" s="1"/>
  <c r="M320" i="31"/>
  <c r="K320" i="31"/>
  <c r="BH320" i="31" s="1"/>
  <c r="H320" i="31"/>
  <c r="G320" i="31"/>
  <c r="F320" i="31"/>
  <c r="E320" i="31"/>
  <c r="D318" i="31"/>
  <c r="BI316" i="31"/>
  <c r="BH316" i="31"/>
  <c r="BG316" i="31"/>
  <c r="BF316" i="31"/>
  <c r="BE316" i="31" s="1"/>
  <c r="BD316" i="31"/>
  <c r="BC316" i="31"/>
  <c r="BB316" i="31"/>
  <c r="BA316" i="31"/>
  <c r="AX316" i="31"/>
  <c r="AY316" i="31" s="1"/>
  <c r="AW316" i="31"/>
  <c r="AV316" i="31"/>
  <c r="AL316" i="31"/>
  <c r="M316" i="31"/>
  <c r="G316" i="31"/>
  <c r="E316" i="31"/>
  <c r="BL315" i="31"/>
  <c r="BI315" i="31"/>
  <c r="BG315" i="31"/>
  <c r="BF315" i="31"/>
  <c r="BE315" i="31" s="1"/>
  <c r="BD315" i="31"/>
  <c r="BC315" i="31"/>
  <c r="BB315" i="31"/>
  <c r="BA315" i="31"/>
  <c r="AZ315" i="31"/>
  <c r="AY315" i="31"/>
  <c r="AX315" i="31"/>
  <c r="AV315" i="31"/>
  <c r="AW315" i="31" s="1"/>
  <c r="AL315" i="31"/>
  <c r="AK315" i="31"/>
  <c r="AJ315" i="31"/>
  <c r="AH315" i="31"/>
  <c r="AF315" i="31"/>
  <c r="AD315" i="31"/>
  <c r="AC316" i="31" s="1"/>
  <c r="M315" i="31"/>
  <c r="K315" i="31"/>
  <c r="BH315" i="31" s="1"/>
  <c r="H315" i="31"/>
  <c r="G315" i="31"/>
  <c r="F315" i="31"/>
  <c r="E315" i="31"/>
  <c r="D313" i="31"/>
  <c r="BI311" i="31"/>
  <c r="BH311" i="31"/>
  <c r="BG311" i="31"/>
  <c r="BF311" i="31"/>
  <c r="BE311" i="31"/>
  <c r="BD311" i="31"/>
  <c r="BC311" i="31"/>
  <c r="BB311" i="31"/>
  <c r="BA311" i="31"/>
  <c r="AY311" i="31"/>
  <c r="AX311" i="31"/>
  <c r="AV311" i="31"/>
  <c r="AW311" i="31" s="1"/>
  <c r="AL311" i="31"/>
  <c r="M311" i="31"/>
  <c r="G311" i="31"/>
  <c r="E311" i="31"/>
  <c r="BI310" i="31"/>
  <c r="BG310" i="31"/>
  <c r="BF310" i="31"/>
  <c r="BE310" i="31" s="1"/>
  <c r="BD310" i="31"/>
  <c r="BC310" i="31"/>
  <c r="BB310" i="31"/>
  <c r="BA310" i="31"/>
  <c r="AZ310" i="31"/>
  <c r="AX310" i="31"/>
  <c r="AY310" i="31" s="1"/>
  <c r="AW310" i="31"/>
  <c r="AV310" i="31"/>
  <c r="AL310" i="31"/>
  <c r="AK310" i="31"/>
  <c r="AJ310" i="31"/>
  <c r="AH310" i="31"/>
  <c r="AF310" i="31"/>
  <c r="AD310" i="31"/>
  <c r="AC311" i="31" s="1"/>
  <c r="M310" i="31"/>
  <c r="K310" i="31"/>
  <c r="BH310" i="31" s="1"/>
  <c r="H310" i="31"/>
  <c r="G310" i="31"/>
  <c r="F310" i="31"/>
  <c r="E310" i="31"/>
  <c r="D308" i="31"/>
  <c r="BL310" i="31" s="1"/>
  <c r="BI306" i="31"/>
  <c r="BH306" i="31"/>
  <c r="BG306" i="31"/>
  <c r="BF306" i="31"/>
  <c r="BE306" i="31"/>
  <c r="BD306" i="31"/>
  <c r="BC306" i="31"/>
  <c r="BB306" i="31"/>
  <c r="BA306" i="31"/>
  <c r="AY306" i="31"/>
  <c r="AX306" i="31"/>
  <c r="AV306" i="31"/>
  <c r="AW306" i="31" s="1"/>
  <c r="AL306" i="31"/>
  <c r="M306" i="31"/>
  <c r="G306" i="31"/>
  <c r="E306" i="31"/>
  <c r="BI305" i="31"/>
  <c r="BG305" i="31"/>
  <c r="BF305" i="31"/>
  <c r="BE305" i="31" s="1"/>
  <c r="BD305" i="31"/>
  <c r="BC305" i="31"/>
  <c r="BB305" i="31"/>
  <c r="BA305" i="31"/>
  <c r="AZ305" i="31"/>
  <c r="AX305" i="31"/>
  <c r="AY305" i="31" s="1"/>
  <c r="AW305" i="31"/>
  <c r="AV305" i="31"/>
  <c r="AL305" i="31"/>
  <c r="AK305" i="31"/>
  <c r="AJ305" i="31"/>
  <c r="AH305" i="31"/>
  <c r="AF305" i="31"/>
  <c r="AD305" i="31"/>
  <c r="AC306" i="31" s="1"/>
  <c r="M305" i="31"/>
  <c r="K305" i="31"/>
  <c r="BH305" i="31" s="1"/>
  <c r="H305" i="31"/>
  <c r="G305" i="31"/>
  <c r="F305" i="31"/>
  <c r="E305" i="31"/>
  <c r="D303" i="31"/>
  <c r="BL305" i="31" s="1"/>
  <c r="BI301" i="31"/>
  <c r="BH301" i="31"/>
  <c r="BG301" i="31"/>
  <c r="BF301" i="31"/>
  <c r="BE301" i="31" s="1"/>
  <c r="BD301" i="31"/>
  <c r="BC301" i="31"/>
  <c r="BB301" i="31"/>
  <c r="BA301" i="31"/>
  <c r="AX301" i="31"/>
  <c r="AY301" i="31" s="1"/>
  <c r="AW301" i="31"/>
  <c r="AV301" i="31"/>
  <c r="AL301" i="31"/>
  <c r="M301" i="31"/>
  <c r="G301" i="31"/>
  <c r="E301" i="31"/>
  <c r="BL300" i="31"/>
  <c r="BI300" i="31"/>
  <c r="BG300" i="31"/>
  <c r="BF300" i="31"/>
  <c r="BE300" i="31"/>
  <c r="BD300" i="31"/>
  <c r="BC300" i="31"/>
  <c r="BB300" i="31"/>
  <c r="BA300" i="31"/>
  <c r="AZ300" i="31"/>
  <c r="AY300" i="31"/>
  <c r="AX300" i="31"/>
  <c r="AV300" i="31"/>
  <c r="AW300" i="31" s="1"/>
  <c r="AL300" i="31"/>
  <c r="AK300" i="31"/>
  <c r="AJ300" i="31"/>
  <c r="AH300" i="31"/>
  <c r="AF300" i="31"/>
  <c r="AD300" i="31"/>
  <c r="AC301" i="31" s="1"/>
  <c r="M300" i="31"/>
  <c r="K300" i="31"/>
  <c r="BH300" i="31" s="1"/>
  <c r="H300" i="31"/>
  <c r="G300" i="31"/>
  <c r="F300" i="31"/>
  <c r="E300" i="31"/>
  <c r="D298" i="31"/>
  <c r="BI296" i="31"/>
  <c r="BH296" i="31"/>
  <c r="BG296" i="31"/>
  <c r="BF296" i="31"/>
  <c r="BE296" i="31" s="1"/>
  <c r="BD296" i="31"/>
  <c r="BC296" i="31"/>
  <c r="BB296" i="31"/>
  <c r="BA296" i="31"/>
  <c r="AX296" i="31"/>
  <c r="AY296" i="31" s="1"/>
  <c r="AW296" i="31"/>
  <c r="AV296" i="31"/>
  <c r="AL296" i="31"/>
  <c r="M296" i="31"/>
  <c r="G296" i="31"/>
  <c r="E296" i="31"/>
  <c r="BL295" i="31"/>
  <c r="BI295" i="31"/>
  <c r="BG295" i="31"/>
  <c r="BF295" i="31"/>
  <c r="BE295" i="31" s="1"/>
  <c r="BD295" i="31"/>
  <c r="BC295" i="31"/>
  <c r="BB295" i="31"/>
  <c r="BA295" i="31"/>
  <c r="AZ295" i="31"/>
  <c r="AY295" i="31"/>
  <c r="AX295" i="31"/>
  <c r="AV295" i="31"/>
  <c r="AW295" i="31" s="1"/>
  <c r="AL295" i="31"/>
  <c r="AK295" i="31"/>
  <c r="AJ295" i="31"/>
  <c r="AH295" i="31"/>
  <c r="AF295" i="31"/>
  <c r="AD295" i="31"/>
  <c r="AC296" i="31" s="1"/>
  <c r="M295" i="31"/>
  <c r="K295" i="31"/>
  <c r="BH295" i="31" s="1"/>
  <c r="H295" i="31"/>
  <c r="G295" i="31"/>
  <c r="F295" i="31"/>
  <c r="E295" i="31"/>
  <c r="D293" i="31"/>
  <c r="BI291" i="31"/>
  <c r="BH291" i="31"/>
  <c r="BG291" i="31"/>
  <c r="BF291" i="31"/>
  <c r="BE291" i="31" s="1"/>
  <c r="BD291" i="31"/>
  <c r="BC291" i="31"/>
  <c r="BB291" i="31"/>
  <c r="BA291" i="31"/>
  <c r="AY291" i="31"/>
  <c r="AX291" i="31"/>
  <c r="AW291" i="31"/>
  <c r="AV291" i="31"/>
  <c r="AL291" i="31"/>
  <c r="M291" i="31"/>
  <c r="G291" i="31"/>
  <c r="E291" i="31"/>
  <c r="BI290" i="31"/>
  <c r="BG290" i="31"/>
  <c r="BF290" i="31"/>
  <c r="BE290" i="31" s="1"/>
  <c r="BD290" i="31"/>
  <c r="BC290" i="31"/>
  <c r="BB290" i="31"/>
  <c r="BA290" i="31"/>
  <c r="AZ290" i="31"/>
  <c r="AX290" i="31"/>
  <c r="AY290" i="31" s="1"/>
  <c r="AW290" i="31"/>
  <c r="AV290" i="31"/>
  <c r="AL290" i="31"/>
  <c r="AK290" i="31"/>
  <c r="AJ290" i="31"/>
  <c r="AH290" i="31"/>
  <c r="AF290" i="31"/>
  <c r="AD290" i="31"/>
  <c r="AC291" i="31" s="1"/>
  <c r="M290" i="31"/>
  <c r="K290" i="31"/>
  <c r="BH290" i="31" s="1"/>
  <c r="H290" i="31"/>
  <c r="G290" i="31"/>
  <c r="F290" i="31"/>
  <c r="E290" i="31"/>
  <c r="D288" i="31"/>
  <c r="BL290" i="31" s="1"/>
  <c r="BI286" i="31"/>
  <c r="BH286" i="31"/>
  <c r="BG286" i="31"/>
  <c r="BF286" i="31"/>
  <c r="BE286" i="31"/>
  <c r="BD286" i="31"/>
  <c r="BC286" i="31"/>
  <c r="BB286" i="31"/>
  <c r="BA286" i="31"/>
  <c r="AX286" i="31"/>
  <c r="AY286" i="31" s="1"/>
  <c r="AV286" i="31"/>
  <c r="AW286" i="31" s="1"/>
  <c r="AL286" i="31"/>
  <c r="M286" i="31"/>
  <c r="G286" i="31"/>
  <c r="E286" i="31"/>
  <c r="BI285" i="31"/>
  <c r="BG285" i="31"/>
  <c r="BF285" i="31"/>
  <c r="BE285" i="31" s="1"/>
  <c r="BD285" i="31"/>
  <c r="BC285" i="31"/>
  <c r="BB285" i="31"/>
  <c r="BA285" i="31"/>
  <c r="AZ285" i="31"/>
  <c r="AX285" i="31"/>
  <c r="AY285" i="31" s="1"/>
  <c r="AW285" i="31"/>
  <c r="AV285" i="31"/>
  <c r="AL285" i="31"/>
  <c r="AK285" i="31"/>
  <c r="AJ285" i="31"/>
  <c r="AH285" i="31"/>
  <c r="AF285" i="31"/>
  <c r="AD285" i="31"/>
  <c r="AC286" i="31" s="1"/>
  <c r="M285" i="31"/>
  <c r="K285" i="31"/>
  <c r="BH285" i="31" s="1"/>
  <c r="H285" i="31"/>
  <c r="G285" i="31"/>
  <c r="F285" i="31"/>
  <c r="E285" i="31"/>
  <c r="D283" i="31"/>
  <c r="BL285" i="31" s="1"/>
  <c r="BI281" i="31"/>
  <c r="BH281" i="31"/>
  <c r="BG281" i="31"/>
  <c r="BF281" i="31"/>
  <c r="BE281" i="31" s="1"/>
  <c r="BD281" i="31"/>
  <c r="BC281" i="31"/>
  <c r="BB281" i="31"/>
  <c r="BA281" i="31"/>
  <c r="AY281" i="31"/>
  <c r="AX281" i="31"/>
  <c r="AW281" i="31"/>
  <c r="AV281" i="31"/>
  <c r="AL281" i="31"/>
  <c r="M281" i="31"/>
  <c r="G281" i="31"/>
  <c r="E281" i="31"/>
  <c r="BI280" i="31"/>
  <c r="BG280" i="31"/>
  <c r="BF280" i="31"/>
  <c r="BE280" i="31"/>
  <c r="BD280" i="31"/>
  <c r="BC280" i="31"/>
  <c r="BB280" i="31"/>
  <c r="BA280" i="31"/>
  <c r="AZ280" i="31"/>
  <c r="AY280" i="31"/>
  <c r="AX280" i="31"/>
  <c r="AW280" i="31"/>
  <c r="AV280" i="31"/>
  <c r="AL280" i="31"/>
  <c r="AK280" i="31"/>
  <c r="AJ280" i="31"/>
  <c r="AH280" i="31"/>
  <c r="AF280" i="31"/>
  <c r="AD280" i="31"/>
  <c r="AC281" i="31" s="1"/>
  <c r="M280" i="31"/>
  <c r="K280" i="31"/>
  <c r="BH280" i="31" s="1"/>
  <c r="H280" i="31"/>
  <c r="G280" i="31"/>
  <c r="F280" i="31"/>
  <c r="E280" i="31"/>
  <c r="D278" i="31"/>
  <c r="BL280" i="31" s="1"/>
  <c r="BI276" i="31"/>
  <c r="BH276" i="31"/>
  <c r="BG276" i="31"/>
  <c r="BF276" i="31"/>
  <c r="BE276" i="31"/>
  <c r="BD276" i="31"/>
  <c r="BC276" i="31"/>
  <c r="BB276" i="31"/>
  <c r="BA276" i="31"/>
  <c r="AX276" i="31"/>
  <c r="AY276" i="31" s="1"/>
  <c r="AV276" i="31"/>
  <c r="AW276" i="31" s="1"/>
  <c r="AL276" i="31"/>
  <c r="M276" i="31"/>
  <c r="G276" i="31"/>
  <c r="E276" i="31"/>
  <c r="BI275" i="31"/>
  <c r="BG275" i="31"/>
  <c r="BF275" i="31"/>
  <c r="BE275" i="31" s="1"/>
  <c r="BD275" i="31"/>
  <c r="BC275" i="31"/>
  <c r="BB275" i="31"/>
  <c r="BA275" i="31"/>
  <c r="AZ275" i="31"/>
  <c r="AX275" i="31"/>
  <c r="AY275" i="31" s="1"/>
  <c r="AV275" i="31"/>
  <c r="AW275" i="31" s="1"/>
  <c r="AL275" i="31"/>
  <c r="AK275" i="31"/>
  <c r="AJ275" i="31"/>
  <c r="AH275" i="31"/>
  <c r="AF275" i="31"/>
  <c r="AD275" i="31"/>
  <c r="AC276" i="31" s="1"/>
  <c r="M275" i="31"/>
  <c r="K275" i="31"/>
  <c r="BH275" i="31" s="1"/>
  <c r="H275" i="31"/>
  <c r="G275" i="31"/>
  <c r="F275" i="31"/>
  <c r="E275" i="31"/>
  <c r="D273" i="31"/>
  <c r="BL275" i="31" s="1"/>
  <c r="BI271" i="31"/>
  <c r="BH271" i="31"/>
  <c r="BG271" i="31"/>
  <c r="BF271" i="31"/>
  <c r="BE271" i="31" s="1"/>
  <c r="BD271" i="31"/>
  <c r="BC271" i="31"/>
  <c r="BB271" i="31"/>
  <c r="BA271" i="31"/>
  <c r="AY271" i="31"/>
  <c r="AX271" i="31"/>
  <c r="AW271" i="31"/>
  <c r="AV271" i="31"/>
  <c r="AL271" i="31"/>
  <c r="M271" i="31"/>
  <c r="G271" i="31"/>
  <c r="E271" i="31"/>
  <c r="BL270" i="31"/>
  <c r="BI270" i="31"/>
  <c r="BG270" i="31"/>
  <c r="BF270" i="31"/>
  <c r="BE270" i="31"/>
  <c r="BD270" i="31"/>
  <c r="BC270" i="31"/>
  <c r="BB270" i="31"/>
  <c r="BA270" i="31"/>
  <c r="AZ270" i="31"/>
  <c r="AY270" i="31"/>
  <c r="AX270" i="31"/>
  <c r="AW270" i="31"/>
  <c r="AV270" i="31"/>
  <c r="AL270" i="31"/>
  <c r="AK270" i="31"/>
  <c r="AJ270" i="31"/>
  <c r="AH270" i="31"/>
  <c r="AF270" i="31"/>
  <c r="AD270" i="31"/>
  <c r="AC271" i="31" s="1"/>
  <c r="M270" i="31"/>
  <c r="K270" i="31"/>
  <c r="BH270" i="31" s="1"/>
  <c r="H270" i="31"/>
  <c r="G270" i="31"/>
  <c r="F270" i="31"/>
  <c r="E270" i="31"/>
  <c r="D268" i="31"/>
  <c r="BI266" i="31"/>
  <c r="BH266" i="31"/>
  <c r="BG266" i="31"/>
  <c r="BF266" i="31"/>
  <c r="BE266" i="31"/>
  <c r="BD266" i="31"/>
  <c r="BC266" i="31"/>
  <c r="BB266" i="31"/>
  <c r="BA266" i="31"/>
  <c r="AX266" i="31"/>
  <c r="AY266" i="31" s="1"/>
  <c r="AV266" i="31"/>
  <c r="AW266" i="31" s="1"/>
  <c r="AL266" i="31"/>
  <c r="M266" i="31"/>
  <c r="G266" i="31"/>
  <c r="E266" i="31"/>
  <c r="BL265" i="31"/>
  <c r="BI265" i="31"/>
  <c r="BG265" i="31"/>
  <c r="BF265" i="31"/>
  <c r="BE265" i="31" s="1"/>
  <c r="BD265" i="31"/>
  <c r="BC265" i="31"/>
  <c r="BB265" i="31"/>
  <c r="BA265" i="31"/>
  <c r="AZ265" i="31"/>
  <c r="AX265" i="31"/>
  <c r="AY265" i="31" s="1"/>
  <c r="AV265" i="31"/>
  <c r="AW265" i="31" s="1"/>
  <c r="AL265" i="31"/>
  <c r="AK265" i="31"/>
  <c r="AJ265" i="31"/>
  <c r="AH265" i="31"/>
  <c r="AF265" i="31"/>
  <c r="AD265" i="31"/>
  <c r="AC266" i="31" s="1"/>
  <c r="M265" i="31"/>
  <c r="K265" i="31"/>
  <c r="BH265" i="31" s="1"/>
  <c r="H265" i="31"/>
  <c r="G265" i="31"/>
  <c r="F265" i="31"/>
  <c r="E265" i="31"/>
  <c r="D263" i="31"/>
  <c r="BI261" i="31"/>
  <c r="BH261" i="31"/>
  <c r="BG261" i="31"/>
  <c r="BF261" i="31"/>
  <c r="BE261" i="31" s="1"/>
  <c r="BD261" i="31"/>
  <c r="BC261" i="31"/>
  <c r="BB261" i="31"/>
  <c r="BA261" i="31"/>
  <c r="AY261" i="31"/>
  <c r="AX261" i="31"/>
  <c r="AW261" i="31"/>
  <c r="AV261" i="31"/>
  <c r="AL261" i="31"/>
  <c r="M261" i="31"/>
  <c r="G261" i="31"/>
  <c r="E261" i="31"/>
  <c r="BI260" i="31"/>
  <c r="BG260" i="31"/>
  <c r="BF260" i="31"/>
  <c r="BE260" i="31"/>
  <c r="BD260" i="31"/>
  <c r="BC260" i="31"/>
  <c r="BB260" i="31"/>
  <c r="BA260" i="31"/>
  <c r="AZ260" i="31"/>
  <c r="AY260" i="31"/>
  <c r="AX260" i="31"/>
  <c r="AW260" i="31"/>
  <c r="AV260" i="31"/>
  <c r="AL260" i="31"/>
  <c r="AK260" i="31"/>
  <c r="AJ260" i="31"/>
  <c r="AH260" i="31"/>
  <c r="AF260" i="31"/>
  <c r="AD260" i="31"/>
  <c r="AC261" i="31" s="1"/>
  <c r="M260" i="31"/>
  <c r="K260" i="31"/>
  <c r="BH260" i="31" s="1"/>
  <c r="H260" i="31"/>
  <c r="G260" i="31"/>
  <c r="F260" i="31"/>
  <c r="E260" i="31"/>
  <c r="D258" i="31"/>
  <c r="BL260" i="31" s="1"/>
  <c r="BI256" i="31"/>
  <c r="BH256" i="31"/>
  <c r="BG256" i="31"/>
  <c r="BF256" i="31"/>
  <c r="BE256" i="31"/>
  <c r="BD256" i="31"/>
  <c r="BC256" i="31"/>
  <c r="BB256" i="31"/>
  <c r="BA256" i="31"/>
  <c r="AX256" i="31"/>
  <c r="AY256" i="31" s="1"/>
  <c r="AV256" i="31"/>
  <c r="AW256" i="31" s="1"/>
  <c r="AL256" i="31"/>
  <c r="M256" i="31"/>
  <c r="G256" i="31"/>
  <c r="E256" i="31"/>
  <c r="BI255" i="31"/>
  <c r="BG255" i="31"/>
  <c r="BF255" i="31"/>
  <c r="BE255" i="31" s="1"/>
  <c r="BD255" i="31"/>
  <c r="BC255" i="31"/>
  <c r="BB255" i="31"/>
  <c r="BA255" i="31"/>
  <c r="AZ255" i="31"/>
  <c r="AX255" i="31"/>
  <c r="AY255" i="31" s="1"/>
  <c r="AV255" i="31"/>
  <c r="AW255" i="31" s="1"/>
  <c r="AL255" i="31"/>
  <c r="AK255" i="31"/>
  <c r="AJ255" i="31"/>
  <c r="AH255" i="31"/>
  <c r="AF255" i="31"/>
  <c r="AD255" i="31"/>
  <c r="AC256" i="31" s="1"/>
  <c r="M255" i="31"/>
  <c r="K255" i="31"/>
  <c r="BH255" i="31" s="1"/>
  <c r="H255" i="31"/>
  <c r="G255" i="31"/>
  <c r="F255" i="31"/>
  <c r="E255" i="31"/>
  <c r="D253" i="31"/>
  <c r="BL255" i="31" s="1"/>
  <c r="BI251" i="31"/>
  <c r="BH251" i="31"/>
  <c r="BG251" i="31"/>
  <c r="BF251" i="31"/>
  <c r="BE251" i="31" s="1"/>
  <c r="BD251" i="31"/>
  <c r="BC251" i="31"/>
  <c r="BB251" i="31"/>
  <c r="BA251" i="31"/>
  <c r="AY251" i="31"/>
  <c r="AX251" i="31"/>
  <c r="AW251" i="31"/>
  <c r="AV251" i="31"/>
  <c r="AL251" i="31"/>
  <c r="M251" i="31"/>
  <c r="G251" i="31"/>
  <c r="E251" i="31"/>
  <c r="BL250" i="31"/>
  <c r="BI250" i="31"/>
  <c r="BG250" i="31"/>
  <c r="BF250" i="31"/>
  <c r="BE250" i="31"/>
  <c r="BD250" i="31"/>
  <c r="BC250" i="31"/>
  <c r="BB250" i="31"/>
  <c r="BA250" i="31"/>
  <c r="AZ250" i="31"/>
  <c r="AY250" i="31"/>
  <c r="AX250" i="31"/>
  <c r="AW250" i="31"/>
  <c r="AV250" i="31"/>
  <c r="AL250" i="31"/>
  <c r="AK250" i="31"/>
  <c r="AJ250" i="31"/>
  <c r="AH250" i="31"/>
  <c r="AF250" i="31"/>
  <c r="AD250" i="31"/>
  <c r="AC251" i="31" s="1"/>
  <c r="M250" i="31"/>
  <c r="K250" i="31"/>
  <c r="BH250" i="31" s="1"/>
  <c r="H250" i="31"/>
  <c r="G250" i="31"/>
  <c r="F250" i="31"/>
  <c r="E250" i="31"/>
  <c r="D248" i="31"/>
  <c r="BI246" i="31"/>
  <c r="BH246" i="31"/>
  <c r="BG246" i="31"/>
  <c r="BF246" i="31"/>
  <c r="BE246" i="31"/>
  <c r="BD246" i="31"/>
  <c r="BC246" i="31"/>
  <c r="BB246" i="31"/>
  <c r="BA246" i="31"/>
  <c r="AX246" i="31"/>
  <c r="AY246" i="31" s="1"/>
  <c r="AV246" i="31"/>
  <c r="AW246" i="31" s="1"/>
  <c r="AL246" i="31"/>
  <c r="M246" i="31"/>
  <c r="G246" i="31"/>
  <c r="E246" i="31"/>
  <c r="BI245" i="31"/>
  <c r="BG245" i="31"/>
  <c r="BF245" i="31"/>
  <c r="BE245" i="31" s="1"/>
  <c r="BD245" i="31"/>
  <c r="BC245" i="31"/>
  <c r="BB245" i="31"/>
  <c r="BA245" i="31"/>
  <c r="AZ245" i="31"/>
  <c r="AX245" i="31"/>
  <c r="AY245" i="31" s="1"/>
  <c r="AV245" i="31"/>
  <c r="AW245" i="31" s="1"/>
  <c r="AL245" i="31"/>
  <c r="AK245" i="31"/>
  <c r="AJ245" i="31"/>
  <c r="AH245" i="31"/>
  <c r="AF245" i="31"/>
  <c r="AD245" i="31"/>
  <c r="AC246" i="31" s="1"/>
  <c r="M245" i="31"/>
  <c r="K245" i="31"/>
  <c r="BH245" i="31" s="1"/>
  <c r="H245" i="31"/>
  <c r="G245" i="31"/>
  <c r="F245" i="31"/>
  <c r="E245" i="31"/>
  <c r="D243" i="31"/>
  <c r="BL245" i="31" s="1"/>
  <c r="BI241" i="31"/>
  <c r="BH241" i="31"/>
  <c r="BG241" i="31"/>
  <c r="BF241" i="31"/>
  <c r="BE241" i="31" s="1"/>
  <c r="BD241" i="31"/>
  <c r="BC241" i="31"/>
  <c r="BB241" i="31"/>
  <c r="BA241" i="31"/>
  <c r="AY241" i="31"/>
  <c r="AX241" i="31"/>
  <c r="AW241" i="31"/>
  <c r="AV241" i="31"/>
  <c r="AL241" i="31"/>
  <c r="M241" i="31"/>
  <c r="G241" i="31"/>
  <c r="E241" i="31"/>
  <c r="BI240" i="31"/>
  <c r="BG240" i="31"/>
  <c r="BF240" i="31"/>
  <c r="BE240" i="31"/>
  <c r="BD240" i="31"/>
  <c r="BC240" i="31"/>
  <c r="BB240" i="31"/>
  <c r="BA240" i="31"/>
  <c r="AZ240" i="31"/>
  <c r="AY240" i="31"/>
  <c r="AX240" i="31"/>
  <c r="AW240" i="31"/>
  <c r="AV240" i="31"/>
  <c r="AL240" i="31"/>
  <c r="AK240" i="31"/>
  <c r="AJ240" i="31"/>
  <c r="AH240" i="31"/>
  <c r="AF240" i="31"/>
  <c r="AD240" i="31"/>
  <c r="AC241" i="31" s="1"/>
  <c r="M240" i="31"/>
  <c r="K240" i="31"/>
  <c r="BH240" i="31" s="1"/>
  <c r="H240" i="31"/>
  <c r="G240" i="31"/>
  <c r="F240" i="31"/>
  <c r="E240" i="31"/>
  <c r="D238" i="31"/>
  <c r="BL240" i="31" s="1"/>
  <c r="BI236" i="31"/>
  <c r="BH236" i="31"/>
  <c r="BG236" i="31"/>
  <c r="BF236" i="31"/>
  <c r="BE236" i="31"/>
  <c r="BD236" i="31"/>
  <c r="BC236" i="31"/>
  <c r="BB236" i="31"/>
  <c r="BA236" i="31"/>
  <c r="AX236" i="31"/>
  <c r="AY236" i="31" s="1"/>
  <c r="AV236" i="31"/>
  <c r="AW236" i="31" s="1"/>
  <c r="AL236" i="31"/>
  <c r="M236" i="31"/>
  <c r="G236" i="31"/>
  <c r="E236" i="31"/>
  <c r="BI235" i="31"/>
  <c r="BG235" i="31"/>
  <c r="BF235" i="31"/>
  <c r="BE235" i="31" s="1"/>
  <c r="BD235" i="31"/>
  <c r="BC235" i="31"/>
  <c r="BB235" i="31"/>
  <c r="BA235" i="31"/>
  <c r="AZ235" i="31"/>
  <c r="AX235" i="31"/>
  <c r="AY235" i="31" s="1"/>
  <c r="AV235" i="31"/>
  <c r="AW235" i="31" s="1"/>
  <c r="AL235" i="31"/>
  <c r="AK235" i="31"/>
  <c r="AJ235" i="31"/>
  <c r="AH235" i="31"/>
  <c r="AF235" i="31"/>
  <c r="AD235" i="31"/>
  <c r="AC236" i="31" s="1"/>
  <c r="M235" i="31"/>
  <c r="K235" i="31"/>
  <c r="BH235" i="31" s="1"/>
  <c r="H235" i="31"/>
  <c r="G235" i="31"/>
  <c r="F235" i="31"/>
  <c r="E235" i="31"/>
  <c r="D233" i="31"/>
  <c r="BL235" i="31" s="1"/>
  <c r="BI231" i="31"/>
  <c r="BH231" i="31"/>
  <c r="BG231" i="31"/>
  <c r="BF231" i="31"/>
  <c r="BE231" i="31" s="1"/>
  <c r="BD231" i="31"/>
  <c r="BC231" i="31"/>
  <c r="BB231" i="31"/>
  <c r="BA231" i="31"/>
  <c r="AY231" i="31"/>
  <c r="AX231" i="31"/>
  <c r="AW231" i="31"/>
  <c r="AV231" i="31"/>
  <c r="AL231" i="31"/>
  <c r="M231" i="31"/>
  <c r="G231" i="31"/>
  <c r="E231" i="31"/>
  <c r="BL230" i="31"/>
  <c r="BI230" i="31"/>
  <c r="BG230" i="31"/>
  <c r="BF230" i="31"/>
  <c r="BE230" i="31"/>
  <c r="BD230" i="31"/>
  <c r="BC230" i="31"/>
  <c r="BB230" i="31"/>
  <c r="BA230" i="31"/>
  <c r="AZ230" i="31"/>
  <c r="AY230" i="31"/>
  <c r="AX230" i="31"/>
  <c r="AW230" i="31"/>
  <c r="AV230" i="31"/>
  <c r="AL230" i="31"/>
  <c r="AK230" i="31"/>
  <c r="AJ230" i="31"/>
  <c r="AH230" i="31"/>
  <c r="AF230" i="31"/>
  <c r="AD230" i="31"/>
  <c r="AC231" i="31" s="1"/>
  <c r="M230" i="31"/>
  <c r="K230" i="31"/>
  <c r="BH230" i="31" s="1"/>
  <c r="H230" i="31"/>
  <c r="G230" i="31"/>
  <c r="F230" i="31"/>
  <c r="E230" i="31"/>
  <c r="D228" i="31"/>
  <c r="BI226" i="31"/>
  <c r="BH226" i="31"/>
  <c r="BG226" i="31"/>
  <c r="BF226" i="31"/>
  <c r="BE226" i="31"/>
  <c r="BD226" i="31"/>
  <c r="BC226" i="31"/>
  <c r="BB226" i="31"/>
  <c r="BA226" i="31"/>
  <c r="AX226" i="31"/>
  <c r="AY226" i="31" s="1"/>
  <c r="AV226" i="31"/>
  <c r="AW226" i="31" s="1"/>
  <c r="AL226" i="31"/>
  <c r="M226" i="31"/>
  <c r="G226" i="31"/>
  <c r="E226" i="31"/>
  <c r="BI225" i="31"/>
  <c r="BG225" i="31"/>
  <c r="BF225" i="31"/>
  <c r="BE225" i="31" s="1"/>
  <c r="BD225" i="31"/>
  <c r="BC225" i="31"/>
  <c r="BB225" i="31"/>
  <c r="BA225" i="31"/>
  <c r="AZ225" i="31"/>
  <c r="AX225" i="31"/>
  <c r="AY225" i="31" s="1"/>
  <c r="AV225" i="31"/>
  <c r="AW225" i="31" s="1"/>
  <c r="AL225" i="31"/>
  <c r="AK225" i="31"/>
  <c r="AJ225" i="31"/>
  <c r="AH225" i="31"/>
  <c r="AF225" i="31"/>
  <c r="AD225" i="31"/>
  <c r="AC226" i="31" s="1"/>
  <c r="M225" i="31"/>
  <c r="K225" i="31"/>
  <c r="BH225" i="31" s="1"/>
  <c r="H225" i="31"/>
  <c r="G225" i="31"/>
  <c r="F225" i="31"/>
  <c r="E225" i="31"/>
  <c r="D223" i="31"/>
  <c r="BL225" i="31" s="1"/>
  <c r="BI221" i="31"/>
  <c r="BH221" i="31"/>
  <c r="BG221" i="31"/>
  <c r="BF221" i="31"/>
  <c r="BE221" i="31" s="1"/>
  <c r="BD221" i="31"/>
  <c r="BC221" i="31"/>
  <c r="BB221" i="31"/>
  <c r="BA221" i="31"/>
  <c r="AY221" i="31"/>
  <c r="AX221" i="31"/>
  <c r="AW221" i="31"/>
  <c r="AV221" i="31"/>
  <c r="AL221" i="31"/>
  <c r="M221" i="31"/>
  <c r="G221" i="31"/>
  <c r="E221" i="31"/>
  <c r="BI220" i="31"/>
  <c r="BG220" i="31"/>
  <c r="BF220" i="31"/>
  <c r="BE220" i="31"/>
  <c r="BD220" i="31"/>
  <c r="BC220" i="31"/>
  <c r="BB220" i="31"/>
  <c r="BA220" i="31"/>
  <c r="AZ220" i="31"/>
  <c r="AY220" i="31"/>
  <c r="AX220" i="31"/>
  <c r="AW220" i="31"/>
  <c r="AV220" i="31"/>
  <c r="AL220" i="31"/>
  <c r="AK220" i="31"/>
  <c r="AJ220" i="31"/>
  <c r="AH220" i="31"/>
  <c r="AF220" i="31"/>
  <c r="AD220" i="31"/>
  <c r="AC221" i="31" s="1"/>
  <c r="M220" i="31"/>
  <c r="K220" i="31"/>
  <c r="BH220" i="31" s="1"/>
  <c r="H220" i="31"/>
  <c r="G220" i="31"/>
  <c r="F220" i="31"/>
  <c r="E220" i="31"/>
  <c r="D218" i="31"/>
  <c r="BL220" i="31" s="1"/>
  <c r="BI216" i="31"/>
  <c r="BH216" i="31"/>
  <c r="BG216" i="31"/>
  <c r="BF216" i="31"/>
  <c r="BE216" i="31"/>
  <c r="BD216" i="31"/>
  <c r="BC216" i="31"/>
  <c r="BB216" i="31"/>
  <c r="BA216" i="31"/>
  <c r="AX216" i="31"/>
  <c r="AY216" i="31" s="1"/>
  <c r="AV216" i="31"/>
  <c r="AW216" i="31" s="1"/>
  <c r="AL216" i="31"/>
  <c r="M216" i="31"/>
  <c r="G216" i="31"/>
  <c r="E216" i="31"/>
  <c r="BI215" i="31"/>
  <c r="BG215" i="31"/>
  <c r="BF215" i="31"/>
  <c r="BE215" i="31" s="1"/>
  <c r="BD215" i="31"/>
  <c r="BC215" i="31"/>
  <c r="BB215" i="31"/>
  <c r="BA215" i="31"/>
  <c r="AZ215" i="31"/>
  <c r="AX215" i="31"/>
  <c r="AY215" i="31" s="1"/>
  <c r="AV215" i="31"/>
  <c r="AW215" i="31" s="1"/>
  <c r="AL215" i="31"/>
  <c r="AK215" i="31"/>
  <c r="AJ215" i="31"/>
  <c r="AH215" i="31"/>
  <c r="AF215" i="31"/>
  <c r="AD215" i="31"/>
  <c r="AC216" i="31" s="1"/>
  <c r="M215" i="31"/>
  <c r="K215" i="31"/>
  <c r="BH215" i="31" s="1"/>
  <c r="H215" i="31"/>
  <c r="G215" i="31"/>
  <c r="F215" i="31"/>
  <c r="E215" i="31"/>
  <c r="D213" i="31"/>
  <c r="BL215" i="31" s="1"/>
  <c r="BI211" i="31"/>
  <c r="BH211" i="31"/>
  <c r="BG211" i="31"/>
  <c r="BF211" i="31"/>
  <c r="BE211" i="31" s="1"/>
  <c r="BD211" i="31"/>
  <c r="BC211" i="31"/>
  <c r="BB211" i="31"/>
  <c r="BA211" i="31"/>
  <c r="AY211" i="31"/>
  <c r="AX211" i="31"/>
  <c r="AW211" i="31"/>
  <c r="AV211" i="31"/>
  <c r="AL211" i="31"/>
  <c r="M211" i="31"/>
  <c r="G211" i="31"/>
  <c r="E211" i="31"/>
  <c r="BL210" i="31"/>
  <c r="BI210" i="31"/>
  <c r="BG210" i="31"/>
  <c r="BF210" i="31"/>
  <c r="BE210" i="31"/>
  <c r="BD210" i="31"/>
  <c r="BC210" i="31"/>
  <c r="BB210" i="31"/>
  <c r="BA210" i="31"/>
  <c r="AZ210" i="31"/>
  <c r="AY210" i="31"/>
  <c r="AX210" i="31"/>
  <c r="AW210" i="31"/>
  <c r="AV210" i="31"/>
  <c r="AL210" i="31"/>
  <c r="AK210" i="31"/>
  <c r="AJ210" i="31"/>
  <c r="AH210" i="31"/>
  <c r="AF210" i="31"/>
  <c r="AD210" i="31"/>
  <c r="AC211" i="31" s="1"/>
  <c r="M210" i="31"/>
  <c r="K210" i="31"/>
  <c r="BH210" i="31" s="1"/>
  <c r="H210" i="31"/>
  <c r="G210" i="31"/>
  <c r="F210" i="31"/>
  <c r="E210" i="31"/>
  <c r="D208" i="31"/>
  <c r="BI206" i="31"/>
  <c r="BH206" i="31"/>
  <c r="BG206" i="31"/>
  <c r="BF206" i="31"/>
  <c r="BE206" i="31"/>
  <c r="BD206" i="31"/>
  <c r="BC206" i="31"/>
  <c r="BB206" i="31"/>
  <c r="BA206" i="31"/>
  <c r="AX206" i="31"/>
  <c r="AY206" i="31" s="1"/>
  <c r="AV206" i="31"/>
  <c r="AW206" i="31" s="1"/>
  <c r="AL206" i="31"/>
  <c r="M206" i="31"/>
  <c r="G206" i="31"/>
  <c r="E206" i="31"/>
  <c r="BI205" i="31"/>
  <c r="BG205" i="31"/>
  <c r="BF205" i="31"/>
  <c r="BE205" i="31" s="1"/>
  <c r="BD205" i="31"/>
  <c r="BC205" i="31"/>
  <c r="BB205" i="31"/>
  <c r="BA205" i="31"/>
  <c r="AZ205" i="31"/>
  <c r="AX205" i="31"/>
  <c r="AY205" i="31" s="1"/>
  <c r="AV205" i="31"/>
  <c r="AW205" i="31" s="1"/>
  <c r="AL205" i="31"/>
  <c r="AK205" i="31"/>
  <c r="AJ205" i="31"/>
  <c r="AH205" i="31"/>
  <c r="AF205" i="31"/>
  <c r="AD205" i="31"/>
  <c r="AC206" i="31" s="1"/>
  <c r="M205" i="31"/>
  <c r="K205" i="31"/>
  <c r="BH205" i="31" s="1"/>
  <c r="H205" i="31"/>
  <c r="G205" i="31"/>
  <c r="F205" i="31"/>
  <c r="E205" i="31"/>
  <c r="D203" i="31"/>
  <c r="BL205" i="31" s="1"/>
  <c r="BI201" i="31"/>
  <c r="BH201" i="31"/>
  <c r="BG201" i="31"/>
  <c r="BF201" i="31"/>
  <c r="BE201" i="31" s="1"/>
  <c r="BD201" i="31"/>
  <c r="BC201" i="31"/>
  <c r="BB201" i="31"/>
  <c r="BA201" i="31"/>
  <c r="AY201" i="31"/>
  <c r="AX201" i="31"/>
  <c r="AW201" i="31"/>
  <c r="AV201" i="31"/>
  <c r="AL201" i="31"/>
  <c r="M201" i="31"/>
  <c r="G201" i="31"/>
  <c r="E201" i="31"/>
  <c r="BI200" i="31"/>
  <c r="BG200" i="31"/>
  <c r="BF200" i="31"/>
  <c r="BE200" i="31"/>
  <c r="BD200" i="31"/>
  <c r="BC200" i="31"/>
  <c r="BB200" i="31"/>
  <c r="BA200" i="31"/>
  <c r="AZ200" i="31"/>
  <c r="AY200" i="31"/>
  <c r="AX200" i="31"/>
  <c r="AW200" i="31"/>
  <c r="AV200" i="31"/>
  <c r="AL200" i="31"/>
  <c r="AK200" i="31"/>
  <c r="AJ200" i="31"/>
  <c r="AH200" i="31"/>
  <c r="AF200" i="31"/>
  <c r="AD200" i="31"/>
  <c r="AC201" i="31" s="1"/>
  <c r="M200" i="31"/>
  <c r="K200" i="31"/>
  <c r="BH200" i="31" s="1"/>
  <c r="H200" i="31"/>
  <c r="G200" i="31"/>
  <c r="F200" i="31"/>
  <c r="E200" i="31"/>
  <c r="D198" i="31"/>
  <c r="BL200" i="31" s="1"/>
  <c r="BI196" i="31"/>
  <c r="BH196" i="31"/>
  <c r="BG196" i="31"/>
  <c r="BF196" i="31"/>
  <c r="BE196" i="31"/>
  <c r="BD196" i="31"/>
  <c r="BC196" i="31"/>
  <c r="BB196" i="31"/>
  <c r="BA196" i="31"/>
  <c r="AX196" i="31"/>
  <c r="AY196" i="31" s="1"/>
  <c r="AV196" i="31"/>
  <c r="AW196" i="31" s="1"/>
  <c r="AL196" i="31"/>
  <c r="M196" i="31"/>
  <c r="G196" i="31"/>
  <c r="E196" i="31"/>
  <c r="BI195" i="31"/>
  <c r="BG195" i="31"/>
  <c r="BF195" i="31"/>
  <c r="BE195" i="31" s="1"/>
  <c r="BD195" i="31"/>
  <c r="BC195" i="31"/>
  <c r="BB195" i="31"/>
  <c r="BA195" i="31"/>
  <c r="AZ195" i="31"/>
  <c r="AX195" i="31"/>
  <c r="AY195" i="31" s="1"/>
  <c r="AV195" i="31"/>
  <c r="AW195" i="31" s="1"/>
  <c r="AL195" i="31"/>
  <c r="AK195" i="31"/>
  <c r="AJ195" i="31"/>
  <c r="AH195" i="31"/>
  <c r="AF195" i="31"/>
  <c r="AD195" i="31"/>
  <c r="AC196" i="31" s="1"/>
  <c r="M195" i="31"/>
  <c r="K195" i="31"/>
  <c r="BH195" i="31" s="1"/>
  <c r="H195" i="31"/>
  <c r="G195" i="31"/>
  <c r="F195" i="31"/>
  <c r="E195" i="31"/>
  <c r="D193" i="31"/>
  <c r="BL195" i="31" s="1"/>
  <c r="BI191" i="31"/>
  <c r="BH191" i="31"/>
  <c r="BG191" i="31"/>
  <c r="BF191" i="31"/>
  <c r="BE191" i="31" s="1"/>
  <c r="BD191" i="31"/>
  <c r="BC191" i="31"/>
  <c r="BB191" i="31"/>
  <c r="BA191" i="31"/>
  <c r="AY191" i="31"/>
  <c r="AX191" i="31"/>
  <c r="AW191" i="31"/>
  <c r="AV191" i="31"/>
  <c r="AL191" i="31"/>
  <c r="M191" i="31"/>
  <c r="G191" i="31"/>
  <c r="E191" i="31"/>
  <c r="BL190" i="31"/>
  <c r="BI190" i="31"/>
  <c r="BG190" i="31"/>
  <c r="BF190" i="31"/>
  <c r="BE190" i="31"/>
  <c r="BD190" i="31"/>
  <c r="BC190" i="31"/>
  <c r="BB190" i="31"/>
  <c r="BA190" i="31"/>
  <c r="AZ190" i="31"/>
  <c r="AY190" i="31"/>
  <c r="AX190" i="31"/>
  <c r="AV190" i="31"/>
  <c r="AW190" i="31" s="1"/>
  <c r="AL190" i="31"/>
  <c r="AK190" i="31"/>
  <c r="AJ190" i="31"/>
  <c r="AH190" i="31"/>
  <c r="AF190" i="31"/>
  <c r="AD190" i="31"/>
  <c r="AC191" i="31" s="1"/>
  <c r="M190" i="31"/>
  <c r="K190" i="31"/>
  <c r="BH190" i="31" s="1"/>
  <c r="H190" i="31"/>
  <c r="G190" i="31"/>
  <c r="F190" i="31"/>
  <c r="E190" i="31"/>
  <c r="D188" i="31"/>
  <c r="BI186" i="31"/>
  <c r="BH186" i="31"/>
  <c r="BG186" i="31"/>
  <c r="BF186" i="31"/>
  <c r="BE186" i="31" s="1"/>
  <c r="BD186" i="31"/>
  <c r="BC186" i="31"/>
  <c r="BB186" i="31"/>
  <c r="BA186" i="31"/>
  <c r="AX186" i="31"/>
  <c r="AY186" i="31" s="1"/>
  <c r="AV186" i="31"/>
  <c r="AW186" i="31" s="1"/>
  <c r="AL186" i="31"/>
  <c r="M186" i="31"/>
  <c r="G186" i="31"/>
  <c r="E186" i="31"/>
  <c r="BL185" i="31"/>
  <c r="BI185" i="31"/>
  <c r="BG185" i="31"/>
  <c r="BF185" i="31"/>
  <c r="BE185" i="31" s="1"/>
  <c r="BD185" i="31"/>
  <c r="BC185" i="31"/>
  <c r="BB185" i="31"/>
  <c r="BA185" i="31"/>
  <c r="AZ185" i="31"/>
  <c r="AY185" i="31"/>
  <c r="AX185" i="31"/>
  <c r="AV185" i="31"/>
  <c r="AW185" i="31" s="1"/>
  <c r="AL185" i="31"/>
  <c r="AK185" i="31"/>
  <c r="AJ185" i="31"/>
  <c r="AH185" i="31"/>
  <c r="AF185" i="31"/>
  <c r="AD185" i="31"/>
  <c r="AC186" i="31" s="1"/>
  <c r="M185" i="31"/>
  <c r="K185" i="31"/>
  <c r="BH185" i="31" s="1"/>
  <c r="H185" i="31"/>
  <c r="G185" i="31"/>
  <c r="F185" i="31"/>
  <c r="E185" i="31"/>
  <c r="D183" i="31"/>
  <c r="BI181" i="31"/>
  <c r="BH181" i="31"/>
  <c r="BG181" i="31"/>
  <c r="BF181" i="31"/>
  <c r="BE181" i="31" s="1"/>
  <c r="BD181" i="31"/>
  <c r="BC181" i="31"/>
  <c r="BB181" i="31"/>
  <c r="BA181" i="31"/>
  <c r="AY181" i="31"/>
  <c r="AX181" i="31"/>
  <c r="AW181" i="31"/>
  <c r="AV181" i="31"/>
  <c r="AL181" i="31"/>
  <c r="M181" i="31"/>
  <c r="G181" i="31"/>
  <c r="E181" i="31"/>
  <c r="BI180" i="31"/>
  <c r="BG180" i="31"/>
  <c r="BF180" i="31"/>
  <c r="BE180" i="31" s="1"/>
  <c r="BD180" i="31"/>
  <c r="BC180" i="31"/>
  <c r="BB180" i="31"/>
  <c r="BA180" i="31"/>
  <c r="AZ180" i="31"/>
  <c r="AX180" i="31"/>
  <c r="AY180" i="31" s="1"/>
  <c r="AV180" i="31"/>
  <c r="AW180" i="31" s="1"/>
  <c r="AL180" i="31"/>
  <c r="AK180" i="31"/>
  <c r="AJ180" i="31"/>
  <c r="AH180" i="31"/>
  <c r="AF180" i="31"/>
  <c r="AD180" i="31"/>
  <c r="AC181" i="31" s="1"/>
  <c r="M180" i="31"/>
  <c r="K180" i="31"/>
  <c r="BH180" i="31" s="1"/>
  <c r="H180" i="31"/>
  <c r="G180" i="31"/>
  <c r="F180" i="31"/>
  <c r="E180" i="31"/>
  <c r="D178" i="31"/>
  <c r="BL180" i="31" s="1"/>
  <c r="BI176" i="31"/>
  <c r="BH176" i="31"/>
  <c r="BG176" i="31"/>
  <c r="BF176" i="31"/>
  <c r="BE176" i="31" s="1"/>
  <c r="BD176" i="31"/>
  <c r="BC176" i="31"/>
  <c r="BB176" i="31"/>
  <c r="BA176" i="31"/>
  <c r="AY176" i="31"/>
  <c r="AX176" i="31"/>
  <c r="AW176" i="31"/>
  <c r="AV176" i="31"/>
  <c r="AL176" i="31"/>
  <c r="M176" i="31"/>
  <c r="G176" i="31"/>
  <c r="E176" i="31"/>
  <c r="BL175" i="31"/>
  <c r="BI175" i="31"/>
  <c r="BG175" i="31"/>
  <c r="BF175" i="31"/>
  <c r="BE175" i="31"/>
  <c r="BD175" i="31"/>
  <c r="BC175" i="31"/>
  <c r="BB175" i="31"/>
  <c r="BA175" i="31"/>
  <c r="AZ175" i="31"/>
  <c r="AY175" i="31"/>
  <c r="AX175" i="31"/>
  <c r="AW175" i="31"/>
  <c r="AV175" i="31"/>
  <c r="AL175" i="31"/>
  <c r="AK175" i="31"/>
  <c r="AJ175" i="31"/>
  <c r="AH175" i="31"/>
  <c r="AF175" i="31"/>
  <c r="AD175" i="31"/>
  <c r="AC176" i="31" s="1"/>
  <c r="M175" i="31"/>
  <c r="K175" i="31"/>
  <c r="BH175" i="31" s="1"/>
  <c r="H175" i="31"/>
  <c r="G175" i="31"/>
  <c r="F175" i="31"/>
  <c r="E175" i="31"/>
  <c r="D173" i="31"/>
  <c r="BI171" i="31"/>
  <c r="BH171" i="31"/>
  <c r="BG171" i="31"/>
  <c r="BF171" i="31"/>
  <c r="BE171" i="31"/>
  <c r="BD171" i="31"/>
  <c r="BC171" i="31"/>
  <c r="BB171" i="31"/>
  <c r="BA171" i="31"/>
  <c r="AX171" i="31"/>
  <c r="AY171" i="31" s="1"/>
  <c r="AV171" i="31"/>
  <c r="AW171" i="31" s="1"/>
  <c r="AL171" i="31"/>
  <c r="M171" i="31"/>
  <c r="G171" i="31"/>
  <c r="E171" i="31"/>
  <c r="BL170" i="31"/>
  <c r="BI170" i="31"/>
  <c r="BG170" i="31"/>
  <c r="BF170" i="31"/>
  <c r="BE170" i="31" s="1"/>
  <c r="BD170" i="31"/>
  <c r="BC170" i="31"/>
  <c r="BB170" i="31"/>
  <c r="BA170" i="31"/>
  <c r="AZ170" i="31"/>
  <c r="AX170" i="31"/>
  <c r="AY170" i="31" s="1"/>
  <c r="AV170" i="31"/>
  <c r="AW170" i="31" s="1"/>
  <c r="AL170" i="31"/>
  <c r="AK170" i="31"/>
  <c r="AJ170" i="31"/>
  <c r="AH170" i="31"/>
  <c r="AF170" i="31"/>
  <c r="AD170" i="31"/>
  <c r="AC171" i="31" s="1"/>
  <c r="M170" i="31"/>
  <c r="K170" i="31"/>
  <c r="BH170" i="31" s="1"/>
  <c r="H170" i="31"/>
  <c r="G170" i="31"/>
  <c r="F170" i="31"/>
  <c r="E170" i="31"/>
  <c r="D168" i="31"/>
  <c r="BI166" i="31"/>
  <c r="BH166" i="31"/>
  <c r="BG166" i="31"/>
  <c r="BF166" i="31"/>
  <c r="BE166" i="31" s="1"/>
  <c r="BD166" i="31"/>
  <c r="BC166" i="31"/>
  <c r="BB166" i="31"/>
  <c r="BA166" i="31"/>
  <c r="AY166" i="31"/>
  <c r="AX166" i="31"/>
  <c r="AW166" i="31"/>
  <c r="AV166" i="31"/>
  <c r="AL166" i="31"/>
  <c r="M166" i="31"/>
  <c r="G166" i="31"/>
  <c r="E166" i="31"/>
  <c r="BI165" i="31"/>
  <c r="BG165" i="31"/>
  <c r="BF165" i="31"/>
  <c r="BE165" i="31"/>
  <c r="BD165" i="31"/>
  <c r="BC165" i="31"/>
  <c r="BB165" i="31"/>
  <c r="BA165" i="31"/>
  <c r="AZ165" i="31"/>
  <c r="AY165" i="31"/>
  <c r="AX165" i="31"/>
  <c r="AW165" i="31"/>
  <c r="AV165" i="31"/>
  <c r="AL165" i="31"/>
  <c r="AK165" i="31"/>
  <c r="AJ165" i="31"/>
  <c r="AH165" i="31"/>
  <c r="AF165" i="31"/>
  <c r="AD165" i="31"/>
  <c r="AC166" i="31" s="1"/>
  <c r="M165" i="31"/>
  <c r="K165" i="31"/>
  <c r="BH165" i="31" s="1"/>
  <c r="H165" i="31"/>
  <c r="G165" i="31"/>
  <c r="F165" i="31"/>
  <c r="E165" i="31"/>
  <c r="D163" i="31"/>
  <c r="BL165" i="31" s="1"/>
  <c r="BI161" i="31"/>
  <c r="BH161" i="31"/>
  <c r="BG161" i="31"/>
  <c r="BF161" i="31"/>
  <c r="BE161" i="31"/>
  <c r="BD161" i="31"/>
  <c r="BC161" i="31"/>
  <c r="BB161" i="31"/>
  <c r="BA161" i="31"/>
  <c r="AX161" i="31"/>
  <c r="AY161" i="31" s="1"/>
  <c r="AV161" i="31"/>
  <c r="AW161" i="31" s="1"/>
  <c r="AL161" i="31"/>
  <c r="M161" i="31"/>
  <c r="G161" i="31"/>
  <c r="E161" i="31"/>
  <c r="BI160" i="31"/>
  <c r="BG160" i="31"/>
  <c r="BF160" i="31"/>
  <c r="BE160" i="31" s="1"/>
  <c r="BD160" i="31"/>
  <c r="BC160" i="31"/>
  <c r="BB160" i="31"/>
  <c r="BA160" i="31"/>
  <c r="AZ160" i="31"/>
  <c r="AX160" i="31"/>
  <c r="AY160" i="31" s="1"/>
  <c r="AV160" i="31"/>
  <c r="AW160" i="31" s="1"/>
  <c r="AL160" i="31"/>
  <c r="AK160" i="31"/>
  <c r="AJ160" i="31"/>
  <c r="AH160" i="31"/>
  <c r="AF160" i="31"/>
  <c r="AD160" i="31"/>
  <c r="AC161" i="31" s="1"/>
  <c r="M160" i="31"/>
  <c r="K160" i="31"/>
  <c r="BH160" i="31" s="1"/>
  <c r="H160" i="31"/>
  <c r="G160" i="31"/>
  <c r="F160" i="31"/>
  <c r="E160" i="31"/>
  <c r="D158" i="31"/>
  <c r="BL160" i="31" s="1"/>
  <c r="BI156" i="31"/>
  <c r="BH156" i="31"/>
  <c r="BG156" i="31"/>
  <c r="BF156" i="31"/>
  <c r="BE156" i="31" s="1"/>
  <c r="BD156" i="31"/>
  <c r="BC156" i="31"/>
  <c r="BB156" i="31"/>
  <c r="BA156" i="31"/>
  <c r="AY156" i="31"/>
  <c r="AX156" i="31"/>
  <c r="AW156" i="31"/>
  <c r="AV156" i="31"/>
  <c r="AL156" i="31"/>
  <c r="M156" i="31"/>
  <c r="G156" i="31"/>
  <c r="E156" i="31"/>
  <c r="BL155" i="31"/>
  <c r="BI155" i="31"/>
  <c r="BG155" i="31"/>
  <c r="BF155" i="31"/>
  <c r="BE155" i="31"/>
  <c r="BD155" i="31"/>
  <c r="BC155" i="31"/>
  <c r="BB155" i="31"/>
  <c r="BA155" i="31"/>
  <c r="AZ155" i="31"/>
  <c r="AY155" i="31"/>
  <c r="AX155" i="31"/>
  <c r="AW155" i="31"/>
  <c r="AV155" i="31"/>
  <c r="AL155" i="31"/>
  <c r="AK155" i="31"/>
  <c r="AJ155" i="31"/>
  <c r="AH155" i="31"/>
  <c r="AF155" i="31"/>
  <c r="AD155" i="31"/>
  <c r="AC156" i="31" s="1"/>
  <c r="M155" i="31"/>
  <c r="K155" i="31"/>
  <c r="BH155" i="31" s="1"/>
  <c r="H155" i="31"/>
  <c r="G155" i="31"/>
  <c r="F155" i="31"/>
  <c r="E155" i="31"/>
  <c r="D153" i="31"/>
  <c r="BI151" i="31"/>
  <c r="BH151" i="31"/>
  <c r="BG151" i="31"/>
  <c r="BF151" i="31"/>
  <c r="BE151" i="31"/>
  <c r="BD151" i="31"/>
  <c r="BC151" i="31"/>
  <c r="BB151" i="31"/>
  <c r="BA151" i="31"/>
  <c r="AX151" i="31"/>
  <c r="AY151" i="31" s="1"/>
  <c r="AV151" i="31"/>
  <c r="AW151" i="31" s="1"/>
  <c r="AL151" i="31"/>
  <c r="M151" i="31"/>
  <c r="G151" i="31"/>
  <c r="E151" i="31"/>
  <c r="BL150" i="31"/>
  <c r="BI150" i="31"/>
  <c r="BG150" i="31"/>
  <c r="BF150" i="31"/>
  <c r="BE150" i="31" s="1"/>
  <c r="BD150" i="31"/>
  <c r="BC150" i="31"/>
  <c r="BB150" i="31"/>
  <c r="BA150" i="31"/>
  <c r="AZ150" i="31"/>
  <c r="AY150" i="31"/>
  <c r="AX150" i="31"/>
  <c r="AV150" i="31"/>
  <c r="AW150" i="31" s="1"/>
  <c r="AL150" i="31"/>
  <c r="AK150" i="31"/>
  <c r="AJ150" i="31"/>
  <c r="AH150" i="31"/>
  <c r="AF150" i="31"/>
  <c r="AD150" i="31"/>
  <c r="AC151" i="31" s="1"/>
  <c r="M150" i="31"/>
  <c r="K150" i="31"/>
  <c r="BH150" i="31" s="1"/>
  <c r="H150" i="31"/>
  <c r="G150" i="31"/>
  <c r="F150" i="31"/>
  <c r="E150" i="31"/>
  <c r="D148" i="31"/>
  <c r="BI146" i="31"/>
  <c r="BH146" i="31"/>
  <c r="BG146" i="31"/>
  <c r="BF146" i="31"/>
  <c r="BE146" i="31" s="1"/>
  <c r="BD146" i="31"/>
  <c r="BC146" i="31"/>
  <c r="BB146" i="31"/>
  <c r="BA146" i="31"/>
  <c r="AY146" i="31"/>
  <c r="AX146" i="31"/>
  <c r="AW146" i="31"/>
  <c r="AV146" i="31"/>
  <c r="AL146" i="31"/>
  <c r="M146" i="31"/>
  <c r="G146" i="31"/>
  <c r="E146" i="31"/>
  <c r="BI145" i="31"/>
  <c r="BG145" i="31"/>
  <c r="BF145" i="31"/>
  <c r="BE145" i="31" s="1"/>
  <c r="BD145" i="31"/>
  <c r="BC145" i="31"/>
  <c r="BB145" i="31"/>
  <c r="BA145" i="31"/>
  <c r="AZ145" i="31"/>
  <c r="AY145" i="31"/>
  <c r="AX145" i="31"/>
  <c r="AW145" i="31"/>
  <c r="AV145" i="31"/>
  <c r="AL145" i="31"/>
  <c r="AK145" i="31"/>
  <c r="AJ145" i="31"/>
  <c r="AH145" i="31"/>
  <c r="AF145" i="31"/>
  <c r="AD145" i="31"/>
  <c r="AC146" i="31" s="1"/>
  <c r="M145" i="31"/>
  <c r="K145" i="31"/>
  <c r="BH145" i="31" s="1"/>
  <c r="H145" i="31"/>
  <c r="G145" i="31"/>
  <c r="F145" i="31"/>
  <c r="E145" i="31"/>
  <c r="D143" i="31"/>
  <c r="BL145" i="31" s="1"/>
  <c r="BI141" i="31"/>
  <c r="BH141" i="31"/>
  <c r="BG141" i="31"/>
  <c r="BF141" i="31"/>
  <c r="BE141" i="31"/>
  <c r="BD141" i="31"/>
  <c r="BC141" i="31"/>
  <c r="BB141" i="31"/>
  <c r="BA141" i="31"/>
  <c r="AY141" i="31"/>
  <c r="AX141" i="31"/>
  <c r="AV141" i="31"/>
  <c r="AW141" i="31" s="1"/>
  <c r="AL141" i="31"/>
  <c r="M141" i="31"/>
  <c r="G141" i="31"/>
  <c r="E141" i="31"/>
  <c r="BI140" i="31"/>
  <c r="BG140" i="31"/>
  <c r="BF140" i="31"/>
  <c r="BE140" i="31" s="1"/>
  <c r="BD140" i="31"/>
  <c r="BC140" i="31"/>
  <c r="BB140" i="31"/>
  <c r="BA140" i="31"/>
  <c r="AZ140" i="31"/>
  <c r="AX140" i="31"/>
  <c r="AY140" i="31" s="1"/>
  <c r="AW140" i="31"/>
  <c r="AV140" i="31"/>
  <c r="AL140" i="31"/>
  <c r="AK140" i="31"/>
  <c r="AJ140" i="31"/>
  <c r="AH140" i="31"/>
  <c r="AF140" i="31"/>
  <c r="AD140" i="31"/>
  <c r="AC141" i="31" s="1"/>
  <c r="M140" i="31"/>
  <c r="K140" i="31"/>
  <c r="BH140" i="31" s="1"/>
  <c r="H140" i="31"/>
  <c r="G140" i="31"/>
  <c r="F140" i="31"/>
  <c r="E140" i="31"/>
  <c r="D138" i="31"/>
  <c r="BL140" i="31" s="1"/>
  <c r="BI136" i="31"/>
  <c r="BH136" i="31"/>
  <c r="BG136" i="31"/>
  <c r="BF136" i="31"/>
  <c r="BE136" i="31" s="1"/>
  <c r="BD136" i="31"/>
  <c r="BC136" i="31"/>
  <c r="BB136" i="31"/>
  <c r="BA136" i="31"/>
  <c r="AY136" i="31"/>
  <c r="AX136" i="31"/>
  <c r="AW136" i="31"/>
  <c r="AV136" i="31"/>
  <c r="AL136" i="31"/>
  <c r="M136" i="31"/>
  <c r="G136" i="31"/>
  <c r="E136" i="31"/>
  <c r="BL135" i="31"/>
  <c r="BI135" i="31"/>
  <c r="BG135" i="31"/>
  <c r="BF135" i="31"/>
  <c r="BE135" i="31"/>
  <c r="BD135" i="31"/>
  <c r="BC135" i="31"/>
  <c r="BB135" i="31"/>
  <c r="BA135" i="31"/>
  <c r="AZ135" i="31"/>
  <c r="AY135" i="31"/>
  <c r="AX135" i="31"/>
  <c r="AW135" i="31"/>
  <c r="AV135" i="31"/>
  <c r="AL135" i="31"/>
  <c r="AK135" i="31"/>
  <c r="AJ135" i="31"/>
  <c r="AH135" i="31"/>
  <c r="AF135" i="31"/>
  <c r="AD135" i="31"/>
  <c r="AC136" i="31" s="1"/>
  <c r="M135" i="31"/>
  <c r="K135" i="31"/>
  <c r="BH135" i="31" s="1"/>
  <c r="H135" i="31"/>
  <c r="G135" i="31"/>
  <c r="F135" i="31"/>
  <c r="E135" i="31"/>
  <c r="D133" i="31"/>
  <c r="BI131" i="31"/>
  <c r="BH131" i="31"/>
  <c r="BG131" i="31"/>
  <c r="BF131" i="31"/>
  <c r="BE131" i="31" s="1"/>
  <c r="BD131" i="31"/>
  <c r="BC131" i="31"/>
  <c r="BB131" i="31"/>
  <c r="BA131" i="31"/>
  <c r="AX131" i="31"/>
  <c r="AY131" i="31" s="1"/>
  <c r="AW131" i="31"/>
  <c r="AV131" i="31"/>
  <c r="AL131" i="31"/>
  <c r="M131" i="31"/>
  <c r="G131" i="31"/>
  <c r="E131" i="31"/>
  <c r="BL130" i="31"/>
  <c r="BI130" i="31"/>
  <c r="BG130" i="31"/>
  <c r="BF130" i="31"/>
  <c r="BE130" i="31" s="1"/>
  <c r="BD130" i="31"/>
  <c r="BC130" i="31"/>
  <c r="BB130" i="31"/>
  <c r="BA130" i="31"/>
  <c r="AZ130" i="31"/>
  <c r="AY130" i="31"/>
  <c r="AX130" i="31"/>
  <c r="AV130" i="31"/>
  <c r="AW130" i="31" s="1"/>
  <c r="AL130" i="31"/>
  <c r="AK130" i="31"/>
  <c r="AJ130" i="31"/>
  <c r="AH130" i="31"/>
  <c r="AF130" i="31"/>
  <c r="AD130" i="31"/>
  <c r="AC131" i="31" s="1"/>
  <c r="M130" i="31"/>
  <c r="K130" i="31"/>
  <c r="BH130" i="31" s="1"/>
  <c r="H130" i="31"/>
  <c r="G130" i="31"/>
  <c r="F130" i="31"/>
  <c r="E130" i="31"/>
  <c r="D128" i="31"/>
  <c r="BI126" i="31"/>
  <c r="BH126" i="31"/>
  <c r="BG126" i="31"/>
  <c r="BF126" i="31"/>
  <c r="BE126" i="31" s="1"/>
  <c r="BD126" i="31"/>
  <c r="BC126" i="31"/>
  <c r="BB126" i="31"/>
  <c r="BA126" i="31"/>
  <c r="AY126" i="31"/>
  <c r="AX126" i="31"/>
  <c r="AW126" i="31"/>
  <c r="AV126" i="31"/>
  <c r="AL126" i="31"/>
  <c r="M126" i="31"/>
  <c r="G126" i="31"/>
  <c r="E126" i="31"/>
  <c r="BI125" i="31"/>
  <c r="BG125" i="31"/>
  <c r="BF125" i="31"/>
  <c r="BE125" i="31" s="1"/>
  <c r="BD125" i="31"/>
  <c r="BC125" i="31"/>
  <c r="BB125" i="31"/>
  <c r="BA125" i="31"/>
  <c r="AZ125" i="31"/>
  <c r="AY125" i="31"/>
  <c r="AX125" i="31"/>
  <c r="AW125" i="31"/>
  <c r="AV125" i="31"/>
  <c r="AL125" i="31"/>
  <c r="AK125" i="31"/>
  <c r="AJ125" i="31"/>
  <c r="AH125" i="31"/>
  <c r="AF125" i="31"/>
  <c r="AD125" i="31"/>
  <c r="AC126" i="31" s="1"/>
  <c r="M125" i="31"/>
  <c r="K125" i="31"/>
  <c r="BH125" i="31" s="1"/>
  <c r="H125" i="31"/>
  <c r="G125" i="31"/>
  <c r="F125" i="31"/>
  <c r="E125" i="31"/>
  <c r="D123" i="31"/>
  <c r="BL125" i="31" s="1"/>
  <c r="BI121" i="31"/>
  <c r="BH121" i="31"/>
  <c r="BG121" i="31"/>
  <c r="BF121" i="31"/>
  <c r="BE121" i="31"/>
  <c r="BD121" i="31"/>
  <c r="BC121" i="31"/>
  <c r="BB121" i="31"/>
  <c r="BA121" i="31"/>
  <c r="AY121" i="31"/>
  <c r="AX121" i="31"/>
  <c r="AV121" i="31"/>
  <c r="AW121" i="31" s="1"/>
  <c r="AL121" i="31"/>
  <c r="M121" i="31"/>
  <c r="G121" i="31"/>
  <c r="E121" i="31"/>
  <c r="BI120" i="31"/>
  <c r="BG120" i="31"/>
  <c r="BF120" i="31"/>
  <c r="BE120" i="31" s="1"/>
  <c r="BD120" i="31"/>
  <c r="BC120" i="31"/>
  <c r="BB120" i="31"/>
  <c r="BA120" i="31"/>
  <c r="AZ120" i="31"/>
  <c r="AX120" i="31"/>
  <c r="AY120" i="31" s="1"/>
  <c r="AW120" i="31"/>
  <c r="AV120" i="31"/>
  <c r="AL120" i="31"/>
  <c r="AK120" i="31"/>
  <c r="AJ120" i="31"/>
  <c r="AH120" i="31"/>
  <c r="AF120" i="31"/>
  <c r="AD120" i="31"/>
  <c r="AC121" i="31" s="1"/>
  <c r="M120" i="31"/>
  <c r="K120" i="31"/>
  <c r="BH120" i="31" s="1"/>
  <c r="H120" i="31"/>
  <c r="G120" i="31"/>
  <c r="F120" i="31"/>
  <c r="E120" i="31"/>
  <c r="D118" i="31"/>
  <c r="BL120" i="31" s="1"/>
  <c r="BI116" i="31"/>
  <c r="BH116" i="31"/>
  <c r="BG116" i="31"/>
  <c r="BF116" i="31"/>
  <c r="BE116" i="31" s="1"/>
  <c r="BD116" i="31"/>
  <c r="BC116" i="31"/>
  <c r="BB116" i="31"/>
  <c r="BA116" i="31"/>
  <c r="AY116" i="31"/>
  <c r="AX116" i="31"/>
  <c r="AW116" i="31"/>
  <c r="AV116" i="31"/>
  <c r="AL116" i="31"/>
  <c r="M116" i="31"/>
  <c r="G116" i="31"/>
  <c r="E116" i="31"/>
  <c r="BL115" i="31"/>
  <c r="BI115" i="31"/>
  <c r="BG115" i="31"/>
  <c r="BF115" i="31"/>
  <c r="BE115" i="31"/>
  <c r="BD115" i="31"/>
  <c r="BC115" i="31"/>
  <c r="BB115" i="31"/>
  <c r="BA115" i="31"/>
  <c r="AZ115" i="31"/>
  <c r="AY115" i="31"/>
  <c r="AX115" i="31"/>
  <c r="AW115" i="31"/>
  <c r="AV115" i="31"/>
  <c r="AL115" i="31"/>
  <c r="AK115" i="31"/>
  <c r="AJ115" i="31"/>
  <c r="AH115" i="31"/>
  <c r="AF115" i="31"/>
  <c r="AD115" i="31"/>
  <c r="AC116" i="31" s="1"/>
  <c r="M115" i="31"/>
  <c r="K115" i="31"/>
  <c r="BH115" i="31" s="1"/>
  <c r="H115" i="31"/>
  <c r="G115" i="31"/>
  <c r="F115" i="31"/>
  <c r="E115" i="31"/>
  <c r="D113" i="31"/>
  <c r="BI111" i="31"/>
  <c r="BH111" i="31"/>
  <c r="BG111" i="31"/>
  <c r="BF111" i="31"/>
  <c r="BE111" i="31" s="1"/>
  <c r="BD111" i="31"/>
  <c r="BC111" i="31"/>
  <c r="BB111" i="31"/>
  <c r="BA111" i="31"/>
  <c r="AX111" i="31"/>
  <c r="AY111" i="31" s="1"/>
  <c r="AW111" i="31"/>
  <c r="AV111" i="31"/>
  <c r="AL111" i="31"/>
  <c r="M111" i="31"/>
  <c r="G111" i="31"/>
  <c r="E111" i="31"/>
  <c r="BL110" i="31"/>
  <c r="BI110" i="31"/>
  <c r="BG110" i="31"/>
  <c r="BF110" i="31"/>
  <c r="BE110" i="31" s="1"/>
  <c r="BD110" i="31"/>
  <c r="BC110" i="31"/>
  <c r="BB110" i="31"/>
  <c r="BA110" i="31"/>
  <c r="AZ110" i="31"/>
  <c r="AY110" i="31"/>
  <c r="AX110" i="31"/>
  <c r="AV110" i="31"/>
  <c r="AW110" i="31" s="1"/>
  <c r="AL110" i="31"/>
  <c r="AK110" i="31"/>
  <c r="AJ110" i="31"/>
  <c r="AH110" i="31"/>
  <c r="AF110" i="31"/>
  <c r="AD110" i="31"/>
  <c r="AC111" i="31" s="1"/>
  <c r="M110" i="31"/>
  <c r="K110" i="31"/>
  <c r="BH110" i="31" s="1"/>
  <c r="H110" i="31"/>
  <c r="G110" i="31"/>
  <c r="F110" i="31"/>
  <c r="E110" i="31"/>
  <c r="D108" i="31"/>
  <c r="BI106" i="31"/>
  <c r="BH106" i="31"/>
  <c r="BG106" i="31"/>
  <c r="BF106" i="31"/>
  <c r="BE106" i="31" s="1"/>
  <c r="BD106" i="31"/>
  <c r="BC106" i="31"/>
  <c r="BB106" i="31"/>
  <c r="BA106" i="31"/>
  <c r="AY106" i="31"/>
  <c r="AX106" i="31"/>
  <c r="AW106" i="31"/>
  <c r="AV106" i="31"/>
  <c r="AL106" i="31"/>
  <c r="M106" i="31"/>
  <c r="G106" i="31"/>
  <c r="E106" i="31"/>
  <c r="BI105" i="31"/>
  <c r="BG105" i="31"/>
  <c r="BF105" i="31"/>
  <c r="BE105" i="31" s="1"/>
  <c r="BD105" i="31"/>
  <c r="BC105" i="31"/>
  <c r="BB105" i="31"/>
  <c r="BA105" i="31"/>
  <c r="AZ105" i="31"/>
  <c r="AY105" i="31"/>
  <c r="AX105" i="31"/>
  <c r="AW105" i="31"/>
  <c r="AV105" i="31"/>
  <c r="AL105" i="31"/>
  <c r="AK105" i="31"/>
  <c r="AJ105" i="31"/>
  <c r="AH105" i="31"/>
  <c r="AF105" i="31"/>
  <c r="AD105" i="31"/>
  <c r="AC106" i="31" s="1"/>
  <c r="M105" i="31"/>
  <c r="K105" i="31"/>
  <c r="BH105" i="31" s="1"/>
  <c r="H105" i="31"/>
  <c r="G105" i="31"/>
  <c r="F105" i="31"/>
  <c r="E105" i="31"/>
  <c r="D103" i="31"/>
  <c r="BL105" i="31" s="1"/>
  <c r="BI101" i="31"/>
  <c r="BH101" i="31"/>
  <c r="BG101" i="31"/>
  <c r="BF101" i="31"/>
  <c r="BE101" i="31"/>
  <c r="BD101" i="31"/>
  <c r="BC101" i="31"/>
  <c r="BB101" i="31"/>
  <c r="BA101" i="31"/>
  <c r="AY101" i="31"/>
  <c r="AX101" i="31"/>
  <c r="AV101" i="31"/>
  <c r="AW101" i="31" s="1"/>
  <c r="AL101" i="31"/>
  <c r="M101" i="31"/>
  <c r="G101" i="31"/>
  <c r="E101" i="31"/>
  <c r="BI100" i="31"/>
  <c r="BG100" i="31"/>
  <c r="BF100" i="31"/>
  <c r="BE100" i="31" s="1"/>
  <c r="BD100" i="31"/>
  <c r="BC100" i="31"/>
  <c r="BB100" i="31"/>
  <c r="BA100" i="31"/>
  <c r="AZ100" i="31"/>
  <c r="AX100" i="31"/>
  <c r="AY100" i="31" s="1"/>
  <c r="AW100" i="31"/>
  <c r="AV100" i="31"/>
  <c r="AL100" i="31"/>
  <c r="AK100" i="31"/>
  <c r="AJ100" i="31"/>
  <c r="AH100" i="31"/>
  <c r="AF100" i="31"/>
  <c r="AD100" i="31"/>
  <c r="AC101" i="31" s="1"/>
  <c r="M100" i="31"/>
  <c r="K100" i="31"/>
  <c r="BH100" i="31" s="1"/>
  <c r="H100" i="31"/>
  <c r="G100" i="31"/>
  <c r="F100" i="31"/>
  <c r="E100" i="31"/>
  <c r="D98" i="31"/>
  <c r="BL100" i="31" s="1"/>
  <c r="BI96" i="31"/>
  <c r="BH96" i="31"/>
  <c r="BG96" i="31"/>
  <c r="BF96" i="31"/>
  <c r="BE96" i="31" s="1"/>
  <c r="BD96" i="31"/>
  <c r="BC96" i="31"/>
  <c r="BB96" i="31"/>
  <c r="BA96" i="31"/>
  <c r="AY96" i="31"/>
  <c r="AX96" i="31"/>
  <c r="AW96" i="31"/>
  <c r="AV96" i="31"/>
  <c r="AL96" i="31"/>
  <c r="M96" i="31"/>
  <c r="G96" i="31"/>
  <c r="E96" i="31"/>
  <c r="BL95" i="31"/>
  <c r="BI95" i="31"/>
  <c r="BG95" i="31"/>
  <c r="BF95" i="31"/>
  <c r="BE95" i="31"/>
  <c r="BD95" i="31"/>
  <c r="BC95" i="31"/>
  <c r="BB95" i="31"/>
  <c r="BA95" i="31"/>
  <c r="AZ95" i="31"/>
  <c r="AY95" i="31"/>
  <c r="AX95" i="31"/>
  <c r="AW95" i="31"/>
  <c r="AV95" i="31"/>
  <c r="AL95" i="31"/>
  <c r="AK95" i="31"/>
  <c r="AJ95" i="31"/>
  <c r="AH95" i="31"/>
  <c r="AF95" i="31"/>
  <c r="AD95" i="31"/>
  <c r="AC96" i="31" s="1"/>
  <c r="M95" i="31"/>
  <c r="K95" i="31"/>
  <c r="BH95" i="31" s="1"/>
  <c r="H95" i="31"/>
  <c r="G95" i="31"/>
  <c r="F95" i="31"/>
  <c r="E95" i="31"/>
  <c r="D93" i="31"/>
  <c r="BI91" i="31"/>
  <c r="BH91" i="31"/>
  <c r="BG91" i="31"/>
  <c r="BF91" i="31"/>
  <c r="BE91" i="31" s="1"/>
  <c r="BD91" i="31"/>
  <c r="BC91" i="31"/>
  <c r="BB91" i="31"/>
  <c r="BA91" i="31"/>
  <c r="AX91" i="31"/>
  <c r="AY91" i="31" s="1"/>
  <c r="AW91" i="31"/>
  <c r="AV91" i="31"/>
  <c r="AL91" i="31"/>
  <c r="M91" i="31"/>
  <c r="G91" i="31"/>
  <c r="E91" i="31"/>
  <c r="BL90" i="31"/>
  <c r="BI90" i="31"/>
  <c r="BG90" i="31"/>
  <c r="BF90" i="31"/>
  <c r="BE90" i="31" s="1"/>
  <c r="BD90" i="31"/>
  <c r="BC90" i="31"/>
  <c r="BB90" i="31"/>
  <c r="BA90" i="31"/>
  <c r="AZ90" i="31"/>
  <c r="AY90" i="31"/>
  <c r="AX90" i="31"/>
  <c r="AV90" i="31"/>
  <c r="AW90" i="31" s="1"/>
  <c r="AL90" i="31"/>
  <c r="AK90" i="31"/>
  <c r="AJ90" i="31"/>
  <c r="AH90" i="31"/>
  <c r="AF90" i="31"/>
  <c r="AD90" i="31"/>
  <c r="AC91" i="31" s="1"/>
  <c r="M90" i="31"/>
  <c r="K90" i="31"/>
  <c r="BH90" i="31" s="1"/>
  <c r="H90" i="31"/>
  <c r="G90" i="31"/>
  <c r="F90" i="31"/>
  <c r="E90" i="31"/>
  <c r="D88" i="31"/>
  <c r="BI86" i="31"/>
  <c r="BH86" i="31"/>
  <c r="BG86" i="31"/>
  <c r="BF86" i="31"/>
  <c r="BE86" i="31" s="1"/>
  <c r="BD86" i="31"/>
  <c r="BC86" i="31"/>
  <c r="BB86" i="31"/>
  <c r="BA86" i="31"/>
  <c r="AY86" i="31"/>
  <c r="AX86" i="31"/>
  <c r="AW86" i="31"/>
  <c r="AV86" i="31"/>
  <c r="AL86" i="31"/>
  <c r="M86" i="31"/>
  <c r="G86" i="31"/>
  <c r="E86" i="31"/>
  <c r="BI85" i="31"/>
  <c r="BG85" i="31"/>
  <c r="BF85" i="31"/>
  <c r="BE85" i="31" s="1"/>
  <c r="BD85" i="31"/>
  <c r="BC85" i="31"/>
  <c r="BB85" i="31"/>
  <c r="BA85" i="31"/>
  <c r="AZ85" i="31"/>
  <c r="AY85" i="31"/>
  <c r="AX85" i="31"/>
  <c r="AW85" i="31"/>
  <c r="AV85" i="31"/>
  <c r="AL85" i="31"/>
  <c r="AK85" i="31"/>
  <c r="AJ85" i="31"/>
  <c r="AH85" i="31"/>
  <c r="AF85" i="31"/>
  <c r="AD85" i="31"/>
  <c r="AC86" i="31" s="1"/>
  <c r="M85" i="31"/>
  <c r="K85" i="31"/>
  <c r="BH85" i="31" s="1"/>
  <c r="H85" i="31"/>
  <c r="G85" i="31"/>
  <c r="F85" i="31"/>
  <c r="E85" i="31"/>
  <c r="D83" i="31"/>
  <c r="BL85" i="31" s="1"/>
  <c r="BI81" i="31"/>
  <c r="BH81" i="31"/>
  <c r="BG81" i="31"/>
  <c r="BF81" i="31"/>
  <c r="BE81" i="31"/>
  <c r="BD81" i="31"/>
  <c r="BC81" i="31"/>
  <c r="BB81" i="31"/>
  <c r="BA81" i="31"/>
  <c r="AY81" i="31"/>
  <c r="AX81" i="31"/>
  <c r="AV81" i="31"/>
  <c r="AW81" i="31" s="1"/>
  <c r="AL81" i="31"/>
  <c r="M81" i="31"/>
  <c r="G81" i="31"/>
  <c r="E81" i="31"/>
  <c r="BI80" i="31"/>
  <c r="BG80" i="31"/>
  <c r="BF80" i="31"/>
  <c r="BE80" i="31" s="1"/>
  <c r="BD80" i="31"/>
  <c r="BC80" i="31"/>
  <c r="BB80" i="31"/>
  <c r="BA80" i="31"/>
  <c r="AZ80" i="31"/>
  <c r="AX80" i="31"/>
  <c r="AY80" i="31" s="1"/>
  <c r="AW80" i="31"/>
  <c r="AV80" i="31"/>
  <c r="AL80" i="31"/>
  <c r="AK80" i="31"/>
  <c r="AJ80" i="31"/>
  <c r="AH80" i="31"/>
  <c r="AF80" i="31"/>
  <c r="AD80" i="31"/>
  <c r="AC81" i="31" s="1"/>
  <c r="M80" i="31"/>
  <c r="K80" i="31"/>
  <c r="BH80" i="31" s="1"/>
  <c r="H80" i="31"/>
  <c r="G80" i="31"/>
  <c r="F80" i="31"/>
  <c r="E80" i="31"/>
  <c r="D78" i="31"/>
  <c r="BL80" i="31" s="1"/>
  <c r="BI76" i="31"/>
  <c r="BH76" i="31"/>
  <c r="BG76" i="31"/>
  <c r="BF76" i="31"/>
  <c r="BE76" i="31" s="1"/>
  <c r="BD76" i="31"/>
  <c r="BC76" i="31"/>
  <c r="BB76" i="31"/>
  <c r="BA76" i="31"/>
  <c r="AY76" i="31"/>
  <c r="AX76" i="31"/>
  <c r="AW76" i="31"/>
  <c r="AV76" i="31"/>
  <c r="AL76" i="31"/>
  <c r="M76" i="31"/>
  <c r="G76" i="31"/>
  <c r="E76" i="31"/>
  <c r="BL75" i="31"/>
  <c r="BI75" i="31"/>
  <c r="BG75" i="31"/>
  <c r="BF75" i="31"/>
  <c r="BE75" i="31"/>
  <c r="BD75" i="31"/>
  <c r="BC75" i="31"/>
  <c r="BB75" i="31"/>
  <c r="BA75" i="31"/>
  <c r="AZ75" i="31"/>
  <c r="AY75" i="31"/>
  <c r="AX75" i="31"/>
  <c r="AW75" i="31"/>
  <c r="AV75" i="31"/>
  <c r="AL75" i="31"/>
  <c r="AK75" i="31"/>
  <c r="AJ75" i="31"/>
  <c r="AH75" i="31"/>
  <c r="AF75" i="31"/>
  <c r="AD75" i="31"/>
  <c r="AC76" i="31" s="1"/>
  <c r="M75" i="31"/>
  <c r="K75" i="31"/>
  <c r="BH75" i="31" s="1"/>
  <c r="H75" i="31"/>
  <c r="G75" i="31"/>
  <c r="F75" i="31"/>
  <c r="E75" i="31"/>
  <c r="D73" i="31"/>
  <c r="BI71" i="31"/>
  <c r="BH71" i="31"/>
  <c r="BG71" i="31"/>
  <c r="BF71" i="31"/>
  <c r="BE71" i="31" s="1"/>
  <c r="BD71" i="31"/>
  <c r="BC71" i="31"/>
  <c r="BB71" i="31"/>
  <c r="BA71" i="31"/>
  <c r="AX71" i="31"/>
  <c r="AY71" i="31" s="1"/>
  <c r="AW71" i="31"/>
  <c r="AV71" i="31"/>
  <c r="AL71" i="31"/>
  <c r="M71" i="31"/>
  <c r="G71" i="31"/>
  <c r="E71" i="31"/>
  <c r="BL70" i="31"/>
  <c r="BI70" i="31"/>
  <c r="BG70" i="31"/>
  <c r="BF70" i="31"/>
  <c r="BE70" i="31" s="1"/>
  <c r="BD70" i="31"/>
  <c r="BC70" i="31"/>
  <c r="BB70" i="31"/>
  <c r="BA70" i="31"/>
  <c r="AZ70" i="31"/>
  <c r="AY70" i="31"/>
  <c r="AX70" i="31"/>
  <c r="AV70" i="31"/>
  <c r="AW70" i="31" s="1"/>
  <c r="AL70" i="31"/>
  <c r="AK70" i="31"/>
  <c r="AJ70" i="31"/>
  <c r="AH70" i="31"/>
  <c r="AF70" i="31"/>
  <c r="AD70" i="31"/>
  <c r="AC71" i="31" s="1"/>
  <c r="M70" i="31"/>
  <c r="K70" i="31"/>
  <c r="BH70" i="31" s="1"/>
  <c r="H70" i="31"/>
  <c r="G70" i="31"/>
  <c r="F70" i="31"/>
  <c r="E70" i="31"/>
  <c r="D68" i="31"/>
  <c r="BI66" i="31"/>
  <c r="BH66" i="31"/>
  <c r="BG66" i="31"/>
  <c r="BF66" i="31"/>
  <c r="BE66" i="31" s="1"/>
  <c r="BD66" i="31"/>
  <c r="BC66" i="31"/>
  <c r="BB66" i="31"/>
  <c r="BA66" i="31"/>
  <c r="AY66" i="31"/>
  <c r="AX66" i="31"/>
  <c r="AW66" i="31"/>
  <c r="AV66" i="31"/>
  <c r="AL66" i="31"/>
  <c r="M66" i="31"/>
  <c r="G66" i="31"/>
  <c r="E66" i="31"/>
  <c r="BI65" i="31"/>
  <c r="BG65" i="31"/>
  <c r="BF65" i="31"/>
  <c r="BE65" i="31" s="1"/>
  <c r="BD65" i="31"/>
  <c r="BC65" i="31"/>
  <c r="BB65" i="31"/>
  <c r="BA65" i="31"/>
  <c r="AZ65" i="31"/>
  <c r="AY65" i="31"/>
  <c r="AX65" i="31"/>
  <c r="AW65" i="31"/>
  <c r="AV65" i="31"/>
  <c r="AL65" i="31"/>
  <c r="AK65" i="31"/>
  <c r="AJ65" i="31"/>
  <c r="AH65" i="31"/>
  <c r="AF65" i="31"/>
  <c r="AD65" i="31"/>
  <c r="AC66" i="31" s="1"/>
  <c r="M65" i="31"/>
  <c r="K65" i="31"/>
  <c r="BH65" i="31" s="1"/>
  <c r="H65" i="31"/>
  <c r="G65" i="31"/>
  <c r="F65" i="31"/>
  <c r="E65" i="31"/>
  <c r="D63" i="31"/>
  <c r="BL65" i="31" s="1"/>
  <c r="BI61" i="31"/>
  <c r="BH61" i="31"/>
  <c r="BG61" i="31"/>
  <c r="BF61" i="31"/>
  <c r="BE61" i="31"/>
  <c r="BD61" i="31"/>
  <c r="BC61" i="31"/>
  <c r="BB61" i="31"/>
  <c r="BA61" i="31"/>
  <c r="AY61" i="31"/>
  <c r="AX61" i="31"/>
  <c r="AV61" i="31"/>
  <c r="AW61" i="31" s="1"/>
  <c r="AL61" i="31"/>
  <c r="M61" i="31"/>
  <c r="G61" i="31"/>
  <c r="E61" i="31"/>
  <c r="BI60" i="31"/>
  <c r="BG60" i="31"/>
  <c r="BF60" i="31"/>
  <c r="BE60" i="31" s="1"/>
  <c r="BD60" i="31"/>
  <c r="BC60" i="31"/>
  <c r="BB60" i="31"/>
  <c r="BA60" i="31"/>
  <c r="AZ60" i="31"/>
  <c r="AX60" i="31"/>
  <c r="AY60" i="31" s="1"/>
  <c r="AW60" i="31"/>
  <c r="AV60" i="31"/>
  <c r="AL60" i="31"/>
  <c r="AK60" i="31"/>
  <c r="AJ60" i="31"/>
  <c r="AH60" i="31"/>
  <c r="AF60" i="31"/>
  <c r="AD60" i="31"/>
  <c r="AC61" i="31" s="1"/>
  <c r="M60" i="31"/>
  <c r="K60" i="31"/>
  <c r="BH60" i="31" s="1"/>
  <c r="H60" i="31"/>
  <c r="G60" i="31"/>
  <c r="F60" i="31"/>
  <c r="E60" i="31"/>
  <c r="D58" i="31"/>
  <c r="BL60" i="31" s="1"/>
  <c r="BI56" i="31"/>
  <c r="BH56" i="31"/>
  <c r="BG56" i="31"/>
  <c r="BF56" i="31"/>
  <c r="BE56" i="31" s="1"/>
  <c r="BD56" i="31"/>
  <c r="BC56" i="31"/>
  <c r="BB56" i="31"/>
  <c r="BA56" i="31"/>
  <c r="AY56" i="31"/>
  <c r="AX56" i="31"/>
  <c r="AW56" i="31"/>
  <c r="AV56" i="31"/>
  <c r="AL56" i="31"/>
  <c r="M56" i="31"/>
  <c r="G56" i="31"/>
  <c r="E56" i="31"/>
  <c r="BL55" i="31"/>
  <c r="BI55" i="31"/>
  <c r="BG55" i="31"/>
  <c r="BF55" i="31"/>
  <c r="BE55" i="31"/>
  <c r="BD55" i="31"/>
  <c r="BC55" i="31"/>
  <c r="BB55" i="31"/>
  <c r="BA55" i="31"/>
  <c r="AZ55" i="31"/>
  <c r="AY55" i="31"/>
  <c r="AX55" i="31"/>
  <c r="AW55" i="31"/>
  <c r="AV55" i="31"/>
  <c r="AL55" i="31"/>
  <c r="AK55" i="31"/>
  <c r="AJ55" i="31"/>
  <c r="AH55" i="31"/>
  <c r="AF55" i="31"/>
  <c r="AD55" i="31"/>
  <c r="AC56" i="31" s="1"/>
  <c r="M55" i="31"/>
  <c r="K55" i="31"/>
  <c r="BH55" i="31" s="1"/>
  <c r="H55" i="31"/>
  <c r="G55" i="31"/>
  <c r="F55" i="31"/>
  <c r="E55" i="31"/>
  <c r="D53" i="31"/>
  <c r="BI51" i="31"/>
  <c r="BH51" i="31"/>
  <c r="BG51" i="31"/>
  <c r="BF51" i="31"/>
  <c r="BE51" i="31" s="1"/>
  <c r="BD51" i="31"/>
  <c r="BC51" i="31"/>
  <c r="BB51" i="31"/>
  <c r="BA51" i="31"/>
  <c r="AX51" i="31"/>
  <c r="AY51" i="31" s="1"/>
  <c r="AW51" i="31"/>
  <c r="AV51" i="31"/>
  <c r="AL51" i="31"/>
  <c r="M51" i="31"/>
  <c r="G51" i="31"/>
  <c r="E51" i="31"/>
  <c r="BL50" i="31"/>
  <c r="BI50" i="31"/>
  <c r="BG50" i="31"/>
  <c r="BF50" i="31"/>
  <c r="BE50" i="31" s="1"/>
  <c r="BD50" i="31"/>
  <c r="BC50" i="31"/>
  <c r="BB50" i="31"/>
  <c r="BA50" i="31"/>
  <c r="AZ50" i="31"/>
  <c r="AY50" i="31"/>
  <c r="AX50" i="31"/>
  <c r="AV50" i="31"/>
  <c r="AW50" i="31" s="1"/>
  <c r="AL50" i="31"/>
  <c r="AK50" i="31"/>
  <c r="AJ50" i="31"/>
  <c r="AH50" i="31"/>
  <c r="AF50" i="31"/>
  <c r="AD50" i="31"/>
  <c r="AC51" i="31" s="1"/>
  <c r="M50" i="31"/>
  <c r="K50" i="31"/>
  <c r="BH50" i="31" s="1"/>
  <c r="H50" i="31"/>
  <c r="G50" i="31"/>
  <c r="F50" i="31"/>
  <c r="E50" i="31"/>
  <c r="D48" i="31"/>
  <c r="BI46" i="31"/>
  <c r="BH46" i="31"/>
  <c r="BG46" i="31"/>
  <c r="BF46" i="31"/>
  <c r="BE46" i="31" s="1"/>
  <c r="BD46" i="31"/>
  <c r="BC46" i="31"/>
  <c r="BB46" i="31"/>
  <c r="BA46" i="31"/>
  <c r="AY46" i="31"/>
  <c r="AX46" i="31"/>
  <c r="AW46" i="31"/>
  <c r="AV46" i="31"/>
  <c r="AL46" i="31"/>
  <c r="M46" i="31"/>
  <c r="G46" i="31"/>
  <c r="E46" i="31"/>
  <c r="BI45" i="31"/>
  <c r="BG45" i="31"/>
  <c r="BF45" i="31"/>
  <c r="BE45" i="31" s="1"/>
  <c r="BD45" i="31"/>
  <c r="BC45" i="31"/>
  <c r="BB45" i="31"/>
  <c r="BA45" i="31"/>
  <c r="AZ45" i="31"/>
  <c r="AY45" i="31"/>
  <c r="AX45" i="31"/>
  <c r="AW45" i="31"/>
  <c r="AV45" i="31"/>
  <c r="AL45" i="31"/>
  <c r="AK45" i="31"/>
  <c r="AJ45" i="31"/>
  <c r="AH45" i="31"/>
  <c r="AF45" i="31"/>
  <c r="AD45" i="31"/>
  <c r="AC46" i="31" s="1"/>
  <c r="M45" i="31"/>
  <c r="K45" i="31"/>
  <c r="BH45" i="31" s="1"/>
  <c r="H45" i="31"/>
  <c r="G45" i="31"/>
  <c r="F45" i="31"/>
  <c r="E45" i="31"/>
  <c r="D43" i="31"/>
  <c r="BL45" i="31" s="1"/>
  <c r="BI41" i="31"/>
  <c r="BH41" i="31"/>
  <c r="BG41" i="31"/>
  <c r="BF41" i="31"/>
  <c r="BE41" i="31"/>
  <c r="BD41" i="31"/>
  <c r="BC41" i="31"/>
  <c r="BB41" i="31"/>
  <c r="BA41" i="31"/>
  <c r="AY41" i="31"/>
  <c r="AX41" i="31"/>
  <c r="AV41" i="31"/>
  <c r="AW41" i="31" s="1"/>
  <c r="AL41" i="31"/>
  <c r="M41" i="31"/>
  <c r="G41" i="31"/>
  <c r="E41" i="31"/>
  <c r="BI40" i="31"/>
  <c r="BG40" i="31"/>
  <c r="BF40" i="31"/>
  <c r="BE40" i="31" s="1"/>
  <c r="BD40" i="31"/>
  <c r="BC40" i="31"/>
  <c r="BB40" i="31"/>
  <c r="BA40" i="31"/>
  <c r="AZ40" i="31"/>
  <c r="AX40" i="31"/>
  <c r="AY40" i="31" s="1"/>
  <c r="AW40" i="31"/>
  <c r="AV40" i="31"/>
  <c r="AL40" i="31"/>
  <c r="AK40" i="31"/>
  <c r="AJ40" i="31"/>
  <c r="AH40" i="31"/>
  <c r="AF40" i="31"/>
  <c r="AD40" i="31"/>
  <c r="AC41" i="31" s="1"/>
  <c r="M40" i="31"/>
  <c r="K40" i="31"/>
  <c r="BH40" i="31" s="1"/>
  <c r="H40" i="31"/>
  <c r="G40" i="31"/>
  <c r="F40" i="31"/>
  <c r="E40" i="31"/>
  <c r="D38" i="31"/>
  <c r="BL40" i="31" s="1"/>
  <c r="BI36" i="31"/>
  <c r="BH36" i="31"/>
  <c r="BG36" i="31"/>
  <c r="BF36" i="31"/>
  <c r="BE36" i="31" s="1"/>
  <c r="BD36" i="31"/>
  <c r="BC36" i="31"/>
  <c r="BB36" i="31"/>
  <c r="BA36" i="31"/>
  <c r="AY36" i="31"/>
  <c r="AX36" i="31"/>
  <c r="AW36" i="31"/>
  <c r="AV36" i="31"/>
  <c r="AL36" i="31"/>
  <c r="M36" i="31"/>
  <c r="G36" i="31"/>
  <c r="E36" i="31"/>
  <c r="BL35" i="31"/>
  <c r="BI35" i="31"/>
  <c r="BG35" i="31"/>
  <c r="BF35" i="31"/>
  <c r="BE35" i="31"/>
  <c r="BD35" i="31"/>
  <c r="BC35" i="31"/>
  <c r="BB35" i="31"/>
  <c r="BA35" i="31"/>
  <c r="AZ35" i="31"/>
  <c r="AY35" i="31"/>
  <c r="AX35" i="31"/>
  <c r="AW35" i="31"/>
  <c r="AV35" i="31"/>
  <c r="AL35" i="31"/>
  <c r="AK35" i="31"/>
  <c r="AJ35" i="31"/>
  <c r="AH35" i="31"/>
  <c r="AF35" i="31"/>
  <c r="AD35" i="31"/>
  <c r="AC36" i="31" s="1"/>
  <c r="M35" i="31"/>
  <c r="K35" i="31"/>
  <c r="BH35" i="31" s="1"/>
  <c r="H35" i="31"/>
  <c r="G35" i="31"/>
  <c r="F35" i="31"/>
  <c r="E35" i="31"/>
  <c r="D33" i="31"/>
  <c r="BI31" i="31"/>
  <c r="BH31" i="31"/>
  <c r="BG31" i="31"/>
  <c r="BF31" i="31"/>
  <c r="BE31" i="31" s="1"/>
  <c r="BD31" i="31"/>
  <c r="BC31" i="31"/>
  <c r="BB31" i="31"/>
  <c r="BA31" i="31"/>
  <c r="AX31" i="31"/>
  <c r="AY31" i="31" s="1"/>
  <c r="AW31" i="31"/>
  <c r="AV31" i="31"/>
  <c r="AL31" i="31"/>
  <c r="M31" i="31"/>
  <c r="G31" i="31"/>
  <c r="E31" i="31"/>
  <c r="BL30" i="31"/>
  <c r="BI30" i="31"/>
  <c r="BG30" i="31"/>
  <c r="BF30" i="31"/>
  <c r="BE30" i="31" s="1"/>
  <c r="BD30" i="31"/>
  <c r="BC30" i="31"/>
  <c r="BB30" i="31"/>
  <c r="BA30" i="31"/>
  <c r="AZ30" i="31"/>
  <c r="AY30" i="31"/>
  <c r="AX30" i="31"/>
  <c r="AV30" i="31"/>
  <c r="AW30" i="31" s="1"/>
  <c r="AL30" i="31"/>
  <c r="AK30" i="31"/>
  <c r="AJ30" i="31"/>
  <c r="AH30" i="31"/>
  <c r="AF30" i="31"/>
  <c r="AD30" i="31"/>
  <c r="AC31" i="31" s="1"/>
  <c r="M30" i="31"/>
  <c r="K30" i="31"/>
  <c r="BH30" i="31" s="1"/>
  <c r="H30" i="31"/>
  <c r="G30" i="31"/>
  <c r="F30" i="31"/>
  <c r="E30" i="31"/>
  <c r="D28" i="31"/>
  <c r="BI26" i="31"/>
  <c r="BH26" i="31"/>
  <c r="BG26" i="31"/>
  <c r="BF26" i="31"/>
  <c r="BE26" i="31"/>
  <c r="BD26" i="31"/>
  <c r="BC26" i="31"/>
  <c r="BB26" i="31"/>
  <c r="BA26" i="31"/>
  <c r="AY26" i="31"/>
  <c r="AX26" i="31"/>
  <c r="AV26" i="31"/>
  <c r="AW26" i="31" s="1"/>
  <c r="AL26" i="31"/>
  <c r="M26" i="31"/>
  <c r="G26" i="31"/>
  <c r="E26" i="31"/>
  <c r="BI25" i="31"/>
  <c r="BG25" i="31"/>
  <c r="BF25" i="31"/>
  <c r="BE25" i="31" s="1"/>
  <c r="BD25" i="31"/>
  <c r="BC25" i="31"/>
  <c r="BB25" i="31"/>
  <c r="BA25" i="31"/>
  <c r="AZ25" i="31"/>
  <c r="AX25" i="31"/>
  <c r="AY25" i="31" s="1"/>
  <c r="AW25" i="31"/>
  <c r="AV25" i="31"/>
  <c r="AL25" i="31"/>
  <c r="AK25" i="31"/>
  <c r="AJ25" i="31"/>
  <c r="AH25" i="31"/>
  <c r="AF25" i="31"/>
  <c r="AD25" i="31"/>
  <c r="AC26" i="31" s="1"/>
  <c r="M25" i="31"/>
  <c r="K25" i="31"/>
  <c r="BH25" i="31" s="1"/>
  <c r="H25" i="31"/>
  <c r="G25" i="31"/>
  <c r="F25" i="31"/>
  <c r="E25" i="31"/>
  <c r="D23" i="31"/>
  <c r="BL25" i="31" s="1"/>
  <c r="BI21" i="31"/>
  <c r="BH21" i="31"/>
  <c r="BG21" i="31"/>
  <c r="BF21" i="31"/>
  <c r="BE21" i="31"/>
  <c r="BD21" i="31"/>
  <c r="BC21" i="31"/>
  <c r="BB21" i="31"/>
  <c r="BA21" i="31"/>
  <c r="AY21" i="31"/>
  <c r="AX21" i="31"/>
  <c r="AV21" i="31"/>
  <c r="AW21" i="31" s="1"/>
  <c r="AL21" i="31"/>
  <c r="M21" i="31"/>
  <c r="G21" i="31"/>
  <c r="E21" i="31"/>
  <c r="BI20" i="31"/>
  <c r="BG20" i="31"/>
  <c r="BF20" i="31"/>
  <c r="BE20" i="31"/>
  <c r="BD20" i="31"/>
  <c r="BC20" i="31"/>
  <c r="BB20" i="31"/>
  <c r="BA20" i="31"/>
  <c r="AZ20" i="31"/>
  <c r="AX20" i="31"/>
  <c r="AY20" i="31" s="1"/>
  <c r="AW20" i="31"/>
  <c r="AV20" i="31"/>
  <c r="AL20" i="31"/>
  <c r="AK20" i="31"/>
  <c r="AJ20" i="31"/>
  <c r="AH20" i="31"/>
  <c r="AF20" i="31"/>
  <c r="AD20" i="31"/>
  <c r="AC21" i="31" s="1"/>
  <c r="M20" i="31"/>
  <c r="K20" i="31"/>
  <c r="BH20" i="31" s="1"/>
  <c r="H20" i="31"/>
  <c r="G20" i="31"/>
  <c r="F20" i="31"/>
  <c r="E20" i="31"/>
  <c r="D18" i="31"/>
  <c r="BL20" i="31" s="1"/>
  <c r="BI16" i="31"/>
  <c r="BH16" i="31"/>
  <c r="BG16" i="31"/>
  <c r="BF16" i="31"/>
  <c r="BE16" i="31" s="1"/>
  <c r="BD16" i="31"/>
  <c r="BC16" i="31"/>
  <c r="BB16" i="31"/>
  <c r="BA16" i="31"/>
  <c r="AY16" i="31"/>
  <c r="AX16" i="31"/>
  <c r="AW16" i="31"/>
  <c r="AV16" i="31"/>
  <c r="AL16" i="31"/>
  <c r="M16" i="31"/>
  <c r="G16" i="31"/>
  <c r="E16" i="31"/>
  <c r="BL15" i="31"/>
  <c r="BI15" i="31"/>
  <c r="BG15" i="31"/>
  <c r="BF15" i="31"/>
  <c r="BE15" i="31"/>
  <c r="BD15" i="31"/>
  <c r="BC15" i="31"/>
  <c r="BB15" i="31"/>
  <c r="BA15" i="31"/>
  <c r="AZ15" i="31"/>
  <c r="AY15" i="31"/>
  <c r="AX15" i="31"/>
  <c r="AV15" i="31"/>
  <c r="AW15" i="31" s="1"/>
  <c r="AL15" i="31"/>
  <c r="AK15" i="31"/>
  <c r="AJ15" i="31"/>
  <c r="AH15" i="31"/>
  <c r="AF15" i="31"/>
  <c r="AD15" i="31"/>
  <c r="AC16" i="31" s="1"/>
  <c r="M15" i="31"/>
  <c r="K15" i="31"/>
  <c r="BH15" i="31" s="1"/>
  <c r="H15" i="31"/>
  <c r="G15" i="31"/>
  <c r="F15" i="31"/>
  <c r="E15" i="31"/>
  <c r="D13" i="31"/>
  <c r="BI11" i="31"/>
  <c r="BH11" i="31"/>
  <c r="BG11" i="31"/>
  <c r="BF11" i="31"/>
  <c r="BE11" i="31" s="1"/>
  <c r="BD11" i="31"/>
  <c r="BC11" i="31"/>
  <c r="BB11" i="31"/>
  <c r="BA11" i="31"/>
  <c r="AX11" i="31"/>
  <c r="AY11" i="31" s="1"/>
  <c r="AW11" i="31"/>
  <c r="AV11" i="31"/>
  <c r="AL11" i="31"/>
  <c r="M11" i="31"/>
  <c r="G11" i="31"/>
  <c r="E11" i="31"/>
  <c r="BL10" i="31"/>
  <c r="BI10" i="31"/>
  <c r="BG10" i="31"/>
  <c r="BF10" i="31"/>
  <c r="BE10" i="31" s="1"/>
  <c r="BD10" i="31"/>
  <c r="BC10" i="31"/>
  <c r="BB10" i="31"/>
  <c r="BA10" i="31"/>
  <c r="AZ10" i="31"/>
  <c r="AY10" i="31"/>
  <c r="AX10" i="31"/>
  <c r="AV10" i="31"/>
  <c r="AW10" i="31" s="1"/>
  <c r="AL10" i="31"/>
  <c r="AK10" i="31"/>
  <c r="AJ10" i="31"/>
  <c r="AH10" i="31"/>
  <c r="AF10" i="31"/>
  <c r="AD10" i="31"/>
  <c r="AC11" i="31" s="1"/>
  <c r="M10" i="31"/>
  <c r="K10" i="31"/>
  <c r="BH10" i="31" s="1"/>
  <c r="H10" i="31"/>
  <c r="G10" i="31"/>
  <c r="F10" i="31"/>
  <c r="E10" i="31"/>
  <c r="D8" i="31"/>
  <c r="BI6" i="31"/>
  <c r="BJ25" i="31" s="1"/>
  <c r="BH6" i="31"/>
  <c r="BG6" i="31"/>
  <c r="BF6" i="31"/>
  <c r="BE6" i="31" s="1"/>
  <c r="BD6" i="31"/>
  <c r="BC6" i="31"/>
  <c r="BB6" i="31"/>
  <c r="BA6" i="31"/>
  <c r="AW6" i="31"/>
  <c r="AV6" i="31"/>
  <c r="AL6" i="31"/>
  <c r="M6" i="31"/>
  <c r="G6" i="31"/>
  <c r="E6" i="31"/>
  <c r="AX6" i="31" s="1"/>
  <c r="AY6" i="31" s="1"/>
  <c r="BJ5" i="31"/>
  <c r="BI5" i="31"/>
  <c r="BG5" i="31"/>
  <c r="BF5" i="31"/>
  <c r="BE5" i="31" s="1"/>
  <c r="BD5" i="31"/>
  <c r="BC5" i="31"/>
  <c r="BB5" i="31"/>
  <c r="BA5" i="31"/>
  <c r="AZ5" i="31"/>
  <c r="AW5" i="31"/>
  <c r="AV5" i="31"/>
  <c r="AL5" i="31"/>
  <c r="AK5" i="31"/>
  <c r="AJ5" i="31"/>
  <c r="AH5" i="31"/>
  <c r="AF5" i="31"/>
  <c r="AD5" i="31"/>
  <c r="AC6" i="31" s="1"/>
  <c r="M5" i="31"/>
  <c r="K5" i="31"/>
  <c r="BH5" i="31" s="1"/>
  <c r="H5" i="31"/>
  <c r="G5" i="31"/>
  <c r="F5" i="31"/>
  <c r="E5" i="31"/>
  <c r="D3" i="31"/>
  <c r="BL5" i="31" s="1"/>
  <c r="M22" i="13"/>
  <c r="M3" i="30"/>
  <c r="I3" i="30"/>
  <c r="B3" i="30"/>
  <c r="M4" i="30"/>
  <c r="M5" i="30"/>
  <c r="M6" i="30"/>
  <c r="M7" i="30"/>
  <c r="M8" i="30"/>
  <c r="M9" i="30"/>
  <c r="M10" i="30"/>
  <c r="M11" i="30"/>
  <c r="M12" i="30"/>
  <c r="M13" i="30"/>
  <c r="M14" i="30"/>
  <c r="M15" i="30"/>
  <c r="M16" i="30"/>
  <c r="M17" i="30"/>
  <c r="M18" i="30"/>
  <c r="L19" i="30"/>
  <c r="M19" i="30"/>
  <c r="L20" i="30"/>
  <c r="M20" i="30"/>
  <c r="L21" i="30"/>
  <c r="M21" i="30"/>
  <c r="L22" i="30"/>
  <c r="M22" i="30"/>
  <c r="L23" i="30"/>
  <c r="M23" i="30"/>
  <c r="L24" i="30"/>
  <c r="M24" i="30"/>
  <c r="L25" i="30"/>
  <c r="M25" i="30"/>
  <c r="L26" i="30"/>
  <c r="M26" i="30"/>
  <c r="L27" i="30"/>
  <c r="M27" i="30"/>
  <c r="L28" i="30"/>
  <c r="M28" i="30"/>
  <c r="L29" i="30"/>
  <c r="M29" i="30"/>
  <c r="L30" i="30"/>
  <c r="M30" i="30"/>
  <c r="L31" i="30"/>
  <c r="M31" i="30"/>
  <c r="L32" i="30"/>
  <c r="M32" i="30"/>
  <c r="L33" i="30"/>
  <c r="M33" i="30"/>
  <c r="L34" i="30"/>
  <c r="M34" i="30"/>
  <c r="L35" i="30"/>
  <c r="M35" i="30"/>
  <c r="L36" i="30"/>
  <c r="M36" i="30"/>
  <c r="L37" i="30"/>
  <c r="M37" i="30"/>
  <c r="L38" i="30"/>
  <c r="M38" i="30"/>
  <c r="L39" i="30"/>
  <c r="M39" i="30"/>
  <c r="L40" i="30"/>
  <c r="M40" i="30"/>
  <c r="L41" i="30"/>
  <c r="M41" i="30"/>
  <c r="L42" i="30"/>
  <c r="M42" i="30"/>
  <c r="L43" i="30"/>
  <c r="M43" i="30"/>
  <c r="L44" i="30"/>
  <c r="M44" i="30"/>
  <c r="L45" i="30"/>
  <c r="M45" i="30"/>
  <c r="L46" i="30"/>
  <c r="M46" i="30"/>
  <c r="M47" i="30"/>
  <c r="M48" i="30"/>
  <c r="M49" i="30"/>
  <c r="M50" i="30"/>
  <c r="M51" i="30"/>
  <c r="M52" i="30"/>
  <c r="M53" i="30"/>
  <c r="M54" i="30"/>
  <c r="M55" i="30"/>
  <c r="M56" i="30"/>
  <c r="M57" i="30"/>
  <c r="M58" i="30"/>
  <c r="M59" i="30"/>
  <c r="M60" i="30"/>
  <c r="M61" i="30"/>
  <c r="M62" i="30"/>
  <c r="M63" i="30"/>
  <c r="M64" i="30"/>
  <c r="M65" i="30"/>
  <c r="M66" i="30"/>
  <c r="M67" i="30"/>
  <c r="M68" i="30"/>
  <c r="M69" i="30"/>
  <c r="M70" i="30"/>
  <c r="M71" i="30"/>
  <c r="M72" i="30"/>
  <c r="M73" i="30"/>
  <c r="M74" i="30"/>
  <c r="M75" i="30"/>
  <c r="M76" i="30"/>
  <c r="M77" i="30"/>
  <c r="M78" i="30"/>
  <c r="M79" i="30"/>
  <c r="M80" i="30"/>
  <c r="M81" i="30"/>
  <c r="M82" i="30"/>
  <c r="M83" i="30"/>
  <c r="K84" i="30"/>
  <c r="L84" i="30"/>
  <c r="M84" i="30"/>
  <c r="J19" i="30"/>
  <c r="J20" i="30"/>
  <c r="J21" i="30"/>
  <c r="J22" i="30"/>
  <c r="J23" i="30"/>
  <c r="J24" i="30"/>
  <c r="J25" i="30"/>
  <c r="J26" i="30"/>
  <c r="J27" i="30"/>
  <c r="J28" i="30"/>
  <c r="J29" i="30"/>
  <c r="J30" i="30"/>
  <c r="J31" i="30"/>
  <c r="J32" i="30"/>
  <c r="J33" i="30"/>
  <c r="J34" i="30"/>
  <c r="J35" i="30"/>
  <c r="J36" i="30"/>
  <c r="J37" i="30"/>
  <c r="J38" i="30"/>
  <c r="J39" i="30"/>
  <c r="J40" i="30"/>
  <c r="J41" i="30"/>
  <c r="J42" i="30"/>
  <c r="J43" i="30"/>
  <c r="J44" i="30"/>
  <c r="J45" i="30"/>
  <c r="J46" i="30"/>
  <c r="J84" i="30"/>
  <c r="I4" i="30"/>
  <c r="I5" i="30"/>
  <c r="I6" i="30"/>
  <c r="I7" i="30"/>
  <c r="I8" i="30"/>
  <c r="I9" i="30"/>
  <c r="I10" i="30"/>
  <c r="I11" i="30"/>
  <c r="I12" i="30"/>
  <c r="I13" i="30"/>
  <c r="I14" i="30"/>
  <c r="I15" i="30"/>
  <c r="I16" i="30"/>
  <c r="I17" i="30"/>
  <c r="I18" i="30"/>
  <c r="I19" i="30"/>
  <c r="I20" i="30"/>
  <c r="I21" i="30"/>
  <c r="I22" i="30"/>
  <c r="I23" i="30"/>
  <c r="I24" i="30"/>
  <c r="I25" i="30"/>
  <c r="I26" i="30"/>
  <c r="I27" i="30"/>
  <c r="I28" i="30"/>
  <c r="I29" i="30"/>
  <c r="I30" i="30"/>
  <c r="I31" i="30"/>
  <c r="I32" i="30"/>
  <c r="I33" i="30"/>
  <c r="I34" i="30"/>
  <c r="I35" i="30"/>
  <c r="I36" i="30"/>
  <c r="I37" i="30"/>
  <c r="I38" i="30"/>
  <c r="I39" i="30"/>
  <c r="I40" i="30"/>
  <c r="I41" i="30"/>
  <c r="I42" i="30"/>
  <c r="I43" i="30"/>
  <c r="I44" i="30"/>
  <c r="I45" i="30"/>
  <c r="I46" i="30"/>
  <c r="I47" i="30"/>
  <c r="I48" i="30"/>
  <c r="I49" i="30"/>
  <c r="I50" i="30"/>
  <c r="I51" i="30"/>
  <c r="I52" i="30"/>
  <c r="I53" i="30"/>
  <c r="I54" i="30"/>
  <c r="I55" i="30"/>
  <c r="I56" i="30"/>
  <c r="I57" i="30"/>
  <c r="I58" i="30"/>
  <c r="I59" i="30"/>
  <c r="I60" i="30"/>
  <c r="I61" i="30"/>
  <c r="I62" i="30"/>
  <c r="I63" i="30"/>
  <c r="I64" i="30"/>
  <c r="I65" i="30"/>
  <c r="I66" i="30"/>
  <c r="I67" i="30"/>
  <c r="I68" i="30"/>
  <c r="I69" i="30"/>
  <c r="I70" i="30"/>
  <c r="I71" i="30"/>
  <c r="I72" i="30"/>
  <c r="I73" i="30"/>
  <c r="I74" i="30"/>
  <c r="I75" i="30"/>
  <c r="I76" i="30"/>
  <c r="I77" i="30"/>
  <c r="I78" i="30"/>
  <c r="I79" i="30"/>
  <c r="I80" i="30"/>
  <c r="I81" i="30"/>
  <c r="I82" i="30"/>
  <c r="I83" i="30"/>
  <c r="I84" i="30"/>
  <c r="H83" i="30"/>
  <c r="H84" i="30"/>
  <c r="G83" i="30"/>
  <c r="G84" i="30"/>
  <c r="F84" i="30"/>
  <c r="D84" i="30"/>
  <c r="C83" i="30"/>
  <c r="C84" i="30"/>
  <c r="B41" i="30"/>
  <c r="B42" i="30"/>
  <c r="B43" i="30"/>
  <c r="B44" i="30"/>
  <c r="B45" i="30"/>
  <c r="B46" i="30"/>
  <c r="B47" i="30"/>
  <c r="B48" i="30"/>
  <c r="B49" i="30"/>
  <c r="B50" i="30"/>
  <c r="B51" i="30"/>
  <c r="B52" i="30"/>
  <c r="B53" i="30"/>
  <c r="B54" i="30"/>
  <c r="B55" i="30"/>
  <c r="B56" i="30"/>
  <c r="B57" i="30"/>
  <c r="B58" i="30"/>
  <c r="B59" i="30"/>
  <c r="B60" i="30"/>
  <c r="B61" i="30"/>
  <c r="B62" i="30"/>
  <c r="B63" i="30"/>
  <c r="B64" i="30"/>
  <c r="B65" i="30"/>
  <c r="B66" i="30"/>
  <c r="B67" i="30"/>
  <c r="B68" i="30"/>
  <c r="B69" i="30"/>
  <c r="B70" i="30"/>
  <c r="B71" i="30"/>
  <c r="B72" i="30"/>
  <c r="B73" i="30"/>
  <c r="B74" i="30"/>
  <c r="B75" i="30"/>
  <c r="B76" i="30"/>
  <c r="B77" i="30"/>
  <c r="B78" i="30"/>
  <c r="B79" i="30"/>
  <c r="B80" i="30"/>
  <c r="B81" i="30"/>
  <c r="B82" i="30"/>
  <c r="B83" i="30"/>
  <c r="B84" i="30"/>
  <c r="B5" i="30"/>
  <c r="B6" i="30"/>
  <c r="B7" i="30"/>
  <c r="B8" i="30"/>
  <c r="B9" i="30"/>
  <c r="B10" i="30"/>
  <c r="B11" i="30"/>
  <c r="B12" i="30"/>
  <c r="B13" i="30"/>
  <c r="B14" i="30"/>
  <c r="B15" i="30"/>
  <c r="B16" i="30"/>
  <c r="B17" i="30"/>
  <c r="B18" i="30"/>
  <c r="B19" i="30"/>
  <c r="B20" i="30"/>
  <c r="B21" i="30"/>
  <c r="B22" i="30"/>
  <c r="B23" i="30"/>
  <c r="B24" i="30"/>
  <c r="B25" i="30"/>
  <c r="B26" i="30"/>
  <c r="B27" i="30"/>
  <c r="B28" i="30"/>
  <c r="B29" i="30"/>
  <c r="B30" i="30"/>
  <c r="B31" i="30"/>
  <c r="B32" i="30"/>
  <c r="B33" i="30"/>
  <c r="B34" i="30"/>
  <c r="B35" i="30"/>
  <c r="B36" i="30"/>
  <c r="B37" i="30"/>
  <c r="B38" i="30"/>
  <c r="B39" i="30"/>
  <c r="B40" i="30"/>
  <c r="B4" i="30"/>
  <c r="AC55" i="31" l="1"/>
  <c r="AC320" i="31"/>
  <c r="AC75" i="31"/>
  <c r="AC340" i="31"/>
  <c r="AC155" i="31"/>
  <c r="AC305" i="31"/>
  <c r="AC105" i="31"/>
  <c r="AC135" i="31"/>
  <c r="AC165" i="31"/>
  <c r="AC230" i="31"/>
  <c r="AC370" i="31"/>
  <c r="AC400" i="31"/>
  <c r="AC35" i="31"/>
  <c r="AC50" i="31"/>
  <c r="AC95" i="31"/>
  <c r="AC220" i="31"/>
  <c r="AC285" i="31"/>
  <c r="AC360" i="31"/>
  <c r="AC20" i="31"/>
  <c r="AC115" i="31"/>
  <c r="AC130" i="31"/>
  <c r="AC175" i="31"/>
  <c r="AC270" i="31"/>
  <c r="AC380" i="31"/>
  <c r="AC80" i="31"/>
  <c r="AC170" i="31"/>
  <c r="AC375" i="31"/>
  <c r="AC280" i="31"/>
  <c r="AC300" i="31"/>
  <c r="AC100" i="31"/>
  <c r="AC85" i="31"/>
  <c r="AC110" i="31"/>
  <c r="AC160" i="31"/>
  <c r="AC260" i="31"/>
  <c r="AC350" i="31"/>
  <c r="AC15" i="31"/>
  <c r="AC60" i="31"/>
  <c r="AC65" i="31"/>
  <c r="AC90" i="31"/>
  <c r="AC140" i="31"/>
  <c r="AC145" i="31"/>
  <c r="AC180" i="31"/>
  <c r="AC190" i="31"/>
  <c r="AC200" i="31"/>
  <c r="AC240" i="31"/>
  <c r="AC45" i="31"/>
  <c r="AC70" i="31"/>
  <c r="AC120" i="31"/>
  <c r="AC125" i="31"/>
  <c r="AC150" i="31"/>
  <c r="AC210" i="31"/>
  <c r="AC250" i="31"/>
  <c r="AC335" i="31"/>
  <c r="AC390" i="31"/>
  <c r="BK51" i="31"/>
  <c r="AX5" i="31"/>
  <c r="AY5" i="31" s="1"/>
  <c r="BJ310" i="31"/>
  <c r="BK10" i="31"/>
  <c r="AC40" i="31"/>
  <c r="BK45" i="31"/>
  <c r="BK401" i="31"/>
  <c r="BK395" i="31"/>
  <c r="BK381" i="31"/>
  <c r="BK375" i="31"/>
  <c r="BK361" i="31"/>
  <c r="BK355" i="31"/>
  <c r="BK341" i="31"/>
  <c r="BK335" i="31"/>
  <c r="BK400" i="31"/>
  <c r="BK386" i="31"/>
  <c r="BK380" i="31"/>
  <c r="BK366" i="31"/>
  <c r="BK360" i="31"/>
  <c r="BK346" i="31"/>
  <c r="BK340" i="31"/>
  <c r="BK326" i="31"/>
  <c r="BK320" i="31"/>
  <c r="BK306" i="31"/>
  <c r="BK300" i="31"/>
  <c r="BK391" i="31"/>
  <c r="BK385" i="31"/>
  <c r="BK371" i="31"/>
  <c r="BK365" i="31"/>
  <c r="BK351" i="31"/>
  <c r="BK345" i="31"/>
  <c r="BK331" i="31"/>
  <c r="BK325" i="31"/>
  <c r="BK311" i="31"/>
  <c r="BK305" i="31"/>
  <c r="BK291" i="31"/>
  <c r="BK285" i="31"/>
  <c r="BK376" i="31"/>
  <c r="BK370" i="31"/>
  <c r="BK336" i="31"/>
  <c r="BK330" i="31"/>
  <c r="BK301" i="31"/>
  <c r="BK276" i="31"/>
  <c r="BK270" i="31"/>
  <c r="BK256" i="31"/>
  <c r="BK315" i="31"/>
  <c r="BK310" i="31"/>
  <c r="BK275" i="31"/>
  <c r="BK261" i="31"/>
  <c r="BK255" i="31"/>
  <c r="BK241" i="31"/>
  <c r="BK235" i="31"/>
  <c r="BK221" i="31"/>
  <c r="BK215" i="31"/>
  <c r="BK201" i="31"/>
  <c r="BK195" i="31"/>
  <c r="BK181" i="31"/>
  <c r="BK396" i="31"/>
  <c r="BK390" i="31"/>
  <c r="BK356" i="31"/>
  <c r="BK350" i="31"/>
  <c r="BK321" i="31"/>
  <c r="BK296" i="31"/>
  <c r="BK286" i="31"/>
  <c r="BK271" i="31"/>
  <c r="BK265" i="31"/>
  <c r="BK251" i="31"/>
  <c r="BK245" i="31"/>
  <c r="BK231" i="31"/>
  <c r="BK225" i="31"/>
  <c r="BK211" i="31"/>
  <c r="BK205" i="31"/>
  <c r="BK191" i="31"/>
  <c r="BK186" i="31"/>
  <c r="BK185" i="31"/>
  <c r="BK176" i="31"/>
  <c r="BK170" i="31"/>
  <c r="BK156" i="31"/>
  <c r="BK150" i="31"/>
  <c r="BK136" i="31"/>
  <c r="BK130" i="31"/>
  <c r="BK116" i="31"/>
  <c r="BK110" i="31"/>
  <c r="BK96" i="31"/>
  <c r="BK90" i="31"/>
  <c r="BK76" i="31"/>
  <c r="BK70" i="31"/>
  <c r="BK56" i="31"/>
  <c r="BK50" i="31"/>
  <c r="BK36" i="31"/>
  <c r="BK30" i="31"/>
  <c r="BK295" i="31"/>
  <c r="BK281" i="31"/>
  <c r="BK260" i="31"/>
  <c r="BK250" i="31"/>
  <c r="BK246" i="31"/>
  <c r="BK240" i="31"/>
  <c r="BK236" i="31"/>
  <c r="BK210" i="31"/>
  <c r="BK206" i="31"/>
  <c r="BK200" i="31"/>
  <c r="BK196" i="31"/>
  <c r="BK175" i="31"/>
  <c r="BK161" i="31"/>
  <c r="BK155" i="31"/>
  <c r="BK141" i="31"/>
  <c r="BK135" i="31"/>
  <c r="BK121" i="31"/>
  <c r="BK115" i="31"/>
  <c r="BK101" i="31"/>
  <c r="BK95" i="31"/>
  <c r="BK81" i="31"/>
  <c r="BK75" i="31"/>
  <c r="BK61" i="31"/>
  <c r="BK55" i="31"/>
  <c r="BK41" i="31"/>
  <c r="BK35" i="31"/>
  <c r="BK21" i="31"/>
  <c r="BK15" i="31"/>
  <c r="BK290" i="31"/>
  <c r="BK280" i="31"/>
  <c r="BK266" i="31"/>
  <c r="BK180" i="31"/>
  <c r="BK166" i="31"/>
  <c r="BK160" i="31"/>
  <c r="BK146" i="31"/>
  <c r="BK140" i="31"/>
  <c r="BK126" i="31"/>
  <c r="BK120" i="31"/>
  <c r="BK106" i="31"/>
  <c r="BK100" i="31"/>
  <c r="BK86" i="31"/>
  <c r="BK80" i="31"/>
  <c r="BK66" i="31"/>
  <c r="BK60" i="31"/>
  <c r="BK46" i="31"/>
  <c r="BK40" i="31"/>
  <c r="BK26" i="31"/>
  <c r="BK20" i="31"/>
  <c r="BK6" i="31"/>
  <c r="BK151" i="31"/>
  <c r="BK145" i="31"/>
  <c r="BK131" i="31"/>
  <c r="BK125" i="31"/>
  <c r="BK105" i="31"/>
  <c r="BK65" i="31"/>
  <c r="BK316" i="31"/>
  <c r="BK230" i="31"/>
  <c r="BK226" i="31"/>
  <c r="BK220" i="31"/>
  <c r="BK216" i="31"/>
  <c r="BK190" i="31"/>
  <c r="BK171" i="31"/>
  <c r="BK165" i="31"/>
  <c r="BK111" i="31"/>
  <c r="BK91" i="31"/>
  <c r="BK85" i="31"/>
  <c r="BK71" i="31"/>
  <c r="BJ45" i="31"/>
  <c r="BJ31" i="31"/>
  <c r="BJ120" i="31"/>
  <c r="BJ86" i="31"/>
  <c r="BJ126" i="31"/>
  <c r="BJ106" i="31"/>
  <c r="BJ100" i="31"/>
  <c r="BJ80" i="31"/>
  <c r="BJ66" i="31"/>
  <c r="BJ60" i="31"/>
  <c r="BK5" i="31"/>
  <c r="BJ6" i="31"/>
  <c r="AC10" i="31"/>
  <c r="BJ11" i="31"/>
  <c r="BK16" i="31"/>
  <c r="BJ20" i="31"/>
  <c r="AC25" i="31"/>
  <c r="BK31" i="31"/>
  <c r="BJ40" i="31"/>
  <c r="BK25" i="31"/>
  <c r="BJ46" i="31"/>
  <c r="AC5" i="31"/>
  <c r="BK11" i="31"/>
  <c r="BJ26" i="31"/>
  <c r="AC30" i="31"/>
  <c r="BJ166" i="31"/>
  <c r="BJ180" i="31"/>
  <c r="BJ181" i="31"/>
  <c r="AC185" i="31"/>
  <c r="BJ195" i="31"/>
  <c r="BJ205" i="31"/>
  <c r="BJ235" i="31"/>
  <c r="BJ245" i="31"/>
  <c r="AC290" i="31"/>
  <c r="BJ140" i="31"/>
  <c r="BJ146" i="31"/>
  <c r="BJ160" i="31"/>
  <c r="BJ15" i="31"/>
  <c r="BJ21" i="31"/>
  <c r="BJ35" i="31"/>
  <c r="BJ41" i="31"/>
  <c r="BJ55" i="31"/>
  <c r="BJ61" i="31"/>
  <c r="BJ75" i="31"/>
  <c r="BJ81" i="31"/>
  <c r="BJ95" i="31"/>
  <c r="BJ101" i="31"/>
  <c r="BJ115" i="31"/>
  <c r="BJ121" i="31"/>
  <c r="BJ135" i="31"/>
  <c r="BJ141" i="31"/>
  <c r="BJ155" i="31"/>
  <c r="BJ161" i="31"/>
  <c r="BJ175" i="31"/>
  <c r="BJ211" i="31"/>
  <c r="AC215" i="31"/>
  <c r="BJ221" i="31"/>
  <c r="AC225" i="31"/>
  <c r="BJ251" i="31"/>
  <c r="AC255" i="31"/>
  <c r="BJ285" i="31"/>
  <c r="BJ396" i="31"/>
  <c r="BJ390" i="31"/>
  <c r="BJ376" i="31"/>
  <c r="BJ370" i="31"/>
  <c r="BJ356" i="31"/>
  <c r="BJ350" i="31"/>
  <c r="BJ336" i="31"/>
  <c r="BJ401" i="31"/>
  <c r="BJ395" i="31"/>
  <c r="BJ381" i="31"/>
  <c r="BJ375" i="31"/>
  <c r="BJ361" i="31"/>
  <c r="BJ355" i="31"/>
  <c r="BJ341" i="31"/>
  <c r="BJ335" i="31"/>
  <c r="BJ321" i="31"/>
  <c r="BJ315" i="31"/>
  <c r="BJ301" i="31"/>
  <c r="BJ295" i="31"/>
  <c r="BJ400" i="31"/>
  <c r="BJ386" i="31"/>
  <c r="BJ380" i="31"/>
  <c r="BJ366" i="31"/>
  <c r="BJ360" i="31"/>
  <c r="BJ346" i="31"/>
  <c r="BJ340" i="31"/>
  <c r="BJ326" i="31"/>
  <c r="BJ320" i="31"/>
  <c r="BJ306" i="31"/>
  <c r="BJ300" i="31"/>
  <c r="BJ286" i="31"/>
  <c r="BJ385" i="31"/>
  <c r="BJ345" i="31"/>
  <c r="BJ305" i="31"/>
  <c r="BJ296" i="31"/>
  <c r="BJ291" i="31"/>
  <c r="BJ271" i="31"/>
  <c r="BJ265" i="31"/>
  <c r="BJ391" i="31"/>
  <c r="BJ351" i="31"/>
  <c r="BJ330" i="31"/>
  <c r="BJ276" i="31"/>
  <c r="BJ270" i="31"/>
  <c r="BJ256" i="31"/>
  <c r="BJ250" i="31"/>
  <c r="BJ236" i="31"/>
  <c r="BJ230" i="31"/>
  <c r="BJ216" i="31"/>
  <c r="BJ210" i="31"/>
  <c r="BJ196" i="31"/>
  <c r="BJ190" i="31"/>
  <c r="BJ365" i="31"/>
  <c r="BJ371" i="31"/>
  <c r="BJ331" i="31"/>
  <c r="BJ325" i="31"/>
  <c r="BJ316" i="31"/>
  <c r="BJ311" i="31"/>
  <c r="BJ290" i="31"/>
  <c r="BJ281" i="31"/>
  <c r="BJ280" i="31"/>
  <c r="BJ266" i="31"/>
  <c r="BJ260" i="31"/>
  <c r="BJ246" i="31"/>
  <c r="BJ240" i="31"/>
  <c r="BJ226" i="31"/>
  <c r="BJ220" i="31"/>
  <c r="BJ206" i="31"/>
  <c r="BJ200" i="31"/>
  <c r="BJ10" i="31"/>
  <c r="BJ16" i="31"/>
  <c r="BJ30" i="31"/>
  <c r="BJ36" i="31"/>
  <c r="BJ50" i="31"/>
  <c r="BJ56" i="31"/>
  <c r="BJ70" i="31"/>
  <c r="BJ76" i="31"/>
  <c r="BJ90" i="31"/>
  <c r="BJ96" i="31"/>
  <c r="BJ110" i="31"/>
  <c r="BJ116" i="31"/>
  <c r="BJ130" i="31"/>
  <c r="BJ136" i="31"/>
  <c r="BJ150" i="31"/>
  <c r="BJ156" i="31"/>
  <c r="BJ170" i="31"/>
  <c r="BJ176" i="31"/>
  <c r="BJ185" i="31"/>
  <c r="BJ186" i="31"/>
  <c r="BJ215" i="31"/>
  <c r="BJ225" i="31"/>
  <c r="BJ255" i="31"/>
  <c r="AC275" i="31"/>
  <c r="AC325" i="31"/>
  <c r="BJ51" i="31"/>
  <c r="BJ65" i="31"/>
  <c r="BJ71" i="31"/>
  <c r="BJ85" i="31"/>
  <c r="BJ91" i="31"/>
  <c r="BJ105" i="31"/>
  <c r="BJ111" i="31"/>
  <c r="BJ125" i="31"/>
  <c r="BJ131" i="31"/>
  <c r="BJ145" i="31"/>
  <c r="BJ151" i="31"/>
  <c r="BJ165" i="31"/>
  <c r="BJ171" i="31"/>
  <c r="BJ191" i="31"/>
  <c r="AC195" i="31"/>
  <c r="BJ201" i="31"/>
  <c r="AC205" i="31"/>
  <c r="BJ231" i="31"/>
  <c r="AC235" i="31"/>
  <c r="BJ241" i="31"/>
  <c r="AC245" i="31"/>
  <c r="BJ261" i="31"/>
  <c r="AC265" i="31"/>
  <c r="BJ275" i="31"/>
  <c r="AC315" i="31"/>
  <c r="AC330" i="31"/>
  <c r="AC345" i="31"/>
  <c r="AC385" i="31"/>
  <c r="AC355" i="31"/>
  <c r="AC395" i="31"/>
  <c r="AC295" i="31"/>
  <c r="AC310" i="31"/>
  <c r="AC365" i="31"/>
  <c r="L3" i="30"/>
  <c r="Q1" i="30"/>
  <c r="P1" i="30"/>
  <c r="O1" i="30"/>
  <c r="N1" i="30"/>
  <c r="M1" i="30"/>
  <c r="L1" i="30"/>
  <c r="K1" i="30"/>
  <c r="J1" i="30"/>
  <c r="I1" i="30"/>
  <c r="H1" i="30"/>
  <c r="D1" i="30"/>
  <c r="H365" i="15" l="1"/>
  <c r="H75" i="30" s="1"/>
  <c r="H370" i="15"/>
  <c r="H76" i="30" s="1"/>
  <c r="H375" i="15"/>
  <c r="H77" i="30" s="1"/>
  <c r="H380" i="15"/>
  <c r="H78" i="30" s="1"/>
  <c r="H385" i="15"/>
  <c r="H79" i="30" s="1"/>
  <c r="H390" i="15"/>
  <c r="H80" i="30" s="1"/>
  <c r="H395" i="15"/>
  <c r="H81" i="30" s="1"/>
  <c r="H400" i="15"/>
  <c r="H82" i="30" s="1"/>
  <c r="H39" i="30"/>
  <c r="H40" i="30"/>
  <c r="H41" i="30"/>
  <c r="H42" i="30"/>
  <c r="H43" i="30"/>
  <c r="H44" i="30"/>
  <c r="H45" i="30"/>
  <c r="H46" i="30"/>
  <c r="H225" i="15"/>
  <c r="H47" i="30" s="1"/>
  <c r="H230" i="15"/>
  <c r="H48" i="30" s="1"/>
  <c r="H235" i="15"/>
  <c r="H49" i="30" s="1"/>
  <c r="H240" i="15"/>
  <c r="H50" i="30" s="1"/>
  <c r="H245" i="15"/>
  <c r="H51" i="30" s="1"/>
  <c r="H250" i="15"/>
  <c r="H52" i="30" s="1"/>
  <c r="H255" i="15"/>
  <c r="H53" i="30" s="1"/>
  <c r="H260" i="15"/>
  <c r="H54" i="30" s="1"/>
  <c r="H265" i="15"/>
  <c r="H55" i="30" s="1"/>
  <c r="H270" i="15"/>
  <c r="H56" i="30" s="1"/>
  <c r="H275" i="15"/>
  <c r="H57" i="30" s="1"/>
  <c r="H280" i="15"/>
  <c r="H58" i="30" s="1"/>
  <c r="H285" i="15"/>
  <c r="H59" i="30" s="1"/>
  <c r="H290" i="15"/>
  <c r="H60" i="30" s="1"/>
  <c r="H295" i="15"/>
  <c r="H61" i="30" s="1"/>
  <c r="H300" i="15"/>
  <c r="H62" i="30" s="1"/>
  <c r="H305" i="15"/>
  <c r="H63" i="30" s="1"/>
  <c r="H310" i="15"/>
  <c r="H64" i="30" s="1"/>
  <c r="H315" i="15"/>
  <c r="H65" i="30" s="1"/>
  <c r="H320" i="15"/>
  <c r="H66" i="30" s="1"/>
  <c r="H325" i="15"/>
  <c r="H67" i="30" s="1"/>
  <c r="H330" i="15"/>
  <c r="H68" i="30" s="1"/>
  <c r="H335" i="15"/>
  <c r="H69" i="30" s="1"/>
  <c r="H340" i="15"/>
  <c r="H70" i="30" s="1"/>
  <c r="H345" i="15"/>
  <c r="H71" i="30" s="1"/>
  <c r="H350" i="15"/>
  <c r="H72" i="30" s="1"/>
  <c r="H355" i="15"/>
  <c r="H73" i="30" s="1"/>
  <c r="H360" i="15"/>
  <c r="H74" i="30" s="1"/>
  <c r="H21" i="30"/>
  <c r="H22" i="30"/>
  <c r="H23" i="30"/>
  <c r="H24" i="30"/>
  <c r="H25" i="30"/>
  <c r="H26" i="30"/>
  <c r="H27" i="30"/>
  <c r="H28" i="30"/>
  <c r="H29" i="30"/>
  <c r="H30" i="30"/>
  <c r="H31" i="30"/>
  <c r="H32" i="30"/>
  <c r="H33" i="30"/>
  <c r="H34" i="30"/>
  <c r="H35" i="30"/>
  <c r="H36" i="30"/>
  <c r="H37" i="30"/>
  <c r="H38" i="30"/>
  <c r="H50" i="15"/>
  <c r="H12" i="30" s="1"/>
  <c r="H55" i="15"/>
  <c r="H13" i="30" s="1"/>
  <c r="H60" i="15"/>
  <c r="H14" i="30" s="1"/>
  <c r="H65" i="15"/>
  <c r="H15" i="30" s="1"/>
  <c r="H70" i="15"/>
  <c r="H16" i="30" s="1"/>
  <c r="H75" i="15"/>
  <c r="H17" i="30" s="1"/>
  <c r="H80" i="15"/>
  <c r="H18" i="30" s="1"/>
  <c r="H19" i="30"/>
  <c r="H20" i="30"/>
  <c r="H20" i="15"/>
  <c r="H6" i="30" s="1"/>
  <c r="H25" i="15"/>
  <c r="H7" i="30" s="1"/>
  <c r="H30" i="15"/>
  <c r="H8" i="30" s="1"/>
  <c r="H35" i="15"/>
  <c r="H9" i="30" s="1"/>
  <c r="H40" i="15"/>
  <c r="H10" i="30" s="1"/>
  <c r="H45" i="15"/>
  <c r="H11" i="30" s="1"/>
  <c r="H15" i="15"/>
  <c r="H5" i="30" s="1"/>
  <c r="H10" i="15"/>
  <c r="H4" i="30" s="1"/>
  <c r="H5" i="15"/>
  <c r="H3" i="30" s="1"/>
  <c r="G6" i="15"/>
  <c r="G3" i="30" s="1"/>
  <c r="L83" i="30"/>
  <c r="J83" i="30"/>
  <c r="G401" i="15"/>
  <c r="E401" i="15"/>
  <c r="L82" i="30"/>
  <c r="AJ400" i="15"/>
  <c r="AH400" i="15"/>
  <c r="AF400" i="15"/>
  <c r="AD400" i="15"/>
  <c r="J82" i="30"/>
  <c r="K400" i="15"/>
  <c r="G400" i="15"/>
  <c r="F82" i="30" s="1"/>
  <c r="F400" i="15"/>
  <c r="E400" i="15"/>
  <c r="D82" i="30" s="1"/>
  <c r="G396" i="15"/>
  <c r="G81" i="30" s="1"/>
  <c r="E396" i="15"/>
  <c r="L81" i="30"/>
  <c r="AJ395" i="15"/>
  <c r="AH395" i="15"/>
  <c r="AF395" i="15"/>
  <c r="AD395" i="15"/>
  <c r="J81" i="30"/>
  <c r="K395" i="15"/>
  <c r="G395" i="15"/>
  <c r="F81" i="30" s="1"/>
  <c r="F395" i="15"/>
  <c r="E395" i="15"/>
  <c r="D81" i="30" s="1"/>
  <c r="G391" i="15"/>
  <c r="G80" i="30" s="1"/>
  <c r="E391" i="15"/>
  <c r="L80" i="30"/>
  <c r="AJ390" i="15"/>
  <c r="AH390" i="15"/>
  <c r="AF390" i="15"/>
  <c r="AD390" i="15"/>
  <c r="J80" i="30"/>
  <c r="K390" i="15"/>
  <c r="G390" i="15"/>
  <c r="F80" i="30" s="1"/>
  <c r="F390" i="15"/>
  <c r="E390" i="15"/>
  <c r="D80" i="30" s="1"/>
  <c r="G386" i="15"/>
  <c r="G79" i="30" s="1"/>
  <c r="E386" i="15"/>
  <c r="L79" i="30"/>
  <c r="AJ385" i="15"/>
  <c r="AH385" i="15"/>
  <c r="AF385" i="15"/>
  <c r="AD385" i="15"/>
  <c r="J79" i="30"/>
  <c r="K385" i="15"/>
  <c r="G385" i="15"/>
  <c r="F79" i="30" s="1"/>
  <c r="F385" i="15"/>
  <c r="E385" i="15"/>
  <c r="D79" i="30" s="1"/>
  <c r="G381" i="15"/>
  <c r="G78" i="30" s="1"/>
  <c r="E381" i="15"/>
  <c r="L78" i="30"/>
  <c r="AJ380" i="15"/>
  <c r="AH380" i="15"/>
  <c r="AF380" i="15"/>
  <c r="AD380" i="15"/>
  <c r="J78" i="30"/>
  <c r="K380" i="15"/>
  <c r="G380" i="15"/>
  <c r="F78" i="30" s="1"/>
  <c r="F380" i="15"/>
  <c r="E380" i="15"/>
  <c r="D78" i="30" s="1"/>
  <c r="G376" i="15"/>
  <c r="G77" i="30" s="1"/>
  <c r="E376" i="15"/>
  <c r="L77" i="30"/>
  <c r="AJ375" i="15"/>
  <c r="AH375" i="15"/>
  <c r="AF375" i="15"/>
  <c r="AD375" i="15"/>
  <c r="J77" i="30"/>
  <c r="K375" i="15"/>
  <c r="G375" i="15"/>
  <c r="F77" i="30" s="1"/>
  <c r="F375" i="15"/>
  <c r="E375" i="15"/>
  <c r="D77" i="30" s="1"/>
  <c r="G371" i="15"/>
  <c r="G76" i="30" s="1"/>
  <c r="E371" i="15"/>
  <c r="L76" i="30"/>
  <c r="AJ370" i="15"/>
  <c r="AH370" i="15"/>
  <c r="AF370" i="15"/>
  <c r="AD370" i="15"/>
  <c r="J76" i="30"/>
  <c r="K370" i="15"/>
  <c r="G370" i="15"/>
  <c r="F76" i="30" s="1"/>
  <c r="F370" i="15"/>
  <c r="E370" i="15"/>
  <c r="D76" i="30" s="1"/>
  <c r="G366" i="15"/>
  <c r="G75" i="30" s="1"/>
  <c r="E366" i="15"/>
  <c r="L75" i="30"/>
  <c r="AJ365" i="15"/>
  <c r="AH365" i="15"/>
  <c r="AF365" i="15"/>
  <c r="AD365" i="15"/>
  <c r="J75" i="30"/>
  <c r="K365" i="15"/>
  <c r="G365" i="15"/>
  <c r="F75" i="30" s="1"/>
  <c r="F365" i="15"/>
  <c r="E365" i="15"/>
  <c r="D75" i="30" s="1"/>
  <c r="G361" i="15"/>
  <c r="G74" i="30" s="1"/>
  <c r="E361" i="15"/>
  <c r="L74" i="30"/>
  <c r="AJ360" i="15"/>
  <c r="AH360" i="15"/>
  <c r="AF360" i="15"/>
  <c r="AD360" i="15"/>
  <c r="J74" i="30"/>
  <c r="K360" i="15"/>
  <c r="G360" i="15"/>
  <c r="F74" i="30" s="1"/>
  <c r="F360" i="15"/>
  <c r="E360" i="15"/>
  <c r="D74" i="30" s="1"/>
  <c r="G356" i="15"/>
  <c r="G73" i="30" s="1"/>
  <c r="E356" i="15"/>
  <c r="L73" i="30"/>
  <c r="AJ355" i="15"/>
  <c r="AH355" i="15"/>
  <c r="AF355" i="15"/>
  <c r="AD355" i="15"/>
  <c r="J73" i="30"/>
  <c r="K355" i="15"/>
  <c r="G355" i="15"/>
  <c r="F73" i="30" s="1"/>
  <c r="F355" i="15"/>
  <c r="E355" i="15"/>
  <c r="D73" i="30" s="1"/>
  <c r="G351" i="15"/>
  <c r="G72" i="30" s="1"/>
  <c r="E351" i="15"/>
  <c r="L72" i="30"/>
  <c r="AJ350" i="15"/>
  <c r="AH350" i="15"/>
  <c r="AF350" i="15"/>
  <c r="AD350" i="15"/>
  <c r="J72" i="30"/>
  <c r="K350" i="15"/>
  <c r="G350" i="15"/>
  <c r="F72" i="30" s="1"/>
  <c r="F350" i="15"/>
  <c r="E350" i="15"/>
  <c r="D72" i="30" s="1"/>
  <c r="G346" i="15"/>
  <c r="G71" i="30" s="1"/>
  <c r="E346" i="15"/>
  <c r="L71" i="30"/>
  <c r="AJ345" i="15"/>
  <c r="AH345" i="15"/>
  <c r="AF345" i="15"/>
  <c r="AD345" i="15"/>
  <c r="J71" i="30"/>
  <c r="K345" i="15"/>
  <c r="G345" i="15"/>
  <c r="F71" i="30" s="1"/>
  <c r="F345" i="15"/>
  <c r="E345" i="15"/>
  <c r="D71" i="30" s="1"/>
  <c r="G341" i="15"/>
  <c r="G70" i="30" s="1"/>
  <c r="E341" i="15"/>
  <c r="L70" i="30"/>
  <c r="AJ340" i="15"/>
  <c r="AH340" i="15"/>
  <c r="AF340" i="15"/>
  <c r="AD340" i="15"/>
  <c r="J70" i="30"/>
  <c r="K340" i="15"/>
  <c r="G340" i="15"/>
  <c r="F70" i="30" s="1"/>
  <c r="F340" i="15"/>
  <c r="E340" i="15"/>
  <c r="D70" i="30" s="1"/>
  <c r="G336" i="15"/>
  <c r="G69" i="30" s="1"/>
  <c r="E336" i="15"/>
  <c r="L69" i="30"/>
  <c r="AJ335" i="15"/>
  <c r="AH335" i="15"/>
  <c r="AF335" i="15"/>
  <c r="AD335" i="15"/>
  <c r="J69" i="30"/>
  <c r="K335" i="15"/>
  <c r="G335" i="15"/>
  <c r="F69" i="30" s="1"/>
  <c r="F335" i="15"/>
  <c r="E335" i="15"/>
  <c r="D69" i="30" s="1"/>
  <c r="G331" i="15"/>
  <c r="G68" i="30" s="1"/>
  <c r="E331" i="15"/>
  <c r="L68" i="30"/>
  <c r="AJ330" i="15"/>
  <c r="AH330" i="15"/>
  <c r="AF330" i="15"/>
  <c r="AD330" i="15"/>
  <c r="J68" i="30"/>
  <c r="K330" i="15"/>
  <c r="G330" i="15"/>
  <c r="F68" i="30" s="1"/>
  <c r="F330" i="15"/>
  <c r="E330" i="15"/>
  <c r="D68" i="30" s="1"/>
  <c r="G326" i="15"/>
  <c r="G67" i="30" s="1"/>
  <c r="E326" i="15"/>
  <c r="L67" i="30"/>
  <c r="AJ325" i="15"/>
  <c r="AH325" i="15"/>
  <c r="AF325" i="15"/>
  <c r="AD325" i="15"/>
  <c r="J67" i="30"/>
  <c r="K325" i="15"/>
  <c r="G325" i="15"/>
  <c r="F67" i="30" s="1"/>
  <c r="F325" i="15"/>
  <c r="E325" i="15"/>
  <c r="D67" i="30" s="1"/>
  <c r="G321" i="15"/>
  <c r="G66" i="30" s="1"/>
  <c r="E321" i="15"/>
  <c r="L66" i="30"/>
  <c r="AJ320" i="15"/>
  <c r="AH320" i="15"/>
  <c r="AF320" i="15"/>
  <c r="AD320" i="15"/>
  <c r="J66" i="30"/>
  <c r="K320" i="15"/>
  <c r="G320" i="15"/>
  <c r="F66" i="30" s="1"/>
  <c r="F320" i="15"/>
  <c r="E320" i="15"/>
  <c r="D66" i="30" s="1"/>
  <c r="G316" i="15"/>
  <c r="G65" i="30" s="1"/>
  <c r="E316" i="15"/>
  <c r="L65" i="30"/>
  <c r="AJ315" i="15"/>
  <c r="AH315" i="15"/>
  <c r="AF315" i="15"/>
  <c r="AD315" i="15"/>
  <c r="J65" i="30"/>
  <c r="K315" i="15"/>
  <c r="G315" i="15"/>
  <c r="F65" i="30" s="1"/>
  <c r="F315" i="15"/>
  <c r="E315" i="15"/>
  <c r="D65" i="30" s="1"/>
  <c r="G311" i="15"/>
  <c r="G64" i="30" s="1"/>
  <c r="E311" i="15"/>
  <c r="L64" i="30"/>
  <c r="AJ310" i="15"/>
  <c r="AH310" i="15"/>
  <c r="AF310" i="15"/>
  <c r="AD310" i="15"/>
  <c r="J64" i="30"/>
  <c r="K310" i="15"/>
  <c r="G310" i="15"/>
  <c r="F64" i="30" s="1"/>
  <c r="F310" i="15"/>
  <c r="E310" i="15"/>
  <c r="D64" i="30" s="1"/>
  <c r="G306" i="15"/>
  <c r="G63" i="30" s="1"/>
  <c r="E306" i="15"/>
  <c r="L63" i="30"/>
  <c r="AJ305" i="15"/>
  <c r="AH305" i="15"/>
  <c r="AF305" i="15"/>
  <c r="AD305" i="15"/>
  <c r="J63" i="30"/>
  <c r="K305" i="15"/>
  <c r="G305" i="15"/>
  <c r="F63" i="30" s="1"/>
  <c r="F305" i="15"/>
  <c r="E305" i="15"/>
  <c r="D63" i="30" s="1"/>
  <c r="G301" i="15"/>
  <c r="G62" i="30" s="1"/>
  <c r="E301" i="15"/>
  <c r="L62" i="30"/>
  <c r="AJ300" i="15"/>
  <c r="AH300" i="15"/>
  <c r="AF300" i="15"/>
  <c r="AD300" i="15"/>
  <c r="J62" i="30"/>
  <c r="K300" i="15"/>
  <c r="G300" i="15"/>
  <c r="F62" i="30" s="1"/>
  <c r="F300" i="15"/>
  <c r="E300" i="15"/>
  <c r="D62" i="30" s="1"/>
  <c r="G296" i="15"/>
  <c r="G61" i="30" s="1"/>
  <c r="E296" i="15"/>
  <c r="L61" i="30"/>
  <c r="AJ295" i="15"/>
  <c r="AH295" i="15"/>
  <c r="AF295" i="15"/>
  <c r="AD295" i="15"/>
  <c r="J61" i="30"/>
  <c r="K295" i="15"/>
  <c r="G295" i="15"/>
  <c r="F61" i="30" s="1"/>
  <c r="F295" i="15"/>
  <c r="E295" i="15"/>
  <c r="D61" i="30" s="1"/>
  <c r="G291" i="15"/>
  <c r="G60" i="30" s="1"/>
  <c r="E291" i="15"/>
  <c r="L60" i="30"/>
  <c r="AJ290" i="15"/>
  <c r="AH290" i="15"/>
  <c r="AF290" i="15"/>
  <c r="AD290" i="15"/>
  <c r="J60" i="30"/>
  <c r="K290" i="15"/>
  <c r="G290" i="15"/>
  <c r="F60" i="30" s="1"/>
  <c r="F290" i="15"/>
  <c r="E290" i="15"/>
  <c r="D60" i="30" s="1"/>
  <c r="G286" i="15"/>
  <c r="G59" i="30" s="1"/>
  <c r="E286" i="15"/>
  <c r="L59" i="30"/>
  <c r="AJ285" i="15"/>
  <c r="AH285" i="15"/>
  <c r="AF285" i="15"/>
  <c r="AD285" i="15"/>
  <c r="J59" i="30"/>
  <c r="K285" i="15"/>
  <c r="G285" i="15"/>
  <c r="F59" i="30" s="1"/>
  <c r="F285" i="15"/>
  <c r="E285" i="15"/>
  <c r="D59" i="30" s="1"/>
  <c r="G281" i="15"/>
  <c r="G58" i="30" s="1"/>
  <c r="E281" i="15"/>
  <c r="L58" i="30"/>
  <c r="AJ280" i="15"/>
  <c r="AH280" i="15"/>
  <c r="AF280" i="15"/>
  <c r="AD280" i="15"/>
  <c r="J58" i="30"/>
  <c r="K280" i="15"/>
  <c r="G280" i="15"/>
  <c r="F58" i="30" s="1"/>
  <c r="F280" i="15"/>
  <c r="E280" i="15"/>
  <c r="D58" i="30" s="1"/>
  <c r="G276" i="15"/>
  <c r="G57" i="30" s="1"/>
  <c r="E276" i="15"/>
  <c r="L57" i="30"/>
  <c r="AJ275" i="15"/>
  <c r="AH275" i="15"/>
  <c r="AF275" i="15"/>
  <c r="AD275" i="15"/>
  <c r="J57" i="30"/>
  <c r="K275" i="15"/>
  <c r="G275" i="15"/>
  <c r="F57" i="30" s="1"/>
  <c r="F275" i="15"/>
  <c r="E275" i="15"/>
  <c r="D57" i="30" s="1"/>
  <c r="G271" i="15"/>
  <c r="G56" i="30" s="1"/>
  <c r="E271" i="15"/>
  <c r="L56" i="30"/>
  <c r="AJ270" i="15"/>
  <c r="AH270" i="15"/>
  <c r="AF270" i="15"/>
  <c r="AD270" i="15"/>
  <c r="J56" i="30"/>
  <c r="K270" i="15"/>
  <c r="G270" i="15"/>
  <c r="F56" i="30" s="1"/>
  <c r="F270" i="15"/>
  <c r="E270" i="15"/>
  <c r="D56" i="30" s="1"/>
  <c r="G266" i="15"/>
  <c r="G55" i="30" s="1"/>
  <c r="E266" i="15"/>
  <c r="L55" i="30"/>
  <c r="AJ265" i="15"/>
  <c r="AH265" i="15"/>
  <c r="AF265" i="15"/>
  <c r="AD265" i="15"/>
  <c r="J55" i="30"/>
  <c r="K265" i="15"/>
  <c r="G265" i="15"/>
  <c r="F55" i="30" s="1"/>
  <c r="F265" i="15"/>
  <c r="E265" i="15"/>
  <c r="D55" i="30" s="1"/>
  <c r="G261" i="15"/>
  <c r="G54" i="30" s="1"/>
  <c r="E261" i="15"/>
  <c r="L54" i="30"/>
  <c r="AJ260" i="15"/>
  <c r="AH260" i="15"/>
  <c r="AF260" i="15"/>
  <c r="AD260" i="15"/>
  <c r="J54" i="30"/>
  <c r="K260" i="15"/>
  <c r="G260" i="15"/>
  <c r="F54" i="30" s="1"/>
  <c r="F260" i="15"/>
  <c r="E260" i="15"/>
  <c r="D54" i="30" s="1"/>
  <c r="G256" i="15"/>
  <c r="G53" i="30" s="1"/>
  <c r="E256" i="15"/>
  <c r="L53" i="30"/>
  <c r="AJ255" i="15"/>
  <c r="AH255" i="15"/>
  <c r="AF255" i="15"/>
  <c r="AD255" i="15"/>
  <c r="J53" i="30"/>
  <c r="K255" i="15"/>
  <c r="G255" i="15"/>
  <c r="F53" i="30" s="1"/>
  <c r="F255" i="15"/>
  <c r="E255" i="15"/>
  <c r="D53" i="30" s="1"/>
  <c r="G251" i="15"/>
  <c r="G52" i="30" s="1"/>
  <c r="E251" i="15"/>
  <c r="L52" i="30"/>
  <c r="AJ250" i="15"/>
  <c r="AH250" i="15"/>
  <c r="AF250" i="15"/>
  <c r="AD250" i="15"/>
  <c r="J52" i="30"/>
  <c r="K250" i="15"/>
  <c r="G250" i="15"/>
  <c r="F52" i="30" s="1"/>
  <c r="F250" i="15"/>
  <c r="E250" i="15"/>
  <c r="D52" i="30" s="1"/>
  <c r="G246" i="15"/>
  <c r="G51" i="30" s="1"/>
  <c r="E246" i="15"/>
  <c r="L51" i="30"/>
  <c r="AJ245" i="15"/>
  <c r="AH245" i="15"/>
  <c r="AF245" i="15"/>
  <c r="AD245" i="15"/>
  <c r="J51" i="30"/>
  <c r="K245" i="15"/>
  <c r="G245" i="15"/>
  <c r="F51" i="30" s="1"/>
  <c r="F245" i="15"/>
  <c r="E245" i="15"/>
  <c r="D51" i="30" s="1"/>
  <c r="G241" i="15"/>
  <c r="G50" i="30" s="1"/>
  <c r="E241" i="15"/>
  <c r="L50" i="30"/>
  <c r="AJ240" i="15"/>
  <c r="AH240" i="15"/>
  <c r="AF240" i="15"/>
  <c r="AD240" i="15"/>
  <c r="J50" i="30"/>
  <c r="K240" i="15"/>
  <c r="G240" i="15"/>
  <c r="F50" i="30" s="1"/>
  <c r="F240" i="15"/>
  <c r="E240" i="15"/>
  <c r="D50" i="30" s="1"/>
  <c r="G236" i="15"/>
  <c r="G49" i="30" s="1"/>
  <c r="E236" i="15"/>
  <c r="L49" i="30"/>
  <c r="AJ235" i="15"/>
  <c r="AH235" i="15"/>
  <c r="AF235" i="15"/>
  <c r="AD235" i="15"/>
  <c r="J49" i="30"/>
  <c r="K235" i="15"/>
  <c r="G235" i="15"/>
  <c r="F49" i="30" s="1"/>
  <c r="F235" i="15"/>
  <c r="E235" i="15"/>
  <c r="D49" i="30" s="1"/>
  <c r="G231" i="15"/>
  <c r="G48" i="30" s="1"/>
  <c r="E231" i="15"/>
  <c r="L48" i="30"/>
  <c r="AJ230" i="15"/>
  <c r="AH230" i="15"/>
  <c r="AF230" i="15"/>
  <c r="AD230" i="15"/>
  <c r="J48" i="30"/>
  <c r="K230" i="15"/>
  <c r="G230" i="15"/>
  <c r="F48" i="30" s="1"/>
  <c r="F230" i="15"/>
  <c r="E230" i="15"/>
  <c r="D48" i="30" s="1"/>
  <c r="G226" i="15"/>
  <c r="G47" i="30" s="1"/>
  <c r="E226" i="15"/>
  <c r="L47" i="30"/>
  <c r="AJ225" i="15"/>
  <c r="AH225" i="15"/>
  <c r="AF225" i="15"/>
  <c r="AD225" i="15"/>
  <c r="J47" i="30"/>
  <c r="K225" i="15"/>
  <c r="G225" i="15"/>
  <c r="F47" i="30" s="1"/>
  <c r="F225" i="15"/>
  <c r="E225" i="15"/>
  <c r="D47" i="30" s="1"/>
  <c r="G46" i="30"/>
  <c r="C46" i="30"/>
  <c r="F46" i="30"/>
  <c r="D46" i="30"/>
  <c r="G45" i="30"/>
  <c r="C45" i="30"/>
  <c r="F45" i="30"/>
  <c r="D45" i="30"/>
  <c r="G44" i="30"/>
  <c r="C44" i="30"/>
  <c r="F44" i="30"/>
  <c r="D44" i="30"/>
  <c r="G43" i="30"/>
  <c r="C43" i="30"/>
  <c r="F43" i="30"/>
  <c r="D43" i="30"/>
  <c r="G42" i="30"/>
  <c r="C42" i="30"/>
  <c r="F42" i="30"/>
  <c r="D42" i="30"/>
  <c r="G41" i="30"/>
  <c r="C41" i="30"/>
  <c r="F41" i="30"/>
  <c r="D41" i="30"/>
  <c r="G40" i="30"/>
  <c r="C40" i="30"/>
  <c r="F40" i="30"/>
  <c r="D40" i="30"/>
  <c r="G39" i="30"/>
  <c r="C39" i="30"/>
  <c r="F39" i="30"/>
  <c r="D39" i="30"/>
  <c r="G38" i="30"/>
  <c r="C38" i="30"/>
  <c r="F38" i="30"/>
  <c r="D38" i="30"/>
  <c r="G37" i="30"/>
  <c r="C37" i="30"/>
  <c r="F37" i="30"/>
  <c r="D37" i="30"/>
  <c r="G36" i="30"/>
  <c r="C36" i="30"/>
  <c r="F36" i="30"/>
  <c r="D36" i="30"/>
  <c r="G35" i="30"/>
  <c r="C35" i="30"/>
  <c r="F35" i="30"/>
  <c r="D35" i="30"/>
  <c r="G34" i="30"/>
  <c r="C34" i="30"/>
  <c r="F34" i="30"/>
  <c r="D34" i="30"/>
  <c r="G33" i="30"/>
  <c r="C33" i="30"/>
  <c r="F33" i="30"/>
  <c r="D33" i="30"/>
  <c r="G32" i="30"/>
  <c r="C32" i="30"/>
  <c r="F32" i="30"/>
  <c r="D32" i="30"/>
  <c r="G31" i="30"/>
  <c r="C31" i="30"/>
  <c r="F31" i="30"/>
  <c r="D31" i="30"/>
  <c r="G30" i="30"/>
  <c r="C30" i="30"/>
  <c r="F30" i="30"/>
  <c r="D30" i="30"/>
  <c r="G29" i="30"/>
  <c r="C29" i="30"/>
  <c r="F29" i="30"/>
  <c r="D29" i="30"/>
  <c r="G28" i="30"/>
  <c r="C28" i="30"/>
  <c r="F28" i="30"/>
  <c r="D28" i="30"/>
  <c r="G27" i="30"/>
  <c r="C27" i="30"/>
  <c r="F27" i="30"/>
  <c r="D27" i="30"/>
  <c r="G26" i="30"/>
  <c r="C26" i="30"/>
  <c r="F26" i="30"/>
  <c r="D26" i="30"/>
  <c r="G25" i="30"/>
  <c r="C25" i="30"/>
  <c r="F25" i="30"/>
  <c r="D25" i="30"/>
  <c r="G24" i="30"/>
  <c r="C24" i="30"/>
  <c r="F24" i="30"/>
  <c r="D24" i="30"/>
  <c r="G23" i="30"/>
  <c r="C23" i="30"/>
  <c r="F23" i="30"/>
  <c r="D23" i="30"/>
  <c r="G22" i="30"/>
  <c r="C22" i="30"/>
  <c r="F22" i="30"/>
  <c r="D22" i="30"/>
  <c r="G21" i="30"/>
  <c r="C21" i="30"/>
  <c r="F21" i="30"/>
  <c r="D21" i="30"/>
  <c r="G20" i="30"/>
  <c r="C20" i="30"/>
  <c r="F20" i="30"/>
  <c r="D20" i="30"/>
  <c r="G19" i="30"/>
  <c r="C19" i="30"/>
  <c r="F19" i="30"/>
  <c r="D19" i="30"/>
  <c r="G81" i="15"/>
  <c r="G18" i="30" s="1"/>
  <c r="E81" i="15"/>
  <c r="L18" i="30"/>
  <c r="AJ80" i="15"/>
  <c r="AH80" i="15"/>
  <c r="AF80" i="15"/>
  <c r="AD80" i="15"/>
  <c r="J18" i="30"/>
  <c r="K80" i="15"/>
  <c r="G80" i="15"/>
  <c r="F18" i="30" s="1"/>
  <c r="F80" i="15"/>
  <c r="E80" i="15"/>
  <c r="D18" i="30" s="1"/>
  <c r="D78" i="15"/>
  <c r="G76" i="15"/>
  <c r="G17" i="30" s="1"/>
  <c r="E76" i="15"/>
  <c r="L17" i="30"/>
  <c r="AJ75" i="15"/>
  <c r="AH75" i="15"/>
  <c r="AF75" i="15"/>
  <c r="AD75" i="15"/>
  <c r="J17" i="30"/>
  <c r="K75" i="15"/>
  <c r="G75" i="15"/>
  <c r="F17" i="30" s="1"/>
  <c r="F75" i="15"/>
  <c r="E75" i="15"/>
  <c r="D17" i="30" s="1"/>
  <c r="D73" i="15"/>
  <c r="G71" i="15"/>
  <c r="G16" i="30" s="1"/>
  <c r="E71" i="15"/>
  <c r="L16" i="30"/>
  <c r="AJ70" i="15"/>
  <c r="AH70" i="15"/>
  <c r="AF70" i="15"/>
  <c r="AD70" i="15"/>
  <c r="J16" i="30"/>
  <c r="K70" i="15"/>
  <c r="G70" i="15"/>
  <c r="F16" i="30" s="1"/>
  <c r="F70" i="15"/>
  <c r="E70" i="15"/>
  <c r="D16" i="30" s="1"/>
  <c r="D68" i="15"/>
  <c r="G66" i="15"/>
  <c r="G15" i="30" s="1"/>
  <c r="E66" i="15"/>
  <c r="L15" i="30"/>
  <c r="AJ65" i="15"/>
  <c r="AH65" i="15"/>
  <c r="AF65" i="15"/>
  <c r="AD65" i="15"/>
  <c r="J15" i="30"/>
  <c r="K65" i="15"/>
  <c r="G65" i="15"/>
  <c r="F15" i="30" s="1"/>
  <c r="F65" i="15"/>
  <c r="E65" i="15"/>
  <c r="D15" i="30" s="1"/>
  <c r="D63" i="15"/>
  <c r="G61" i="15"/>
  <c r="G14" i="30" s="1"/>
  <c r="E61" i="15"/>
  <c r="L14" i="30"/>
  <c r="AJ60" i="15"/>
  <c r="AH60" i="15"/>
  <c r="AF60" i="15"/>
  <c r="AD60" i="15"/>
  <c r="J14" i="30"/>
  <c r="K60" i="15"/>
  <c r="G60" i="15"/>
  <c r="F14" i="30" s="1"/>
  <c r="F60" i="15"/>
  <c r="E60" i="15"/>
  <c r="D14" i="30" s="1"/>
  <c r="D58" i="15"/>
  <c r="G56" i="15"/>
  <c r="G13" i="30" s="1"/>
  <c r="E56" i="15"/>
  <c r="L13" i="30"/>
  <c r="AJ55" i="15"/>
  <c r="AH55" i="15"/>
  <c r="AF55" i="15"/>
  <c r="AD55" i="15"/>
  <c r="J13" i="30"/>
  <c r="K55" i="15"/>
  <c r="G55" i="15"/>
  <c r="F13" i="30" s="1"/>
  <c r="F55" i="15"/>
  <c r="E55" i="15"/>
  <c r="D13" i="30" s="1"/>
  <c r="D53" i="15"/>
  <c r="G51" i="15"/>
  <c r="G12" i="30" s="1"/>
  <c r="E51" i="15"/>
  <c r="L12" i="30"/>
  <c r="AJ50" i="15"/>
  <c r="AH50" i="15"/>
  <c r="AF50" i="15"/>
  <c r="AD50" i="15"/>
  <c r="J12" i="30"/>
  <c r="K50" i="15"/>
  <c r="G50" i="15"/>
  <c r="F12" i="30" s="1"/>
  <c r="F50" i="15"/>
  <c r="E50" i="15"/>
  <c r="D12" i="30" s="1"/>
  <c r="D48" i="15"/>
  <c r="G46" i="15"/>
  <c r="G11" i="30" s="1"/>
  <c r="E46" i="15"/>
  <c r="L11" i="30"/>
  <c r="AJ45" i="15"/>
  <c r="AH45" i="15"/>
  <c r="AF45" i="15"/>
  <c r="AD45" i="15"/>
  <c r="J11" i="30"/>
  <c r="K45" i="15"/>
  <c r="G45" i="15"/>
  <c r="F11" i="30" s="1"/>
  <c r="F45" i="15"/>
  <c r="E45" i="15"/>
  <c r="D11" i="30" s="1"/>
  <c r="D43" i="15"/>
  <c r="G41" i="15"/>
  <c r="G10" i="30" s="1"/>
  <c r="E41" i="15"/>
  <c r="L10" i="30"/>
  <c r="AJ40" i="15"/>
  <c r="AH40" i="15"/>
  <c r="AF40" i="15"/>
  <c r="AD40" i="15"/>
  <c r="J10" i="30"/>
  <c r="K40" i="15"/>
  <c r="G40" i="15"/>
  <c r="F10" i="30" s="1"/>
  <c r="F40" i="15"/>
  <c r="E40" i="15"/>
  <c r="D10" i="30" s="1"/>
  <c r="D38" i="15"/>
  <c r="G36" i="15"/>
  <c r="G9" i="30" s="1"/>
  <c r="E36" i="15"/>
  <c r="L9" i="30"/>
  <c r="AJ35" i="15"/>
  <c r="AH35" i="15"/>
  <c r="AF35" i="15"/>
  <c r="AD35" i="15"/>
  <c r="J9" i="30"/>
  <c r="K35" i="15"/>
  <c r="G35" i="15"/>
  <c r="F9" i="30" s="1"/>
  <c r="F35" i="15"/>
  <c r="E35" i="15"/>
  <c r="D9" i="30" s="1"/>
  <c r="D33" i="15"/>
  <c r="G31" i="15"/>
  <c r="G8" i="30" s="1"/>
  <c r="E31" i="15"/>
  <c r="L8" i="30"/>
  <c r="AJ30" i="15"/>
  <c r="AH30" i="15"/>
  <c r="AF30" i="15"/>
  <c r="AD30" i="15"/>
  <c r="J8" i="30"/>
  <c r="K30" i="15"/>
  <c r="G30" i="15"/>
  <c r="F8" i="30" s="1"/>
  <c r="F30" i="15"/>
  <c r="E30" i="15"/>
  <c r="D8" i="30" s="1"/>
  <c r="D28" i="15"/>
  <c r="G26" i="15"/>
  <c r="G7" i="30" s="1"/>
  <c r="E26" i="15"/>
  <c r="L7" i="30"/>
  <c r="AJ25" i="15"/>
  <c r="AH25" i="15"/>
  <c r="AF25" i="15"/>
  <c r="AD25" i="15"/>
  <c r="AC26" i="15" s="1"/>
  <c r="J7" i="30"/>
  <c r="G25" i="15"/>
  <c r="F7" i="30" s="1"/>
  <c r="F25" i="15"/>
  <c r="E25" i="15"/>
  <c r="D7" i="30" s="1"/>
  <c r="D23" i="15"/>
  <c r="G21" i="15"/>
  <c r="G6" i="30" s="1"/>
  <c r="E21" i="15"/>
  <c r="L6" i="30"/>
  <c r="AJ20" i="15"/>
  <c r="AH20" i="15"/>
  <c r="AF20" i="15"/>
  <c r="AD20" i="15"/>
  <c r="AC21" i="15" s="1"/>
  <c r="J6" i="30"/>
  <c r="G20" i="15"/>
  <c r="F6" i="30" s="1"/>
  <c r="F20" i="15"/>
  <c r="E20" i="15"/>
  <c r="D6" i="30" s="1"/>
  <c r="D18" i="15"/>
  <c r="G16" i="15"/>
  <c r="G5" i="30" s="1"/>
  <c r="E16" i="15"/>
  <c r="L5" i="30"/>
  <c r="J5" i="30"/>
  <c r="G15" i="15"/>
  <c r="F5" i="30" s="1"/>
  <c r="F15" i="15"/>
  <c r="E15" i="15"/>
  <c r="D5" i="30" s="1"/>
  <c r="D13" i="15"/>
  <c r="G11" i="15"/>
  <c r="G4" i="30" s="1"/>
  <c r="E11" i="15"/>
  <c r="L4" i="30"/>
  <c r="J4" i="30"/>
  <c r="G10" i="15"/>
  <c r="F4" i="30" s="1"/>
  <c r="F10" i="15"/>
  <c r="E10" i="15"/>
  <c r="D8" i="15"/>
  <c r="C49" i="30" l="1"/>
  <c r="C53" i="30"/>
  <c r="C57" i="30"/>
  <c r="C61" i="30"/>
  <c r="C65" i="30"/>
  <c r="C69" i="30"/>
  <c r="C73" i="30"/>
  <c r="C77" i="30"/>
  <c r="C81" i="30"/>
  <c r="C48" i="30"/>
  <c r="C52" i="30"/>
  <c r="C56" i="30"/>
  <c r="C60" i="30"/>
  <c r="C64" i="30"/>
  <c r="C68" i="30"/>
  <c r="C72" i="30"/>
  <c r="C76" i="30"/>
  <c r="C80" i="30"/>
  <c r="C47" i="30"/>
  <c r="C51" i="30"/>
  <c r="C55" i="30"/>
  <c r="C59" i="30"/>
  <c r="C63" i="30"/>
  <c r="C67" i="30"/>
  <c r="C71" i="30"/>
  <c r="C75" i="30"/>
  <c r="C79" i="30"/>
  <c r="C8" i="30"/>
  <c r="C9" i="30"/>
  <c r="C10" i="30"/>
  <c r="C11" i="30"/>
  <c r="C12" i="30"/>
  <c r="C13" i="30"/>
  <c r="C14" i="30"/>
  <c r="C15" i="30"/>
  <c r="C16" i="30"/>
  <c r="C17" i="30"/>
  <c r="C18" i="30"/>
  <c r="C50" i="30"/>
  <c r="C54" i="30"/>
  <c r="C58" i="30"/>
  <c r="C62" i="30"/>
  <c r="C66" i="30"/>
  <c r="C70" i="30"/>
  <c r="C74" i="30"/>
  <c r="C78" i="30"/>
  <c r="C7" i="30"/>
  <c r="D4" i="30"/>
  <c r="B10" i="15"/>
  <c r="C6" i="30"/>
  <c r="C5" i="30"/>
  <c r="C4" i="30"/>
  <c r="AC30" i="15"/>
  <c r="K8" i="30" s="1"/>
  <c r="AC31" i="15"/>
  <c r="AC36" i="15"/>
  <c r="AC35" i="15"/>
  <c r="K9" i="30" s="1"/>
  <c r="AC40" i="15"/>
  <c r="K10" i="30" s="1"/>
  <c r="AC41" i="15"/>
  <c r="AC46" i="15"/>
  <c r="AC45" i="15"/>
  <c r="K11" i="30" s="1"/>
  <c r="AC50" i="15"/>
  <c r="K12" i="30" s="1"/>
  <c r="AC51" i="15"/>
  <c r="AC56" i="15"/>
  <c r="AC55" i="15"/>
  <c r="K13" i="30" s="1"/>
  <c r="AC61" i="15"/>
  <c r="AC60" i="15"/>
  <c r="K14" i="30" s="1"/>
  <c r="AC66" i="15"/>
  <c r="AC65" i="15"/>
  <c r="K15" i="30" s="1"/>
  <c r="AC70" i="15"/>
  <c r="K16" i="30" s="1"/>
  <c r="AC71" i="15"/>
  <c r="AC76" i="15"/>
  <c r="AC75" i="15"/>
  <c r="K17" i="30" s="1"/>
  <c r="AC81" i="15"/>
  <c r="AC80" i="15"/>
  <c r="K18" i="30" s="1"/>
  <c r="K19" i="30"/>
  <c r="K20" i="30"/>
  <c r="K21" i="30"/>
  <c r="K22" i="30"/>
  <c r="K23" i="30"/>
  <c r="K24" i="30"/>
  <c r="K25" i="30"/>
  <c r="K26" i="30"/>
  <c r="K27" i="30"/>
  <c r="K28" i="30"/>
  <c r="K29" i="30"/>
  <c r="K30" i="30"/>
  <c r="K31" i="30"/>
  <c r="K32" i="30"/>
  <c r="K33" i="30"/>
  <c r="K34" i="30"/>
  <c r="K35" i="30"/>
  <c r="K36" i="30"/>
  <c r="K37" i="30"/>
  <c r="K38" i="30"/>
  <c r="K39" i="30"/>
  <c r="K40" i="30"/>
  <c r="K41" i="30"/>
  <c r="K42" i="30"/>
  <c r="K43" i="30"/>
  <c r="K44" i="30"/>
  <c r="K45" i="30"/>
  <c r="K46" i="30"/>
  <c r="AC226" i="15"/>
  <c r="AC225" i="15"/>
  <c r="K47" i="30" s="1"/>
  <c r="AC231" i="15"/>
  <c r="AC230" i="15"/>
  <c r="K48" i="30" s="1"/>
  <c r="AC236" i="15"/>
  <c r="AC235" i="15"/>
  <c r="K49" i="30" s="1"/>
  <c r="AC241" i="15"/>
  <c r="AC240" i="15"/>
  <c r="K50" i="30" s="1"/>
  <c r="AC246" i="15"/>
  <c r="AC245" i="15"/>
  <c r="K51" i="30" s="1"/>
  <c r="AC251" i="15"/>
  <c r="AC250" i="15"/>
  <c r="K52" i="30" s="1"/>
  <c r="AC256" i="15"/>
  <c r="AC255" i="15"/>
  <c r="K53" i="30" s="1"/>
  <c r="AC261" i="15"/>
  <c r="AC260" i="15"/>
  <c r="K54" i="30" s="1"/>
  <c r="AC266" i="15"/>
  <c r="AC265" i="15"/>
  <c r="K55" i="30" s="1"/>
  <c r="AC271" i="15"/>
  <c r="AC270" i="15"/>
  <c r="K56" i="30" s="1"/>
  <c r="AC276" i="15"/>
  <c r="AC275" i="15"/>
  <c r="K57" i="30" s="1"/>
  <c r="AC281" i="15"/>
  <c r="AC280" i="15"/>
  <c r="K58" i="30" s="1"/>
  <c r="AC286" i="15"/>
  <c r="AC285" i="15"/>
  <c r="K59" i="30" s="1"/>
  <c r="AC291" i="15"/>
  <c r="AC290" i="15"/>
  <c r="K60" i="30" s="1"/>
  <c r="AC296" i="15"/>
  <c r="AC295" i="15"/>
  <c r="K61" i="30" s="1"/>
  <c r="AC301" i="15"/>
  <c r="AC300" i="15"/>
  <c r="K62" i="30" s="1"/>
  <c r="AC306" i="15"/>
  <c r="AC305" i="15"/>
  <c r="K63" i="30" s="1"/>
  <c r="AC311" i="15"/>
  <c r="AC310" i="15"/>
  <c r="K64" i="30" s="1"/>
  <c r="AC316" i="15"/>
  <c r="AC315" i="15"/>
  <c r="K65" i="30" s="1"/>
  <c r="AC321" i="15"/>
  <c r="AC320" i="15"/>
  <c r="K66" i="30" s="1"/>
  <c r="AC326" i="15"/>
  <c r="AC325" i="15"/>
  <c r="K67" i="30" s="1"/>
  <c r="AC331" i="15"/>
  <c r="AC330" i="15"/>
  <c r="K68" i="30" s="1"/>
  <c r="AC336" i="15"/>
  <c r="AC335" i="15"/>
  <c r="K69" i="30" s="1"/>
  <c r="AC341" i="15"/>
  <c r="AC340" i="15"/>
  <c r="K70" i="30" s="1"/>
  <c r="AC346" i="15"/>
  <c r="AC345" i="15"/>
  <c r="K71" i="30" s="1"/>
  <c r="AC351" i="15"/>
  <c r="AC350" i="15"/>
  <c r="K72" i="30" s="1"/>
  <c r="AC356" i="15"/>
  <c r="AC355" i="15"/>
  <c r="K73" i="30" s="1"/>
  <c r="AC361" i="15"/>
  <c r="AC360" i="15"/>
  <c r="K74" i="30" s="1"/>
  <c r="AC366" i="15"/>
  <c r="AC365" i="15"/>
  <c r="K75" i="30" s="1"/>
  <c r="AC371" i="15"/>
  <c r="AC370" i="15"/>
  <c r="K76" i="30" s="1"/>
  <c r="AC376" i="15"/>
  <c r="AC375" i="15"/>
  <c r="K77" i="30" s="1"/>
  <c r="AC381" i="15"/>
  <c r="AC380" i="15"/>
  <c r="K78" i="30" s="1"/>
  <c r="AC386" i="15"/>
  <c r="AC385" i="15"/>
  <c r="K79" i="30" s="1"/>
  <c r="AC391" i="15"/>
  <c r="AC390" i="15"/>
  <c r="K80" i="30" s="1"/>
  <c r="AC396" i="15"/>
  <c r="AC395" i="15"/>
  <c r="K81" i="30" s="1"/>
  <c r="AC401" i="15"/>
  <c r="K83" i="30" s="1"/>
  <c r="AC400" i="15"/>
  <c r="K82" i="30" s="1"/>
  <c r="F83" i="30"/>
  <c r="G82" i="30"/>
  <c r="D83" i="30"/>
  <c r="C82" i="30"/>
  <c r="AC25" i="15"/>
  <c r="K7" i="30" s="1"/>
  <c r="AC20" i="15"/>
  <c r="K6" i="30" s="1"/>
  <c r="K5" i="30"/>
  <c r="K4" i="30"/>
  <c r="B15" i="15" l="1"/>
  <c r="A4" i="30"/>
  <c r="K3" i="30"/>
  <c r="F5" i="15"/>
  <c r="B20" i="15" l="1"/>
  <c r="A5" i="30"/>
  <c r="AS36" i="15"/>
  <c r="AT36" i="15" s="1"/>
  <c r="AX36" i="15"/>
  <c r="AY36" i="15"/>
  <c r="AZ36" i="15"/>
  <c r="BA36" i="15"/>
  <c r="BC36" i="15"/>
  <c r="BB36" i="15" s="1"/>
  <c r="BD36" i="15"/>
  <c r="BE36" i="15"/>
  <c r="BF36" i="15"/>
  <c r="AU36" i="15"/>
  <c r="AV36" i="15" s="1"/>
  <c r="BE31" i="15"/>
  <c r="AS31" i="15"/>
  <c r="AT31" i="15" s="1"/>
  <c r="AX31" i="15"/>
  <c r="AY31" i="15"/>
  <c r="AZ31" i="15"/>
  <c r="BA31" i="15"/>
  <c r="BC31" i="15"/>
  <c r="BB31" i="15" s="1"/>
  <c r="BD31" i="15"/>
  <c r="BF31" i="15"/>
  <c r="BE26" i="15"/>
  <c r="AS26" i="15"/>
  <c r="AT26" i="15" s="1"/>
  <c r="AX26" i="15"/>
  <c r="AY26" i="15"/>
  <c r="AZ26" i="15"/>
  <c r="BA26" i="15"/>
  <c r="BC26" i="15"/>
  <c r="BB26" i="15" s="1"/>
  <c r="BD26" i="15"/>
  <c r="BF26" i="15"/>
  <c r="AU26" i="15"/>
  <c r="AV26" i="15" s="1"/>
  <c r="BE21" i="15"/>
  <c r="AS21" i="15"/>
  <c r="AT21" i="15" s="1"/>
  <c r="AX21" i="15"/>
  <c r="AY21" i="15"/>
  <c r="AZ21" i="15"/>
  <c r="BA21" i="15"/>
  <c r="BC21" i="15"/>
  <c r="BB21" i="15" s="1"/>
  <c r="BD21" i="15"/>
  <c r="BF21" i="15"/>
  <c r="AS16" i="15"/>
  <c r="AT16" i="15" s="1"/>
  <c r="AX16" i="15"/>
  <c r="AY16" i="15"/>
  <c r="AZ16" i="15"/>
  <c r="BA16" i="15"/>
  <c r="BC16" i="15"/>
  <c r="BB16" i="15" s="1"/>
  <c r="BD16" i="15"/>
  <c r="BE16" i="15"/>
  <c r="BF16" i="15"/>
  <c r="AU16" i="15"/>
  <c r="AV16" i="15" s="1"/>
  <c r="BE11" i="15"/>
  <c r="AS11" i="15"/>
  <c r="AT11" i="15" s="1"/>
  <c r="AU11" i="15"/>
  <c r="AV11" i="15" s="1"/>
  <c r="AX11" i="15"/>
  <c r="AY11" i="15"/>
  <c r="AZ11" i="15"/>
  <c r="BA11" i="15"/>
  <c r="BC11" i="15"/>
  <c r="BB11" i="15" s="1"/>
  <c r="BD11" i="15"/>
  <c r="BF11" i="15"/>
  <c r="BE101" i="15"/>
  <c r="AS101" i="15"/>
  <c r="AT101" i="15" s="1"/>
  <c r="AX101" i="15"/>
  <c r="AY101" i="15"/>
  <c r="AZ101" i="15"/>
  <c r="BA101" i="15"/>
  <c r="BC101" i="15"/>
  <c r="BB101" i="15" s="1"/>
  <c r="BD101" i="15"/>
  <c r="BF101" i="15"/>
  <c r="AS96" i="15"/>
  <c r="AT96" i="15" s="1"/>
  <c r="AX96" i="15"/>
  <c r="AY96" i="15"/>
  <c r="AZ96" i="15"/>
  <c r="BA96" i="15"/>
  <c r="BC96" i="15"/>
  <c r="BB96" i="15" s="1"/>
  <c r="BD96" i="15"/>
  <c r="BE96" i="15"/>
  <c r="BF96" i="15"/>
  <c r="BE91" i="15"/>
  <c r="AS91" i="15"/>
  <c r="AT91" i="15" s="1"/>
  <c r="AX91" i="15"/>
  <c r="AY91" i="15"/>
  <c r="AZ91" i="15"/>
  <c r="BA91" i="15"/>
  <c r="BC91" i="15"/>
  <c r="BB91" i="15" s="1"/>
  <c r="BD91" i="15"/>
  <c r="BF91" i="15"/>
  <c r="BE86" i="15"/>
  <c r="AS86" i="15"/>
  <c r="AT86" i="15" s="1"/>
  <c r="AX86" i="15"/>
  <c r="AY86" i="15"/>
  <c r="AZ86" i="15"/>
  <c r="BA86" i="15"/>
  <c r="BC86" i="15"/>
  <c r="BB86" i="15" s="1"/>
  <c r="BD86" i="15"/>
  <c r="BF86" i="15"/>
  <c r="AU86" i="15"/>
  <c r="AV86" i="15" s="1"/>
  <c r="AS81" i="15"/>
  <c r="AT81" i="15" s="1"/>
  <c r="AX81" i="15"/>
  <c r="AY81" i="15"/>
  <c r="AZ81" i="15"/>
  <c r="BA81" i="15"/>
  <c r="BC81" i="15"/>
  <c r="BB81" i="15" s="1"/>
  <c r="BD81" i="15"/>
  <c r="BE81" i="15"/>
  <c r="BF81" i="15"/>
  <c r="AS76" i="15"/>
  <c r="AT76" i="15" s="1"/>
  <c r="AX76" i="15"/>
  <c r="AY76" i="15"/>
  <c r="AZ76" i="15"/>
  <c r="BA76" i="15"/>
  <c r="BC76" i="15"/>
  <c r="BB76" i="15" s="1"/>
  <c r="BD76" i="15"/>
  <c r="BE76" i="15"/>
  <c r="BF76" i="15"/>
  <c r="AS71" i="15"/>
  <c r="AT71" i="15" s="1"/>
  <c r="AX71" i="15"/>
  <c r="AY71" i="15"/>
  <c r="AZ71" i="15"/>
  <c r="BA71" i="15"/>
  <c r="BC71" i="15"/>
  <c r="BB71" i="15" s="1"/>
  <c r="BD71" i="15"/>
  <c r="BE71" i="15"/>
  <c r="BF71" i="15"/>
  <c r="BE66" i="15"/>
  <c r="AS66" i="15"/>
  <c r="AT66" i="15" s="1"/>
  <c r="AX66" i="15"/>
  <c r="AY66" i="15"/>
  <c r="AZ66" i="15"/>
  <c r="BA66" i="15"/>
  <c r="BC66" i="15"/>
  <c r="BB66" i="15" s="1"/>
  <c r="BD66" i="15"/>
  <c r="BF66" i="15"/>
  <c r="AS61" i="15"/>
  <c r="AT61" i="15" s="1"/>
  <c r="AX61" i="15"/>
  <c r="AY61" i="15"/>
  <c r="AZ61" i="15"/>
  <c r="BA61" i="15"/>
  <c r="BC61" i="15"/>
  <c r="BB61" i="15" s="1"/>
  <c r="BD61" i="15"/>
  <c r="BE61" i="15"/>
  <c r="BF61" i="15"/>
  <c r="BE56" i="15"/>
  <c r="AS56" i="15"/>
  <c r="AT56" i="15" s="1"/>
  <c r="AX56" i="15"/>
  <c r="AY56" i="15"/>
  <c r="AZ56" i="15"/>
  <c r="BA56" i="15"/>
  <c r="BC56" i="15"/>
  <c r="BB56" i="15" s="1"/>
  <c r="BD56" i="15"/>
  <c r="BF56" i="15"/>
  <c r="BE51" i="15"/>
  <c r="AS51" i="15"/>
  <c r="AT51" i="15" s="1"/>
  <c r="AX51" i="15"/>
  <c r="AY51" i="15"/>
  <c r="AZ51" i="15"/>
  <c r="BA51" i="15"/>
  <c r="BC51" i="15"/>
  <c r="BB51" i="15" s="1"/>
  <c r="BD51" i="15"/>
  <c r="BF51" i="15"/>
  <c r="BE46" i="15"/>
  <c r="AS46" i="15"/>
  <c r="AT46" i="15" s="1"/>
  <c r="AX46" i="15"/>
  <c r="AY46" i="15"/>
  <c r="AZ46" i="15"/>
  <c r="BA46" i="15"/>
  <c r="BC46" i="15"/>
  <c r="BB46" i="15" s="1"/>
  <c r="BD46" i="15"/>
  <c r="BF46" i="15"/>
  <c r="AU46" i="15"/>
  <c r="AV46" i="15" s="1"/>
  <c r="BE41" i="15"/>
  <c r="AS41" i="15"/>
  <c r="AT41" i="15" s="1"/>
  <c r="AX41" i="15"/>
  <c r="AY41" i="15"/>
  <c r="AZ41" i="15"/>
  <c r="BA41" i="15"/>
  <c r="BC41" i="15"/>
  <c r="BB41" i="15" s="1"/>
  <c r="BD41" i="15"/>
  <c r="BF41" i="15"/>
  <c r="A6" i="30" l="1"/>
  <c r="B25" i="15"/>
  <c r="AU31" i="15"/>
  <c r="AV31" i="15" s="1"/>
  <c r="AU21" i="15"/>
  <c r="AV21" i="15" s="1"/>
  <c r="AU41" i="15"/>
  <c r="AV41" i="15" s="1"/>
  <c r="AU51" i="15"/>
  <c r="AV51" i="15" s="1"/>
  <c r="AU66" i="15"/>
  <c r="AV66" i="15" s="1"/>
  <c r="AU56" i="15"/>
  <c r="AV56" i="15" s="1"/>
  <c r="AU61" i="15"/>
  <c r="AV61" i="15" s="1"/>
  <c r="AU76" i="15"/>
  <c r="AV76" i="15" s="1"/>
  <c r="AU91" i="15"/>
  <c r="AV91" i="15" s="1"/>
  <c r="AU71" i="15"/>
  <c r="AV71" i="15" s="1"/>
  <c r="AU96" i="15"/>
  <c r="AV96" i="15" s="1"/>
  <c r="AU81" i="15"/>
  <c r="AV81" i="15" s="1"/>
  <c r="AU101" i="15"/>
  <c r="AV101" i="15" s="1"/>
  <c r="A1" i="29"/>
  <c r="B30" i="15" l="1"/>
  <c r="A7" i="30"/>
  <c r="B35" i="15" l="1"/>
  <c r="A8" i="30"/>
  <c r="B40" i="15" l="1"/>
  <c r="A9" i="30"/>
  <c r="B45" i="15" l="1"/>
  <c r="A10" i="30"/>
  <c r="B50" i="15" l="1"/>
  <c r="A11" i="30"/>
  <c r="B55" i="15" l="1"/>
  <c r="A12" i="30"/>
  <c r="B60" i="15" l="1"/>
  <c r="A13" i="30"/>
  <c r="B65" i="15" l="1"/>
  <c r="A14" i="30"/>
  <c r="BF401" i="15"/>
  <c r="BD401" i="15"/>
  <c r="BC401" i="15"/>
  <c r="BB401" i="15" s="1"/>
  <c r="BA401" i="15"/>
  <c r="AZ401" i="15"/>
  <c r="AY401" i="15"/>
  <c r="AX401" i="15"/>
  <c r="AS401" i="15"/>
  <c r="AT401" i="15" s="1"/>
  <c r="BE401" i="15"/>
  <c r="BF400" i="15"/>
  <c r="BD400" i="15"/>
  <c r="BC400" i="15"/>
  <c r="BB400" i="15" s="1"/>
  <c r="BA400" i="15"/>
  <c r="AZ400" i="15"/>
  <c r="AY400" i="15"/>
  <c r="AX400" i="15"/>
  <c r="AW400" i="15"/>
  <c r="AS400" i="15"/>
  <c r="AT400" i="15" s="1"/>
  <c r="BI400" i="15"/>
  <c r="BF396" i="15"/>
  <c r="BD396" i="15"/>
  <c r="BC396" i="15"/>
  <c r="BB396" i="15" s="1"/>
  <c r="BA396" i="15"/>
  <c r="AZ396" i="15"/>
  <c r="AY396" i="15"/>
  <c r="AX396" i="15"/>
  <c r="AS396" i="15"/>
  <c r="AT396" i="15" s="1"/>
  <c r="AU396" i="15"/>
  <c r="BF395" i="15"/>
  <c r="BD395" i="15"/>
  <c r="BC395" i="15"/>
  <c r="BB395" i="15" s="1"/>
  <c r="BA395" i="15"/>
  <c r="AZ395" i="15"/>
  <c r="AY395" i="15"/>
  <c r="AX395" i="15"/>
  <c r="AW395" i="15"/>
  <c r="AS395" i="15"/>
  <c r="AT395" i="15" s="1"/>
  <c r="BI395" i="15"/>
  <c r="BF391" i="15"/>
  <c r="BD391" i="15"/>
  <c r="BC391" i="15"/>
  <c r="BB391" i="15" s="1"/>
  <c r="BA391" i="15"/>
  <c r="AZ391" i="15"/>
  <c r="AY391" i="15"/>
  <c r="AX391" i="15"/>
  <c r="AS391" i="15"/>
  <c r="AT391" i="15" s="1"/>
  <c r="BF390" i="15"/>
  <c r="BD390" i="15"/>
  <c r="BC390" i="15"/>
  <c r="BB390" i="15" s="1"/>
  <c r="BA390" i="15"/>
  <c r="AZ390" i="15"/>
  <c r="AY390" i="15"/>
  <c r="AX390" i="15"/>
  <c r="AW390" i="15"/>
  <c r="AS390" i="15"/>
  <c r="AT390" i="15" s="1"/>
  <c r="BI390" i="15"/>
  <c r="BF386" i="15"/>
  <c r="BD386" i="15"/>
  <c r="BC386" i="15"/>
  <c r="BB386" i="15" s="1"/>
  <c r="BA386" i="15"/>
  <c r="AZ386" i="15"/>
  <c r="AY386" i="15"/>
  <c r="AX386" i="15"/>
  <c r="AS386" i="15"/>
  <c r="AT386" i="15" s="1"/>
  <c r="BE386" i="15"/>
  <c r="BF385" i="15"/>
  <c r="BD385" i="15"/>
  <c r="BC385" i="15"/>
  <c r="BB385" i="15" s="1"/>
  <c r="BA385" i="15"/>
  <c r="AZ385" i="15"/>
  <c r="AY385" i="15"/>
  <c r="AX385" i="15"/>
  <c r="AW385" i="15"/>
  <c r="AS385" i="15"/>
  <c r="AT385" i="15" s="1"/>
  <c r="BE385" i="15"/>
  <c r="BI385" i="15"/>
  <c r="BF381" i="15"/>
  <c r="BD381" i="15"/>
  <c r="BC381" i="15"/>
  <c r="BB381" i="15" s="1"/>
  <c r="BA381" i="15"/>
  <c r="AZ381" i="15"/>
  <c r="AY381" i="15"/>
  <c r="AX381" i="15"/>
  <c r="AS381" i="15"/>
  <c r="AT381" i="15" s="1"/>
  <c r="BE381" i="15"/>
  <c r="BF380" i="15"/>
  <c r="BD380" i="15"/>
  <c r="BC380" i="15"/>
  <c r="BB380" i="15" s="1"/>
  <c r="BA380" i="15"/>
  <c r="AZ380" i="15"/>
  <c r="AY380" i="15"/>
  <c r="AX380" i="15"/>
  <c r="AW380" i="15"/>
  <c r="AS380" i="15"/>
  <c r="AT380" i="15" s="1"/>
  <c r="BE380" i="15"/>
  <c r="BI380" i="15"/>
  <c r="BF376" i="15"/>
  <c r="BD376" i="15"/>
  <c r="BC376" i="15"/>
  <c r="BB376" i="15" s="1"/>
  <c r="BA376" i="15"/>
  <c r="AZ376" i="15"/>
  <c r="AY376" i="15"/>
  <c r="AX376" i="15"/>
  <c r="AS376" i="15"/>
  <c r="AT376" i="15" s="1"/>
  <c r="BF375" i="15"/>
  <c r="BD375" i="15"/>
  <c r="BC375" i="15"/>
  <c r="BB375" i="15" s="1"/>
  <c r="BA375" i="15"/>
  <c r="AZ375" i="15"/>
  <c r="AY375" i="15"/>
  <c r="AX375" i="15"/>
  <c r="AW375" i="15"/>
  <c r="AS375" i="15"/>
  <c r="AT375" i="15" s="1"/>
  <c r="BI375" i="15"/>
  <c r="BF371" i="15"/>
  <c r="BD371" i="15"/>
  <c r="BC371" i="15"/>
  <c r="BB371" i="15" s="1"/>
  <c r="BA371" i="15"/>
  <c r="AZ371" i="15"/>
  <c r="AY371" i="15"/>
  <c r="AX371" i="15"/>
  <c r="AS371" i="15"/>
  <c r="AT371" i="15" s="1"/>
  <c r="BF370" i="15"/>
  <c r="BD370" i="15"/>
  <c r="BC370" i="15"/>
  <c r="BB370" i="15" s="1"/>
  <c r="BA370" i="15"/>
  <c r="AZ370" i="15"/>
  <c r="AY370" i="15"/>
  <c r="AX370" i="15"/>
  <c r="AW370" i="15"/>
  <c r="AS370" i="15"/>
  <c r="AT370" i="15" s="1"/>
  <c r="BI370" i="15"/>
  <c r="AU365" i="15"/>
  <c r="BF366" i="15"/>
  <c r="BD366" i="15"/>
  <c r="BC366" i="15"/>
  <c r="BB366" i="15" s="1"/>
  <c r="BA366" i="15"/>
  <c r="AZ366" i="15"/>
  <c r="AY366" i="15"/>
  <c r="AX366" i="15"/>
  <c r="AS366" i="15"/>
  <c r="AT366" i="15" s="1"/>
  <c r="BF365" i="15"/>
  <c r="BD365" i="15"/>
  <c r="BC365" i="15"/>
  <c r="BB365" i="15" s="1"/>
  <c r="BA365" i="15"/>
  <c r="AZ365" i="15"/>
  <c r="AY365" i="15"/>
  <c r="AX365" i="15"/>
  <c r="AW365" i="15"/>
  <c r="AS365" i="15"/>
  <c r="AT365" i="15" s="1"/>
  <c r="BI365" i="15"/>
  <c r="BF361" i="15"/>
  <c r="BD361" i="15"/>
  <c r="BC361" i="15"/>
  <c r="BB361" i="15" s="1"/>
  <c r="BA361" i="15"/>
  <c r="AZ361" i="15"/>
  <c r="AY361" i="15"/>
  <c r="AX361" i="15"/>
  <c r="AS361" i="15"/>
  <c r="AT361" i="15" s="1"/>
  <c r="BF360" i="15"/>
  <c r="BD360" i="15"/>
  <c r="BC360" i="15"/>
  <c r="BB360" i="15" s="1"/>
  <c r="BA360" i="15"/>
  <c r="AZ360" i="15"/>
  <c r="AY360" i="15"/>
  <c r="AX360" i="15"/>
  <c r="AW360" i="15"/>
  <c r="AS360" i="15"/>
  <c r="AT360" i="15" s="1"/>
  <c r="BI360" i="15"/>
  <c r="AU355" i="15"/>
  <c r="BF356" i="15"/>
  <c r="BD356" i="15"/>
  <c r="BC356" i="15"/>
  <c r="BB356" i="15" s="1"/>
  <c r="BA356" i="15"/>
  <c r="AZ356" i="15"/>
  <c r="AY356" i="15"/>
  <c r="AX356" i="15"/>
  <c r="AS356" i="15"/>
  <c r="AT356" i="15" s="1"/>
  <c r="BE356" i="15"/>
  <c r="BF355" i="15"/>
  <c r="BD355" i="15"/>
  <c r="BC355" i="15"/>
  <c r="BB355" i="15" s="1"/>
  <c r="BA355" i="15"/>
  <c r="AZ355" i="15"/>
  <c r="AY355" i="15"/>
  <c r="AX355" i="15"/>
  <c r="AW355" i="15"/>
  <c r="AS355" i="15"/>
  <c r="AT355" i="15" s="1"/>
  <c r="BI355" i="15"/>
  <c r="BF351" i="15"/>
  <c r="BD351" i="15"/>
  <c r="BC351" i="15"/>
  <c r="BB351" i="15" s="1"/>
  <c r="BA351" i="15"/>
  <c r="AZ351" i="15"/>
  <c r="AY351" i="15"/>
  <c r="AX351" i="15"/>
  <c r="AS351" i="15"/>
  <c r="AT351" i="15" s="1"/>
  <c r="BE351" i="15"/>
  <c r="BF350" i="15"/>
  <c r="BD350" i="15"/>
  <c r="BC350" i="15"/>
  <c r="BB350" i="15" s="1"/>
  <c r="BA350" i="15"/>
  <c r="AZ350" i="15"/>
  <c r="AY350" i="15"/>
  <c r="AX350" i="15"/>
  <c r="AW350" i="15"/>
  <c r="AS350" i="15"/>
  <c r="AT350" i="15" s="1"/>
  <c r="BE350" i="15"/>
  <c r="BI350" i="15"/>
  <c r="BF346" i="15"/>
  <c r="BD346" i="15"/>
  <c r="BC346" i="15"/>
  <c r="BB346" i="15" s="1"/>
  <c r="BA346" i="15"/>
  <c r="AZ346" i="15"/>
  <c r="AY346" i="15"/>
  <c r="AX346" i="15"/>
  <c r="AS346" i="15"/>
  <c r="AT346" i="15" s="1"/>
  <c r="BE346" i="15"/>
  <c r="BF345" i="15"/>
  <c r="BD345" i="15"/>
  <c r="BC345" i="15"/>
  <c r="BB345" i="15" s="1"/>
  <c r="BA345" i="15"/>
  <c r="AZ345" i="15"/>
  <c r="AY345" i="15"/>
  <c r="AX345" i="15"/>
  <c r="AW345" i="15"/>
  <c r="AS345" i="15"/>
  <c r="AT345" i="15" s="1"/>
  <c r="BE345" i="15"/>
  <c r="BI345" i="15"/>
  <c r="AU340" i="15"/>
  <c r="BF341" i="15"/>
  <c r="BD341" i="15"/>
  <c r="BC341" i="15"/>
  <c r="BB341" i="15" s="1"/>
  <c r="BA341" i="15"/>
  <c r="AZ341" i="15"/>
  <c r="AY341" i="15"/>
  <c r="AX341" i="15"/>
  <c r="AS341" i="15"/>
  <c r="AT341" i="15" s="1"/>
  <c r="BE341" i="15"/>
  <c r="BF340" i="15"/>
  <c r="BD340" i="15"/>
  <c r="BC340" i="15"/>
  <c r="BB340" i="15" s="1"/>
  <c r="BA340" i="15"/>
  <c r="AZ340" i="15"/>
  <c r="AY340" i="15"/>
  <c r="AX340" i="15"/>
  <c r="AW340" i="15"/>
  <c r="AS340" i="15"/>
  <c r="AT340" i="15" s="1"/>
  <c r="BE340" i="15"/>
  <c r="BI340" i="15"/>
  <c r="BF336" i="15"/>
  <c r="BD336" i="15"/>
  <c r="BC336" i="15"/>
  <c r="BB336" i="15" s="1"/>
  <c r="BA336" i="15"/>
  <c r="AZ336" i="15"/>
  <c r="AY336" i="15"/>
  <c r="AX336" i="15"/>
  <c r="AS336" i="15"/>
  <c r="AT336" i="15" s="1"/>
  <c r="BE336" i="15"/>
  <c r="BF335" i="15"/>
  <c r="BD335" i="15"/>
  <c r="BC335" i="15"/>
  <c r="BB335" i="15" s="1"/>
  <c r="BA335" i="15"/>
  <c r="AZ335" i="15"/>
  <c r="AY335" i="15"/>
  <c r="AX335" i="15"/>
  <c r="AW335" i="15"/>
  <c r="AS335" i="15"/>
  <c r="AT335" i="15" s="1"/>
  <c r="BE335" i="15"/>
  <c r="BI335" i="15"/>
  <c r="BF331" i="15"/>
  <c r="BD331" i="15"/>
  <c r="BC331" i="15"/>
  <c r="BB331" i="15" s="1"/>
  <c r="BA331" i="15"/>
  <c r="AZ331" i="15"/>
  <c r="AY331" i="15"/>
  <c r="AX331" i="15"/>
  <c r="AS331" i="15"/>
  <c r="AT331" i="15" s="1"/>
  <c r="BE331" i="15"/>
  <c r="BF330" i="15"/>
  <c r="BD330" i="15"/>
  <c r="BC330" i="15"/>
  <c r="BB330" i="15" s="1"/>
  <c r="BA330" i="15"/>
  <c r="AZ330" i="15"/>
  <c r="AY330" i="15"/>
  <c r="AX330" i="15"/>
  <c r="AW330" i="15"/>
  <c r="AS330" i="15"/>
  <c r="AT330" i="15" s="1"/>
  <c r="BE330" i="15"/>
  <c r="BI330" i="15"/>
  <c r="BF326" i="15"/>
  <c r="BD326" i="15"/>
  <c r="BC326" i="15"/>
  <c r="BB326" i="15" s="1"/>
  <c r="BA326" i="15"/>
  <c r="AZ326" i="15"/>
  <c r="AY326" i="15"/>
  <c r="AX326" i="15"/>
  <c r="AS326" i="15"/>
  <c r="AT326" i="15" s="1"/>
  <c r="BE326" i="15"/>
  <c r="BF325" i="15"/>
  <c r="BD325" i="15"/>
  <c r="BC325" i="15"/>
  <c r="BB325" i="15" s="1"/>
  <c r="BA325" i="15"/>
  <c r="AZ325" i="15"/>
  <c r="AY325" i="15"/>
  <c r="AX325" i="15"/>
  <c r="AW325" i="15"/>
  <c r="AS325" i="15"/>
  <c r="AT325" i="15" s="1"/>
  <c r="BE325" i="15"/>
  <c r="BI325" i="15"/>
  <c r="AU320" i="15"/>
  <c r="BF321" i="15"/>
  <c r="BD321" i="15"/>
  <c r="BC321" i="15"/>
  <c r="BB321" i="15" s="1"/>
  <c r="BA321" i="15"/>
  <c r="AZ321" i="15"/>
  <c r="AY321" i="15"/>
  <c r="AX321" i="15"/>
  <c r="AU321" i="15"/>
  <c r="AS321" i="15"/>
  <c r="AT321" i="15" s="1"/>
  <c r="BE321" i="15"/>
  <c r="BF320" i="15"/>
  <c r="BD320" i="15"/>
  <c r="BC320" i="15"/>
  <c r="BB320" i="15" s="1"/>
  <c r="BA320" i="15"/>
  <c r="AZ320" i="15"/>
  <c r="AY320" i="15"/>
  <c r="AX320" i="15"/>
  <c r="AW320" i="15"/>
  <c r="AS320" i="15"/>
  <c r="AT320" i="15" s="1"/>
  <c r="BE320" i="15"/>
  <c r="BI320" i="15"/>
  <c r="BF316" i="15"/>
  <c r="BD316" i="15"/>
  <c r="BC316" i="15"/>
  <c r="BB316" i="15" s="1"/>
  <c r="BA316" i="15"/>
  <c r="AZ316" i="15"/>
  <c r="AY316" i="15"/>
  <c r="AX316" i="15"/>
  <c r="AU316" i="15"/>
  <c r="AS316" i="15"/>
  <c r="AT316" i="15" s="1"/>
  <c r="BE316" i="15"/>
  <c r="BF315" i="15"/>
  <c r="BD315" i="15"/>
  <c r="BC315" i="15"/>
  <c r="BB315" i="15" s="1"/>
  <c r="BA315" i="15"/>
  <c r="AZ315" i="15"/>
  <c r="AY315" i="15"/>
  <c r="AX315" i="15"/>
  <c r="AW315" i="15"/>
  <c r="AS315" i="15"/>
  <c r="AT315" i="15" s="1"/>
  <c r="BE315" i="15"/>
  <c r="BI315" i="15"/>
  <c r="BF311" i="15"/>
  <c r="BD311" i="15"/>
  <c r="BC311" i="15"/>
  <c r="BB311" i="15" s="1"/>
  <c r="BA311" i="15"/>
  <c r="AZ311" i="15"/>
  <c r="AY311" i="15"/>
  <c r="AX311" i="15"/>
  <c r="AS311" i="15"/>
  <c r="AT311" i="15" s="1"/>
  <c r="BE311" i="15"/>
  <c r="BF310" i="15"/>
  <c r="BD310" i="15"/>
  <c r="BC310" i="15"/>
  <c r="BB310" i="15" s="1"/>
  <c r="BA310" i="15"/>
  <c r="AZ310" i="15"/>
  <c r="AY310" i="15"/>
  <c r="AX310" i="15"/>
  <c r="AW310" i="15"/>
  <c r="AS310" i="15"/>
  <c r="AT310" i="15" s="1"/>
  <c r="BE310" i="15"/>
  <c r="BI310" i="15"/>
  <c r="BF306" i="15"/>
  <c r="BD306" i="15"/>
  <c r="BC306" i="15"/>
  <c r="BB306" i="15" s="1"/>
  <c r="BA306" i="15"/>
  <c r="AZ306" i="15"/>
  <c r="AY306" i="15"/>
  <c r="AX306" i="15"/>
  <c r="AS306" i="15"/>
  <c r="AT306" i="15" s="1"/>
  <c r="BE306" i="15"/>
  <c r="BF305" i="15"/>
  <c r="BD305" i="15"/>
  <c r="BC305" i="15"/>
  <c r="BB305" i="15" s="1"/>
  <c r="BA305" i="15"/>
  <c r="AZ305" i="15"/>
  <c r="AY305" i="15"/>
  <c r="AX305" i="15"/>
  <c r="AW305" i="15"/>
  <c r="AS305" i="15"/>
  <c r="AT305" i="15" s="1"/>
  <c r="BE305" i="15"/>
  <c r="BI305" i="15"/>
  <c r="BF301" i="15"/>
  <c r="BD301" i="15"/>
  <c r="BC301" i="15"/>
  <c r="BB301" i="15" s="1"/>
  <c r="BA301" i="15"/>
  <c r="AZ301" i="15"/>
  <c r="AY301" i="15"/>
  <c r="AX301" i="15"/>
  <c r="AS301" i="15"/>
  <c r="AT301" i="15" s="1"/>
  <c r="BE301" i="15"/>
  <c r="BF300" i="15"/>
  <c r="BD300" i="15"/>
  <c r="BC300" i="15"/>
  <c r="BB300" i="15" s="1"/>
  <c r="BA300" i="15"/>
  <c r="AZ300" i="15"/>
  <c r="AY300" i="15"/>
  <c r="AX300" i="15"/>
  <c r="AW300" i="15"/>
  <c r="AS300" i="15"/>
  <c r="AT300" i="15" s="1"/>
  <c r="BE300" i="15"/>
  <c r="BI300" i="15"/>
  <c r="BF296" i="15"/>
  <c r="BD296" i="15"/>
  <c r="BC296" i="15"/>
  <c r="BB296" i="15" s="1"/>
  <c r="BA296" i="15"/>
  <c r="AZ296" i="15"/>
  <c r="AY296" i="15"/>
  <c r="AX296" i="15"/>
  <c r="AS296" i="15"/>
  <c r="AT296" i="15" s="1"/>
  <c r="BE296" i="15"/>
  <c r="BF295" i="15"/>
  <c r="BD295" i="15"/>
  <c r="BC295" i="15"/>
  <c r="BB295" i="15" s="1"/>
  <c r="BA295" i="15"/>
  <c r="AZ295" i="15"/>
  <c r="AY295" i="15"/>
  <c r="AX295" i="15"/>
  <c r="AW295" i="15"/>
  <c r="AS295" i="15"/>
  <c r="AT295" i="15" s="1"/>
  <c r="BE295" i="15"/>
  <c r="BI295" i="15"/>
  <c r="BF291" i="15"/>
  <c r="BD291" i="15"/>
  <c r="BC291" i="15"/>
  <c r="BB291" i="15" s="1"/>
  <c r="BA291" i="15"/>
  <c r="AZ291" i="15"/>
  <c r="AY291" i="15"/>
  <c r="AX291" i="15"/>
  <c r="AS291" i="15"/>
  <c r="AT291" i="15" s="1"/>
  <c r="BE291" i="15"/>
  <c r="BF290" i="15"/>
  <c r="BD290" i="15"/>
  <c r="BC290" i="15"/>
  <c r="BB290" i="15" s="1"/>
  <c r="BA290" i="15"/>
  <c r="AZ290" i="15"/>
  <c r="AY290" i="15"/>
  <c r="AX290" i="15"/>
  <c r="AW290" i="15"/>
  <c r="AS290" i="15"/>
  <c r="AT290" i="15" s="1"/>
  <c r="BE290" i="15"/>
  <c r="BI290" i="15"/>
  <c r="BF286" i="15"/>
  <c r="BD286" i="15"/>
  <c r="BC286" i="15"/>
  <c r="BB286" i="15" s="1"/>
  <c r="BA286" i="15"/>
  <c r="AZ286" i="15"/>
  <c r="AY286" i="15"/>
  <c r="AX286" i="15"/>
  <c r="AS286" i="15"/>
  <c r="AT286" i="15" s="1"/>
  <c r="BE286" i="15"/>
  <c r="BF285" i="15"/>
  <c r="BD285" i="15"/>
  <c r="BC285" i="15"/>
  <c r="BB285" i="15" s="1"/>
  <c r="BA285" i="15"/>
  <c r="AZ285" i="15"/>
  <c r="AY285" i="15"/>
  <c r="AX285" i="15"/>
  <c r="AW285" i="15"/>
  <c r="AS285" i="15"/>
  <c r="AT285" i="15" s="1"/>
  <c r="BE285" i="15"/>
  <c r="BI285" i="15"/>
  <c r="M49" i="13"/>
  <c r="BF281" i="15"/>
  <c r="BD281" i="15"/>
  <c r="BC281" i="15"/>
  <c r="BB281" i="15" s="1"/>
  <c r="BA281" i="15"/>
  <c r="AZ281" i="15"/>
  <c r="AY281" i="15"/>
  <c r="AX281" i="15"/>
  <c r="AS281" i="15"/>
  <c r="AT281" i="15" s="1"/>
  <c r="BE281" i="15"/>
  <c r="BF280" i="15"/>
  <c r="BD280" i="15"/>
  <c r="BC280" i="15"/>
  <c r="BB280" i="15" s="1"/>
  <c r="BA280" i="15"/>
  <c r="AZ280" i="15"/>
  <c r="AY280" i="15"/>
  <c r="AX280" i="15"/>
  <c r="AW280" i="15"/>
  <c r="AS280" i="15"/>
  <c r="AT280" i="15" s="1"/>
  <c r="BE280" i="15"/>
  <c r="BI280" i="15"/>
  <c r="BF276" i="15"/>
  <c r="BD276" i="15"/>
  <c r="BC276" i="15"/>
  <c r="BB276" i="15" s="1"/>
  <c r="BA276" i="15"/>
  <c r="AZ276" i="15"/>
  <c r="AY276" i="15"/>
  <c r="AX276" i="15"/>
  <c r="AS276" i="15"/>
  <c r="AT276" i="15" s="1"/>
  <c r="BE276" i="15"/>
  <c r="BF275" i="15"/>
  <c r="BD275" i="15"/>
  <c r="BC275" i="15"/>
  <c r="BB275" i="15" s="1"/>
  <c r="BA275" i="15"/>
  <c r="AZ275" i="15"/>
  <c r="AY275" i="15"/>
  <c r="AX275" i="15"/>
  <c r="AW275" i="15"/>
  <c r="AS275" i="15"/>
  <c r="AT275" i="15" s="1"/>
  <c r="BE275" i="15"/>
  <c r="BI275" i="15"/>
  <c r="W60" i="21"/>
  <c r="BF271" i="15"/>
  <c r="BD271" i="15"/>
  <c r="BC271" i="15"/>
  <c r="BB271" i="15" s="1"/>
  <c r="BA271" i="15"/>
  <c r="AZ271" i="15"/>
  <c r="AY271" i="15"/>
  <c r="AX271" i="15"/>
  <c r="AS271" i="15"/>
  <c r="AT271" i="15" s="1"/>
  <c r="BE271" i="15"/>
  <c r="BF270" i="15"/>
  <c r="BD270" i="15"/>
  <c r="BC270" i="15"/>
  <c r="BB270" i="15" s="1"/>
  <c r="BA270" i="15"/>
  <c r="AZ270" i="15"/>
  <c r="AY270" i="15"/>
  <c r="AX270" i="15"/>
  <c r="AW270" i="15"/>
  <c r="AS270" i="15"/>
  <c r="AT270" i="15" s="1"/>
  <c r="BE270" i="15"/>
  <c r="BI270" i="15"/>
  <c r="BF266" i="15"/>
  <c r="BD266" i="15"/>
  <c r="BC266" i="15"/>
  <c r="BB266" i="15" s="1"/>
  <c r="BA266" i="15"/>
  <c r="AZ266" i="15"/>
  <c r="AY266" i="15"/>
  <c r="AX266" i="15"/>
  <c r="AS266" i="15"/>
  <c r="AT266" i="15" s="1"/>
  <c r="BE266" i="15"/>
  <c r="BF265" i="15"/>
  <c r="BD265" i="15"/>
  <c r="BC265" i="15"/>
  <c r="BB265" i="15" s="1"/>
  <c r="BA265" i="15"/>
  <c r="AZ265" i="15"/>
  <c r="AY265" i="15"/>
  <c r="AX265" i="15"/>
  <c r="AW265" i="15"/>
  <c r="AS265" i="15"/>
  <c r="AT265" i="15" s="1"/>
  <c r="BE265" i="15"/>
  <c r="BI265" i="15"/>
  <c r="BF261" i="15"/>
  <c r="BD261" i="15"/>
  <c r="BC261" i="15"/>
  <c r="BB261" i="15" s="1"/>
  <c r="BA261" i="15"/>
  <c r="AZ261" i="15"/>
  <c r="AY261" i="15"/>
  <c r="AX261" i="15"/>
  <c r="AS261" i="15"/>
  <c r="AT261" i="15" s="1"/>
  <c r="BE261" i="15"/>
  <c r="BF260" i="15"/>
  <c r="BD260" i="15"/>
  <c r="BC260" i="15"/>
  <c r="BB260" i="15" s="1"/>
  <c r="BA260" i="15"/>
  <c r="AZ260" i="15"/>
  <c r="AY260" i="15"/>
  <c r="AX260" i="15"/>
  <c r="AW260" i="15"/>
  <c r="AS260" i="15"/>
  <c r="AT260" i="15" s="1"/>
  <c r="BE260" i="15"/>
  <c r="BI260" i="15"/>
  <c r="BF256" i="15"/>
  <c r="BD256" i="15"/>
  <c r="BC256" i="15"/>
  <c r="BB256" i="15" s="1"/>
  <c r="BA256" i="15"/>
  <c r="AZ256" i="15"/>
  <c r="AY256" i="15"/>
  <c r="AX256" i="15"/>
  <c r="AS256" i="15"/>
  <c r="AT256" i="15" s="1"/>
  <c r="BE256" i="15"/>
  <c r="BF255" i="15"/>
  <c r="BD255" i="15"/>
  <c r="BC255" i="15"/>
  <c r="BB255" i="15" s="1"/>
  <c r="BA255" i="15"/>
  <c r="AZ255" i="15"/>
  <c r="AY255" i="15"/>
  <c r="AX255" i="15"/>
  <c r="AW255" i="15"/>
  <c r="AS255" i="15"/>
  <c r="AT255" i="15" s="1"/>
  <c r="BE255" i="15"/>
  <c r="BI255" i="15"/>
  <c r="BF251" i="15"/>
  <c r="BD251" i="15"/>
  <c r="BC251" i="15"/>
  <c r="BB251" i="15" s="1"/>
  <c r="BA251" i="15"/>
  <c r="AZ251" i="15"/>
  <c r="AY251" i="15"/>
  <c r="AX251" i="15"/>
  <c r="AS251" i="15"/>
  <c r="AT251" i="15" s="1"/>
  <c r="BE251" i="15"/>
  <c r="BF250" i="15"/>
  <c r="BD250" i="15"/>
  <c r="BC250" i="15"/>
  <c r="BB250" i="15" s="1"/>
  <c r="BA250" i="15"/>
  <c r="AZ250" i="15"/>
  <c r="AY250" i="15"/>
  <c r="AX250" i="15"/>
  <c r="AW250" i="15"/>
  <c r="AS250" i="15"/>
  <c r="AT250" i="15" s="1"/>
  <c r="BE250" i="15"/>
  <c r="BI250" i="15"/>
  <c r="BF246" i="15"/>
  <c r="BD246" i="15"/>
  <c r="BC246" i="15"/>
  <c r="BB246" i="15" s="1"/>
  <c r="BA246" i="15"/>
  <c r="AZ246" i="15"/>
  <c r="AY246" i="15"/>
  <c r="AX246" i="15"/>
  <c r="AS246" i="15"/>
  <c r="AT246" i="15" s="1"/>
  <c r="BE246" i="15"/>
  <c r="BF245" i="15"/>
  <c r="BD245" i="15"/>
  <c r="BC245" i="15"/>
  <c r="BB245" i="15" s="1"/>
  <c r="BA245" i="15"/>
  <c r="AZ245" i="15"/>
  <c r="AY245" i="15"/>
  <c r="AX245" i="15"/>
  <c r="AW245" i="15"/>
  <c r="AS245" i="15"/>
  <c r="AT245" i="15" s="1"/>
  <c r="BE245" i="15"/>
  <c r="BI245" i="15"/>
  <c r="BF241" i="15"/>
  <c r="BD241" i="15"/>
  <c r="BC241" i="15"/>
  <c r="BB241" i="15" s="1"/>
  <c r="BA241" i="15"/>
  <c r="AZ241" i="15"/>
  <c r="AY241" i="15"/>
  <c r="AX241" i="15"/>
  <c r="AS241" i="15"/>
  <c r="AT241" i="15" s="1"/>
  <c r="BE241" i="15"/>
  <c r="BF240" i="15"/>
  <c r="BD240" i="15"/>
  <c r="BC240" i="15"/>
  <c r="BB240" i="15" s="1"/>
  <c r="BA240" i="15"/>
  <c r="AZ240" i="15"/>
  <c r="AY240" i="15"/>
  <c r="AX240" i="15"/>
  <c r="AW240" i="15"/>
  <c r="AS240" i="15"/>
  <c r="AT240" i="15" s="1"/>
  <c r="BE240" i="15"/>
  <c r="BI240" i="15"/>
  <c r="AU235" i="15"/>
  <c r="BF236" i="15"/>
  <c r="BD236" i="15"/>
  <c r="BC236" i="15"/>
  <c r="BB236" i="15" s="1"/>
  <c r="BA236" i="15"/>
  <c r="AZ236" i="15"/>
  <c r="AY236" i="15"/>
  <c r="AX236" i="15"/>
  <c r="AS236" i="15"/>
  <c r="AT236" i="15" s="1"/>
  <c r="BE236" i="15"/>
  <c r="BF235" i="15"/>
  <c r="BD235" i="15"/>
  <c r="BC235" i="15"/>
  <c r="BB235" i="15" s="1"/>
  <c r="BA235" i="15"/>
  <c r="AZ235" i="15"/>
  <c r="AY235" i="15"/>
  <c r="AX235" i="15"/>
  <c r="AW235" i="15"/>
  <c r="AS235" i="15"/>
  <c r="AT235" i="15" s="1"/>
  <c r="BE235" i="15"/>
  <c r="BI235" i="15"/>
  <c r="BF231" i="15"/>
  <c r="BD231" i="15"/>
  <c r="BC231" i="15"/>
  <c r="BB231" i="15" s="1"/>
  <c r="BA231" i="15"/>
  <c r="AZ231" i="15"/>
  <c r="AY231" i="15"/>
  <c r="AX231" i="15"/>
  <c r="AS231" i="15"/>
  <c r="AT231" i="15" s="1"/>
  <c r="BE231" i="15"/>
  <c r="BF230" i="15"/>
  <c r="BD230" i="15"/>
  <c r="BC230" i="15"/>
  <c r="BB230" i="15" s="1"/>
  <c r="BA230" i="15"/>
  <c r="AZ230" i="15"/>
  <c r="AY230" i="15"/>
  <c r="AX230" i="15"/>
  <c r="AW230" i="15"/>
  <c r="AS230" i="15"/>
  <c r="AT230" i="15" s="1"/>
  <c r="BE230" i="15"/>
  <c r="BI230" i="15"/>
  <c r="BF226" i="15"/>
  <c r="BD226" i="15"/>
  <c r="BC226" i="15"/>
  <c r="BB226" i="15" s="1"/>
  <c r="BA226" i="15"/>
  <c r="AZ226" i="15"/>
  <c r="AY226" i="15"/>
  <c r="AX226" i="15"/>
  <c r="AS226" i="15"/>
  <c r="AT226" i="15" s="1"/>
  <c r="BE226" i="15"/>
  <c r="BF225" i="15"/>
  <c r="BD225" i="15"/>
  <c r="BC225" i="15"/>
  <c r="BB225" i="15" s="1"/>
  <c r="BA225" i="15"/>
  <c r="AZ225" i="15"/>
  <c r="AY225" i="15"/>
  <c r="AX225" i="15"/>
  <c r="AW225" i="15"/>
  <c r="AS225" i="15"/>
  <c r="AT225" i="15" s="1"/>
  <c r="BE225" i="15"/>
  <c r="BI225" i="15"/>
  <c r="BF221" i="15"/>
  <c r="BD221" i="15"/>
  <c r="BC221" i="15"/>
  <c r="BB221" i="15" s="1"/>
  <c r="BA221" i="15"/>
  <c r="AZ221" i="15"/>
  <c r="AY221" i="15"/>
  <c r="AX221" i="15"/>
  <c r="AS221" i="15"/>
  <c r="AT221" i="15" s="1"/>
  <c r="BE221" i="15"/>
  <c r="BF220" i="15"/>
  <c r="BD220" i="15"/>
  <c r="BC220" i="15"/>
  <c r="BB220" i="15" s="1"/>
  <c r="BA220" i="15"/>
  <c r="AZ220" i="15"/>
  <c r="AY220" i="15"/>
  <c r="AX220" i="15"/>
  <c r="AW220" i="15"/>
  <c r="AS220" i="15"/>
  <c r="AT220" i="15" s="1"/>
  <c r="BE220" i="15"/>
  <c r="BI220" i="15"/>
  <c r="AU215" i="15"/>
  <c r="BF216" i="15"/>
  <c r="BD216" i="15"/>
  <c r="BC216" i="15"/>
  <c r="BB216" i="15" s="1"/>
  <c r="BA216" i="15"/>
  <c r="AZ216" i="15"/>
  <c r="AY216" i="15"/>
  <c r="AX216" i="15"/>
  <c r="AS216" i="15"/>
  <c r="AT216" i="15" s="1"/>
  <c r="BE216" i="15"/>
  <c r="BF215" i="15"/>
  <c r="BD215" i="15"/>
  <c r="BC215" i="15"/>
  <c r="BB215" i="15" s="1"/>
  <c r="BA215" i="15"/>
  <c r="AZ215" i="15"/>
  <c r="AY215" i="15"/>
  <c r="AX215" i="15"/>
  <c r="AW215" i="15"/>
  <c r="AS215" i="15"/>
  <c r="AT215" i="15" s="1"/>
  <c r="BE215" i="15"/>
  <c r="BI215" i="15"/>
  <c r="BF211" i="15"/>
  <c r="BD211" i="15"/>
  <c r="BC211" i="15"/>
  <c r="BB211" i="15" s="1"/>
  <c r="BA211" i="15"/>
  <c r="AZ211" i="15"/>
  <c r="AY211" i="15"/>
  <c r="AX211" i="15"/>
  <c r="AS211" i="15"/>
  <c r="AT211" i="15" s="1"/>
  <c r="BE211" i="15"/>
  <c r="BF210" i="15"/>
  <c r="BD210" i="15"/>
  <c r="BC210" i="15"/>
  <c r="BB210" i="15" s="1"/>
  <c r="BA210" i="15"/>
  <c r="AZ210" i="15"/>
  <c r="AY210" i="15"/>
  <c r="AX210" i="15"/>
  <c r="AW210" i="15"/>
  <c r="AS210" i="15"/>
  <c r="AT210" i="15" s="1"/>
  <c r="BE210" i="15"/>
  <c r="BI210" i="15"/>
  <c r="BF206" i="15"/>
  <c r="BD206" i="15"/>
  <c r="BC206" i="15"/>
  <c r="BB206" i="15" s="1"/>
  <c r="BA206" i="15"/>
  <c r="AZ206" i="15"/>
  <c r="AY206" i="15"/>
  <c r="AX206" i="15"/>
  <c r="AS206" i="15"/>
  <c r="AT206" i="15" s="1"/>
  <c r="BE206" i="15"/>
  <c r="BF205" i="15"/>
  <c r="BD205" i="15"/>
  <c r="BC205" i="15"/>
  <c r="BB205" i="15" s="1"/>
  <c r="BA205" i="15"/>
  <c r="AZ205" i="15"/>
  <c r="AY205" i="15"/>
  <c r="AX205" i="15"/>
  <c r="AW205" i="15"/>
  <c r="AS205" i="15"/>
  <c r="AT205" i="15" s="1"/>
  <c r="BE205" i="15"/>
  <c r="BI205" i="15"/>
  <c r="BF201" i="15"/>
  <c r="BD201" i="15"/>
  <c r="BC201" i="15"/>
  <c r="BB201" i="15" s="1"/>
  <c r="BA201" i="15"/>
  <c r="AZ201" i="15"/>
  <c r="AY201" i="15"/>
  <c r="AX201" i="15"/>
  <c r="AS201" i="15"/>
  <c r="AT201" i="15" s="1"/>
  <c r="BE201" i="15"/>
  <c r="BF200" i="15"/>
  <c r="BD200" i="15"/>
  <c r="BC200" i="15"/>
  <c r="BB200" i="15" s="1"/>
  <c r="BA200" i="15"/>
  <c r="AZ200" i="15"/>
  <c r="AY200" i="15"/>
  <c r="AX200" i="15"/>
  <c r="AW200" i="15"/>
  <c r="AS200" i="15"/>
  <c r="AT200" i="15" s="1"/>
  <c r="BE200" i="15"/>
  <c r="BI200" i="15"/>
  <c r="AU195" i="15"/>
  <c r="BF196" i="15"/>
  <c r="BD196" i="15"/>
  <c r="BC196" i="15"/>
  <c r="BB196" i="15" s="1"/>
  <c r="BA196" i="15"/>
  <c r="AZ196" i="15"/>
  <c r="AY196" i="15"/>
  <c r="AX196" i="15"/>
  <c r="AU196" i="15"/>
  <c r="AS196" i="15"/>
  <c r="AT196" i="15" s="1"/>
  <c r="BE196" i="15"/>
  <c r="BF195" i="15"/>
  <c r="BD195" i="15"/>
  <c r="BC195" i="15"/>
  <c r="BB195" i="15" s="1"/>
  <c r="BA195" i="15"/>
  <c r="AZ195" i="15"/>
  <c r="AY195" i="15"/>
  <c r="AX195" i="15"/>
  <c r="AW195" i="15"/>
  <c r="AS195" i="15"/>
  <c r="AT195" i="15" s="1"/>
  <c r="BE195" i="15"/>
  <c r="BI195" i="15"/>
  <c r="BF191" i="15"/>
  <c r="BD191" i="15"/>
  <c r="BC191" i="15"/>
  <c r="BB191" i="15" s="1"/>
  <c r="BA191" i="15"/>
  <c r="AZ191" i="15"/>
  <c r="AY191" i="15"/>
  <c r="AX191" i="15"/>
  <c r="AS191" i="15"/>
  <c r="AT191" i="15" s="1"/>
  <c r="BE191" i="15"/>
  <c r="BF190" i="15"/>
  <c r="BD190" i="15"/>
  <c r="BC190" i="15"/>
  <c r="BB190" i="15" s="1"/>
  <c r="BA190" i="15"/>
  <c r="AZ190" i="15"/>
  <c r="AY190" i="15"/>
  <c r="AX190" i="15"/>
  <c r="AW190" i="15"/>
  <c r="AS190" i="15"/>
  <c r="AT190" i="15" s="1"/>
  <c r="BE190" i="15"/>
  <c r="BI190" i="15"/>
  <c r="BF186" i="15"/>
  <c r="BD186" i="15"/>
  <c r="BC186" i="15"/>
  <c r="BB186" i="15" s="1"/>
  <c r="BA186" i="15"/>
  <c r="AZ186" i="15"/>
  <c r="AY186" i="15"/>
  <c r="AX186" i="15"/>
  <c r="AS186" i="15"/>
  <c r="AT186" i="15" s="1"/>
  <c r="BE186" i="15"/>
  <c r="BF185" i="15"/>
  <c r="BD185" i="15"/>
  <c r="BC185" i="15"/>
  <c r="BB185" i="15" s="1"/>
  <c r="BA185" i="15"/>
  <c r="AZ185" i="15"/>
  <c r="AY185" i="15"/>
  <c r="AX185" i="15"/>
  <c r="AW185" i="15"/>
  <c r="AS185" i="15"/>
  <c r="AT185" i="15" s="1"/>
  <c r="BE185" i="15"/>
  <c r="BI185" i="15"/>
  <c r="BF181" i="15"/>
  <c r="BD181" i="15"/>
  <c r="BC181" i="15"/>
  <c r="BB181" i="15" s="1"/>
  <c r="BA181" i="15"/>
  <c r="AZ181" i="15"/>
  <c r="AY181" i="15"/>
  <c r="AX181" i="15"/>
  <c r="AS181" i="15"/>
  <c r="AT181" i="15" s="1"/>
  <c r="BE181" i="15"/>
  <c r="BF180" i="15"/>
  <c r="BD180" i="15"/>
  <c r="BC180" i="15"/>
  <c r="BB180" i="15" s="1"/>
  <c r="BA180" i="15"/>
  <c r="AZ180" i="15"/>
  <c r="AY180" i="15"/>
  <c r="AX180" i="15"/>
  <c r="AW180" i="15"/>
  <c r="AS180" i="15"/>
  <c r="AT180" i="15" s="1"/>
  <c r="BE180" i="15"/>
  <c r="BI180" i="15"/>
  <c r="AU175" i="15"/>
  <c r="BF176" i="15"/>
  <c r="BD176" i="15"/>
  <c r="BC176" i="15"/>
  <c r="BB176" i="15" s="1"/>
  <c r="BA176" i="15"/>
  <c r="AZ176" i="15"/>
  <c r="AY176" i="15"/>
  <c r="AX176" i="15"/>
  <c r="AS176" i="15"/>
  <c r="AT176" i="15" s="1"/>
  <c r="BE176" i="15"/>
  <c r="BF175" i="15"/>
  <c r="BD175" i="15"/>
  <c r="BC175" i="15"/>
  <c r="BB175" i="15" s="1"/>
  <c r="BA175" i="15"/>
  <c r="AZ175" i="15"/>
  <c r="AY175" i="15"/>
  <c r="AX175" i="15"/>
  <c r="AW175" i="15"/>
  <c r="AS175" i="15"/>
  <c r="AT175" i="15" s="1"/>
  <c r="BE175" i="15"/>
  <c r="BI175" i="15"/>
  <c r="AU170" i="15"/>
  <c r="BF171" i="15"/>
  <c r="BD171" i="15"/>
  <c r="BC171" i="15"/>
  <c r="BB171" i="15" s="1"/>
  <c r="BA171" i="15"/>
  <c r="AZ171" i="15"/>
  <c r="AY171" i="15"/>
  <c r="AX171" i="15"/>
  <c r="AS171" i="15"/>
  <c r="AT171" i="15" s="1"/>
  <c r="BE171" i="15"/>
  <c r="BF170" i="15"/>
  <c r="BD170" i="15"/>
  <c r="BC170" i="15"/>
  <c r="BB170" i="15" s="1"/>
  <c r="BA170" i="15"/>
  <c r="AZ170" i="15"/>
  <c r="AY170" i="15"/>
  <c r="AX170" i="15"/>
  <c r="AW170" i="15"/>
  <c r="AS170" i="15"/>
  <c r="AT170" i="15" s="1"/>
  <c r="BE170" i="15"/>
  <c r="BI170" i="15"/>
  <c r="AU165" i="15"/>
  <c r="BF166" i="15"/>
  <c r="BD166" i="15"/>
  <c r="BC166" i="15"/>
  <c r="BB166" i="15" s="1"/>
  <c r="BA166" i="15"/>
  <c r="AZ166" i="15"/>
  <c r="AY166" i="15"/>
  <c r="AX166" i="15"/>
  <c r="AS166" i="15"/>
  <c r="AT166" i="15" s="1"/>
  <c r="BE166" i="15"/>
  <c r="BF165" i="15"/>
  <c r="BD165" i="15"/>
  <c r="BC165" i="15"/>
  <c r="BB165" i="15" s="1"/>
  <c r="BA165" i="15"/>
  <c r="AZ165" i="15"/>
  <c r="AY165" i="15"/>
  <c r="AX165" i="15"/>
  <c r="AW165" i="15"/>
  <c r="AS165" i="15"/>
  <c r="AT165" i="15" s="1"/>
  <c r="BE165" i="15"/>
  <c r="BI165" i="15"/>
  <c r="BF161" i="15"/>
  <c r="BD161" i="15"/>
  <c r="BC161" i="15"/>
  <c r="BB161" i="15" s="1"/>
  <c r="BA161" i="15"/>
  <c r="AZ161" i="15"/>
  <c r="AY161" i="15"/>
  <c r="AX161" i="15"/>
  <c r="AS161" i="15"/>
  <c r="AT161" i="15" s="1"/>
  <c r="BE161" i="15"/>
  <c r="BF160" i="15"/>
  <c r="BD160" i="15"/>
  <c r="BC160" i="15"/>
  <c r="BB160" i="15" s="1"/>
  <c r="BA160" i="15"/>
  <c r="AZ160" i="15"/>
  <c r="AY160" i="15"/>
  <c r="AX160" i="15"/>
  <c r="AW160" i="15"/>
  <c r="AS160" i="15"/>
  <c r="AT160" i="15" s="1"/>
  <c r="BE160" i="15"/>
  <c r="BI160" i="15"/>
  <c r="BF156" i="15"/>
  <c r="BD156" i="15"/>
  <c r="BC156" i="15"/>
  <c r="BB156" i="15" s="1"/>
  <c r="BA156" i="15"/>
  <c r="AZ156" i="15"/>
  <c r="AY156" i="15"/>
  <c r="AX156" i="15"/>
  <c r="AS156" i="15"/>
  <c r="AT156" i="15" s="1"/>
  <c r="BE156" i="15"/>
  <c r="BF155" i="15"/>
  <c r="BD155" i="15"/>
  <c r="BC155" i="15"/>
  <c r="BB155" i="15" s="1"/>
  <c r="BA155" i="15"/>
  <c r="AZ155" i="15"/>
  <c r="AY155" i="15"/>
  <c r="AX155" i="15"/>
  <c r="AW155" i="15"/>
  <c r="AS155" i="15"/>
  <c r="AT155" i="15" s="1"/>
  <c r="BE155" i="15"/>
  <c r="BI155" i="15"/>
  <c r="BF151" i="15"/>
  <c r="BD151" i="15"/>
  <c r="BC151" i="15"/>
  <c r="BB151" i="15" s="1"/>
  <c r="BA151" i="15"/>
  <c r="AZ151" i="15"/>
  <c r="AY151" i="15"/>
  <c r="AX151" i="15"/>
  <c r="AS151" i="15"/>
  <c r="AT151" i="15" s="1"/>
  <c r="BE151" i="15"/>
  <c r="BF150" i="15"/>
  <c r="BD150" i="15"/>
  <c r="BC150" i="15"/>
  <c r="BB150" i="15" s="1"/>
  <c r="BA150" i="15"/>
  <c r="AZ150" i="15"/>
  <c r="AY150" i="15"/>
  <c r="AX150" i="15"/>
  <c r="AW150" i="15"/>
  <c r="AS150" i="15"/>
  <c r="AT150" i="15" s="1"/>
  <c r="BE150" i="15"/>
  <c r="BI150" i="15"/>
  <c r="BF146" i="15"/>
  <c r="BD146" i="15"/>
  <c r="BC146" i="15"/>
  <c r="BB146" i="15" s="1"/>
  <c r="BA146" i="15"/>
  <c r="AZ146" i="15"/>
  <c r="AY146" i="15"/>
  <c r="AX146" i="15"/>
  <c r="AS146" i="15"/>
  <c r="AT146" i="15" s="1"/>
  <c r="BE146" i="15"/>
  <c r="BF145" i="15"/>
  <c r="BD145" i="15"/>
  <c r="BC145" i="15"/>
  <c r="BB145" i="15" s="1"/>
  <c r="BA145" i="15"/>
  <c r="AZ145" i="15"/>
  <c r="AY145" i="15"/>
  <c r="AX145" i="15"/>
  <c r="AW145" i="15"/>
  <c r="AS145" i="15"/>
  <c r="AT145" i="15" s="1"/>
  <c r="BE145" i="15"/>
  <c r="BI145" i="15"/>
  <c r="BF141" i="15"/>
  <c r="BD141" i="15"/>
  <c r="BC141" i="15"/>
  <c r="BB141" i="15" s="1"/>
  <c r="BA141" i="15"/>
  <c r="AZ141" i="15"/>
  <c r="AY141" i="15"/>
  <c r="AX141" i="15"/>
  <c r="AS141" i="15"/>
  <c r="AT141" i="15" s="1"/>
  <c r="BE141" i="15"/>
  <c r="BF140" i="15"/>
  <c r="BD140" i="15"/>
  <c r="BC140" i="15"/>
  <c r="BB140" i="15" s="1"/>
  <c r="BA140" i="15"/>
  <c r="AZ140" i="15"/>
  <c r="AY140" i="15"/>
  <c r="AX140" i="15"/>
  <c r="AW140" i="15"/>
  <c r="AS140" i="15"/>
  <c r="AT140" i="15" s="1"/>
  <c r="BE140" i="15"/>
  <c r="BI140" i="15"/>
  <c r="BF136" i="15"/>
  <c r="BD136" i="15"/>
  <c r="BC136" i="15"/>
  <c r="BB136" i="15" s="1"/>
  <c r="BA136" i="15"/>
  <c r="AZ136" i="15"/>
  <c r="AY136" i="15"/>
  <c r="AX136" i="15"/>
  <c r="AS136" i="15"/>
  <c r="AT136" i="15" s="1"/>
  <c r="BE136" i="15"/>
  <c r="BF135" i="15"/>
  <c r="BD135" i="15"/>
  <c r="BC135" i="15"/>
  <c r="BB135" i="15" s="1"/>
  <c r="BA135" i="15"/>
  <c r="AZ135" i="15"/>
  <c r="AY135" i="15"/>
  <c r="AX135" i="15"/>
  <c r="AW135" i="15"/>
  <c r="AS135" i="15"/>
  <c r="AT135" i="15" s="1"/>
  <c r="BE135" i="15"/>
  <c r="BI135" i="15"/>
  <c r="BF131" i="15"/>
  <c r="BD131" i="15"/>
  <c r="BC131" i="15"/>
  <c r="BB131" i="15" s="1"/>
  <c r="BA131" i="15"/>
  <c r="AZ131" i="15"/>
  <c r="AY131" i="15"/>
  <c r="AX131" i="15"/>
  <c r="AS131" i="15"/>
  <c r="AT131" i="15" s="1"/>
  <c r="BE131" i="15"/>
  <c r="BF130" i="15"/>
  <c r="BD130" i="15"/>
  <c r="BC130" i="15"/>
  <c r="BB130" i="15" s="1"/>
  <c r="BA130" i="15"/>
  <c r="AZ130" i="15"/>
  <c r="AY130" i="15"/>
  <c r="AX130" i="15"/>
  <c r="AW130" i="15"/>
  <c r="AS130" i="15"/>
  <c r="AT130" i="15" s="1"/>
  <c r="BE130" i="15"/>
  <c r="BI130" i="15"/>
  <c r="BF126" i="15"/>
  <c r="BD126" i="15"/>
  <c r="BC126" i="15"/>
  <c r="BB126" i="15" s="1"/>
  <c r="BA126" i="15"/>
  <c r="AZ126" i="15"/>
  <c r="AY126" i="15"/>
  <c r="AX126" i="15"/>
  <c r="AS126" i="15"/>
  <c r="AT126" i="15" s="1"/>
  <c r="BE126" i="15"/>
  <c r="BF125" i="15"/>
  <c r="BD125" i="15"/>
  <c r="BC125" i="15"/>
  <c r="BB125" i="15" s="1"/>
  <c r="BA125" i="15"/>
  <c r="AZ125" i="15"/>
  <c r="AY125" i="15"/>
  <c r="AX125" i="15"/>
  <c r="AW125" i="15"/>
  <c r="AS125" i="15"/>
  <c r="AT125" i="15" s="1"/>
  <c r="BE125" i="15"/>
  <c r="BI125" i="15"/>
  <c r="BF121" i="15"/>
  <c r="BD121" i="15"/>
  <c r="BC121" i="15"/>
  <c r="BB121" i="15" s="1"/>
  <c r="BA121" i="15"/>
  <c r="AZ121" i="15"/>
  <c r="AY121" i="15"/>
  <c r="AX121" i="15"/>
  <c r="AS121" i="15"/>
  <c r="AT121" i="15" s="1"/>
  <c r="BE121" i="15"/>
  <c r="BF120" i="15"/>
  <c r="BD120" i="15"/>
  <c r="BC120" i="15"/>
  <c r="BB120" i="15" s="1"/>
  <c r="BA120" i="15"/>
  <c r="AZ120" i="15"/>
  <c r="AY120" i="15"/>
  <c r="AX120" i="15"/>
  <c r="AW120" i="15"/>
  <c r="AS120" i="15"/>
  <c r="AT120" i="15" s="1"/>
  <c r="BE120" i="15"/>
  <c r="BI120" i="15"/>
  <c r="BF116" i="15"/>
  <c r="BD116" i="15"/>
  <c r="BC116" i="15"/>
  <c r="BB116" i="15" s="1"/>
  <c r="BA116" i="15"/>
  <c r="AZ116" i="15"/>
  <c r="AY116" i="15"/>
  <c r="AX116" i="15"/>
  <c r="AS116" i="15"/>
  <c r="AT116" i="15" s="1"/>
  <c r="BE116" i="15"/>
  <c r="BF115" i="15"/>
  <c r="BD115" i="15"/>
  <c r="BC115" i="15"/>
  <c r="BB115" i="15" s="1"/>
  <c r="BA115" i="15"/>
  <c r="AZ115" i="15"/>
  <c r="AY115" i="15"/>
  <c r="AX115" i="15"/>
  <c r="AW115" i="15"/>
  <c r="AS115" i="15"/>
  <c r="AT115" i="15" s="1"/>
  <c r="BE115" i="15"/>
  <c r="BI115" i="15"/>
  <c r="BF111" i="15"/>
  <c r="BD111" i="15"/>
  <c r="BC111" i="15"/>
  <c r="BB111" i="15" s="1"/>
  <c r="BA111" i="15"/>
  <c r="AZ111" i="15"/>
  <c r="AY111" i="15"/>
  <c r="AX111" i="15"/>
  <c r="AS111" i="15"/>
  <c r="AT111" i="15" s="1"/>
  <c r="BE111" i="15"/>
  <c r="BF110" i="15"/>
  <c r="BD110" i="15"/>
  <c r="BC110" i="15"/>
  <c r="BB110" i="15" s="1"/>
  <c r="BA110" i="15"/>
  <c r="AZ110" i="15"/>
  <c r="AY110" i="15"/>
  <c r="AX110" i="15"/>
  <c r="AW110" i="15"/>
  <c r="AS110" i="15"/>
  <c r="AT110" i="15" s="1"/>
  <c r="BE110" i="15"/>
  <c r="BI110" i="15"/>
  <c r="BF106" i="15"/>
  <c r="BD106" i="15"/>
  <c r="BC106" i="15"/>
  <c r="BB106" i="15" s="1"/>
  <c r="BA106" i="15"/>
  <c r="AZ106" i="15"/>
  <c r="AY106" i="15"/>
  <c r="AX106" i="15"/>
  <c r="AS106" i="15"/>
  <c r="AT106" i="15" s="1"/>
  <c r="BE106" i="15"/>
  <c r="BF105" i="15"/>
  <c r="BD105" i="15"/>
  <c r="BC105" i="15"/>
  <c r="BB105" i="15" s="1"/>
  <c r="BA105" i="15"/>
  <c r="AZ105" i="15"/>
  <c r="AY105" i="15"/>
  <c r="AX105" i="15"/>
  <c r="AW105" i="15"/>
  <c r="AS105" i="15"/>
  <c r="AT105" i="15" s="1"/>
  <c r="BE105" i="15"/>
  <c r="BI105" i="15"/>
  <c r="BF100" i="15"/>
  <c r="BD100" i="15"/>
  <c r="BC100" i="15"/>
  <c r="BB100" i="15" s="1"/>
  <c r="BA100" i="15"/>
  <c r="AZ100" i="15"/>
  <c r="AY100" i="15"/>
  <c r="AX100" i="15"/>
  <c r="AW100" i="15"/>
  <c r="AS100" i="15"/>
  <c r="AT100" i="15" s="1"/>
  <c r="BE100" i="15"/>
  <c r="BI100" i="15"/>
  <c r="BF95" i="15"/>
  <c r="BD95" i="15"/>
  <c r="BC95" i="15"/>
  <c r="BB95" i="15" s="1"/>
  <c r="BA95" i="15"/>
  <c r="AZ95" i="15"/>
  <c r="AY95" i="15"/>
  <c r="AX95" i="15"/>
  <c r="AW95" i="15"/>
  <c r="AS95" i="15"/>
  <c r="AT95" i="15" s="1"/>
  <c r="BE95" i="15"/>
  <c r="BI95" i="15"/>
  <c r="BF90" i="15"/>
  <c r="BD90" i="15"/>
  <c r="BC90" i="15"/>
  <c r="BB90" i="15" s="1"/>
  <c r="BA90" i="15"/>
  <c r="AZ90" i="15"/>
  <c r="AY90" i="15"/>
  <c r="AX90" i="15"/>
  <c r="AW90" i="15"/>
  <c r="AS90" i="15"/>
  <c r="AT90" i="15" s="1"/>
  <c r="BE90" i="15"/>
  <c r="BI90" i="15"/>
  <c r="AU85" i="15"/>
  <c r="BF85" i="15"/>
  <c r="BD85" i="15"/>
  <c r="BC85" i="15"/>
  <c r="BB85" i="15" s="1"/>
  <c r="BA85" i="15"/>
  <c r="AZ85" i="15"/>
  <c r="AY85" i="15"/>
  <c r="AX85" i="15"/>
  <c r="AW85" i="15"/>
  <c r="AS85" i="15"/>
  <c r="AT85" i="15" s="1"/>
  <c r="BE85" i="15"/>
  <c r="BI85" i="15"/>
  <c r="BF80" i="15"/>
  <c r="BD80" i="15"/>
  <c r="BC80" i="15"/>
  <c r="BB80" i="15" s="1"/>
  <c r="BA80" i="15"/>
  <c r="AZ80" i="15"/>
  <c r="AY80" i="15"/>
  <c r="AX80" i="15"/>
  <c r="AW80" i="15"/>
  <c r="AS80" i="15"/>
  <c r="AT80" i="15" s="1"/>
  <c r="BE80" i="15"/>
  <c r="BI80" i="15"/>
  <c r="BF75" i="15"/>
  <c r="BD75" i="15"/>
  <c r="BC75" i="15"/>
  <c r="BB75" i="15" s="1"/>
  <c r="BA75" i="15"/>
  <c r="AZ75" i="15"/>
  <c r="AY75" i="15"/>
  <c r="AX75" i="15"/>
  <c r="AW75" i="15"/>
  <c r="AS75" i="15"/>
  <c r="AT75" i="15" s="1"/>
  <c r="BE75" i="15"/>
  <c r="BI75" i="15"/>
  <c r="BF70" i="15"/>
  <c r="BD70" i="15"/>
  <c r="BC70" i="15"/>
  <c r="BB70" i="15" s="1"/>
  <c r="BA70" i="15"/>
  <c r="AZ70" i="15"/>
  <c r="AY70" i="15"/>
  <c r="AX70" i="15"/>
  <c r="AW70" i="15"/>
  <c r="AS70" i="15"/>
  <c r="AT70" i="15" s="1"/>
  <c r="BE70" i="15"/>
  <c r="BI70" i="15"/>
  <c r="AU65" i="15"/>
  <c r="BF65" i="15"/>
  <c r="BD65" i="15"/>
  <c r="BC65" i="15"/>
  <c r="BB65" i="15" s="1"/>
  <c r="BA65" i="15"/>
  <c r="AZ65" i="15"/>
  <c r="AY65" i="15"/>
  <c r="AX65" i="15"/>
  <c r="AW65" i="15"/>
  <c r="AS65" i="15"/>
  <c r="AT65" i="15" s="1"/>
  <c r="BI65" i="15"/>
  <c r="BF60" i="15"/>
  <c r="BD60" i="15"/>
  <c r="BC60" i="15"/>
  <c r="BB60" i="15" s="1"/>
  <c r="BA60" i="15"/>
  <c r="AZ60" i="15"/>
  <c r="AY60" i="15"/>
  <c r="AX60" i="15"/>
  <c r="AW60" i="15"/>
  <c r="AS60" i="15"/>
  <c r="AT60" i="15" s="1"/>
  <c r="BI60" i="15"/>
  <c r="AU55" i="15"/>
  <c r="BF55" i="15"/>
  <c r="BD55" i="15"/>
  <c r="BC55" i="15"/>
  <c r="BB55" i="15" s="1"/>
  <c r="BA55" i="15"/>
  <c r="AZ55" i="15"/>
  <c r="AY55" i="15"/>
  <c r="AX55" i="15"/>
  <c r="AW55" i="15"/>
  <c r="AS55" i="15"/>
  <c r="AT55" i="15" s="1"/>
  <c r="BI55" i="15"/>
  <c r="BF50" i="15"/>
  <c r="BD50" i="15"/>
  <c r="BC50" i="15"/>
  <c r="BB50" i="15" s="1"/>
  <c r="BA50" i="15"/>
  <c r="AZ50" i="15"/>
  <c r="AY50" i="15"/>
  <c r="AX50" i="15"/>
  <c r="AW50" i="15"/>
  <c r="AS50" i="15"/>
  <c r="AT50" i="15" s="1"/>
  <c r="BI50" i="15"/>
  <c r="AU45" i="15"/>
  <c r="BF45" i="15"/>
  <c r="BD45" i="15"/>
  <c r="BC45" i="15"/>
  <c r="BB45" i="15" s="1"/>
  <c r="BA45" i="15"/>
  <c r="AZ45" i="15"/>
  <c r="AY45" i="15"/>
  <c r="AX45" i="15"/>
  <c r="AW45" i="15"/>
  <c r="AS45" i="15"/>
  <c r="AT45" i="15" s="1"/>
  <c r="BI45" i="15"/>
  <c r="BF40" i="15"/>
  <c r="BD40" i="15"/>
  <c r="BC40" i="15"/>
  <c r="BB40" i="15" s="1"/>
  <c r="BA40" i="15"/>
  <c r="AZ40" i="15"/>
  <c r="AY40" i="15"/>
  <c r="AX40" i="15"/>
  <c r="AW40" i="15"/>
  <c r="AS40" i="15"/>
  <c r="AT40" i="15" s="1"/>
  <c r="BI40" i="15"/>
  <c r="BF35" i="15"/>
  <c r="BD35" i="15"/>
  <c r="BC35" i="15"/>
  <c r="BB35" i="15" s="1"/>
  <c r="BA35" i="15"/>
  <c r="AZ35" i="15"/>
  <c r="AY35" i="15"/>
  <c r="AX35" i="15"/>
  <c r="AW35" i="15"/>
  <c r="AS35" i="15"/>
  <c r="AT35" i="15" s="1"/>
  <c r="BI35" i="15"/>
  <c r="BF30" i="15"/>
  <c r="BD30" i="15"/>
  <c r="BC30" i="15"/>
  <c r="BB30" i="15" s="1"/>
  <c r="BA30" i="15"/>
  <c r="AZ30" i="15"/>
  <c r="AY30" i="15"/>
  <c r="AX30" i="15"/>
  <c r="AW30" i="15"/>
  <c r="AS30" i="15"/>
  <c r="AT30" i="15" s="1"/>
  <c r="BI30" i="15"/>
  <c r="AU25" i="15"/>
  <c r="BF25" i="15"/>
  <c r="BC25" i="15"/>
  <c r="BB25" i="15" s="1"/>
  <c r="BA25" i="15"/>
  <c r="K25" i="15" s="1"/>
  <c r="AZ25" i="15"/>
  <c r="AY25" i="15"/>
  <c r="AX25" i="15"/>
  <c r="AW25" i="15"/>
  <c r="AS25" i="15"/>
  <c r="AT25" i="15" s="1"/>
  <c r="BI25" i="15"/>
  <c r="AU20" i="15"/>
  <c r="BF20" i="15"/>
  <c r="BD20" i="15"/>
  <c r="BC20" i="15"/>
  <c r="BB20" i="15" s="1"/>
  <c r="BA20" i="15"/>
  <c r="K20" i="15" s="1"/>
  <c r="AZ20" i="15"/>
  <c r="AY20" i="15"/>
  <c r="AX20" i="15"/>
  <c r="AW20" i="15"/>
  <c r="AS20" i="15"/>
  <c r="AT20" i="15" s="1"/>
  <c r="BI20" i="15"/>
  <c r="BF15" i="15"/>
  <c r="BD15" i="15"/>
  <c r="BC15" i="15"/>
  <c r="BB15" i="15" s="1"/>
  <c r="BA15" i="15"/>
  <c r="AZ15" i="15"/>
  <c r="AY15" i="15"/>
  <c r="AX15" i="15"/>
  <c r="AW15" i="15"/>
  <c r="AS15" i="15"/>
  <c r="AT15" i="15" s="1"/>
  <c r="BI15" i="15"/>
  <c r="BF10" i="15"/>
  <c r="BC10" i="15"/>
  <c r="BB10" i="15" s="1"/>
  <c r="BA10" i="15"/>
  <c r="AZ10" i="15"/>
  <c r="AY10" i="15"/>
  <c r="AX10" i="15"/>
  <c r="AW10" i="15"/>
  <c r="AS10" i="15"/>
  <c r="AT10" i="15" s="1"/>
  <c r="BI10" i="15"/>
  <c r="B70" i="15" l="1"/>
  <c r="A15" i="30"/>
  <c r="BD25" i="15"/>
  <c r="W61" i="21"/>
  <c r="AU186" i="15"/>
  <c r="AU311" i="15"/>
  <c r="BD10" i="15"/>
  <c r="AU216" i="15"/>
  <c r="M51" i="13"/>
  <c r="AU231" i="15"/>
  <c r="W67" i="21"/>
  <c r="M61" i="13"/>
  <c r="W73" i="21"/>
  <c r="AU371" i="15"/>
  <c r="W64" i="21"/>
  <c r="M48" i="13"/>
  <c r="AU176" i="15"/>
  <c r="AU236" i="15"/>
  <c r="W71" i="21"/>
  <c r="M56" i="13"/>
  <c r="W78" i="21"/>
  <c r="AU166" i="15"/>
  <c r="AU171" i="15"/>
  <c r="W62" i="21"/>
  <c r="W81" i="21"/>
  <c r="M66" i="13"/>
  <c r="W65" i="21"/>
  <c r="W77" i="21"/>
  <c r="M57" i="13"/>
  <c r="M67" i="13"/>
  <c r="W82" i="21"/>
  <c r="W79" i="21"/>
  <c r="W85" i="21"/>
  <c r="M50" i="13"/>
  <c r="M68" i="13"/>
  <c r="W66" i="21"/>
  <c r="W74" i="21"/>
  <c r="W80" i="21"/>
  <c r="M65" i="13"/>
  <c r="M69" i="13"/>
  <c r="M45" i="13"/>
  <c r="M64" i="13"/>
  <c r="AU300" i="15"/>
  <c r="AU325" i="15"/>
  <c r="AU370" i="15"/>
  <c r="AU90" i="15"/>
  <c r="AU211" i="15"/>
  <c r="AU376" i="15"/>
  <c r="AU380" i="15"/>
  <c r="AU360" i="15"/>
  <c r="AU80" i="15"/>
  <c r="AU180" i="15"/>
  <c r="AU185" i="15"/>
  <c r="AU230" i="15"/>
  <c r="AU136" i="15"/>
  <c r="AU155" i="15"/>
  <c r="AU35" i="15"/>
  <c r="AU125" i="15"/>
  <c r="AU345" i="15"/>
  <c r="AU346" i="15"/>
  <c r="AU280" i="15"/>
  <c r="AU271" i="15"/>
  <c r="AU275" i="15"/>
  <c r="AU276" i="15"/>
  <c r="AU221" i="15"/>
  <c r="AU356" i="15"/>
  <c r="AU286" i="15"/>
  <c r="AU291" i="15"/>
  <c r="AU341" i="15"/>
  <c r="AU366" i="15"/>
  <c r="AU381" i="15"/>
  <c r="AU391" i="15"/>
  <c r="BE400" i="15"/>
  <c r="AU330" i="15"/>
  <c r="AU361" i="15"/>
  <c r="W86" i="21"/>
  <c r="M73" i="13"/>
  <c r="AU400" i="15"/>
  <c r="AU401" i="15"/>
  <c r="AU395" i="15"/>
  <c r="M72" i="13"/>
  <c r="W84" i="21"/>
  <c r="M71" i="13"/>
  <c r="AU390" i="15"/>
  <c r="W83" i="21"/>
  <c r="M70" i="13"/>
  <c r="AU385" i="15"/>
  <c r="AU386" i="15"/>
  <c r="AU375" i="15"/>
  <c r="M63" i="13"/>
  <c r="AU350" i="15"/>
  <c r="W76" i="21"/>
  <c r="AU351" i="15"/>
  <c r="W75" i="21"/>
  <c r="M62" i="13"/>
  <c r="AU335" i="15"/>
  <c r="M60" i="13"/>
  <c r="AU336" i="15"/>
  <c r="W72" i="21"/>
  <c r="M59" i="13"/>
  <c r="AU331" i="15"/>
  <c r="M58" i="13"/>
  <c r="AU326" i="15"/>
  <c r="W70" i="21"/>
  <c r="W69" i="21"/>
  <c r="AU315" i="15"/>
  <c r="W68" i="21"/>
  <c r="M55" i="13"/>
  <c r="AU310" i="15"/>
  <c r="M54" i="13"/>
  <c r="AU305" i="15"/>
  <c r="AU306" i="15"/>
  <c r="M53" i="13"/>
  <c r="AU301" i="15"/>
  <c r="M52" i="13"/>
  <c r="AU295" i="15"/>
  <c r="AU296" i="15"/>
  <c r="AU290" i="15"/>
  <c r="W63" i="21"/>
  <c r="AU285" i="15"/>
  <c r="AU281" i="15"/>
  <c r="M47" i="13"/>
  <c r="AU270" i="15"/>
  <c r="W59" i="21"/>
  <c r="AU265" i="15"/>
  <c r="M46" i="13"/>
  <c r="AU266" i="15"/>
  <c r="W58" i="21"/>
  <c r="AU260" i="15"/>
  <c r="AU261" i="15"/>
  <c r="M44" i="13"/>
  <c r="AU255" i="15"/>
  <c r="W57" i="21"/>
  <c r="AU256" i="15"/>
  <c r="AU250" i="15"/>
  <c r="AU251" i="15"/>
  <c r="AU245" i="15"/>
  <c r="AU246" i="15"/>
  <c r="AU240" i="15"/>
  <c r="AU241" i="15"/>
  <c r="AU225" i="15"/>
  <c r="AU226" i="15"/>
  <c r="AU220" i="15"/>
  <c r="AU210" i="15"/>
  <c r="AU205" i="15"/>
  <c r="AU206" i="15"/>
  <c r="AU200" i="15"/>
  <c r="AU201" i="15"/>
  <c r="AU190" i="15"/>
  <c r="AU191" i="15"/>
  <c r="AU181" i="15"/>
  <c r="AU160" i="15"/>
  <c r="AU161" i="15"/>
  <c r="AU156" i="15"/>
  <c r="AU150" i="15"/>
  <c r="AU151" i="15"/>
  <c r="AU145" i="15"/>
  <c r="AU146" i="15"/>
  <c r="AU140" i="15"/>
  <c r="AU141" i="15"/>
  <c r="AU135" i="15"/>
  <c r="AU130" i="15"/>
  <c r="AU131" i="15"/>
  <c r="AU126" i="15"/>
  <c r="AU120" i="15"/>
  <c r="AU121" i="15"/>
  <c r="AU115" i="15"/>
  <c r="AU116" i="15"/>
  <c r="AU110" i="15"/>
  <c r="AU111" i="15"/>
  <c r="AU105" i="15"/>
  <c r="AU106" i="15"/>
  <c r="AU100" i="15"/>
  <c r="AU95" i="15"/>
  <c r="AU75" i="15"/>
  <c r="AU70" i="15"/>
  <c r="AU60" i="15"/>
  <c r="AU50" i="15"/>
  <c r="AU40" i="15"/>
  <c r="AU30" i="15"/>
  <c r="AU15" i="15"/>
  <c r="AU10" i="15"/>
  <c r="AW5" i="15"/>
  <c r="B75" i="15" l="1"/>
  <c r="A16" i="30"/>
  <c r="BF6" i="15"/>
  <c r="BF5" i="15"/>
  <c r="B80" i="15" l="1"/>
  <c r="A17" i="30"/>
  <c r="BG36" i="15"/>
  <c r="BG31" i="15"/>
  <c r="BG26" i="15"/>
  <c r="BG16" i="15"/>
  <c r="BG21" i="15"/>
  <c r="BG11" i="15"/>
  <c r="BG101" i="15"/>
  <c r="BG96" i="15"/>
  <c r="BG91" i="15"/>
  <c r="BG86" i="15"/>
  <c r="BG81" i="15"/>
  <c r="BG76" i="15"/>
  <c r="BG71" i="15"/>
  <c r="BG66" i="15"/>
  <c r="BG61" i="15"/>
  <c r="BG56" i="15"/>
  <c r="BG51" i="15"/>
  <c r="BG46" i="15"/>
  <c r="BG41" i="15"/>
  <c r="BG395" i="15"/>
  <c r="BG380" i="15"/>
  <c r="BG370" i="15"/>
  <c r="BG376" i="15"/>
  <c r="BG365" i="15"/>
  <c r="BG351" i="15"/>
  <c r="BG346" i="15"/>
  <c r="BG341" i="15"/>
  <c r="BG335" i="15"/>
  <c r="BG316" i="15"/>
  <c r="BG310" i="15"/>
  <c r="BG295" i="15"/>
  <c r="BG291" i="15"/>
  <c r="BG285" i="15"/>
  <c r="BG270" i="15"/>
  <c r="BG265" i="15"/>
  <c r="BG256" i="15"/>
  <c r="BG251" i="15"/>
  <c r="BG235" i="15"/>
  <c r="BG226" i="15"/>
  <c r="BG221" i="15"/>
  <c r="BG216" i="15"/>
  <c r="BG210" i="15"/>
  <c r="BG201" i="15"/>
  <c r="BG181" i="15"/>
  <c r="BG176" i="15"/>
  <c r="BG170" i="15"/>
  <c r="BG165" i="15"/>
  <c r="BG160" i="15"/>
  <c r="BG151" i="15"/>
  <c r="BG146" i="15"/>
  <c r="BG136" i="15"/>
  <c r="BG130" i="15"/>
  <c r="BG121" i="15"/>
  <c r="BG90" i="15"/>
  <c r="BG80" i="15"/>
  <c r="BG85" i="15"/>
  <c r="BG60" i="15"/>
  <c r="BG25" i="15"/>
  <c r="BG390" i="15"/>
  <c r="BG385" i="15"/>
  <c r="BG381" i="15"/>
  <c r="BG371" i="15"/>
  <c r="BG360" i="15"/>
  <c r="BG366" i="15"/>
  <c r="BG336" i="15"/>
  <c r="BG300" i="15"/>
  <c r="BG311" i="15"/>
  <c r="BG301" i="15"/>
  <c r="BG296" i="15"/>
  <c r="BG286" i="15"/>
  <c r="BG271" i="15"/>
  <c r="BG266" i="15"/>
  <c r="BG230" i="15"/>
  <c r="BG236" i="15"/>
  <c r="BG211" i="15"/>
  <c r="BG195" i="15"/>
  <c r="BG185" i="15"/>
  <c r="BG180" i="15"/>
  <c r="BG171" i="15"/>
  <c r="BG166" i="15"/>
  <c r="BG161" i="15"/>
  <c r="BG125" i="15"/>
  <c r="BG131" i="15"/>
  <c r="BG110" i="15"/>
  <c r="BG105" i="15"/>
  <c r="BG100" i="15"/>
  <c r="BG75" i="15"/>
  <c r="BG65" i="15"/>
  <c r="BG400" i="15"/>
  <c r="BG396" i="15"/>
  <c r="BG391" i="15"/>
  <c r="BG386" i="15"/>
  <c r="BG361" i="15"/>
  <c r="BG355" i="15"/>
  <c r="BG325" i="15"/>
  <c r="BG326" i="15"/>
  <c r="BG320" i="15"/>
  <c r="BG305" i="15"/>
  <c r="BG280" i="15"/>
  <c r="BG275" i="15"/>
  <c r="BG260" i="15"/>
  <c r="BG245" i="15"/>
  <c r="BG231" i="15"/>
  <c r="BG240" i="15"/>
  <c r="BG205" i="15"/>
  <c r="BG196" i="15"/>
  <c r="BG190" i="15"/>
  <c r="BG186" i="15"/>
  <c r="BG155" i="15"/>
  <c r="BG140" i="15"/>
  <c r="BG115" i="15"/>
  <c r="BG111" i="15"/>
  <c r="BG106" i="15"/>
  <c r="BG95" i="15"/>
  <c r="BG401" i="15"/>
  <c r="BG375" i="15"/>
  <c r="BG356" i="15"/>
  <c r="BG350" i="15"/>
  <c r="BG330" i="15"/>
  <c r="BG345" i="15"/>
  <c r="BG340" i="15"/>
  <c r="BG331" i="15"/>
  <c r="BG321" i="15"/>
  <c r="BG315" i="15"/>
  <c r="BG306" i="15"/>
  <c r="BG281" i="15"/>
  <c r="BG290" i="15"/>
  <c r="BG276" i="15"/>
  <c r="BG261" i="15"/>
  <c r="BG255" i="15"/>
  <c r="BG250" i="15"/>
  <c r="BG246" i="15"/>
  <c r="BG241" i="15"/>
  <c r="BG225" i="15"/>
  <c r="BG220" i="15"/>
  <c r="BG215" i="15"/>
  <c r="BG206" i="15"/>
  <c r="BG200" i="15"/>
  <c r="BG191" i="15"/>
  <c r="BG175" i="15"/>
  <c r="BG156" i="15"/>
  <c r="BG150" i="15"/>
  <c r="BG145" i="15"/>
  <c r="BG141" i="15"/>
  <c r="BG135" i="15"/>
  <c r="BG126" i="15"/>
  <c r="BG120" i="15"/>
  <c r="BG116" i="15"/>
  <c r="BG70" i="15"/>
  <c r="BG55" i="15"/>
  <c r="BG30" i="15"/>
  <c r="BG35" i="15"/>
  <c r="BG45" i="15"/>
  <c r="BG20" i="15"/>
  <c r="BG50" i="15"/>
  <c r="BG40" i="15"/>
  <c r="BG15" i="15"/>
  <c r="BG10" i="15"/>
  <c r="BG6" i="15"/>
  <c r="BG5" i="15"/>
  <c r="BC6" i="15"/>
  <c r="BB6" i="15" s="1"/>
  <c r="BA6" i="15"/>
  <c r="AZ6" i="15"/>
  <c r="AY6" i="15"/>
  <c r="BA5" i="15"/>
  <c r="AZ5" i="15"/>
  <c r="AY5" i="15"/>
  <c r="AX6" i="15"/>
  <c r="AX5" i="15"/>
  <c r="AS5" i="15"/>
  <c r="AS6" i="15"/>
  <c r="X106" i="21"/>
  <c r="X105" i="21"/>
  <c r="X104" i="21"/>
  <c r="X103" i="21"/>
  <c r="X102" i="21"/>
  <c r="X101" i="21"/>
  <c r="X100" i="21"/>
  <c r="X99" i="21"/>
  <c r="X98" i="21"/>
  <c r="X97" i="21"/>
  <c r="X96" i="21"/>
  <c r="X95" i="21"/>
  <c r="X94" i="21"/>
  <c r="X93" i="21"/>
  <c r="X92" i="21"/>
  <c r="X91" i="21"/>
  <c r="X90" i="21"/>
  <c r="X89" i="21"/>
  <c r="X88" i="21"/>
  <c r="X87" i="21"/>
  <c r="X86" i="21"/>
  <c r="X85" i="21"/>
  <c r="X84" i="21"/>
  <c r="X83" i="21"/>
  <c r="X82" i="21"/>
  <c r="X81" i="21"/>
  <c r="X80" i="21"/>
  <c r="X79" i="21"/>
  <c r="X78" i="21"/>
  <c r="X77" i="21"/>
  <c r="X76" i="21"/>
  <c r="X75" i="21"/>
  <c r="X74" i="21"/>
  <c r="X73" i="21"/>
  <c r="X72" i="21"/>
  <c r="X71" i="21"/>
  <c r="X70" i="21"/>
  <c r="X69" i="21"/>
  <c r="X68" i="21"/>
  <c r="X67" i="21"/>
  <c r="X66" i="21"/>
  <c r="X65" i="21"/>
  <c r="X64" i="21"/>
  <c r="X63" i="21"/>
  <c r="X62" i="21"/>
  <c r="X61" i="21"/>
  <c r="X60" i="21"/>
  <c r="X59" i="21"/>
  <c r="X58" i="21"/>
  <c r="X57" i="21"/>
  <c r="X56" i="21"/>
  <c r="X55" i="21"/>
  <c r="X54" i="21"/>
  <c r="X53" i="21"/>
  <c r="X52" i="21"/>
  <c r="X51" i="21"/>
  <c r="X50" i="21"/>
  <c r="X49" i="21"/>
  <c r="X48" i="21"/>
  <c r="X47" i="21"/>
  <c r="X46" i="21"/>
  <c r="X45" i="21"/>
  <c r="X44" i="21"/>
  <c r="X43" i="21"/>
  <c r="X42" i="21"/>
  <c r="X41" i="21"/>
  <c r="X40" i="21"/>
  <c r="X39" i="21"/>
  <c r="X38" i="21"/>
  <c r="X37" i="21"/>
  <c r="X36" i="21"/>
  <c r="X35" i="21"/>
  <c r="X34" i="21"/>
  <c r="X33" i="21"/>
  <c r="X32" i="21"/>
  <c r="X31" i="21"/>
  <c r="X30" i="21"/>
  <c r="X29" i="21"/>
  <c r="X28" i="21"/>
  <c r="X27" i="21"/>
  <c r="X26" i="21"/>
  <c r="X25" i="21"/>
  <c r="X24" i="21"/>
  <c r="X23" i="21"/>
  <c r="X22" i="21"/>
  <c r="X21" i="21"/>
  <c r="X20" i="21"/>
  <c r="X19" i="21"/>
  <c r="X18" i="21"/>
  <c r="X17" i="21"/>
  <c r="X16" i="21"/>
  <c r="X15" i="21"/>
  <c r="X14" i="21"/>
  <c r="X13" i="21"/>
  <c r="X12" i="21"/>
  <c r="X11" i="21"/>
  <c r="X10" i="21"/>
  <c r="X9" i="21"/>
  <c r="X8" i="21"/>
  <c r="X7" i="21"/>
  <c r="A1" i="21"/>
  <c r="K5" i="15" l="1"/>
  <c r="B85" i="15"/>
  <c r="A18" i="30"/>
  <c r="E1" i="30"/>
  <c r="W39" i="21"/>
  <c r="M42" i="13"/>
  <c r="W47" i="21"/>
  <c r="M10" i="13"/>
  <c r="M26" i="13"/>
  <c r="M18" i="13"/>
  <c r="W15" i="21"/>
  <c r="W55" i="21"/>
  <c r="W23" i="21"/>
  <c r="M34" i="13"/>
  <c r="M19" i="13"/>
  <c r="W24" i="21"/>
  <c r="M21" i="13"/>
  <c r="W26" i="21"/>
  <c r="M23" i="13"/>
  <c r="W28" i="21"/>
  <c r="W36" i="21"/>
  <c r="M25" i="13"/>
  <c r="W38" i="21"/>
  <c r="M33" i="13"/>
  <c r="W46" i="21"/>
  <c r="W31" i="21"/>
  <c r="M15" i="13"/>
  <c r="W20" i="21"/>
  <c r="W32" i="21"/>
  <c r="W17" i="21"/>
  <c r="W25" i="21"/>
  <c r="W33" i="21"/>
  <c r="W41" i="21"/>
  <c r="W49" i="21"/>
  <c r="M12" i="13"/>
  <c r="M20" i="13"/>
  <c r="M28" i="13"/>
  <c r="M36" i="13"/>
  <c r="W30" i="21"/>
  <c r="W34" i="21"/>
  <c r="M29" i="13"/>
  <c r="W42" i="21"/>
  <c r="M35" i="13"/>
  <c r="W48" i="21"/>
  <c r="W19" i="21"/>
  <c r="W27" i="21"/>
  <c r="W35" i="21"/>
  <c r="W43" i="21"/>
  <c r="W51" i="21"/>
  <c r="M4" i="13"/>
  <c r="M14" i="13"/>
  <c r="M30" i="13"/>
  <c r="M38" i="13"/>
  <c r="M5" i="13"/>
  <c r="M9" i="13"/>
  <c r="W14" i="21"/>
  <c r="M11" i="13"/>
  <c r="W16" i="21"/>
  <c r="M13" i="13"/>
  <c r="W18" i="21"/>
  <c r="M17" i="13"/>
  <c r="W22" i="21"/>
  <c r="M27" i="13"/>
  <c r="W40" i="21"/>
  <c r="M31" i="13"/>
  <c r="W44" i="21"/>
  <c r="M37" i="13"/>
  <c r="W50" i="21"/>
  <c r="M39" i="13"/>
  <c r="W52" i="21"/>
  <c r="M41" i="13"/>
  <c r="W54" i="21"/>
  <c r="M43" i="13"/>
  <c r="W56" i="21"/>
  <c r="W13" i="21"/>
  <c r="W21" i="21"/>
  <c r="W29" i="21"/>
  <c r="W37" i="21"/>
  <c r="W45" i="21"/>
  <c r="W53" i="21"/>
  <c r="M8" i="13"/>
  <c r="M16" i="13"/>
  <c r="M24" i="13"/>
  <c r="M32" i="13"/>
  <c r="M40" i="13"/>
  <c r="W12" i="21"/>
  <c r="M7" i="13"/>
  <c r="M3" i="13"/>
  <c r="W11" i="21"/>
  <c r="M6" i="13"/>
  <c r="W10" i="21"/>
  <c r="W9" i="21"/>
  <c r="W8" i="21"/>
  <c r="E5" i="15"/>
  <c r="D3" i="30" s="1"/>
  <c r="B90" i="15" l="1"/>
  <c r="A19" i="30"/>
  <c r="G1" i="30"/>
  <c r="F1" i="30"/>
  <c r="E6" i="15"/>
  <c r="G5" i="15"/>
  <c r="F3" i="30" s="1"/>
  <c r="D106" i="21"/>
  <c r="D105" i="21"/>
  <c r="D104" i="21"/>
  <c r="D103" i="21"/>
  <c r="D102" i="21"/>
  <c r="D101" i="21"/>
  <c r="D100" i="21"/>
  <c r="D99" i="21"/>
  <c r="D98" i="21"/>
  <c r="D97" i="21"/>
  <c r="D96" i="21"/>
  <c r="D95" i="21"/>
  <c r="D94" i="21"/>
  <c r="D93" i="21"/>
  <c r="D92" i="21"/>
  <c r="D91" i="21"/>
  <c r="D90" i="21"/>
  <c r="D89" i="21"/>
  <c r="D88" i="21"/>
  <c r="D87" i="21"/>
  <c r="D86" i="21"/>
  <c r="D85" i="21"/>
  <c r="D84" i="21"/>
  <c r="D83" i="21"/>
  <c r="D82" i="21"/>
  <c r="D81" i="21"/>
  <c r="D80" i="21"/>
  <c r="D79" i="21"/>
  <c r="D78" i="21"/>
  <c r="D77" i="21"/>
  <c r="D76" i="21"/>
  <c r="D75" i="21"/>
  <c r="D74" i="21"/>
  <c r="D73" i="21"/>
  <c r="D72" i="21"/>
  <c r="D71" i="21"/>
  <c r="D70" i="21"/>
  <c r="D69" i="21"/>
  <c r="D68" i="21"/>
  <c r="D67" i="21"/>
  <c r="D66" i="21"/>
  <c r="D65" i="21"/>
  <c r="D64" i="21"/>
  <c r="D63" i="21"/>
  <c r="D62" i="21"/>
  <c r="D61" i="21"/>
  <c r="D60" i="21"/>
  <c r="D59" i="21"/>
  <c r="D58" i="21"/>
  <c r="D57" i="21"/>
  <c r="D56" i="21"/>
  <c r="D55" i="21"/>
  <c r="D54" i="21"/>
  <c r="D53" i="21"/>
  <c r="D52" i="21"/>
  <c r="D51" i="21"/>
  <c r="D50" i="21"/>
  <c r="D49" i="21"/>
  <c r="D48" i="21"/>
  <c r="D47" i="21"/>
  <c r="D46" i="21"/>
  <c r="D45" i="21"/>
  <c r="D44" i="21"/>
  <c r="D43" i="21"/>
  <c r="D42" i="21"/>
  <c r="D41" i="21"/>
  <c r="D40" i="21"/>
  <c r="D39" i="21"/>
  <c r="D38" i="21"/>
  <c r="D37" i="21"/>
  <c r="D36" i="21"/>
  <c r="D35" i="21"/>
  <c r="D34" i="21"/>
  <c r="D33" i="21"/>
  <c r="D32" i="21"/>
  <c r="D31" i="21"/>
  <c r="D30" i="21"/>
  <c r="D29" i="21"/>
  <c r="D28" i="21"/>
  <c r="D27" i="21"/>
  <c r="D26" i="21"/>
  <c r="D25" i="21"/>
  <c r="D24" i="21"/>
  <c r="D23" i="21"/>
  <c r="D22" i="21"/>
  <c r="D21" i="21"/>
  <c r="D20" i="21"/>
  <c r="D19" i="21"/>
  <c r="D18" i="21"/>
  <c r="D17" i="21"/>
  <c r="D16" i="21"/>
  <c r="D15" i="21"/>
  <c r="D14" i="21"/>
  <c r="D13" i="21"/>
  <c r="D12" i="21"/>
  <c r="D11" i="21"/>
  <c r="D10" i="21"/>
  <c r="D9" i="21"/>
  <c r="D8" i="21"/>
  <c r="D7" i="21"/>
  <c r="AT6" i="15"/>
  <c r="AT5" i="15"/>
  <c r="D3" i="15"/>
  <c r="BI5" i="15" s="1"/>
  <c r="Q1846" i="2" s="1"/>
  <c r="B95" i="15" l="1"/>
  <c r="A20" i="30"/>
  <c r="C3" i="30"/>
  <c r="BD6" i="15"/>
  <c r="Q12694" i="2"/>
  <c r="Q12817" i="2"/>
  <c r="Q12331" i="2"/>
  <c r="Q12463" i="2"/>
  <c r="Q12347" i="2"/>
  <c r="Q12784" i="2"/>
  <c r="Q12839" i="2"/>
  <c r="Q12591" i="2"/>
  <c r="S11" i="2"/>
  <c r="Q12451" i="2"/>
  <c r="Q12723" i="2"/>
  <c r="S51" i="2"/>
  <c r="S16" i="2"/>
  <c r="Q12605" i="2"/>
  <c r="Q12885" i="2"/>
  <c r="Q12635" i="2"/>
  <c r="Q12832" i="2"/>
  <c r="Q12658" i="2"/>
  <c r="Q12431" i="2"/>
  <c r="Q12854" i="2"/>
  <c r="S28" i="2"/>
  <c r="Q12829" i="2"/>
  <c r="Q12419" i="2"/>
  <c r="Q12343" i="2"/>
  <c r="Q12599" i="2"/>
  <c r="Q12886" i="2"/>
  <c r="Q12892" i="2"/>
  <c r="Q12777" i="2"/>
  <c r="Q12807" i="2"/>
  <c r="Q45" i="2"/>
  <c r="Q109" i="2"/>
  <c r="Q177" i="2"/>
  <c r="Q261" i="2"/>
  <c r="Q345" i="2"/>
  <c r="Q545" i="2"/>
  <c r="Q884" i="2"/>
  <c r="Q1225" i="2"/>
  <c r="Q1566" i="2"/>
  <c r="Q1908" i="2"/>
  <c r="Q2249" i="2"/>
  <c r="Q2590" i="2"/>
  <c r="Q2932" i="2"/>
  <c r="Q3273" i="2"/>
  <c r="Q4046" i="2"/>
  <c r="Q5264" i="2"/>
  <c r="Q18" i="2"/>
  <c r="Q274" i="2"/>
  <c r="Q530" i="2"/>
  <c r="Q864" i="2"/>
  <c r="Q1205" i="2"/>
  <c r="Q1546" i="2"/>
  <c r="Q1888" i="2"/>
  <c r="Q2229" i="2"/>
  <c r="Q2570" i="2"/>
  <c r="Q2912" i="2"/>
  <c r="Q3253" i="2"/>
  <c r="Q3986" i="2"/>
  <c r="Q5184" i="2"/>
  <c r="Q7" i="2"/>
  <c r="Q12954" i="2"/>
  <c r="Q12902" i="2"/>
  <c r="Q12443" i="2"/>
  <c r="Q12655" i="2"/>
  <c r="Q12786" i="2"/>
  <c r="Q12499" i="2"/>
  <c r="Q12359" i="2"/>
  <c r="Q12615" i="2"/>
  <c r="Q12907" i="2"/>
  <c r="Q12908" i="2"/>
  <c r="Q12749" i="2"/>
  <c r="Q12765" i="2"/>
  <c r="Q49" i="2"/>
  <c r="Q113" i="2"/>
  <c r="Q181" i="2"/>
  <c r="Q265" i="2"/>
  <c r="Q353" i="2"/>
  <c r="Q564" i="2"/>
  <c r="Q905" i="2"/>
  <c r="Q1246" i="2"/>
  <c r="Q1588" i="2"/>
  <c r="Q1929" i="2"/>
  <c r="Q2270" i="2"/>
  <c r="Q2612" i="2"/>
  <c r="Q2953" i="2"/>
  <c r="Q3294" i="2"/>
  <c r="Q4110" i="2"/>
  <c r="Q5349" i="2"/>
  <c r="Q34" i="2"/>
  <c r="Q290" i="2"/>
  <c r="Q546" i="2"/>
  <c r="Q885" i="2"/>
  <c r="Q1226" i="2"/>
  <c r="Q1568" i="2"/>
  <c r="Q1909" i="2"/>
  <c r="Q2250" i="2"/>
  <c r="Q2592" i="2"/>
  <c r="Q2933" i="2"/>
  <c r="Q3274" i="2"/>
  <c r="Q4050" i="2"/>
  <c r="Q5269" i="2"/>
  <c r="Q23" i="2"/>
  <c r="Q12797" i="2"/>
  <c r="Q12739" i="2"/>
  <c r="Q12927" i="2"/>
  <c r="Q12559" i="2"/>
  <c r="Q12411" i="2"/>
  <c r="Q12864" i="2"/>
  <c r="Q12758" i="2"/>
  <c r="Q12671" i="2"/>
  <c r="Q12760" i="2"/>
  <c r="Q12483" i="2"/>
  <c r="Q12755" i="2"/>
  <c r="Q12792" i="2"/>
  <c r="S48" i="2"/>
  <c r="Q12562" i="2"/>
  <c r="Q12949" i="2"/>
  <c r="Q12683" i="2"/>
  <c r="Q12880" i="2"/>
  <c r="Q12594" i="2"/>
  <c r="Q12479" i="2"/>
  <c r="Q12918" i="2"/>
  <c r="Q12969" i="2"/>
  <c r="Q12753" i="2"/>
  <c r="Q12773" i="2"/>
  <c r="Q12375" i="2"/>
  <c r="Q12631" i="2"/>
  <c r="Q12929" i="2"/>
  <c r="Q12924" i="2"/>
  <c r="Q12728" i="2"/>
  <c r="Q12742" i="2"/>
  <c r="Q53" i="2"/>
  <c r="Q117" i="2"/>
  <c r="Q185" i="2"/>
  <c r="Q273" i="2"/>
  <c r="Q361" i="2"/>
  <c r="Q585" i="2"/>
  <c r="Q926" i="2"/>
  <c r="Q1268" i="2"/>
  <c r="Q1609" i="2"/>
  <c r="Q1950" i="2"/>
  <c r="Q2292" i="2"/>
  <c r="Q2633" i="2"/>
  <c r="Q2974" i="2"/>
  <c r="Q3316" i="2"/>
  <c r="Q4174" i="2"/>
  <c r="Q5435" i="2"/>
  <c r="Q50" i="2"/>
  <c r="Q306" i="2"/>
  <c r="Q565" i="2"/>
  <c r="Q906" i="2"/>
  <c r="Q1248" i="2"/>
  <c r="Q1589" i="2"/>
  <c r="Q1930" i="2"/>
  <c r="Q2272" i="2"/>
  <c r="Q2613" i="2"/>
  <c r="Q2954" i="2"/>
  <c r="Q3296" i="2"/>
  <c r="Q4114" i="2"/>
  <c r="Q5355" i="2"/>
  <c r="Q39" i="2"/>
  <c r="S10" i="2"/>
  <c r="Q12675" i="2"/>
  <c r="Q12778" i="2"/>
  <c r="Q12367" i="2"/>
  <c r="S13" i="2"/>
  <c r="S19" i="2"/>
  <c r="Q12882" i="2"/>
  <c r="Q12543" i="2"/>
  <c r="S12" i="2"/>
  <c r="Q12435" i="2"/>
  <c r="Q12707" i="2"/>
  <c r="S30" i="2"/>
  <c r="Q13000" i="2"/>
  <c r="Q12626" i="2"/>
  <c r="Q12842" i="2"/>
  <c r="Q12603" i="2"/>
  <c r="Q12800" i="2"/>
  <c r="Q12701" i="2"/>
  <c r="Q12415" i="2"/>
  <c r="Q12811" i="2"/>
  <c r="Q12996" i="2"/>
  <c r="Q12871" i="2"/>
  <c r="Q12387" i="2"/>
  <c r="S50" i="2"/>
  <c r="Q12583" i="2"/>
  <c r="Q12865" i="2"/>
  <c r="Q12876" i="2"/>
  <c r="Q12819" i="2"/>
  <c r="Q12850" i="2"/>
  <c r="Q41" i="2"/>
  <c r="Q105" i="2"/>
  <c r="Q169" i="2"/>
  <c r="Q257" i="2"/>
  <c r="Q341" i="2"/>
  <c r="Q529" i="2"/>
  <c r="Q862" i="2"/>
  <c r="Q1204" i="2"/>
  <c r="Q1545" i="2"/>
  <c r="Q1886" i="2"/>
  <c r="Q2228" i="2"/>
  <c r="Q2569" i="2"/>
  <c r="Q2910" i="2"/>
  <c r="Q3252" i="2"/>
  <c r="Q3982" i="2"/>
  <c r="Q5179" i="2"/>
  <c r="Q2" i="2"/>
  <c r="Q258" i="2"/>
  <c r="Q514" i="2"/>
  <c r="Q842" i="2"/>
  <c r="Q1184" i="2"/>
  <c r="Q1525" i="2"/>
  <c r="Q1866" i="2"/>
  <c r="Q2208" i="2"/>
  <c r="Q2549" i="2"/>
  <c r="Q2890" i="2"/>
  <c r="Q3232" i="2"/>
  <c r="Q3922" i="2"/>
  <c r="Q5099" i="2"/>
  <c r="Q8112" i="2"/>
  <c r="Q189" i="2"/>
  <c r="Q253" i="2"/>
  <c r="Q317" i="2"/>
  <c r="Q381" i="2"/>
  <c r="Q445" i="2"/>
  <c r="Q509" i="2"/>
  <c r="Q580" i="2"/>
  <c r="Q665" i="2"/>
  <c r="Q750" i="2"/>
  <c r="Q836" i="2"/>
  <c r="Q921" i="2"/>
  <c r="Q1006" i="2"/>
  <c r="Q1092" i="2"/>
  <c r="Q1177" i="2"/>
  <c r="Q1262" i="2"/>
  <c r="Q1348" i="2"/>
  <c r="Q1433" i="2"/>
  <c r="Q1518" i="2"/>
  <c r="Q1604" i="2"/>
  <c r="Q1689" i="2"/>
  <c r="Q1774" i="2"/>
  <c r="Q1860" i="2"/>
  <c r="Q1945" i="2"/>
  <c r="Q2030" i="2"/>
  <c r="Q2116" i="2"/>
  <c r="Q2201" i="2"/>
  <c r="Q2286" i="2"/>
  <c r="Q2372" i="2"/>
  <c r="Q2457" i="2"/>
  <c r="Q2542" i="2"/>
  <c r="Q2628" i="2"/>
  <c r="Q2713" i="2"/>
  <c r="Q2798" i="2"/>
  <c r="Q2884" i="2"/>
  <c r="Q2969" i="2"/>
  <c r="Q3054" i="2"/>
  <c r="Q3140" i="2"/>
  <c r="Q3225" i="2"/>
  <c r="Q3310" i="2"/>
  <c r="Q3397" i="2"/>
  <c r="Q3646" i="2"/>
  <c r="Q3902" i="2"/>
  <c r="Q4158" i="2"/>
  <c r="Q4414" i="2"/>
  <c r="Q4731" i="2"/>
  <c r="Q5072" i="2"/>
  <c r="Q5413" i="2"/>
  <c r="Q5755" i="2"/>
  <c r="Q6375" i="2"/>
  <c r="Q7639" i="2"/>
  <c r="Q46" i="2"/>
  <c r="Q110" i="2"/>
  <c r="Q174" i="2"/>
  <c r="Q238" i="2"/>
  <c r="Q302" i="2"/>
  <c r="Q366" i="2"/>
  <c r="Q430" i="2"/>
  <c r="Q494" i="2"/>
  <c r="Q560" i="2"/>
  <c r="Q645" i="2"/>
  <c r="Q730" i="2"/>
  <c r="Q816" i="2"/>
  <c r="Q901" i="2"/>
  <c r="Q986" i="2"/>
  <c r="Q1072" i="2"/>
  <c r="Q1157" i="2"/>
  <c r="Q1242" i="2"/>
  <c r="Q1328" i="2"/>
  <c r="Q1413" i="2"/>
  <c r="Q1498" i="2"/>
  <c r="Q1584" i="2"/>
  <c r="Q1669" i="2"/>
  <c r="Q1754" i="2"/>
  <c r="Q1840" i="2"/>
  <c r="Q1925" i="2"/>
  <c r="Q2010" i="2"/>
  <c r="Q2096" i="2"/>
  <c r="Q2181" i="2"/>
  <c r="Q2266" i="2"/>
  <c r="Q2352" i="2"/>
  <c r="Q2437" i="2"/>
  <c r="Q2522" i="2"/>
  <c r="Q2608" i="2"/>
  <c r="Q2693" i="2"/>
  <c r="Q2778" i="2"/>
  <c r="Q2864" i="2"/>
  <c r="Q2949" i="2"/>
  <c r="Q3034" i="2"/>
  <c r="Q3120" i="2"/>
  <c r="Q3205" i="2"/>
  <c r="Q3290" i="2"/>
  <c r="Q3376" i="2"/>
  <c r="Q3586" i="2"/>
  <c r="Q3842" i="2"/>
  <c r="Q4098" i="2"/>
  <c r="Q4354" i="2"/>
  <c r="Q4651" i="2"/>
  <c r="Q4992" i="2"/>
  <c r="Q5333" i="2"/>
  <c r="Q5675" i="2"/>
  <c r="Q6215" i="2"/>
  <c r="Q7047" i="2"/>
  <c r="Q35" i="2"/>
  <c r="Q99" i="2"/>
  <c r="Q163" i="2"/>
  <c r="Q227" i="2"/>
  <c r="Q291" i="2"/>
  <c r="Q355" i="2"/>
  <c r="Q419" i="2"/>
  <c r="Q483" i="2"/>
  <c r="Q547" i="2"/>
  <c r="Q630" i="2"/>
  <c r="Q716" i="2"/>
  <c r="Q801" i="2"/>
  <c r="Q886" i="2"/>
  <c r="Q972" i="2"/>
  <c r="Q1057" i="2"/>
  <c r="Q1142" i="2"/>
  <c r="Q1228" i="2"/>
  <c r="Q1313" i="2"/>
  <c r="Q1398" i="2"/>
  <c r="Q1484" i="2"/>
  <c r="Q1569" i="2"/>
  <c r="Q1654" i="2"/>
  <c r="Q1782" i="2"/>
  <c r="Q12833" i="2"/>
  <c r="Q12840" i="2"/>
  <c r="Q12651" i="2"/>
  <c r="S25" i="2"/>
  <c r="Q12507" i="2"/>
  <c r="Q12960" i="2"/>
  <c r="Q12716" i="2"/>
  <c r="Q12769" i="2"/>
  <c r="Q12632" i="2"/>
  <c r="Q12531" i="2"/>
  <c r="Q12795" i="2"/>
  <c r="Q12824" i="2"/>
  <c r="Q12958" i="2"/>
  <c r="Q12989" i="2"/>
  <c r="S34" i="2"/>
  <c r="Q12731" i="2"/>
  <c r="Q12928" i="2"/>
  <c r="Q12805" i="2"/>
  <c r="Q12527" i="2"/>
  <c r="Q12982" i="2"/>
  <c r="Q12841" i="2"/>
  <c r="Q12710" i="2"/>
  <c r="Q12815" i="2"/>
  <c r="Q12407" i="2"/>
  <c r="Q12663" i="2"/>
  <c r="Q12971" i="2"/>
  <c r="Q12956" i="2"/>
  <c r="Q12685" i="2"/>
  <c r="Q12700" i="2"/>
  <c r="Q61" i="2"/>
  <c r="Q125" i="2"/>
  <c r="Q197" i="2"/>
  <c r="Q281" i="2"/>
  <c r="Q377" i="2"/>
  <c r="Q628" i="2"/>
  <c r="Q969" i="2"/>
  <c r="Q1310" i="2"/>
  <c r="Q1652" i="2"/>
  <c r="Q1993" i="2"/>
  <c r="Q2334" i="2"/>
  <c r="Q2676" i="2"/>
  <c r="Q3017" i="2"/>
  <c r="Q3358" i="2"/>
  <c r="Q4302" i="2"/>
  <c r="Q5605" i="2"/>
  <c r="Q82" i="2"/>
  <c r="Q338" i="2"/>
  <c r="Q608" i="2"/>
  <c r="Q949" i="2"/>
  <c r="Q1290" i="2"/>
  <c r="Q1632" i="2"/>
  <c r="Q1973" i="2"/>
  <c r="Q2314" i="2"/>
  <c r="Q2656" i="2"/>
  <c r="Q2997" i="2"/>
  <c r="Q3338" i="2"/>
  <c r="Q4242" i="2"/>
  <c r="Q5525" i="2"/>
  <c r="Q71" i="2"/>
  <c r="Q12772" i="2"/>
  <c r="Q12904" i="2"/>
  <c r="Q12891" i="2"/>
  <c r="Q12852" i="2"/>
  <c r="Q12789" i="2"/>
  <c r="Q12837" i="2"/>
  <c r="Q12423" i="2"/>
  <c r="Q12679" i="2"/>
  <c r="Q12993" i="2"/>
  <c r="Q12972" i="2"/>
  <c r="Q12664" i="2"/>
  <c r="S43" i="2"/>
  <c r="Q65" i="2"/>
  <c r="Q129" i="2"/>
  <c r="Q201" i="2"/>
  <c r="Q289" i="2"/>
  <c r="Q385" i="2"/>
  <c r="Q649" i="2"/>
  <c r="Q990" i="2"/>
  <c r="Q1332" i="2"/>
  <c r="Q1673" i="2"/>
  <c r="Q2014" i="2"/>
  <c r="Q2356" i="2"/>
  <c r="Q2697" i="2"/>
  <c r="Q3038" i="2"/>
  <c r="Q3380" i="2"/>
  <c r="Q4366" i="2"/>
  <c r="Q5691" i="2"/>
  <c r="Q98" i="2"/>
  <c r="Q354" i="2"/>
  <c r="Q629" i="2"/>
  <c r="Q970" i="2"/>
  <c r="Q1312" i="2"/>
  <c r="Q1653" i="2"/>
  <c r="Q1994" i="2"/>
  <c r="Q2336" i="2"/>
  <c r="Q2677" i="2"/>
  <c r="Q3018" i="2"/>
  <c r="Q3360" i="2"/>
  <c r="Q4306" i="2"/>
  <c r="Q5611" i="2"/>
  <c r="Q87" i="2"/>
  <c r="Q12623" i="2"/>
  <c r="Q12776" i="2"/>
  <c r="Q12763" i="2"/>
  <c r="Q12875" i="2"/>
  <c r="Q12571" i="2"/>
  <c r="S40" i="2"/>
  <c r="Q12783" i="2"/>
  <c r="Q12897" i="2"/>
  <c r="Q12957" i="2"/>
  <c r="Q12563" i="2"/>
  <c r="Q12838" i="2"/>
  <c r="Q12856" i="2"/>
  <c r="Q12873" i="2"/>
  <c r="Q12903" i="2"/>
  <c r="Q12363" i="2"/>
  <c r="Q12785" i="2"/>
  <c r="Q12976" i="2"/>
  <c r="Q12869" i="2"/>
  <c r="Q12575" i="2"/>
  <c r="S46" i="2"/>
  <c r="Q12738" i="2"/>
  <c r="Q12810" i="2"/>
  <c r="Q12858" i="2"/>
  <c r="Q12439" i="2"/>
  <c r="Q12695" i="2"/>
  <c r="S14" i="2"/>
  <c r="Q12988" i="2"/>
  <c r="Q12642" i="2"/>
  <c r="Q5" i="2"/>
  <c r="Q69" i="2"/>
  <c r="Q133" i="2"/>
  <c r="Q209" i="2"/>
  <c r="Q293" i="2"/>
  <c r="Q393" i="2"/>
  <c r="Q670" i="2"/>
  <c r="Q1012" i="2"/>
  <c r="Q1353" i="2"/>
  <c r="Q1694" i="2"/>
  <c r="Q2036" i="2"/>
  <c r="Q2377" i="2"/>
  <c r="Q2718" i="2"/>
  <c r="Q3060" i="2"/>
  <c r="Q3406" i="2"/>
  <c r="Q4430" i="2"/>
  <c r="Q5776" i="2"/>
  <c r="Q114" i="2"/>
  <c r="Q370" i="2"/>
  <c r="Q650" i="2"/>
  <c r="Q992" i="2"/>
  <c r="Q1333" i="2"/>
  <c r="Q1674" i="2"/>
  <c r="Q2016" i="2"/>
  <c r="Q2357" i="2"/>
  <c r="Q2698" i="2"/>
  <c r="Q3040" i="2"/>
  <c r="Q3381" i="2"/>
  <c r="Q4370" i="2"/>
  <c r="Q5696" i="2"/>
  <c r="Q103" i="2"/>
  <c r="Q12447" i="2"/>
  <c r="Q12987" i="2"/>
  <c r="Q12555" i="2"/>
  <c r="Q12751" i="2"/>
  <c r="Q12459" i="2"/>
  <c r="Q12912" i="2"/>
  <c r="Q12737" i="2"/>
  <c r="Q12719" i="2"/>
  <c r="Q12696" i="2"/>
  <c r="Q12515" i="2"/>
  <c r="Q12774" i="2"/>
  <c r="Q12808" i="2"/>
  <c r="Q13001" i="2"/>
  <c r="S31" i="2"/>
  <c r="Q12991" i="2"/>
  <c r="Q12715" i="2"/>
  <c r="Q12896" i="2"/>
  <c r="Q12967" i="2"/>
  <c r="Q12511" i="2"/>
  <c r="Q12939" i="2"/>
  <c r="Q12926" i="2"/>
  <c r="Q12732" i="2"/>
  <c r="Q12794" i="2"/>
  <c r="Q12391" i="2"/>
  <c r="Q12647" i="2"/>
  <c r="Q12950" i="2"/>
  <c r="Q12940" i="2"/>
  <c r="Q12706" i="2"/>
  <c r="Q12721" i="2"/>
  <c r="Q57" i="2"/>
  <c r="Q121" i="2"/>
  <c r="Q193" i="2"/>
  <c r="Q277" i="2"/>
  <c r="Q369" i="2"/>
  <c r="Q606" i="2"/>
  <c r="Q948" i="2"/>
  <c r="Q1289" i="2"/>
  <c r="Q1630" i="2"/>
  <c r="Q1972" i="2"/>
  <c r="Q2313" i="2"/>
  <c r="Q2654" i="2"/>
  <c r="Q2996" i="2"/>
  <c r="Q3337" i="2"/>
  <c r="Q4238" i="2"/>
  <c r="Q5520" i="2"/>
  <c r="Q66" i="2"/>
  <c r="Q322" i="2"/>
  <c r="Q586" i="2"/>
  <c r="Q928" i="2"/>
  <c r="Q1269" i="2"/>
  <c r="Q1610" i="2"/>
  <c r="Q1952" i="2"/>
  <c r="Q2293" i="2"/>
  <c r="Q2634" i="2"/>
  <c r="Q2976" i="2"/>
  <c r="Q3317" i="2"/>
  <c r="Q4178" i="2"/>
  <c r="Q5440" i="2"/>
  <c r="Q55" i="2"/>
  <c r="Q205" i="2"/>
  <c r="Q269" i="2"/>
  <c r="Q333" i="2"/>
  <c r="Q397" i="2"/>
  <c r="Q461" i="2"/>
  <c r="Q525" i="2"/>
  <c r="Q601" i="2"/>
  <c r="Q686" i="2"/>
  <c r="Q772" i="2"/>
  <c r="Q857" i="2"/>
  <c r="Q942" i="2"/>
  <c r="Q1028" i="2"/>
  <c r="Q1113" i="2"/>
  <c r="Q1198" i="2"/>
  <c r="Q1284" i="2"/>
  <c r="Q1369" i="2"/>
  <c r="Q1454" i="2"/>
  <c r="Q1540" i="2"/>
  <c r="Q1625" i="2"/>
  <c r="Q1710" i="2"/>
  <c r="Q1796" i="2"/>
  <c r="Q1881" i="2"/>
  <c r="Q1966" i="2"/>
  <c r="Q2052" i="2"/>
  <c r="Q2137" i="2"/>
  <c r="Q2222" i="2"/>
  <c r="Q2308" i="2"/>
  <c r="Q2393" i="2"/>
  <c r="Q2478" i="2"/>
  <c r="Q2564" i="2"/>
  <c r="Q2649" i="2"/>
  <c r="Q2734" i="2"/>
  <c r="Q2820" i="2"/>
  <c r="Q2905" i="2"/>
  <c r="Q2990" i="2"/>
  <c r="Q3076" i="2"/>
  <c r="Q3161" i="2"/>
  <c r="Q3246" i="2"/>
  <c r="Q3332" i="2"/>
  <c r="Q3454" i="2"/>
  <c r="Q3710" i="2"/>
  <c r="Q3966" i="2"/>
  <c r="Q4222" i="2"/>
  <c r="Q4478" i="2"/>
  <c r="Q4816" i="2"/>
  <c r="Q5157" i="2"/>
  <c r="Q5499" i="2"/>
  <c r="Q5863" i="2"/>
  <c r="Q6545" i="2"/>
  <c r="S17" i="2"/>
  <c r="Q62" i="2"/>
  <c r="Q126" i="2"/>
  <c r="Q190" i="2"/>
  <c r="Q254" i="2"/>
  <c r="Q318" i="2"/>
  <c r="Q382" i="2"/>
  <c r="Q446" i="2"/>
  <c r="Q510" i="2"/>
  <c r="Q581" i="2"/>
  <c r="Q666" i="2"/>
  <c r="Q752" i="2"/>
  <c r="Q837" i="2"/>
  <c r="Q922" i="2"/>
  <c r="Q1008" i="2"/>
  <c r="Q1093" i="2"/>
  <c r="Q1178" i="2"/>
  <c r="Q1264" i="2"/>
  <c r="Q1349" i="2"/>
  <c r="Q1434" i="2"/>
  <c r="Q1520" i="2"/>
  <c r="Q1605" i="2"/>
  <c r="Q1690" i="2"/>
  <c r="Q1776" i="2"/>
  <c r="Q1861" i="2"/>
  <c r="Q1946" i="2"/>
  <c r="Q2032" i="2"/>
  <c r="Q2117" i="2"/>
  <c r="Q2202" i="2"/>
  <c r="Q2288" i="2"/>
  <c r="Q2373" i="2"/>
  <c r="Q2458" i="2"/>
  <c r="Q2544" i="2"/>
  <c r="Q2629" i="2"/>
  <c r="Q2714" i="2"/>
  <c r="Q2800" i="2"/>
  <c r="Q2885" i="2"/>
  <c r="Q2970" i="2"/>
  <c r="Q3056" i="2"/>
  <c r="Q3141" i="2"/>
  <c r="Q3226" i="2"/>
  <c r="Q3312" i="2"/>
  <c r="Q3398" i="2"/>
  <c r="Q3650" i="2"/>
  <c r="Q3906" i="2"/>
  <c r="Q4162" i="2"/>
  <c r="Q4418" i="2"/>
  <c r="Q4736" i="2"/>
  <c r="Q5077" i="2"/>
  <c r="Q5419" i="2"/>
  <c r="Q5760" i="2"/>
  <c r="Q6385" i="2"/>
  <c r="Q7724" i="2"/>
  <c r="Q51" i="2"/>
  <c r="Q115" i="2"/>
  <c r="Q179" i="2"/>
  <c r="Q243" i="2"/>
  <c r="Q307" i="2"/>
  <c r="Q371" i="2"/>
  <c r="Q435" i="2"/>
  <c r="Q499" i="2"/>
  <c r="Q566" i="2"/>
  <c r="Q652" i="2"/>
  <c r="Q737" i="2"/>
  <c r="Q822" i="2"/>
  <c r="Q908" i="2"/>
  <c r="Q993" i="2"/>
  <c r="Q1078" i="2"/>
  <c r="Q1164" i="2"/>
  <c r="Q1249" i="2"/>
  <c r="Q1334" i="2"/>
  <c r="Q1420" i="2"/>
  <c r="Q1505" i="2"/>
  <c r="Q1590" i="2"/>
  <c r="Q1676" i="2"/>
  <c r="S47" i="2"/>
  <c r="Q12546" i="2"/>
  <c r="Q12461" i="2"/>
  <c r="Q12609" i="2"/>
  <c r="Q12524" i="2"/>
  <c r="Q12729" i="2"/>
  <c r="Q12558" i="2"/>
  <c r="Q12814" i="2"/>
  <c r="Q12618" i="2"/>
  <c r="Q12713" i="2"/>
  <c r="Q12542" i="2"/>
  <c r="Q12428" i="2"/>
  <c r="Q12342" i="2"/>
  <c r="Q12275" i="2"/>
  <c r="Q12533" i="2"/>
  <c r="Q12384" i="2"/>
  <c r="Q12285" i="2"/>
  <c r="Q12212" i="2"/>
  <c r="Q12148" i="2"/>
  <c r="Q12084" i="2"/>
  <c r="Q12020" i="2"/>
  <c r="Q12462" i="2"/>
  <c r="Q12909" i="2"/>
  <c r="Q12477" i="2"/>
  <c r="Q12625" i="2"/>
  <c r="Q12540" i="2"/>
  <c r="Q12761" i="2"/>
  <c r="Q12590" i="2"/>
  <c r="Q12878" i="2"/>
  <c r="Q12650" i="2"/>
  <c r="Q12745" i="2"/>
  <c r="Q12574" i="2"/>
  <c r="Q12444" i="2"/>
  <c r="Q12358" i="2"/>
  <c r="Q12287" i="2"/>
  <c r="Q12597" i="2"/>
  <c r="Q12405" i="2"/>
  <c r="Q12301" i="2"/>
  <c r="Q12224" i="2"/>
  <c r="Q12160" i="2"/>
  <c r="Q12096" i="2"/>
  <c r="Q12032" i="2"/>
  <c r="Q12494" i="2"/>
  <c r="Q12941" i="2"/>
  <c r="Q12493" i="2"/>
  <c r="Q12641" i="2"/>
  <c r="Q12556" i="2"/>
  <c r="Q12823" i="2"/>
  <c r="Q12622" i="2"/>
  <c r="Q12530" i="2"/>
  <c r="Q12697" i="2"/>
  <c r="Q12672" i="2"/>
  <c r="Q12596" i="2"/>
  <c r="Q12369" i="2"/>
  <c r="Q12677" i="2"/>
  <c r="Q12312" i="2"/>
  <c r="Q12168" i="2"/>
  <c r="Q12040" i="2"/>
  <c r="Q12410" i="2"/>
  <c r="Q12657" i="2"/>
  <c r="Q12500" i="2"/>
  <c r="Q12877" i="2"/>
  <c r="Q12489" i="2"/>
  <c r="Q12315" i="2"/>
  <c r="Q12456" i="2"/>
  <c r="Q12253" i="2"/>
  <c r="Q12124" i="2"/>
  <c r="Q12666" i="2"/>
  <c r="Q12376" i="2"/>
  <c r="Q12550" i="2"/>
  <c r="Q12835" i="2"/>
  <c r="Q12724" i="2"/>
  <c r="Q12433" i="2"/>
  <c r="Q12279" i="2"/>
  <c r="Q12392" i="2"/>
  <c r="Q12216" i="2"/>
  <c r="Q12088" i="2"/>
  <c r="Q12470" i="2"/>
  <c r="Q12340" i="2"/>
  <c r="Q12252" i="2"/>
  <c r="Q12187" i="2"/>
  <c r="Q12656" i="2"/>
  <c r="Q12416" i="2"/>
  <c r="Q12309" i="2"/>
  <c r="Q12230" i="2"/>
  <c r="Q12166" i="2"/>
  <c r="S5" i="2"/>
  <c r="Q12525" i="2"/>
  <c r="Q12673" i="2"/>
  <c r="Q12588" i="2"/>
  <c r="S6" i="2"/>
  <c r="Q12686" i="2"/>
  <c r="Q12516" i="2"/>
  <c r="Q12746" i="2"/>
  <c r="Q12942" i="2"/>
  <c r="Q12670" i="2"/>
  <c r="Q12502" i="2"/>
  <c r="Q12406" i="2"/>
  <c r="Q12323" i="2"/>
  <c r="Q12259" i="2"/>
  <c r="Q12473" i="2"/>
  <c r="Q12356" i="2"/>
  <c r="Q12264" i="2"/>
  <c r="Q12196" i="2"/>
  <c r="Q12132" i="2"/>
  <c r="Q12068" i="2"/>
  <c r="Q12752" i="2"/>
  <c r="S37" i="2"/>
  <c r="Q12541" i="2"/>
  <c r="Q12689" i="2"/>
  <c r="Q12604" i="2"/>
  <c r="Q12518" i="2"/>
  <c r="Q12718" i="2"/>
  <c r="Q12548" i="2"/>
  <c r="Q12793" i="2"/>
  <c r="Q12608" i="2"/>
  <c r="Q12702" i="2"/>
  <c r="Q12532" i="2"/>
  <c r="Q12422" i="2"/>
  <c r="Q12337" i="2"/>
  <c r="Q12271" i="2"/>
  <c r="Q12512" i="2"/>
  <c r="Q12377" i="2"/>
  <c r="Q12280" i="2"/>
  <c r="Q12208" i="2"/>
  <c r="Q12144" i="2"/>
  <c r="Q12080" i="2"/>
  <c r="Q12016" i="2"/>
  <c r="Q12453" i="2"/>
  <c r="Q12898" i="2"/>
  <c r="Q12472" i="2"/>
  <c r="Q12620" i="2"/>
  <c r="Q12534" i="2"/>
  <c r="Q12750" i="2"/>
  <c r="Q12580" i="2"/>
  <c r="Q12678" i="2"/>
  <c r="Q12526" i="2"/>
  <c r="Q12985" i="2"/>
  <c r="Q12510" i="2"/>
  <c r="Q12327" i="2"/>
  <c r="Q12484" i="2"/>
  <c r="Q12269" i="2"/>
  <c r="Q12136" i="2"/>
  <c r="Q12825" i="2"/>
  <c r="Q12382" i="2"/>
  <c r="Q12572" i="2"/>
  <c r="Q12857" i="2"/>
  <c r="Q12734" i="2"/>
  <c r="Q12438" i="2"/>
  <c r="Q12283" i="2"/>
  <c r="Q12398" i="2"/>
  <c r="Q12220" i="2"/>
  <c r="Q12092" i="2"/>
  <c r="Q12480" i="2"/>
  <c r="Q12930" i="2"/>
  <c r="Q12802" i="2"/>
  <c r="Q12714" i="2"/>
  <c r="Q12638" i="2"/>
  <c r="Q12390" i="2"/>
  <c r="Q12974" i="2"/>
  <c r="Q12334" i="2"/>
  <c r="Q12184" i="2"/>
  <c r="Q12056" i="2"/>
  <c r="Q12425" i="2"/>
  <c r="Q12316" i="2"/>
  <c r="Q12235" i="2"/>
  <c r="Q12171" i="2"/>
  <c r="Q12544" i="2"/>
  <c r="Q12388" i="2"/>
  <c r="Q12288" i="2"/>
  <c r="Q12214" i="2"/>
  <c r="Q12962" i="2"/>
  <c r="Q12504" i="2"/>
  <c r="Q12652" i="2"/>
  <c r="Q12566" i="2"/>
  <c r="Q12866" i="2"/>
  <c r="Q12644" i="2"/>
  <c r="Q12485" i="2"/>
  <c r="Q12704" i="2"/>
  <c r="Q12834" i="2"/>
  <c r="Q12628" i="2"/>
  <c r="Q12474" i="2"/>
  <c r="Q12385" i="2"/>
  <c r="Q12307" i="2"/>
  <c r="Q12846" i="2"/>
  <c r="Q12441" i="2"/>
  <c r="Q12328" i="2"/>
  <c r="Q12244" i="2"/>
  <c r="Q12180" i="2"/>
  <c r="Q12116" i="2"/>
  <c r="Q12052" i="2"/>
  <c r="Q12592" i="2"/>
  <c r="Q12994" i="2"/>
  <c r="Q12520" i="2"/>
  <c r="Q12668" i="2"/>
  <c r="Q12582" i="2"/>
  <c r="Q12963" i="2"/>
  <c r="Q12676" i="2"/>
  <c r="Q12506" i="2"/>
  <c r="Q12736" i="2"/>
  <c r="Q12899" i="2"/>
  <c r="Q12660" i="2"/>
  <c r="Q12496" i="2"/>
  <c r="Q12401" i="2"/>
  <c r="Q12319" i="2"/>
  <c r="Q12255" i="2"/>
  <c r="Q12464" i="2"/>
  <c r="Q12349" i="2"/>
  <c r="Q12258" i="2"/>
  <c r="Q12192" i="2"/>
  <c r="Q12128" i="2"/>
  <c r="Q12064" i="2"/>
  <c r="Q12709" i="2"/>
  <c r="S26" i="2"/>
  <c r="Q12536" i="2"/>
  <c r="Q12684" i="2"/>
  <c r="Q12598" i="2"/>
  <c r="Q12513" i="2"/>
  <c r="Q12708" i="2"/>
  <c r="Q12537" i="2"/>
  <c r="Q12593" i="2"/>
  <c r="Q12953" i="2"/>
  <c r="Q12770" i="2"/>
  <c r="Q12454" i="2"/>
  <c r="Q12295" i="2"/>
  <c r="Q12420" i="2"/>
  <c r="Q12232" i="2"/>
  <c r="Q12104" i="2"/>
  <c r="Q12528" i="2"/>
  <c r="Q12973" i="2"/>
  <c r="Q12887" i="2"/>
  <c r="Q12725" i="2"/>
  <c r="Q12649" i="2"/>
  <c r="Q12396" i="2"/>
  <c r="Q12251" i="2"/>
  <c r="Q12341" i="2"/>
  <c r="Q12188" i="2"/>
  <c r="Q12060" i="2"/>
  <c r="Q12432" i="2"/>
  <c r="Q12488" i="2"/>
  <c r="Q12612" i="2"/>
  <c r="Q12629" i="2"/>
  <c r="Q12553" i="2"/>
  <c r="Q12348" i="2"/>
  <c r="Q12554" i="2"/>
  <c r="Q12290" i="2"/>
  <c r="Q12152" i="2"/>
  <c r="Q12024" i="2"/>
  <c r="Q12397" i="2"/>
  <c r="Q12294" i="2"/>
  <c r="Q12219" i="2"/>
  <c r="Q12155" i="2"/>
  <c r="Q12478" i="2"/>
  <c r="Q12360" i="2"/>
  <c r="Q12266" i="2"/>
  <c r="Q12198" i="2"/>
  <c r="Q12919" i="2"/>
  <c r="Q12482" i="2"/>
  <c r="Q12630" i="2"/>
  <c r="Q12545" i="2"/>
  <c r="Q12781" i="2"/>
  <c r="Q12601" i="2"/>
  <c r="Q12910" i="2"/>
  <c r="Q12661" i="2"/>
  <c r="Q12756" i="2"/>
  <c r="Q12585" i="2"/>
  <c r="Q12449" i="2"/>
  <c r="Q12364" i="2"/>
  <c r="Q12291" i="2"/>
  <c r="Q12634" i="2"/>
  <c r="Q12413" i="2"/>
  <c r="Q12306" i="2"/>
  <c r="Q12228" i="2"/>
  <c r="Q12164" i="2"/>
  <c r="Q12100" i="2"/>
  <c r="Q12036" i="2"/>
  <c r="Q12508" i="2"/>
  <c r="Q12951" i="2"/>
  <c r="Q12498" i="2"/>
  <c r="Q12646" i="2"/>
  <c r="Q12561" i="2"/>
  <c r="Q12845" i="2"/>
  <c r="Q12633" i="2"/>
  <c r="S38" i="2"/>
  <c r="Q12693" i="2"/>
  <c r="Q12813" i="2"/>
  <c r="Q12617" i="2"/>
  <c r="Q12468" i="2"/>
  <c r="Q12380" i="2"/>
  <c r="Q12303" i="2"/>
  <c r="Q12762" i="2"/>
  <c r="Q12434" i="2"/>
  <c r="Q12322" i="2"/>
  <c r="Q12240" i="2"/>
  <c r="Q12176" i="2"/>
  <c r="Q12112" i="2"/>
  <c r="Q12048" i="2"/>
  <c r="Q12570" i="2"/>
  <c r="Q12983" i="2"/>
  <c r="Q12514" i="2"/>
  <c r="Q12662" i="2"/>
  <c r="Q12577" i="2"/>
  <c r="Q12921" i="2"/>
  <c r="Q12665" i="2"/>
  <c r="S15" i="2"/>
  <c r="S49" i="2"/>
  <c r="Q12757" i="2"/>
  <c r="Q12681" i="2"/>
  <c r="Q12412" i="2"/>
  <c r="Q12263" i="2"/>
  <c r="Q12362" i="2"/>
  <c r="Q12200" i="2"/>
  <c r="Q12072" i="2"/>
  <c r="Q12440" i="2"/>
  <c r="Q12509" i="2"/>
  <c r="Q12654" i="2"/>
  <c r="Q12640" i="2"/>
  <c r="Q12564" i="2"/>
  <c r="Q12353" i="2"/>
  <c r="Q12576" i="2"/>
  <c r="Q12296" i="2"/>
  <c r="Q12156" i="2"/>
  <c r="Q12028" i="2"/>
  <c r="Q12404" i="2"/>
  <c r="Q12636" i="2"/>
  <c r="Q12492" i="2"/>
  <c r="Q12855" i="2"/>
  <c r="Q12481" i="2"/>
  <c r="Q12311" i="2"/>
  <c r="Q12448" i="2"/>
  <c r="Q12248" i="2"/>
  <c r="Q12120" i="2"/>
  <c r="Q12624" i="2"/>
  <c r="Q12368" i="2"/>
  <c r="Q12273" i="2"/>
  <c r="Q12203" i="2"/>
  <c r="Q12889" i="2"/>
  <c r="Q12445" i="2"/>
  <c r="Q12330" i="2"/>
  <c r="Q12246" i="2"/>
  <c r="Q12182" i="2"/>
  <c r="Q12118" i="2"/>
  <c r="Q12150" i="2"/>
  <c r="Q12070" i="2"/>
  <c r="Q12006" i="2"/>
  <c r="Q11942" i="2"/>
  <c r="Q12552" i="2"/>
  <c r="Q12374" i="2"/>
  <c r="Q12044" i="2"/>
  <c r="Q12284" i="2"/>
  <c r="Q12191" i="2"/>
  <c r="Q12522" i="2"/>
  <c r="Q12345" i="2"/>
  <c r="Q12234" i="2"/>
  <c r="Q12146" i="2"/>
  <c r="Q12062" i="2"/>
  <c r="Q11978" i="2"/>
  <c r="Q11890" i="2"/>
  <c r="Q11826" i="2"/>
  <c r="Q11762" i="2"/>
  <c r="Q12197" i="2"/>
  <c r="Q12041" i="2"/>
  <c r="Q11947" i="2"/>
  <c r="Q11861" i="2"/>
  <c r="Q11776" i="2"/>
  <c r="Q11708" i="2"/>
  <c r="Q11644" i="2"/>
  <c r="Q12521" i="2"/>
  <c r="Q12140" i="2"/>
  <c r="Q12305" i="2"/>
  <c r="Q12207" i="2"/>
  <c r="Q12613" i="2"/>
  <c r="Q12373" i="2"/>
  <c r="Q12250" i="2"/>
  <c r="Q12162" i="2"/>
  <c r="Q12078" i="2"/>
  <c r="Q11994" i="2"/>
  <c r="Q11906" i="2"/>
  <c r="Q11838" i="2"/>
  <c r="Q11774" i="2"/>
  <c r="Q12245" i="2"/>
  <c r="Q12065" i="2"/>
  <c r="Q11963" i="2"/>
  <c r="Q11877" i="2"/>
  <c r="Q11792" i="2"/>
  <c r="Q11720" i="2"/>
  <c r="Q11656" i="2"/>
  <c r="Q12791" i="2"/>
  <c r="Q12236" i="2"/>
  <c r="Q12326" i="2"/>
  <c r="Q12223" i="2"/>
  <c r="Q12803" i="2"/>
  <c r="Q12402" i="2"/>
  <c r="Q12272" i="2"/>
  <c r="Q12178" i="2"/>
  <c r="Q12094" i="2"/>
  <c r="Q12010" i="2"/>
  <c r="Q11922" i="2"/>
  <c r="Q11850" i="2"/>
  <c r="Q11786" i="2"/>
  <c r="Q12308" i="2"/>
  <c r="Q12089" i="2"/>
  <c r="Q11979" i="2"/>
  <c r="Q11893" i="2"/>
  <c r="Q11808" i="2"/>
  <c r="Q11732" i="2"/>
  <c r="Q11668" i="2"/>
  <c r="Q11604" i="2"/>
  <c r="Q11540" i="2"/>
  <c r="Q11476" i="2"/>
  <c r="Q11412" i="2"/>
  <c r="Q12209" i="2"/>
  <c r="Q12047" i="2"/>
  <c r="Q11951" i="2"/>
  <c r="Q11865" i="2"/>
  <c r="Q11780" i="2"/>
  <c r="Q11711" i="2"/>
  <c r="Q11647" i="2"/>
  <c r="Q11583" i="2"/>
  <c r="Q12429" i="2"/>
  <c r="Q12125" i="2"/>
  <c r="Q12003" i="2"/>
  <c r="Q11917" i="2"/>
  <c r="Q11832" i="2"/>
  <c r="Q11750" i="2"/>
  <c r="Q11686" i="2"/>
  <c r="Q11622" i="2"/>
  <c r="Q11558" i="2"/>
  <c r="Q12134" i="2"/>
  <c r="Q12054" i="2"/>
  <c r="Q11990" i="2"/>
  <c r="Q11926" i="2"/>
  <c r="Q12740" i="2"/>
  <c r="Q12720" i="2"/>
  <c r="Q12418" i="2"/>
  <c r="Q12257" i="2"/>
  <c r="Q12167" i="2"/>
  <c r="Q12458" i="2"/>
  <c r="Q12314" i="2"/>
  <c r="Q12210" i="2"/>
  <c r="Q12126" i="2"/>
  <c r="Q12042" i="2"/>
  <c r="Q11954" i="2"/>
  <c r="Q11874" i="2"/>
  <c r="Q11810" i="2"/>
  <c r="Q12476" i="2"/>
  <c r="Q12137" i="2"/>
  <c r="Q12011" i="2"/>
  <c r="Q11925" i="2"/>
  <c r="Q11840" i="2"/>
  <c r="Q11756" i="2"/>
  <c r="Q11692" i="2"/>
  <c r="Q12466" i="2"/>
  <c r="Q12332" i="2"/>
  <c r="Q12931" i="2"/>
  <c r="Q12278" i="2"/>
  <c r="Q12183" i="2"/>
  <c r="Q12505" i="2"/>
  <c r="Q12338" i="2"/>
  <c r="Q12226" i="2"/>
  <c r="Q12142" i="2"/>
  <c r="Q12058" i="2"/>
  <c r="Q11970" i="2"/>
  <c r="Q11886" i="2"/>
  <c r="Q11822" i="2"/>
  <c r="Q12867" i="2"/>
  <c r="Q12181" i="2"/>
  <c r="Q12033" i="2"/>
  <c r="Q11941" i="2"/>
  <c r="Q11856" i="2"/>
  <c r="Q11771" i="2"/>
  <c r="Q11704" i="2"/>
  <c r="Q11640" i="2"/>
  <c r="Q12460" i="2"/>
  <c r="Q12108" i="2"/>
  <c r="Q12300" i="2"/>
  <c r="Q12199" i="2"/>
  <c r="Q12586" i="2"/>
  <c r="Q12366" i="2"/>
  <c r="Q12242" i="2"/>
  <c r="Q12158" i="2"/>
  <c r="Q12074" i="2"/>
  <c r="Q11986" i="2"/>
  <c r="Q11902" i="2"/>
  <c r="Q11834" i="2"/>
  <c r="Q11770" i="2"/>
  <c r="Q12229" i="2"/>
  <c r="Q12057" i="2"/>
  <c r="Q11957" i="2"/>
  <c r="Q11872" i="2"/>
  <c r="Q11787" i="2"/>
  <c r="Q11716" i="2"/>
  <c r="Q11652" i="2"/>
  <c r="Q11588" i="2"/>
  <c r="Q11524" i="2"/>
  <c r="Q11460" i="2"/>
  <c r="Q12517" i="2"/>
  <c r="Q12145" i="2"/>
  <c r="Q12015" i="2"/>
  <c r="Q11929" i="2"/>
  <c r="Q11844" i="2"/>
  <c r="Q11759" i="2"/>
  <c r="Q11695" i="2"/>
  <c r="Q11631" i="2"/>
  <c r="Q11567" i="2"/>
  <c r="Q12318" i="2"/>
  <c r="Q12093" i="2"/>
  <c r="Q11981" i="2"/>
  <c r="Q11896" i="2"/>
  <c r="Q11811" i="2"/>
  <c r="Q11734" i="2"/>
  <c r="Q11670" i="2"/>
  <c r="Q11606" i="2"/>
  <c r="Q12102" i="2"/>
  <c r="Q12038" i="2"/>
  <c r="Q11974" i="2"/>
  <c r="Q11910" i="2"/>
  <c r="Q12682" i="2"/>
  <c r="Q12317" i="2"/>
  <c r="Q12346" i="2"/>
  <c r="Q12231" i="2"/>
  <c r="Q12147" i="2"/>
  <c r="Q12424" i="2"/>
  <c r="Q12282" i="2"/>
  <c r="Q12190" i="2"/>
  <c r="Q12106" i="2"/>
  <c r="Q12018" i="2"/>
  <c r="Q11934" i="2"/>
  <c r="Q11858" i="2"/>
  <c r="Q11794" i="2"/>
  <c r="Q12357" i="2"/>
  <c r="Q12105" i="2"/>
  <c r="Q11989" i="2"/>
  <c r="Q11904" i="2"/>
  <c r="Q11819" i="2"/>
  <c r="Q11740" i="2"/>
  <c r="Q11676" i="2"/>
  <c r="Q12569" i="2"/>
  <c r="Q12497" i="2"/>
  <c r="Q12389" i="2"/>
  <c r="Q12247" i="2"/>
  <c r="Q12163" i="2"/>
  <c r="Q12452" i="2"/>
  <c r="Q12304" i="2"/>
  <c r="Q12206" i="2"/>
  <c r="Q12122" i="2"/>
  <c r="Q12034" i="2"/>
  <c r="Q11950" i="2"/>
  <c r="Q11870" i="2"/>
  <c r="Q11806" i="2"/>
  <c r="Q12442" i="2"/>
  <c r="Q12129" i="2"/>
  <c r="Q12005" i="2"/>
  <c r="Q11920" i="2"/>
  <c r="Q11835" i="2"/>
  <c r="Q11752" i="2"/>
  <c r="Q11688" i="2"/>
  <c r="Q12614" i="2"/>
  <c r="Q12299" i="2"/>
  <c r="Q12549" i="2"/>
  <c r="Q12268" i="2"/>
  <c r="Q12179" i="2"/>
  <c r="Q12490" i="2"/>
  <c r="Q12325" i="2"/>
  <c r="Q12222" i="2"/>
  <c r="Q12138" i="2"/>
  <c r="Q12050" i="2"/>
  <c r="Q11966" i="2"/>
  <c r="Q11882" i="2"/>
  <c r="Q11818" i="2"/>
  <c r="Q12645" i="2"/>
  <c r="Q12165" i="2"/>
  <c r="Q12025" i="2"/>
  <c r="Q11936" i="2"/>
  <c r="Q11851" i="2"/>
  <c r="Q11765" i="2"/>
  <c r="Q11700" i="2"/>
  <c r="Q11636" i="2"/>
  <c r="Q11572" i="2"/>
  <c r="Q11508" i="2"/>
  <c r="Q11444" i="2"/>
  <c r="Q12378" i="2"/>
  <c r="Q12111" i="2"/>
  <c r="Q11993" i="2"/>
  <c r="Q11908" i="2"/>
  <c r="Q11823" i="2"/>
  <c r="Q11743" i="2"/>
  <c r="Q11679" i="2"/>
  <c r="Q11615" i="2"/>
  <c r="Q11551" i="2"/>
  <c r="Q12237" i="2"/>
  <c r="Q12061" i="2"/>
  <c r="Q11960" i="2"/>
  <c r="Q11875" i="2"/>
  <c r="Q11789" i="2"/>
  <c r="Q11718" i="2"/>
  <c r="Q11654" i="2"/>
  <c r="Q11590" i="2"/>
  <c r="Q12086" i="2"/>
  <c r="Q12022" i="2"/>
  <c r="Q11958" i="2"/>
  <c r="Q11894" i="2"/>
  <c r="Q12606" i="2"/>
  <c r="Q12172" i="2"/>
  <c r="Q12310" i="2"/>
  <c r="Q12211" i="2"/>
  <c r="Q12698" i="2"/>
  <c r="Q12381" i="2"/>
  <c r="Q12256" i="2"/>
  <c r="Q12170" i="2"/>
  <c r="Q12082" i="2"/>
  <c r="Q11998" i="2"/>
  <c r="Q11914" i="2"/>
  <c r="Q11842" i="2"/>
  <c r="Q11778" i="2"/>
  <c r="Q12265" i="2"/>
  <c r="Q12073" i="2"/>
  <c r="Q11968" i="2"/>
  <c r="Q11883" i="2"/>
  <c r="Q11797" i="2"/>
  <c r="Q11724" i="2"/>
  <c r="Q11660" i="2"/>
  <c r="S27" i="2"/>
  <c r="Q12274" i="2"/>
  <c r="Q12333" i="2"/>
  <c r="Q12227" i="2"/>
  <c r="Q12143" i="2"/>
  <c r="Q12409" i="2"/>
  <c r="Q12277" i="2"/>
  <c r="Q12186" i="2"/>
  <c r="Q12098" i="2"/>
  <c r="Q12014" i="2"/>
  <c r="Q11930" i="2"/>
  <c r="Q11854" i="2"/>
  <c r="Q11790" i="2"/>
  <c r="Q12329" i="2"/>
  <c r="Q12097" i="2"/>
  <c r="Q11984" i="2"/>
  <c r="Q11899" i="2"/>
  <c r="Q11813" i="2"/>
  <c r="Q11736" i="2"/>
  <c r="Q11672" i="2"/>
  <c r="Q12995" i="2"/>
  <c r="Q12426" i="2"/>
  <c r="Q12361" i="2"/>
  <c r="Q12243" i="2"/>
  <c r="Q12159" i="2"/>
  <c r="Q12437" i="2"/>
  <c r="Q12298" i="2"/>
  <c r="Q12202" i="2"/>
  <c r="Q12114" i="2"/>
  <c r="Q12030" i="2"/>
  <c r="Q11946" i="2"/>
  <c r="Q11866" i="2"/>
  <c r="Q11802" i="2"/>
  <c r="Q12414" i="2"/>
  <c r="Q12121" i="2"/>
  <c r="Q12000" i="2"/>
  <c r="Q11915" i="2"/>
  <c r="Q11829" i="2"/>
  <c r="Q11748" i="2"/>
  <c r="Q11684" i="2"/>
  <c r="Q11620" i="2"/>
  <c r="Q11556" i="2"/>
  <c r="Q11492" i="2"/>
  <c r="Q11428" i="2"/>
  <c r="Q12281" i="2"/>
  <c r="Q12079" i="2"/>
  <c r="Q11972" i="2"/>
  <c r="Q11887" i="2"/>
  <c r="Q11801" i="2"/>
  <c r="Q11727" i="2"/>
  <c r="Q11663" i="2"/>
  <c r="Q11599" i="2"/>
  <c r="Q12730" i="2"/>
  <c r="Q12173" i="2"/>
  <c r="Q12029" i="2"/>
  <c r="Q11939" i="2"/>
  <c r="Q11853" i="2"/>
  <c r="Q11768" i="2"/>
  <c r="Q11702" i="2"/>
  <c r="Q11638" i="2"/>
  <c r="Q11574" i="2"/>
  <c r="Q11542" i="2"/>
  <c r="Q11478" i="2"/>
  <c r="Q12267" i="2"/>
  <c r="Q12469" i="2"/>
  <c r="Q12046" i="2"/>
  <c r="Q12538" i="2"/>
  <c r="Q11845" i="2"/>
  <c r="Q11612" i="2"/>
  <c r="Q11528" i="2"/>
  <c r="Q11440" i="2"/>
  <c r="Q12241" i="2"/>
  <c r="Q12023" i="2"/>
  <c r="Q11903" i="2"/>
  <c r="Q11791" i="2"/>
  <c r="Q11699" i="2"/>
  <c r="Q11611" i="2"/>
  <c r="Q12501" i="2"/>
  <c r="Q12101" i="2"/>
  <c r="Q11955" i="2"/>
  <c r="Q11843" i="2"/>
  <c r="Q11738" i="2"/>
  <c r="Q11650" i="2"/>
  <c r="Q11566" i="2"/>
  <c r="Q12771" i="2"/>
  <c r="Q12151" i="2"/>
  <c r="Q12110" i="2"/>
  <c r="Q11798" i="2"/>
  <c r="Q11909" i="2"/>
  <c r="Q11628" i="2"/>
  <c r="Q11544" i="2"/>
  <c r="Q11456" i="2"/>
  <c r="Q12324" i="2"/>
  <c r="Q12055" i="2"/>
  <c r="Q11924" i="2"/>
  <c r="Q11812" i="2"/>
  <c r="Q11715" i="2"/>
  <c r="Q11627" i="2"/>
  <c r="Q11543" i="2"/>
  <c r="Q12133" i="2"/>
  <c r="Q11976" i="2"/>
  <c r="Q11864" i="2"/>
  <c r="Q11754" i="2"/>
  <c r="Q11666" i="2"/>
  <c r="Q11582" i="2"/>
  <c r="Q11498" i="2"/>
  <c r="Q12321" i="2"/>
  <c r="Q12261" i="2"/>
  <c r="Q11918" i="2"/>
  <c r="Q12081" i="2"/>
  <c r="Q11728" i="2"/>
  <c r="Q11580" i="2"/>
  <c r="Q11496" i="2"/>
  <c r="Q11408" i="2"/>
  <c r="Q12127" i="2"/>
  <c r="Q11977" i="2"/>
  <c r="Q11860" i="2"/>
  <c r="Q11751" i="2"/>
  <c r="Q11667" i="2"/>
  <c r="Q11579" i="2"/>
  <c r="Q12276" i="2"/>
  <c r="Q12037" i="2"/>
  <c r="Q11912" i="2"/>
  <c r="Q11800" i="2"/>
  <c r="Q11706" i="2"/>
  <c r="Q11618" i="2"/>
  <c r="Q11534" i="2"/>
  <c r="Q11450" i="2"/>
  <c r="Q11382" i="2"/>
  <c r="Q11318" i="2"/>
  <c r="Q11254" i="2"/>
  <c r="Q11190" i="2"/>
  <c r="Q11126" i="2"/>
  <c r="Q11062" i="2"/>
  <c r="Q10998" i="2"/>
  <c r="Q10934" i="2"/>
  <c r="Q10870" i="2"/>
  <c r="Q10806" i="2"/>
  <c r="Q10742" i="2"/>
  <c r="Q11959" i="2"/>
  <c r="Q11653" i="2"/>
  <c r="Q11467" i="2"/>
  <c r="Q11361" i="2"/>
  <c r="Q11276" i="2"/>
  <c r="Q12083" i="2"/>
  <c r="Q11729" i="2"/>
  <c r="Q11505" i="2"/>
  <c r="Q11387" i="2"/>
  <c r="Q11301" i="2"/>
  <c r="Q11216" i="2"/>
  <c r="Q11131" i="2"/>
  <c r="Q12417" i="2"/>
  <c r="Q11867" i="2"/>
  <c r="Q12260" i="2"/>
  <c r="Q11703" i="2"/>
  <c r="Q11965" i="2"/>
  <c r="Q11570" i="2"/>
  <c r="Q11406" i="2"/>
  <c r="Q11322" i="2"/>
  <c r="Q11234" i="2"/>
  <c r="Q11150" i="2"/>
  <c r="Q11066" i="2"/>
  <c r="Q12352" i="2"/>
  <c r="Q11596" i="2"/>
  <c r="Q11999" i="2"/>
  <c r="Q11595" i="2"/>
  <c r="Q11821" i="2"/>
  <c r="Q11482" i="2"/>
  <c r="Q11378" i="2"/>
  <c r="Q11294" i="2"/>
  <c r="Q11210" i="2"/>
  <c r="Q11122" i="2"/>
  <c r="Q11038" i="2"/>
  <c r="Q10954" i="2"/>
  <c r="Q10866" i="2"/>
  <c r="Q10782" i="2"/>
  <c r="Q12091" i="2"/>
  <c r="Q11637" i="2"/>
  <c r="Q11419" i="2"/>
  <c r="Q11303" i="2"/>
  <c r="Q12051" i="2"/>
  <c r="Q11633" i="2"/>
  <c r="Q11417" i="2"/>
  <c r="Q11296" i="2"/>
  <c r="Q11184" i="2"/>
  <c r="Q11072" i="2"/>
  <c r="Q10981" i="2"/>
  <c r="Q10896" i="2"/>
  <c r="Q10811" i="2"/>
  <c r="Q11841" i="2"/>
  <c r="Q11423" i="2"/>
  <c r="Q11247" i="2"/>
  <c r="Q11127" i="2"/>
  <c r="Q11012" i="2"/>
  <c r="Q10899" i="2"/>
  <c r="Q10785" i="2"/>
  <c r="Q10703" i="2"/>
  <c r="Q10639" i="2"/>
  <c r="Q10575" i="2"/>
  <c r="Q10511" i="2"/>
  <c r="Q10447" i="2"/>
  <c r="Q10383" i="2"/>
  <c r="Q10319" i="2"/>
  <c r="Q10255" i="2"/>
  <c r="Q10191" i="2"/>
  <c r="Q12049" i="2"/>
  <c r="Q12782" i="2"/>
  <c r="Q11747" i="2"/>
  <c r="Q12021" i="2"/>
  <c r="Q11614" i="2"/>
  <c r="Q11418" i="2"/>
  <c r="Q11330" i="2"/>
  <c r="Q11246" i="2"/>
  <c r="Q11162" i="2"/>
  <c r="Q11074" i="2"/>
  <c r="Q10990" i="2"/>
  <c r="Q10906" i="2"/>
  <c r="Q10818" i="2"/>
  <c r="Q10734" i="2"/>
  <c r="Q11809" i="2"/>
  <c r="Q11491" i="2"/>
  <c r="Q11351" i="2"/>
  <c r="Q11239" i="2"/>
  <c r="Q11783" i="2"/>
  <c r="Q11489" i="2"/>
  <c r="Q11349" i="2"/>
  <c r="Q11232" i="2"/>
  <c r="Q11120" i="2"/>
  <c r="Q11019" i="2"/>
  <c r="Q10933" i="2"/>
  <c r="Q10848" i="2"/>
  <c r="Q11526" i="2"/>
  <c r="Q11462" i="2"/>
  <c r="Q12446" i="2"/>
  <c r="Q12320" i="2"/>
  <c r="Q11962" i="2"/>
  <c r="Q12149" i="2"/>
  <c r="Q11760" i="2"/>
  <c r="Q11592" i="2"/>
  <c r="Q11504" i="2"/>
  <c r="Q11420" i="2"/>
  <c r="Q12161" i="2"/>
  <c r="Q11988" i="2"/>
  <c r="Q11876" i="2"/>
  <c r="Q11764" i="2"/>
  <c r="Q11675" i="2"/>
  <c r="Q11591" i="2"/>
  <c r="Q12344" i="2"/>
  <c r="Q12053" i="2"/>
  <c r="Q11928" i="2"/>
  <c r="Q11816" i="2"/>
  <c r="Q11714" i="2"/>
  <c r="Q11630" i="2"/>
  <c r="Q11546" i="2"/>
  <c r="Q12370" i="2"/>
  <c r="Q12430" i="2"/>
  <c r="Q12026" i="2"/>
  <c r="Q12386" i="2"/>
  <c r="Q11824" i="2"/>
  <c r="Q11608" i="2"/>
  <c r="Q11520" i="2"/>
  <c r="Q11436" i="2"/>
  <c r="Q12225" i="2"/>
  <c r="Q12009" i="2"/>
  <c r="Q11897" i="2"/>
  <c r="Q11785" i="2"/>
  <c r="Q11691" i="2"/>
  <c r="Q11607" i="2"/>
  <c r="Q12457" i="2"/>
  <c r="Q12085" i="2"/>
  <c r="Q11949" i="2"/>
  <c r="Q11837" i="2"/>
  <c r="Q11730" i="2"/>
  <c r="Q11646" i="2"/>
  <c r="Q11562" i="2"/>
  <c r="Q11474" i="2"/>
  <c r="Q12215" i="2"/>
  <c r="Q12174" i="2"/>
  <c r="Q11846" i="2"/>
  <c r="Q11973" i="2"/>
  <c r="Q11664" i="2"/>
  <c r="Q11560" i="2"/>
  <c r="Q11472" i="2"/>
  <c r="Q12436" i="2"/>
  <c r="Q12087" i="2"/>
  <c r="Q11945" i="2"/>
  <c r="Q11833" i="2"/>
  <c r="Q11731" i="2"/>
  <c r="Q11643" i="2"/>
  <c r="Q11559" i="2"/>
  <c r="Q12189" i="2"/>
  <c r="Q11997" i="2"/>
  <c r="Q11885" i="2"/>
  <c r="Q11773" i="2"/>
  <c r="Q11682" i="2"/>
  <c r="Q11598" i="2"/>
  <c r="Q11514" i="2"/>
  <c r="Q11430" i="2"/>
  <c r="Q11366" i="2"/>
  <c r="Q11302" i="2"/>
  <c r="Q11238" i="2"/>
  <c r="Q11174" i="2"/>
  <c r="Q11110" i="2"/>
  <c r="Q11046" i="2"/>
  <c r="Q10982" i="2"/>
  <c r="Q10918" i="2"/>
  <c r="Q10854" i="2"/>
  <c r="Q10790" i="2"/>
  <c r="Q10726" i="2"/>
  <c r="Q11873" i="2"/>
  <c r="Q11589" i="2"/>
  <c r="Q11435" i="2"/>
  <c r="Q11340" i="2"/>
  <c r="Q11255" i="2"/>
  <c r="Q11975" i="2"/>
  <c r="Q11665" i="2"/>
  <c r="Q11473" i="2"/>
  <c r="Q11365" i="2"/>
  <c r="Q11280" i="2"/>
  <c r="Q11195" i="2"/>
  <c r="Q11109" i="2"/>
  <c r="Q12565" i="2"/>
  <c r="Q11616" i="2"/>
  <c r="Q12031" i="2"/>
  <c r="Q11619" i="2"/>
  <c r="Q11848" i="2"/>
  <c r="Q11486" i="2"/>
  <c r="Q11386" i="2"/>
  <c r="Q11298" i="2"/>
  <c r="Q11214" i="2"/>
  <c r="Q11130" i="2"/>
  <c r="Q11042" i="2"/>
  <c r="Q11982" i="2"/>
  <c r="Q11512" i="2"/>
  <c r="Q11881" i="2"/>
  <c r="Q12372" i="2"/>
  <c r="Q11722" i="2"/>
  <c r="Q11442" i="2"/>
  <c r="Q11358" i="2"/>
  <c r="Q11274" i="2"/>
  <c r="Q11186" i="2"/>
  <c r="Q11102" i="2"/>
  <c r="Q11018" i="2"/>
  <c r="Q10930" i="2"/>
  <c r="Q10846" i="2"/>
  <c r="Q10762" i="2"/>
  <c r="Q11937" i="2"/>
  <c r="Q11557" i="2"/>
  <c r="Q11388" i="2"/>
  <c r="Q11271" i="2"/>
  <c r="Q11932" i="2"/>
  <c r="Q11553" i="2"/>
  <c r="Q11381" i="2"/>
  <c r="Q11269" i="2"/>
  <c r="Q11157" i="2"/>
  <c r="Q11045" i="2"/>
  <c r="Q10960" i="2"/>
  <c r="Q10875" i="2"/>
  <c r="Q10789" i="2"/>
  <c r="Q11693" i="2"/>
  <c r="Q11375" i="2"/>
  <c r="Q11212" i="2"/>
  <c r="Q11097" i="2"/>
  <c r="Q10984" i="2"/>
  <c r="Q10871" i="2"/>
  <c r="Q10760" i="2"/>
  <c r="Q10687" i="2"/>
  <c r="Q10623" i="2"/>
  <c r="Q10559" i="2"/>
  <c r="Q10495" i="2"/>
  <c r="Q10431" i="2"/>
  <c r="Q10367" i="2"/>
  <c r="Q10303" i="2"/>
  <c r="Q10239" i="2"/>
  <c r="Q12289" i="2"/>
  <c r="Q11712" i="2"/>
  <c r="Q12119" i="2"/>
  <c r="Q11659" i="2"/>
  <c r="Q11907" i="2"/>
  <c r="Q11530" i="2"/>
  <c r="Q11394" i="2"/>
  <c r="Q11310" i="2"/>
  <c r="Q11226" i="2"/>
  <c r="Q11138" i="2"/>
  <c r="Q11054" i="2"/>
  <c r="Q10970" i="2"/>
  <c r="Q10882" i="2"/>
  <c r="Q10798" i="2"/>
  <c r="Q12313" i="2"/>
  <c r="Q11701" i="2"/>
  <c r="Q11451" i="2"/>
  <c r="Q11324" i="2"/>
  <c r="Q12217" i="2"/>
  <c r="Q11697" i="2"/>
  <c r="Q11449" i="2"/>
  <c r="Q11317" i="2"/>
  <c r="Q11205" i="2"/>
  <c r="Q11093" i="2"/>
  <c r="Q10997" i="2"/>
  <c r="Q10912" i="2"/>
  <c r="Q10827" i="2"/>
  <c r="Q11510" i="2"/>
  <c r="Q11446" i="2"/>
  <c r="Q12262" i="2"/>
  <c r="Q12218" i="2"/>
  <c r="Q11878" i="2"/>
  <c r="Q12017" i="2"/>
  <c r="Q11696" i="2"/>
  <c r="Q11568" i="2"/>
  <c r="Q11484" i="2"/>
  <c r="Q12602" i="2"/>
  <c r="Q12103" i="2"/>
  <c r="Q11961" i="2"/>
  <c r="Q11849" i="2"/>
  <c r="Q11739" i="2"/>
  <c r="Q11655" i="2"/>
  <c r="Q11571" i="2"/>
  <c r="Q12221" i="2"/>
  <c r="Q12013" i="2"/>
  <c r="Q11901" i="2"/>
  <c r="Q11784" i="2"/>
  <c r="Q11694" i="2"/>
  <c r="Q11610" i="2"/>
  <c r="Q11522" i="2"/>
  <c r="Q12354" i="2"/>
  <c r="Q12293" i="2"/>
  <c r="Q11938" i="2"/>
  <c r="Q12113" i="2"/>
  <c r="Q11744" i="2"/>
  <c r="Q11584" i="2"/>
  <c r="Q11500" i="2"/>
  <c r="Q11416" i="2"/>
  <c r="Q12135" i="2"/>
  <c r="Q11983" i="2"/>
  <c r="Q11871" i="2"/>
  <c r="Q11755" i="2"/>
  <c r="Q11671" i="2"/>
  <c r="Q11587" i="2"/>
  <c r="Q12297" i="2"/>
  <c r="Q12045" i="2"/>
  <c r="Q11923" i="2"/>
  <c r="Q11805" i="2"/>
  <c r="Q11710" i="2"/>
  <c r="Q11626" i="2"/>
  <c r="Q11538" i="2"/>
  <c r="Q12692" i="2"/>
  <c r="Q12741" i="2"/>
  <c r="Q12090" i="2"/>
  <c r="Q11782" i="2"/>
  <c r="Q11888" i="2"/>
  <c r="Q11624" i="2"/>
  <c r="Q11536" i="2"/>
  <c r="Q11452" i="2"/>
  <c r="Q12302" i="2"/>
  <c r="Q12039" i="2"/>
  <c r="Q11919" i="2"/>
  <c r="Q11807" i="2"/>
  <c r="Q11707" i="2"/>
  <c r="Q11623" i="2"/>
  <c r="Q11539" i="2"/>
  <c r="Q12117" i="2"/>
  <c r="Q11971" i="2"/>
  <c r="Q11859" i="2"/>
  <c r="Q11746" i="2"/>
  <c r="Q11662" i="2"/>
  <c r="Q11578" i="2"/>
  <c r="Q11490" i="2"/>
  <c r="Q11414" i="2"/>
  <c r="Q11350" i="2"/>
  <c r="Q11286" i="2"/>
  <c r="Q11222" i="2"/>
  <c r="Q11158" i="2"/>
  <c r="Q11094" i="2"/>
  <c r="Q11030" i="2"/>
  <c r="Q10966" i="2"/>
  <c r="Q10902" i="2"/>
  <c r="Q10838" i="2"/>
  <c r="Q10774" i="2"/>
  <c r="Q12233" i="2"/>
  <c r="Q11788" i="2"/>
  <c r="Q11531" i="2"/>
  <c r="Q11404" i="2"/>
  <c r="Q11319" i="2"/>
  <c r="Q11233" i="2"/>
  <c r="Q11889" i="2"/>
  <c r="Q11601" i="2"/>
  <c r="Q11441" i="2"/>
  <c r="Q11344" i="2"/>
  <c r="Q11259" i="2"/>
  <c r="Q11173" i="2"/>
  <c r="Q11088" i="2"/>
  <c r="Q12066" i="2"/>
  <c r="Q11532" i="2"/>
  <c r="Q11913" i="2"/>
  <c r="Q12581" i="2"/>
  <c r="Q11742" i="2"/>
  <c r="Q11454" i="2"/>
  <c r="Q11362" i="2"/>
  <c r="Q11278" i="2"/>
  <c r="Q11194" i="2"/>
  <c r="Q11106" i="2"/>
  <c r="Q11022" i="2"/>
  <c r="Q12213" i="2"/>
  <c r="Q11424" i="2"/>
  <c r="Q11769" i="2"/>
  <c r="Q12069" i="2"/>
  <c r="Q11634" i="2"/>
  <c r="Q11422" i="2"/>
  <c r="Q11338" i="2"/>
  <c r="Q11250" i="2"/>
  <c r="Q11166" i="2"/>
  <c r="Q11082" i="2"/>
  <c r="Q10994" i="2"/>
  <c r="Q10910" i="2"/>
  <c r="Q10826" i="2"/>
  <c r="Q10738" i="2"/>
  <c r="Q11831" i="2"/>
  <c r="Q11507" i="2"/>
  <c r="Q11356" i="2"/>
  <c r="Q11244" i="2"/>
  <c r="Q11825" i="2"/>
  <c r="Q11497" i="2"/>
  <c r="Q11355" i="2"/>
  <c r="Q11243" i="2"/>
  <c r="Q11125" i="2"/>
  <c r="Q11024" i="2"/>
  <c r="Q10939" i="2"/>
  <c r="Q10853" i="2"/>
  <c r="Q12486" i="2"/>
  <c r="Q11565" i="2"/>
  <c r="Q11332" i="2"/>
  <c r="Q11183" i="2"/>
  <c r="Q11069" i="2"/>
  <c r="Q10956" i="2"/>
  <c r="Q10841" i="2"/>
  <c r="Q10739" i="2"/>
  <c r="Q10671" i="2"/>
  <c r="Q10607" i="2"/>
  <c r="Q10543" i="2"/>
  <c r="Q10479" i="2"/>
  <c r="Q10415" i="2"/>
  <c r="Q10351" i="2"/>
  <c r="Q10287" i="2"/>
  <c r="Q10223" i="2"/>
  <c r="Q12238" i="2"/>
  <c r="Q11576" i="2"/>
  <c r="Q11967" i="2"/>
  <c r="Q11575" i="2"/>
  <c r="Q11795" i="2"/>
  <c r="Q11466" i="2"/>
  <c r="Q11374" i="2"/>
  <c r="Q11290" i="2"/>
  <c r="Q11202" i="2"/>
  <c r="Q11118" i="2"/>
  <c r="Q11034" i="2"/>
  <c r="Q10946" i="2"/>
  <c r="Q10862" i="2"/>
  <c r="Q10778" i="2"/>
  <c r="Q12027" i="2"/>
  <c r="Q11621" i="2"/>
  <c r="Q11411" i="2"/>
  <c r="Q11292" i="2"/>
  <c r="Q12019" i="2"/>
  <c r="Q11617" i="2"/>
  <c r="Q11403" i="2"/>
  <c r="Q11291" i="2"/>
  <c r="Q11179" i="2"/>
  <c r="Q11061" i="2"/>
  <c r="Q10976" i="2"/>
  <c r="Q10891" i="2"/>
  <c r="Q10805" i="2"/>
  <c r="Q11494" i="2"/>
  <c r="Q12529" i="2"/>
  <c r="Q12175" i="2"/>
  <c r="Q12130" i="2"/>
  <c r="Q11814" i="2"/>
  <c r="Q11931" i="2"/>
  <c r="Q11632" i="2"/>
  <c r="Q11548" i="2"/>
  <c r="Q11464" i="2"/>
  <c r="Q12350" i="2"/>
  <c r="Q12063" i="2"/>
  <c r="Q11935" i="2"/>
  <c r="Q11817" i="2"/>
  <c r="Q11719" i="2"/>
  <c r="Q11635" i="2"/>
  <c r="Q11547" i="2"/>
  <c r="Q12141" i="2"/>
  <c r="Q11987" i="2"/>
  <c r="Q11869" i="2"/>
  <c r="Q11758" i="2"/>
  <c r="Q11674" i="2"/>
  <c r="Q11586" i="2"/>
  <c r="Q11502" i="2"/>
  <c r="Q12239" i="2"/>
  <c r="Q12194" i="2"/>
  <c r="Q11862" i="2"/>
  <c r="Q11995" i="2"/>
  <c r="Q11680" i="2"/>
  <c r="Q11564" i="2"/>
  <c r="Q11480" i="2"/>
  <c r="Q12465" i="2"/>
  <c r="Q12095" i="2"/>
  <c r="Q11956" i="2"/>
  <c r="Q11839" i="2"/>
  <c r="Q11735" i="2"/>
  <c r="Q11651" i="2"/>
  <c r="Q11563" i="2"/>
  <c r="Q12205" i="2"/>
  <c r="Q12008" i="2"/>
  <c r="Q11891" i="2"/>
  <c r="Q11779" i="2"/>
  <c r="Q11690" i="2"/>
  <c r="Q11602" i="2"/>
  <c r="Q11518" i="2"/>
  <c r="Q12204" i="2"/>
  <c r="Q12394" i="2"/>
  <c r="Q12002" i="2"/>
  <c r="Q12286" i="2"/>
  <c r="Q11803" i="2"/>
  <c r="Q11600" i="2"/>
  <c r="Q11516" i="2"/>
  <c r="Q11432" i="2"/>
  <c r="Q12193" i="2"/>
  <c r="Q12004" i="2"/>
  <c r="Q11892" i="2"/>
  <c r="Q11775" i="2"/>
  <c r="Q11687" i="2"/>
  <c r="Q11603" i="2"/>
  <c r="Q12400" i="2"/>
  <c r="Q12077" i="2"/>
  <c r="Q11944" i="2"/>
  <c r="Q11827" i="2"/>
  <c r="Q11726" i="2"/>
  <c r="Q11642" i="2"/>
  <c r="Q11554" i="2"/>
  <c r="Q11470" i="2"/>
  <c r="Q11398" i="2"/>
  <c r="Q11334" i="2"/>
  <c r="Q11270" i="2"/>
  <c r="Q11206" i="2"/>
  <c r="Q11142" i="2"/>
  <c r="Q11078" i="2"/>
  <c r="Q11014" i="2"/>
  <c r="Q10950" i="2"/>
  <c r="Q10886" i="2"/>
  <c r="Q10822" i="2"/>
  <c r="Q10758" i="2"/>
  <c r="Q12059" i="2"/>
  <c r="Q11717" i="2"/>
  <c r="Q11499" i="2"/>
  <c r="Q11383" i="2"/>
  <c r="Q11297" i="2"/>
  <c r="Q12292" i="2"/>
  <c r="Q11804" i="2"/>
  <c r="Q11537" i="2"/>
  <c r="Q11409" i="2"/>
  <c r="Q11323" i="2"/>
  <c r="Q11237" i="2"/>
  <c r="Q11152" i="2"/>
  <c r="Q11067" i="2"/>
  <c r="Q11766" i="2"/>
  <c r="Q11448" i="2"/>
  <c r="Q11796" i="2"/>
  <c r="Q12109" i="2"/>
  <c r="Q11658" i="2"/>
  <c r="Q11426" i="2"/>
  <c r="Q11342" i="2"/>
  <c r="Q11258" i="2"/>
  <c r="Q11170" i="2"/>
  <c r="Q11086" i="2"/>
  <c r="Q12076" i="2"/>
  <c r="Q11781" i="2"/>
  <c r="Q12177" i="2"/>
  <c r="Q11683" i="2"/>
  <c r="Q11933" i="2"/>
  <c r="Q11550" i="2"/>
  <c r="Q11402" i="2"/>
  <c r="Q11314" i="2"/>
  <c r="Q11230" i="2"/>
  <c r="Q11146" i="2"/>
  <c r="Q11058" i="2"/>
  <c r="Q10974" i="2"/>
  <c r="Q10890" i="2"/>
  <c r="Q10802" i="2"/>
  <c r="Q12421" i="2"/>
  <c r="Q11733" i="2"/>
  <c r="Q11459" i="2"/>
  <c r="Q11329" i="2"/>
  <c r="Q12393" i="2"/>
  <c r="Q11713" i="2"/>
  <c r="Q11457" i="2"/>
  <c r="Q11328" i="2"/>
  <c r="Q11211" i="2"/>
  <c r="Q11099" i="2"/>
  <c r="Q11003" i="2"/>
  <c r="Q10917" i="2"/>
  <c r="Q10832" i="2"/>
  <c r="Q12012" i="2"/>
  <c r="Q11487" i="2"/>
  <c r="Q11289" i="2"/>
  <c r="Q11155" i="2"/>
  <c r="Q11041" i="2"/>
  <c r="Q10927" i="2"/>
  <c r="Q10813" i="2"/>
  <c r="Q10719" i="2"/>
  <c r="Q10655" i="2"/>
  <c r="Q10591" i="2"/>
  <c r="Q10527" i="2"/>
  <c r="Q10463" i="2"/>
  <c r="Q10399" i="2"/>
  <c r="Q10335" i="2"/>
  <c r="Q10271" i="2"/>
  <c r="Q10207" i="2"/>
  <c r="Q11898" i="2"/>
  <c r="Q11488" i="2"/>
  <c r="Q11855" i="2"/>
  <c r="Q12254" i="2"/>
  <c r="Q11698" i="2"/>
  <c r="Q11438" i="2"/>
  <c r="Q11354" i="2"/>
  <c r="Q11266" i="2"/>
  <c r="Q11182" i="2"/>
  <c r="Q11098" i="2"/>
  <c r="Q11010" i="2"/>
  <c r="Q10926" i="2"/>
  <c r="Q10842" i="2"/>
  <c r="Q10754" i="2"/>
  <c r="Q11916" i="2"/>
  <c r="Q11541" i="2"/>
  <c r="Q11377" i="2"/>
  <c r="Q11265" i="2"/>
  <c r="Q11911" i="2"/>
  <c r="Q11529" i="2"/>
  <c r="Q11376" i="2"/>
  <c r="Q11264" i="2"/>
  <c r="Q11147" i="2"/>
  <c r="Q11040" i="2"/>
  <c r="Q10955" i="2"/>
  <c r="Q10869" i="2"/>
  <c r="Q10784" i="2"/>
  <c r="Q12270" i="2"/>
  <c r="Q11535" i="2"/>
  <c r="Q11321" i="2"/>
  <c r="Q11176" i="2"/>
  <c r="Q11063" i="2"/>
  <c r="Q10948" i="2"/>
  <c r="Q10835" i="2"/>
  <c r="Q10733" i="2"/>
  <c r="Q10667" i="2"/>
  <c r="Q10603" i="2"/>
  <c r="Q10539" i="2"/>
  <c r="Q10475" i="2"/>
  <c r="Q10411" i="2"/>
  <c r="Q10347" i="2"/>
  <c r="Q10283" i="2"/>
  <c r="Q10219" i="2"/>
  <c r="Q10155" i="2"/>
  <c r="Q10091" i="2"/>
  <c r="Q10027" i="2"/>
  <c r="Q9963" i="2"/>
  <c r="Q9899" i="2"/>
  <c r="Q9835" i="2"/>
  <c r="Q11689" i="2"/>
  <c r="Q11373" i="2"/>
  <c r="Q11209" i="2"/>
  <c r="Q11096" i="2"/>
  <c r="Q10983" i="2"/>
  <c r="Q10868" i="2"/>
  <c r="Q10759" i="2"/>
  <c r="Q10686" i="2"/>
  <c r="Q10622" i="2"/>
  <c r="Q10558" i="2"/>
  <c r="Q10494" i="2"/>
  <c r="Q10430" i="2"/>
  <c r="Q10366" i="2"/>
  <c r="Q10302" i="2"/>
  <c r="Q10238" i="2"/>
  <c r="Q10174" i="2"/>
  <c r="Q10110" i="2"/>
  <c r="Q10046" i="2"/>
  <c r="Q11948" i="2"/>
  <c r="Q11463" i="2"/>
  <c r="Q11545" i="2"/>
  <c r="Q11121" i="2"/>
  <c r="Q10893" i="2"/>
  <c r="Q10700" i="2"/>
  <c r="Q10572" i="2"/>
  <c r="Q10444" i="2"/>
  <c r="Q10316" i="2"/>
  <c r="Q10188" i="2"/>
  <c r="Q11648" i="2"/>
  <c r="Q11506" i="2"/>
  <c r="Q11134" i="2"/>
  <c r="Q10898" i="2"/>
  <c r="Q10730" i="2"/>
  <c r="Q11483" i="2"/>
  <c r="Q11228" i="2"/>
  <c r="Q11481" i="2"/>
  <c r="Q11227" i="2"/>
  <c r="Q11013" i="2"/>
  <c r="Q10843" i="2"/>
  <c r="Q11519" i="2"/>
  <c r="Q11169" i="2"/>
  <c r="Q10941" i="2"/>
  <c r="Q10728" i="2"/>
  <c r="Q10599" i="2"/>
  <c r="Q10471" i="2"/>
  <c r="Q10343" i="2"/>
  <c r="Q10215" i="2"/>
  <c r="Q10119" i="2"/>
  <c r="Q10035" i="2"/>
  <c r="Q9951" i="2"/>
  <c r="Q9863" i="2"/>
  <c r="Q11753" i="2"/>
  <c r="Q11341" i="2"/>
  <c r="Q11145" i="2"/>
  <c r="Q10996" i="2"/>
  <c r="Q10847" i="2"/>
  <c r="Q10714" i="2"/>
  <c r="Q10630" i="2"/>
  <c r="Q10546" i="2"/>
  <c r="Q10458" i="2"/>
  <c r="Q10374" i="2"/>
  <c r="Q10290" i="2"/>
  <c r="Q10202" i="2"/>
  <c r="Q10118" i="2"/>
  <c r="Q10034" i="2"/>
  <c r="Q11613" i="2"/>
  <c r="Q11815" i="2"/>
  <c r="Q11079" i="2"/>
  <c r="Q10767" i="2"/>
  <c r="Q10588" i="2"/>
  <c r="Q10420" i="2"/>
  <c r="Q11555" i="2"/>
  <c r="Q11282" i="2"/>
  <c r="Q10978" i="2"/>
  <c r="Q10810" i="2"/>
  <c r="Q11749" i="2"/>
  <c r="Q11335" i="2"/>
  <c r="Q11745" i="2"/>
  <c r="Q11333" i="2"/>
  <c r="Q11104" i="2"/>
  <c r="Q10923" i="2"/>
  <c r="Q12075" i="2"/>
  <c r="Q11300" i="2"/>
  <c r="Q11048" i="2"/>
  <c r="Q10820" i="2"/>
  <c r="Q10659" i="2"/>
  <c r="Q10531" i="2"/>
  <c r="Q10403" i="2"/>
  <c r="Q10275" i="2"/>
  <c r="Q10159" i="2"/>
  <c r="Q10071" i="2"/>
  <c r="Q9987" i="2"/>
  <c r="Q9903" i="2"/>
  <c r="Q12249" i="2"/>
  <c r="Q11453" i="2"/>
  <c r="Q11217" i="2"/>
  <c r="Q11060" i="2"/>
  <c r="Q10911" i="2"/>
  <c r="Q10764" i="2"/>
  <c r="Q10666" i="2"/>
  <c r="Q10582" i="2"/>
  <c r="Q10498" i="2"/>
  <c r="Q10410" i="2"/>
  <c r="Q10326" i="2"/>
  <c r="Q10242" i="2"/>
  <c r="Q10154" i="2"/>
  <c r="Q10070" i="2"/>
  <c r="Q11991" i="2"/>
  <c r="Q11391" i="2"/>
  <c r="Q11207" i="2"/>
  <c r="Q10908" i="2"/>
  <c r="Q10660" i="2"/>
  <c r="Q11830" i="2"/>
  <c r="Q11178" i="2"/>
  <c r="Q10750" i="2"/>
  <c r="Q11260" i="2"/>
  <c r="Q11253" i="2"/>
  <c r="Q10864" i="2"/>
  <c r="Q11197" i="2"/>
  <c r="Q10749" i="2"/>
  <c r="Q10487" i="2"/>
  <c r="Q10231" i="2"/>
  <c r="Q10047" i="2"/>
  <c r="Q9875" i="2"/>
  <c r="Q11363" i="2"/>
  <c r="Q11017" i="2"/>
  <c r="Q10727" i="2"/>
  <c r="Q10554" i="2"/>
  <c r="Q10386" i="2"/>
  <c r="Q10214" i="2"/>
  <c r="Q10042" i="2"/>
  <c r="Q11327" i="2"/>
  <c r="Q10808" i="2"/>
  <c r="Q10468" i="2"/>
  <c r="Q10276" i="2"/>
  <c r="Q10108" i="2"/>
  <c r="Q9988" i="2"/>
  <c r="Q9902" i="2"/>
  <c r="Q9818" i="2"/>
  <c r="Q9754" i="2"/>
  <c r="Q9690" i="2"/>
  <c r="Q9626" i="2"/>
  <c r="Q9562" i="2"/>
  <c r="Q11952" i="2"/>
  <c r="Q11154" i="2"/>
  <c r="Q10746" i="2"/>
  <c r="Q11249" i="2"/>
  <c r="Q11248" i="2"/>
  <c r="Q11969" i="2"/>
  <c r="Q11471" i="2"/>
  <c r="Q11279" i="2"/>
  <c r="Q11148" i="2"/>
  <c r="Q11033" i="2"/>
  <c r="Q10920" i="2"/>
  <c r="Q10807" i="2"/>
  <c r="Q10715" i="2"/>
  <c r="Q10651" i="2"/>
  <c r="Q10587" i="2"/>
  <c r="Q10523" i="2"/>
  <c r="Q10459" i="2"/>
  <c r="Q10395" i="2"/>
  <c r="Q10331" i="2"/>
  <c r="Q10267" i="2"/>
  <c r="Q10203" i="2"/>
  <c r="Q10139" i="2"/>
  <c r="Q10075" i="2"/>
  <c r="Q10011" i="2"/>
  <c r="Q9947" i="2"/>
  <c r="Q9883" i="2"/>
  <c r="Q12450" i="2"/>
  <c r="Q11561" i="2"/>
  <c r="Q11331" i="2"/>
  <c r="Q11181" i="2"/>
  <c r="Q11068" i="2"/>
  <c r="Q10953" i="2"/>
  <c r="Q10840" i="2"/>
  <c r="Q10737" i="2"/>
  <c r="Q10670" i="2"/>
  <c r="Q10606" i="2"/>
  <c r="Q10542" i="2"/>
  <c r="Q10478" i="2"/>
  <c r="Q10414" i="2"/>
  <c r="Q10350" i="2"/>
  <c r="Q10286" i="2"/>
  <c r="Q10222" i="2"/>
  <c r="Q10158" i="2"/>
  <c r="Q10094" i="2"/>
  <c r="Q10030" i="2"/>
  <c r="Q11777" i="2"/>
  <c r="Q11401" i="2"/>
  <c r="Q11325" i="2"/>
  <c r="Q11064" i="2"/>
  <c r="Q10836" i="2"/>
  <c r="Q10668" i="2"/>
  <c r="Q10540" i="2"/>
  <c r="Q10412" i="2"/>
  <c r="Q10284" i="2"/>
  <c r="Q10156" i="2"/>
  <c r="Q12071" i="2"/>
  <c r="Q11390" i="2"/>
  <c r="Q11050" i="2"/>
  <c r="Q10858" i="2"/>
  <c r="Q12001" i="2"/>
  <c r="Q11399" i="2"/>
  <c r="Q11996" i="2"/>
  <c r="Q11397" i="2"/>
  <c r="Q11168" i="2"/>
  <c r="Q10971" i="2"/>
  <c r="Q10800" i="2"/>
  <c r="Q11396" i="2"/>
  <c r="Q11112" i="2"/>
  <c r="Q10884" i="2"/>
  <c r="Q10695" i="2"/>
  <c r="Q10567" i="2"/>
  <c r="Q10439" i="2"/>
  <c r="Q10311" i="2"/>
  <c r="Q10183" i="2"/>
  <c r="Q10099" i="2"/>
  <c r="Q10015" i="2"/>
  <c r="Q9927" i="2"/>
  <c r="Q9843" i="2"/>
  <c r="Q11593" i="2"/>
  <c r="Q11277" i="2"/>
  <c r="Q11111" i="2"/>
  <c r="Q10961" i="2"/>
  <c r="Q10804" i="2"/>
  <c r="Q10694" i="2"/>
  <c r="Q10610" i="2"/>
  <c r="Q10522" i="2"/>
  <c r="Q10438" i="2"/>
  <c r="Q10354" i="2"/>
  <c r="Q10266" i="2"/>
  <c r="Q10182" i="2"/>
  <c r="Q10098" i="2"/>
  <c r="Q10010" i="2"/>
  <c r="Q11495" i="2"/>
  <c r="Q11368" i="2"/>
  <c r="Q10993" i="2"/>
  <c r="Q10716" i="2"/>
  <c r="Q10548" i="2"/>
  <c r="Q12154" i="2"/>
  <c r="Q11763" i="2"/>
  <c r="Q11198" i="2"/>
  <c r="Q10938" i="2"/>
  <c r="Q10766" i="2"/>
  <c r="Q11573" i="2"/>
  <c r="Q11281" i="2"/>
  <c r="Q11569" i="2"/>
  <c r="Q11275" i="2"/>
  <c r="Q11051" i="2"/>
  <c r="Q10880" i="2"/>
  <c r="Q11725" i="2"/>
  <c r="Q11219" i="2"/>
  <c r="Q10991" i="2"/>
  <c r="Q10765" i="2"/>
  <c r="Q10627" i="2"/>
  <c r="Q10499" i="2"/>
  <c r="Q10371" i="2"/>
  <c r="Q10243" i="2"/>
  <c r="Q10135" i="2"/>
  <c r="Q10051" i="2"/>
  <c r="Q9967" i="2"/>
  <c r="Q9879" i="2"/>
  <c r="Q11921" i="2"/>
  <c r="Q11384" i="2"/>
  <c r="Q11175" i="2"/>
  <c r="Q11025" i="2"/>
  <c r="Q10876" i="2"/>
  <c r="Q10732" i="2"/>
  <c r="Q10646" i="2"/>
  <c r="Q10562" i="2"/>
  <c r="Q10474" i="2"/>
  <c r="Q10390" i="2"/>
  <c r="Q10306" i="2"/>
  <c r="Q10218" i="2"/>
  <c r="Q10134" i="2"/>
  <c r="Q10050" i="2"/>
  <c r="Q11741" i="2"/>
  <c r="Q11337" i="2"/>
  <c r="Q11135" i="2"/>
  <c r="Q10823" i="2"/>
  <c r="Q10620" i="2"/>
  <c r="Q11828" i="2"/>
  <c r="Q11006" i="2"/>
  <c r="Q11895" i="2"/>
  <c r="Q11868" i="2"/>
  <c r="Q11141" i="2"/>
  <c r="Q10779" i="2"/>
  <c r="Q11084" i="2"/>
  <c r="Q10679" i="2"/>
  <c r="Q10423" i="2"/>
  <c r="Q10175" i="2"/>
  <c r="Q10003" i="2"/>
  <c r="Q9831" i="2"/>
  <c r="Q11256" i="2"/>
  <c r="Q10940" i="2"/>
  <c r="Q10682" i="2"/>
  <c r="Q10514" i="2"/>
  <c r="Q10342" i="2"/>
  <c r="Q10170" i="2"/>
  <c r="Q12365" i="2"/>
  <c r="Q11283" i="2"/>
  <c r="Q10692" i="2"/>
  <c r="Q10404" i="2"/>
  <c r="Q10236" i="2"/>
  <c r="Q10076" i="2"/>
  <c r="Q9966" i="2"/>
  <c r="Q9881" i="2"/>
  <c r="Q9802" i="2"/>
  <c r="Q9738" i="2"/>
  <c r="Q9674" i="2"/>
  <c r="Q9610" i="2"/>
  <c r="Q9546" i="2"/>
  <c r="Q11723" i="2"/>
  <c r="Q11002" i="2"/>
  <c r="Q11852" i="2"/>
  <c r="Q11847" i="2"/>
  <c r="Q11136" i="2"/>
  <c r="Q11799" i="2"/>
  <c r="Q11407" i="2"/>
  <c r="Q11236" i="2"/>
  <c r="Q11119" i="2"/>
  <c r="Q11005" i="2"/>
  <c r="Q10892" i="2"/>
  <c r="Q10777" i="2"/>
  <c r="Q10699" i="2"/>
  <c r="Q10635" i="2"/>
  <c r="Q10571" i="2"/>
  <c r="Q10507" i="2"/>
  <c r="Q10443" i="2"/>
  <c r="Q10379" i="2"/>
  <c r="Q10315" i="2"/>
  <c r="Q10251" i="2"/>
  <c r="Q10187" i="2"/>
  <c r="Q10123" i="2"/>
  <c r="Q10059" i="2"/>
  <c r="Q9995" i="2"/>
  <c r="Q9931" i="2"/>
  <c r="Q9867" i="2"/>
  <c r="Q12007" i="2"/>
  <c r="Q11485" i="2"/>
  <c r="Q11288" i="2"/>
  <c r="Q11153" i="2"/>
  <c r="Q11039" i="2"/>
  <c r="Q10925" i="2"/>
  <c r="Q10812" i="2"/>
  <c r="Q10718" i="2"/>
  <c r="Q10654" i="2"/>
  <c r="Q10590" i="2"/>
  <c r="Q10526" i="2"/>
  <c r="Q10462" i="2"/>
  <c r="Q10398" i="2"/>
  <c r="Q10334" i="2"/>
  <c r="Q10270" i="2"/>
  <c r="Q10206" i="2"/>
  <c r="Q10142" i="2"/>
  <c r="Q10078" i="2"/>
  <c r="Q10014" i="2"/>
  <c r="Q11645" i="2"/>
  <c r="Q11359" i="2"/>
  <c r="Q11240" i="2"/>
  <c r="Q11007" i="2"/>
  <c r="Q10780" i="2"/>
  <c r="Q10636" i="2"/>
  <c r="Q10508" i="2"/>
  <c r="Q10380" i="2"/>
  <c r="Q10252" i="2"/>
  <c r="Q10124" i="2"/>
  <c r="Q11639" i="2"/>
  <c r="Q11306" i="2"/>
  <c r="Q10986" i="2"/>
  <c r="Q10814" i="2"/>
  <c r="Q11767" i="2"/>
  <c r="Q11345" i="2"/>
  <c r="Q11761" i="2"/>
  <c r="Q11339" i="2"/>
  <c r="Q11115" i="2"/>
  <c r="Q10928" i="2"/>
  <c r="Q12139" i="2"/>
  <c r="Q11311" i="2"/>
  <c r="Q11055" i="2"/>
  <c r="Q10828" i="2"/>
  <c r="Q10663" i="2"/>
  <c r="Q10535" i="2"/>
  <c r="Q10407" i="2"/>
  <c r="Q10279" i="2"/>
  <c r="Q10163" i="2"/>
  <c r="Q10079" i="2"/>
  <c r="Q9991" i="2"/>
  <c r="Q9907" i="2"/>
  <c r="Q9823" i="2"/>
  <c r="Q11469" i="2"/>
  <c r="Q11224" i="2"/>
  <c r="Q11075" i="2"/>
  <c r="Q10919" i="2"/>
  <c r="Q10769" i="2"/>
  <c r="Q10674" i="2"/>
  <c r="Q10586" i="2"/>
  <c r="Q10502" i="2"/>
  <c r="Q10418" i="2"/>
  <c r="Q10330" i="2"/>
  <c r="Q10246" i="2"/>
  <c r="Q10162" i="2"/>
  <c r="Q10074" i="2"/>
  <c r="Q12043" i="2"/>
  <c r="Q11415" i="2"/>
  <c r="Q11220" i="2"/>
  <c r="Q10921" i="2"/>
  <c r="Q10676" i="2"/>
  <c r="Q10500" i="2"/>
  <c r="Q11552" i="2"/>
  <c r="Q11458" i="2"/>
  <c r="Q11114" i="2"/>
  <c r="Q10894" i="2"/>
  <c r="Q12688" i="2"/>
  <c r="Q11475" i="2"/>
  <c r="Q12560" i="2"/>
  <c r="Q11465" i="2"/>
  <c r="Q11221" i="2"/>
  <c r="Q11008" i="2"/>
  <c r="Q10837" i="2"/>
  <c r="Q11503" i="2"/>
  <c r="Q11161" i="2"/>
  <c r="Q10935" i="2"/>
  <c r="Q10723" i="2"/>
  <c r="Q10595" i="2"/>
  <c r="Q10467" i="2"/>
  <c r="Q10339" i="2"/>
  <c r="Q10211" i="2"/>
  <c r="Q10115" i="2"/>
  <c r="Q10031" i="2"/>
  <c r="Q9943" i="2"/>
  <c r="Q9859" i="2"/>
  <c r="Q11721" i="2"/>
  <c r="Q11320" i="2"/>
  <c r="Q11139" i="2"/>
  <c r="Q10989" i="2"/>
  <c r="Q10833" i="2"/>
  <c r="Q10710" i="2"/>
  <c r="Q10626" i="2"/>
  <c r="Q10538" i="2"/>
  <c r="Q10454" i="2"/>
  <c r="Q10370" i="2"/>
  <c r="Q10282" i="2"/>
  <c r="Q10198" i="2"/>
  <c r="Q10114" i="2"/>
  <c r="Q10026" i="2"/>
  <c r="Q11581" i="2"/>
  <c r="Q11673" i="2"/>
  <c r="Q11049" i="2"/>
  <c r="Q10756" i="2"/>
  <c r="Q10580" i="2"/>
  <c r="Q11678" i="2"/>
  <c r="Q10922" i="2"/>
  <c r="Q11523" i="2"/>
  <c r="Q11521" i="2"/>
  <c r="Q11035" i="2"/>
  <c r="Q11629" i="2"/>
  <c r="Q10969" i="2"/>
  <c r="Q10615" i="2"/>
  <c r="Q10359" i="2"/>
  <c r="Q10131" i="2"/>
  <c r="Q9959" i="2"/>
  <c r="Q11879" i="2"/>
  <c r="Q11167" i="2"/>
  <c r="Q10861" i="2"/>
  <c r="Q10642" i="2"/>
  <c r="Q10470" i="2"/>
  <c r="Q10298" i="2"/>
  <c r="Q10130" i="2"/>
  <c r="Q11709" i="2"/>
  <c r="Q11107" i="2"/>
  <c r="Q10612" i="2"/>
  <c r="Q10364" i="2"/>
  <c r="Q10196" i="2"/>
  <c r="Q10044" i="2"/>
  <c r="Q9945" i="2"/>
  <c r="Q9860" i="2"/>
  <c r="Q9786" i="2"/>
  <c r="Q9722" i="2"/>
  <c r="Q9658" i="2"/>
  <c r="Q9594" i="2"/>
  <c r="Q9530" i="2"/>
  <c r="Q11594" i="2"/>
  <c r="Q10914" i="2"/>
  <c r="Q11515" i="2"/>
  <c r="Q11513" i="2"/>
  <c r="Q11029" i="2"/>
  <c r="Q11661" i="2"/>
  <c r="Q11364" i="2"/>
  <c r="Q11204" i="2"/>
  <c r="Q11091" i="2"/>
  <c r="Q10977" i="2"/>
  <c r="Q10863" i="2"/>
  <c r="Q10755" i="2"/>
  <c r="Q10683" i="2"/>
  <c r="Q10619" i="2"/>
  <c r="Q10555" i="2"/>
  <c r="Q10491" i="2"/>
  <c r="Q10427" i="2"/>
  <c r="Q10363" i="2"/>
  <c r="Q10299" i="2"/>
  <c r="Q10235" i="2"/>
  <c r="Q10171" i="2"/>
  <c r="Q10107" i="2"/>
  <c r="Q10043" i="2"/>
  <c r="Q9979" i="2"/>
  <c r="Q9915" i="2"/>
  <c r="Q9851" i="2"/>
  <c r="Q11836" i="2"/>
  <c r="Q11421" i="2"/>
  <c r="Q11245" i="2"/>
  <c r="Q11124" i="2"/>
  <c r="Q11011" i="2"/>
  <c r="Q10897" i="2"/>
  <c r="Q10783" i="2"/>
  <c r="Q10702" i="2"/>
  <c r="Q10638" i="2"/>
  <c r="Q10574" i="2"/>
  <c r="Q10510" i="2"/>
  <c r="Q10446" i="2"/>
  <c r="Q10382" i="2"/>
  <c r="Q10318" i="2"/>
  <c r="Q10254" i="2"/>
  <c r="Q10190" i="2"/>
  <c r="Q10126" i="2"/>
  <c r="Q10062" i="2"/>
  <c r="Q12201" i="2"/>
  <c r="Q11527" i="2"/>
  <c r="Q12336" i="2"/>
  <c r="Q11177" i="2"/>
  <c r="Q10951" i="2"/>
  <c r="Q10735" i="2"/>
  <c r="Q10604" i="2"/>
  <c r="Q10476" i="2"/>
  <c r="Q10348" i="2"/>
  <c r="Q10220" i="2"/>
  <c r="Q12195" i="2"/>
  <c r="Q11880" i="2"/>
  <c r="Q11218" i="2"/>
  <c r="Q10942" i="2"/>
  <c r="Q10770" i="2"/>
  <c r="Q11605" i="2"/>
  <c r="Q11287" i="2"/>
  <c r="Q11585" i="2"/>
  <c r="Q11285" i="2"/>
  <c r="Q11056" i="2"/>
  <c r="Q10885" i="2"/>
  <c r="Q11757" i="2"/>
  <c r="Q11225" i="2"/>
  <c r="Q10999" i="2"/>
  <c r="Q10771" i="2"/>
  <c r="Q10631" i="2"/>
  <c r="Q10503" i="2"/>
  <c r="Q10375" i="2"/>
  <c r="Q10247" i="2"/>
  <c r="Q10143" i="2"/>
  <c r="Q10055" i="2"/>
  <c r="Q9971" i="2"/>
  <c r="Q9887" i="2"/>
  <c r="Q11964" i="2"/>
  <c r="Q11395" i="2"/>
  <c r="Q11188" i="2"/>
  <c r="Q11032" i="2"/>
  <c r="Q10883" i="2"/>
  <c r="Q10743" i="2"/>
  <c r="Q10650" i="2"/>
  <c r="Q10566" i="2"/>
  <c r="Q10482" i="2"/>
  <c r="Q10394" i="2"/>
  <c r="Q10310" i="2"/>
  <c r="Q10226" i="2"/>
  <c r="Q10138" i="2"/>
  <c r="Q10054" i="2"/>
  <c r="Q11820" i="2"/>
  <c r="Q11348" i="2"/>
  <c r="Q11149" i="2"/>
  <c r="Q10851" i="2"/>
  <c r="Q10628" i="2"/>
  <c r="Q10460" i="2"/>
  <c r="Q11940" i="2"/>
  <c r="Q11370" i="2"/>
  <c r="Q11026" i="2"/>
  <c r="Q10850" i="2"/>
  <c r="Q11980" i="2"/>
  <c r="Q11393" i="2"/>
  <c r="Q11953" i="2"/>
  <c r="Q11392" i="2"/>
  <c r="Q11163" i="2"/>
  <c r="Q10965" i="2"/>
  <c r="Q10795" i="2"/>
  <c r="Q11385" i="2"/>
  <c r="Q11105" i="2"/>
  <c r="Q10877" i="2"/>
  <c r="Q10691" i="2"/>
  <c r="Q10563" i="2"/>
  <c r="Q10435" i="2"/>
  <c r="Q10307" i="2"/>
  <c r="Q10179" i="2"/>
  <c r="Q10095" i="2"/>
  <c r="Q10007" i="2"/>
  <c r="Q9923" i="2"/>
  <c r="Q9839" i="2"/>
  <c r="Q11533" i="2"/>
  <c r="Q11267" i="2"/>
  <c r="Q11103" i="2"/>
  <c r="Q10947" i="2"/>
  <c r="Q10797" i="2"/>
  <c r="Q10690" i="2"/>
  <c r="Q10602" i="2"/>
  <c r="Q10518" i="2"/>
  <c r="Q10434" i="2"/>
  <c r="Q10346" i="2"/>
  <c r="Q10262" i="2"/>
  <c r="Q10178" i="2"/>
  <c r="Q10090" i="2"/>
  <c r="Q10006" i="2"/>
  <c r="Q11479" i="2"/>
  <c r="Q11304" i="2"/>
  <c r="Q10979" i="2"/>
  <c r="Q10708" i="2"/>
  <c r="Q10532" i="2"/>
  <c r="Q11346" i="2"/>
  <c r="Q10834" i="2"/>
  <c r="Q11372" i="2"/>
  <c r="Q11371" i="2"/>
  <c r="Q10949" i="2"/>
  <c r="Q11353" i="2"/>
  <c r="Q10856" i="2"/>
  <c r="Q10551" i="2"/>
  <c r="Q10295" i="2"/>
  <c r="Q10087" i="2"/>
  <c r="Q9919" i="2"/>
  <c r="Q11517" i="2"/>
  <c r="Q11089" i="2"/>
  <c r="Q10791" i="2"/>
  <c r="Q10598" i="2"/>
  <c r="Q10426" i="2"/>
  <c r="Q10258" i="2"/>
  <c r="Q10086" i="2"/>
  <c r="Q11447" i="2"/>
  <c r="Q10964" i="2"/>
  <c r="Q10524" i="2"/>
  <c r="Q10324" i="2"/>
  <c r="Q10148" i="2"/>
  <c r="Q10012" i="2"/>
  <c r="Q9924" i="2"/>
  <c r="Q9838" i="2"/>
  <c r="Q9770" i="2"/>
  <c r="Q9706" i="2"/>
  <c r="Q9642" i="2"/>
  <c r="Q9578" i="2"/>
  <c r="Q9514" i="2"/>
  <c r="Q11326" i="2"/>
  <c r="Q10830" i="2"/>
  <c r="Q11367" i="2"/>
  <c r="Q11360" i="2"/>
  <c r="Q10944" i="2"/>
  <c r="Q10859" i="2"/>
  <c r="Q11191" i="2"/>
  <c r="Q10744" i="2"/>
  <c r="Q10483" i="2"/>
  <c r="Q10227" i="2"/>
  <c r="Q10039" i="2"/>
  <c r="Q9871" i="2"/>
  <c r="Q11352" i="2"/>
  <c r="Q11004" i="2"/>
  <c r="Q10722" i="2"/>
  <c r="Q10550" i="2"/>
  <c r="Q10378" i="2"/>
  <c r="Q10210" i="2"/>
  <c r="Q10038" i="2"/>
  <c r="Q11985" i="2"/>
  <c r="Q10793" i="2"/>
  <c r="Q10452" i="2"/>
  <c r="Q10268" i="2"/>
  <c r="Q10100" i="2"/>
  <c r="Q9982" i="2"/>
  <c r="Q9897" i="2"/>
  <c r="Q9814" i="2"/>
  <c r="Q9750" i="2"/>
  <c r="Q9686" i="2"/>
  <c r="Q9622" i="2"/>
  <c r="Q9558" i="2"/>
  <c r="Q11468" i="2"/>
  <c r="Q11090" i="2"/>
  <c r="Q12169" i="2"/>
  <c r="Q12153" i="2"/>
  <c r="Q11200" i="2"/>
  <c r="Q10821" i="2"/>
  <c r="Q11140" i="2"/>
  <c r="Q10711" i="2"/>
  <c r="Q10455" i="2"/>
  <c r="Q10199" i="2"/>
  <c r="Q10023" i="2"/>
  <c r="Q9855" i="2"/>
  <c r="Q11309" i="2"/>
  <c r="Q10975" i="2"/>
  <c r="Q10706" i="2"/>
  <c r="Q10534" i="2"/>
  <c r="Q10362" i="2"/>
  <c r="Q10194" i="2"/>
  <c r="Q10022" i="2"/>
  <c r="Q11477" i="2"/>
  <c r="Q10745" i="2"/>
  <c r="Q11410" i="2"/>
  <c r="Q10874" i="2"/>
  <c r="Q11427" i="2"/>
  <c r="Q11425" i="2"/>
  <c r="Q10987" i="2"/>
  <c r="Q11439" i="2"/>
  <c r="Q10905" i="2"/>
  <c r="Q10579" i="2"/>
  <c r="Q10323" i="2"/>
  <c r="Q10103" i="2"/>
  <c r="Q9935" i="2"/>
  <c r="Q11625" i="2"/>
  <c r="Q11117" i="2"/>
  <c r="Q10819" i="2"/>
  <c r="Q10614" i="2"/>
  <c r="Q10442" i="2"/>
  <c r="Q10274" i="2"/>
  <c r="Q10102" i="2"/>
  <c r="Q11511" i="2"/>
  <c r="Q11021" i="2"/>
  <c r="Q10556" i="2"/>
  <c r="Q10372" i="2"/>
  <c r="Q10052" i="2"/>
  <c r="Q9865" i="2"/>
  <c r="Q9726" i="2"/>
  <c r="Q9598" i="2"/>
  <c r="Q9486" i="2"/>
  <c r="Q9422" i="2"/>
  <c r="Q9358" i="2"/>
  <c r="Q9294" i="2"/>
  <c r="Q9230" i="2"/>
  <c r="Q9166" i="2"/>
  <c r="Q9102" i="2"/>
  <c r="Q9038" i="2"/>
  <c r="Q8974" i="2"/>
  <c r="Q8910" i="2"/>
  <c r="Q8846" i="2"/>
  <c r="Q8782" i="2"/>
  <c r="Q11400" i="2"/>
  <c r="Q11087" i="2"/>
  <c r="Q10860" i="2"/>
  <c r="Q10681" i="2"/>
  <c r="Q10553" i="2"/>
  <c r="Q10425" i="2"/>
  <c r="Q10297" i="2"/>
  <c r="Q10169" i="2"/>
  <c r="Q10041" i="2"/>
  <c r="Q9944" i="2"/>
  <c r="Q9858" i="2"/>
  <c r="Q9785" i="2"/>
  <c r="Q9721" i="2"/>
  <c r="Q9657" i="2"/>
  <c r="Q9593" i="2"/>
  <c r="Q9529" i="2"/>
  <c r="Q9465" i="2"/>
  <c r="Q9401" i="2"/>
  <c r="Q9337" i="2"/>
  <c r="Q9273" i="2"/>
  <c r="Q9209" i="2"/>
  <c r="Q11737" i="2"/>
  <c r="Q10915" i="2"/>
  <c r="Q10584" i="2"/>
  <c r="Q10328" i="2"/>
  <c r="Q10072" i="2"/>
  <c r="Q10340" i="2"/>
  <c r="Q10028" i="2"/>
  <c r="Q9849" i="2"/>
  <c r="Q9714" i="2"/>
  <c r="Q9586" i="2"/>
  <c r="Q9482" i="2"/>
  <c r="Q9418" i="2"/>
  <c r="Q9354" i="2"/>
  <c r="Q9290" i="2"/>
  <c r="Q9226" i="2"/>
  <c r="Q9162" i="2"/>
  <c r="Q9098" i="2"/>
  <c r="Q9034" i="2"/>
  <c r="Q8970" i="2"/>
  <c r="Q8906" i="2"/>
  <c r="Q8842" i="2"/>
  <c r="Q8778" i="2"/>
  <c r="Q11357" i="2"/>
  <c r="Q11073" i="2"/>
  <c r="Q10845" i="2"/>
  <c r="Q10673" i="2"/>
  <c r="Q10545" i="2"/>
  <c r="Q10417" i="2"/>
  <c r="Q10289" i="2"/>
  <c r="Q10161" i="2"/>
  <c r="Q10033" i="2"/>
  <c r="Q9938" i="2"/>
  <c r="Q9853" i="2"/>
  <c r="Q9781" i="2"/>
  <c r="Q9717" i="2"/>
  <c r="Q9653" i="2"/>
  <c r="Q9589" i="2"/>
  <c r="Q9525" i="2"/>
  <c r="Q9461" i="2"/>
  <c r="Q9397" i="2"/>
  <c r="Q9333" i="2"/>
  <c r="Q9269" i="2"/>
  <c r="Q9205" i="2"/>
  <c r="Q11509" i="2"/>
  <c r="Q10887" i="2"/>
  <c r="Q10568" i="2"/>
  <c r="Q10312" i="2"/>
  <c r="Q10244" i="2"/>
  <c r="Q9972" i="2"/>
  <c r="Q9806" i="2"/>
  <c r="Q9678" i="2"/>
  <c r="Q9550" i="2"/>
  <c r="Q9462" i="2"/>
  <c r="Q9398" i="2"/>
  <c r="Q9334" i="2"/>
  <c r="Q9270" i="2"/>
  <c r="Q9206" i="2"/>
  <c r="Q9142" i="2"/>
  <c r="Q9078" i="2"/>
  <c r="Q9014" i="2"/>
  <c r="Q8950" i="2"/>
  <c r="Q8886" i="2"/>
  <c r="Q8822" i="2"/>
  <c r="Q8758" i="2"/>
  <c r="Q10773" i="2"/>
  <c r="Q11076" i="2"/>
  <c r="Q10675" i="2"/>
  <c r="Q10419" i="2"/>
  <c r="Q10167" i="2"/>
  <c r="Q9999" i="2"/>
  <c r="Q9827" i="2"/>
  <c r="Q11235" i="2"/>
  <c r="Q10932" i="2"/>
  <c r="Q10678" i="2"/>
  <c r="Q10506" i="2"/>
  <c r="Q10338" i="2"/>
  <c r="Q10166" i="2"/>
  <c r="Q12107" i="2"/>
  <c r="Q11261" i="2"/>
  <c r="Q10684" i="2"/>
  <c r="Q10396" i="2"/>
  <c r="Q10228" i="2"/>
  <c r="Q10068" i="2"/>
  <c r="Q9961" i="2"/>
  <c r="Q9876" i="2"/>
  <c r="Q9798" i="2"/>
  <c r="Q9734" i="2"/>
  <c r="Q9670" i="2"/>
  <c r="Q9606" i="2"/>
  <c r="Q9542" i="2"/>
  <c r="Q12157" i="2"/>
  <c r="Q10962" i="2"/>
  <c r="Q11685" i="2"/>
  <c r="Q11681" i="2"/>
  <c r="Q11083" i="2"/>
  <c r="Q11927" i="2"/>
  <c r="Q11027" i="2"/>
  <c r="Q10647" i="2"/>
  <c r="Q10391" i="2"/>
  <c r="Q10151" i="2"/>
  <c r="Q9983" i="2"/>
  <c r="Q12131" i="2"/>
  <c r="Q11203" i="2"/>
  <c r="Q10904" i="2"/>
  <c r="Q10662" i="2"/>
  <c r="Q10490" i="2"/>
  <c r="Q10322" i="2"/>
  <c r="Q10150" i="2"/>
  <c r="Q11905" i="2"/>
  <c r="Q11192" i="2"/>
  <c r="Q10652" i="2"/>
  <c r="Q11242" i="2"/>
  <c r="Q10786" i="2"/>
  <c r="Q11308" i="2"/>
  <c r="Q11307" i="2"/>
  <c r="Q10901" i="2"/>
  <c r="Q11257" i="2"/>
  <c r="Q10792" i="2"/>
  <c r="Q10515" i="2"/>
  <c r="Q10259" i="2"/>
  <c r="Q10063" i="2"/>
  <c r="Q9891" i="2"/>
  <c r="Q11405" i="2"/>
  <c r="Q11047" i="2"/>
  <c r="Q10748" i="2"/>
  <c r="Q10570" i="2"/>
  <c r="Q10402" i="2"/>
  <c r="Q10230" i="2"/>
  <c r="Q10058" i="2"/>
  <c r="Q11369" i="2"/>
  <c r="Q10865" i="2"/>
  <c r="Q10484" i="2"/>
  <c r="Q10292" i="2"/>
  <c r="Q9993" i="2"/>
  <c r="Q9822" i="2"/>
  <c r="Q9694" i="2"/>
  <c r="Q9566" i="2"/>
  <c r="Q9470" i="2"/>
  <c r="Q9406" i="2"/>
  <c r="Q9342" i="2"/>
  <c r="Q9278" i="2"/>
  <c r="Q9214" i="2"/>
  <c r="Q9150" i="2"/>
  <c r="Q9086" i="2"/>
  <c r="Q9022" i="2"/>
  <c r="Q8958" i="2"/>
  <c r="Q8894" i="2"/>
  <c r="Q8830" i="2"/>
  <c r="Q8766" i="2"/>
  <c r="Q11273" i="2"/>
  <c r="Q11031" i="2"/>
  <c r="Q10803" i="2"/>
  <c r="Q10649" i="2"/>
  <c r="Q10521" i="2"/>
  <c r="Q10393" i="2"/>
  <c r="Q10265" i="2"/>
  <c r="Q10137" i="2"/>
  <c r="Q10009" i="2"/>
  <c r="Q9922" i="2"/>
  <c r="Q9837" i="2"/>
  <c r="Q9769" i="2"/>
  <c r="Q9705" i="2"/>
  <c r="Q9641" i="2"/>
  <c r="Q9577" i="2"/>
  <c r="Q9513" i="2"/>
  <c r="Q9449" i="2"/>
  <c r="Q9385" i="2"/>
  <c r="Q9321" i="2"/>
  <c r="Q9257" i="2"/>
  <c r="Q9193" i="2"/>
  <c r="Q11272" i="2"/>
  <c r="Q10801" i="2"/>
  <c r="Q10520" i="2"/>
  <c r="Q10264" i="2"/>
  <c r="Q10008" i="2"/>
  <c r="Q10260" i="2"/>
  <c r="Q9977" i="2"/>
  <c r="Q9810" i="2"/>
  <c r="Q9682" i="2"/>
  <c r="Q9554" i="2"/>
  <c r="Q9466" i="2"/>
  <c r="Q9402" i="2"/>
  <c r="Q9338" i="2"/>
  <c r="Q9274" i="2"/>
  <c r="Q9210" i="2"/>
  <c r="Q9146" i="2"/>
  <c r="Q9082" i="2"/>
  <c r="Q9018" i="2"/>
  <c r="Q8954" i="2"/>
  <c r="Q8890" i="2"/>
  <c r="Q8826" i="2"/>
  <c r="Q8762" i="2"/>
  <c r="Q11252" i="2"/>
  <c r="Q11016" i="2"/>
  <c r="Q10788" i="2"/>
  <c r="Q10641" i="2"/>
  <c r="Q10513" i="2"/>
  <c r="Q10385" i="2"/>
  <c r="Q10257" i="2"/>
  <c r="Q10129" i="2"/>
  <c r="Q10002" i="2"/>
  <c r="Q9917" i="2"/>
  <c r="Q9832" i="2"/>
  <c r="Q9765" i="2"/>
  <c r="Q9701" i="2"/>
  <c r="Q9637" i="2"/>
  <c r="Q9573" i="2"/>
  <c r="Q9509" i="2"/>
  <c r="Q9445" i="2"/>
  <c r="Q9381" i="2"/>
  <c r="Q9317" i="2"/>
  <c r="Q9253" i="2"/>
  <c r="Q9189" i="2"/>
  <c r="Q11229" i="2"/>
  <c r="Q10772" i="2"/>
  <c r="Q10504" i="2"/>
  <c r="Q10248" i="2"/>
  <c r="Q10164" i="2"/>
  <c r="Q9929" i="2"/>
  <c r="Q9774" i="2"/>
  <c r="Q9646" i="2"/>
  <c r="Q9518" i="2"/>
  <c r="Q9446" i="2"/>
  <c r="Q9382" i="2"/>
  <c r="Q9318" i="2"/>
  <c r="Q9254" i="2"/>
  <c r="Q9190" i="2"/>
  <c r="Q9126" i="2"/>
  <c r="Q9062" i="2"/>
  <c r="Q8998" i="2"/>
  <c r="Q8934" i="2"/>
  <c r="Q8870" i="2"/>
  <c r="Q8806" i="2"/>
  <c r="Q12185" i="2"/>
  <c r="Q11597" i="2"/>
  <c r="Q10963" i="2"/>
  <c r="Q10611" i="2"/>
  <c r="Q10355" i="2"/>
  <c r="Q10127" i="2"/>
  <c r="Q9955" i="2"/>
  <c r="Q11793" i="2"/>
  <c r="Q11160" i="2"/>
  <c r="Q10855" i="2"/>
  <c r="Q10634" i="2"/>
  <c r="Q10466" i="2"/>
  <c r="Q10294" i="2"/>
  <c r="Q10122" i="2"/>
  <c r="Q11677" i="2"/>
  <c r="Q11092" i="2"/>
  <c r="Q10596" i="2"/>
  <c r="Q10356" i="2"/>
  <c r="Q10180" i="2"/>
  <c r="Q10036" i="2"/>
  <c r="Q9940" i="2"/>
  <c r="Q9854" i="2"/>
  <c r="Q9782" i="2"/>
  <c r="Q9718" i="2"/>
  <c r="Q9654" i="2"/>
  <c r="Q9590" i="2"/>
  <c r="Q9526" i="2"/>
  <c r="Q11434" i="2"/>
  <c r="Q10878" i="2"/>
  <c r="Q11443" i="2"/>
  <c r="Q11433" i="2"/>
  <c r="Q10992" i="2"/>
  <c r="Q11455" i="2"/>
  <c r="Q10913" i="2"/>
  <c r="Q10583" i="2"/>
  <c r="Q10327" i="2"/>
  <c r="Q10111" i="2"/>
  <c r="Q9939" i="2"/>
  <c r="Q11657" i="2"/>
  <c r="Q11132" i="2"/>
  <c r="Q10825" i="2"/>
  <c r="Q10618" i="2"/>
  <c r="Q10450" i="2"/>
  <c r="Q10278" i="2"/>
  <c r="Q10106" i="2"/>
  <c r="Q11549" i="2"/>
  <c r="Q11036" i="2"/>
  <c r="Q12408" i="2"/>
  <c r="Q11070" i="2"/>
  <c r="Q12123" i="2"/>
  <c r="Q12115" i="2"/>
  <c r="Q11189" i="2"/>
  <c r="Q10816" i="2"/>
  <c r="Q11133" i="2"/>
  <c r="Q10707" i="2"/>
  <c r="Q10451" i="2"/>
  <c r="Q10195" i="2"/>
  <c r="Q10019" i="2"/>
  <c r="Q9847" i="2"/>
  <c r="Q11299" i="2"/>
  <c r="Q10968" i="2"/>
  <c r="Q10698" i="2"/>
  <c r="Q10530" i="2"/>
  <c r="Q10358" i="2"/>
  <c r="Q10186" i="2"/>
  <c r="Q10018" i="2"/>
  <c r="Q11413" i="2"/>
  <c r="Q10724" i="2"/>
  <c r="Q10428" i="2"/>
  <c r="Q10204" i="2"/>
  <c r="Q9950" i="2"/>
  <c r="Q9790" i="2"/>
  <c r="Q9662" i="2"/>
  <c r="Q9534" i="2"/>
  <c r="Q9454" i="2"/>
  <c r="Q9390" i="2"/>
  <c r="Q9326" i="2"/>
  <c r="Q9262" i="2"/>
  <c r="Q9198" i="2"/>
  <c r="Q9134" i="2"/>
  <c r="Q9070" i="2"/>
  <c r="Q9006" i="2"/>
  <c r="Q8942" i="2"/>
  <c r="Q8878" i="2"/>
  <c r="Q8814" i="2"/>
  <c r="Q8750" i="2"/>
  <c r="Q11201" i="2"/>
  <c r="Q10973" i="2"/>
  <c r="Q10752" i="2"/>
  <c r="Q10617" i="2"/>
  <c r="Q10489" i="2"/>
  <c r="Q10361" i="2"/>
  <c r="Q10233" i="2"/>
  <c r="Q10105" i="2"/>
  <c r="Q9986" i="2"/>
  <c r="Q9901" i="2"/>
  <c r="Q9817" i="2"/>
  <c r="Q9753" i="2"/>
  <c r="Q9689" i="2"/>
  <c r="Q9625" i="2"/>
  <c r="Q9561" i="2"/>
  <c r="Q9497" i="2"/>
  <c r="Q9433" i="2"/>
  <c r="Q9369" i="2"/>
  <c r="Q9305" i="2"/>
  <c r="Q9241" i="2"/>
  <c r="Q9177" i="2"/>
  <c r="Q11143" i="2"/>
  <c r="Q10712" i="2"/>
  <c r="Q10456" i="2"/>
  <c r="Q10200" i="2"/>
  <c r="Q9964" i="2"/>
  <c r="Q10172" i="2"/>
  <c r="Q9934" i="2"/>
  <c r="Q9778" i="2"/>
  <c r="Q9650" i="2"/>
  <c r="Q9522" i="2"/>
  <c r="Q9450" i="2"/>
  <c r="Q9386" i="2"/>
  <c r="Q9322" i="2"/>
  <c r="Q9258" i="2"/>
  <c r="Q9194" i="2"/>
  <c r="Q9130" i="2"/>
  <c r="Q9066" i="2"/>
  <c r="Q9002" i="2"/>
  <c r="Q8938" i="2"/>
  <c r="Q8874" i="2"/>
  <c r="Q8810" i="2"/>
  <c r="Q8746" i="2"/>
  <c r="Q11187" i="2"/>
  <c r="Q10959" i="2"/>
  <c r="Q10741" i="2"/>
  <c r="Q10609" i="2"/>
  <c r="Q10481" i="2"/>
  <c r="Q10353" i="2"/>
  <c r="Q10225" i="2"/>
  <c r="Q10097" i="2"/>
  <c r="Q9981" i="2"/>
  <c r="Q9896" i="2"/>
  <c r="Q9813" i="2"/>
  <c r="Q9749" i="2"/>
  <c r="Q9685" i="2"/>
  <c r="Q9621" i="2"/>
  <c r="Q9557" i="2"/>
  <c r="Q9493" i="2"/>
  <c r="Q9429" i="2"/>
  <c r="Q9365" i="2"/>
  <c r="Q9301" i="2"/>
  <c r="Q9237" i="2"/>
  <c r="Q9173" i="2"/>
  <c r="Q11113" i="2"/>
  <c r="Q10696" i="2"/>
  <c r="Q10440" i="2"/>
  <c r="Q10436" i="2"/>
  <c r="Q10084" i="2"/>
  <c r="Q9886" i="2"/>
  <c r="Q9742" i="2"/>
  <c r="Q9614" i="2"/>
  <c r="Q9494" i="2"/>
  <c r="Q9430" i="2"/>
  <c r="Q9366" i="2"/>
  <c r="Q9302" i="2"/>
  <c r="Q9238" i="2"/>
  <c r="Q9174" i="2"/>
  <c r="Q9110" i="2"/>
  <c r="Q9046" i="2"/>
  <c r="Q8982" i="2"/>
  <c r="Q8918" i="2"/>
  <c r="Q8854" i="2"/>
  <c r="Q8790" i="2"/>
  <c r="Q11525" i="2"/>
  <c r="Q11116" i="2"/>
  <c r="Q11343" i="2"/>
  <c r="Q10849" i="2"/>
  <c r="Q10547" i="2"/>
  <c r="Q10291" i="2"/>
  <c r="Q10083" i="2"/>
  <c r="Q9911" i="2"/>
  <c r="Q11501" i="2"/>
  <c r="Q11081" i="2"/>
  <c r="Q10776" i="2"/>
  <c r="Q10594" i="2"/>
  <c r="Q10422" i="2"/>
  <c r="Q10250" i="2"/>
  <c r="Q10082" i="2"/>
  <c r="Q11431" i="2"/>
  <c r="Q10936" i="2"/>
  <c r="Q10516" i="2"/>
  <c r="Q10308" i="2"/>
  <c r="Q10140" i="2"/>
  <c r="Q10004" i="2"/>
  <c r="Q9918" i="2"/>
  <c r="Q9833" i="2"/>
  <c r="Q9766" i="2"/>
  <c r="Q9702" i="2"/>
  <c r="Q9638" i="2"/>
  <c r="Q9574" i="2"/>
  <c r="Q9510" i="2"/>
  <c r="Q11262" i="2"/>
  <c r="Q10794" i="2"/>
  <c r="Q11313" i="2"/>
  <c r="Q11312" i="2"/>
  <c r="Q10907" i="2"/>
  <c r="Q11268" i="2"/>
  <c r="Q10799" i="2"/>
  <c r="Q10519" i="2"/>
  <c r="Q10263" i="2"/>
  <c r="Q10067" i="2"/>
  <c r="Q9895" i="2"/>
  <c r="Q11437" i="2"/>
  <c r="Q11053" i="2"/>
  <c r="Q10753" i="2"/>
  <c r="Q10578" i="2"/>
  <c r="Q10406" i="2"/>
  <c r="Q10234" i="2"/>
  <c r="Q10066" i="2"/>
  <c r="Q11380" i="2"/>
  <c r="Q10879" i="2"/>
  <c r="Q11992" i="2"/>
  <c r="Q10958" i="2"/>
  <c r="Q11669" i="2"/>
  <c r="Q11649" i="2"/>
  <c r="Q11077" i="2"/>
  <c r="Q11884" i="2"/>
  <c r="Q11020" i="2"/>
  <c r="Q10643" i="2"/>
  <c r="Q10387" i="2"/>
  <c r="Q10147" i="2"/>
  <c r="Q9975" i="2"/>
  <c r="Q12067" i="2"/>
  <c r="Q11196" i="2"/>
  <c r="Q10889" i="2"/>
  <c r="Q10658" i="2"/>
  <c r="Q10486" i="2"/>
  <c r="Q10314" i="2"/>
  <c r="Q10146" i="2"/>
  <c r="Q11863" i="2"/>
  <c r="Q11164" i="2"/>
  <c r="Q10644" i="2"/>
  <c r="Q10564" i="2"/>
  <c r="Q10116" i="2"/>
  <c r="Q9908" i="2"/>
  <c r="Q9758" i="2"/>
  <c r="Q9630" i="2"/>
  <c r="Q9502" i="2"/>
  <c r="Q9438" i="2"/>
  <c r="Q9374" i="2"/>
  <c r="Q9310" i="2"/>
  <c r="Q9246" i="2"/>
  <c r="Q9182" i="2"/>
  <c r="Q9118" i="2"/>
  <c r="Q9054" i="2"/>
  <c r="Q8990" i="2"/>
  <c r="Q8926" i="2"/>
  <c r="Q8862" i="2"/>
  <c r="Q8798" i="2"/>
  <c r="Q11772" i="2"/>
  <c r="Q11144" i="2"/>
  <c r="Q10916" i="2"/>
  <c r="Q10713" i="2"/>
  <c r="Q10585" i="2"/>
  <c r="Q10457" i="2"/>
  <c r="Q10329" i="2"/>
  <c r="Q10201" i="2"/>
  <c r="Q10073" i="2"/>
  <c r="Q9965" i="2"/>
  <c r="Q9880" i="2"/>
  <c r="Q9801" i="2"/>
  <c r="Q9737" i="2"/>
  <c r="Q9673" i="2"/>
  <c r="Q9609" i="2"/>
  <c r="Q9545" i="2"/>
  <c r="Q9481" i="2"/>
  <c r="Q9417" i="2"/>
  <c r="Q9353" i="2"/>
  <c r="Q9289" i="2"/>
  <c r="Q9225" i="2"/>
  <c r="Q9161" i="2"/>
  <c r="Q11028" i="2"/>
  <c r="Q10648" i="2"/>
  <c r="Q10392" i="2"/>
  <c r="Q10136" i="2"/>
  <c r="Q10492" i="2"/>
  <c r="Q10092" i="2"/>
  <c r="Q9892" i="2"/>
  <c r="Q9746" i="2"/>
  <c r="Q9618" i="2"/>
  <c r="Q9498" i="2"/>
  <c r="Q9434" i="2"/>
  <c r="Q9370" i="2"/>
  <c r="Q9306" i="2"/>
  <c r="Q9242" i="2"/>
  <c r="Q9178" i="2"/>
  <c r="Q9114" i="2"/>
  <c r="Q9050" i="2"/>
  <c r="Q8986" i="2"/>
  <c r="Q8922" i="2"/>
  <c r="Q8858" i="2"/>
  <c r="Q8794" i="2"/>
  <c r="Q11641" i="2"/>
  <c r="Q11129" i="2"/>
  <c r="Q10903" i="2"/>
  <c r="Q10705" i="2"/>
  <c r="Q10577" i="2"/>
  <c r="Q10449" i="2"/>
  <c r="Q10321" i="2"/>
  <c r="Q10193" i="2"/>
  <c r="Q10065" i="2"/>
  <c r="Q9960" i="2"/>
  <c r="Q9874" i="2"/>
  <c r="Q9797" i="2"/>
  <c r="Q9733" i="2"/>
  <c r="Q9669" i="2"/>
  <c r="Q9605" i="2"/>
  <c r="Q9541" i="2"/>
  <c r="Q9477" i="2"/>
  <c r="Q9413" i="2"/>
  <c r="Q9349" i="2"/>
  <c r="Q9285" i="2"/>
  <c r="Q9221" i="2"/>
  <c r="Q9157" i="2"/>
  <c r="Q11000" i="2"/>
  <c r="Q10632" i="2"/>
  <c r="Q10376" i="2"/>
  <c r="Q10332" i="2"/>
  <c r="Q10020" i="2"/>
  <c r="Q9844" i="2"/>
  <c r="Q9710" i="2"/>
  <c r="Q9582" i="2"/>
  <c r="Q9478" i="2"/>
  <c r="Q9414" i="2"/>
  <c r="Q9350" i="2"/>
  <c r="Q9286" i="2"/>
  <c r="Q9222" i="2"/>
  <c r="Q9158" i="2"/>
  <c r="Q9094" i="2"/>
  <c r="Q9030" i="2"/>
  <c r="Q8966" i="2"/>
  <c r="Q8902" i="2"/>
  <c r="Q8838" i="2"/>
  <c r="Q8774" i="2"/>
  <c r="Q11316" i="2"/>
  <c r="Q11231" i="2"/>
  <c r="Q10945" i="2"/>
  <c r="Q10731" i="2"/>
  <c r="Q10601" i="2"/>
  <c r="Q10473" i="2"/>
  <c r="Q10345" i="2"/>
  <c r="Q10217" i="2"/>
  <c r="Q10089" i="2"/>
  <c r="Q9976" i="2"/>
  <c r="Q10300" i="2"/>
  <c r="Q9998" i="2"/>
  <c r="Q9828" i="2"/>
  <c r="Q9698" i="2"/>
  <c r="Q9570" i="2"/>
  <c r="Q9474" i="2"/>
  <c r="Q9410" i="2"/>
  <c r="Q9346" i="2"/>
  <c r="Q9282" i="2"/>
  <c r="Q9218" i="2"/>
  <c r="Q9154" i="2"/>
  <c r="Q9090" i="2"/>
  <c r="Q9026" i="2"/>
  <c r="Q8962" i="2"/>
  <c r="Q8898" i="2"/>
  <c r="Q8834" i="2"/>
  <c r="Q8770" i="2"/>
  <c r="Q11295" i="2"/>
  <c r="Q11044" i="2"/>
  <c r="Q10817" i="2"/>
  <c r="Q10657" i="2"/>
  <c r="Q10529" i="2"/>
  <c r="Q10401" i="2"/>
  <c r="Q10273" i="2"/>
  <c r="Q10145" i="2"/>
  <c r="Q10017" i="2"/>
  <c r="Q9928" i="2"/>
  <c r="Q9842" i="2"/>
  <c r="Q9773" i="2"/>
  <c r="Q9709" i="2"/>
  <c r="Q9645" i="2"/>
  <c r="Q9581" i="2"/>
  <c r="Q9517" i="2"/>
  <c r="Q9453" i="2"/>
  <c r="Q9389" i="2"/>
  <c r="Q9325" i="2"/>
  <c r="Q9261" i="2"/>
  <c r="Q9197" i="2"/>
  <c r="Q11315" i="2"/>
  <c r="Q10829" i="2"/>
  <c r="Q10536" i="2"/>
  <c r="Q10280" i="2"/>
  <c r="Q10024" i="2"/>
  <c r="Q9697" i="2"/>
  <c r="Q9441" i="2"/>
  <c r="Q9185" i="2"/>
  <c r="Q10232" i="2"/>
  <c r="Q9889" i="2"/>
  <c r="Q9744" i="2"/>
  <c r="Q9616" i="2"/>
  <c r="Q9488" i="2"/>
  <c r="Q9360" i="2"/>
  <c r="Q9232" i="2"/>
  <c r="Q9120" i="2"/>
  <c r="Q9035" i="2"/>
  <c r="Q8949" i="2"/>
  <c r="Q8864" i="2"/>
  <c r="Q8779" i="2"/>
  <c r="Q8706" i="2"/>
  <c r="Q8642" i="2"/>
  <c r="Q8578" i="2"/>
  <c r="Q8514" i="2"/>
  <c r="Q8450" i="2"/>
  <c r="Q8386" i="2"/>
  <c r="Q8322" i="2"/>
  <c r="Q8258" i="2"/>
  <c r="Q8194" i="2"/>
  <c r="Q8130" i="2"/>
  <c r="Q8066" i="2"/>
  <c r="Q8002" i="2"/>
  <c r="Q7938" i="2"/>
  <c r="Q7874" i="2"/>
  <c r="Q7810" i="2"/>
  <c r="Q7746" i="2"/>
  <c r="Q7682" i="2"/>
  <c r="Q7618" i="2"/>
  <c r="Q7554" i="2"/>
  <c r="Q7490" i="2"/>
  <c r="Q7426" i="2"/>
  <c r="Q7362" i="2"/>
  <c r="Q7298" i="2"/>
  <c r="Q7234" i="2"/>
  <c r="Q7170" i="2"/>
  <c r="Q7106" i="2"/>
  <c r="Q7042" i="2"/>
  <c r="Q11223" i="2"/>
  <c r="Q10768" i="2"/>
  <c r="Q10501" i="2"/>
  <c r="Q10245" i="2"/>
  <c r="Q9994" i="2"/>
  <c r="Q9824" i="2"/>
  <c r="Q9695" i="2"/>
  <c r="Q9567" i="2"/>
  <c r="Q9439" i="2"/>
  <c r="Q9311" i="2"/>
  <c r="Q9183" i="2"/>
  <c r="Q9087" i="2"/>
  <c r="Q9001" i="2"/>
  <c r="Q8916" i="2"/>
  <c r="Q8831" i="2"/>
  <c r="Q8745" i="2"/>
  <c r="Q8681" i="2"/>
  <c r="Q8617" i="2"/>
  <c r="Q8553" i="2"/>
  <c r="Q8489" i="2"/>
  <c r="Q8425" i="2"/>
  <c r="Q8361" i="2"/>
  <c r="Q8297" i="2"/>
  <c r="Q8233" i="2"/>
  <c r="Q8169" i="2"/>
  <c r="Q8105" i="2"/>
  <c r="Q8041" i="2"/>
  <c r="Q7977" i="2"/>
  <c r="Q10985" i="2"/>
  <c r="Q10624" i="2"/>
  <c r="Q9681" i="2"/>
  <c r="Q9425" i="2"/>
  <c r="Q9169" i="2"/>
  <c r="Q10184" i="2"/>
  <c r="Q9878" i="2"/>
  <c r="Q9736" i="2"/>
  <c r="Q9608" i="2"/>
  <c r="Q9480" i="2"/>
  <c r="Q9352" i="2"/>
  <c r="Q9224" i="2"/>
  <c r="Q9115" i="2"/>
  <c r="Q9029" i="2"/>
  <c r="Q8944" i="2"/>
  <c r="Q8859" i="2"/>
  <c r="Q8773" i="2"/>
  <c r="Q8702" i="2"/>
  <c r="Q8638" i="2"/>
  <c r="Q8574" i="2"/>
  <c r="Q8510" i="2"/>
  <c r="Q8446" i="2"/>
  <c r="Q8382" i="2"/>
  <c r="Q8318" i="2"/>
  <c r="Q8254" i="2"/>
  <c r="Q8190" i="2"/>
  <c r="Q8126" i="2"/>
  <c r="Q8062" i="2"/>
  <c r="Q7998" i="2"/>
  <c r="Q7934" i="2"/>
  <c r="Q7870" i="2"/>
  <c r="Q7806" i="2"/>
  <c r="Q7742" i="2"/>
  <c r="Q7678" i="2"/>
  <c r="Q7614" i="2"/>
  <c r="Q7550" i="2"/>
  <c r="Q7486" i="2"/>
  <c r="Q7422" i="2"/>
  <c r="Q7358" i="2"/>
  <c r="Q7294" i="2"/>
  <c r="Q7230" i="2"/>
  <c r="Q7166" i="2"/>
  <c r="Q7102" i="2"/>
  <c r="Q7038" i="2"/>
  <c r="Q11193" i="2"/>
  <c r="Q10747" i="2"/>
  <c r="Q10485" i="2"/>
  <c r="Q10229" i="2"/>
  <c r="Q11172" i="2"/>
  <c r="Q10888" i="2"/>
  <c r="Q10697" i="2"/>
  <c r="Q10569" i="2"/>
  <c r="Q10441" i="2"/>
  <c r="Q10313" i="2"/>
  <c r="Q10185" i="2"/>
  <c r="Q10057" i="2"/>
  <c r="Q9954" i="2"/>
  <c r="Q10212" i="2"/>
  <c r="Q9956" i="2"/>
  <c r="Q9794" i="2"/>
  <c r="Q9666" i="2"/>
  <c r="Q9538" i="2"/>
  <c r="Q9458" i="2"/>
  <c r="Q9394" i="2"/>
  <c r="Q9330" i="2"/>
  <c r="Q9266" i="2"/>
  <c r="Q9202" i="2"/>
  <c r="Q9138" i="2"/>
  <c r="Q9074" i="2"/>
  <c r="Q9010" i="2"/>
  <c r="Q8946" i="2"/>
  <c r="Q8882" i="2"/>
  <c r="Q8818" i="2"/>
  <c r="Q8754" i="2"/>
  <c r="Q11215" i="2"/>
  <c r="Q10988" i="2"/>
  <c r="Q10763" i="2"/>
  <c r="Q10625" i="2"/>
  <c r="Q10497" i="2"/>
  <c r="Q10369" i="2"/>
  <c r="Q10241" i="2"/>
  <c r="Q10113" i="2"/>
  <c r="Q9992" i="2"/>
  <c r="Q9906" i="2"/>
  <c r="Q9821" i="2"/>
  <c r="Q9757" i="2"/>
  <c r="Q9693" i="2"/>
  <c r="Q9629" i="2"/>
  <c r="Q9565" i="2"/>
  <c r="Q9501" i="2"/>
  <c r="Q9437" i="2"/>
  <c r="Q9373" i="2"/>
  <c r="Q9309" i="2"/>
  <c r="Q9245" i="2"/>
  <c r="Q9181" i="2"/>
  <c r="Q11171" i="2"/>
  <c r="Q10729" i="2"/>
  <c r="Q10472" i="2"/>
  <c r="Q10216" i="2"/>
  <c r="Q9912" i="2"/>
  <c r="Q9633" i="2"/>
  <c r="Q9377" i="2"/>
  <c r="Q11199" i="2"/>
  <c r="Q10104" i="2"/>
  <c r="Q9846" i="2"/>
  <c r="Q9712" i="2"/>
  <c r="Q9584" i="2"/>
  <c r="Q9456" i="2"/>
  <c r="Q9328" i="2"/>
  <c r="Q9200" i="2"/>
  <c r="Q9099" i="2"/>
  <c r="Q9013" i="2"/>
  <c r="Q8928" i="2"/>
  <c r="Q8843" i="2"/>
  <c r="Q8757" i="2"/>
  <c r="Q8690" i="2"/>
  <c r="Q8626" i="2"/>
  <c r="Q8562" i="2"/>
  <c r="Q8498" i="2"/>
  <c r="Q8434" i="2"/>
  <c r="Q8370" i="2"/>
  <c r="Q8306" i="2"/>
  <c r="Q8242" i="2"/>
  <c r="Q8178" i="2"/>
  <c r="Q8114" i="2"/>
  <c r="Q8050" i="2"/>
  <c r="Q7986" i="2"/>
  <c r="Q7922" i="2"/>
  <c r="Q7858" i="2"/>
  <c r="Q7794" i="2"/>
  <c r="Q7730" i="2"/>
  <c r="Q7666" i="2"/>
  <c r="Q7602" i="2"/>
  <c r="Q7538" i="2"/>
  <c r="Q7474" i="2"/>
  <c r="Q7410" i="2"/>
  <c r="Q7346" i="2"/>
  <c r="Q7282" i="2"/>
  <c r="Q7218" i="2"/>
  <c r="Q7154" i="2"/>
  <c r="Q7090" i="2"/>
  <c r="Q7026" i="2"/>
  <c r="Q11108" i="2"/>
  <c r="Q10693" i="2"/>
  <c r="Q10437" i="2"/>
  <c r="Q10181" i="2"/>
  <c r="Q9952" i="2"/>
  <c r="Q9791" i="2"/>
  <c r="Q9663" i="2"/>
  <c r="Q9535" i="2"/>
  <c r="Q9407" i="2"/>
  <c r="Q9279" i="2"/>
  <c r="Q9151" i="2"/>
  <c r="Q9065" i="2"/>
  <c r="Q8980" i="2"/>
  <c r="Q8895" i="2"/>
  <c r="Q8809" i="2"/>
  <c r="Q8729" i="2"/>
  <c r="Q8665" i="2"/>
  <c r="Q8601" i="2"/>
  <c r="Q8537" i="2"/>
  <c r="Q8473" i="2"/>
  <c r="Q8409" i="2"/>
  <c r="Q8345" i="2"/>
  <c r="Q8281" i="2"/>
  <c r="Q8217" i="2"/>
  <c r="Q8153" i="2"/>
  <c r="Q8089" i="2"/>
  <c r="Q8025" i="2"/>
  <c r="Q11445" i="2"/>
  <c r="Q10872" i="2"/>
  <c r="Q9890" i="2"/>
  <c r="Q9617" i="2"/>
  <c r="Q9361" i="2"/>
  <c r="Q11085" i="2"/>
  <c r="Q10056" i="2"/>
  <c r="Q9836" i="2"/>
  <c r="Q9704" i="2"/>
  <c r="Q9576" i="2"/>
  <c r="Q9448" i="2"/>
  <c r="Q9320" i="2"/>
  <c r="Q9192" i="2"/>
  <c r="Q9093" i="2"/>
  <c r="Q9008" i="2"/>
  <c r="Q8923" i="2"/>
  <c r="Q8837" i="2"/>
  <c r="Q8752" i="2"/>
  <c r="Q8686" i="2"/>
  <c r="Q8622" i="2"/>
  <c r="Q8558" i="2"/>
  <c r="Q8494" i="2"/>
  <c r="Q8430" i="2"/>
  <c r="Q8366" i="2"/>
  <c r="Q8302" i="2"/>
  <c r="Q8238" i="2"/>
  <c r="Q8174" i="2"/>
  <c r="Q8110" i="2"/>
  <c r="Q8046" i="2"/>
  <c r="Q7982" i="2"/>
  <c r="Q7918" i="2"/>
  <c r="Q7854" i="2"/>
  <c r="Q7790" i="2"/>
  <c r="Q7726" i="2"/>
  <c r="Q7662" i="2"/>
  <c r="Q7598" i="2"/>
  <c r="Q7534" i="2"/>
  <c r="Q7470" i="2"/>
  <c r="Q7406" i="2"/>
  <c r="Q7342" i="2"/>
  <c r="Q7278" i="2"/>
  <c r="Q7214" i="2"/>
  <c r="Q7150" i="2"/>
  <c r="Q7086" i="2"/>
  <c r="Q7022" i="2"/>
  <c r="Q11080" i="2"/>
  <c r="Q10677" i="2"/>
  <c r="Q10421" i="2"/>
  <c r="Q10165" i="2"/>
  <c r="Q11059" i="2"/>
  <c r="Q10831" i="2"/>
  <c r="Q10665" i="2"/>
  <c r="Q10537" i="2"/>
  <c r="Q10409" i="2"/>
  <c r="Q10281" i="2"/>
  <c r="Q10153" i="2"/>
  <c r="Q10025" i="2"/>
  <c r="Q9933" i="2"/>
  <c r="Q10132" i="2"/>
  <c r="Q9913" i="2"/>
  <c r="Q9762" i="2"/>
  <c r="Q9634" i="2"/>
  <c r="Q9506" i="2"/>
  <c r="Q9442" i="2"/>
  <c r="Q9378" i="2"/>
  <c r="Q9314" i="2"/>
  <c r="Q9250" i="2"/>
  <c r="Q9186" i="2"/>
  <c r="Q9122" i="2"/>
  <c r="Q9058" i="2"/>
  <c r="Q8994" i="2"/>
  <c r="Q8930" i="2"/>
  <c r="Q8866" i="2"/>
  <c r="Q8802" i="2"/>
  <c r="Q11943" i="2"/>
  <c r="Q11159" i="2"/>
  <c r="Q10931" i="2"/>
  <c r="Q10721" i="2"/>
  <c r="Q10593" i="2"/>
  <c r="Q10465" i="2"/>
  <c r="Q10337" i="2"/>
  <c r="Q10209" i="2"/>
  <c r="Q10081" i="2"/>
  <c r="Q9970" i="2"/>
  <c r="Q9885" i="2"/>
  <c r="Q9805" i="2"/>
  <c r="Q9741" i="2"/>
  <c r="Q9677" i="2"/>
  <c r="Q9613" i="2"/>
  <c r="Q9549" i="2"/>
  <c r="Q9485" i="2"/>
  <c r="Q9421" i="2"/>
  <c r="Q9357" i="2"/>
  <c r="Q9293" i="2"/>
  <c r="Q9229" i="2"/>
  <c r="Q9165" i="2"/>
  <c r="Q11057" i="2"/>
  <c r="Q10664" i="2"/>
  <c r="Q10408" i="2"/>
  <c r="Q10152" i="2"/>
  <c r="Q9826" i="2"/>
  <c r="Q9569" i="2"/>
  <c r="Q9313" i="2"/>
  <c r="Q10751" i="2"/>
  <c r="Q9985" i="2"/>
  <c r="Q9808" i="2"/>
  <c r="Q9680" i="2"/>
  <c r="Q9552" i="2"/>
  <c r="Q9424" i="2"/>
  <c r="Q9296" i="2"/>
  <c r="Q9168" i="2"/>
  <c r="Q9077" i="2"/>
  <c r="Q8992" i="2"/>
  <c r="Q8907" i="2"/>
  <c r="Q8821" i="2"/>
  <c r="Q8738" i="2"/>
  <c r="Q8674" i="2"/>
  <c r="Q8610" i="2"/>
  <c r="Q8546" i="2"/>
  <c r="Q8482" i="2"/>
  <c r="Q8418" i="2"/>
  <c r="Q8354" i="2"/>
  <c r="Q8290" i="2"/>
  <c r="Q8226" i="2"/>
  <c r="Q8162" i="2"/>
  <c r="Q8098" i="2"/>
  <c r="Q8034" i="2"/>
  <c r="Q7970" i="2"/>
  <c r="Q7906" i="2"/>
  <c r="Q7842" i="2"/>
  <c r="Q7778" i="2"/>
  <c r="Q7714" i="2"/>
  <c r="Q7650" i="2"/>
  <c r="Q7586" i="2"/>
  <c r="Q7522" i="2"/>
  <c r="Q7458" i="2"/>
  <c r="Q7394" i="2"/>
  <c r="Q7330" i="2"/>
  <c r="Q7266" i="2"/>
  <c r="Q7202" i="2"/>
  <c r="Q7138" i="2"/>
  <c r="Q7074" i="2"/>
  <c r="Q7010" i="2"/>
  <c r="Q10995" i="2"/>
  <c r="Q10629" i="2"/>
  <c r="Q10373" i="2"/>
  <c r="Q10117" i="2"/>
  <c r="Q9909" i="2"/>
  <c r="Q9759" i="2"/>
  <c r="Q9631" i="2"/>
  <c r="Q9503" i="2"/>
  <c r="Q9375" i="2"/>
  <c r="Q9247" i="2"/>
  <c r="Q9129" i="2"/>
  <c r="Q9044" i="2"/>
  <c r="Q8959" i="2"/>
  <c r="Q8873" i="2"/>
  <c r="Q8788" i="2"/>
  <c r="Q8713" i="2"/>
  <c r="Q8649" i="2"/>
  <c r="Q8585" i="2"/>
  <c r="Q8521" i="2"/>
  <c r="Q8457" i="2"/>
  <c r="Q8393" i="2"/>
  <c r="Q8329" i="2"/>
  <c r="Q8265" i="2"/>
  <c r="Q8201" i="2"/>
  <c r="Q8137" i="2"/>
  <c r="Q8073" i="2"/>
  <c r="Q8009" i="2"/>
  <c r="Q11213" i="2"/>
  <c r="Q10761" i="2"/>
  <c r="Q9809" i="2"/>
  <c r="Q9553" i="2"/>
  <c r="Q9297" i="2"/>
  <c r="Q10680" i="2"/>
  <c r="Q9974" i="2"/>
  <c r="Q9800" i="2"/>
  <c r="Q9672" i="2"/>
  <c r="Q9544" i="2"/>
  <c r="Q9416" i="2"/>
  <c r="Q9288" i="2"/>
  <c r="Q9160" i="2"/>
  <c r="Q9072" i="2"/>
  <c r="Q8987" i="2"/>
  <c r="Q8901" i="2"/>
  <c r="Q8816" i="2"/>
  <c r="Q8734" i="2"/>
  <c r="Q8670" i="2"/>
  <c r="Q8606" i="2"/>
  <c r="Q8542" i="2"/>
  <c r="Q8478" i="2"/>
  <c r="Q8414" i="2"/>
  <c r="Q8350" i="2"/>
  <c r="Q8286" i="2"/>
  <c r="Q8222" i="2"/>
  <c r="Q8158" i="2"/>
  <c r="Q8094" i="2"/>
  <c r="Q8030" i="2"/>
  <c r="Q7966" i="2"/>
  <c r="Q7902" i="2"/>
  <c r="Q7838" i="2"/>
  <c r="Q7774" i="2"/>
  <c r="Q7710" i="2"/>
  <c r="Q7646" i="2"/>
  <c r="Q7582" i="2"/>
  <c r="Q7518" i="2"/>
  <c r="Q7454" i="2"/>
  <c r="Q7390" i="2"/>
  <c r="Q7326" i="2"/>
  <c r="Q7262" i="2"/>
  <c r="Q7198" i="2"/>
  <c r="Q7134" i="2"/>
  <c r="Q7070" i="2"/>
  <c r="Q7006" i="2"/>
  <c r="Q10967" i="2"/>
  <c r="Q10613" i="2"/>
  <c r="Q10357" i="2"/>
  <c r="Q10101" i="2"/>
  <c r="Q9898" i="2"/>
  <c r="Q11001" i="2"/>
  <c r="Q10775" i="2"/>
  <c r="Q10633" i="2"/>
  <c r="Q10505" i="2"/>
  <c r="Q10377" i="2"/>
  <c r="Q10249" i="2"/>
  <c r="Q10121" i="2"/>
  <c r="Q9997" i="2"/>
  <c r="Q10388" i="2"/>
  <c r="Q10060" i="2"/>
  <c r="Q9870" i="2"/>
  <c r="Q9730" i="2"/>
  <c r="Q9602" i="2"/>
  <c r="Q9490" i="2"/>
  <c r="Q9426" i="2"/>
  <c r="Q9362" i="2"/>
  <c r="Q9298" i="2"/>
  <c r="Q9234" i="2"/>
  <c r="Q9170" i="2"/>
  <c r="Q9106" i="2"/>
  <c r="Q9042" i="2"/>
  <c r="Q8978" i="2"/>
  <c r="Q8914" i="2"/>
  <c r="Q8850" i="2"/>
  <c r="Q8786" i="2"/>
  <c r="Q11461" i="2"/>
  <c r="Q11101" i="2"/>
  <c r="Q10873" i="2"/>
  <c r="Q10689" i="2"/>
  <c r="Q10561" i="2"/>
  <c r="Q10433" i="2"/>
  <c r="Q10305" i="2"/>
  <c r="Q10177" i="2"/>
  <c r="Q10049" i="2"/>
  <c r="Q9949" i="2"/>
  <c r="Q9864" i="2"/>
  <c r="Q9789" i="2"/>
  <c r="Q9725" i="2"/>
  <c r="Q9661" i="2"/>
  <c r="Q9597" i="2"/>
  <c r="Q9533" i="2"/>
  <c r="Q9469" i="2"/>
  <c r="Q9405" i="2"/>
  <c r="Q9341" i="2"/>
  <c r="Q9277" i="2"/>
  <c r="Q9213" i="2"/>
  <c r="Q12099" i="2"/>
  <c r="Q10943" i="2"/>
  <c r="Q10600" i="2"/>
  <c r="Q10344" i="2"/>
  <c r="Q10088" i="2"/>
  <c r="Q9761" i="2"/>
  <c r="Q9505" i="2"/>
  <c r="Q9249" i="2"/>
  <c r="Q10488" i="2"/>
  <c r="Q9932" i="2"/>
  <c r="Q9776" i="2"/>
  <c r="Q9648" i="2"/>
  <c r="Q9520" i="2"/>
  <c r="Q9392" i="2"/>
  <c r="Q9264" i="2"/>
  <c r="Q9141" i="2"/>
  <c r="Q9056" i="2"/>
  <c r="Q8971" i="2"/>
  <c r="Q8885" i="2"/>
  <c r="Q8800" i="2"/>
  <c r="Q8722" i="2"/>
  <c r="Q8658" i="2"/>
  <c r="Q8594" i="2"/>
  <c r="Q8530" i="2"/>
  <c r="Q8466" i="2"/>
  <c r="Q8402" i="2"/>
  <c r="Q8338" i="2"/>
  <c r="Q8274" i="2"/>
  <c r="Q8210" i="2"/>
  <c r="Q8146" i="2"/>
  <c r="Q8082" i="2"/>
  <c r="Q8018" i="2"/>
  <c r="Q7954" i="2"/>
  <c r="Q7890" i="2"/>
  <c r="Q7826" i="2"/>
  <c r="Q7762" i="2"/>
  <c r="Q7698" i="2"/>
  <c r="Q7634" i="2"/>
  <c r="Q7570" i="2"/>
  <c r="Q7506" i="2"/>
  <c r="Q7442" i="2"/>
  <c r="Q7378" i="2"/>
  <c r="Q7314" i="2"/>
  <c r="Q7250" i="2"/>
  <c r="Q7186" i="2"/>
  <c r="Q7122" i="2"/>
  <c r="Q7058" i="2"/>
  <c r="Q11493" i="2"/>
  <c r="Q10881" i="2"/>
  <c r="Q10565" i="2"/>
  <c r="Q10309" i="2"/>
  <c r="Q10053" i="2"/>
  <c r="Q9866" i="2"/>
  <c r="Q9727" i="2"/>
  <c r="Q9599" i="2"/>
  <c r="Q9471" i="2"/>
  <c r="Q9343" i="2"/>
  <c r="Q9215" i="2"/>
  <c r="Q9108" i="2"/>
  <c r="Q9023" i="2"/>
  <c r="Q8937" i="2"/>
  <c r="Q8852" i="2"/>
  <c r="Q8767" i="2"/>
  <c r="Q8697" i="2"/>
  <c r="Q8633" i="2"/>
  <c r="Q8569" i="2"/>
  <c r="Q8505" i="2"/>
  <c r="Q8441" i="2"/>
  <c r="Q8377" i="2"/>
  <c r="Q8313" i="2"/>
  <c r="Q8249" i="2"/>
  <c r="Q8185" i="2"/>
  <c r="Q8121" i="2"/>
  <c r="Q8057" i="2"/>
  <c r="Q7993" i="2"/>
  <c r="Q11100" i="2"/>
  <c r="Q10688" i="2"/>
  <c r="Q9745" i="2"/>
  <c r="Q9489" i="2"/>
  <c r="Q9233" i="2"/>
  <c r="Q10424" i="2"/>
  <c r="Q9921" i="2"/>
  <c r="Q9768" i="2"/>
  <c r="Q9640" i="2"/>
  <c r="Q9512" i="2"/>
  <c r="Q9384" i="2"/>
  <c r="Q9256" i="2"/>
  <c r="Q9136" i="2"/>
  <c r="Q9051" i="2"/>
  <c r="Q8965" i="2"/>
  <c r="Q8880" i="2"/>
  <c r="Q8795" i="2"/>
  <c r="Q8718" i="2"/>
  <c r="Q8654" i="2"/>
  <c r="Q8590" i="2"/>
  <c r="Q8526" i="2"/>
  <c r="Q8462" i="2"/>
  <c r="Q8398" i="2"/>
  <c r="Q8334" i="2"/>
  <c r="Q8270" i="2"/>
  <c r="Q8206" i="2"/>
  <c r="Q8142" i="2"/>
  <c r="Q8078" i="2"/>
  <c r="Q8014" i="2"/>
  <c r="Q7950" i="2"/>
  <c r="Q7886" i="2"/>
  <c r="Q7822" i="2"/>
  <c r="Q7758" i="2"/>
  <c r="Q7694" i="2"/>
  <c r="Q7630" i="2"/>
  <c r="Q7566" i="2"/>
  <c r="Q7502" i="2"/>
  <c r="Q7438" i="2"/>
  <c r="Q7374" i="2"/>
  <c r="Q7310" i="2"/>
  <c r="Q7246" i="2"/>
  <c r="Q7182" i="2"/>
  <c r="Q7118" i="2"/>
  <c r="Q7054" i="2"/>
  <c r="Q11379" i="2"/>
  <c r="Q10852" i="2"/>
  <c r="Q10549" i="2"/>
  <c r="Q10293" i="2"/>
  <c r="Q10037" i="2"/>
  <c r="Q9856" i="2"/>
  <c r="Q9984" i="2"/>
  <c r="Q9751" i="2"/>
  <c r="Q9623" i="2"/>
  <c r="Q9495" i="2"/>
  <c r="Q9367" i="2"/>
  <c r="Q9239" i="2"/>
  <c r="Q9124" i="2"/>
  <c r="Q9039" i="2"/>
  <c r="Q8953" i="2"/>
  <c r="Q8868" i="2"/>
  <c r="Q8783" i="2"/>
  <c r="Q8709" i="2"/>
  <c r="Q8645" i="2"/>
  <c r="Q8581" i="2"/>
  <c r="Q8517" i="2"/>
  <c r="Q8453" i="2"/>
  <c r="Q8389" i="2"/>
  <c r="Q8325" i="2"/>
  <c r="Q8261" i="2"/>
  <c r="Q8197" i="2"/>
  <c r="Q8133" i="2"/>
  <c r="Q8069" i="2"/>
  <c r="Q8005" i="2"/>
  <c r="Q11185" i="2"/>
  <c r="Q10740" i="2"/>
  <c r="Q9793" i="2"/>
  <c r="Q9537" i="2"/>
  <c r="Q9281" i="2"/>
  <c r="Q10616" i="2"/>
  <c r="Q9953" i="2"/>
  <c r="Q9792" i="2"/>
  <c r="Q9664" i="2"/>
  <c r="Q9536" i="2"/>
  <c r="Q9408" i="2"/>
  <c r="Q9280" i="2"/>
  <c r="Q9152" i="2"/>
  <c r="Q9067" i="2"/>
  <c r="Q8981" i="2"/>
  <c r="Q8896" i="2"/>
  <c r="Q8811" i="2"/>
  <c r="Q8730" i="2"/>
  <c r="Q8666" i="2"/>
  <c r="Q8602" i="2"/>
  <c r="Q8538" i="2"/>
  <c r="Q8474" i="2"/>
  <c r="Q8410" i="2"/>
  <c r="Q8346" i="2"/>
  <c r="Q8282" i="2"/>
  <c r="Q8218" i="2"/>
  <c r="Q8154" i="2"/>
  <c r="Q8090" i="2"/>
  <c r="Q8026" i="2"/>
  <c r="Q7962" i="2"/>
  <c r="Q7898" i="2"/>
  <c r="Q7834" i="2"/>
  <c r="Q7770" i="2"/>
  <c r="Q7706" i="2"/>
  <c r="Q7642" i="2"/>
  <c r="Q7578" i="2"/>
  <c r="Q7514" i="2"/>
  <c r="Q7450" i="2"/>
  <c r="Q7386" i="2"/>
  <c r="Q7322" i="2"/>
  <c r="Q7258" i="2"/>
  <c r="Q7194" i="2"/>
  <c r="Q7130" i="2"/>
  <c r="Q7066" i="2"/>
  <c r="Q12035" i="2"/>
  <c r="Q10937" i="2"/>
  <c r="Q10597" i="2"/>
  <c r="Q10341" i="2"/>
  <c r="Q10085" i="2"/>
  <c r="Q9888" i="2"/>
  <c r="Q9743" i="2"/>
  <c r="Q9615" i="2"/>
  <c r="Q9487" i="2"/>
  <c r="Q9359" i="2"/>
  <c r="Q9231" i="2"/>
  <c r="Q9119" i="2"/>
  <c r="Q9033" i="2"/>
  <c r="Q8948" i="2"/>
  <c r="Q8863" i="2"/>
  <c r="Q8777" i="2"/>
  <c r="Q8705" i="2"/>
  <c r="Q8641" i="2"/>
  <c r="Q8577" i="2"/>
  <c r="Q8513" i="2"/>
  <c r="Q8449" i="2"/>
  <c r="Q8385" i="2"/>
  <c r="Q8321" i="2"/>
  <c r="Q8257" i="2"/>
  <c r="Q8193" i="2"/>
  <c r="Q8129" i="2"/>
  <c r="Q8065" i="2"/>
  <c r="Q8001" i="2"/>
  <c r="Q11156" i="2"/>
  <c r="Q10720" i="2"/>
  <c r="Q10464" i="2"/>
  <c r="Q10208" i="2"/>
  <c r="Q9969" i="2"/>
  <c r="Q9804" i="2"/>
  <c r="Q9676" i="2"/>
  <c r="Q10141" i="2"/>
  <c r="Q9595" i="2"/>
  <c r="Q9339" i="2"/>
  <c r="Q9105" i="2"/>
  <c r="Q8935" i="2"/>
  <c r="Q8764" i="2"/>
  <c r="Q8631" i="2"/>
  <c r="Q8503" i="2"/>
  <c r="Q9848" i="2"/>
  <c r="Q9585" i="2"/>
  <c r="Q9329" i="2"/>
  <c r="Q10857" i="2"/>
  <c r="Q9996" i="2"/>
  <c r="Q9816" i="2"/>
  <c r="Q9688" i="2"/>
  <c r="Q9560" i="2"/>
  <c r="Q9083" i="2"/>
  <c r="Q8742" i="2"/>
  <c r="Q8486" i="2"/>
  <c r="Q8230" i="2"/>
  <c r="Q7974" i="2"/>
  <c r="Q7718" i="2"/>
  <c r="Q7462" i="2"/>
  <c r="Q7206" i="2"/>
  <c r="Q11023" i="2"/>
  <c r="Q9920" i="2"/>
  <c r="Q9383" i="2"/>
  <c r="Q8964" i="2"/>
  <c r="Q8653" i="2"/>
  <c r="Q8397" i="2"/>
  <c r="Q8141" i="2"/>
  <c r="Q10787" i="2"/>
  <c r="Q10304" i="2"/>
  <c r="Q9980" i="2"/>
  <c r="Q9764" i="2"/>
  <c r="Q10525" i="2"/>
  <c r="Q9611" i="2"/>
  <c r="Q9259" i="2"/>
  <c r="Q8999" i="2"/>
  <c r="Q8775" i="2"/>
  <c r="Q8591" i="2"/>
  <c r="Q8423" i="2"/>
  <c r="Q8287" i="2"/>
  <c r="Q8159" i="2"/>
  <c r="Q8031" i="2"/>
  <c r="Q7925" i="2"/>
  <c r="Q7840" i="2"/>
  <c r="Q7755" i="2"/>
  <c r="Q7669" i="2"/>
  <c r="Q7584" i="2"/>
  <c r="Q7499" i="2"/>
  <c r="Q7413" i="2"/>
  <c r="Q7328" i="2"/>
  <c r="Q7243" i="2"/>
  <c r="Q11009" i="2"/>
  <c r="Q9914" i="2"/>
  <c r="Q9524" i="2"/>
  <c r="Q9268" i="2"/>
  <c r="Q9059" i="2"/>
  <c r="Q8888" i="2"/>
  <c r="Q8724" i="2"/>
  <c r="Q8596" i="2"/>
  <c r="Q8468" i="2"/>
  <c r="Q8340" i="2"/>
  <c r="Q8212" i="2"/>
  <c r="Q8084" i="2"/>
  <c r="Q7961" i="2"/>
  <c r="Q7876" i="2"/>
  <c r="Q7791" i="2"/>
  <c r="Q7705" i="2"/>
  <c r="Q7620" i="2"/>
  <c r="Q7535" i="2"/>
  <c r="Q7449" i="2"/>
  <c r="Q7364" i="2"/>
  <c r="Q7279" i="2"/>
  <c r="Q7193" i="2"/>
  <c r="Q7108" i="2"/>
  <c r="Q7023" i="2"/>
  <c r="Q6954" i="2"/>
  <c r="Q6890" i="2"/>
  <c r="Q6826" i="2"/>
  <c r="Q6762" i="2"/>
  <c r="Q6698" i="2"/>
  <c r="Q6634" i="2"/>
  <c r="Q6570" i="2"/>
  <c r="Q6506" i="2"/>
  <c r="Q6442" i="2"/>
  <c r="Q6378" i="2"/>
  <c r="Q6314" i="2"/>
  <c r="Q6250" i="2"/>
  <c r="Q6186" i="2"/>
  <c r="Q6122" i="2"/>
  <c r="Q6058" i="2"/>
  <c r="Q5994" i="2"/>
  <c r="Q5930" i="2"/>
  <c r="Q5866" i="2"/>
  <c r="Q5802" i="2"/>
  <c r="Q10493" i="2"/>
  <c r="Q9691" i="2"/>
  <c r="Q9427" i="2"/>
  <c r="Q9171" i="2"/>
  <c r="Q9147" i="2"/>
  <c r="Q8805" i="2"/>
  <c r="Q8534" i="2"/>
  <c r="Q8278" i="2"/>
  <c r="Q8022" i="2"/>
  <c r="Q7766" i="2"/>
  <c r="Q7510" i="2"/>
  <c r="Q7254" i="2"/>
  <c r="Q11705" i="2"/>
  <c r="Q10069" i="2"/>
  <c r="Q9479" i="2"/>
  <c r="Q9028" i="2"/>
  <c r="Q8701" i="2"/>
  <c r="Q8445" i="2"/>
  <c r="Q8189" i="2"/>
  <c r="Q11128" i="2"/>
  <c r="Q10368" i="2"/>
  <c r="Q10032" i="2"/>
  <c r="Q9796" i="2"/>
  <c r="Q10809" i="2"/>
  <c r="Q9675" i="2"/>
  <c r="Q9323" i="2"/>
  <c r="Q9041" i="2"/>
  <c r="Q8817" i="2"/>
  <c r="Q8623" i="2"/>
  <c r="Q8455" i="2"/>
  <c r="Q8311" i="2"/>
  <c r="Q8183" i="2"/>
  <c r="Q8055" i="2"/>
  <c r="Q7941" i="2"/>
  <c r="Q7856" i="2"/>
  <c r="Q7771" i="2"/>
  <c r="Q7685" i="2"/>
  <c r="Q7600" i="2"/>
  <c r="Q7515" i="2"/>
  <c r="Q7429" i="2"/>
  <c r="Q7344" i="2"/>
  <c r="Q7259" i="2"/>
  <c r="Q11577" i="2"/>
  <c r="Q10061" i="2"/>
  <c r="Q9572" i="2"/>
  <c r="Q9316" i="2"/>
  <c r="Q9091" i="2"/>
  <c r="Q8920" i="2"/>
  <c r="Q8749" i="2"/>
  <c r="Q8620" i="2"/>
  <c r="Q8492" i="2"/>
  <c r="Q8364" i="2"/>
  <c r="Q8236" i="2"/>
  <c r="Q8108" i="2"/>
  <c r="Q7980" i="2"/>
  <c r="Q7892" i="2"/>
  <c r="Q7807" i="2"/>
  <c r="Q7721" i="2"/>
  <c r="Q7636" i="2"/>
  <c r="Q7551" i="2"/>
  <c r="Q7465" i="2"/>
  <c r="Q7380" i="2"/>
  <c r="Q7295" i="2"/>
  <c r="Q7209" i="2"/>
  <c r="Q7124" i="2"/>
  <c r="Q7039" i="2"/>
  <c r="Q6966" i="2"/>
  <c r="Q6902" i="2"/>
  <c r="Q6838" i="2"/>
  <c r="Q6774" i="2"/>
  <c r="Q6710" i="2"/>
  <c r="Q6646" i="2"/>
  <c r="Q6582" i="2"/>
  <c r="Q6518" i="2"/>
  <c r="Q6454" i="2"/>
  <c r="Q6390" i="2"/>
  <c r="Q6326" i="2"/>
  <c r="Q6262" i="2"/>
  <c r="Q6198" i="2"/>
  <c r="Q9368" i="2"/>
  <c r="Q8955" i="2"/>
  <c r="Q8646" i="2"/>
  <c r="Q8390" i="2"/>
  <c r="Q9104" i="2"/>
  <c r="Q8763" i="2"/>
  <c r="Q8502" i="2"/>
  <c r="Q8246" i="2"/>
  <c r="Q7990" i="2"/>
  <c r="Q7734" i="2"/>
  <c r="Q7478" i="2"/>
  <c r="Q7222" i="2"/>
  <c r="Q11137" i="2"/>
  <c r="Q9962" i="2"/>
  <c r="Q9415" i="2"/>
  <c r="Q8985" i="2"/>
  <c r="Q8669" i="2"/>
  <c r="Q8413" i="2"/>
  <c r="Q8157" i="2"/>
  <c r="Q10900" i="2"/>
  <c r="Q10320" i="2"/>
  <c r="Q9990" i="2"/>
  <c r="Q9780" i="2"/>
  <c r="Q10589" i="2"/>
  <c r="Q9627" i="2"/>
  <c r="Q9291" i="2"/>
  <c r="Q9009" i="2"/>
  <c r="Q8785" i="2"/>
  <c r="Q8607" i="2"/>
  <c r="Q8431" i="2"/>
  <c r="Q8295" i="2"/>
  <c r="Q8167" i="2"/>
  <c r="Q8039" i="2"/>
  <c r="Q7931" i="2"/>
  <c r="Q7845" i="2"/>
  <c r="Q7760" i="2"/>
  <c r="Q7675" i="2"/>
  <c r="Q7589" i="2"/>
  <c r="Q7504" i="2"/>
  <c r="Q7419" i="2"/>
  <c r="Q7333" i="2"/>
  <c r="Q7248" i="2"/>
  <c r="Q11123" i="2"/>
  <c r="Q9957" i="2"/>
  <c r="Q9540" i="2"/>
  <c r="Q9284" i="2"/>
  <c r="Q9069" i="2"/>
  <c r="Q8899" i="2"/>
  <c r="Q8732" i="2"/>
  <c r="Q8604" i="2"/>
  <c r="Q8476" i="2"/>
  <c r="Q8348" i="2"/>
  <c r="Q8220" i="2"/>
  <c r="Q8092" i="2"/>
  <c r="Q7967" i="2"/>
  <c r="Q7881" i="2"/>
  <c r="Q7796" i="2"/>
  <c r="Q7711" i="2"/>
  <c r="Q7625" i="2"/>
  <c r="Q7540" i="2"/>
  <c r="Q7455" i="2"/>
  <c r="Q7369" i="2"/>
  <c r="Q7284" i="2"/>
  <c r="Q9941" i="2"/>
  <c r="Q9719" i="2"/>
  <c r="Q9591" i="2"/>
  <c r="Q9463" i="2"/>
  <c r="Q9335" i="2"/>
  <c r="Q9207" i="2"/>
  <c r="Q9103" i="2"/>
  <c r="Q9017" i="2"/>
  <c r="Q8932" i="2"/>
  <c r="Q8847" i="2"/>
  <c r="Q8761" i="2"/>
  <c r="Q8693" i="2"/>
  <c r="Q8629" i="2"/>
  <c r="Q8565" i="2"/>
  <c r="Q8501" i="2"/>
  <c r="Q8437" i="2"/>
  <c r="Q8373" i="2"/>
  <c r="Q8309" i="2"/>
  <c r="Q8245" i="2"/>
  <c r="Q8181" i="2"/>
  <c r="Q8117" i="2"/>
  <c r="Q8053" i="2"/>
  <c r="Q7989" i="2"/>
  <c r="Q11071" i="2"/>
  <c r="Q10672" i="2"/>
  <c r="Q9729" i="2"/>
  <c r="Q9473" i="2"/>
  <c r="Q9217" i="2"/>
  <c r="Q10360" i="2"/>
  <c r="Q9910" i="2"/>
  <c r="Q9760" i="2"/>
  <c r="Q9632" i="2"/>
  <c r="Q9504" i="2"/>
  <c r="Q9376" i="2"/>
  <c r="Q9248" i="2"/>
  <c r="Q9131" i="2"/>
  <c r="Q9045" i="2"/>
  <c r="Q8960" i="2"/>
  <c r="Q8875" i="2"/>
  <c r="Q8789" i="2"/>
  <c r="Q8714" i="2"/>
  <c r="Q8650" i="2"/>
  <c r="Q8586" i="2"/>
  <c r="Q8522" i="2"/>
  <c r="Q8458" i="2"/>
  <c r="Q8394" i="2"/>
  <c r="Q8330" i="2"/>
  <c r="Q8266" i="2"/>
  <c r="Q8202" i="2"/>
  <c r="Q8138" i="2"/>
  <c r="Q8074" i="2"/>
  <c r="Q8010" i="2"/>
  <c r="Q7946" i="2"/>
  <c r="Q7882" i="2"/>
  <c r="Q7818" i="2"/>
  <c r="Q7754" i="2"/>
  <c r="Q7690" i="2"/>
  <c r="Q7626" i="2"/>
  <c r="Q7562" i="2"/>
  <c r="Q7498" i="2"/>
  <c r="Q7434" i="2"/>
  <c r="Q7370" i="2"/>
  <c r="Q7306" i="2"/>
  <c r="Q7242" i="2"/>
  <c r="Q7178" i="2"/>
  <c r="Q7114" i="2"/>
  <c r="Q7050" i="2"/>
  <c r="Q11305" i="2"/>
  <c r="Q10824" i="2"/>
  <c r="Q10533" i="2"/>
  <c r="Q10277" i="2"/>
  <c r="Q10021" i="2"/>
  <c r="Q9845" i="2"/>
  <c r="Q9711" i="2"/>
  <c r="Q9583" i="2"/>
  <c r="Q9455" i="2"/>
  <c r="Q9327" i="2"/>
  <c r="Q9199" i="2"/>
  <c r="Q9097" i="2"/>
  <c r="Q9012" i="2"/>
  <c r="Q8927" i="2"/>
  <c r="Q8841" i="2"/>
  <c r="Q8756" i="2"/>
  <c r="Q8689" i="2"/>
  <c r="Q8625" i="2"/>
  <c r="Q8561" i="2"/>
  <c r="Q8497" i="2"/>
  <c r="Q8433" i="2"/>
  <c r="Q8369" i="2"/>
  <c r="Q8305" i="2"/>
  <c r="Q8241" i="2"/>
  <c r="Q8177" i="2"/>
  <c r="Q8113" i="2"/>
  <c r="Q8049" i="2"/>
  <c r="Q7985" i="2"/>
  <c r="Q11043" i="2"/>
  <c r="Q10656" i="2"/>
  <c r="Q10400" i="2"/>
  <c r="Q10144" i="2"/>
  <c r="Q9926" i="2"/>
  <c r="Q9772" i="2"/>
  <c r="Q11037" i="2"/>
  <c r="Q9925" i="2"/>
  <c r="Q9531" i="2"/>
  <c r="Q9275" i="2"/>
  <c r="Q9063" i="2"/>
  <c r="Q8892" i="2"/>
  <c r="Q8727" i="2"/>
  <c r="Q8599" i="2"/>
  <c r="Q8471" i="2"/>
  <c r="Q9777" i="2"/>
  <c r="Q9521" i="2"/>
  <c r="Q9265" i="2"/>
  <c r="Q10552" i="2"/>
  <c r="Q9942" i="2"/>
  <c r="Q9784" i="2"/>
  <c r="Q9656" i="2"/>
  <c r="Q9432" i="2"/>
  <c r="Q8997" i="2"/>
  <c r="Q8678" i="2"/>
  <c r="Q8422" i="2"/>
  <c r="Q8166" i="2"/>
  <c r="Q7910" i="2"/>
  <c r="Q7654" i="2"/>
  <c r="Q7398" i="2"/>
  <c r="Q7142" i="2"/>
  <c r="Q10645" i="2"/>
  <c r="Q9767" i="2"/>
  <c r="Q9255" i="2"/>
  <c r="Q8879" i="2"/>
  <c r="Q8589" i="2"/>
  <c r="Q8333" i="2"/>
  <c r="Q8077" i="2"/>
  <c r="Q10560" i="2"/>
  <c r="Q10224" i="2"/>
  <c r="Q9916" i="2"/>
  <c r="Q9724" i="2"/>
  <c r="Q10205" i="2"/>
  <c r="Q9515" i="2"/>
  <c r="Q9179" i="2"/>
  <c r="Q8945" i="2"/>
  <c r="Q8719" i="2"/>
  <c r="Q8551" i="2"/>
  <c r="Q8383" i="2"/>
  <c r="Q8255" i="2"/>
  <c r="Q8127" i="2"/>
  <c r="Q7999" i="2"/>
  <c r="Q7904" i="2"/>
  <c r="Q7819" i="2"/>
  <c r="Q7733" i="2"/>
  <c r="Q7648" i="2"/>
  <c r="Q7563" i="2"/>
  <c r="Q7477" i="2"/>
  <c r="Q7392" i="2"/>
  <c r="Q7307" i="2"/>
  <c r="Q7221" i="2"/>
  <c r="Q10637" i="2"/>
  <c r="Q9763" i="2"/>
  <c r="Q9460" i="2"/>
  <c r="Q9204" i="2"/>
  <c r="Q9016" i="2"/>
  <c r="Q8845" i="2"/>
  <c r="Q8692" i="2"/>
  <c r="Q8564" i="2"/>
  <c r="Q8436" i="2"/>
  <c r="Q8308" i="2"/>
  <c r="Q8180" i="2"/>
  <c r="Q8052" i="2"/>
  <c r="Q7940" i="2"/>
  <c r="Q7855" i="2"/>
  <c r="Q7769" i="2"/>
  <c r="Q7684" i="2"/>
  <c r="Q7599" i="2"/>
  <c r="Q7513" i="2"/>
  <c r="Q7428" i="2"/>
  <c r="Q7343" i="2"/>
  <c r="Q7257" i="2"/>
  <c r="Q7172" i="2"/>
  <c r="Q7087" i="2"/>
  <c r="Q7002" i="2"/>
  <c r="Q6938" i="2"/>
  <c r="Q6874" i="2"/>
  <c r="Q6810" i="2"/>
  <c r="Q6746" i="2"/>
  <c r="Q6682" i="2"/>
  <c r="Q6618" i="2"/>
  <c r="Q6554" i="2"/>
  <c r="Q6490" i="2"/>
  <c r="Q6426" i="2"/>
  <c r="Q6362" i="2"/>
  <c r="Q6298" i="2"/>
  <c r="Q6234" i="2"/>
  <c r="Q6170" i="2"/>
  <c r="Q6106" i="2"/>
  <c r="Q6042" i="2"/>
  <c r="Q5978" i="2"/>
  <c r="Q5914" i="2"/>
  <c r="Q5850" i="2"/>
  <c r="Q5786" i="2"/>
  <c r="Q10237" i="2"/>
  <c r="Q9619" i="2"/>
  <c r="Q9363" i="2"/>
  <c r="Q9528" i="2"/>
  <c r="Q9061" i="2"/>
  <c r="Q8726" i="2"/>
  <c r="Q8470" i="2"/>
  <c r="Q8214" i="2"/>
  <c r="Q7958" i="2"/>
  <c r="Q7702" i="2"/>
  <c r="Q7446" i="2"/>
  <c r="Q7190" i="2"/>
  <c r="Q10909" i="2"/>
  <c r="Q9877" i="2"/>
  <c r="Q9351" i="2"/>
  <c r="Q8943" i="2"/>
  <c r="Q8637" i="2"/>
  <c r="Q8381" i="2"/>
  <c r="Q8125" i="2"/>
  <c r="Q10704" i="2"/>
  <c r="Q10288" i="2"/>
  <c r="Q9958" i="2"/>
  <c r="Q9756" i="2"/>
  <c r="Q10461" i="2"/>
  <c r="Q9579" i="2"/>
  <c r="Q9243" i="2"/>
  <c r="Q8988" i="2"/>
  <c r="Q8753" i="2"/>
  <c r="Q8583" i="2"/>
  <c r="Q8415" i="2"/>
  <c r="Q8279" i="2"/>
  <c r="Q8151" i="2"/>
  <c r="Q8023" i="2"/>
  <c r="Q7920" i="2"/>
  <c r="Q7835" i="2"/>
  <c r="Q7749" i="2"/>
  <c r="Q7664" i="2"/>
  <c r="Q7579" i="2"/>
  <c r="Q7493" i="2"/>
  <c r="Q7408" i="2"/>
  <c r="Q7323" i="2"/>
  <c r="Q7237" i="2"/>
  <c r="Q10895" i="2"/>
  <c r="Q9872" i="2"/>
  <c r="Q9508" i="2"/>
  <c r="Q9252" i="2"/>
  <c r="Q9048" i="2"/>
  <c r="Q8877" i="2"/>
  <c r="Q8716" i="2"/>
  <c r="Q8588" i="2"/>
  <c r="Q8460" i="2"/>
  <c r="Q8332" i="2"/>
  <c r="Q8204" i="2"/>
  <c r="Q8076" i="2"/>
  <c r="Q7956" i="2"/>
  <c r="Q7871" i="2"/>
  <c r="Q7785" i="2"/>
  <c r="Q7700" i="2"/>
  <c r="Q7615" i="2"/>
  <c r="Q7529" i="2"/>
  <c r="Q7444" i="2"/>
  <c r="Q7359" i="2"/>
  <c r="Q7273" i="2"/>
  <c r="Q7188" i="2"/>
  <c r="Q7103" i="2"/>
  <c r="Q7017" i="2"/>
  <c r="Q6950" i="2"/>
  <c r="Q6886" i="2"/>
  <c r="Q6822" i="2"/>
  <c r="Q6758" i="2"/>
  <c r="Q6694" i="2"/>
  <c r="Q6630" i="2"/>
  <c r="Q6566" i="2"/>
  <c r="Q6502" i="2"/>
  <c r="Q6438" i="2"/>
  <c r="Q6374" i="2"/>
  <c r="Q6310" i="2"/>
  <c r="Q6246" i="2"/>
  <c r="Q6182" i="2"/>
  <c r="Q9240" i="2"/>
  <c r="Q8869" i="2"/>
  <c r="Q8582" i="2"/>
  <c r="Q9464" i="2"/>
  <c r="Q9019" i="2"/>
  <c r="Q8694" i="2"/>
  <c r="Q8438" i="2"/>
  <c r="Q8182" i="2"/>
  <c r="Q7926" i="2"/>
  <c r="Q7670" i="2"/>
  <c r="Q7414" i="2"/>
  <c r="Q7158" i="2"/>
  <c r="Q10709" i="2"/>
  <c r="Q9799" i="2"/>
  <c r="Q9287" i="2"/>
  <c r="Q8900" i="2"/>
  <c r="Q8605" i="2"/>
  <c r="Q8349" i="2"/>
  <c r="Q8093" i="2"/>
  <c r="Q10576" i="2"/>
  <c r="Q10240" i="2"/>
  <c r="Q9937" i="2"/>
  <c r="Q9732" i="2"/>
  <c r="Q10269" i="2"/>
  <c r="Q9547" i="2"/>
  <c r="Q9195" i="2"/>
  <c r="Q8956" i="2"/>
  <c r="Q8735" i="2"/>
  <c r="Q8559" i="2"/>
  <c r="Q8391" i="2"/>
  <c r="Q8263" i="2"/>
  <c r="Q8135" i="2"/>
  <c r="Q8007" i="2"/>
  <c r="Q7909" i="2"/>
  <c r="Q7824" i="2"/>
  <c r="Q7739" i="2"/>
  <c r="Q7653" i="2"/>
  <c r="Q7568" i="2"/>
  <c r="Q7483" i="2"/>
  <c r="Q7397" i="2"/>
  <c r="Q7312" i="2"/>
  <c r="Q7227" i="2"/>
  <c r="Q10701" i="2"/>
  <c r="Q9795" i="2"/>
  <c r="Q9476" i="2"/>
  <c r="Q9220" i="2"/>
  <c r="Q9027" i="2"/>
  <c r="Q8856" i="2"/>
  <c r="Q8700" i="2"/>
  <c r="Q8572" i="2"/>
  <c r="Q8444" i="2"/>
  <c r="Q8316" i="2"/>
  <c r="Q8188" i="2"/>
  <c r="Q8060" i="2"/>
  <c r="Q7945" i="2"/>
  <c r="Q7860" i="2"/>
  <c r="Q7775" i="2"/>
  <c r="Q7689" i="2"/>
  <c r="Q7604" i="2"/>
  <c r="Q7519" i="2"/>
  <c r="Q7433" i="2"/>
  <c r="Q7348" i="2"/>
  <c r="Q9815" i="2"/>
  <c r="Q9687" i="2"/>
  <c r="Q9559" i="2"/>
  <c r="Q9431" i="2"/>
  <c r="Q9303" i="2"/>
  <c r="Q9175" i="2"/>
  <c r="Q9081" i="2"/>
  <c r="Q8996" i="2"/>
  <c r="Q8911" i="2"/>
  <c r="Q8825" i="2"/>
  <c r="Q8741" i="2"/>
  <c r="Q8677" i="2"/>
  <c r="Q8613" i="2"/>
  <c r="Q8549" i="2"/>
  <c r="Q8485" i="2"/>
  <c r="Q8421" i="2"/>
  <c r="Q8357" i="2"/>
  <c r="Q8293" i="2"/>
  <c r="Q8229" i="2"/>
  <c r="Q8165" i="2"/>
  <c r="Q8101" i="2"/>
  <c r="Q8037" i="2"/>
  <c r="Q7973" i="2"/>
  <c r="Q10957" i="2"/>
  <c r="Q10608" i="2"/>
  <c r="Q9665" i="2"/>
  <c r="Q9409" i="2"/>
  <c r="Q9153" i="2"/>
  <c r="Q10168" i="2"/>
  <c r="Q9868" i="2"/>
  <c r="Q9728" i="2"/>
  <c r="Q9600" i="2"/>
  <c r="Q9472" i="2"/>
  <c r="Q9344" i="2"/>
  <c r="Q9216" i="2"/>
  <c r="Q9109" i="2"/>
  <c r="Q9024" i="2"/>
  <c r="Q8939" i="2"/>
  <c r="Q8853" i="2"/>
  <c r="Q8768" i="2"/>
  <c r="Q8698" i="2"/>
  <c r="Q8634" i="2"/>
  <c r="Q8570" i="2"/>
  <c r="Q8506" i="2"/>
  <c r="Q8442" i="2"/>
  <c r="Q8378" i="2"/>
  <c r="Q8314" i="2"/>
  <c r="Q8250" i="2"/>
  <c r="Q8186" i="2"/>
  <c r="Q8122" i="2"/>
  <c r="Q8058" i="2"/>
  <c r="Q7994" i="2"/>
  <c r="Q7930" i="2"/>
  <c r="Q7866" i="2"/>
  <c r="Q7802" i="2"/>
  <c r="Q7738" i="2"/>
  <c r="Q7674" i="2"/>
  <c r="Q7610" i="2"/>
  <c r="Q7546" i="2"/>
  <c r="Q7482" i="2"/>
  <c r="Q7418" i="2"/>
  <c r="Q7354" i="2"/>
  <c r="Q7290" i="2"/>
  <c r="Q7226" i="2"/>
  <c r="Q7162" i="2"/>
  <c r="Q7098" i="2"/>
  <c r="Q7034" i="2"/>
  <c r="Q11165" i="2"/>
  <c r="Q10725" i="2"/>
  <c r="Q10469" i="2"/>
  <c r="Q10213" i="2"/>
  <c r="Q9973" i="2"/>
  <c r="Q9807" i="2"/>
  <c r="Q9679" i="2"/>
  <c r="Q9551" i="2"/>
  <c r="Q9423" i="2"/>
  <c r="Q9295" i="2"/>
  <c r="Q9167" i="2"/>
  <c r="Q9076" i="2"/>
  <c r="Q8991" i="2"/>
  <c r="Q8905" i="2"/>
  <c r="Q8820" i="2"/>
  <c r="Q8737" i="2"/>
  <c r="Q8673" i="2"/>
  <c r="Q8609" i="2"/>
  <c r="Q8545" i="2"/>
  <c r="Q8481" i="2"/>
  <c r="Q8417" i="2"/>
  <c r="Q8353" i="2"/>
  <c r="Q8289" i="2"/>
  <c r="Q8225" i="2"/>
  <c r="Q8161" i="2"/>
  <c r="Q8097" i="2"/>
  <c r="Q8033" i="2"/>
  <c r="Q11900" i="2"/>
  <c r="Q10929" i="2"/>
  <c r="Q10592" i="2"/>
  <c r="Q10336" i="2"/>
  <c r="Q10080" i="2"/>
  <c r="Q9884" i="2"/>
  <c r="Q9740" i="2"/>
  <c r="Q10653" i="2"/>
  <c r="Q9771" i="2"/>
  <c r="Q9467" i="2"/>
  <c r="Q9211" i="2"/>
  <c r="Q9020" i="2"/>
  <c r="Q8849" i="2"/>
  <c r="Q8695" i="2"/>
  <c r="Q8567" i="2"/>
  <c r="Q8439" i="2"/>
  <c r="Q9713" i="2"/>
  <c r="Q9457" i="2"/>
  <c r="Q9201" i="2"/>
  <c r="Q10296" i="2"/>
  <c r="Q9900" i="2"/>
  <c r="Q9752" i="2"/>
  <c r="Q9624" i="2"/>
  <c r="Q9304" i="2"/>
  <c r="Q8912" i="2"/>
  <c r="Q8614" i="2"/>
  <c r="Q8358" i="2"/>
  <c r="Q8102" i="2"/>
  <c r="Q7846" i="2"/>
  <c r="Q7590" i="2"/>
  <c r="Q7334" i="2"/>
  <c r="Q7078" i="2"/>
  <c r="Q10389" i="2"/>
  <c r="Q9639" i="2"/>
  <c r="Q9135" i="2"/>
  <c r="Q8793" i="2"/>
  <c r="Q8525" i="2"/>
  <c r="Q8269" i="2"/>
  <c r="Q8013" i="2"/>
  <c r="Q10480" i="2"/>
  <c r="Q10128" i="2"/>
  <c r="Q9862" i="2"/>
  <c r="Q9684" i="2"/>
  <c r="Q9882" i="2"/>
  <c r="Q9435" i="2"/>
  <c r="Q9116" i="2"/>
  <c r="Q8881" i="2"/>
  <c r="Q8679" i="2"/>
  <c r="Q8511" i="2"/>
  <c r="Q8351" i="2"/>
  <c r="Q8223" i="2"/>
  <c r="Q8095" i="2"/>
  <c r="Q7968" i="2"/>
  <c r="Q7883" i="2"/>
  <c r="Q7797" i="2"/>
  <c r="Q7712" i="2"/>
  <c r="Q7627" i="2"/>
  <c r="Q7541" i="2"/>
  <c r="Q7456" i="2"/>
  <c r="Q7371" i="2"/>
  <c r="Q7285" i="2"/>
  <c r="Q7200" i="2"/>
  <c r="Q10381" i="2"/>
  <c r="Q9652" i="2"/>
  <c r="Q9396" i="2"/>
  <c r="Q9144" i="2"/>
  <c r="Q8973" i="2"/>
  <c r="Q8803" i="2"/>
  <c r="Q8660" i="2"/>
  <c r="Q8532" i="2"/>
  <c r="Q8404" i="2"/>
  <c r="Q8276" i="2"/>
  <c r="Q8148" i="2"/>
  <c r="Q8020" i="2"/>
  <c r="Q7919" i="2"/>
  <c r="Q7833" i="2"/>
  <c r="Q7748" i="2"/>
  <c r="Q7663" i="2"/>
  <c r="Q7577" i="2"/>
  <c r="Q7492" i="2"/>
  <c r="Q7407" i="2"/>
  <c r="Q7321" i="2"/>
  <c r="Q7236" i="2"/>
  <c r="Q7151" i="2"/>
  <c r="Q7065" i="2"/>
  <c r="Q6986" i="2"/>
  <c r="Q6922" i="2"/>
  <c r="Q6858" i="2"/>
  <c r="Q6794" i="2"/>
  <c r="Q6730" i="2"/>
  <c r="Q6666" i="2"/>
  <c r="Q6602" i="2"/>
  <c r="Q6538" i="2"/>
  <c r="Q6474" i="2"/>
  <c r="Q6410" i="2"/>
  <c r="Q6346" i="2"/>
  <c r="Q6282" i="2"/>
  <c r="Q6218" i="2"/>
  <c r="Q6154" i="2"/>
  <c r="Q6090" i="2"/>
  <c r="Q6026" i="2"/>
  <c r="Q5962" i="2"/>
  <c r="Q5898" i="2"/>
  <c r="Q5834" i="2"/>
  <c r="Q11208" i="2"/>
  <c r="Q9989" i="2"/>
  <c r="Q9555" i="2"/>
  <c r="Q9299" i="2"/>
  <c r="Q9400" i="2"/>
  <c r="Q8976" i="2"/>
  <c r="Q8662" i="2"/>
  <c r="Q8406" i="2"/>
  <c r="Q8150" i="2"/>
  <c r="Q7894" i="2"/>
  <c r="Q7638" i="2"/>
  <c r="Q7382" i="2"/>
  <c r="Q7126" i="2"/>
  <c r="Q10581" i="2"/>
  <c r="Q9735" i="2"/>
  <c r="Q9223" i="2"/>
  <c r="Q8857" i="2"/>
  <c r="Q8573" i="2"/>
  <c r="Q8317" i="2"/>
  <c r="Q8061" i="2"/>
  <c r="Q10544" i="2"/>
  <c r="Q10192" i="2"/>
  <c r="Q9905" i="2"/>
  <c r="Q9716" i="2"/>
  <c r="Q10077" i="2"/>
  <c r="Q9499" i="2"/>
  <c r="Q9163" i="2"/>
  <c r="Q8924" i="2"/>
  <c r="Q8711" i="2"/>
  <c r="Q8543" i="2"/>
  <c r="Q8375" i="2"/>
  <c r="Q8247" i="2"/>
  <c r="Q8119" i="2"/>
  <c r="Q7991" i="2"/>
  <c r="Q7899" i="2"/>
  <c r="Q7813" i="2"/>
  <c r="Q7728" i="2"/>
  <c r="Q7643" i="2"/>
  <c r="Q7557" i="2"/>
  <c r="Q7472" i="2"/>
  <c r="Q7387" i="2"/>
  <c r="Q7301" i="2"/>
  <c r="Q7216" i="2"/>
  <c r="Q10573" i="2"/>
  <c r="Q9731" i="2"/>
  <c r="Q9444" i="2"/>
  <c r="Q9188" i="2"/>
  <c r="Q9005" i="2"/>
  <c r="Q8835" i="2"/>
  <c r="Q8684" i="2"/>
  <c r="Q8556" i="2"/>
  <c r="Q8428" i="2"/>
  <c r="Q8300" i="2"/>
  <c r="Q8172" i="2"/>
  <c r="Q8044" i="2"/>
  <c r="Q7935" i="2"/>
  <c r="Q7849" i="2"/>
  <c r="Q7764" i="2"/>
  <c r="Q7679" i="2"/>
  <c r="Q7593" i="2"/>
  <c r="Q7508" i="2"/>
  <c r="Q7423" i="2"/>
  <c r="Q7337" i="2"/>
  <c r="Q7252" i="2"/>
  <c r="Q7167" i="2"/>
  <c r="Q7081" i="2"/>
  <c r="Q6998" i="2"/>
  <c r="Q6934" i="2"/>
  <c r="Q6870" i="2"/>
  <c r="Q6806" i="2"/>
  <c r="Q6742" i="2"/>
  <c r="Q6678" i="2"/>
  <c r="Q6614" i="2"/>
  <c r="Q6550" i="2"/>
  <c r="Q6486" i="2"/>
  <c r="Q6422" i="2"/>
  <c r="Q6358" i="2"/>
  <c r="Q6294" i="2"/>
  <c r="Q6230" i="2"/>
  <c r="Q6166" i="2"/>
  <c r="Q9125" i="2"/>
  <c r="Q8784" i="2"/>
  <c r="Q8518" i="2"/>
  <c r="Q9336" i="2"/>
  <c r="Q8933" i="2"/>
  <c r="Q8630" i="2"/>
  <c r="Q8374" i="2"/>
  <c r="Q8118" i="2"/>
  <c r="Q7862" i="2"/>
  <c r="Q7606" i="2"/>
  <c r="Q7350" i="2"/>
  <c r="Q7094" i="2"/>
  <c r="Q10453" i="2"/>
  <c r="Q9671" i="2"/>
  <c r="Q9159" i="2"/>
  <c r="Q8815" i="2"/>
  <c r="Q8541" i="2"/>
  <c r="Q8285" i="2"/>
  <c r="Q8029" i="2"/>
  <c r="Q10496" i="2"/>
  <c r="Q10160" i="2"/>
  <c r="Q9873" i="2"/>
  <c r="Q9692" i="2"/>
  <c r="Q9968" i="2"/>
  <c r="Q9451" i="2"/>
  <c r="Q9127" i="2"/>
  <c r="Q8903" i="2"/>
  <c r="Q8687" i="2"/>
  <c r="Q8519" i="2"/>
  <c r="Q8359" i="2"/>
  <c r="Q8231" i="2"/>
  <c r="Q8103" i="2"/>
  <c r="Q7975" i="2"/>
  <c r="Q7888" i="2"/>
  <c r="Q7803" i="2"/>
  <c r="Q7717" i="2"/>
  <c r="Q7632" i="2"/>
  <c r="Q7547" i="2"/>
  <c r="Q7461" i="2"/>
  <c r="Q7376" i="2"/>
  <c r="Q7291" i="2"/>
  <c r="Q7205" i="2"/>
  <c r="Q10445" i="2"/>
  <c r="Q9668" i="2"/>
  <c r="Q9412" i="2"/>
  <c r="Q9156" i="2"/>
  <c r="Q8984" i="2"/>
  <c r="Q8813" i="2"/>
  <c r="Q8668" i="2"/>
  <c r="Q8540" i="2"/>
  <c r="Q8412" i="2"/>
  <c r="Q8284" i="2"/>
  <c r="Q8156" i="2"/>
  <c r="Q8028" i="2"/>
  <c r="Q7924" i="2"/>
  <c r="Q7839" i="2"/>
  <c r="Q7753" i="2"/>
  <c r="Q7668" i="2"/>
  <c r="Q7583" i="2"/>
  <c r="Q7497" i="2"/>
  <c r="Q7412" i="2"/>
  <c r="Q7327" i="2"/>
  <c r="Q7241" i="2"/>
  <c r="Q9783" i="2"/>
  <c r="Q9655" i="2"/>
  <c r="Q9527" i="2"/>
  <c r="Q9399" i="2"/>
  <c r="Q9271" i="2"/>
  <c r="Q9145" i="2"/>
  <c r="Q9060" i="2"/>
  <c r="Q8975" i="2"/>
  <c r="Q8889" i="2"/>
  <c r="Q8804" i="2"/>
  <c r="Q8725" i="2"/>
  <c r="Q8661" i="2"/>
  <c r="Q8597" i="2"/>
  <c r="Q8533" i="2"/>
  <c r="Q8469" i="2"/>
  <c r="Q8405" i="2"/>
  <c r="Q8341" i="2"/>
  <c r="Q8277" i="2"/>
  <c r="Q8213" i="2"/>
  <c r="Q8149" i="2"/>
  <c r="Q8085" i="2"/>
  <c r="Q8021" i="2"/>
  <c r="Q11347" i="2"/>
  <c r="Q10844" i="2"/>
  <c r="Q9869" i="2"/>
  <c r="Q9601" i="2"/>
  <c r="Q9345" i="2"/>
  <c r="Q10972" i="2"/>
  <c r="Q10040" i="2"/>
  <c r="Q9825" i="2"/>
  <c r="Q9696" i="2"/>
  <c r="Q9568" i="2"/>
  <c r="Q9440" i="2"/>
  <c r="Q9312" i="2"/>
  <c r="Q9184" i="2"/>
  <c r="Q9088" i="2"/>
  <c r="Q9003" i="2"/>
  <c r="Q8917" i="2"/>
  <c r="Q8832" i="2"/>
  <c r="Q8747" i="2"/>
  <c r="Q8682" i="2"/>
  <c r="Q8618" i="2"/>
  <c r="Q8554" i="2"/>
  <c r="Q8490" i="2"/>
  <c r="Q8426" i="2"/>
  <c r="Q8362" i="2"/>
  <c r="Q8298" i="2"/>
  <c r="Q8234" i="2"/>
  <c r="Q8170" i="2"/>
  <c r="Q8106" i="2"/>
  <c r="Q8042" i="2"/>
  <c r="Q7978" i="2"/>
  <c r="Q7914" i="2"/>
  <c r="Q7850" i="2"/>
  <c r="Q7786" i="2"/>
  <c r="Q7722" i="2"/>
  <c r="Q7658" i="2"/>
  <c r="Q7594" i="2"/>
  <c r="Q7530" i="2"/>
  <c r="Q7466" i="2"/>
  <c r="Q7402" i="2"/>
  <c r="Q7338" i="2"/>
  <c r="Q7274" i="2"/>
  <c r="Q7210" i="2"/>
  <c r="Q7146" i="2"/>
  <c r="Q7082" i="2"/>
  <c r="Q7018" i="2"/>
  <c r="Q11052" i="2"/>
  <c r="Q10661" i="2"/>
  <c r="Q10405" i="2"/>
  <c r="Q10149" i="2"/>
  <c r="Q9930" i="2"/>
  <c r="Q9775" i="2"/>
  <c r="Q9647" i="2"/>
  <c r="Q9519" i="2"/>
  <c r="Q9391" i="2"/>
  <c r="Q9263" i="2"/>
  <c r="Q9140" i="2"/>
  <c r="Q9055" i="2"/>
  <c r="Q8969" i="2"/>
  <c r="Q8884" i="2"/>
  <c r="Q8799" i="2"/>
  <c r="Q8721" i="2"/>
  <c r="Q8657" i="2"/>
  <c r="Q8593" i="2"/>
  <c r="Q8529" i="2"/>
  <c r="Q8465" i="2"/>
  <c r="Q8401" i="2"/>
  <c r="Q8337" i="2"/>
  <c r="Q8273" i="2"/>
  <c r="Q8209" i="2"/>
  <c r="Q8145" i="2"/>
  <c r="Q8081" i="2"/>
  <c r="Q8017" i="2"/>
  <c r="Q11293" i="2"/>
  <c r="Q10815" i="2"/>
  <c r="Q10528" i="2"/>
  <c r="Q10272" i="2"/>
  <c r="Q10016" i="2"/>
  <c r="Q9841" i="2"/>
  <c r="Q9708" i="2"/>
  <c r="Q10397" i="2"/>
  <c r="Q9659" i="2"/>
  <c r="Q9403" i="2"/>
  <c r="Q9148" i="2"/>
  <c r="Q8977" i="2"/>
  <c r="Q8807" i="2"/>
  <c r="Q8663" i="2"/>
  <c r="Q8535" i="2"/>
  <c r="Q8407" i="2"/>
  <c r="Q9649" i="2"/>
  <c r="Q9393" i="2"/>
  <c r="Q11389" i="2"/>
  <c r="Q10120" i="2"/>
  <c r="Q9857" i="2"/>
  <c r="Q9720" i="2"/>
  <c r="Q9592" i="2"/>
  <c r="Q9176" i="2"/>
  <c r="Q8827" i="2"/>
  <c r="Q8550" i="2"/>
  <c r="Q8294" i="2"/>
  <c r="Q8038" i="2"/>
  <c r="Q7782" i="2"/>
  <c r="Q7526" i="2"/>
  <c r="Q7270" i="2"/>
  <c r="Q7014" i="2"/>
  <c r="Q10133" i="2"/>
  <c r="Q9511" i="2"/>
  <c r="Q9049" i="2"/>
  <c r="Q8717" i="2"/>
  <c r="Q8461" i="2"/>
  <c r="Q8205" i="2"/>
  <c r="Q11251" i="2"/>
  <c r="Q10384" i="2"/>
  <c r="Q10048" i="2"/>
  <c r="Q9812" i="2"/>
  <c r="Q10924" i="2"/>
  <c r="Q9707" i="2"/>
  <c r="Q9355" i="2"/>
  <c r="Q9052" i="2"/>
  <c r="Q8828" i="2"/>
  <c r="Q8639" i="2"/>
  <c r="Q8463" i="2"/>
  <c r="Q8319" i="2"/>
  <c r="Q8191" i="2"/>
  <c r="Q8063" i="2"/>
  <c r="Q7947" i="2"/>
  <c r="Q7861" i="2"/>
  <c r="Q7776" i="2"/>
  <c r="Q7691" i="2"/>
  <c r="Q7605" i="2"/>
  <c r="Q7520" i="2"/>
  <c r="Q7435" i="2"/>
  <c r="Q7349" i="2"/>
  <c r="Q7264" i="2"/>
  <c r="Q7179" i="2"/>
  <c r="Q10125" i="2"/>
  <c r="Q9588" i="2"/>
  <c r="Q9332" i="2"/>
  <c r="Q9101" i="2"/>
  <c r="Q8931" i="2"/>
  <c r="Q8760" i="2"/>
  <c r="Q8628" i="2"/>
  <c r="Q8500" i="2"/>
  <c r="Q8372" i="2"/>
  <c r="Q8244" i="2"/>
  <c r="Q8116" i="2"/>
  <c r="Q7988" i="2"/>
  <c r="Q7897" i="2"/>
  <c r="Q7812" i="2"/>
  <c r="Q7727" i="2"/>
  <c r="Q7641" i="2"/>
  <c r="Q7556" i="2"/>
  <c r="Q7471" i="2"/>
  <c r="Q7385" i="2"/>
  <c r="Q7300" i="2"/>
  <c r="Q7215" i="2"/>
  <c r="Q7129" i="2"/>
  <c r="Q7044" i="2"/>
  <c r="Q6970" i="2"/>
  <c r="Q6906" i="2"/>
  <c r="Q6842" i="2"/>
  <c r="Q6778" i="2"/>
  <c r="Q6714" i="2"/>
  <c r="Q6650" i="2"/>
  <c r="Q6586" i="2"/>
  <c r="Q6522" i="2"/>
  <c r="Q6458" i="2"/>
  <c r="Q6394" i="2"/>
  <c r="Q6330" i="2"/>
  <c r="Q6266" i="2"/>
  <c r="Q6202" i="2"/>
  <c r="Q6138" i="2"/>
  <c r="Q6074" i="2"/>
  <c r="Q6010" i="2"/>
  <c r="Q5946" i="2"/>
  <c r="Q5882" i="2"/>
  <c r="Q5818" i="2"/>
  <c r="Q10757" i="2"/>
  <c r="Q9819" i="2"/>
  <c r="Q9491" i="2"/>
  <c r="Q9235" i="2"/>
  <c r="Q9272" i="2"/>
  <c r="Q8891" i="2"/>
  <c r="Q8598" i="2"/>
  <c r="Q8342" i="2"/>
  <c r="Q8086" i="2"/>
  <c r="Q7830" i="2"/>
  <c r="Q7574" i="2"/>
  <c r="Q7318" i="2"/>
  <c r="Q7062" i="2"/>
  <c r="Q10325" i="2"/>
  <c r="Q9607" i="2"/>
  <c r="Q9113" i="2"/>
  <c r="Q8772" i="2"/>
  <c r="Q8509" i="2"/>
  <c r="Q8253" i="2"/>
  <c r="Q7997" i="2"/>
  <c r="Q10448" i="2"/>
  <c r="Q10112" i="2"/>
  <c r="Q9852" i="2"/>
  <c r="Q11857" i="2"/>
  <c r="Q9840" i="2"/>
  <c r="Q9419" i="2"/>
  <c r="Q9095" i="2"/>
  <c r="Q8871" i="2"/>
  <c r="Q8671" i="2"/>
  <c r="Q8495" i="2"/>
  <c r="Q8343" i="2"/>
  <c r="Q8215" i="2"/>
  <c r="Q8087" i="2"/>
  <c r="Q7963" i="2"/>
  <c r="Q7877" i="2"/>
  <c r="Q7792" i="2"/>
  <c r="Q7707" i="2"/>
  <c r="Q7621" i="2"/>
  <c r="Q7536" i="2"/>
  <c r="Q7451" i="2"/>
  <c r="Q7365" i="2"/>
  <c r="Q7280" i="2"/>
  <c r="Q7195" i="2"/>
  <c r="Q10317" i="2"/>
  <c r="Q9636" i="2"/>
  <c r="Q9380" i="2"/>
  <c r="Q9133" i="2"/>
  <c r="Q8963" i="2"/>
  <c r="Q8792" i="2"/>
  <c r="Q8652" i="2"/>
  <c r="Q8524" i="2"/>
  <c r="Q8396" i="2"/>
  <c r="Q8268" i="2"/>
  <c r="Q8140" i="2"/>
  <c r="Q8012" i="2"/>
  <c r="Q7913" i="2"/>
  <c r="Q7828" i="2"/>
  <c r="Q7743" i="2"/>
  <c r="Q7657" i="2"/>
  <c r="Q7572" i="2"/>
  <c r="Q7487" i="2"/>
  <c r="Q7401" i="2"/>
  <c r="Q7316" i="2"/>
  <c r="Q7231" i="2"/>
  <c r="Q7145" i="2"/>
  <c r="Q7060" i="2"/>
  <c r="Q6982" i="2"/>
  <c r="Q6918" i="2"/>
  <c r="Q6854" i="2"/>
  <c r="Q6790" i="2"/>
  <c r="Q6726" i="2"/>
  <c r="Q6662" i="2"/>
  <c r="Q6598" i="2"/>
  <c r="Q6534" i="2"/>
  <c r="Q6470" i="2"/>
  <c r="Q6406" i="2"/>
  <c r="Q6342" i="2"/>
  <c r="Q6278" i="2"/>
  <c r="Q6214" i="2"/>
  <c r="Q9496" i="2"/>
  <c r="Q9040" i="2"/>
  <c r="Q8710" i="2"/>
  <c r="Q8454" i="2"/>
  <c r="Q9208" i="2"/>
  <c r="Q8848" i="2"/>
  <c r="Q8566" i="2"/>
  <c r="Q8310" i="2"/>
  <c r="Q8054" i="2"/>
  <c r="Q7798" i="2"/>
  <c r="Q7542" i="2"/>
  <c r="Q7286" i="2"/>
  <c r="Q7030" i="2"/>
  <c r="Q10197" i="2"/>
  <c r="Q9543" i="2"/>
  <c r="Q9071" i="2"/>
  <c r="Q8733" i="2"/>
  <c r="Q8477" i="2"/>
  <c r="Q8221" i="2"/>
  <c r="Q11609" i="2"/>
  <c r="Q10416" i="2"/>
  <c r="Q10064" i="2"/>
  <c r="Q9820" i="2"/>
  <c r="Q11151" i="2"/>
  <c r="Q9739" i="2"/>
  <c r="Q9371" i="2"/>
  <c r="Q9073" i="2"/>
  <c r="Q8839" i="2"/>
  <c r="Q8647" i="2"/>
  <c r="Q8479" i="2"/>
  <c r="Q8327" i="2"/>
  <c r="Q8199" i="2"/>
  <c r="Q8071" i="2"/>
  <c r="Q7952" i="2"/>
  <c r="Q7867" i="2"/>
  <c r="Q7781" i="2"/>
  <c r="Q7696" i="2"/>
  <c r="Q7611" i="2"/>
  <c r="Q7525" i="2"/>
  <c r="Q7440" i="2"/>
  <c r="Q7355" i="2"/>
  <c r="Q7269" i="2"/>
  <c r="Q7184" i="2"/>
  <c r="Q10189" i="2"/>
  <c r="Q9604" i="2"/>
  <c r="Q9348" i="2"/>
  <c r="Q9112" i="2"/>
  <c r="Q8941" i="2"/>
  <c r="Q8771" i="2"/>
  <c r="Q8636" i="2"/>
  <c r="Q8508" i="2"/>
  <c r="Q8380" i="2"/>
  <c r="Q8252" i="2"/>
  <c r="Q8124" i="2"/>
  <c r="Q7996" i="2"/>
  <c r="Q7903" i="2"/>
  <c r="Q7817" i="2"/>
  <c r="Q7732" i="2"/>
  <c r="Q7647" i="2"/>
  <c r="Q7561" i="2"/>
  <c r="Q7476" i="2"/>
  <c r="Q7391" i="2"/>
  <c r="Q7305" i="2"/>
  <c r="Q7263" i="2"/>
  <c r="Q7156" i="2"/>
  <c r="Q7071" i="2"/>
  <c r="Q6990" i="2"/>
  <c r="Q6926" i="2"/>
  <c r="Q6862" i="2"/>
  <c r="Q6798" i="2"/>
  <c r="Q6734" i="2"/>
  <c r="Q6670" i="2"/>
  <c r="Q6606" i="2"/>
  <c r="Q6542" i="2"/>
  <c r="Q6478" i="2"/>
  <c r="Q6414" i="2"/>
  <c r="Q6350" i="2"/>
  <c r="Q6286" i="2"/>
  <c r="Q6222" i="2"/>
  <c r="Q6158" i="2"/>
  <c r="Q7814" i="2"/>
  <c r="Q10261" i="2"/>
  <c r="Q8493" i="2"/>
  <c r="Q10096" i="2"/>
  <c r="Q9387" i="2"/>
  <c r="Q8487" i="2"/>
  <c r="Q7957" i="2"/>
  <c r="Q7616" i="2"/>
  <c r="Q7275" i="2"/>
  <c r="Q9364" i="2"/>
  <c r="Q8644" i="2"/>
  <c r="Q8132" i="2"/>
  <c r="Q7737" i="2"/>
  <c r="Q7396" i="2"/>
  <c r="Q7055" i="2"/>
  <c r="Q6786" i="2"/>
  <c r="Q6530" i="2"/>
  <c r="Q6274" i="2"/>
  <c r="Q6102" i="2"/>
  <c r="Q6018" i="2"/>
  <c r="Q5934" i="2"/>
  <c r="Q5846" i="2"/>
  <c r="Q10980" i="2"/>
  <c r="Q9723" i="2"/>
  <c r="Q9347" i="2"/>
  <c r="Q9079" i="2"/>
  <c r="Q8908" i="2"/>
  <c r="Q8739" i="2"/>
  <c r="Q8611" i="2"/>
  <c r="Q8483" i="2"/>
  <c r="Q8355" i="2"/>
  <c r="Q8227" i="2"/>
  <c r="Q8099" i="2"/>
  <c r="Q7971" i="2"/>
  <c r="Q7885" i="2"/>
  <c r="Q7800" i="2"/>
  <c r="Q7715" i="2"/>
  <c r="Q7629" i="2"/>
  <c r="Q9372" i="2"/>
  <c r="Q8648" i="2"/>
  <c r="Q8136" i="2"/>
  <c r="Q7740" i="2"/>
  <c r="Q7501" i="2"/>
  <c r="Q7331" i="2"/>
  <c r="Q7165" i="2"/>
  <c r="Q7750" i="2"/>
  <c r="Q10005" i="2"/>
  <c r="Q8429" i="2"/>
  <c r="Q10001" i="2"/>
  <c r="Q9307" i="2"/>
  <c r="Q8447" i="2"/>
  <c r="Q7936" i="2"/>
  <c r="Q7595" i="2"/>
  <c r="Q7253" i="2"/>
  <c r="Q9300" i="2"/>
  <c r="Q8612" i="2"/>
  <c r="Q8100" i="2"/>
  <c r="Q7716" i="2"/>
  <c r="Q7375" i="2"/>
  <c r="Q7033" i="2"/>
  <c r="Q6770" i="2"/>
  <c r="Q6514" i="2"/>
  <c r="Q6258" i="2"/>
  <c r="Q6098" i="2"/>
  <c r="Q6014" i="2"/>
  <c r="Q5926" i="2"/>
  <c r="Q5842" i="2"/>
  <c r="Q10867" i="2"/>
  <c r="Q9667" i="2"/>
  <c r="Q9331" i="2"/>
  <c r="Q9068" i="2"/>
  <c r="Q8897" i="2"/>
  <c r="Q8731" i="2"/>
  <c r="Q8603" i="2"/>
  <c r="Q8475" i="2"/>
  <c r="Q8347" i="2"/>
  <c r="Q8219" i="2"/>
  <c r="Q8091" i="2"/>
  <c r="Q7965" i="2"/>
  <c r="Q7880" i="2"/>
  <c r="Q7795" i="2"/>
  <c r="Q7709" i="2"/>
  <c r="Q7624" i="2"/>
  <c r="Q9308" i="2"/>
  <c r="Q8616" i="2"/>
  <c r="Q8104" i="2"/>
  <c r="Q7719" i="2"/>
  <c r="Q7491" i="2"/>
  <c r="Q7320" i="2"/>
  <c r="Q7159" i="2"/>
  <c r="Q7045" i="2"/>
  <c r="Q6949" i="2"/>
  <c r="Q6864" i="2"/>
  <c r="Q6779" i="2"/>
  <c r="Q6693" i="2"/>
  <c r="Q6608" i="2"/>
  <c r="Q6523" i="2"/>
  <c r="Q6437" i="2"/>
  <c r="Q6352" i="2"/>
  <c r="Q6267" i="2"/>
  <c r="Q6181" i="2"/>
  <c r="Q6096" i="2"/>
  <c r="Q6011" i="2"/>
  <c r="Q5925" i="2"/>
  <c r="Q10221" i="2"/>
  <c r="Q8947" i="2"/>
  <c r="Q8384" i="2"/>
  <c r="Q7905" i="2"/>
  <c r="Q7585" i="2"/>
  <c r="Q7415" i="2"/>
  <c r="Q7244" i="2"/>
  <c r="Q7107" i="2"/>
  <c r="Q6996" i="2"/>
  <c r="Q6911" i="2"/>
  <c r="Q6825" i="2"/>
  <c r="Q10157" i="2"/>
  <c r="Q8936" i="2"/>
  <c r="Q8376" i="2"/>
  <c r="Q7900" i="2"/>
  <c r="Q7581" i="2"/>
  <c r="Q7411" i="2"/>
  <c r="Q7240" i="2"/>
  <c r="Q7105" i="2"/>
  <c r="Q6995" i="2"/>
  <c r="Q6909" i="2"/>
  <c r="Q6824" i="2"/>
  <c r="Q6739" i="2"/>
  <c r="Q6653" i="2"/>
  <c r="Q6568" i="2"/>
  <c r="Q6483" i="2"/>
  <c r="Q7942" i="2"/>
  <c r="Q10796" i="2"/>
  <c r="Q8621" i="2"/>
  <c r="Q10256" i="2"/>
  <c r="Q9563" i="2"/>
  <c r="Q8575" i="2"/>
  <c r="Q8015" i="2"/>
  <c r="Q7659" i="2"/>
  <c r="Q7317" i="2"/>
  <c r="Q9492" i="2"/>
  <c r="Q8708" i="2"/>
  <c r="Q8196" i="2"/>
  <c r="Q7780" i="2"/>
  <c r="Q7439" i="2"/>
  <c r="Q7097" i="2"/>
  <c r="Q6818" i="2"/>
  <c r="Q6562" i="2"/>
  <c r="Q6306" i="2"/>
  <c r="Q6114" i="2"/>
  <c r="Q6030" i="2"/>
  <c r="Q5942" i="2"/>
  <c r="Q5858" i="2"/>
  <c r="Q11429" i="2"/>
  <c r="Q9787" i="2"/>
  <c r="Q9395" i="2"/>
  <c r="Q9100" i="2"/>
  <c r="Q8929" i="2"/>
  <c r="Q8759" i="2"/>
  <c r="Q8627" i="2"/>
  <c r="Q8499" i="2"/>
  <c r="Q8371" i="2"/>
  <c r="Q8243" i="2"/>
  <c r="Q8115" i="2"/>
  <c r="Q7987" i="2"/>
  <c r="Q7896" i="2"/>
  <c r="Q7811" i="2"/>
  <c r="Q7725" i="2"/>
  <c r="Q7640" i="2"/>
  <c r="Q9500" i="2"/>
  <c r="Q8712" i="2"/>
  <c r="Q8200" i="2"/>
  <c r="Q7783" i="2"/>
  <c r="Q7523" i="2"/>
  <c r="Q7352" i="2"/>
  <c r="Q7181" i="2"/>
  <c r="Q7067" i="2"/>
  <c r="Q6965" i="2"/>
  <c r="Q6880" i="2"/>
  <c r="Q6795" i="2"/>
  <c r="Q6709" i="2"/>
  <c r="Q6624" i="2"/>
  <c r="Q6539" i="2"/>
  <c r="Q6453" i="2"/>
  <c r="Q6368" i="2"/>
  <c r="Q6283" i="2"/>
  <c r="Q6197" i="2"/>
  <c r="Q6112" i="2"/>
  <c r="Q6027" i="2"/>
  <c r="Q5941" i="2"/>
  <c r="Q11180" i="2"/>
  <c r="Q9075" i="2"/>
  <c r="Q8480" i="2"/>
  <c r="Q7969" i="2"/>
  <c r="Q7628" i="2"/>
  <c r="Q7447" i="2"/>
  <c r="Q7276" i="2"/>
  <c r="Q7128" i="2"/>
  <c r="Q7015" i="2"/>
  <c r="Q6927" i="2"/>
  <c r="Q6841" i="2"/>
  <c r="Q11065" i="2"/>
  <c r="Q9064" i="2"/>
  <c r="Q8472" i="2"/>
  <c r="Q7964" i="2"/>
  <c r="Q7623" i="2"/>
  <c r="Q7443" i="2"/>
  <c r="Q7272" i="2"/>
  <c r="Q7127" i="2"/>
  <c r="Q7013" i="2"/>
  <c r="Q6925" i="2"/>
  <c r="Q6840" i="2"/>
  <c r="Q6755" i="2"/>
  <c r="Q6669" i="2"/>
  <c r="Q8134" i="2"/>
  <c r="Q7110" i="2"/>
  <c r="Q8836" i="2"/>
  <c r="Q10512" i="2"/>
  <c r="Q10013" i="2"/>
  <c r="Q8703" i="2"/>
  <c r="Q8111" i="2"/>
  <c r="Q7723" i="2"/>
  <c r="Q7381" i="2"/>
  <c r="Q9699" i="2"/>
  <c r="Q8824" i="2"/>
  <c r="Q8292" i="2"/>
  <c r="Q7844" i="2"/>
  <c r="Q7503" i="2"/>
  <c r="Q7161" i="2"/>
  <c r="Q6866" i="2"/>
  <c r="Q6610" i="2"/>
  <c r="Q6354" i="2"/>
  <c r="Q6130" i="2"/>
  <c r="Q6046" i="2"/>
  <c r="Q5958" i="2"/>
  <c r="Q5874" i="2"/>
  <c r="Q5790" i="2"/>
  <c r="Q9946" i="2"/>
  <c r="Q9459" i="2"/>
  <c r="Q9132" i="2"/>
  <c r="Q8961" i="2"/>
  <c r="Q8791" i="2"/>
  <c r="Q8651" i="2"/>
  <c r="Q8523" i="2"/>
  <c r="Q8395" i="2"/>
  <c r="Q8267" i="2"/>
  <c r="Q8139" i="2"/>
  <c r="Q8011" i="2"/>
  <c r="Q7912" i="2"/>
  <c r="Q7827" i="2"/>
  <c r="Q7741" i="2"/>
  <c r="Q7656" i="2"/>
  <c r="Q9715" i="2"/>
  <c r="Q8829" i="2"/>
  <c r="Q8296" i="2"/>
  <c r="Q7847" i="2"/>
  <c r="Q7555" i="2"/>
  <c r="Q7384" i="2"/>
  <c r="Q7213" i="2"/>
  <c r="Q7088" i="2"/>
  <c r="Q6981" i="2"/>
  <c r="Q6896" i="2"/>
  <c r="Q6811" i="2"/>
  <c r="Q6725" i="2"/>
  <c r="Q6640" i="2"/>
  <c r="Q6555" i="2"/>
  <c r="Q6469" i="2"/>
  <c r="Q6384" i="2"/>
  <c r="Q6299" i="2"/>
  <c r="Q6213" i="2"/>
  <c r="Q6128" i="2"/>
  <c r="Q6043" i="2"/>
  <c r="Q5957" i="2"/>
  <c r="Q5872" i="2"/>
  <c r="Q9228" i="2"/>
  <c r="Q8576" i="2"/>
  <c r="Q8064" i="2"/>
  <c r="Q7692" i="2"/>
  <c r="Q7479" i="2"/>
  <c r="Q7308" i="2"/>
  <c r="Q7149" i="2"/>
  <c r="Q7036" i="2"/>
  <c r="Q6943" i="2"/>
  <c r="Q6857" i="2"/>
  <c r="Q6772" i="2"/>
  <c r="Q9212" i="2"/>
  <c r="Q8568" i="2"/>
  <c r="Q8056" i="2"/>
  <c r="Q7687" i="2"/>
  <c r="Q7475" i="2"/>
  <c r="Q7304" i="2"/>
  <c r="Q7148" i="2"/>
  <c r="Q7035" i="2"/>
  <c r="Q6941" i="2"/>
  <c r="Q6856" i="2"/>
  <c r="Q6771" i="2"/>
  <c r="Q6685" i="2"/>
  <c r="Q6600" i="2"/>
  <c r="Q6515" i="2"/>
  <c r="Q7109" i="2"/>
  <c r="Q6741" i="2"/>
  <c r="Q6400" i="2"/>
  <c r="Q6059" i="2"/>
  <c r="Q8672" i="2"/>
  <c r="Q7340" i="2"/>
  <c r="Q6873" i="2"/>
  <c r="Q8152" i="2"/>
  <c r="Q7169" i="2"/>
  <c r="Q6787" i="2"/>
  <c r="Q6520" i="2"/>
  <c r="Q6392" i="2"/>
  <c r="Q6307" i="2"/>
  <c r="Q6221" i="2"/>
  <c r="Q6136" i="2"/>
  <c r="Q6051" i="2"/>
  <c r="Q5965" i="2"/>
  <c r="Q5880" i="2"/>
  <c r="Q5795" i="2"/>
  <c r="Q5726" i="2"/>
  <c r="Q5662" i="2"/>
  <c r="Q5598" i="2"/>
  <c r="Q5534" i="2"/>
  <c r="Q5470" i="2"/>
  <c r="Q5406" i="2"/>
  <c r="Q5342" i="2"/>
  <c r="Q7220" i="2"/>
  <c r="Q7135" i="2"/>
  <c r="Q7049" i="2"/>
  <c r="Q6974" i="2"/>
  <c r="Q6910" i="2"/>
  <c r="Q6846" i="2"/>
  <c r="Q6782" i="2"/>
  <c r="Q6718" i="2"/>
  <c r="Q6654" i="2"/>
  <c r="Q6590" i="2"/>
  <c r="Q6526" i="2"/>
  <c r="Q6462" i="2"/>
  <c r="Q6398" i="2"/>
  <c r="Q6334" i="2"/>
  <c r="Q6270" i="2"/>
  <c r="Q6206" i="2"/>
  <c r="Q6142" i="2"/>
  <c r="Q7558" i="2"/>
  <c r="Q9575" i="2"/>
  <c r="Q8237" i="2"/>
  <c r="Q9830" i="2"/>
  <c r="Q9084" i="2"/>
  <c r="Q8335" i="2"/>
  <c r="Q7872" i="2"/>
  <c r="Q7531" i="2"/>
  <c r="Q7189" i="2"/>
  <c r="Q9123" i="2"/>
  <c r="Q8516" i="2"/>
  <c r="Q8004" i="2"/>
  <c r="Q7652" i="2"/>
  <c r="Q7311" i="2"/>
  <c r="Q6978" i="2"/>
  <c r="Q6722" i="2"/>
  <c r="Q6466" i="2"/>
  <c r="Q6210" i="2"/>
  <c r="Q6082" i="2"/>
  <c r="Q5998" i="2"/>
  <c r="Q5910" i="2"/>
  <c r="Q5826" i="2"/>
  <c r="Q10557" i="2"/>
  <c r="Q9603" i="2"/>
  <c r="Q9267" i="2"/>
  <c r="Q9036" i="2"/>
  <c r="Q8865" i="2"/>
  <c r="Q8707" i="2"/>
  <c r="Q8579" i="2"/>
  <c r="Q8451" i="2"/>
  <c r="Q8323" i="2"/>
  <c r="Q8195" i="2"/>
  <c r="Q8067" i="2"/>
  <c r="Q7949" i="2"/>
  <c r="Q7864" i="2"/>
  <c r="Q7779" i="2"/>
  <c r="Q7693" i="2"/>
  <c r="Q7608" i="2"/>
  <c r="Q9128" i="2"/>
  <c r="Q8520" i="2"/>
  <c r="Q8008" i="2"/>
  <c r="Q7655" i="2"/>
  <c r="Q7459" i="2"/>
  <c r="Q7288" i="2"/>
  <c r="Q7137" i="2"/>
  <c r="Q7494" i="2"/>
  <c r="Q9447" i="2"/>
  <c r="Q8173" i="2"/>
  <c r="Q9788" i="2"/>
  <c r="Q9031" i="2"/>
  <c r="Q8303" i="2"/>
  <c r="Q7851" i="2"/>
  <c r="Q7509" i="2"/>
  <c r="Q11241" i="2"/>
  <c r="Q9080" i="2"/>
  <c r="Q8484" i="2"/>
  <c r="Q7972" i="2"/>
  <c r="Q7631" i="2"/>
  <c r="Q7289" i="2"/>
  <c r="Q6962" i="2"/>
  <c r="Q6706" i="2"/>
  <c r="Q6450" i="2"/>
  <c r="Q6194" i="2"/>
  <c r="Q6078" i="2"/>
  <c r="Q5990" i="2"/>
  <c r="Q5906" i="2"/>
  <c r="Q5822" i="2"/>
  <c r="Q10429" i="2"/>
  <c r="Q9587" i="2"/>
  <c r="Q9251" i="2"/>
  <c r="Q9025" i="2"/>
  <c r="Q8855" i="2"/>
  <c r="Q8699" i="2"/>
  <c r="Q8571" i="2"/>
  <c r="Q8443" i="2"/>
  <c r="Q8315" i="2"/>
  <c r="Q8187" i="2"/>
  <c r="Q8059" i="2"/>
  <c r="Q7944" i="2"/>
  <c r="Q7859" i="2"/>
  <c r="Q7773" i="2"/>
  <c r="Q7688" i="2"/>
  <c r="Q11336" i="2"/>
  <c r="Q9085" i="2"/>
  <c r="Q8488" i="2"/>
  <c r="Q7976" i="2"/>
  <c r="Q7633" i="2"/>
  <c r="Q7448" i="2"/>
  <c r="Q7277" i="2"/>
  <c r="Q7131" i="2"/>
  <c r="Q7016" i="2"/>
  <c r="Q6928" i="2"/>
  <c r="Q6843" i="2"/>
  <c r="Q6757" i="2"/>
  <c r="Q6672" i="2"/>
  <c r="Q6587" i="2"/>
  <c r="Q6501" i="2"/>
  <c r="Q6416" i="2"/>
  <c r="Q6331" i="2"/>
  <c r="Q6245" i="2"/>
  <c r="Q6160" i="2"/>
  <c r="Q6075" i="2"/>
  <c r="Q5989" i="2"/>
  <c r="Q5904" i="2"/>
  <c r="Q9612" i="2"/>
  <c r="Q8776" i="2"/>
  <c r="Q8256" i="2"/>
  <c r="Q7820" i="2"/>
  <c r="Q7543" i="2"/>
  <c r="Q7372" i="2"/>
  <c r="Q7201" i="2"/>
  <c r="Q7079" i="2"/>
  <c r="Q6975" i="2"/>
  <c r="Q6889" i="2"/>
  <c r="Q6804" i="2"/>
  <c r="Q9596" i="2"/>
  <c r="Q8765" i="2"/>
  <c r="Q8248" i="2"/>
  <c r="Q7815" i="2"/>
  <c r="Q7539" i="2"/>
  <c r="Q7368" i="2"/>
  <c r="Q7197" i="2"/>
  <c r="Q7077" i="2"/>
  <c r="Q6973" i="2"/>
  <c r="Q6888" i="2"/>
  <c r="Q6803" i="2"/>
  <c r="Q6717" i="2"/>
  <c r="Q6632" i="2"/>
  <c r="Q6547" i="2"/>
  <c r="Q6461" i="2"/>
  <c r="Q7686" i="2"/>
  <c r="Q9834" i="2"/>
  <c r="Q8365" i="2"/>
  <c r="Q9948" i="2"/>
  <c r="Q9227" i="2"/>
  <c r="Q8399" i="2"/>
  <c r="Q7915" i="2"/>
  <c r="Q7573" i="2"/>
  <c r="Q7232" i="2"/>
  <c r="Q9236" i="2"/>
  <c r="Q8580" i="2"/>
  <c r="Q8068" i="2"/>
  <c r="Q7695" i="2"/>
  <c r="Q7353" i="2"/>
  <c r="Q7012" i="2"/>
  <c r="Q6754" i="2"/>
  <c r="Q6498" i="2"/>
  <c r="Q6242" i="2"/>
  <c r="Q6094" i="2"/>
  <c r="Q6006" i="2"/>
  <c r="Q5922" i="2"/>
  <c r="Q5838" i="2"/>
  <c r="Q10685" i="2"/>
  <c r="Q9651" i="2"/>
  <c r="Q9315" i="2"/>
  <c r="Q9057" i="2"/>
  <c r="Q8887" i="2"/>
  <c r="Q8723" i="2"/>
  <c r="Q8595" i="2"/>
  <c r="Q8467" i="2"/>
  <c r="Q8339" i="2"/>
  <c r="Q8211" i="2"/>
  <c r="Q8083" i="2"/>
  <c r="Q7960" i="2"/>
  <c r="Q7875" i="2"/>
  <c r="Q7789" i="2"/>
  <c r="Q7704" i="2"/>
  <c r="Q7619" i="2"/>
  <c r="Q9244" i="2"/>
  <c r="Q8584" i="2"/>
  <c r="Q8072" i="2"/>
  <c r="Q7697" i="2"/>
  <c r="Q7480" i="2"/>
  <c r="Q7309" i="2"/>
  <c r="Q7152" i="2"/>
  <c r="Q7037" i="2"/>
  <c r="Q6944" i="2"/>
  <c r="Q6859" i="2"/>
  <c r="Q6773" i="2"/>
  <c r="Q6688" i="2"/>
  <c r="Q6603" i="2"/>
  <c r="Q6517" i="2"/>
  <c r="Q6432" i="2"/>
  <c r="Q6347" i="2"/>
  <c r="Q6261" i="2"/>
  <c r="Q6176" i="2"/>
  <c r="Q6091" i="2"/>
  <c r="Q6005" i="2"/>
  <c r="Q5920" i="2"/>
  <c r="Q9978" i="2"/>
  <c r="Q8904" i="2"/>
  <c r="Q8352" i="2"/>
  <c r="Q7884" i="2"/>
  <c r="Q7575" i="2"/>
  <c r="Q7404" i="2"/>
  <c r="Q7233" i="2"/>
  <c r="Q7100" i="2"/>
  <c r="Q6991" i="2"/>
  <c r="Q6905" i="2"/>
  <c r="Q6820" i="2"/>
  <c r="Q9936" i="2"/>
  <c r="Q8893" i="2"/>
  <c r="Q8344" i="2"/>
  <c r="Q7879" i="2"/>
  <c r="Q7571" i="2"/>
  <c r="Q7400" i="2"/>
  <c r="Q7229" i="2"/>
  <c r="Q7099" i="2"/>
  <c r="Q6989" i="2"/>
  <c r="Q6904" i="2"/>
  <c r="Q6819" i="2"/>
  <c r="Q6733" i="2"/>
  <c r="Q6648" i="2"/>
  <c r="Q7878" i="2"/>
  <c r="Q10517" i="2"/>
  <c r="Q8557" i="2"/>
  <c r="Q10176" i="2"/>
  <c r="Q9483" i="2"/>
  <c r="Q8527" i="2"/>
  <c r="Q7983" i="2"/>
  <c r="Q7637" i="2"/>
  <c r="Q7296" i="2"/>
  <c r="Q9428" i="2"/>
  <c r="Q8676" i="2"/>
  <c r="Q8164" i="2"/>
  <c r="Q7759" i="2"/>
  <c r="Q7417" i="2"/>
  <c r="Q7076" i="2"/>
  <c r="Q6802" i="2"/>
  <c r="Q6546" i="2"/>
  <c r="Q6290" i="2"/>
  <c r="Q6110" i="2"/>
  <c r="Q6022" i="2"/>
  <c r="Q5938" i="2"/>
  <c r="Q5854" i="2"/>
  <c r="Q11095" i="2"/>
  <c r="Q9755" i="2"/>
  <c r="Q9379" i="2"/>
  <c r="Q9089" i="2"/>
  <c r="Q8919" i="2"/>
  <c r="Q8748" i="2"/>
  <c r="Q8619" i="2"/>
  <c r="Q8491" i="2"/>
  <c r="Q8363" i="2"/>
  <c r="Q8235" i="2"/>
  <c r="Q8107" i="2"/>
  <c r="Q7979" i="2"/>
  <c r="Q7891" i="2"/>
  <c r="Q7805" i="2"/>
  <c r="Q7720" i="2"/>
  <c r="Q7635" i="2"/>
  <c r="Q9436" i="2"/>
  <c r="Q8680" i="2"/>
  <c r="Q8168" i="2"/>
  <c r="Q7761" i="2"/>
  <c r="Q7512" i="2"/>
  <c r="Q7341" i="2"/>
  <c r="Q7173" i="2"/>
  <c r="Q7059" i="2"/>
  <c r="Q6960" i="2"/>
  <c r="Q6875" i="2"/>
  <c r="Q6789" i="2"/>
  <c r="Q6704" i="2"/>
  <c r="Q6619" i="2"/>
  <c r="Q6533" i="2"/>
  <c r="Q6448" i="2"/>
  <c r="Q6363" i="2"/>
  <c r="Q6277" i="2"/>
  <c r="Q6192" i="2"/>
  <c r="Q6107" i="2"/>
  <c r="Q6021" i="2"/>
  <c r="Q5936" i="2"/>
  <c r="Q10736" i="2"/>
  <c r="Q9032" i="2"/>
  <c r="Q8448" i="2"/>
  <c r="Q7948" i="2"/>
  <c r="Q7607" i="2"/>
  <c r="Q7436" i="2"/>
  <c r="Q7265" i="2"/>
  <c r="Q7121" i="2"/>
  <c r="Q7008" i="2"/>
  <c r="Q6921" i="2"/>
  <c r="Q6836" i="2"/>
  <c r="Q10669" i="2"/>
  <c r="Q9021" i="2"/>
  <c r="Q8440" i="2"/>
  <c r="Q7943" i="2"/>
  <c r="Q7603" i="2"/>
  <c r="Q7432" i="2"/>
  <c r="Q7261" i="2"/>
  <c r="Q7120" i="2"/>
  <c r="Q7005" i="2"/>
  <c r="Q6920" i="2"/>
  <c r="Q6835" i="2"/>
  <c r="Q6749" i="2"/>
  <c r="Q6664" i="2"/>
  <c r="Q6579" i="2"/>
  <c r="Q6493" i="2"/>
  <c r="Q6997" i="2"/>
  <c r="Q6656" i="2"/>
  <c r="Q6315" i="2"/>
  <c r="Q5973" i="2"/>
  <c r="Q8160" i="2"/>
  <c r="Q7171" i="2"/>
  <c r="Q6788" i="2"/>
  <c r="Q7751" i="2"/>
  <c r="Q7056" i="2"/>
  <c r="Q6701" i="2"/>
  <c r="Q6477" i="2"/>
  <c r="Q6371" i="2"/>
  <c r="Q6285" i="2"/>
  <c r="Q6200" i="2"/>
  <c r="Q6115" i="2"/>
  <c r="Q6029" i="2"/>
  <c r="Q5944" i="2"/>
  <c r="Q5859" i="2"/>
  <c r="Q5774" i="2"/>
  <c r="Q5710" i="2"/>
  <c r="Q5646" i="2"/>
  <c r="Q5582" i="2"/>
  <c r="Q5518" i="2"/>
  <c r="Q5454" i="2"/>
  <c r="Q5390" i="2"/>
  <c r="Q5326" i="2"/>
  <c r="Q7199" i="2"/>
  <c r="Q7113" i="2"/>
  <c r="Q7028" i="2"/>
  <c r="Q6958" i="2"/>
  <c r="Q6894" i="2"/>
  <c r="Q6830" i="2"/>
  <c r="Q6766" i="2"/>
  <c r="Q6702" i="2"/>
  <c r="Q6638" i="2"/>
  <c r="Q6574" i="2"/>
  <c r="Q6510" i="2"/>
  <c r="Q6446" i="2"/>
  <c r="Q6382" i="2"/>
  <c r="Q6318" i="2"/>
  <c r="Q6254" i="2"/>
  <c r="Q6190" i="2"/>
  <c r="Q8326" i="2"/>
  <c r="Q7302" i="2"/>
  <c r="Q9092" i="2"/>
  <c r="Q7981" i="2"/>
  <c r="Q11284" i="2"/>
  <c r="Q8860" i="2"/>
  <c r="Q8207" i="2"/>
  <c r="Q7787" i="2"/>
  <c r="Q7445" i="2"/>
  <c r="Q10253" i="2"/>
  <c r="Q8952" i="2"/>
  <c r="Q8388" i="2"/>
  <c r="Q7908" i="2"/>
  <c r="Q7567" i="2"/>
  <c r="Q7225" i="2"/>
  <c r="Q6914" i="2"/>
  <c r="Q6658" i="2"/>
  <c r="Q6402" i="2"/>
  <c r="Q6150" i="2"/>
  <c r="Q6062" i="2"/>
  <c r="Q5974" i="2"/>
  <c r="Q5890" i="2"/>
  <c r="Q5806" i="2"/>
  <c r="Q10173" i="2"/>
  <c r="Q9523" i="2"/>
  <c r="Q9187" i="2"/>
  <c r="Q8993" i="2"/>
  <c r="Q8823" i="2"/>
  <c r="Q8675" i="2"/>
  <c r="Q8547" i="2"/>
  <c r="Q8419" i="2"/>
  <c r="Q8291" i="2"/>
  <c r="Q8163" i="2"/>
  <c r="Q8035" i="2"/>
  <c r="Q7928" i="2"/>
  <c r="Q7843" i="2"/>
  <c r="Q7757" i="2"/>
  <c r="Q7672" i="2"/>
  <c r="Q10285" i="2"/>
  <c r="Q8957" i="2"/>
  <c r="Q8392" i="2"/>
  <c r="Q7911" i="2"/>
  <c r="Q7587" i="2"/>
  <c r="Q7416" i="2"/>
  <c r="Q7245" i="2"/>
  <c r="Q8262" i="2"/>
  <c r="Q7238" i="2"/>
  <c r="Q9007" i="2"/>
  <c r="Q11015" i="2"/>
  <c r="Q10717" i="2"/>
  <c r="Q8796" i="2"/>
  <c r="Q8175" i="2"/>
  <c r="Q7765" i="2"/>
  <c r="Q7424" i="2"/>
  <c r="Q10000" i="2"/>
  <c r="Q8909" i="2"/>
  <c r="Q8356" i="2"/>
  <c r="Q7887" i="2"/>
  <c r="Q7545" i="2"/>
  <c r="Q7204" i="2"/>
  <c r="Q6898" i="2"/>
  <c r="Q6642" i="2"/>
  <c r="Q6386" i="2"/>
  <c r="Q6146" i="2"/>
  <c r="Q6054" i="2"/>
  <c r="Q5970" i="2"/>
  <c r="Q5886" i="2"/>
  <c r="Q5798" i="2"/>
  <c r="Q10109" i="2"/>
  <c r="Q9507" i="2"/>
  <c r="Q9155" i="2"/>
  <c r="Q8983" i="2"/>
  <c r="Q8812" i="2"/>
  <c r="Q8667" i="2"/>
  <c r="Q8539" i="2"/>
  <c r="Q8411" i="2"/>
  <c r="Q8283" i="2"/>
  <c r="Q8155" i="2"/>
  <c r="Q8027" i="2"/>
  <c r="Q7923" i="2"/>
  <c r="Q7837" i="2"/>
  <c r="Q7752" i="2"/>
  <c r="Q7667" i="2"/>
  <c r="Q10029" i="2"/>
  <c r="Q8915" i="2"/>
  <c r="Q8360" i="2"/>
  <c r="Q7889" i="2"/>
  <c r="Q7576" i="2"/>
  <c r="Q7405" i="2"/>
  <c r="Q7235" i="2"/>
  <c r="Q7101" i="2"/>
  <c r="Q6992" i="2"/>
  <c r="Q6907" i="2"/>
  <c r="Q6821" i="2"/>
  <c r="Q6736" i="2"/>
  <c r="Q6651" i="2"/>
  <c r="Q6565" i="2"/>
  <c r="Q6480" i="2"/>
  <c r="Q6395" i="2"/>
  <c r="Q6309" i="2"/>
  <c r="Q6224" i="2"/>
  <c r="Q6139" i="2"/>
  <c r="Q6053" i="2"/>
  <c r="Q5968" i="2"/>
  <c r="Q5883" i="2"/>
  <c r="Q9356" i="2"/>
  <c r="Q8640" i="2"/>
  <c r="Q8128" i="2"/>
  <c r="Q7735" i="2"/>
  <c r="Q7500" i="2"/>
  <c r="Q7329" i="2"/>
  <c r="Q7164" i="2"/>
  <c r="Q7051" i="2"/>
  <c r="Q6953" i="2"/>
  <c r="Q6868" i="2"/>
  <c r="Q6783" i="2"/>
  <c r="Q9340" i="2"/>
  <c r="Q8632" i="2"/>
  <c r="Q8120" i="2"/>
  <c r="Q7729" i="2"/>
  <c r="Q7496" i="2"/>
  <c r="Q7325" i="2"/>
  <c r="Q7163" i="2"/>
  <c r="Q7048" i="2"/>
  <c r="Q6952" i="2"/>
  <c r="Q6867" i="2"/>
  <c r="Q6781" i="2"/>
  <c r="Q6696" i="2"/>
  <c r="Q6611" i="2"/>
  <c r="Q6525" i="2"/>
  <c r="Q6440" i="2"/>
  <c r="Q7430" i="2"/>
  <c r="Q9319" i="2"/>
  <c r="Q8109" i="2"/>
  <c r="Q9748" i="2"/>
  <c r="Q8967" i="2"/>
  <c r="Q8271" i="2"/>
  <c r="Q7829" i="2"/>
  <c r="Q7488" i="2"/>
  <c r="Q10781" i="2"/>
  <c r="Q9037" i="2"/>
  <c r="Q8452" i="2"/>
  <c r="Q7951" i="2"/>
  <c r="Q7609" i="2"/>
  <c r="Q7268" i="2"/>
  <c r="Q6946" i="2"/>
  <c r="Q6690" i="2"/>
  <c r="Q6434" i="2"/>
  <c r="Q6178" i="2"/>
  <c r="Q6070" i="2"/>
  <c r="Q5986" i="2"/>
  <c r="Q5902" i="2"/>
  <c r="Q5814" i="2"/>
  <c r="Q10365" i="2"/>
  <c r="Q9571" i="2"/>
  <c r="Q9219" i="2"/>
  <c r="Q9015" i="2"/>
  <c r="Q8844" i="2"/>
  <c r="Q8691" i="2"/>
  <c r="Q8563" i="2"/>
  <c r="Q8435" i="2"/>
  <c r="Q8307" i="2"/>
  <c r="Q8179" i="2"/>
  <c r="Q8051" i="2"/>
  <c r="Q7939" i="2"/>
  <c r="Q7853" i="2"/>
  <c r="Q7768" i="2"/>
  <c r="Q7683" i="2"/>
  <c r="Q10839" i="2"/>
  <c r="Q9043" i="2"/>
  <c r="Q8456" i="2"/>
  <c r="Q7953" i="2"/>
  <c r="Q7612" i="2"/>
  <c r="Q7437" i="2"/>
  <c r="Q7267" i="2"/>
  <c r="Q7123" i="2"/>
  <c r="Q7009" i="2"/>
  <c r="Q6923" i="2"/>
  <c r="Q6837" i="2"/>
  <c r="Q6752" i="2"/>
  <c r="Q6667" i="2"/>
  <c r="Q6581" i="2"/>
  <c r="Q6496" i="2"/>
  <c r="Q6411" i="2"/>
  <c r="Q6325" i="2"/>
  <c r="Q6240" i="2"/>
  <c r="Q6155" i="2"/>
  <c r="Q6069" i="2"/>
  <c r="Q5984" i="2"/>
  <c r="Q5899" i="2"/>
  <c r="Q9548" i="2"/>
  <c r="Q8736" i="2"/>
  <c r="Q8224" i="2"/>
  <c r="Q7799" i="2"/>
  <c r="Q7532" i="2"/>
  <c r="Q7361" i="2"/>
  <c r="Q7191" i="2"/>
  <c r="Q7072" i="2"/>
  <c r="Q6969" i="2"/>
  <c r="Q6884" i="2"/>
  <c r="Q6799" i="2"/>
  <c r="Q9532" i="2"/>
  <c r="Q8728" i="2"/>
  <c r="Q8216" i="2"/>
  <c r="Q7793" i="2"/>
  <c r="Q7528" i="2"/>
  <c r="Q7357" i="2"/>
  <c r="Q7187" i="2"/>
  <c r="Q7069" i="2"/>
  <c r="Q6968" i="2"/>
  <c r="Q6883" i="2"/>
  <c r="Q6797" i="2"/>
  <c r="Q6712" i="2"/>
  <c r="Q6627" i="2"/>
  <c r="Q7622" i="2"/>
  <c r="Q9703" i="2"/>
  <c r="Q8301" i="2"/>
  <c r="Q9894" i="2"/>
  <c r="Q9137" i="2"/>
  <c r="Q8367" i="2"/>
  <c r="Q7893" i="2"/>
  <c r="Q7552" i="2"/>
  <c r="Q7211" i="2"/>
  <c r="Q9172" i="2"/>
  <c r="Q8548" i="2"/>
  <c r="Q8036" i="2"/>
  <c r="Q7673" i="2"/>
  <c r="Q7332" i="2"/>
  <c r="Q6994" i="2"/>
  <c r="Q6738" i="2"/>
  <c r="Q6482" i="2"/>
  <c r="Q6226" i="2"/>
  <c r="Q6086" i="2"/>
  <c r="Q6002" i="2"/>
  <c r="Q5918" i="2"/>
  <c r="Q5830" i="2"/>
  <c r="Q10621" i="2"/>
  <c r="Q9635" i="2"/>
  <c r="Q9283" i="2"/>
  <c r="Q9047" i="2"/>
  <c r="Q8876" i="2"/>
  <c r="Q8715" i="2"/>
  <c r="Q8587" i="2"/>
  <c r="Q8459" i="2"/>
  <c r="Q8331" i="2"/>
  <c r="Q8203" i="2"/>
  <c r="Q8075" i="2"/>
  <c r="Q7955" i="2"/>
  <c r="Q7869" i="2"/>
  <c r="Q7784" i="2"/>
  <c r="Q7699" i="2"/>
  <c r="Q7613" i="2"/>
  <c r="Q9180" i="2"/>
  <c r="Q8552" i="2"/>
  <c r="Q8040" i="2"/>
  <c r="Q7676" i="2"/>
  <c r="Q7469" i="2"/>
  <c r="Q7299" i="2"/>
  <c r="Q7144" i="2"/>
  <c r="Q7031" i="2"/>
  <c r="Q6939" i="2"/>
  <c r="Q6853" i="2"/>
  <c r="Q6768" i="2"/>
  <c r="Q6683" i="2"/>
  <c r="Q6597" i="2"/>
  <c r="Q6512" i="2"/>
  <c r="Q6427" i="2"/>
  <c r="Q6341" i="2"/>
  <c r="Q6256" i="2"/>
  <c r="Q6171" i="2"/>
  <c r="Q6085" i="2"/>
  <c r="Q6000" i="2"/>
  <c r="Q5915" i="2"/>
  <c r="Q9811" i="2"/>
  <c r="Q8861" i="2"/>
  <c r="Q8320" i="2"/>
  <c r="Q7863" i="2"/>
  <c r="Q7564" i="2"/>
  <c r="Q7393" i="2"/>
  <c r="Q7223" i="2"/>
  <c r="Q7093" i="2"/>
  <c r="Q6985" i="2"/>
  <c r="Q6900" i="2"/>
  <c r="Q6815" i="2"/>
  <c r="Q9779" i="2"/>
  <c r="Q8851" i="2"/>
  <c r="Q8312" i="2"/>
  <c r="Q7857" i="2"/>
  <c r="Q7560" i="2"/>
  <c r="Q7389" i="2"/>
  <c r="Q7219" i="2"/>
  <c r="Q7091" i="2"/>
  <c r="Q6984" i="2"/>
  <c r="Q6899" i="2"/>
  <c r="Q6813" i="2"/>
  <c r="Q6728" i="2"/>
  <c r="Q6643" i="2"/>
  <c r="Q6557" i="2"/>
  <c r="Q6472" i="2"/>
  <c r="Q6912" i="2"/>
  <c r="Q6571" i="2"/>
  <c r="Q6229" i="2"/>
  <c r="Q5888" i="2"/>
  <c r="Q7756" i="2"/>
  <c r="Q7057" i="2"/>
  <c r="Q9404" i="2"/>
  <c r="Q7507" i="2"/>
  <c r="Q6957" i="2"/>
  <c r="Q6616" i="2"/>
  <c r="Q6435" i="2"/>
  <c r="Q6349" i="2"/>
  <c r="Q6264" i="2"/>
  <c r="Q6179" i="2"/>
  <c r="Q6093" i="2"/>
  <c r="Q6008" i="2"/>
  <c r="Q5923" i="2"/>
  <c r="Q5837" i="2"/>
  <c r="Q5758" i="2"/>
  <c r="Q5694" i="2"/>
  <c r="Q5630" i="2"/>
  <c r="Q5566" i="2"/>
  <c r="Q5502" i="2"/>
  <c r="Q5438" i="2"/>
  <c r="Q5374" i="2"/>
  <c r="Q5310" i="2"/>
  <c r="Q5246" i="2"/>
  <c r="Q5182" i="2"/>
  <c r="Q5118" i="2"/>
  <c r="Q5054" i="2"/>
  <c r="Q4990" i="2"/>
  <c r="Q7177" i="2"/>
  <c r="Q7092" i="2"/>
  <c r="Q7007" i="2"/>
  <c r="Q6942" i="2"/>
  <c r="Q6878" i="2"/>
  <c r="Q6814" i="2"/>
  <c r="Q6750" i="2"/>
  <c r="Q6686" i="2"/>
  <c r="Q6622" i="2"/>
  <c r="Q6558" i="2"/>
  <c r="Q6494" i="2"/>
  <c r="Q6430" i="2"/>
  <c r="Q6366" i="2"/>
  <c r="Q6302" i="2"/>
  <c r="Q6238" i="2"/>
  <c r="Q6174" i="2"/>
  <c r="Q8070" i="2"/>
  <c r="Q7046" i="2"/>
  <c r="Q8751" i="2"/>
  <c r="Q10432" i="2"/>
  <c r="Q9803" i="2"/>
  <c r="Q8655" i="2"/>
  <c r="Q8079" i="2"/>
  <c r="Q7701" i="2"/>
  <c r="Q7360" i="2"/>
  <c r="Q9620" i="2"/>
  <c r="Q8781" i="2"/>
  <c r="Q8260" i="2"/>
  <c r="Q7823" i="2"/>
  <c r="Q7481" i="2"/>
  <c r="Q7140" i="2"/>
  <c r="Q6850" i="2"/>
  <c r="Q6594" i="2"/>
  <c r="Q6338" i="2"/>
  <c r="Q6126" i="2"/>
  <c r="Q6038" i="2"/>
  <c r="Q5954" i="2"/>
  <c r="Q5870" i="2"/>
  <c r="Q5782" i="2"/>
  <c r="Q9904" i="2"/>
  <c r="Q9443" i="2"/>
  <c r="Q9121" i="2"/>
  <c r="Q8951" i="2"/>
  <c r="Q8780" i="2"/>
  <c r="Q8643" i="2"/>
  <c r="Q8515" i="2"/>
  <c r="Q8387" i="2"/>
  <c r="Q8259" i="2"/>
  <c r="Q8131" i="2"/>
  <c r="Q8003" i="2"/>
  <c r="Q7907" i="2"/>
  <c r="Q7821" i="2"/>
  <c r="Q7736" i="2"/>
  <c r="Q7651" i="2"/>
  <c r="Q9628" i="2"/>
  <c r="Q8787" i="2"/>
  <c r="Q8264" i="2"/>
  <c r="Q7825" i="2"/>
  <c r="Q7544" i="2"/>
  <c r="Q7373" i="2"/>
  <c r="Q7203" i="2"/>
  <c r="Q8006" i="2"/>
  <c r="Q11263" i="2"/>
  <c r="Q8685" i="2"/>
  <c r="Q10352" i="2"/>
  <c r="Q9643" i="2"/>
  <c r="Q8615" i="2"/>
  <c r="Q8047" i="2"/>
  <c r="Q7680" i="2"/>
  <c r="Q7339" i="2"/>
  <c r="Q9556" i="2"/>
  <c r="Q8740" i="2"/>
  <c r="Q8228" i="2"/>
  <c r="Q7801" i="2"/>
  <c r="Q7460" i="2"/>
  <c r="Q7119" i="2"/>
  <c r="Q6834" i="2"/>
  <c r="Q6578" i="2"/>
  <c r="Q6322" i="2"/>
  <c r="Q6118" i="2"/>
  <c r="Q6034" i="2"/>
  <c r="Q5950" i="2"/>
  <c r="Q5862" i="2"/>
  <c r="Q5778" i="2"/>
  <c r="Q9861" i="2"/>
  <c r="Q9411" i="2"/>
  <c r="Q9111" i="2"/>
  <c r="Q8940" i="2"/>
  <c r="Q8769" i="2"/>
  <c r="Q8635" i="2"/>
  <c r="Q8507" i="2"/>
  <c r="Q8379" i="2"/>
  <c r="Q8251" i="2"/>
  <c r="Q8123" i="2"/>
  <c r="Q7995" i="2"/>
  <c r="Q7901" i="2"/>
  <c r="Q7816" i="2"/>
  <c r="Q7731" i="2"/>
  <c r="Q7645" i="2"/>
  <c r="Q9564" i="2"/>
  <c r="Q8744" i="2"/>
  <c r="Q8232" i="2"/>
  <c r="Q7804" i="2"/>
  <c r="Q7533" i="2"/>
  <c r="Q7363" i="2"/>
  <c r="Q7192" i="2"/>
  <c r="Q7073" i="2"/>
  <c r="Q6971" i="2"/>
  <c r="Q6885" i="2"/>
  <c r="Q6800" i="2"/>
  <c r="Q6715" i="2"/>
  <c r="Q6629" i="2"/>
  <c r="Q6544" i="2"/>
  <c r="Q6459" i="2"/>
  <c r="Q6373" i="2"/>
  <c r="Q6288" i="2"/>
  <c r="Q6203" i="2"/>
  <c r="Q6117" i="2"/>
  <c r="Q6032" i="2"/>
  <c r="Q5947" i="2"/>
  <c r="Q5861" i="2"/>
  <c r="Q9117" i="2"/>
  <c r="Q8512" i="2"/>
  <c r="Q8000" i="2"/>
  <c r="Q7649" i="2"/>
  <c r="Q7457" i="2"/>
  <c r="Q7287" i="2"/>
  <c r="Q7136" i="2"/>
  <c r="Q7021" i="2"/>
  <c r="Q6932" i="2"/>
  <c r="Q6847" i="2"/>
  <c r="Q6761" i="2"/>
  <c r="Q9107" i="2"/>
  <c r="Q8504" i="2"/>
  <c r="Q7992" i="2"/>
  <c r="Q7644" i="2"/>
  <c r="Q7453" i="2"/>
  <c r="Q7283" i="2"/>
  <c r="Q7133" i="2"/>
  <c r="Q7020" i="2"/>
  <c r="Q6931" i="2"/>
  <c r="Q6845" i="2"/>
  <c r="Q6760" i="2"/>
  <c r="Q6675" i="2"/>
  <c r="Q6589" i="2"/>
  <c r="Q6504" i="2"/>
  <c r="Q8198" i="2"/>
  <c r="Q7174" i="2"/>
  <c r="Q8921" i="2"/>
  <c r="Q10640" i="2"/>
  <c r="Q10333" i="2"/>
  <c r="Q8743" i="2"/>
  <c r="Q8143" i="2"/>
  <c r="Q7744" i="2"/>
  <c r="Q7403" i="2"/>
  <c r="Q9829" i="2"/>
  <c r="Q8867" i="2"/>
  <c r="Q8324" i="2"/>
  <c r="Q7865" i="2"/>
  <c r="Q7524" i="2"/>
  <c r="Q7183" i="2"/>
  <c r="Q6882" i="2"/>
  <c r="Q6626" i="2"/>
  <c r="Q6370" i="2"/>
  <c r="Q6134" i="2"/>
  <c r="Q6050" i="2"/>
  <c r="Q5966" i="2"/>
  <c r="Q5878" i="2"/>
  <c r="Q5794" i="2"/>
  <c r="Q10045" i="2"/>
  <c r="Q9475" i="2"/>
  <c r="Q9143" i="2"/>
  <c r="Q8972" i="2"/>
  <c r="Q8801" i="2"/>
  <c r="Q8659" i="2"/>
  <c r="Q8531" i="2"/>
  <c r="Q8403" i="2"/>
  <c r="Q8275" i="2"/>
  <c r="Q8147" i="2"/>
  <c r="Q8019" i="2"/>
  <c r="Q7917" i="2"/>
  <c r="Q7832" i="2"/>
  <c r="Q7747" i="2"/>
  <c r="Q7661" i="2"/>
  <c r="Q9850" i="2"/>
  <c r="Q8872" i="2"/>
  <c r="Q8328" i="2"/>
  <c r="Q7868" i="2"/>
  <c r="Q7565" i="2"/>
  <c r="Q7395" i="2"/>
  <c r="Q7224" i="2"/>
  <c r="Q7095" i="2"/>
  <c r="Q6987" i="2"/>
  <c r="Q6901" i="2"/>
  <c r="Q6816" i="2"/>
  <c r="Q6731" i="2"/>
  <c r="Q6645" i="2"/>
  <c r="Q6560" i="2"/>
  <c r="Q6475" i="2"/>
  <c r="Q6389" i="2"/>
  <c r="Q6304" i="2"/>
  <c r="Q6219" i="2"/>
  <c r="Q6133" i="2"/>
  <c r="Q6048" i="2"/>
  <c r="Q5963" i="2"/>
  <c r="Q5877" i="2"/>
  <c r="Q9292" i="2"/>
  <c r="Q8608" i="2"/>
  <c r="Q8096" i="2"/>
  <c r="Q7713" i="2"/>
  <c r="Q7489" i="2"/>
  <c r="Q7319" i="2"/>
  <c r="Q7157" i="2"/>
  <c r="Q7043" i="2"/>
  <c r="Q6948" i="2"/>
  <c r="Q6863" i="2"/>
  <c r="Q6777" i="2"/>
  <c r="Q9276" i="2"/>
  <c r="Q8600" i="2"/>
  <c r="Q8088" i="2"/>
  <c r="Q7708" i="2"/>
  <c r="Q7485" i="2"/>
  <c r="Q7315" i="2"/>
  <c r="Q7155" i="2"/>
  <c r="Q7041" i="2"/>
  <c r="Q6947" i="2"/>
  <c r="Q6861" i="2"/>
  <c r="Q6776" i="2"/>
  <c r="Q6691" i="2"/>
  <c r="Q6605" i="2"/>
  <c r="Q7366" i="2"/>
  <c r="Q9191" i="2"/>
  <c r="Q8045" i="2"/>
  <c r="Q9700" i="2"/>
  <c r="Q8913" i="2"/>
  <c r="Q8239" i="2"/>
  <c r="Q7808" i="2"/>
  <c r="Q7467" i="2"/>
  <c r="Q10509" i="2"/>
  <c r="Q8995" i="2"/>
  <c r="Q8420" i="2"/>
  <c r="Q7929" i="2"/>
  <c r="Q7588" i="2"/>
  <c r="Q7247" i="2"/>
  <c r="Q6930" i="2"/>
  <c r="Q6674" i="2"/>
  <c r="Q6418" i="2"/>
  <c r="Q6162" i="2"/>
  <c r="Q6066" i="2"/>
  <c r="Q5982" i="2"/>
  <c r="Q5894" i="2"/>
  <c r="Q5810" i="2"/>
  <c r="Q10301" i="2"/>
  <c r="Q9539" i="2"/>
  <c r="Q9203" i="2"/>
  <c r="Q9004" i="2"/>
  <c r="Q8833" i="2"/>
  <c r="Q8683" i="2"/>
  <c r="Q8555" i="2"/>
  <c r="Q8427" i="2"/>
  <c r="Q8299" i="2"/>
  <c r="Q8171" i="2"/>
  <c r="Q8043" i="2"/>
  <c r="Q7933" i="2"/>
  <c r="Q7848" i="2"/>
  <c r="Q7763" i="2"/>
  <c r="Q7677" i="2"/>
  <c r="Q10541" i="2"/>
  <c r="Q9000" i="2"/>
  <c r="Q8424" i="2"/>
  <c r="Q7932" i="2"/>
  <c r="Q7597" i="2"/>
  <c r="Q7427" i="2"/>
  <c r="Q7256" i="2"/>
  <c r="Q7116" i="2"/>
  <c r="Q7003" i="2"/>
  <c r="Q6917" i="2"/>
  <c r="Q6832" i="2"/>
  <c r="Q6747" i="2"/>
  <c r="Q6661" i="2"/>
  <c r="Q6576" i="2"/>
  <c r="Q6491" i="2"/>
  <c r="Q6405" i="2"/>
  <c r="Q6320" i="2"/>
  <c r="Q6235" i="2"/>
  <c r="Q6149" i="2"/>
  <c r="Q6064" i="2"/>
  <c r="Q5979" i="2"/>
  <c r="Q5893" i="2"/>
  <c r="Q9484" i="2"/>
  <c r="Q8704" i="2"/>
  <c r="Q8192" i="2"/>
  <c r="Q7777" i="2"/>
  <c r="Q7521" i="2"/>
  <c r="Q7351" i="2"/>
  <c r="Q7180" i="2"/>
  <c r="Q7064" i="2"/>
  <c r="Q6964" i="2"/>
  <c r="Q6879" i="2"/>
  <c r="Q6793" i="2"/>
  <c r="Q9468" i="2"/>
  <c r="Q8696" i="2"/>
  <c r="Q8184" i="2"/>
  <c r="Q7772" i="2"/>
  <c r="Q7517" i="2"/>
  <c r="Q7347" i="2"/>
  <c r="Q7176" i="2"/>
  <c r="Q7063" i="2"/>
  <c r="Q6963" i="2"/>
  <c r="Q6877" i="2"/>
  <c r="Q6792" i="2"/>
  <c r="Q6707" i="2"/>
  <c r="Q6621" i="2"/>
  <c r="Q6536" i="2"/>
  <c r="Q6451" i="2"/>
  <c r="Q6827" i="2"/>
  <c r="Q6485" i="2"/>
  <c r="Q6144" i="2"/>
  <c r="Q9420" i="2"/>
  <c r="Q7511" i="2"/>
  <c r="Q6959" i="2"/>
  <c r="Q8664" i="2"/>
  <c r="Q7336" i="2"/>
  <c r="Q6872" i="2"/>
  <c r="Q6563" i="2"/>
  <c r="Q6413" i="2"/>
  <c r="Q6328" i="2"/>
  <c r="Q6243" i="2"/>
  <c r="Q6157" i="2"/>
  <c r="Q6072" i="2"/>
  <c r="Q5987" i="2"/>
  <c r="Q5901" i="2"/>
  <c r="Q5816" i="2"/>
  <c r="Q5742" i="2"/>
  <c r="Q5486" i="2"/>
  <c r="Q5278" i="2"/>
  <c r="Q5198" i="2"/>
  <c r="Q5102" i="2"/>
  <c r="Q5022" i="2"/>
  <c r="Q4942" i="2"/>
  <c r="Q4878" i="2"/>
  <c r="Q4814" i="2"/>
  <c r="Q4750" i="2"/>
  <c r="Q4686" i="2"/>
  <c r="Q4622" i="2"/>
  <c r="Q4558" i="2"/>
  <c r="Q4494" i="2"/>
  <c r="Q7788" i="2"/>
  <c r="Q7068" i="2"/>
  <c r="Q6735" i="2"/>
  <c r="Q6564" i="2"/>
  <c r="Q6393" i="2"/>
  <c r="Q6223" i="2"/>
  <c r="Q6052" i="2"/>
  <c r="Q5881" i="2"/>
  <c r="Q5764" i="2"/>
  <c r="Q5679" i="2"/>
  <c r="Q5593" i="2"/>
  <c r="Q5508" i="2"/>
  <c r="Q5423" i="2"/>
  <c r="Q5337" i="2"/>
  <c r="Q5252" i="2"/>
  <c r="Q5167" i="2"/>
  <c r="Q5081" i="2"/>
  <c r="Q4996" i="2"/>
  <c r="Q4911" i="2"/>
  <c r="Q4825" i="2"/>
  <c r="Q4740" i="2"/>
  <c r="Q4655" i="2"/>
  <c r="Q4569" i="2"/>
  <c r="Q4485" i="2"/>
  <c r="Q4421" i="2"/>
  <c r="Q4357" i="2"/>
  <c r="Q4293" i="2"/>
  <c r="Q4229" i="2"/>
  <c r="Q4165" i="2"/>
  <c r="Q4101" i="2"/>
  <c r="Q4037" i="2"/>
  <c r="Q3973" i="2"/>
  <c r="Q3909" i="2"/>
  <c r="Q3845" i="2"/>
  <c r="Q3781" i="2"/>
  <c r="Q3717" i="2"/>
  <c r="Q3653" i="2"/>
  <c r="Q3589" i="2"/>
  <c r="Q3525" i="2"/>
  <c r="Q3461" i="2"/>
  <c r="Q9747" i="2"/>
  <c r="Q7559" i="2"/>
  <c r="Q6983" i="2"/>
  <c r="Q6700" i="2"/>
  <c r="Q6529" i="2"/>
  <c r="Q6359" i="2"/>
  <c r="Q6188" i="2"/>
  <c r="Q6805" i="2"/>
  <c r="Q6464" i="2"/>
  <c r="Q6123" i="2"/>
  <c r="Q9164" i="2"/>
  <c r="Q7468" i="2"/>
  <c r="Q6937" i="2"/>
  <c r="Q8536" i="2"/>
  <c r="Q7293" i="2"/>
  <c r="Q6851" i="2"/>
  <c r="Q6552" i="2"/>
  <c r="Q6408" i="2"/>
  <c r="Q6323" i="2"/>
  <c r="Q6237" i="2"/>
  <c r="Q6152" i="2"/>
  <c r="Q6067" i="2"/>
  <c r="Q5981" i="2"/>
  <c r="Q5896" i="2"/>
  <c r="Q5811" i="2"/>
  <c r="Q5738" i="2"/>
  <c r="Q5674" i="2"/>
  <c r="Q5610" i="2"/>
  <c r="Q5546" i="2"/>
  <c r="Q5482" i="2"/>
  <c r="Q5418" i="2"/>
  <c r="Q5354" i="2"/>
  <c r="Q5290" i="2"/>
  <c r="Q5226" i="2"/>
  <c r="Q5162" i="2"/>
  <c r="Q5098" i="2"/>
  <c r="Q5034" i="2"/>
  <c r="Q4970" i="2"/>
  <c r="Q4906" i="2"/>
  <c r="Q4842" i="2"/>
  <c r="Q4778" i="2"/>
  <c r="Q4714" i="2"/>
  <c r="Q4650" i="2"/>
  <c r="Q4586" i="2"/>
  <c r="Q4522" i="2"/>
  <c r="Q8592" i="2"/>
  <c r="Q7313" i="2"/>
  <c r="Q6860" i="2"/>
  <c r="Q6639" i="2"/>
  <c r="Q6468" i="2"/>
  <c r="Q6297" i="2"/>
  <c r="Q6127" i="2"/>
  <c r="Q5956" i="2"/>
  <c r="Q5809" i="2"/>
  <c r="Q5716" i="2"/>
  <c r="Q5631" i="2"/>
  <c r="Q5545" i="2"/>
  <c r="Q5460" i="2"/>
  <c r="Q5375" i="2"/>
  <c r="Q5289" i="2"/>
  <c r="Q5204" i="2"/>
  <c r="Q5119" i="2"/>
  <c r="Q5033" i="2"/>
  <c r="Q4948" i="2"/>
  <c r="Q4863" i="2"/>
  <c r="Q4777" i="2"/>
  <c r="Q4692" i="2"/>
  <c r="Q4607" i="2"/>
  <c r="Q4521" i="2"/>
  <c r="Q4449" i="2"/>
  <c r="Q4385" i="2"/>
  <c r="Q4321" i="2"/>
  <c r="Q4257" i="2"/>
  <c r="Q4193" i="2"/>
  <c r="Q4129" i="2"/>
  <c r="Q4065" i="2"/>
  <c r="Q4001" i="2"/>
  <c r="Q3937" i="2"/>
  <c r="Q3873" i="2"/>
  <c r="Q3809" i="2"/>
  <c r="Q3745" i="2"/>
  <c r="Q3681" i="2"/>
  <c r="Q3617" i="2"/>
  <c r="Q3553" i="2"/>
  <c r="Q3489" i="2"/>
  <c r="Q3425" i="2"/>
  <c r="Q8176" i="2"/>
  <c r="Q7175" i="2"/>
  <c r="Q6791" i="2"/>
  <c r="Q6604" i="2"/>
  <c r="Q6433" i="2"/>
  <c r="Q6263" i="2"/>
  <c r="Q6955" i="2"/>
  <c r="Q6613" i="2"/>
  <c r="Q6272" i="2"/>
  <c r="Q5931" i="2"/>
  <c r="Q7927" i="2"/>
  <c r="Q7115" i="2"/>
  <c r="Q10413" i="2"/>
  <c r="Q7592" i="2"/>
  <c r="Q7000" i="2"/>
  <c r="Q6659" i="2"/>
  <c r="Q6456" i="2"/>
  <c r="Q6360" i="2"/>
  <c r="Q6275" i="2"/>
  <c r="Q6189" i="2"/>
  <c r="Q6104" i="2"/>
  <c r="Q6019" i="2"/>
  <c r="Q5933" i="2"/>
  <c r="Q5848" i="2"/>
  <c r="Q5766" i="2"/>
  <c r="Q5702" i="2"/>
  <c r="Q5638" i="2"/>
  <c r="Q5574" i="2"/>
  <c r="Q5510" i="2"/>
  <c r="Q5446" i="2"/>
  <c r="Q5382" i="2"/>
  <c r="Q5318" i="2"/>
  <c r="Q5254" i="2"/>
  <c r="Q5190" i="2"/>
  <c r="Q5126" i="2"/>
  <c r="Q5062" i="2"/>
  <c r="Q4998" i="2"/>
  <c r="Q4934" i="2"/>
  <c r="Q4870" i="2"/>
  <c r="Q4806" i="2"/>
  <c r="Q4742" i="2"/>
  <c r="Q4678" i="2"/>
  <c r="Q4614" i="2"/>
  <c r="Q4550" i="2"/>
  <c r="Q10952" i="2"/>
  <c r="Q7617" i="2"/>
  <c r="Q7011" i="2"/>
  <c r="Q6713" i="2"/>
  <c r="Q6543" i="2"/>
  <c r="Q6372" i="2"/>
  <c r="Q6201" i="2"/>
  <c r="Q6031" i="2"/>
  <c r="Q5860" i="2"/>
  <c r="Q5753" i="2"/>
  <c r="Q5668" i="2"/>
  <c r="Q5583" i="2"/>
  <c r="Q5497" i="2"/>
  <c r="Q5412" i="2"/>
  <c r="Q5327" i="2"/>
  <c r="Q5241" i="2"/>
  <c r="Q5156" i="2"/>
  <c r="Q5071" i="2"/>
  <c r="Q4985" i="2"/>
  <c r="Q4900" i="2"/>
  <c r="Q4815" i="2"/>
  <c r="Q4729" i="2"/>
  <c r="Q4644" i="2"/>
  <c r="Q4559" i="2"/>
  <c r="Q4477" i="2"/>
  <c r="Q4413" i="2"/>
  <c r="Q4349" i="2"/>
  <c r="Q4285" i="2"/>
  <c r="Q4221" i="2"/>
  <c r="Q4157" i="2"/>
  <c r="Q4093" i="2"/>
  <c r="Q4029" i="2"/>
  <c r="Q3965" i="2"/>
  <c r="Q3901" i="2"/>
  <c r="Q3837" i="2"/>
  <c r="Q3773" i="2"/>
  <c r="Q3709" i="2"/>
  <c r="Q3645" i="2"/>
  <c r="Q3581" i="2"/>
  <c r="Q3517" i="2"/>
  <c r="Q3453" i="2"/>
  <c r="Q9196" i="2"/>
  <c r="Q7473" i="2"/>
  <c r="Q6940" i="2"/>
  <c r="Q6679" i="2"/>
  <c r="Q6508" i="2"/>
  <c r="Q6337" i="2"/>
  <c r="Q6167" i="2"/>
  <c r="Q6763" i="2"/>
  <c r="Q6421" i="2"/>
  <c r="Q6080" i="2"/>
  <c r="Q8819" i="2"/>
  <c r="Q7383" i="2"/>
  <c r="Q6895" i="2"/>
  <c r="Q8280" i="2"/>
  <c r="Q7208" i="2"/>
  <c r="Q6808" i="2"/>
  <c r="Q6531" i="2"/>
  <c r="Q6397" i="2"/>
  <c r="Q6312" i="2"/>
  <c r="Q6227" i="2"/>
  <c r="Q6141" i="2"/>
  <c r="Q6056" i="2"/>
  <c r="Q5971" i="2"/>
  <c r="Q5885" i="2"/>
  <c r="Q5800" i="2"/>
  <c r="Q5730" i="2"/>
  <c r="Q5666" i="2"/>
  <c r="Q5602" i="2"/>
  <c r="Q5538" i="2"/>
  <c r="Q5474" i="2"/>
  <c r="Q5410" i="2"/>
  <c r="Q5346" i="2"/>
  <c r="Q5282" i="2"/>
  <c r="Q5218" i="2"/>
  <c r="Q5154" i="2"/>
  <c r="Q5090" i="2"/>
  <c r="Q5026" i="2"/>
  <c r="Q4962" i="2"/>
  <c r="Q4898" i="2"/>
  <c r="Q4834" i="2"/>
  <c r="Q4770" i="2"/>
  <c r="Q4706" i="2"/>
  <c r="Q4642" i="2"/>
  <c r="Q4578" i="2"/>
  <c r="Q4514" i="2"/>
  <c r="Q8336" i="2"/>
  <c r="Q7228" i="2"/>
  <c r="Q6817" i="2"/>
  <c r="Q6617" i="2"/>
  <c r="Q6447" i="2"/>
  <c r="Q6276" i="2"/>
  <c r="Q6105" i="2"/>
  <c r="Q5935" i="2"/>
  <c r="Q5796" i="2"/>
  <c r="Q5705" i="2"/>
  <c r="Q5620" i="2"/>
  <c r="Q5535" i="2"/>
  <c r="Q5449" i="2"/>
  <c r="Q5364" i="2"/>
  <c r="Q5279" i="2"/>
  <c r="Q5193" i="2"/>
  <c r="Q5108" i="2"/>
  <c r="Q5023" i="2"/>
  <c r="Q4937" i="2"/>
  <c r="Q4852" i="2"/>
  <c r="Q4767" i="2"/>
  <c r="Q4681" i="2"/>
  <c r="Q4596" i="2"/>
  <c r="Q4511" i="2"/>
  <c r="Q4441" i="2"/>
  <c r="Q4377" i="2"/>
  <c r="Q4313" i="2"/>
  <c r="Q4249" i="2"/>
  <c r="Q4185" i="2"/>
  <c r="Q4121" i="2"/>
  <c r="Q4057" i="2"/>
  <c r="Q3993" i="2"/>
  <c r="Q3929" i="2"/>
  <c r="Q3865" i="2"/>
  <c r="Q3801" i="2"/>
  <c r="Q3737" i="2"/>
  <c r="Q3673" i="2"/>
  <c r="Q3609" i="2"/>
  <c r="Q3545" i="2"/>
  <c r="Q3481" i="2"/>
  <c r="Q3417" i="2"/>
  <c r="Q7937" i="2"/>
  <c r="Q7117" i="2"/>
  <c r="Q6753" i="2"/>
  <c r="Q6583" i="2"/>
  <c r="Q6412" i="2"/>
  <c r="Q6241" i="2"/>
  <c r="Q6071" i="2"/>
  <c r="Q5900" i="2"/>
  <c r="Q5773" i="2"/>
  <c r="Q5688" i="2"/>
  <c r="Q5603" i="2"/>
  <c r="Q5517" i="2"/>
  <c r="Q5432" i="2"/>
  <c r="Q5347" i="2"/>
  <c r="Q5261" i="2"/>
  <c r="Q5176" i="2"/>
  <c r="Q5091" i="2"/>
  <c r="Q5005" i="2"/>
  <c r="Q4920" i="2"/>
  <c r="Q4835" i="2"/>
  <c r="Q4749" i="2"/>
  <c r="Q4664" i="2"/>
  <c r="Q4579" i="2"/>
  <c r="Q4493" i="2"/>
  <c r="Q4428" i="2"/>
  <c r="Q4364" i="2"/>
  <c r="Q4300" i="2"/>
  <c r="Q4236" i="2"/>
  <c r="Q4172" i="2"/>
  <c r="Q4108" i="2"/>
  <c r="Q5678" i="2"/>
  <c r="Q5422" i="2"/>
  <c r="Q5262" i="2"/>
  <c r="Q5166" i="2"/>
  <c r="Q5086" i="2"/>
  <c r="Q5006" i="2"/>
  <c r="Q4926" i="2"/>
  <c r="Q4862" i="2"/>
  <c r="Q4798" i="2"/>
  <c r="Q4734" i="2"/>
  <c r="Q4670" i="2"/>
  <c r="Q4606" i="2"/>
  <c r="Q4542" i="2"/>
  <c r="Q9516" i="2"/>
  <c r="Q7527" i="2"/>
  <c r="Q6967" i="2"/>
  <c r="Q6692" i="2"/>
  <c r="Q6521" i="2"/>
  <c r="Q6351" i="2"/>
  <c r="Q6180" i="2"/>
  <c r="Q6009" i="2"/>
  <c r="Q5845" i="2"/>
  <c r="Q5743" i="2"/>
  <c r="Q5657" i="2"/>
  <c r="Q5572" i="2"/>
  <c r="Q5487" i="2"/>
  <c r="Q5401" i="2"/>
  <c r="Q5316" i="2"/>
  <c r="Q5231" i="2"/>
  <c r="Q5145" i="2"/>
  <c r="Q5060" i="2"/>
  <c r="Q4975" i="2"/>
  <c r="Q4889" i="2"/>
  <c r="Q4804" i="2"/>
  <c r="Q4719" i="2"/>
  <c r="Q4633" i="2"/>
  <c r="Q4548" i="2"/>
  <c r="Q4469" i="2"/>
  <c r="Q4405" i="2"/>
  <c r="Q4341" i="2"/>
  <c r="Q4277" i="2"/>
  <c r="Q4213" i="2"/>
  <c r="Q4149" i="2"/>
  <c r="Q4085" i="2"/>
  <c r="Q4021" i="2"/>
  <c r="Q3957" i="2"/>
  <c r="Q3893" i="2"/>
  <c r="Q3829" i="2"/>
  <c r="Q3765" i="2"/>
  <c r="Q3701" i="2"/>
  <c r="Q3637" i="2"/>
  <c r="Q3573" i="2"/>
  <c r="Q3509" i="2"/>
  <c r="Q3445" i="2"/>
  <c r="Q8840" i="2"/>
  <c r="Q7388" i="2"/>
  <c r="Q6897" i="2"/>
  <c r="Q6657" i="2"/>
  <c r="Q6487" i="2"/>
  <c r="Q6316" i="2"/>
  <c r="Q7080" i="2"/>
  <c r="Q6720" i="2"/>
  <c r="Q6379" i="2"/>
  <c r="Q6037" i="2"/>
  <c r="Q8544" i="2"/>
  <c r="Q7297" i="2"/>
  <c r="Q6852" i="2"/>
  <c r="Q8024" i="2"/>
  <c r="Q7141" i="2"/>
  <c r="Q6765" i="2"/>
  <c r="Q6509" i="2"/>
  <c r="Q6387" i="2"/>
  <c r="Q6301" i="2"/>
  <c r="Q6216" i="2"/>
  <c r="Q6131" i="2"/>
  <c r="Q6045" i="2"/>
  <c r="Q5960" i="2"/>
  <c r="Q5875" i="2"/>
  <c r="Q5789" i="2"/>
  <c r="Q5722" i="2"/>
  <c r="Q5658" i="2"/>
  <c r="Q5594" i="2"/>
  <c r="Q5530" i="2"/>
  <c r="Q5466" i="2"/>
  <c r="Q5402" i="2"/>
  <c r="Q5338" i="2"/>
  <c r="Q5274" i="2"/>
  <c r="Q5210" i="2"/>
  <c r="Q5146" i="2"/>
  <c r="Q5082" i="2"/>
  <c r="Q5018" i="2"/>
  <c r="Q4954" i="2"/>
  <c r="Q4890" i="2"/>
  <c r="Q4826" i="2"/>
  <c r="Q4762" i="2"/>
  <c r="Q4698" i="2"/>
  <c r="Q4634" i="2"/>
  <c r="Q4570" i="2"/>
  <c r="Q4506" i="2"/>
  <c r="Q8080" i="2"/>
  <c r="Q7153" i="2"/>
  <c r="Q6775" i="2"/>
  <c r="Q6596" i="2"/>
  <c r="Q6425" i="2"/>
  <c r="Q6255" i="2"/>
  <c r="Q6084" i="2"/>
  <c r="Q5913" i="2"/>
  <c r="Q5781" i="2"/>
  <c r="Q5695" i="2"/>
  <c r="Q5609" i="2"/>
  <c r="Q5524" i="2"/>
  <c r="Q5439" i="2"/>
  <c r="Q5353" i="2"/>
  <c r="Q5268" i="2"/>
  <c r="Q5183" i="2"/>
  <c r="Q5097" i="2"/>
  <c r="Q5012" i="2"/>
  <c r="Q4927" i="2"/>
  <c r="Q4841" i="2"/>
  <c r="Q4756" i="2"/>
  <c r="Q4671" i="2"/>
  <c r="Q4585" i="2"/>
  <c r="Q4500" i="2"/>
  <c r="Q4433" i="2"/>
  <c r="Q4369" i="2"/>
  <c r="Q4305" i="2"/>
  <c r="Q4241" i="2"/>
  <c r="Q4177" i="2"/>
  <c r="Q4113" i="2"/>
  <c r="Q4049" i="2"/>
  <c r="Q3985" i="2"/>
  <c r="Q3921" i="2"/>
  <c r="Q3857" i="2"/>
  <c r="Q3793" i="2"/>
  <c r="Q3729" i="2"/>
  <c r="Q3665" i="2"/>
  <c r="Q3601" i="2"/>
  <c r="Q3537" i="2"/>
  <c r="Q3473" i="2"/>
  <c r="Q3409" i="2"/>
  <c r="Q7767" i="2"/>
  <c r="Q7061" i="2"/>
  <c r="Q6732" i="2"/>
  <c r="Q6561" i="2"/>
  <c r="Q6391" i="2"/>
  <c r="Q6220" i="2"/>
  <c r="Q6869" i="2"/>
  <c r="Q6528" i="2"/>
  <c r="Q6187" i="2"/>
  <c r="Q10477" i="2"/>
  <c r="Q7596" i="2"/>
  <c r="Q7001" i="2"/>
  <c r="Q8979" i="2"/>
  <c r="Q7421" i="2"/>
  <c r="Q6915" i="2"/>
  <c r="Q6584" i="2"/>
  <c r="Q6424" i="2"/>
  <c r="Q6339" i="2"/>
  <c r="Q6253" i="2"/>
  <c r="Q6168" i="2"/>
  <c r="Q6083" i="2"/>
  <c r="Q5997" i="2"/>
  <c r="Q5912" i="2"/>
  <c r="Q5827" i="2"/>
  <c r="Q5750" i="2"/>
  <c r="Q5686" i="2"/>
  <c r="Q5622" i="2"/>
  <c r="Q5558" i="2"/>
  <c r="Q5494" i="2"/>
  <c r="Q5430" i="2"/>
  <c r="Q5366" i="2"/>
  <c r="Q5302" i="2"/>
  <c r="Q5238" i="2"/>
  <c r="Q5174" i="2"/>
  <c r="Q5110" i="2"/>
  <c r="Q5046" i="2"/>
  <c r="Q4982" i="2"/>
  <c r="Q4918" i="2"/>
  <c r="Q4854" i="2"/>
  <c r="Q4790" i="2"/>
  <c r="Q4726" i="2"/>
  <c r="Q4662" i="2"/>
  <c r="Q4598" i="2"/>
  <c r="Q4534" i="2"/>
  <c r="Q9053" i="2"/>
  <c r="Q7441" i="2"/>
  <c r="Q6924" i="2"/>
  <c r="Q6671" i="2"/>
  <c r="Q6500" i="2"/>
  <c r="Q6329" i="2"/>
  <c r="Q6159" i="2"/>
  <c r="Q5988" i="2"/>
  <c r="Q5831" i="2"/>
  <c r="Q5732" i="2"/>
  <c r="Q5647" i="2"/>
  <c r="Q5561" i="2"/>
  <c r="Q5476" i="2"/>
  <c r="Q5391" i="2"/>
  <c r="Q5305" i="2"/>
  <c r="Q5220" i="2"/>
  <c r="Q5135" i="2"/>
  <c r="Q5049" i="2"/>
  <c r="Q4964" i="2"/>
  <c r="Q4879" i="2"/>
  <c r="Q4793" i="2"/>
  <c r="Q4708" i="2"/>
  <c r="Q4623" i="2"/>
  <c r="Q4537" i="2"/>
  <c r="Q4461" i="2"/>
  <c r="Q4397" i="2"/>
  <c r="Q4333" i="2"/>
  <c r="Q4269" i="2"/>
  <c r="Q4205" i="2"/>
  <c r="Q4141" i="2"/>
  <c r="Q4077" i="2"/>
  <c r="Q4013" i="2"/>
  <c r="Q3949" i="2"/>
  <c r="Q3885" i="2"/>
  <c r="Q3821" i="2"/>
  <c r="Q3757" i="2"/>
  <c r="Q3693" i="2"/>
  <c r="Q3629" i="2"/>
  <c r="Q3565" i="2"/>
  <c r="Q3501" i="2"/>
  <c r="Q3437" i="2"/>
  <c r="Q8560" i="2"/>
  <c r="Q7303" i="2"/>
  <c r="Q6855" i="2"/>
  <c r="Q6636" i="2"/>
  <c r="Q6465" i="2"/>
  <c r="Q6295" i="2"/>
  <c r="Q7024" i="2"/>
  <c r="Q6677" i="2"/>
  <c r="Q6336" i="2"/>
  <c r="Q5995" i="2"/>
  <c r="Q8288" i="2"/>
  <c r="Q7212" i="2"/>
  <c r="Q6809" i="2"/>
  <c r="Q7836" i="2"/>
  <c r="Q7084" i="2"/>
  <c r="Q6723" i="2"/>
  <c r="Q6488" i="2"/>
  <c r="Q6376" i="2"/>
  <c r="Q6291" i="2"/>
  <c r="Q6205" i="2"/>
  <c r="Q6120" i="2"/>
  <c r="Q6035" i="2"/>
  <c r="Q5949" i="2"/>
  <c r="Q5864" i="2"/>
  <c r="Q5779" i="2"/>
  <c r="Q5714" i="2"/>
  <c r="Q5650" i="2"/>
  <c r="Q5586" i="2"/>
  <c r="Q5522" i="2"/>
  <c r="Q5458" i="2"/>
  <c r="Q5394" i="2"/>
  <c r="Q5330" i="2"/>
  <c r="Q5266" i="2"/>
  <c r="Q5202" i="2"/>
  <c r="Q5138" i="2"/>
  <c r="Q5074" i="2"/>
  <c r="Q5010" i="2"/>
  <c r="Q4946" i="2"/>
  <c r="Q4882" i="2"/>
  <c r="Q4818" i="2"/>
  <c r="Q4754" i="2"/>
  <c r="Q4690" i="2"/>
  <c r="Q4626" i="2"/>
  <c r="Q4562" i="2"/>
  <c r="Q4498" i="2"/>
  <c r="Q7873" i="2"/>
  <c r="Q7096" i="2"/>
  <c r="Q6745" i="2"/>
  <c r="Q6575" i="2"/>
  <c r="Q6404" i="2"/>
  <c r="Q6233" i="2"/>
  <c r="Q6063" i="2"/>
  <c r="Q5892" i="2"/>
  <c r="Q5769" i="2"/>
  <c r="Q5684" i="2"/>
  <c r="Q5599" i="2"/>
  <c r="Q5513" i="2"/>
  <c r="Q5428" i="2"/>
  <c r="Q5343" i="2"/>
  <c r="Q5257" i="2"/>
  <c r="Q5172" i="2"/>
  <c r="Q5087" i="2"/>
  <c r="Q5001" i="2"/>
  <c r="Q4916" i="2"/>
  <c r="Q4831" i="2"/>
  <c r="Q4745" i="2"/>
  <c r="Q4660" i="2"/>
  <c r="Q4575" i="2"/>
  <c r="Q4489" i="2"/>
  <c r="Q4425" i="2"/>
  <c r="Q4361" i="2"/>
  <c r="Q4297" i="2"/>
  <c r="Q4233" i="2"/>
  <c r="Q4169" i="2"/>
  <c r="Q4105" i="2"/>
  <c r="Q4041" i="2"/>
  <c r="Q3977" i="2"/>
  <c r="Q3913" i="2"/>
  <c r="Q3849" i="2"/>
  <c r="Q3785" i="2"/>
  <c r="Q3721" i="2"/>
  <c r="Q3657" i="2"/>
  <c r="Q3593" i="2"/>
  <c r="Q3529" i="2"/>
  <c r="Q3465" i="2"/>
  <c r="Q10605" i="2"/>
  <c r="Q7601" i="2"/>
  <c r="Q7004" i="2"/>
  <c r="Q6711" i="2"/>
  <c r="Q6540" i="2"/>
  <c r="Q6369" i="2"/>
  <c r="Q6199" i="2"/>
  <c r="Q6028" i="2"/>
  <c r="Q5857" i="2"/>
  <c r="Q5752" i="2"/>
  <c r="Q5667" i="2"/>
  <c r="Q5581" i="2"/>
  <c r="Q5496" i="2"/>
  <c r="Q5411" i="2"/>
  <c r="Q5325" i="2"/>
  <c r="Q5240" i="2"/>
  <c r="Q5155" i="2"/>
  <c r="Q5069" i="2"/>
  <c r="Q4984" i="2"/>
  <c r="Q4899" i="2"/>
  <c r="Q4813" i="2"/>
  <c r="Q4728" i="2"/>
  <c r="Q4643" i="2"/>
  <c r="Q4557" i="2"/>
  <c r="Q4476" i="2"/>
  <c r="Q4412" i="2"/>
  <c r="Q4348" i="2"/>
  <c r="Q4284" i="2"/>
  <c r="Q4220" i="2"/>
  <c r="Q4156" i="2"/>
  <c r="Q4092" i="2"/>
  <c r="Q5614" i="2"/>
  <c r="Q5358" i="2"/>
  <c r="Q5230" i="2"/>
  <c r="Q5150" i="2"/>
  <c r="Q5070" i="2"/>
  <c r="Q4974" i="2"/>
  <c r="Q4910" i="2"/>
  <c r="Q4846" i="2"/>
  <c r="Q4782" i="2"/>
  <c r="Q4718" i="2"/>
  <c r="Q4654" i="2"/>
  <c r="Q4590" i="2"/>
  <c r="Q4526" i="2"/>
  <c r="Q8720" i="2"/>
  <c r="Q7356" i="2"/>
  <c r="Q6881" i="2"/>
  <c r="Q6649" i="2"/>
  <c r="Q6479" i="2"/>
  <c r="Q6308" i="2"/>
  <c r="Q6137" i="2"/>
  <c r="Q5967" i="2"/>
  <c r="Q5817" i="2"/>
  <c r="Q5721" i="2"/>
  <c r="Q5636" i="2"/>
  <c r="Q5551" i="2"/>
  <c r="Q5465" i="2"/>
  <c r="Q5380" i="2"/>
  <c r="Q5295" i="2"/>
  <c r="Q5209" i="2"/>
  <c r="Q5124" i="2"/>
  <c r="Q5039" i="2"/>
  <c r="Q4953" i="2"/>
  <c r="Q4868" i="2"/>
  <c r="Q4783" i="2"/>
  <c r="Q4697" i="2"/>
  <c r="Q4612" i="2"/>
  <c r="Q4527" i="2"/>
  <c r="Q4453" i="2"/>
  <c r="Q4389" i="2"/>
  <c r="Q4325" i="2"/>
  <c r="Q4261" i="2"/>
  <c r="Q4197" i="2"/>
  <c r="Q4133" i="2"/>
  <c r="Q4069" i="2"/>
  <c r="Q4005" i="2"/>
  <c r="Q3941" i="2"/>
  <c r="Q3877" i="2"/>
  <c r="Q3813" i="2"/>
  <c r="Q3749" i="2"/>
  <c r="Q3685" i="2"/>
  <c r="Q3621" i="2"/>
  <c r="Q3557" i="2"/>
  <c r="Q3493" i="2"/>
  <c r="Q3429" i="2"/>
  <c r="Q8304" i="2"/>
  <c r="Q7217" i="2"/>
  <c r="Q6812" i="2"/>
  <c r="Q6615" i="2"/>
  <c r="Q6444" i="2"/>
  <c r="Q6273" i="2"/>
  <c r="Q6976" i="2"/>
  <c r="Q6635" i="2"/>
  <c r="Q6293" i="2"/>
  <c r="Q5952" i="2"/>
  <c r="Q8032" i="2"/>
  <c r="Q7143" i="2"/>
  <c r="Q6767" i="2"/>
  <c r="Q7665" i="2"/>
  <c r="Q7027" i="2"/>
  <c r="Q6680" i="2"/>
  <c r="Q6467" i="2"/>
  <c r="Q6365" i="2"/>
  <c r="Q6280" i="2"/>
  <c r="Q6195" i="2"/>
  <c r="Q6109" i="2"/>
  <c r="Q6024" i="2"/>
  <c r="Q5939" i="2"/>
  <c r="Q5853" i="2"/>
  <c r="Q5770" i="2"/>
  <c r="Q5706" i="2"/>
  <c r="Q5642" i="2"/>
  <c r="Q5578" i="2"/>
  <c r="Q5514" i="2"/>
  <c r="Q5450" i="2"/>
  <c r="Q5386" i="2"/>
  <c r="Q5322" i="2"/>
  <c r="Q5258" i="2"/>
  <c r="Q5194" i="2"/>
  <c r="Q5130" i="2"/>
  <c r="Q5066" i="2"/>
  <c r="Q5002" i="2"/>
  <c r="Q4938" i="2"/>
  <c r="Q4874" i="2"/>
  <c r="Q4810" i="2"/>
  <c r="Q4746" i="2"/>
  <c r="Q4682" i="2"/>
  <c r="Q4618" i="2"/>
  <c r="Q4554" i="2"/>
  <c r="Q4490" i="2"/>
  <c r="Q7703" i="2"/>
  <c r="Q7040" i="2"/>
  <c r="Q6724" i="2"/>
  <c r="Q6553" i="2"/>
  <c r="Q6383" i="2"/>
  <c r="Q6212" i="2"/>
  <c r="Q6041" i="2"/>
  <c r="Q5871" i="2"/>
  <c r="Q5759" i="2"/>
  <c r="Q5673" i="2"/>
  <c r="Q5588" i="2"/>
  <c r="Q5503" i="2"/>
  <c r="Q5417" i="2"/>
  <c r="Q5332" i="2"/>
  <c r="Q5247" i="2"/>
  <c r="Q5161" i="2"/>
  <c r="Q5076" i="2"/>
  <c r="Q4991" i="2"/>
  <c r="Q4905" i="2"/>
  <c r="Q4820" i="2"/>
  <c r="Q4735" i="2"/>
  <c r="Q4649" i="2"/>
  <c r="Q4564" i="2"/>
  <c r="Q4481" i="2"/>
  <c r="Q4417" i="2"/>
  <c r="Q4353" i="2"/>
  <c r="Q4289" i="2"/>
  <c r="Q4225" i="2"/>
  <c r="Q4161" i="2"/>
  <c r="Q4097" i="2"/>
  <c r="Q4033" i="2"/>
  <c r="Q3969" i="2"/>
  <c r="Q3905" i="2"/>
  <c r="Q3841" i="2"/>
  <c r="Q3777" i="2"/>
  <c r="Q3713" i="2"/>
  <c r="Q3649" i="2"/>
  <c r="Q3585" i="2"/>
  <c r="Q3521" i="2"/>
  <c r="Q3457" i="2"/>
  <c r="Q9452" i="2"/>
  <c r="Q7516" i="2"/>
  <c r="Q6961" i="2"/>
  <c r="Q6689" i="2"/>
  <c r="Q6519" i="2"/>
  <c r="Q6348" i="2"/>
  <c r="Q6177" i="2"/>
  <c r="Q6784" i="2"/>
  <c r="Q6443" i="2"/>
  <c r="Q6101" i="2"/>
  <c r="Q8989" i="2"/>
  <c r="Q7425" i="2"/>
  <c r="Q6916" i="2"/>
  <c r="Q8408" i="2"/>
  <c r="Q7251" i="2"/>
  <c r="Q6829" i="2"/>
  <c r="Q6541" i="2"/>
  <c r="Q6403" i="2"/>
  <c r="Q6317" i="2"/>
  <c r="Q6232" i="2"/>
  <c r="Q6147" i="2"/>
  <c r="Q6061" i="2"/>
  <c r="Q5976" i="2"/>
  <c r="Q5891" i="2"/>
  <c r="Q5805" i="2"/>
  <c r="Q5734" i="2"/>
  <c r="Q5670" i="2"/>
  <c r="Q5606" i="2"/>
  <c r="Q5542" i="2"/>
  <c r="Q5478" i="2"/>
  <c r="Q5414" i="2"/>
  <c r="Q5350" i="2"/>
  <c r="Q5286" i="2"/>
  <c r="Q5222" i="2"/>
  <c r="Q5158" i="2"/>
  <c r="Q5094" i="2"/>
  <c r="Q5030" i="2"/>
  <c r="Q4966" i="2"/>
  <c r="Q4902" i="2"/>
  <c r="Q4838" i="2"/>
  <c r="Q4774" i="2"/>
  <c r="Q4710" i="2"/>
  <c r="Q4646" i="2"/>
  <c r="Q4582" i="2"/>
  <c r="Q4518" i="2"/>
  <c r="Q8464" i="2"/>
  <c r="Q7271" i="2"/>
  <c r="Q6839" i="2"/>
  <c r="Q6628" i="2"/>
  <c r="Q6457" i="2"/>
  <c r="Q6287" i="2"/>
  <c r="Q6116" i="2"/>
  <c r="Q5945" i="2"/>
  <c r="Q5803" i="2"/>
  <c r="Q5711" i="2"/>
  <c r="Q5625" i="2"/>
  <c r="Q5540" i="2"/>
  <c r="Q5455" i="2"/>
  <c r="Q5369" i="2"/>
  <c r="Q5284" i="2"/>
  <c r="Q5199" i="2"/>
  <c r="Q5113" i="2"/>
  <c r="Q5028" i="2"/>
  <c r="Q4943" i="2"/>
  <c r="Q4857" i="2"/>
  <c r="Q4772" i="2"/>
  <c r="Q4687" i="2"/>
  <c r="Q4601" i="2"/>
  <c r="Q4516" i="2"/>
  <c r="Q4445" i="2"/>
  <c r="Q4381" i="2"/>
  <c r="Q4317" i="2"/>
  <c r="Q4253" i="2"/>
  <c r="Q4189" i="2"/>
  <c r="Q4125" i="2"/>
  <c r="Q4061" i="2"/>
  <c r="Q3997" i="2"/>
  <c r="Q3933" i="2"/>
  <c r="Q3869" i="2"/>
  <c r="Q3805" i="2"/>
  <c r="Q3741" i="2"/>
  <c r="Q3677" i="2"/>
  <c r="Q3613" i="2"/>
  <c r="Q3549" i="2"/>
  <c r="Q3485" i="2"/>
  <c r="Q3421" i="2"/>
  <c r="Q8048" i="2"/>
  <c r="Q7147" i="2"/>
  <c r="Q6769" i="2"/>
  <c r="Q6593" i="2"/>
  <c r="Q6423" i="2"/>
  <c r="Q6252" i="2"/>
  <c r="Q6933" i="2"/>
  <c r="Q6592" i="2"/>
  <c r="Q6251" i="2"/>
  <c r="Q5909" i="2"/>
  <c r="Q7841" i="2"/>
  <c r="Q7085" i="2"/>
  <c r="Q9660" i="2"/>
  <c r="Q7549" i="2"/>
  <c r="Q6979" i="2"/>
  <c r="Q6637" i="2"/>
  <c r="Q6445" i="2"/>
  <c r="Q6355" i="2"/>
  <c r="Q6269" i="2"/>
  <c r="Q6184" i="2"/>
  <c r="Q6099" i="2"/>
  <c r="Q6013" i="2"/>
  <c r="Q5928" i="2"/>
  <c r="Q5843" i="2"/>
  <c r="Q5762" i="2"/>
  <c r="Q5698" i="2"/>
  <c r="Q5634" i="2"/>
  <c r="Q5570" i="2"/>
  <c r="Q5506" i="2"/>
  <c r="Q5442" i="2"/>
  <c r="Q5378" i="2"/>
  <c r="Q5314" i="2"/>
  <c r="Q5250" i="2"/>
  <c r="Q5186" i="2"/>
  <c r="Q5122" i="2"/>
  <c r="Q5058" i="2"/>
  <c r="Q4994" i="2"/>
  <c r="Q4930" i="2"/>
  <c r="Q4866" i="2"/>
  <c r="Q4802" i="2"/>
  <c r="Q4738" i="2"/>
  <c r="Q4674" i="2"/>
  <c r="Q4610" i="2"/>
  <c r="Q4546" i="2"/>
  <c r="Q9893" i="2"/>
  <c r="Q7569" i="2"/>
  <c r="Q6988" i="2"/>
  <c r="Q6703" i="2"/>
  <c r="Q6532" i="2"/>
  <c r="Q6361" i="2"/>
  <c r="Q6191" i="2"/>
  <c r="Q6020" i="2"/>
  <c r="Q5852" i="2"/>
  <c r="Q5748" i="2"/>
  <c r="Q5663" i="2"/>
  <c r="Q5577" i="2"/>
  <c r="Q5492" i="2"/>
  <c r="Q5407" i="2"/>
  <c r="Q5321" i="2"/>
  <c r="Q5236" i="2"/>
  <c r="Q5151" i="2"/>
  <c r="Q5065" i="2"/>
  <c r="Q4980" i="2"/>
  <c r="Q4895" i="2"/>
  <c r="Q4809" i="2"/>
  <c r="Q4724" i="2"/>
  <c r="Q4639" i="2"/>
  <c r="Q4553" i="2"/>
  <c r="Q4473" i="2"/>
  <c r="Q4409" i="2"/>
  <c r="Q4345" i="2"/>
  <c r="Q4281" i="2"/>
  <c r="Q4217" i="2"/>
  <c r="Q4153" i="2"/>
  <c r="Q4089" i="2"/>
  <c r="Q4025" i="2"/>
  <c r="Q3961" i="2"/>
  <c r="Q3897" i="2"/>
  <c r="Q3833" i="2"/>
  <c r="Q3769" i="2"/>
  <c r="Q3705" i="2"/>
  <c r="Q3641" i="2"/>
  <c r="Q3577" i="2"/>
  <c r="Q3513" i="2"/>
  <c r="Q3449" i="2"/>
  <c r="Q9011" i="2"/>
  <c r="Q7431" i="2"/>
  <c r="Q6919" i="2"/>
  <c r="Q6668" i="2"/>
  <c r="Q6497" i="2"/>
  <c r="Q6327" i="2"/>
  <c r="Q6156" i="2"/>
  <c r="Q5985" i="2"/>
  <c r="Q5829" i="2"/>
  <c r="Q5731" i="2"/>
  <c r="Q5645" i="2"/>
  <c r="Q5560" i="2"/>
  <c r="Q5475" i="2"/>
  <c r="Q5389" i="2"/>
  <c r="Q5304" i="2"/>
  <c r="Q5219" i="2"/>
  <c r="Q5133" i="2"/>
  <c r="Q5048" i="2"/>
  <c r="Q4963" i="2"/>
  <c r="Q4877" i="2"/>
  <c r="Q4792" i="2"/>
  <c r="Q4707" i="2"/>
  <c r="Q4621" i="2"/>
  <c r="Q4536" i="2"/>
  <c r="Q4460" i="2"/>
  <c r="Q4396" i="2"/>
  <c r="Q4332" i="2"/>
  <c r="Q4268" i="2"/>
  <c r="Q4204" i="2"/>
  <c r="Q4140" i="2"/>
  <c r="Q4076" i="2"/>
  <c r="Q5550" i="2"/>
  <c r="Q5294" i="2"/>
  <c r="Q5214" i="2"/>
  <c r="Q5134" i="2"/>
  <c r="Q5038" i="2"/>
  <c r="Q4958" i="2"/>
  <c r="Q4894" i="2"/>
  <c r="Q4830" i="2"/>
  <c r="Q4766" i="2"/>
  <c r="Q4702" i="2"/>
  <c r="Q4638" i="2"/>
  <c r="Q4574" i="2"/>
  <c r="Q4510" i="2"/>
  <c r="Q8208" i="2"/>
  <c r="Q7185" i="2"/>
  <c r="Q6796" i="2"/>
  <c r="Q6607" i="2"/>
  <c r="Q6436" i="2"/>
  <c r="Q6265" i="2"/>
  <c r="Q6095" i="2"/>
  <c r="Q5924" i="2"/>
  <c r="Q5788" i="2"/>
  <c r="Q5700" i="2"/>
  <c r="Q5615" i="2"/>
  <c r="Q5529" i="2"/>
  <c r="Q5444" i="2"/>
  <c r="Q5359" i="2"/>
  <c r="Q5273" i="2"/>
  <c r="Q5188" i="2"/>
  <c r="Q5103" i="2"/>
  <c r="Q5017" i="2"/>
  <c r="Q4932" i="2"/>
  <c r="Q4847" i="2"/>
  <c r="Q4761" i="2"/>
  <c r="Q4676" i="2"/>
  <c r="Q4591" i="2"/>
  <c r="Q4505" i="2"/>
  <c r="Q4437" i="2"/>
  <c r="Q4373" i="2"/>
  <c r="Q4309" i="2"/>
  <c r="Q4245" i="2"/>
  <c r="Q4181" i="2"/>
  <c r="Q4117" i="2"/>
  <c r="Q4053" i="2"/>
  <c r="Q3989" i="2"/>
  <c r="Q3925" i="2"/>
  <c r="Q3861" i="2"/>
  <c r="Q3797" i="2"/>
  <c r="Q3733" i="2"/>
  <c r="Q3669" i="2"/>
  <c r="Q3605" i="2"/>
  <c r="Q3541" i="2"/>
  <c r="Q3477" i="2"/>
  <c r="Q3413" i="2"/>
  <c r="Q7852" i="2"/>
  <c r="Q7089" i="2"/>
  <c r="Q6743" i="2"/>
  <c r="Q6572" i="2"/>
  <c r="Q6401" i="2"/>
  <c r="Q6231" i="2"/>
  <c r="Q6891" i="2"/>
  <c r="Q6549" i="2"/>
  <c r="Q6208" i="2"/>
  <c r="Q5867" i="2"/>
  <c r="Q7671" i="2"/>
  <c r="Q7029" i="2"/>
  <c r="Q9149" i="2"/>
  <c r="Q7464" i="2"/>
  <c r="Q6936" i="2"/>
  <c r="Q6595" i="2"/>
  <c r="Q6429" i="2"/>
  <c r="Q6344" i="2"/>
  <c r="Q6259" i="2"/>
  <c r="Q6173" i="2"/>
  <c r="Q6088" i="2"/>
  <c r="Q6003" i="2"/>
  <c r="Q5917" i="2"/>
  <c r="Q5832" i="2"/>
  <c r="Q5754" i="2"/>
  <c r="Q5690" i="2"/>
  <c r="Q5626" i="2"/>
  <c r="Q5562" i="2"/>
  <c r="Q5498" i="2"/>
  <c r="Q5434" i="2"/>
  <c r="Q5370" i="2"/>
  <c r="Q5306" i="2"/>
  <c r="Q5242" i="2"/>
  <c r="Q5178" i="2"/>
  <c r="Q5114" i="2"/>
  <c r="Q5050" i="2"/>
  <c r="Q4986" i="2"/>
  <c r="Q4922" i="2"/>
  <c r="Q4858" i="2"/>
  <c r="Q4794" i="2"/>
  <c r="Q4730" i="2"/>
  <c r="Q4666" i="2"/>
  <c r="Q4602" i="2"/>
  <c r="Q4538" i="2"/>
  <c r="Q9260" i="2"/>
  <c r="Q7484" i="2"/>
  <c r="Q6945" i="2"/>
  <c r="Q6681" i="2"/>
  <c r="Q6511" i="2"/>
  <c r="Q6340" i="2"/>
  <c r="Q6169" i="2"/>
  <c r="Q5999" i="2"/>
  <c r="Q5839" i="2"/>
  <c r="Q5737" i="2"/>
  <c r="Q5652" i="2"/>
  <c r="Q5567" i="2"/>
  <c r="Q5481" i="2"/>
  <c r="Q5396" i="2"/>
  <c r="Q5311" i="2"/>
  <c r="Q5225" i="2"/>
  <c r="Q5140" i="2"/>
  <c r="Q5055" i="2"/>
  <c r="Q4969" i="2"/>
  <c r="Q4884" i="2"/>
  <c r="Q4799" i="2"/>
  <c r="Q4713" i="2"/>
  <c r="Q4628" i="2"/>
  <c r="Q4543" i="2"/>
  <c r="Q4465" i="2"/>
  <c r="Q4401" i="2"/>
  <c r="Q4337" i="2"/>
  <c r="Q4273" i="2"/>
  <c r="Q4209" i="2"/>
  <c r="Q4145" i="2"/>
  <c r="Q4081" i="2"/>
  <c r="Q4017" i="2"/>
  <c r="Q3953" i="2"/>
  <c r="Q3889" i="2"/>
  <c r="Q3825" i="2"/>
  <c r="Q3761" i="2"/>
  <c r="Q3697" i="2"/>
  <c r="Q3633" i="2"/>
  <c r="Q3569" i="2"/>
  <c r="Q3505" i="2"/>
  <c r="Q3441" i="2"/>
  <c r="Q8688" i="2"/>
  <c r="Q7345" i="2"/>
  <c r="Q6876" i="2"/>
  <c r="Q6647" i="2"/>
  <c r="Q6476" i="2"/>
  <c r="Q6305" i="2"/>
  <c r="Q7052" i="2"/>
  <c r="Q6699" i="2"/>
  <c r="Q6357" i="2"/>
  <c r="Q6016" i="2"/>
  <c r="Q8416" i="2"/>
  <c r="Q7255" i="2"/>
  <c r="Q6831" i="2"/>
  <c r="Q7921" i="2"/>
  <c r="Q7112" i="2"/>
  <c r="Q6744" i="2"/>
  <c r="Q6499" i="2"/>
  <c r="Q6381" i="2"/>
  <c r="Q6296" i="2"/>
  <c r="Q6211" i="2"/>
  <c r="Q6125" i="2"/>
  <c r="Q6040" i="2"/>
  <c r="Q5955" i="2"/>
  <c r="Q5869" i="2"/>
  <c r="Q5784" i="2"/>
  <c r="Q5718" i="2"/>
  <c r="Q5654" i="2"/>
  <c r="Q5590" i="2"/>
  <c r="Q5526" i="2"/>
  <c r="Q5462" i="2"/>
  <c r="Q5398" i="2"/>
  <c r="Q5334" i="2"/>
  <c r="Q5270" i="2"/>
  <c r="Q5206" i="2"/>
  <c r="Q5142" i="2"/>
  <c r="Q5078" i="2"/>
  <c r="Q5014" i="2"/>
  <c r="Q4950" i="2"/>
  <c r="Q4886" i="2"/>
  <c r="Q4822" i="2"/>
  <c r="Q4758" i="2"/>
  <c r="Q4694" i="2"/>
  <c r="Q4630" i="2"/>
  <c r="Q4566" i="2"/>
  <c r="Q4502" i="2"/>
  <c r="Q7959" i="2"/>
  <c r="Q7125" i="2"/>
  <c r="Q6756" i="2"/>
  <c r="Q6585" i="2"/>
  <c r="Q6415" i="2"/>
  <c r="Q6244" i="2"/>
  <c r="Q6073" i="2"/>
  <c r="Q5903" i="2"/>
  <c r="Q5775" i="2"/>
  <c r="Q5689" i="2"/>
  <c r="Q5604" i="2"/>
  <c r="Q5519" i="2"/>
  <c r="Q5433" i="2"/>
  <c r="Q5348" i="2"/>
  <c r="Q5263" i="2"/>
  <c r="Q5177" i="2"/>
  <c r="Q5092" i="2"/>
  <c r="Q5007" i="2"/>
  <c r="Q4921" i="2"/>
  <c r="Q4836" i="2"/>
  <c r="Q4751" i="2"/>
  <c r="Q4665" i="2"/>
  <c r="Q4580" i="2"/>
  <c r="Q4495" i="2"/>
  <c r="Q4429" i="2"/>
  <c r="Q4365" i="2"/>
  <c r="Q4301" i="2"/>
  <c r="Q4237" i="2"/>
  <c r="Q4173" i="2"/>
  <c r="Q4109" i="2"/>
  <c r="Q4045" i="2"/>
  <c r="Q3981" i="2"/>
  <c r="Q3917" i="2"/>
  <c r="Q3853" i="2"/>
  <c r="Q3789" i="2"/>
  <c r="Q3725" i="2"/>
  <c r="Q3661" i="2"/>
  <c r="Q3597" i="2"/>
  <c r="Q3533" i="2"/>
  <c r="Q3469" i="2"/>
  <c r="Q3405" i="2"/>
  <c r="Q7681" i="2"/>
  <c r="Q7032" i="2"/>
  <c r="Q6721" i="2"/>
  <c r="Q6551" i="2"/>
  <c r="Q6380" i="2"/>
  <c r="Q6209" i="2"/>
  <c r="Q6848" i="2"/>
  <c r="Q6507" i="2"/>
  <c r="Q6165" i="2"/>
  <c r="Q9683" i="2"/>
  <c r="Q7553" i="2"/>
  <c r="Q6980" i="2"/>
  <c r="Q8808" i="2"/>
  <c r="Q7379" i="2"/>
  <c r="Q6893" i="2"/>
  <c r="Q6573" i="2"/>
  <c r="Q6419" i="2"/>
  <c r="Q6333" i="2"/>
  <c r="Q6248" i="2"/>
  <c r="Q6163" i="2"/>
  <c r="Q6077" i="2"/>
  <c r="Q5992" i="2"/>
  <c r="Q5907" i="2"/>
  <c r="Q5821" i="2"/>
  <c r="Q5746" i="2"/>
  <c r="Q5682" i="2"/>
  <c r="Q5618" i="2"/>
  <c r="Q5554" i="2"/>
  <c r="Q5490" i="2"/>
  <c r="Q5426" i="2"/>
  <c r="Q5362" i="2"/>
  <c r="Q5298" i="2"/>
  <c r="Q5234" i="2"/>
  <c r="Q5170" i="2"/>
  <c r="Q5106" i="2"/>
  <c r="Q5042" i="2"/>
  <c r="Q4978" i="2"/>
  <c r="Q4914" i="2"/>
  <c r="Q4850" i="2"/>
  <c r="Q4786" i="2"/>
  <c r="Q4722" i="2"/>
  <c r="Q4658" i="2"/>
  <c r="Q4594" i="2"/>
  <c r="Q4530" i="2"/>
  <c r="Q8883" i="2"/>
  <c r="Q7399" i="2"/>
  <c r="Q6903" i="2"/>
  <c r="Q6660" i="2"/>
  <c r="Q6489" i="2"/>
  <c r="Q6319" i="2"/>
  <c r="Q6148" i="2"/>
  <c r="Q5977" i="2"/>
  <c r="Q5824" i="2"/>
  <c r="Q5727" i="2"/>
  <c r="Q5641" i="2"/>
  <c r="Q5556" i="2"/>
  <c r="Q5471" i="2"/>
  <c r="Q5385" i="2"/>
  <c r="Q5300" i="2"/>
  <c r="Q5215" i="2"/>
  <c r="Q5129" i="2"/>
  <c r="Q5044" i="2"/>
  <c r="Q4959" i="2"/>
  <c r="Q4873" i="2"/>
  <c r="Q4788" i="2"/>
  <c r="Q4703" i="2"/>
  <c r="Q4617" i="2"/>
  <c r="Q4532" i="2"/>
  <c r="Q4457" i="2"/>
  <c r="Q4393" i="2"/>
  <c r="Q4329" i="2"/>
  <c r="Q4265" i="2"/>
  <c r="Q4201" i="2"/>
  <c r="Q4137" i="2"/>
  <c r="Q4073" i="2"/>
  <c r="Q4009" i="2"/>
  <c r="Q3945" i="2"/>
  <c r="Q3881" i="2"/>
  <c r="Q3817" i="2"/>
  <c r="Q3753" i="2"/>
  <c r="Q3689" i="2"/>
  <c r="Q3625" i="2"/>
  <c r="Q3561" i="2"/>
  <c r="Q3497" i="2"/>
  <c r="Q3433" i="2"/>
  <c r="Q8432" i="2"/>
  <c r="Q7260" i="2"/>
  <c r="Q6833" i="2"/>
  <c r="Q6625" i="2"/>
  <c r="Q6455" i="2"/>
  <c r="Q6284" i="2"/>
  <c r="Q6113" i="2"/>
  <c r="Q5943" i="2"/>
  <c r="Q5801" i="2"/>
  <c r="Q5709" i="2"/>
  <c r="Q5624" i="2"/>
  <c r="Q5539" i="2"/>
  <c r="Q5453" i="2"/>
  <c r="Q5368" i="2"/>
  <c r="Q5283" i="2"/>
  <c r="Q5197" i="2"/>
  <c r="Q5112" i="2"/>
  <c r="Q5027" i="2"/>
  <c r="Q4941" i="2"/>
  <c r="Q4856" i="2"/>
  <c r="Q4771" i="2"/>
  <c r="Q4685" i="2"/>
  <c r="Q4600" i="2"/>
  <c r="Q4515" i="2"/>
  <c r="Q4444" i="2"/>
  <c r="Q4380" i="2"/>
  <c r="Q4316" i="2"/>
  <c r="Q4252" i="2"/>
  <c r="Q4188" i="2"/>
  <c r="Q4124" i="2"/>
  <c r="Q4060" i="2"/>
  <c r="Q4044" i="2"/>
  <c r="Q3980" i="2"/>
  <c r="Q3916" i="2"/>
  <c r="Q3852" i="2"/>
  <c r="Q3788" i="2"/>
  <c r="Q3724" i="2"/>
  <c r="Q3660" i="2"/>
  <c r="Q3596" i="2"/>
  <c r="Q3532" i="2"/>
  <c r="Q3468" i="2"/>
  <c r="Q3404" i="2"/>
  <c r="Q7831" i="2"/>
  <c r="Q7083" i="2"/>
  <c r="Q6740" i="2"/>
  <c r="Q6569" i="2"/>
  <c r="Q6399" i="2"/>
  <c r="Q6228" i="2"/>
  <c r="Q6057" i="2"/>
  <c r="Q5887" i="2"/>
  <c r="Q5767" i="2"/>
  <c r="Q5681" i="2"/>
  <c r="Q5596" i="2"/>
  <c r="Q5511" i="2"/>
  <c r="Q5425" i="2"/>
  <c r="Q5340" i="2"/>
  <c r="Q5255" i="2"/>
  <c r="Q5169" i="2"/>
  <c r="Q5084" i="2"/>
  <c r="Q4999" i="2"/>
  <c r="Q4913" i="2"/>
  <c r="Q4828" i="2"/>
  <c r="Q4743" i="2"/>
  <c r="Q4657" i="2"/>
  <c r="Q4572" i="2"/>
  <c r="Q4487" i="2"/>
  <c r="Q4423" i="2"/>
  <c r="Q4359" i="2"/>
  <c r="Q4295" i="2"/>
  <c r="Q4231" i="2"/>
  <c r="Q4167" i="2"/>
  <c r="Q4103" i="2"/>
  <c r="Q4039" i="2"/>
  <c r="Q3975" i="2"/>
  <c r="Q3911" i="2"/>
  <c r="Q3847" i="2"/>
  <c r="Q3783" i="2"/>
  <c r="Q3719" i="2"/>
  <c r="Q3655" i="2"/>
  <c r="Q3591" i="2"/>
  <c r="Q3527" i="2"/>
  <c r="Q3463" i="2"/>
  <c r="Q3399" i="2"/>
  <c r="Q3335" i="2"/>
  <c r="Q3271" i="2"/>
  <c r="Q3207" i="2"/>
  <c r="Q3143" i="2"/>
  <c r="Q3079" i="2"/>
  <c r="Q3015" i="2"/>
  <c r="Q2951" i="2"/>
  <c r="Q2887" i="2"/>
  <c r="Q2823" i="2"/>
  <c r="Q2759" i="2"/>
  <c r="Q2695" i="2"/>
  <c r="Q2631" i="2"/>
  <c r="Q2567" i="2"/>
  <c r="Q2503" i="2"/>
  <c r="Q2439" i="2"/>
  <c r="Q2375" i="2"/>
  <c r="Q2311" i="2"/>
  <c r="Q2247" i="2"/>
  <c r="Q2183" i="2"/>
  <c r="Q2119" i="2"/>
  <c r="Q2055" i="2"/>
  <c r="Q1991" i="2"/>
  <c r="Q1927" i="2"/>
  <c r="Q1863" i="2"/>
  <c r="Q1799" i="2"/>
  <c r="Q1735" i="2"/>
  <c r="Q1671" i="2"/>
  <c r="Q1607" i="2"/>
  <c r="Q1543" i="2"/>
  <c r="Q1479" i="2"/>
  <c r="Q1415" i="2"/>
  <c r="Q1351" i="2"/>
  <c r="Q1287" i="2"/>
  <c r="Q1223" i="2"/>
  <c r="Q1159" i="2"/>
  <c r="Q1095" i="2"/>
  <c r="Q1031" i="2"/>
  <c r="Q967" i="2"/>
  <c r="Q903" i="2"/>
  <c r="Q839" i="2"/>
  <c r="Q775" i="2"/>
  <c r="Q711" i="2"/>
  <c r="Q647" i="2"/>
  <c r="Q583" i="2"/>
  <c r="Q6993" i="2"/>
  <c r="Q6193" i="2"/>
  <c r="Q5664" i="2"/>
  <c r="Q5323" i="2"/>
  <c r="Q4981" i="2"/>
  <c r="Q4640" i="2"/>
  <c r="Q4346" i="2"/>
  <c r="Q4090" i="2"/>
  <c r="Q3834" i="2"/>
  <c r="Q3578" i="2"/>
  <c r="Q3373" i="2"/>
  <c r="Q3288" i="2"/>
  <c r="Q3202" i="2"/>
  <c r="Q3117" i="2"/>
  <c r="Q3032" i="2"/>
  <c r="Q2946" i="2"/>
  <c r="Q2861" i="2"/>
  <c r="Q2776" i="2"/>
  <c r="Q2690" i="2"/>
  <c r="Q2605" i="2"/>
  <c r="Q2520" i="2"/>
  <c r="Q2434" i="2"/>
  <c r="Q2349" i="2"/>
  <c r="Q2264" i="2"/>
  <c r="Q2178" i="2"/>
  <c r="Q2093" i="2"/>
  <c r="Q2008" i="2"/>
  <c r="Q1922" i="2"/>
  <c r="Q1837" i="2"/>
  <c r="Q1752" i="2"/>
  <c r="Q1666" i="2"/>
  <c r="Q1581" i="2"/>
  <c r="Q1496" i="2"/>
  <c r="Q1410" i="2"/>
  <c r="Q1325" i="2"/>
  <c r="Q1240" i="2"/>
  <c r="Q1154" i="2"/>
  <c r="Q1069" i="2"/>
  <c r="Q984" i="2"/>
  <c r="Q898" i="2"/>
  <c r="Q813" i="2"/>
  <c r="Q728" i="2"/>
  <c r="Q642" i="2"/>
  <c r="Q557" i="2"/>
  <c r="Q492" i="2"/>
  <c r="Q428" i="2"/>
  <c r="Q6060" i="2"/>
  <c r="Q5889" i="2"/>
  <c r="Q5768" i="2"/>
  <c r="Q5683" i="2"/>
  <c r="Q5597" i="2"/>
  <c r="Q5512" i="2"/>
  <c r="Q5427" i="2"/>
  <c r="Q5341" i="2"/>
  <c r="Q5256" i="2"/>
  <c r="Q5171" i="2"/>
  <c r="Q5085" i="2"/>
  <c r="Q5000" i="2"/>
  <c r="Q4915" i="2"/>
  <c r="Q4829" i="2"/>
  <c r="Q4744" i="2"/>
  <c r="Q4659" i="2"/>
  <c r="Q4573" i="2"/>
  <c r="Q4488" i="2"/>
  <c r="Q4424" i="2"/>
  <c r="Q4360" i="2"/>
  <c r="Q4296" i="2"/>
  <c r="Q4232" i="2"/>
  <c r="Q4168" i="2"/>
  <c r="Q4104" i="2"/>
  <c r="Q4040" i="2"/>
  <c r="Q3976" i="2"/>
  <c r="Q3912" i="2"/>
  <c r="Q3848" i="2"/>
  <c r="Q3784" i="2"/>
  <c r="Q3720" i="2"/>
  <c r="Q3656" i="2"/>
  <c r="Q3592" i="2"/>
  <c r="Q3528" i="2"/>
  <c r="Q3464" i="2"/>
  <c r="Q3400" i="2"/>
  <c r="Q7745" i="2"/>
  <c r="Q7053" i="2"/>
  <c r="Q6729" i="2"/>
  <c r="Q6559" i="2"/>
  <c r="Q6388" i="2"/>
  <c r="Q6217" i="2"/>
  <c r="Q6047" i="2"/>
  <c r="Q5876" i="2"/>
  <c r="Q5761" i="2"/>
  <c r="Q5676" i="2"/>
  <c r="Q5591" i="2"/>
  <c r="Q5505" i="2"/>
  <c r="Q5420" i="2"/>
  <c r="Q5335" i="2"/>
  <c r="Q5249" i="2"/>
  <c r="Q5164" i="2"/>
  <c r="Q5079" i="2"/>
  <c r="Q4993" i="2"/>
  <c r="Q4908" i="2"/>
  <c r="Q4823" i="2"/>
  <c r="Q4737" i="2"/>
  <c r="Q4652" i="2"/>
  <c r="Q4567" i="2"/>
  <c r="Q4483" i="2"/>
  <c r="Q4419" i="2"/>
  <c r="Q4355" i="2"/>
  <c r="Q4291" i="2"/>
  <c r="Q4227" i="2"/>
  <c r="Q4163" i="2"/>
  <c r="Q4099" i="2"/>
  <c r="Q4035" i="2"/>
  <c r="Q3971" i="2"/>
  <c r="Q3907" i="2"/>
  <c r="Q3843" i="2"/>
  <c r="Q3779" i="2"/>
  <c r="Q3715" i="2"/>
  <c r="Q3651" i="2"/>
  <c r="Q3587" i="2"/>
  <c r="Q3523" i="2"/>
  <c r="Q3459" i="2"/>
  <c r="Q3395" i="2"/>
  <c r="Q3331" i="2"/>
  <c r="Q3267" i="2"/>
  <c r="Q3203" i="2"/>
  <c r="Q3139" i="2"/>
  <c r="Q3075" i="2"/>
  <c r="Q3011" i="2"/>
  <c r="Q2947" i="2"/>
  <c r="Q2883" i="2"/>
  <c r="Q2819" i="2"/>
  <c r="Q2755" i="2"/>
  <c r="Q2691" i="2"/>
  <c r="Q2627" i="2"/>
  <c r="Q2563" i="2"/>
  <c r="Q2499" i="2"/>
  <c r="Q2435" i="2"/>
  <c r="Q2371" i="2"/>
  <c r="Q2307" i="2"/>
  <c r="Q2243" i="2"/>
  <c r="Q2179" i="2"/>
  <c r="Q2115" i="2"/>
  <c r="Q2051" i="2"/>
  <c r="Q1987" i="2"/>
  <c r="Q1923" i="2"/>
  <c r="Q1859" i="2"/>
  <c r="Q1795" i="2"/>
  <c r="Q1731" i="2"/>
  <c r="Q1667" i="2"/>
  <c r="Q1603" i="2"/>
  <c r="Q1539" i="2"/>
  <c r="Q1475" i="2"/>
  <c r="Q1411" i="2"/>
  <c r="Q1347" i="2"/>
  <c r="Q1283" i="2"/>
  <c r="Q1219" i="2"/>
  <c r="Q1155" i="2"/>
  <c r="Q1091" i="2"/>
  <c r="Q1027" i="2"/>
  <c r="Q963" i="2"/>
  <c r="Q899" i="2"/>
  <c r="Q835" i="2"/>
  <c r="Q771" i="2"/>
  <c r="Q707" i="2"/>
  <c r="Q643" i="2"/>
  <c r="Q579" i="2"/>
  <c r="Q6908" i="2"/>
  <c r="Q6151" i="2"/>
  <c r="Q5643" i="2"/>
  <c r="Q5301" i="2"/>
  <c r="Q4960" i="2"/>
  <c r="Q4619" i="2"/>
  <c r="Q4330" i="2"/>
  <c r="Q4074" i="2"/>
  <c r="Q3818" i="2"/>
  <c r="Q3562" i="2"/>
  <c r="Q3368" i="2"/>
  <c r="Q3282" i="2"/>
  <c r="Q3197" i="2"/>
  <c r="Q3112" i="2"/>
  <c r="Q3026" i="2"/>
  <c r="Q2941" i="2"/>
  <c r="Q2856" i="2"/>
  <c r="Q2770" i="2"/>
  <c r="Q2685" i="2"/>
  <c r="Q2600" i="2"/>
  <c r="Q2514" i="2"/>
  <c r="Q2429" i="2"/>
  <c r="Q2344" i="2"/>
  <c r="Q2258" i="2"/>
  <c r="Q2173" i="2"/>
  <c r="Q2088" i="2"/>
  <c r="Q2002" i="2"/>
  <c r="Q1917" i="2"/>
  <c r="Q1832" i="2"/>
  <c r="Q1746" i="2"/>
  <c r="Q1661" i="2"/>
  <c r="Q1576" i="2"/>
  <c r="Q1490" i="2"/>
  <c r="Q1405" i="2"/>
  <c r="Q1320" i="2"/>
  <c r="Q1234" i="2"/>
  <c r="Q1149" i="2"/>
  <c r="Q1064" i="2"/>
  <c r="Q978" i="2"/>
  <c r="Q893" i="2"/>
  <c r="Q808" i="2"/>
  <c r="Q722" i="2"/>
  <c r="Q637" i="2"/>
  <c r="Q552" i="2"/>
  <c r="Q488" i="2"/>
  <c r="Q424" i="2"/>
  <c r="Q360" i="2"/>
  <c r="Q6135" i="2"/>
  <c r="Q5964" i="2"/>
  <c r="Q5815" i="2"/>
  <c r="Q5720" i="2"/>
  <c r="Q5635" i="2"/>
  <c r="Q5549" i="2"/>
  <c r="Q5464" i="2"/>
  <c r="Q5379" i="2"/>
  <c r="Q5293" i="2"/>
  <c r="Q5208" i="2"/>
  <c r="Q5123" i="2"/>
  <c r="Q5037" i="2"/>
  <c r="Q4952" i="2"/>
  <c r="Q4867" i="2"/>
  <c r="Q4781" i="2"/>
  <c r="Q4696" i="2"/>
  <c r="Q4611" i="2"/>
  <c r="Q4525" i="2"/>
  <c r="Q4452" i="2"/>
  <c r="Q4388" i="2"/>
  <c r="Q4324" i="2"/>
  <c r="Q4260" i="2"/>
  <c r="Q4196" i="2"/>
  <c r="Q4132" i="2"/>
  <c r="Q4068" i="2"/>
  <c r="Q4004" i="2"/>
  <c r="Q3940" i="2"/>
  <c r="Q3876" i="2"/>
  <c r="Q3812" i="2"/>
  <c r="Q3748" i="2"/>
  <c r="Q3684" i="2"/>
  <c r="Q3620" i="2"/>
  <c r="Q3556" i="2"/>
  <c r="Q3492" i="2"/>
  <c r="Q3428" i="2"/>
  <c r="Q8528" i="2"/>
  <c r="Q7292" i="2"/>
  <c r="Q6849" i="2"/>
  <c r="Q6633" i="2"/>
  <c r="Q6463" i="2"/>
  <c r="Q6292" i="2"/>
  <c r="Q6121" i="2"/>
  <c r="Q5951" i="2"/>
  <c r="Q5807" i="2"/>
  <c r="Q5713" i="2"/>
  <c r="Q5628" i="2"/>
  <c r="Q5543" i="2"/>
  <c r="Q5457" i="2"/>
  <c r="Q5372" i="2"/>
  <c r="Q5287" i="2"/>
  <c r="Q5201" i="2"/>
  <c r="Q5116" i="2"/>
  <c r="Q5031" i="2"/>
  <c r="Q4945" i="2"/>
  <c r="Q4860" i="2"/>
  <c r="Q4775" i="2"/>
  <c r="Q4689" i="2"/>
  <c r="Q4604" i="2"/>
  <c r="Q4519" i="2"/>
  <c r="Q4447" i="2"/>
  <c r="Q4383" i="2"/>
  <c r="Q4028" i="2"/>
  <c r="Q3964" i="2"/>
  <c r="Q3900" i="2"/>
  <c r="Q3836" i="2"/>
  <c r="Q3772" i="2"/>
  <c r="Q3708" i="2"/>
  <c r="Q3644" i="2"/>
  <c r="Q3580" i="2"/>
  <c r="Q3516" i="2"/>
  <c r="Q3452" i="2"/>
  <c r="Q9644" i="2"/>
  <c r="Q7548" i="2"/>
  <c r="Q6977" i="2"/>
  <c r="Q6697" i="2"/>
  <c r="Q6527" i="2"/>
  <c r="Q6356" i="2"/>
  <c r="Q6185" i="2"/>
  <c r="Q6015" i="2"/>
  <c r="Q5849" i="2"/>
  <c r="Q5745" i="2"/>
  <c r="Q5660" i="2"/>
  <c r="Q5575" i="2"/>
  <c r="Q5489" i="2"/>
  <c r="Q5404" i="2"/>
  <c r="Q5319" i="2"/>
  <c r="Q5233" i="2"/>
  <c r="Q5148" i="2"/>
  <c r="Q5063" i="2"/>
  <c r="Q4977" i="2"/>
  <c r="Q4892" i="2"/>
  <c r="Q4807" i="2"/>
  <c r="Q4721" i="2"/>
  <c r="Q4636" i="2"/>
  <c r="Q4551" i="2"/>
  <c r="Q4471" i="2"/>
  <c r="Q4407" i="2"/>
  <c r="Q4343" i="2"/>
  <c r="Q4279" i="2"/>
  <c r="Q4215" i="2"/>
  <c r="Q4151" i="2"/>
  <c r="Q4087" i="2"/>
  <c r="Q4023" i="2"/>
  <c r="Q3959" i="2"/>
  <c r="Q3895" i="2"/>
  <c r="Q3831" i="2"/>
  <c r="Q3767" i="2"/>
  <c r="Q3703" i="2"/>
  <c r="Q3639" i="2"/>
  <c r="Q3575" i="2"/>
  <c r="Q3511" i="2"/>
  <c r="Q3447" i="2"/>
  <c r="Q3383" i="2"/>
  <c r="Q3319" i="2"/>
  <c r="Q3255" i="2"/>
  <c r="Q3191" i="2"/>
  <c r="Q3127" i="2"/>
  <c r="Q3063" i="2"/>
  <c r="Q2999" i="2"/>
  <c r="Q2935" i="2"/>
  <c r="Q2871" i="2"/>
  <c r="Q2807" i="2"/>
  <c r="Q2743" i="2"/>
  <c r="Q2679" i="2"/>
  <c r="Q2615" i="2"/>
  <c r="Q2551" i="2"/>
  <c r="Q2487" i="2"/>
  <c r="Q2423" i="2"/>
  <c r="Q2359" i="2"/>
  <c r="Q2295" i="2"/>
  <c r="Q2231" i="2"/>
  <c r="Q2167" i="2"/>
  <c r="Q2103" i="2"/>
  <c r="Q2039" i="2"/>
  <c r="Q1975" i="2"/>
  <c r="Q1911" i="2"/>
  <c r="Q1847" i="2"/>
  <c r="Q1783" i="2"/>
  <c r="Q1719" i="2"/>
  <c r="Q1655" i="2"/>
  <c r="Q1591" i="2"/>
  <c r="Q1527" i="2"/>
  <c r="Q1463" i="2"/>
  <c r="Q1399" i="2"/>
  <c r="Q1335" i="2"/>
  <c r="Q1271" i="2"/>
  <c r="Q1207" i="2"/>
  <c r="Q1143" i="2"/>
  <c r="Q1079" i="2"/>
  <c r="Q1015" i="2"/>
  <c r="Q951" i="2"/>
  <c r="Q887" i="2"/>
  <c r="Q823" i="2"/>
  <c r="Q759" i="2"/>
  <c r="Q695" i="2"/>
  <c r="Q631" i="2"/>
  <c r="Q567" i="2"/>
  <c r="Q6705" i="2"/>
  <c r="Q6023" i="2"/>
  <c r="Q5579" i="2"/>
  <c r="Q5237" i="2"/>
  <c r="Q4896" i="2"/>
  <c r="Q4555" i="2"/>
  <c r="Q4282" i="2"/>
  <c r="Q4026" i="2"/>
  <c r="Q3770" i="2"/>
  <c r="Q3514" i="2"/>
  <c r="Q3352" i="2"/>
  <c r="Q3266" i="2"/>
  <c r="Q3181" i="2"/>
  <c r="Q3096" i="2"/>
  <c r="Q3010" i="2"/>
  <c r="Q2925" i="2"/>
  <c r="Q2840" i="2"/>
  <c r="Q2754" i="2"/>
  <c r="Q2669" i="2"/>
  <c r="Q2584" i="2"/>
  <c r="Q2498" i="2"/>
  <c r="Q2413" i="2"/>
  <c r="Q2328" i="2"/>
  <c r="Q2242" i="2"/>
  <c r="Q2157" i="2"/>
  <c r="Q2072" i="2"/>
  <c r="Q1986" i="2"/>
  <c r="Q1901" i="2"/>
  <c r="Q1816" i="2"/>
  <c r="Q1730" i="2"/>
  <c r="Q1645" i="2"/>
  <c r="Q1560" i="2"/>
  <c r="Q1474" i="2"/>
  <c r="Q1389" i="2"/>
  <c r="Q1304" i="2"/>
  <c r="Q1218" i="2"/>
  <c r="Q1133" i="2"/>
  <c r="Q1048" i="2"/>
  <c r="Q962" i="2"/>
  <c r="Q877" i="2"/>
  <c r="Q792" i="2"/>
  <c r="Q706" i="2"/>
  <c r="Q621" i="2"/>
  <c r="Q540" i="2"/>
  <c r="Q476" i="2"/>
  <c r="Q412" i="2"/>
  <c r="Q6017" i="2"/>
  <c r="Q5851" i="2"/>
  <c r="Q5747" i="2"/>
  <c r="Q5661" i="2"/>
  <c r="Q5576" i="2"/>
  <c r="Q5491" i="2"/>
  <c r="Q5405" i="2"/>
  <c r="Q5320" i="2"/>
  <c r="Q5235" i="2"/>
  <c r="Q5149" i="2"/>
  <c r="Q5064" i="2"/>
  <c r="Q4979" i="2"/>
  <c r="Q4893" i="2"/>
  <c r="Q4808" i="2"/>
  <c r="Q4723" i="2"/>
  <c r="Q4637" i="2"/>
  <c r="Q4552" i="2"/>
  <c r="Q4472" i="2"/>
  <c r="Q4408" i="2"/>
  <c r="Q4344" i="2"/>
  <c r="Q4280" i="2"/>
  <c r="Q4216" i="2"/>
  <c r="Q4152" i="2"/>
  <c r="Q4088" i="2"/>
  <c r="Q4024" i="2"/>
  <c r="Q3960" i="2"/>
  <c r="Q3896" i="2"/>
  <c r="Q3832" i="2"/>
  <c r="Q3768" i="2"/>
  <c r="Q3704" i="2"/>
  <c r="Q3640" i="2"/>
  <c r="Q3576" i="2"/>
  <c r="Q3512" i="2"/>
  <c r="Q3448" i="2"/>
  <c r="Q9388" i="2"/>
  <c r="Q7505" i="2"/>
  <c r="Q6956" i="2"/>
  <c r="Q6687" i="2"/>
  <c r="Q6516" i="2"/>
  <c r="Q6345" i="2"/>
  <c r="Q6175" i="2"/>
  <c r="Q6004" i="2"/>
  <c r="Q5841" i="2"/>
  <c r="Q5740" i="2"/>
  <c r="Q5655" i="2"/>
  <c r="Q5569" i="2"/>
  <c r="Q5484" i="2"/>
  <c r="Q5399" i="2"/>
  <c r="Q5313" i="2"/>
  <c r="Q5228" i="2"/>
  <c r="Q5143" i="2"/>
  <c r="Q5057" i="2"/>
  <c r="Q4972" i="2"/>
  <c r="Q4887" i="2"/>
  <c r="Q4801" i="2"/>
  <c r="Q4716" i="2"/>
  <c r="Q4631" i="2"/>
  <c r="Q4545" i="2"/>
  <c r="Q4467" i="2"/>
  <c r="Q4403" i="2"/>
  <c r="Q4339" i="2"/>
  <c r="Q4275" i="2"/>
  <c r="Q4211" i="2"/>
  <c r="Q4147" i="2"/>
  <c r="Q4083" i="2"/>
  <c r="Q4019" i="2"/>
  <c r="Q3955" i="2"/>
  <c r="Q3891" i="2"/>
  <c r="Q3827" i="2"/>
  <c r="Q3763" i="2"/>
  <c r="Q3699" i="2"/>
  <c r="Q3635" i="2"/>
  <c r="Q3571" i="2"/>
  <c r="Q3507" i="2"/>
  <c r="Q3443" i="2"/>
  <c r="Q3379" i="2"/>
  <c r="Q3315" i="2"/>
  <c r="Q3251" i="2"/>
  <c r="Q3187" i="2"/>
  <c r="Q3123" i="2"/>
  <c r="Q3059" i="2"/>
  <c r="Q2995" i="2"/>
  <c r="Q2931" i="2"/>
  <c r="Q2867" i="2"/>
  <c r="Q2803" i="2"/>
  <c r="Q2739" i="2"/>
  <c r="Q2675" i="2"/>
  <c r="Q2611" i="2"/>
  <c r="Q2547" i="2"/>
  <c r="Q2483" i="2"/>
  <c r="Q2419" i="2"/>
  <c r="Q2355" i="2"/>
  <c r="Q2291" i="2"/>
  <c r="Q2227" i="2"/>
  <c r="Q2163" i="2"/>
  <c r="Q2099" i="2"/>
  <c r="Q2035" i="2"/>
  <c r="Q1971" i="2"/>
  <c r="Q1907" i="2"/>
  <c r="Q1843" i="2"/>
  <c r="Q1779" i="2"/>
  <c r="Q1715" i="2"/>
  <c r="Q1651" i="2"/>
  <c r="Q1587" i="2"/>
  <c r="Q1523" i="2"/>
  <c r="Q1459" i="2"/>
  <c r="Q1395" i="2"/>
  <c r="Q1331" i="2"/>
  <c r="Q1267" i="2"/>
  <c r="Q1203" i="2"/>
  <c r="Q1139" i="2"/>
  <c r="Q1075" i="2"/>
  <c r="Q1011" i="2"/>
  <c r="Q947" i="2"/>
  <c r="Q883" i="2"/>
  <c r="Q819" i="2"/>
  <c r="Q755" i="2"/>
  <c r="Q691" i="2"/>
  <c r="Q627" i="2"/>
  <c r="Q563" i="2"/>
  <c r="Q6663" i="2"/>
  <c r="Q5980" i="2"/>
  <c r="Q5557" i="2"/>
  <c r="Q5216" i="2"/>
  <c r="Q4875" i="2"/>
  <c r="Q4533" i="2"/>
  <c r="Q4266" i="2"/>
  <c r="Q4010" i="2"/>
  <c r="Q3754" i="2"/>
  <c r="Q3498" i="2"/>
  <c r="Q3346" i="2"/>
  <c r="Q3261" i="2"/>
  <c r="Q3176" i="2"/>
  <c r="Q3090" i="2"/>
  <c r="Q3005" i="2"/>
  <c r="Q2920" i="2"/>
  <c r="Q2834" i="2"/>
  <c r="Q2749" i="2"/>
  <c r="Q2664" i="2"/>
  <c r="Q2578" i="2"/>
  <c r="Q2493" i="2"/>
  <c r="Q2408" i="2"/>
  <c r="Q2322" i="2"/>
  <c r="Q2237" i="2"/>
  <c r="Q2152" i="2"/>
  <c r="Q2066" i="2"/>
  <c r="Q1981" i="2"/>
  <c r="Q1896" i="2"/>
  <c r="Q1810" i="2"/>
  <c r="Q1725" i="2"/>
  <c r="Q1640" i="2"/>
  <c r="Q1554" i="2"/>
  <c r="Q1469" i="2"/>
  <c r="Q1384" i="2"/>
  <c r="Q1298" i="2"/>
  <c r="Q1213" i="2"/>
  <c r="Q1128" i="2"/>
  <c r="Q1042" i="2"/>
  <c r="Q957" i="2"/>
  <c r="Q872" i="2"/>
  <c r="Q786" i="2"/>
  <c r="Q701" i="2"/>
  <c r="Q616" i="2"/>
  <c r="Q536" i="2"/>
  <c r="Q472" i="2"/>
  <c r="Q408" i="2"/>
  <c r="Q344" i="2"/>
  <c r="Q6092" i="2"/>
  <c r="Q5921" i="2"/>
  <c r="Q5787" i="2"/>
  <c r="Q5699" i="2"/>
  <c r="Q5613" i="2"/>
  <c r="Q5528" i="2"/>
  <c r="Q5443" i="2"/>
  <c r="Q5357" i="2"/>
  <c r="Q5272" i="2"/>
  <c r="Q5187" i="2"/>
  <c r="Q5101" i="2"/>
  <c r="Q5016" i="2"/>
  <c r="Q4931" i="2"/>
  <c r="Q4845" i="2"/>
  <c r="Q4760" i="2"/>
  <c r="Q4675" i="2"/>
  <c r="Q4589" i="2"/>
  <c r="Q4504" i="2"/>
  <c r="Q4436" i="2"/>
  <c r="Q4372" i="2"/>
  <c r="Q4308" i="2"/>
  <c r="Q4244" i="2"/>
  <c r="Q4180" i="2"/>
  <c r="Q4116" i="2"/>
  <c r="Q4052" i="2"/>
  <c r="Q3988" i="2"/>
  <c r="Q3924" i="2"/>
  <c r="Q3860" i="2"/>
  <c r="Q3796" i="2"/>
  <c r="Q3732" i="2"/>
  <c r="Q3668" i="2"/>
  <c r="Q3604" i="2"/>
  <c r="Q3540" i="2"/>
  <c r="Q3476" i="2"/>
  <c r="Q3412" i="2"/>
  <c r="Q8016" i="2"/>
  <c r="Q7139" i="2"/>
  <c r="Q6764" i="2"/>
  <c r="Q6591" i="2"/>
  <c r="Q6420" i="2"/>
  <c r="Q6249" i="2"/>
  <c r="Q6079" i="2"/>
  <c r="Q5908" i="2"/>
  <c r="Q5777" i="2"/>
  <c r="Q5692" i="2"/>
  <c r="Q5607" i="2"/>
  <c r="Q5521" i="2"/>
  <c r="Q5436" i="2"/>
  <c r="Q5351" i="2"/>
  <c r="Q5265" i="2"/>
  <c r="Q5180" i="2"/>
  <c r="Q5095" i="2"/>
  <c r="Q5009" i="2"/>
  <c r="Q4924" i="2"/>
  <c r="Q4839" i="2"/>
  <c r="Q4753" i="2"/>
  <c r="Q4668" i="2"/>
  <c r="Q4583" i="2"/>
  <c r="Q4497" i="2"/>
  <c r="Q4431" i="2"/>
  <c r="Q4367" i="2"/>
  <c r="Q4012" i="2"/>
  <c r="Q3948" i="2"/>
  <c r="Q3884" i="2"/>
  <c r="Q3820" i="2"/>
  <c r="Q3756" i="2"/>
  <c r="Q3692" i="2"/>
  <c r="Q3628" i="2"/>
  <c r="Q3564" i="2"/>
  <c r="Q3500" i="2"/>
  <c r="Q3436" i="2"/>
  <c r="Q8797" i="2"/>
  <c r="Q7377" i="2"/>
  <c r="Q6892" i="2"/>
  <c r="Q6655" i="2"/>
  <c r="Q6484" i="2"/>
  <c r="Q6313" i="2"/>
  <c r="Q6143" i="2"/>
  <c r="Q5972" i="2"/>
  <c r="Q5820" i="2"/>
  <c r="Q5724" i="2"/>
  <c r="Q5639" i="2"/>
  <c r="Q5553" i="2"/>
  <c r="Q5468" i="2"/>
  <c r="Q5383" i="2"/>
  <c r="Q5297" i="2"/>
  <c r="Q5212" i="2"/>
  <c r="Q5127" i="2"/>
  <c r="Q5041" i="2"/>
  <c r="Q4956" i="2"/>
  <c r="Q4871" i="2"/>
  <c r="Q4785" i="2"/>
  <c r="Q4700" i="2"/>
  <c r="Q4615" i="2"/>
  <c r="Q4529" i="2"/>
  <c r="Q4455" i="2"/>
  <c r="Q4391" i="2"/>
  <c r="Q4327" i="2"/>
  <c r="Q4263" i="2"/>
  <c r="Q4199" i="2"/>
  <c r="Q4135" i="2"/>
  <c r="Q4071" i="2"/>
  <c r="Q4007" i="2"/>
  <c r="Q3943" i="2"/>
  <c r="Q3879" i="2"/>
  <c r="Q3815" i="2"/>
  <c r="Q3751" i="2"/>
  <c r="Q3687" i="2"/>
  <c r="Q3623" i="2"/>
  <c r="Q3559" i="2"/>
  <c r="Q3495" i="2"/>
  <c r="Q3431" i="2"/>
  <c r="Q3367" i="2"/>
  <c r="Q3303" i="2"/>
  <c r="Q3239" i="2"/>
  <c r="Q3175" i="2"/>
  <c r="Q3111" i="2"/>
  <c r="Q3047" i="2"/>
  <c r="Q2983" i="2"/>
  <c r="Q2919" i="2"/>
  <c r="Q2855" i="2"/>
  <c r="Q2791" i="2"/>
  <c r="Q2727" i="2"/>
  <c r="Q2663" i="2"/>
  <c r="Q2599" i="2"/>
  <c r="Q2535" i="2"/>
  <c r="Q2471" i="2"/>
  <c r="Q2407" i="2"/>
  <c r="Q2343" i="2"/>
  <c r="Q2279" i="2"/>
  <c r="Q2215" i="2"/>
  <c r="Q2151" i="2"/>
  <c r="Q2087" i="2"/>
  <c r="Q2023" i="2"/>
  <c r="Q1959" i="2"/>
  <c r="Q1895" i="2"/>
  <c r="Q1831" i="2"/>
  <c r="Q1767" i="2"/>
  <c r="Q1703" i="2"/>
  <c r="Q1639" i="2"/>
  <c r="Q1575" i="2"/>
  <c r="Q1511" i="2"/>
  <c r="Q1447" i="2"/>
  <c r="Q1383" i="2"/>
  <c r="Q1319" i="2"/>
  <c r="Q1255" i="2"/>
  <c r="Q1191" i="2"/>
  <c r="Q1127" i="2"/>
  <c r="Q1063" i="2"/>
  <c r="Q999" i="2"/>
  <c r="Q935" i="2"/>
  <c r="Q871" i="2"/>
  <c r="Q807" i="2"/>
  <c r="Q743" i="2"/>
  <c r="Q679" i="2"/>
  <c r="Q615" i="2"/>
  <c r="Q10093" i="2"/>
  <c r="Q6535" i="2"/>
  <c r="Q5855" i="2"/>
  <c r="Q5493" i="2"/>
  <c r="Q5152" i="2"/>
  <c r="Q4811" i="2"/>
  <c r="Q4474" i="2"/>
  <c r="Q4218" i="2"/>
  <c r="Q3962" i="2"/>
  <c r="Q3706" i="2"/>
  <c r="Q3450" i="2"/>
  <c r="Q3330" i="2"/>
  <c r="Q3245" i="2"/>
  <c r="Q3160" i="2"/>
  <c r="Q3074" i="2"/>
  <c r="Q2989" i="2"/>
  <c r="Q2904" i="2"/>
  <c r="Q2818" i="2"/>
  <c r="Q2733" i="2"/>
  <c r="Q2648" i="2"/>
  <c r="Q2562" i="2"/>
  <c r="Q2477" i="2"/>
  <c r="Q2392" i="2"/>
  <c r="Q2306" i="2"/>
  <c r="Q2221" i="2"/>
  <c r="Q2136" i="2"/>
  <c r="Q2050" i="2"/>
  <c r="Q1965" i="2"/>
  <c r="Q1880" i="2"/>
  <c r="Q1794" i="2"/>
  <c r="Q1709" i="2"/>
  <c r="Q1624" i="2"/>
  <c r="Q1538" i="2"/>
  <c r="Q1453" i="2"/>
  <c r="Q1368" i="2"/>
  <c r="Q1282" i="2"/>
  <c r="Q1197" i="2"/>
  <c r="Q1112" i="2"/>
  <c r="Q1026" i="2"/>
  <c r="Q941" i="2"/>
  <c r="Q856" i="2"/>
  <c r="Q770" i="2"/>
  <c r="Q685" i="2"/>
  <c r="Q600" i="2"/>
  <c r="Q524" i="2"/>
  <c r="Q460" i="2"/>
  <c r="Q6145" i="2"/>
  <c r="Q5975" i="2"/>
  <c r="Q5823" i="2"/>
  <c r="Q5725" i="2"/>
  <c r="Q5640" i="2"/>
  <c r="Q5555" i="2"/>
  <c r="Q5469" i="2"/>
  <c r="Q5384" i="2"/>
  <c r="Q5299" i="2"/>
  <c r="Q5213" i="2"/>
  <c r="Q5128" i="2"/>
  <c r="Q5043" i="2"/>
  <c r="Q4957" i="2"/>
  <c r="Q4872" i="2"/>
  <c r="Q4787" i="2"/>
  <c r="Q4701" i="2"/>
  <c r="Q4616" i="2"/>
  <c r="Q4531" i="2"/>
  <c r="Q4456" i="2"/>
  <c r="Q4392" i="2"/>
  <c r="Q4328" i="2"/>
  <c r="Q4264" i="2"/>
  <c r="Q4200" i="2"/>
  <c r="Q4136" i="2"/>
  <c r="Q4072" i="2"/>
  <c r="Q4008" i="2"/>
  <c r="Q3944" i="2"/>
  <c r="Q3880" i="2"/>
  <c r="Q3816" i="2"/>
  <c r="Q3752" i="2"/>
  <c r="Q3688" i="2"/>
  <c r="Q3624" i="2"/>
  <c r="Q3560" i="2"/>
  <c r="Q3496" i="2"/>
  <c r="Q3432" i="2"/>
  <c r="Q8656" i="2"/>
  <c r="Q7335" i="2"/>
  <c r="Q6871" i="2"/>
  <c r="Q6644" i="2"/>
  <c r="Q6473" i="2"/>
  <c r="Q6303" i="2"/>
  <c r="Q6132" i="2"/>
  <c r="Q5961" i="2"/>
  <c r="Q5813" i="2"/>
  <c r="Q5719" i="2"/>
  <c r="Q5633" i="2"/>
  <c r="Q5548" i="2"/>
  <c r="Q5463" i="2"/>
  <c r="Q5377" i="2"/>
  <c r="Q5292" i="2"/>
  <c r="Q5207" i="2"/>
  <c r="Q5121" i="2"/>
  <c r="Q5036" i="2"/>
  <c r="Q4951" i="2"/>
  <c r="Q4865" i="2"/>
  <c r="Q4780" i="2"/>
  <c r="Q4695" i="2"/>
  <c r="Q4609" i="2"/>
  <c r="Q4524" i="2"/>
  <c r="Q4451" i="2"/>
  <c r="Q4387" i="2"/>
  <c r="Q4323" i="2"/>
  <c r="Q4259" i="2"/>
  <c r="Q4195" i="2"/>
  <c r="Q4131" i="2"/>
  <c r="Q4067" i="2"/>
  <c r="Q4003" i="2"/>
  <c r="Q3939" i="2"/>
  <c r="Q3875" i="2"/>
  <c r="Q3811" i="2"/>
  <c r="Q3747" i="2"/>
  <c r="Q3683" i="2"/>
  <c r="Q3619" i="2"/>
  <c r="Q3555" i="2"/>
  <c r="Q3491" i="2"/>
  <c r="Q3427" i="2"/>
  <c r="Q3363" i="2"/>
  <c r="Q3299" i="2"/>
  <c r="Q3235" i="2"/>
  <c r="Q3171" i="2"/>
  <c r="Q3107" i="2"/>
  <c r="Q3043" i="2"/>
  <c r="Q2979" i="2"/>
  <c r="Q2915" i="2"/>
  <c r="Q2851" i="2"/>
  <c r="Q2787" i="2"/>
  <c r="Q2723" i="2"/>
  <c r="Q2659" i="2"/>
  <c r="Q2595" i="2"/>
  <c r="Q2531" i="2"/>
  <c r="Q2467" i="2"/>
  <c r="Q2403" i="2"/>
  <c r="Q2339" i="2"/>
  <c r="Q2275" i="2"/>
  <c r="Q2211" i="2"/>
  <c r="Q2147" i="2"/>
  <c r="Q2083" i="2"/>
  <c r="Q2019" i="2"/>
  <c r="Q1955" i="2"/>
  <c r="Q1891" i="2"/>
  <c r="Q1827" i="2"/>
  <c r="Q1763" i="2"/>
  <c r="Q1699" i="2"/>
  <c r="Q1635" i="2"/>
  <c r="Q1571" i="2"/>
  <c r="Q1507" i="2"/>
  <c r="Q1443" i="2"/>
  <c r="Q1379" i="2"/>
  <c r="Q1315" i="2"/>
  <c r="Q1251" i="2"/>
  <c r="Q1187" i="2"/>
  <c r="Q1123" i="2"/>
  <c r="Q1059" i="2"/>
  <c r="Q995" i="2"/>
  <c r="Q931" i="2"/>
  <c r="Q867" i="2"/>
  <c r="Q803" i="2"/>
  <c r="Q739" i="2"/>
  <c r="Q675" i="2"/>
  <c r="Q611" i="2"/>
  <c r="Q8925" i="2"/>
  <c r="Q6492" i="2"/>
  <c r="Q5825" i="2"/>
  <c r="Q5472" i="2"/>
  <c r="Q5131" i="2"/>
  <c r="Q4789" i="2"/>
  <c r="Q4458" i="2"/>
  <c r="Q4202" i="2"/>
  <c r="Q3946" i="2"/>
  <c r="Q3690" i="2"/>
  <c r="Q3434" i="2"/>
  <c r="Q3325" i="2"/>
  <c r="Q3240" i="2"/>
  <c r="Q3154" i="2"/>
  <c r="Q3069" i="2"/>
  <c r="Q2984" i="2"/>
  <c r="Q2898" i="2"/>
  <c r="Q2813" i="2"/>
  <c r="Q2728" i="2"/>
  <c r="Q2642" i="2"/>
  <c r="Q2557" i="2"/>
  <c r="Q2472" i="2"/>
  <c r="Q2386" i="2"/>
  <c r="Q2301" i="2"/>
  <c r="Q2216" i="2"/>
  <c r="Q2130" i="2"/>
  <c r="Q2045" i="2"/>
  <c r="Q1960" i="2"/>
  <c r="Q1874" i="2"/>
  <c r="Q1789" i="2"/>
  <c r="Q1704" i="2"/>
  <c r="Q1618" i="2"/>
  <c r="Q1533" i="2"/>
  <c r="Q1448" i="2"/>
  <c r="Q1362" i="2"/>
  <c r="Q1277" i="2"/>
  <c r="Q1192" i="2"/>
  <c r="Q1106" i="2"/>
  <c r="Q1021" i="2"/>
  <c r="Q936" i="2"/>
  <c r="Q850" i="2"/>
  <c r="Q765" i="2"/>
  <c r="Q680" i="2"/>
  <c r="Q594" i="2"/>
  <c r="Q520" i="2"/>
  <c r="Q456" i="2"/>
  <c r="Q392" i="2"/>
  <c r="Q328" i="2"/>
  <c r="Q6049" i="2"/>
  <c r="Q5879" i="2"/>
  <c r="Q5763" i="2"/>
  <c r="Q5677" i="2"/>
  <c r="Q5592" i="2"/>
  <c r="Q5507" i="2"/>
  <c r="Q5421" i="2"/>
  <c r="Q5336" i="2"/>
  <c r="Q5251" i="2"/>
  <c r="Q5165" i="2"/>
  <c r="Q5080" i="2"/>
  <c r="Q4995" i="2"/>
  <c r="Q4909" i="2"/>
  <c r="Q4824" i="2"/>
  <c r="Q4739" i="2"/>
  <c r="Q4653" i="2"/>
  <c r="Q4568" i="2"/>
  <c r="Q4484" i="2"/>
  <c r="Q4420" i="2"/>
  <c r="Q4356" i="2"/>
  <c r="Q4292" i="2"/>
  <c r="Q4228" i="2"/>
  <c r="Q4164" i="2"/>
  <c r="Q4100" i="2"/>
  <c r="Q4036" i="2"/>
  <c r="Q3972" i="2"/>
  <c r="Q3908" i="2"/>
  <c r="Q3844" i="2"/>
  <c r="Q3780" i="2"/>
  <c r="Q3716" i="2"/>
  <c r="Q3652" i="2"/>
  <c r="Q3588" i="2"/>
  <c r="Q3524" i="2"/>
  <c r="Q3460" i="2"/>
  <c r="Q3396" i="2"/>
  <c r="Q7660" i="2"/>
  <c r="Q7025" i="2"/>
  <c r="Q6719" i="2"/>
  <c r="Q6548" i="2"/>
  <c r="Q6377" i="2"/>
  <c r="Q6207" i="2"/>
  <c r="Q6036" i="2"/>
  <c r="Q5865" i="2"/>
  <c r="Q5756" i="2"/>
  <c r="Q5671" i="2"/>
  <c r="Q5585" i="2"/>
  <c r="Q5500" i="2"/>
  <c r="Q5415" i="2"/>
  <c r="Q5329" i="2"/>
  <c r="Q5244" i="2"/>
  <c r="Q5159" i="2"/>
  <c r="Q5073" i="2"/>
  <c r="Q4988" i="2"/>
  <c r="Q4903" i="2"/>
  <c r="Q4817" i="2"/>
  <c r="Q4732" i="2"/>
  <c r="Q4647" i="2"/>
  <c r="Q4561" i="2"/>
  <c r="Q4479" i="2"/>
  <c r="Q4415" i="2"/>
  <c r="Q4351" i="2"/>
  <c r="Q4287" i="2"/>
  <c r="Q4223" i="2"/>
  <c r="Q4159" i="2"/>
  <c r="Q4095" i="2"/>
  <c r="Q4031" i="2"/>
  <c r="Q3967" i="2"/>
  <c r="Q3996" i="2"/>
  <c r="Q3932" i="2"/>
  <c r="Q3868" i="2"/>
  <c r="Q3804" i="2"/>
  <c r="Q3740" i="2"/>
  <c r="Q3676" i="2"/>
  <c r="Q3612" i="2"/>
  <c r="Q3548" i="2"/>
  <c r="Q3484" i="2"/>
  <c r="Q3420" i="2"/>
  <c r="Q8272" i="2"/>
  <c r="Q7207" i="2"/>
  <c r="Q6807" i="2"/>
  <c r="Q6612" i="2"/>
  <c r="Q6441" i="2"/>
  <c r="Q6271" i="2"/>
  <c r="Q6100" i="2"/>
  <c r="Q5929" i="2"/>
  <c r="Q5792" i="2"/>
  <c r="Q5703" i="2"/>
  <c r="Q5617" i="2"/>
  <c r="Q5532" i="2"/>
  <c r="Q5447" i="2"/>
  <c r="Q5361" i="2"/>
  <c r="Q5276" i="2"/>
  <c r="Q5191" i="2"/>
  <c r="Q5105" i="2"/>
  <c r="Q5020" i="2"/>
  <c r="Q4935" i="2"/>
  <c r="Q4849" i="2"/>
  <c r="Q4764" i="2"/>
  <c r="Q4679" i="2"/>
  <c r="Q4593" i="2"/>
  <c r="Q4508" i="2"/>
  <c r="Q4439" i="2"/>
  <c r="Q4375" i="2"/>
  <c r="Q4311" i="2"/>
  <c r="Q4247" i="2"/>
  <c r="Q4183" i="2"/>
  <c r="Q4119" i="2"/>
  <c r="Q4055" i="2"/>
  <c r="Q3991" i="2"/>
  <c r="Q3927" i="2"/>
  <c r="Q3863" i="2"/>
  <c r="Q3799" i="2"/>
  <c r="Q3735" i="2"/>
  <c r="Q3671" i="2"/>
  <c r="Q3607" i="2"/>
  <c r="Q3543" i="2"/>
  <c r="Q3479" i="2"/>
  <c r="Q3415" i="2"/>
  <c r="Q3351" i="2"/>
  <c r="Q3287" i="2"/>
  <c r="Q3223" i="2"/>
  <c r="Q3159" i="2"/>
  <c r="Q3095" i="2"/>
  <c r="Q3031" i="2"/>
  <c r="Q2967" i="2"/>
  <c r="Q2903" i="2"/>
  <c r="Q2839" i="2"/>
  <c r="Q2775" i="2"/>
  <c r="Q2711" i="2"/>
  <c r="Q2647" i="2"/>
  <c r="Q2583" i="2"/>
  <c r="Q2519" i="2"/>
  <c r="Q2455" i="2"/>
  <c r="Q2391" i="2"/>
  <c r="Q2327" i="2"/>
  <c r="Q2263" i="2"/>
  <c r="Q2199" i="2"/>
  <c r="Q2135" i="2"/>
  <c r="Q2071" i="2"/>
  <c r="Q2007" i="2"/>
  <c r="Q1943" i="2"/>
  <c r="Q1879" i="2"/>
  <c r="Q1815" i="2"/>
  <c r="Q1751" i="2"/>
  <c r="Q1687" i="2"/>
  <c r="Q1623" i="2"/>
  <c r="Q1559" i="2"/>
  <c r="Q1495" i="2"/>
  <c r="Q1431" i="2"/>
  <c r="Q1367" i="2"/>
  <c r="Q1303" i="2"/>
  <c r="Q1239" i="2"/>
  <c r="Q1175" i="2"/>
  <c r="Q1111" i="2"/>
  <c r="Q1047" i="2"/>
  <c r="Q983" i="2"/>
  <c r="Q919" i="2"/>
  <c r="Q855" i="2"/>
  <c r="Q791" i="2"/>
  <c r="Q727" i="2"/>
  <c r="Q663" i="2"/>
  <c r="Q599" i="2"/>
  <c r="Q7580" i="2"/>
  <c r="Q6364" i="2"/>
  <c r="Q5749" i="2"/>
  <c r="Q5408" i="2"/>
  <c r="Q5067" i="2"/>
  <c r="Q4725" i="2"/>
  <c r="Q4410" i="2"/>
  <c r="Q4154" i="2"/>
  <c r="Q3898" i="2"/>
  <c r="Q3642" i="2"/>
  <c r="Q3394" i="2"/>
  <c r="Q3309" i="2"/>
  <c r="Q3224" i="2"/>
  <c r="Q3138" i="2"/>
  <c r="Q3053" i="2"/>
  <c r="Q2968" i="2"/>
  <c r="Q2882" i="2"/>
  <c r="Q2797" i="2"/>
  <c r="Q2712" i="2"/>
  <c r="Q2626" i="2"/>
  <c r="Q2541" i="2"/>
  <c r="Q2456" i="2"/>
  <c r="Q2370" i="2"/>
  <c r="Q2285" i="2"/>
  <c r="Q2200" i="2"/>
  <c r="Q2114" i="2"/>
  <c r="Q2029" i="2"/>
  <c r="Q1944" i="2"/>
  <c r="Q1858" i="2"/>
  <c r="Q1773" i="2"/>
  <c r="Q1688" i="2"/>
  <c r="Q1602" i="2"/>
  <c r="Q1517" i="2"/>
  <c r="Q1432" i="2"/>
  <c r="Q1346" i="2"/>
  <c r="Q1261" i="2"/>
  <c r="Q1176" i="2"/>
  <c r="Q1090" i="2"/>
  <c r="Q1005" i="2"/>
  <c r="Q920" i="2"/>
  <c r="Q834" i="2"/>
  <c r="Q749" i="2"/>
  <c r="Q664" i="2"/>
  <c r="Q578" i="2"/>
  <c r="Q508" i="2"/>
  <c r="Q444" i="2"/>
  <c r="Q6103" i="2"/>
  <c r="Q5932" i="2"/>
  <c r="Q5793" i="2"/>
  <c r="Q5704" i="2"/>
  <c r="Q5619" i="2"/>
  <c r="Q5533" i="2"/>
  <c r="Q5448" i="2"/>
  <c r="Q5363" i="2"/>
  <c r="Q5277" i="2"/>
  <c r="Q5192" i="2"/>
  <c r="Q5107" i="2"/>
  <c r="Q5021" i="2"/>
  <c r="Q4936" i="2"/>
  <c r="Q4851" i="2"/>
  <c r="Q4765" i="2"/>
  <c r="Q4680" i="2"/>
  <c r="Q4595" i="2"/>
  <c r="Q4509" i="2"/>
  <c r="Q4440" i="2"/>
  <c r="Q4376" i="2"/>
  <c r="Q4312" i="2"/>
  <c r="Q4248" i="2"/>
  <c r="Q4184" i="2"/>
  <c r="Q4120" i="2"/>
  <c r="Q4056" i="2"/>
  <c r="Q3992" i="2"/>
  <c r="Q3928" i="2"/>
  <c r="Q3864" i="2"/>
  <c r="Q3800" i="2"/>
  <c r="Q3736" i="2"/>
  <c r="Q3672" i="2"/>
  <c r="Q3608" i="2"/>
  <c r="Q3544" i="2"/>
  <c r="Q3480" i="2"/>
  <c r="Q3416" i="2"/>
  <c r="Q8144" i="2"/>
  <c r="Q7168" i="2"/>
  <c r="Q6785" i="2"/>
  <c r="Q6601" i="2"/>
  <c r="Q6431" i="2"/>
  <c r="Q6260" i="2"/>
  <c r="Q6089" i="2"/>
  <c r="Q5919" i="2"/>
  <c r="Q5785" i="2"/>
  <c r="Q5697" i="2"/>
  <c r="Q5612" i="2"/>
  <c r="Q5527" i="2"/>
  <c r="Q5441" i="2"/>
  <c r="Q5356" i="2"/>
  <c r="Q5271" i="2"/>
  <c r="Q5185" i="2"/>
  <c r="Q5100" i="2"/>
  <c r="Q5015" i="2"/>
  <c r="Q4929" i="2"/>
  <c r="Q4844" i="2"/>
  <c r="Q4759" i="2"/>
  <c r="Q4673" i="2"/>
  <c r="Q4588" i="2"/>
  <c r="Q4503" i="2"/>
  <c r="Q4435" i="2"/>
  <c r="Q4371" i="2"/>
  <c r="Q4307" i="2"/>
  <c r="Q4243" i="2"/>
  <c r="Q4179" i="2"/>
  <c r="Q4115" i="2"/>
  <c r="Q4051" i="2"/>
  <c r="Q3987" i="2"/>
  <c r="Q3923" i="2"/>
  <c r="Q3859" i="2"/>
  <c r="Q3795" i="2"/>
  <c r="Q3731" i="2"/>
  <c r="Q3667" i="2"/>
  <c r="Q3603" i="2"/>
  <c r="Q3539" i="2"/>
  <c r="Q3475" i="2"/>
  <c r="Q3411" i="2"/>
  <c r="Q3347" i="2"/>
  <c r="Q3283" i="2"/>
  <c r="Q3219" i="2"/>
  <c r="Q3155" i="2"/>
  <c r="Q3091" i="2"/>
  <c r="Q3027" i="2"/>
  <c r="Q2963" i="2"/>
  <c r="Q2899" i="2"/>
  <c r="Q2835" i="2"/>
  <c r="Q2771" i="2"/>
  <c r="Q2707" i="2"/>
  <c r="Q2643" i="2"/>
  <c r="Q2579" i="2"/>
  <c r="Q2515" i="2"/>
  <c r="Q2451" i="2"/>
  <c r="Q2387" i="2"/>
  <c r="Q2323" i="2"/>
  <c r="Q2259" i="2"/>
  <c r="Q2195" i="2"/>
  <c r="Q2131" i="2"/>
  <c r="Q2067" i="2"/>
  <c r="Q2003" i="2"/>
  <c r="Q1939" i="2"/>
  <c r="Q1875" i="2"/>
  <c r="Q1811" i="2"/>
  <c r="Q1747" i="2"/>
  <c r="Q1683" i="2"/>
  <c r="Q1619" i="2"/>
  <c r="Q1555" i="2"/>
  <c r="Q1491" i="2"/>
  <c r="Q1427" i="2"/>
  <c r="Q1363" i="2"/>
  <c r="Q1299" i="2"/>
  <c r="Q1235" i="2"/>
  <c r="Q1171" i="2"/>
  <c r="Q1107" i="2"/>
  <c r="Q1043" i="2"/>
  <c r="Q979" i="2"/>
  <c r="Q915" i="2"/>
  <c r="Q851" i="2"/>
  <c r="Q787" i="2"/>
  <c r="Q723" i="2"/>
  <c r="Q659" i="2"/>
  <c r="Q595" i="2"/>
  <c r="Q7409" i="2"/>
  <c r="Q6321" i="2"/>
  <c r="Q5728" i="2"/>
  <c r="Q5387" i="2"/>
  <c r="Q5045" i="2"/>
  <c r="Q4704" i="2"/>
  <c r="Q4394" i="2"/>
  <c r="Q4138" i="2"/>
  <c r="Q3882" i="2"/>
  <c r="Q3626" i="2"/>
  <c r="Q3389" i="2"/>
  <c r="Q3304" i="2"/>
  <c r="Q3218" i="2"/>
  <c r="Q3133" i="2"/>
  <c r="Q3048" i="2"/>
  <c r="Q2962" i="2"/>
  <c r="Q2877" i="2"/>
  <c r="Q2792" i="2"/>
  <c r="Q2706" i="2"/>
  <c r="Q2621" i="2"/>
  <c r="Q2536" i="2"/>
  <c r="Q2450" i="2"/>
  <c r="Q2365" i="2"/>
  <c r="Q2280" i="2"/>
  <c r="Q2194" i="2"/>
  <c r="Q2109" i="2"/>
  <c r="Q2024" i="2"/>
  <c r="Q1938" i="2"/>
  <c r="Q1853" i="2"/>
  <c r="Q1768" i="2"/>
  <c r="Q1682" i="2"/>
  <c r="Q1597" i="2"/>
  <c r="Q1512" i="2"/>
  <c r="Q1426" i="2"/>
  <c r="Q1341" i="2"/>
  <c r="Q1256" i="2"/>
  <c r="Q1170" i="2"/>
  <c r="Q1085" i="2"/>
  <c r="Q1000" i="2"/>
  <c r="Q914" i="2"/>
  <c r="Q829" i="2"/>
  <c r="Q744" i="2"/>
  <c r="Q658" i="2"/>
  <c r="Q573" i="2"/>
  <c r="Q504" i="2"/>
  <c r="Q440" i="2"/>
  <c r="Q376" i="2"/>
  <c r="Q312" i="2"/>
  <c r="Q6007" i="2"/>
  <c r="Q5844" i="2"/>
  <c r="Q5741" i="2"/>
  <c r="Q5656" i="2"/>
  <c r="Q5571" i="2"/>
  <c r="Q5485" i="2"/>
  <c r="Q5400" i="2"/>
  <c r="Q5315" i="2"/>
  <c r="Q5229" i="2"/>
  <c r="Q5144" i="2"/>
  <c r="Q5059" i="2"/>
  <c r="Q4973" i="2"/>
  <c r="Q4888" i="2"/>
  <c r="Q4803" i="2"/>
  <c r="Q4717" i="2"/>
  <c r="Q4632" i="2"/>
  <c r="Q4547" i="2"/>
  <c r="Q4468" i="2"/>
  <c r="Q4404" i="2"/>
  <c r="Q4340" i="2"/>
  <c r="Q4276" i="2"/>
  <c r="Q4212" i="2"/>
  <c r="Q4148" i="2"/>
  <c r="Q4084" i="2"/>
  <c r="Q4020" i="2"/>
  <c r="Q3956" i="2"/>
  <c r="Q3892" i="2"/>
  <c r="Q3828" i="2"/>
  <c r="Q3764" i="2"/>
  <c r="Q3700" i="2"/>
  <c r="Q3636" i="2"/>
  <c r="Q3572" i="2"/>
  <c r="Q3508" i="2"/>
  <c r="Q6935" i="2"/>
  <c r="Q6164" i="2"/>
  <c r="Q5649" i="2"/>
  <c r="Q5308" i="2"/>
  <c r="Q4967" i="2"/>
  <c r="Q4625" i="2"/>
  <c r="Q4335" i="2"/>
  <c r="Q4255" i="2"/>
  <c r="Q4175" i="2"/>
  <c r="Q4079" i="2"/>
  <c r="Q3999" i="2"/>
  <c r="Q3919" i="2"/>
  <c r="Q3855" i="2"/>
  <c r="Q3791" i="2"/>
  <c r="Q3727" i="2"/>
  <c r="Q3663" i="2"/>
  <c r="Q3599" i="2"/>
  <c r="Q3535" i="2"/>
  <c r="Q3471" i="2"/>
  <c r="Q3407" i="2"/>
  <c r="Q3343" i="2"/>
  <c r="Q3279" i="2"/>
  <c r="Q3215" i="2"/>
  <c r="Q3151" i="2"/>
  <c r="Q3087" i="2"/>
  <c r="Q3023" i="2"/>
  <c r="Q2959" i="2"/>
  <c r="Q2895" i="2"/>
  <c r="Q2831" i="2"/>
  <c r="Q2767" i="2"/>
  <c r="Q2703" i="2"/>
  <c r="Q2639" i="2"/>
  <c r="Q2575" i="2"/>
  <c r="Q2511" i="2"/>
  <c r="Q2447" i="2"/>
  <c r="Q2383" i="2"/>
  <c r="Q2319" i="2"/>
  <c r="Q2255" i="2"/>
  <c r="Q2191" i="2"/>
  <c r="Q2127" i="2"/>
  <c r="Q2063" i="2"/>
  <c r="Q1999" i="2"/>
  <c r="Q1935" i="2"/>
  <c r="Q1871" i="2"/>
  <c r="Q1807" i="2"/>
  <c r="Q1743" i="2"/>
  <c r="Q1679" i="2"/>
  <c r="Q1615" i="2"/>
  <c r="Q1551" i="2"/>
  <c r="Q1487" i="2"/>
  <c r="Q1423" i="2"/>
  <c r="Q1359" i="2"/>
  <c r="Q1295" i="2"/>
  <c r="Q1231" i="2"/>
  <c r="Q1167" i="2"/>
  <c r="Q1103" i="2"/>
  <c r="Q1039" i="2"/>
  <c r="Q975" i="2"/>
  <c r="Q911" i="2"/>
  <c r="Q847" i="2"/>
  <c r="Q783" i="2"/>
  <c r="Q719" i="2"/>
  <c r="Q655" i="2"/>
  <c r="Q591" i="2"/>
  <c r="Q7239" i="2"/>
  <c r="Q6279" i="2"/>
  <c r="Q5707" i="2"/>
  <c r="Q5365" i="2"/>
  <c r="Q5024" i="2"/>
  <c r="Q4683" i="2"/>
  <c r="Q4378" i="2"/>
  <c r="Q4122" i="2"/>
  <c r="Q3866" i="2"/>
  <c r="Q3610" i="2"/>
  <c r="Q3384" i="2"/>
  <c r="Q3298" i="2"/>
  <c r="Q3213" i="2"/>
  <c r="Q3128" i="2"/>
  <c r="Q3042" i="2"/>
  <c r="Q2957" i="2"/>
  <c r="Q2872" i="2"/>
  <c r="Q2786" i="2"/>
  <c r="Q2701" i="2"/>
  <c r="Q2616" i="2"/>
  <c r="Q2530" i="2"/>
  <c r="Q2445" i="2"/>
  <c r="Q2360" i="2"/>
  <c r="Q2274" i="2"/>
  <c r="Q2189" i="2"/>
  <c r="Q2104" i="2"/>
  <c r="Q2018" i="2"/>
  <c r="Q1933" i="2"/>
  <c r="Q1848" i="2"/>
  <c r="Q1762" i="2"/>
  <c r="Q1677" i="2"/>
  <c r="Q1592" i="2"/>
  <c r="Q1506" i="2"/>
  <c r="Q1421" i="2"/>
  <c r="Q1336" i="2"/>
  <c r="Q1250" i="2"/>
  <c r="Q1165" i="2"/>
  <c r="Q1080" i="2"/>
  <c r="Q994" i="2"/>
  <c r="Q909" i="2"/>
  <c r="Q824" i="2"/>
  <c r="Q738" i="2"/>
  <c r="Q653" i="2"/>
  <c r="Q568" i="2"/>
  <c r="Q500" i="2"/>
  <c r="Q436" i="2"/>
  <c r="Q372" i="2"/>
  <c r="Q308" i="2"/>
  <c r="Q244" i="2"/>
  <c r="Q180" i="2"/>
  <c r="Q116" i="2"/>
  <c r="Q5996" i="2"/>
  <c r="Q5836" i="2"/>
  <c r="Q5736" i="2"/>
  <c r="Q5651" i="2"/>
  <c r="Q5565" i="2"/>
  <c r="Q5480" i="2"/>
  <c r="Q5395" i="2"/>
  <c r="Q5309" i="2"/>
  <c r="Q5224" i="2"/>
  <c r="Q5139" i="2"/>
  <c r="Q5053" i="2"/>
  <c r="Q4968" i="2"/>
  <c r="Q4883" i="2"/>
  <c r="Q4797" i="2"/>
  <c r="Q4712" i="2"/>
  <c r="Q4627" i="2"/>
  <c r="Q4541" i="2"/>
  <c r="Q4464" i="2"/>
  <c r="Q4400" i="2"/>
  <c r="Q4336" i="2"/>
  <c r="Q4272" i="2"/>
  <c r="Q4208" i="2"/>
  <c r="Q4144" i="2"/>
  <c r="Q4080" i="2"/>
  <c r="Q4016" i="2"/>
  <c r="Q3952" i="2"/>
  <c r="Q3888" i="2"/>
  <c r="Q3824" i="2"/>
  <c r="Q3760" i="2"/>
  <c r="Q3696" i="2"/>
  <c r="Q3632" i="2"/>
  <c r="Q3568" i="2"/>
  <c r="Q3504" i="2"/>
  <c r="Q3440" i="2"/>
  <c r="Q8968" i="2"/>
  <c r="Q7420" i="2"/>
  <c r="Q6913" i="2"/>
  <c r="Q6665" i="2"/>
  <c r="Q6495" i="2"/>
  <c r="Q6324" i="2"/>
  <c r="Q6153" i="2"/>
  <c r="Q5983" i="2"/>
  <c r="Q5828" i="2"/>
  <c r="Q5729" i="2"/>
  <c r="Q5644" i="2"/>
  <c r="Q5559" i="2"/>
  <c r="Q5473" i="2"/>
  <c r="Q5388" i="2"/>
  <c r="Q5303" i="2"/>
  <c r="Q5217" i="2"/>
  <c r="Q5132" i="2"/>
  <c r="Q5047" i="2"/>
  <c r="Q4961" i="2"/>
  <c r="Q4876" i="2"/>
  <c r="Q4791" i="2"/>
  <c r="Q4705" i="2"/>
  <c r="Q4620" i="2"/>
  <c r="Q4535" i="2"/>
  <c r="Q4459" i="2"/>
  <c r="Q4395" i="2"/>
  <c r="Q4331" i="2"/>
  <c r="Q4267" i="2"/>
  <c r="Q4203" i="2"/>
  <c r="Q4139" i="2"/>
  <c r="Q4075" i="2"/>
  <c r="Q4011" i="2"/>
  <c r="Q3947" i="2"/>
  <c r="Q3883" i="2"/>
  <c r="Q3819" i="2"/>
  <c r="Q3755" i="2"/>
  <c r="Q3691" i="2"/>
  <c r="Q3627" i="2"/>
  <c r="Q3563" i="2"/>
  <c r="Q3499" i="2"/>
  <c r="Q3435" i="2"/>
  <c r="Q3371" i="2"/>
  <c r="Q3307" i="2"/>
  <c r="Q3243" i="2"/>
  <c r="Q3179" i="2"/>
  <c r="Q3115" i="2"/>
  <c r="Q3051" i="2"/>
  <c r="Q2987" i="2"/>
  <c r="Q2923" i="2"/>
  <c r="Q2859" i="2"/>
  <c r="Q2795" i="2"/>
  <c r="Q2731" i="2"/>
  <c r="Q2667" i="2"/>
  <c r="Q2603" i="2"/>
  <c r="Q2539" i="2"/>
  <c r="Q2475" i="2"/>
  <c r="Q2411" i="2"/>
  <c r="Q2347" i="2"/>
  <c r="Q2283" i="2"/>
  <c r="Q2219" i="2"/>
  <c r="Q2155" i="2"/>
  <c r="Q2091" i="2"/>
  <c r="Q2027" i="2"/>
  <c r="Q1963" i="2"/>
  <c r="Q1899" i="2"/>
  <c r="Q1835" i="2"/>
  <c r="Q1771" i="2"/>
  <c r="Q1707" i="2"/>
  <c r="Q1643" i="2"/>
  <c r="Q1579" i="2"/>
  <c r="Q1515" i="2"/>
  <c r="Q1451" i="2"/>
  <c r="Q1387" i="2"/>
  <c r="Q1323" i="2"/>
  <c r="Q1259" i="2"/>
  <c r="Q1195" i="2"/>
  <c r="Q1131" i="2"/>
  <c r="Q1067" i="2"/>
  <c r="Q1003" i="2"/>
  <c r="Q939" i="2"/>
  <c r="Q875" i="2"/>
  <c r="Q811" i="2"/>
  <c r="Q747" i="2"/>
  <c r="Q683" i="2"/>
  <c r="Q571" i="2"/>
  <c r="Q5259" i="2"/>
  <c r="Q4042" i="2"/>
  <c r="Q3272" i="2"/>
  <c r="Q2930" i="2"/>
  <c r="Q2589" i="2"/>
  <c r="Q2248" i="2"/>
  <c r="Q1906" i="2"/>
  <c r="Q1565" i="2"/>
  <c r="Q1224" i="2"/>
  <c r="Q882" i="2"/>
  <c r="Q544" i="2"/>
  <c r="Q348" i="2"/>
  <c r="Q248" i="2"/>
  <c r="Q160" i="2"/>
  <c r="Q84" i="2"/>
  <c r="Q20" i="2"/>
  <c r="Q6737" i="2"/>
  <c r="Q6055" i="2"/>
  <c r="Q5595" i="2"/>
  <c r="Q5253" i="2"/>
  <c r="Q4912" i="2"/>
  <c r="Q4571" i="2"/>
  <c r="Q4294" i="2"/>
  <c r="Q4038" i="2"/>
  <c r="Q3782" i="2"/>
  <c r="Q3526" i="2"/>
  <c r="Q3356" i="2"/>
  <c r="Q3270" i="2"/>
  <c r="Q3185" i="2"/>
  <c r="Q3100" i="2"/>
  <c r="Q3014" i="2"/>
  <c r="Q2929" i="2"/>
  <c r="Q2844" i="2"/>
  <c r="Q2758" i="2"/>
  <c r="Q2673" i="2"/>
  <c r="Q2588" i="2"/>
  <c r="Q2502" i="2"/>
  <c r="Q2417" i="2"/>
  <c r="Q2332" i="2"/>
  <c r="Q2246" i="2"/>
  <c r="Q2161" i="2"/>
  <c r="Q2076" i="2"/>
  <c r="Q1990" i="2"/>
  <c r="Q1905" i="2"/>
  <c r="Q1820" i="2"/>
  <c r="Q1734" i="2"/>
  <c r="Q1649" i="2"/>
  <c r="Q1564" i="2"/>
  <c r="Q1478" i="2"/>
  <c r="Q1393" i="2"/>
  <c r="Q1308" i="2"/>
  <c r="Q1222" i="2"/>
  <c r="Q1137" i="2"/>
  <c r="Q1052" i="2"/>
  <c r="Q966" i="2"/>
  <c r="Q881" i="2"/>
  <c r="Q796" i="2"/>
  <c r="Q710" i="2"/>
  <c r="Q625" i="2"/>
  <c r="Q543" i="2"/>
  <c r="Q479" i="2"/>
  <c r="Q415" i="2"/>
  <c r="Q351" i="2"/>
  <c r="Q287" i="2"/>
  <c r="Q223" i="2"/>
  <c r="Q159" i="2"/>
  <c r="Q95" i="2"/>
  <c r="Q31" i="2"/>
  <c r="Q6951" i="2"/>
  <c r="Q6172" i="2"/>
  <c r="Q5653" i="2"/>
  <c r="Q5312" i="2"/>
  <c r="Q4971" i="2"/>
  <c r="Q4629" i="2"/>
  <c r="Q4338" i="2"/>
  <c r="Q4082" i="2"/>
  <c r="Q3826" i="2"/>
  <c r="Q3570" i="2"/>
  <c r="Q3370" i="2"/>
  <c r="Q3285" i="2"/>
  <c r="Q3200" i="2"/>
  <c r="Q3114" i="2"/>
  <c r="Q3029" i="2"/>
  <c r="Q2944" i="2"/>
  <c r="Q2858" i="2"/>
  <c r="Q2773" i="2"/>
  <c r="Q2688" i="2"/>
  <c r="Q2602" i="2"/>
  <c r="Q2517" i="2"/>
  <c r="Q2432" i="2"/>
  <c r="Q2346" i="2"/>
  <c r="Q2261" i="2"/>
  <c r="Q2176" i="2"/>
  <c r="Q2090" i="2"/>
  <c r="Q2005" i="2"/>
  <c r="Q1920" i="2"/>
  <c r="Q1834" i="2"/>
  <c r="Q1749" i="2"/>
  <c r="Q1664" i="2"/>
  <c r="Q1578" i="2"/>
  <c r="Q1493" i="2"/>
  <c r="Q1408" i="2"/>
  <c r="Q1322" i="2"/>
  <c r="Q1237" i="2"/>
  <c r="Q1152" i="2"/>
  <c r="Q1066" i="2"/>
  <c r="Q981" i="2"/>
  <c r="Q896" i="2"/>
  <c r="Q810" i="2"/>
  <c r="Q725" i="2"/>
  <c r="Q640" i="2"/>
  <c r="Q554" i="2"/>
  <c r="Q490" i="2"/>
  <c r="Q426" i="2"/>
  <c r="Q362" i="2"/>
  <c r="Q298" i="2"/>
  <c r="Q234" i="2"/>
  <c r="Q170" i="2"/>
  <c r="Q106" i="2"/>
  <c r="Q42" i="2"/>
  <c r="Q7452" i="2"/>
  <c r="Q6332" i="2"/>
  <c r="Q5733" i="2"/>
  <c r="Q5392" i="2"/>
  <c r="Q5051" i="2"/>
  <c r="Q4709" i="2"/>
  <c r="Q4398" i="2"/>
  <c r="Q4142" i="2"/>
  <c r="Q3886" i="2"/>
  <c r="Q3630" i="2"/>
  <c r="Q3390" i="2"/>
  <c r="Q3305" i="2"/>
  <c r="Q3220" i="2"/>
  <c r="Q3134" i="2"/>
  <c r="Q3049" i="2"/>
  <c r="Q2964" i="2"/>
  <c r="Q2878" i="2"/>
  <c r="Q2793" i="2"/>
  <c r="Q2708" i="2"/>
  <c r="Q2622" i="2"/>
  <c r="Q2537" i="2"/>
  <c r="Q2452" i="2"/>
  <c r="Q2366" i="2"/>
  <c r="Q2281" i="2"/>
  <c r="Q2196" i="2"/>
  <c r="Q2110" i="2"/>
  <c r="Q2025" i="2"/>
  <c r="Q1940" i="2"/>
  <c r="Q1854" i="2"/>
  <c r="Q1769" i="2"/>
  <c r="Q1684" i="2"/>
  <c r="Q1598" i="2"/>
  <c r="Q1513" i="2"/>
  <c r="Q1428" i="2"/>
  <c r="Q1342" i="2"/>
  <c r="Q1257" i="2"/>
  <c r="Q1172" i="2"/>
  <c r="Q1086" i="2"/>
  <c r="Q1001" i="2"/>
  <c r="Q916" i="2"/>
  <c r="Q830" i="2"/>
  <c r="Q745" i="2"/>
  <c r="Q660" i="2"/>
  <c r="Q574" i="2"/>
  <c r="Q505" i="2"/>
  <c r="Q441" i="2"/>
  <c r="Q555" i="2"/>
  <c r="Q5173" i="2"/>
  <c r="Q3978" i="2"/>
  <c r="Q3250" i="2"/>
  <c r="Q2909" i="2"/>
  <c r="Q2568" i="2"/>
  <c r="Q2226" i="2"/>
  <c r="Q1885" i="2"/>
  <c r="Q1544" i="2"/>
  <c r="Q1202" i="2"/>
  <c r="Q861" i="2"/>
  <c r="Q528" i="2"/>
  <c r="Q336" i="2"/>
  <c r="Q240" i="2"/>
  <c r="Q156" i="2"/>
  <c r="Q80" i="2"/>
  <c r="Q16" i="2"/>
  <c r="Q6695" i="2"/>
  <c r="Q6012" i="2"/>
  <c r="Q5573" i="2"/>
  <c r="Q5232" i="2"/>
  <c r="Q4891" i="2"/>
  <c r="Q4549" i="2"/>
  <c r="Q4278" i="2"/>
  <c r="Q4022" i="2"/>
  <c r="Q3766" i="2"/>
  <c r="Q3510" i="2"/>
  <c r="Q3350" i="2"/>
  <c r="Q3265" i="2"/>
  <c r="Q3180" i="2"/>
  <c r="Q3094" i="2"/>
  <c r="Q3009" i="2"/>
  <c r="Q2924" i="2"/>
  <c r="Q2838" i="2"/>
  <c r="Q2753" i="2"/>
  <c r="Q2668" i="2"/>
  <c r="Q2582" i="2"/>
  <c r="Q2497" i="2"/>
  <c r="Q2412" i="2"/>
  <c r="Q2326" i="2"/>
  <c r="Q2241" i="2"/>
  <c r="Q2156" i="2"/>
  <c r="Q2070" i="2"/>
  <c r="Q1985" i="2"/>
  <c r="Q1900" i="2"/>
  <c r="Q1814" i="2"/>
  <c r="Q1729" i="2"/>
  <c r="Q1644" i="2"/>
  <c r="Q1558" i="2"/>
  <c r="Q1473" i="2"/>
  <c r="Q1388" i="2"/>
  <c r="Q1302" i="2"/>
  <c r="Q1217" i="2"/>
  <c r="Q1132" i="2"/>
  <c r="Q1046" i="2"/>
  <c r="Q961" i="2"/>
  <c r="Q876" i="2"/>
  <c r="Q790" i="2"/>
  <c r="Q705" i="2"/>
  <c r="Q620" i="2"/>
  <c r="Q539" i="2"/>
  <c r="Q475" i="2"/>
  <c r="Q411" i="2"/>
  <c r="Q347" i="2"/>
  <c r="Q283" i="2"/>
  <c r="Q219" i="2"/>
  <c r="Q155" i="2"/>
  <c r="Q91" i="2"/>
  <c r="Q27" i="2"/>
  <c r="Q6865" i="2"/>
  <c r="Q6129" i="2"/>
  <c r="Q5632" i="2"/>
  <c r="Q5291" i="2"/>
  <c r="Q4949" i="2"/>
  <c r="Q4608" i="2"/>
  <c r="Q4322" i="2"/>
  <c r="Q4066" i="2"/>
  <c r="Q3810" i="2"/>
  <c r="Q3554" i="2"/>
  <c r="Q3365" i="2"/>
  <c r="Q3280" i="2"/>
  <c r="Q3194" i="2"/>
  <c r="Q3109" i="2"/>
  <c r="Q3024" i="2"/>
  <c r="Q2938" i="2"/>
  <c r="Q2853" i="2"/>
  <c r="Q2768" i="2"/>
  <c r="Q2682" i="2"/>
  <c r="Q2597" i="2"/>
  <c r="Q2512" i="2"/>
  <c r="Q2426" i="2"/>
  <c r="Q2341" i="2"/>
  <c r="Q2256" i="2"/>
  <c r="Q2170" i="2"/>
  <c r="Q2085" i="2"/>
  <c r="Q2000" i="2"/>
  <c r="Q1914" i="2"/>
  <c r="Q1829" i="2"/>
  <c r="Q1744" i="2"/>
  <c r="Q1658" i="2"/>
  <c r="Q1573" i="2"/>
  <c r="Q1488" i="2"/>
  <c r="Q1402" i="2"/>
  <c r="Q1317" i="2"/>
  <c r="Q1232" i="2"/>
  <c r="Q1146" i="2"/>
  <c r="Q1061" i="2"/>
  <c r="Q976" i="2"/>
  <c r="Q890" i="2"/>
  <c r="Q805" i="2"/>
  <c r="Q720" i="2"/>
  <c r="Q634" i="2"/>
  <c r="Q550" i="2"/>
  <c r="Q486" i="2"/>
  <c r="Q422" i="2"/>
  <c r="Q358" i="2"/>
  <c r="Q294" i="2"/>
  <c r="Q230" i="2"/>
  <c r="Q166" i="2"/>
  <c r="Q102" i="2"/>
  <c r="Q38" i="2"/>
  <c r="Q7281" i="2"/>
  <c r="Q6289" i="2"/>
  <c r="Q5712" i="2"/>
  <c r="Q5371" i="2"/>
  <c r="Q5029" i="2"/>
  <c r="Q4688" i="2"/>
  <c r="Q4382" i="2"/>
  <c r="Q4126" i="2"/>
  <c r="Q3870" i="2"/>
  <c r="Q3614" i="2"/>
  <c r="Q3385" i="2"/>
  <c r="Q3300" i="2"/>
  <c r="Q3214" i="2"/>
  <c r="Q3129" i="2"/>
  <c r="Q3044" i="2"/>
  <c r="Q2958" i="2"/>
  <c r="Q2873" i="2"/>
  <c r="Q2788" i="2"/>
  <c r="Q2702" i="2"/>
  <c r="Q2617" i="2"/>
  <c r="Q2532" i="2"/>
  <c r="Q2446" i="2"/>
  <c r="Q2361" i="2"/>
  <c r="Q2276" i="2"/>
  <c r="Q2190" i="2"/>
  <c r="Q2105" i="2"/>
  <c r="Q2020" i="2"/>
  <c r="Q1934" i="2"/>
  <c r="Q1849" i="2"/>
  <c r="Q1764" i="2"/>
  <c r="Q1678" i="2"/>
  <c r="Q1593" i="2"/>
  <c r="Q1508" i="2"/>
  <c r="Q1422" i="2"/>
  <c r="Q1337" i="2"/>
  <c r="Q1252" i="2"/>
  <c r="Q1166" i="2"/>
  <c r="Q1081" i="2"/>
  <c r="Q996" i="2"/>
  <c r="Q910" i="2"/>
  <c r="Q825" i="2"/>
  <c r="Q740" i="2"/>
  <c r="Q654" i="2"/>
  <c r="Q569" i="2"/>
  <c r="Q501" i="2"/>
  <c r="Q437" i="2"/>
  <c r="Q373" i="2"/>
  <c r="Q6407" i="2"/>
  <c r="Q4747" i="2"/>
  <c r="Q3658" i="2"/>
  <c r="Q3144" i="2"/>
  <c r="Q2802" i="2"/>
  <c r="Q2461" i="2"/>
  <c r="Q2120" i="2"/>
  <c r="Q1778" i="2"/>
  <c r="Q1437" i="2"/>
  <c r="Q1096" i="2"/>
  <c r="Q754" i="2"/>
  <c r="Q448" i="2"/>
  <c r="Q300" i="2"/>
  <c r="Q216" i="2"/>
  <c r="Q128" i="2"/>
  <c r="Q60" i="2"/>
  <c r="Q8755" i="2"/>
  <c r="Q6481" i="2"/>
  <c r="Q5819" i="2"/>
  <c r="Q5467" i="2"/>
  <c r="Q5125" i="2"/>
  <c r="Q4784" i="2"/>
  <c r="Q4454" i="2"/>
  <c r="Q4198" i="2"/>
  <c r="Q3942" i="2"/>
  <c r="Q3686" i="2"/>
  <c r="Q3430" i="2"/>
  <c r="Q3324" i="2"/>
  <c r="Q3238" i="2"/>
  <c r="Q3153" i="2"/>
  <c r="Q3068" i="2"/>
  <c r="Q2982" i="2"/>
  <c r="Q2897" i="2"/>
  <c r="Q2812" i="2"/>
  <c r="Q2726" i="2"/>
  <c r="Q2641" i="2"/>
  <c r="Q2556" i="2"/>
  <c r="Q2470" i="2"/>
  <c r="Q2385" i="2"/>
  <c r="Q2300" i="2"/>
  <c r="Q2214" i="2"/>
  <c r="Q2129" i="2"/>
  <c r="Q2044" i="2"/>
  <c r="Q1958" i="2"/>
  <c r="Q1873" i="2"/>
  <c r="Q1788" i="2"/>
  <c r="Q1702" i="2"/>
  <c r="Q1617" i="2"/>
  <c r="Q1532" i="2"/>
  <c r="Q1446" i="2"/>
  <c r="Q1361" i="2"/>
  <c r="Q1276" i="2"/>
  <c r="Q1190" i="2"/>
  <c r="Q1105" i="2"/>
  <c r="Q1020" i="2"/>
  <c r="Q934" i="2"/>
  <c r="Q849" i="2"/>
  <c r="Q764" i="2"/>
  <c r="Q678" i="2"/>
  <c r="Q593" i="2"/>
  <c r="Q519" i="2"/>
  <c r="Q455" i="2"/>
  <c r="Q391" i="2"/>
  <c r="Q327" i="2"/>
  <c r="Q263" i="2"/>
  <c r="Q199" i="2"/>
  <c r="Q135" i="2"/>
  <c r="Q5685" i="2"/>
  <c r="Q4362" i="2"/>
  <c r="Q3378" i="2"/>
  <c r="Q3037" i="2"/>
  <c r="Q2696" i="2"/>
  <c r="Q2354" i="2"/>
  <c r="Q2013" i="2"/>
  <c r="Q1672" i="2"/>
  <c r="Q1330" i="2"/>
  <c r="Q989" i="2"/>
  <c r="Q648" i="2"/>
  <c r="Q384" i="2"/>
  <c r="Q272" i="2"/>
  <c r="Q188" i="2"/>
  <c r="Q104" i="2"/>
  <c r="Q40" i="2"/>
  <c r="Q7196" i="2"/>
  <c r="Q6268" i="2"/>
  <c r="Q5701" i="2"/>
  <c r="Q5360" i="2"/>
  <c r="Q5019" i="2"/>
  <c r="Q4677" i="2"/>
  <c r="Q4374" i="2"/>
  <c r="Q4118" i="2"/>
  <c r="Q3862" i="2"/>
  <c r="Q3606" i="2"/>
  <c r="Q3382" i="2"/>
  <c r="Q3297" i="2"/>
  <c r="Q3212" i="2"/>
  <c r="Q3126" i="2"/>
  <c r="Q3041" i="2"/>
  <c r="Q2956" i="2"/>
  <c r="Q2870" i="2"/>
  <c r="Q2785" i="2"/>
  <c r="Q2700" i="2"/>
  <c r="Q2614" i="2"/>
  <c r="Q2529" i="2"/>
  <c r="Q2444" i="2"/>
  <c r="Q2358" i="2"/>
  <c r="Q2273" i="2"/>
  <c r="Q2188" i="2"/>
  <c r="Q2102" i="2"/>
  <c r="Q3444" i="2"/>
  <c r="Q6676" i="2"/>
  <c r="Q5993" i="2"/>
  <c r="Q5564" i="2"/>
  <c r="Q5223" i="2"/>
  <c r="Q4881" i="2"/>
  <c r="Q4540" i="2"/>
  <c r="Q4319" i="2"/>
  <c r="Q4239" i="2"/>
  <c r="Q4143" i="2"/>
  <c r="Q4063" i="2"/>
  <c r="Q3983" i="2"/>
  <c r="Q3903" i="2"/>
  <c r="Q3839" i="2"/>
  <c r="Q3775" i="2"/>
  <c r="Q3711" i="2"/>
  <c r="Q3647" i="2"/>
  <c r="Q3583" i="2"/>
  <c r="Q3519" i="2"/>
  <c r="Q3455" i="2"/>
  <c r="Q3391" i="2"/>
  <c r="Q3327" i="2"/>
  <c r="Q3263" i="2"/>
  <c r="Q3199" i="2"/>
  <c r="Q3135" i="2"/>
  <c r="Q3071" i="2"/>
  <c r="Q3007" i="2"/>
  <c r="Q2943" i="2"/>
  <c r="Q2879" i="2"/>
  <c r="Q2815" i="2"/>
  <c r="Q2751" i="2"/>
  <c r="Q2687" i="2"/>
  <c r="Q2623" i="2"/>
  <c r="Q2559" i="2"/>
  <c r="Q2495" i="2"/>
  <c r="Q2431" i="2"/>
  <c r="Q2367" i="2"/>
  <c r="Q2303" i="2"/>
  <c r="Q2239" i="2"/>
  <c r="Q2175" i="2"/>
  <c r="Q2111" i="2"/>
  <c r="Q2047" i="2"/>
  <c r="Q1983" i="2"/>
  <c r="Q1919" i="2"/>
  <c r="Q1855" i="2"/>
  <c r="Q1791" i="2"/>
  <c r="Q1727" i="2"/>
  <c r="Q1663" i="2"/>
  <c r="Q1599" i="2"/>
  <c r="Q1535" i="2"/>
  <c r="Q1471" i="2"/>
  <c r="Q1407" i="2"/>
  <c r="Q1343" i="2"/>
  <c r="Q1279" i="2"/>
  <c r="Q1215" i="2"/>
  <c r="Q1151" i="2"/>
  <c r="Q1087" i="2"/>
  <c r="Q1023" i="2"/>
  <c r="Q959" i="2"/>
  <c r="Q895" i="2"/>
  <c r="Q831" i="2"/>
  <c r="Q767" i="2"/>
  <c r="Q703" i="2"/>
  <c r="Q639" i="2"/>
  <c r="Q575" i="2"/>
  <c r="Q6823" i="2"/>
  <c r="Q6108" i="2"/>
  <c r="Q5621" i="2"/>
  <c r="Q5280" i="2"/>
  <c r="Q4939" i="2"/>
  <c r="Q4597" i="2"/>
  <c r="Q4314" i="2"/>
  <c r="Q4058" i="2"/>
  <c r="Q3802" i="2"/>
  <c r="Q3546" i="2"/>
  <c r="Q3362" i="2"/>
  <c r="Q3277" i="2"/>
  <c r="Q3192" i="2"/>
  <c r="Q3106" i="2"/>
  <c r="Q3021" i="2"/>
  <c r="Q2936" i="2"/>
  <c r="Q2850" i="2"/>
  <c r="Q2765" i="2"/>
  <c r="Q2680" i="2"/>
  <c r="Q2594" i="2"/>
  <c r="Q2509" i="2"/>
  <c r="Q2424" i="2"/>
  <c r="Q2338" i="2"/>
  <c r="Q2253" i="2"/>
  <c r="Q2168" i="2"/>
  <c r="Q2082" i="2"/>
  <c r="Q1997" i="2"/>
  <c r="Q1912" i="2"/>
  <c r="Q1826" i="2"/>
  <c r="Q1741" i="2"/>
  <c r="Q1656" i="2"/>
  <c r="Q1570" i="2"/>
  <c r="Q1485" i="2"/>
  <c r="Q1400" i="2"/>
  <c r="Q1314" i="2"/>
  <c r="Q1229" i="2"/>
  <c r="Q1144" i="2"/>
  <c r="Q1058" i="2"/>
  <c r="Q973" i="2"/>
  <c r="Q888" i="2"/>
  <c r="Q802" i="2"/>
  <c r="Q717" i="2"/>
  <c r="Q632" i="2"/>
  <c r="Q548" i="2"/>
  <c r="Q484" i="2"/>
  <c r="Q420" i="2"/>
  <c r="Q356" i="2"/>
  <c r="Q292" i="2"/>
  <c r="Q228" i="2"/>
  <c r="Q164" i="2"/>
  <c r="Q6124" i="2"/>
  <c r="Q5953" i="2"/>
  <c r="Q5808" i="2"/>
  <c r="Q5715" i="2"/>
  <c r="Q5629" i="2"/>
  <c r="Q5544" i="2"/>
  <c r="Q5459" i="2"/>
  <c r="Q5373" i="2"/>
  <c r="Q5288" i="2"/>
  <c r="Q5203" i="2"/>
  <c r="Q5117" i="2"/>
  <c r="Q5032" i="2"/>
  <c r="Q4947" i="2"/>
  <c r="Q4861" i="2"/>
  <c r="Q4776" i="2"/>
  <c r="Q4691" i="2"/>
  <c r="Q4605" i="2"/>
  <c r="Q4520" i="2"/>
  <c r="Q4448" i="2"/>
  <c r="Q4384" i="2"/>
  <c r="Q4320" i="2"/>
  <c r="Q4256" i="2"/>
  <c r="Q4192" i="2"/>
  <c r="Q4128" i="2"/>
  <c r="Q4064" i="2"/>
  <c r="Q4000" i="2"/>
  <c r="Q3936" i="2"/>
  <c r="Q3872" i="2"/>
  <c r="Q3808" i="2"/>
  <c r="Q3744" i="2"/>
  <c r="Q3680" i="2"/>
  <c r="Q3616" i="2"/>
  <c r="Q3552" i="2"/>
  <c r="Q3488" i="2"/>
  <c r="Q3424" i="2"/>
  <c r="Q8400" i="2"/>
  <c r="Q7249" i="2"/>
  <c r="Q6828" i="2"/>
  <c r="Q6623" i="2"/>
  <c r="Q6452" i="2"/>
  <c r="Q6281" i="2"/>
  <c r="Q6111" i="2"/>
  <c r="Q5940" i="2"/>
  <c r="Q5799" i="2"/>
  <c r="Q5708" i="2"/>
  <c r="Q5623" i="2"/>
  <c r="Q5537" i="2"/>
  <c r="Q5452" i="2"/>
  <c r="Q5367" i="2"/>
  <c r="Q5281" i="2"/>
  <c r="Q5196" i="2"/>
  <c r="Q5111" i="2"/>
  <c r="Q5025" i="2"/>
  <c r="Q4940" i="2"/>
  <c r="Q4855" i="2"/>
  <c r="Q4769" i="2"/>
  <c r="Q4684" i="2"/>
  <c r="Q4599" i="2"/>
  <c r="Q4513" i="2"/>
  <c r="Q4443" i="2"/>
  <c r="Q4379" i="2"/>
  <c r="Q4315" i="2"/>
  <c r="Q4251" i="2"/>
  <c r="Q4187" i="2"/>
  <c r="Q4123" i="2"/>
  <c r="Q4059" i="2"/>
  <c r="Q3995" i="2"/>
  <c r="Q3931" i="2"/>
  <c r="Q3867" i="2"/>
  <c r="Q3803" i="2"/>
  <c r="Q3739" i="2"/>
  <c r="Q3675" i="2"/>
  <c r="Q3611" i="2"/>
  <c r="Q3547" i="2"/>
  <c r="Q3483" i="2"/>
  <c r="Q3419" i="2"/>
  <c r="Q3355" i="2"/>
  <c r="Q3291" i="2"/>
  <c r="Q3227" i="2"/>
  <c r="Q3163" i="2"/>
  <c r="Q3099" i="2"/>
  <c r="Q3035" i="2"/>
  <c r="Q2971" i="2"/>
  <c r="Q2907" i="2"/>
  <c r="Q2843" i="2"/>
  <c r="Q2779" i="2"/>
  <c r="Q2715" i="2"/>
  <c r="Q2651" i="2"/>
  <c r="Q2587" i="2"/>
  <c r="Q2523" i="2"/>
  <c r="Q2459" i="2"/>
  <c r="Q2395" i="2"/>
  <c r="Q2331" i="2"/>
  <c r="Q2267" i="2"/>
  <c r="Q2203" i="2"/>
  <c r="Q2139" i="2"/>
  <c r="Q2075" i="2"/>
  <c r="Q2011" i="2"/>
  <c r="Q1947" i="2"/>
  <c r="Q1883" i="2"/>
  <c r="Q1819" i="2"/>
  <c r="Q1755" i="2"/>
  <c r="Q1691" i="2"/>
  <c r="Q1627" i="2"/>
  <c r="Q1563" i="2"/>
  <c r="Q1499" i="2"/>
  <c r="Q1435" i="2"/>
  <c r="Q1371" i="2"/>
  <c r="Q1307" i="2"/>
  <c r="Q1243" i="2"/>
  <c r="Q1179" i="2"/>
  <c r="Q1115" i="2"/>
  <c r="Q1051" i="2"/>
  <c r="Q987" i="2"/>
  <c r="Q923" i="2"/>
  <c r="Q859" i="2"/>
  <c r="Q795" i="2"/>
  <c r="Q731" i="2"/>
  <c r="Q667" i="2"/>
  <c r="Q6748" i="2"/>
  <c r="Q4917" i="2"/>
  <c r="Q3786" i="2"/>
  <c r="Q3186" i="2"/>
  <c r="Q2845" i="2"/>
  <c r="Q2504" i="2"/>
  <c r="Q2162" i="2"/>
  <c r="Q1821" i="2"/>
  <c r="Q1480" i="2"/>
  <c r="Q1138" i="2"/>
  <c r="Q797" i="2"/>
  <c r="Q480" i="2"/>
  <c r="Q316" i="2"/>
  <c r="Q224" i="2"/>
  <c r="Q140" i="2"/>
  <c r="Q68" i="2"/>
  <c r="Q4" i="2"/>
  <c r="Q6567" i="2"/>
  <c r="Q5884" i="2"/>
  <c r="Q5509" i="2"/>
  <c r="Q5168" i="2"/>
  <c r="Q4827" i="2"/>
  <c r="Q4486" i="2"/>
  <c r="Q4230" i="2"/>
  <c r="Q3974" i="2"/>
  <c r="Q3718" i="2"/>
  <c r="Q3462" i="2"/>
  <c r="Q3334" i="2"/>
  <c r="Q3249" i="2"/>
  <c r="Q3164" i="2"/>
  <c r="Q3078" i="2"/>
  <c r="Q2993" i="2"/>
  <c r="Q2908" i="2"/>
  <c r="Q2822" i="2"/>
  <c r="Q2737" i="2"/>
  <c r="Q2652" i="2"/>
  <c r="Q2566" i="2"/>
  <c r="Q2481" i="2"/>
  <c r="Q2396" i="2"/>
  <c r="Q2310" i="2"/>
  <c r="Q2225" i="2"/>
  <c r="Q2140" i="2"/>
  <c r="Q2054" i="2"/>
  <c r="Q1969" i="2"/>
  <c r="Q1884" i="2"/>
  <c r="Q1798" i="2"/>
  <c r="Q1713" i="2"/>
  <c r="Q1628" i="2"/>
  <c r="Q1542" i="2"/>
  <c r="Q1457" i="2"/>
  <c r="Q1372" i="2"/>
  <c r="Q1286" i="2"/>
  <c r="Q1201" i="2"/>
  <c r="Q1116" i="2"/>
  <c r="Q1030" i="2"/>
  <c r="Q945" i="2"/>
  <c r="Q860" i="2"/>
  <c r="Q774" i="2"/>
  <c r="Q689" i="2"/>
  <c r="Q604" i="2"/>
  <c r="Q527" i="2"/>
  <c r="Q463" i="2"/>
  <c r="Q399" i="2"/>
  <c r="Q335" i="2"/>
  <c r="Q271" i="2"/>
  <c r="Q207" i="2"/>
  <c r="Q143" i="2"/>
  <c r="Q79" i="2"/>
  <c r="Q15" i="2"/>
  <c r="Q6684" i="2"/>
  <c r="Q6001" i="2"/>
  <c r="Q5568" i="2"/>
  <c r="Q5227" i="2"/>
  <c r="Q4885" i="2"/>
  <c r="Q4544" i="2"/>
  <c r="Q4274" i="2"/>
  <c r="Q4018" i="2"/>
  <c r="Q3762" i="2"/>
  <c r="Q3506" i="2"/>
  <c r="Q3349" i="2"/>
  <c r="Q3264" i="2"/>
  <c r="Q3178" i="2"/>
  <c r="Q3093" i="2"/>
  <c r="Q3008" i="2"/>
  <c r="Q2922" i="2"/>
  <c r="Q2837" i="2"/>
  <c r="Q2752" i="2"/>
  <c r="Q2666" i="2"/>
  <c r="Q2581" i="2"/>
  <c r="Q2496" i="2"/>
  <c r="Q2410" i="2"/>
  <c r="Q2325" i="2"/>
  <c r="Q2240" i="2"/>
  <c r="Q2154" i="2"/>
  <c r="Q2069" i="2"/>
  <c r="Q1984" i="2"/>
  <c r="Q1898" i="2"/>
  <c r="Q1813" i="2"/>
  <c r="Q1728" i="2"/>
  <c r="Q1642" i="2"/>
  <c r="Q1557" i="2"/>
  <c r="Q1472" i="2"/>
  <c r="Q1386" i="2"/>
  <c r="Q1301" i="2"/>
  <c r="Q1216" i="2"/>
  <c r="Q1130" i="2"/>
  <c r="Q1045" i="2"/>
  <c r="Q960" i="2"/>
  <c r="Q874" i="2"/>
  <c r="Q789" i="2"/>
  <c r="Q704" i="2"/>
  <c r="Q618" i="2"/>
  <c r="Q538" i="2"/>
  <c r="Q474" i="2"/>
  <c r="Q410" i="2"/>
  <c r="Q346" i="2"/>
  <c r="Q282" i="2"/>
  <c r="Q218" i="2"/>
  <c r="Q154" i="2"/>
  <c r="Q90" i="2"/>
  <c r="Q26" i="2"/>
  <c r="Q6929" i="2"/>
  <c r="Q6161" i="2"/>
  <c r="Q5648" i="2"/>
  <c r="Q5307" i="2"/>
  <c r="Q4965" i="2"/>
  <c r="Q4624" i="2"/>
  <c r="Q4334" i="2"/>
  <c r="Q4078" i="2"/>
  <c r="Q3822" i="2"/>
  <c r="Q3566" i="2"/>
  <c r="Q3369" i="2"/>
  <c r="Q3284" i="2"/>
  <c r="Q3198" i="2"/>
  <c r="Q3113" i="2"/>
  <c r="Q3028" i="2"/>
  <c r="Q2942" i="2"/>
  <c r="Q2857" i="2"/>
  <c r="Q2772" i="2"/>
  <c r="Q2686" i="2"/>
  <c r="Q2601" i="2"/>
  <c r="Q2516" i="2"/>
  <c r="Q2430" i="2"/>
  <c r="Q2345" i="2"/>
  <c r="Q2260" i="2"/>
  <c r="Q2174" i="2"/>
  <c r="Q2089" i="2"/>
  <c r="Q2004" i="2"/>
  <c r="Q1918" i="2"/>
  <c r="Q1833" i="2"/>
  <c r="Q1748" i="2"/>
  <c r="Q1662" i="2"/>
  <c r="Q1577" i="2"/>
  <c r="Q1492" i="2"/>
  <c r="Q1406" i="2"/>
  <c r="Q1321" i="2"/>
  <c r="Q1236" i="2"/>
  <c r="Q1150" i="2"/>
  <c r="Q1065" i="2"/>
  <c r="Q980" i="2"/>
  <c r="Q894" i="2"/>
  <c r="Q809" i="2"/>
  <c r="Q724" i="2"/>
  <c r="Q638" i="2"/>
  <c r="Q553" i="2"/>
  <c r="Q489" i="2"/>
  <c r="Q425" i="2"/>
  <c r="Q6577" i="2"/>
  <c r="Q4832" i="2"/>
  <c r="Q3722" i="2"/>
  <c r="Q3165" i="2"/>
  <c r="Q2824" i="2"/>
  <c r="Q2482" i="2"/>
  <c r="Q2141" i="2"/>
  <c r="Q1800" i="2"/>
  <c r="Q1458" i="2"/>
  <c r="Q1117" i="2"/>
  <c r="Q776" i="2"/>
  <c r="Q464" i="2"/>
  <c r="Q304" i="2"/>
  <c r="Q220" i="2"/>
  <c r="Q136" i="2"/>
  <c r="Q64" i="2"/>
  <c r="Q9580" i="2"/>
  <c r="Q6524" i="2"/>
  <c r="Q5847" i="2"/>
  <c r="Q5488" i="2"/>
  <c r="Q5147" i="2"/>
  <c r="Q4805" i="2"/>
  <c r="Q4470" i="2"/>
  <c r="Q4214" i="2"/>
  <c r="Q3958" i="2"/>
  <c r="Q3702" i="2"/>
  <c r="Q3446" i="2"/>
  <c r="Q3329" i="2"/>
  <c r="Q3244" i="2"/>
  <c r="Q3158" i="2"/>
  <c r="Q3073" i="2"/>
  <c r="Q2988" i="2"/>
  <c r="Q2902" i="2"/>
  <c r="Q2817" i="2"/>
  <c r="Q2732" i="2"/>
  <c r="Q2646" i="2"/>
  <c r="Q2561" i="2"/>
  <c r="Q2476" i="2"/>
  <c r="Q2390" i="2"/>
  <c r="Q2305" i="2"/>
  <c r="Q2220" i="2"/>
  <c r="Q2134" i="2"/>
  <c r="Q2049" i="2"/>
  <c r="Q1964" i="2"/>
  <c r="Q1878" i="2"/>
  <c r="Q1793" i="2"/>
  <c r="Q1708" i="2"/>
  <c r="Q1622" i="2"/>
  <c r="Q1537" i="2"/>
  <c r="Q1452" i="2"/>
  <c r="Q1366" i="2"/>
  <c r="Q1281" i="2"/>
  <c r="Q1196" i="2"/>
  <c r="Q1110" i="2"/>
  <c r="Q1025" i="2"/>
  <c r="Q940" i="2"/>
  <c r="Q854" i="2"/>
  <c r="Q769" i="2"/>
  <c r="Q684" i="2"/>
  <c r="Q598" i="2"/>
  <c r="Q523" i="2"/>
  <c r="Q459" i="2"/>
  <c r="Q395" i="2"/>
  <c r="Q331" i="2"/>
  <c r="Q267" i="2"/>
  <c r="Q203" i="2"/>
  <c r="Q139" i="2"/>
  <c r="Q75" i="2"/>
  <c r="Q11" i="2"/>
  <c r="Q6641" i="2"/>
  <c r="Q5959" i="2"/>
  <c r="Q5547" i="2"/>
  <c r="Q5205" i="2"/>
  <c r="Q4864" i="2"/>
  <c r="Q4523" i="2"/>
  <c r="Q4258" i="2"/>
  <c r="Q4002" i="2"/>
  <c r="Q3746" i="2"/>
  <c r="Q3490" i="2"/>
  <c r="Q3344" i="2"/>
  <c r="Q3258" i="2"/>
  <c r="Q3173" i="2"/>
  <c r="Q3088" i="2"/>
  <c r="Q3002" i="2"/>
  <c r="Q2917" i="2"/>
  <c r="Q2832" i="2"/>
  <c r="Q2746" i="2"/>
  <c r="Q2661" i="2"/>
  <c r="Q2576" i="2"/>
  <c r="Q2490" i="2"/>
  <c r="Q2405" i="2"/>
  <c r="Q2320" i="2"/>
  <c r="Q2234" i="2"/>
  <c r="Q2149" i="2"/>
  <c r="Q2064" i="2"/>
  <c r="Q1978" i="2"/>
  <c r="Q1893" i="2"/>
  <c r="Q1808" i="2"/>
  <c r="Q1722" i="2"/>
  <c r="Q1637" i="2"/>
  <c r="Q1552" i="2"/>
  <c r="Q1466" i="2"/>
  <c r="Q1381" i="2"/>
  <c r="Q1296" i="2"/>
  <c r="Q1210" i="2"/>
  <c r="Q1125" i="2"/>
  <c r="Q1040" i="2"/>
  <c r="Q954" i="2"/>
  <c r="Q869" i="2"/>
  <c r="Q784" i="2"/>
  <c r="Q698" i="2"/>
  <c r="Q613" i="2"/>
  <c r="Q534" i="2"/>
  <c r="Q470" i="2"/>
  <c r="Q406" i="2"/>
  <c r="Q342" i="2"/>
  <c r="Q278" i="2"/>
  <c r="Q214" i="2"/>
  <c r="Q150" i="2"/>
  <c r="Q86" i="2"/>
  <c r="Q22" i="2"/>
  <c r="Q6844" i="2"/>
  <c r="Q6119" i="2"/>
  <c r="Q5627" i="2"/>
  <c r="Q5285" i="2"/>
  <c r="Q4944" i="2"/>
  <c r="Q4603" i="2"/>
  <c r="Q4318" i="2"/>
  <c r="Q4062" i="2"/>
  <c r="Q3806" i="2"/>
  <c r="Q3550" i="2"/>
  <c r="Q3364" i="2"/>
  <c r="Q3278" i="2"/>
  <c r="Q3193" i="2"/>
  <c r="Q3108" i="2"/>
  <c r="Q3022" i="2"/>
  <c r="Q2937" i="2"/>
  <c r="Q2852" i="2"/>
  <c r="Q2766" i="2"/>
  <c r="Q2681" i="2"/>
  <c r="Q2596" i="2"/>
  <c r="Q2510" i="2"/>
  <c r="Q2425" i="2"/>
  <c r="Q2340" i="2"/>
  <c r="Q2254" i="2"/>
  <c r="Q2169" i="2"/>
  <c r="Q2084" i="2"/>
  <c r="Q1998" i="2"/>
  <c r="Q1913" i="2"/>
  <c r="Q1828" i="2"/>
  <c r="Q1742" i="2"/>
  <c r="Q1657" i="2"/>
  <c r="Q1572" i="2"/>
  <c r="Q1486" i="2"/>
  <c r="Q1401" i="2"/>
  <c r="Q1316" i="2"/>
  <c r="Q1230" i="2"/>
  <c r="Q1145" i="2"/>
  <c r="Q1060" i="2"/>
  <c r="Q974" i="2"/>
  <c r="Q889" i="2"/>
  <c r="Q804" i="2"/>
  <c r="Q718" i="2"/>
  <c r="Q633" i="2"/>
  <c r="Q549" i="2"/>
  <c r="Q485" i="2"/>
  <c r="Q421" i="2"/>
  <c r="Q357" i="2"/>
  <c r="Q5771" i="2"/>
  <c r="Q4426" i="2"/>
  <c r="Q3402" i="2"/>
  <c r="Q3058" i="2"/>
  <c r="Q2717" i="2"/>
  <c r="Q2376" i="2"/>
  <c r="Q2034" i="2"/>
  <c r="Q1693" i="2"/>
  <c r="Q1352" i="2"/>
  <c r="Q1010" i="2"/>
  <c r="Q669" i="2"/>
  <c r="Q396" i="2"/>
  <c r="Q280" i="2"/>
  <c r="Q192" i="2"/>
  <c r="Q108" i="2"/>
  <c r="Q44" i="2"/>
  <c r="Q7367" i="2"/>
  <c r="Q6311" i="2"/>
  <c r="Q5723" i="2"/>
  <c r="Q5381" i="2"/>
  <c r="Q5040" i="2"/>
  <c r="Q4699" i="2"/>
  <c r="Q4390" i="2"/>
  <c r="Q4134" i="2"/>
  <c r="Q3878" i="2"/>
  <c r="Q3622" i="2"/>
  <c r="Q3388" i="2"/>
  <c r="Q3302" i="2"/>
  <c r="Q3217" i="2"/>
  <c r="Q3132" i="2"/>
  <c r="Q3046" i="2"/>
  <c r="Q2961" i="2"/>
  <c r="Q2876" i="2"/>
  <c r="Q2790" i="2"/>
  <c r="Q2705" i="2"/>
  <c r="Q2620" i="2"/>
  <c r="Q2534" i="2"/>
  <c r="Q2449" i="2"/>
  <c r="Q2364" i="2"/>
  <c r="Q2278" i="2"/>
  <c r="Q2193" i="2"/>
  <c r="Q2108" i="2"/>
  <c r="Q2022" i="2"/>
  <c r="Q1937" i="2"/>
  <c r="Q1852" i="2"/>
  <c r="Q1766" i="2"/>
  <c r="Q1681" i="2"/>
  <c r="Q1596" i="2"/>
  <c r="Q1510" i="2"/>
  <c r="Q1425" i="2"/>
  <c r="Q1340" i="2"/>
  <c r="Q1254" i="2"/>
  <c r="Q1169" i="2"/>
  <c r="Q1084" i="2"/>
  <c r="Q998" i="2"/>
  <c r="Q913" i="2"/>
  <c r="Q828" i="2"/>
  <c r="Q742" i="2"/>
  <c r="Q657" i="2"/>
  <c r="Q572" i="2"/>
  <c r="Q503" i="2"/>
  <c r="Q439" i="2"/>
  <c r="Q375" i="2"/>
  <c r="Q311" i="2"/>
  <c r="Q247" i="2"/>
  <c r="Q183" i="2"/>
  <c r="Q587" i="2"/>
  <c r="Q5344" i="2"/>
  <c r="Q4106" i="2"/>
  <c r="Q3293" i="2"/>
  <c r="Q2952" i="2"/>
  <c r="Q2610" i="2"/>
  <c r="Q2269" i="2"/>
  <c r="Q1928" i="2"/>
  <c r="Q1586" i="2"/>
  <c r="Q1245" i="2"/>
  <c r="Q904" i="2"/>
  <c r="Q562" i="2"/>
  <c r="Q352" i="2"/>
  <c r="Q252" i="2"/>
  <c r="Q168" i="2"/>
  <c r="Q88" i="2"/>
  <c r="Q24" i="2"/>
  <c r="Q6801" i="2"/>
  <c r="Q6097" i="2"/>
  <c r="Q5616" i="2"/>
  <c r="Q5275" i="2"/>
  <c r="Q4933" i="2"/>
  <c r="Q4592" i="2"/>
  <c r="Q4310" i="2"/>
  <c r="Q4054" i="2"/>
  <c r="Q3798" i="2"/>
  <c r="Q3542" i="2"/>
  <c r="Q3361" i="2"/>
  <c r="Q3276" i="2"/>
  <c r="Q3190" i="2"/>
  <c r="Q3105" i="2"/>
  <c r="Q3020" i="2"/>
  <c r="Q2934" i="2"/>
  <c r="Q2849" i="2"/>
  <c r="Q2764" i="2"/>
  <c r="Q2678" i="2"/>
  <c r="Q2593" i="2"/>
  <c r="Q2508" i="2"/>
  <c r="Q2422" i="2"/>
  <c r="Q2337" i="2"/>
  <c r="Q2252" i="2"/>
  <c r="Q2166" i="2"/>
  <c r="Q2081" i="2"/>
  <c r="Q1996" i="2"/>
  <c r="Q1910" i="2"/>
  <c r="Q1825" i="2"/>
  <c r="Q1740" i="2"/>
  <c r="Q9139" i="2"/>
  <c r="Q6505" i="2"/>
  <c r="Q5835" i="2"/>
  <c r="Q5479" i="2"/>
  <c r="Q5137" i="2"/>
  <c r="Q4796" i="2"/>
  <c r="Q4463" i="2"/>
  <c r="Q4303" i="2"/>
  <c r="Q4207" i="2"/>
  <c r="Q4127" i="2"/>
  <c r="Q4047" i="2"/>
  <c r="Q3951" i="2"/>
  <c r="Q3887" i="2"/>
  <c r="Q3823" i="2"/>
  <c r="Q3759" i="2"/>
  <c r="Q3695" i="2"/>
  <c r="Q3631" i="2"/>
  <c r="Q3567" i="2"/>
  <c r="Q3503" i="2"/>
  <c r="Q3439" i="2"/>
  <c r="Q3375" i="2"/>
  <c r="Q3311" i="2"/>
  <c r="Q3247" i="2"/>
  <c r="Q3183" i="2"/>
  <c r="Q3119" i="2"/>
  <c r="Q3055" i="2"/>
  <c r="Q2991" i="2"/>
  <c r="Q2927" i="2"/>
  <c r="Q2863" i="2"/>
  <c r="Q2799" i="2"/>
  <c r="Q2735" i="2"/>
  <c r="Q2671" i="2"/>
  <c r="Q2607" i="2"/>
  <c r="Q2543" i="2"/>
  <c r="Q2479" i="2"/>
  <c r="Q2415" i="2"/>
  <c r="Q2351" i="2"/>
  <c r="Q2287" i="2"/>
  <c r="Q2223" i="2"/>
  <c r="Q2159" i="2"/>
  <c r="Q2095" i="2"/>
  <c r="Q2031" i="2"/>
  <c r="Q1967" i="2"/>
  <c r="Q1903" i="2"/>
  <c r="Q1839" i="2"/>
  <c r="Q1775" i="2"/>
  <c r="Q1711" i="2"/>
  <c r="Q1647" i="2"/>
  <c r="Q1583" i="2"/>
  <c r="Q1519" i="2"/>
  <c r="Q1455" i="2"/>
  <c r="Q1391" i="2"/>
  <c r="Q1327" i="2"/>
  <c r="Q1263" i="2"/>
  <c r="Q1199" i="2"/>
  <c r="Q1135" i="2"/>
  <c r="Q1071" i="2"/>
  <c r="Q1007" i="2"/>
  <c r="Q943" i="2"/>
  <c r="Q879" i="2"/>
  <c r="Q815" i="2"/>
  <c r="Q751" i="2"/>
  <c r="Q687" i="2"/>
  <c r="Q623" i="2"/>
  <c r="Q559" i="2"/>
  <c r="Q6620" i="2"/>
  <c r="Q5937" i="2"/>
  <c r="Q5536" i="2"/>
  <c r="Q5195" i="2"/>
  <c r="Q4853" i="2"/>
  <c r="Q4512" i="2"/>
  <c r="Q4250" i="2"/>
  <c r="Q3994" i="2"/>
  <c r="Q3738" i="2"/>
  <c r="Q3482" i="2"/>
  <c r="Q3341" i="2"/>
  <c r="Q3256" i="2"/>
  <c r="Q3170" i="2"/>
  <c r="Q3085" i="2"/>
  <c r="Q3000" i="2"/>
  <c r="Q2914" i="2"/>
  <c r="Q2829" i="2"/>
  <c r="Q2744" i="2"/>
  <c r="Q2658" i="2"/>
  <c r="Q2573" i="2"/>
  <c r="Q2488" i="2"/>
  <c r="Q2402" i="2"/>
  <c r="Q2317" i="2"/>
  <c r="Q2232" i="2"/>
  <c r="Q2146" i="2"/>
  <c r="Q2061" i="2"/>
  <c r="Q1976" i="2"/>
  <c r="Q1890" i="2"/>
  <c r="Q1805" i="2"/>
  <c r="Q1720" i="2"/>
  <c r="Q1634" i="2"/>
  <c r="Q1549" i="2"/>
  <c r="Q1464" i="2"/>
  <c r="Q1378" i="2"/>
  <c r="Q1293" i="2"/>
  <c r="Q1208" i="2"/>
  <c r="Q1122" i="2"/>
  <c r="Q1037" i="2"/>
  <c r="Q952" i="2"/>
  <c r="Q866" i="2"/>
  <c r="Q781" i="2"/>
  <c r="Q696" i="2"/>
  <c r="Q610" i="2"/>
  <c r="Q532" i="2"/>
  <c r="Q468" i="2"/>
  <c r="Q404" i="2"/>
  <c r="Q340" i="2"/>
  <c r="Q276" i="2"/>
  <c r="Q212" i="2"/>
  <c r="Q148" i="2"/>
  <c r="Q6081" i="2"/>
  <c r="Q5911" i="2"/>
  <c r="Q5780" i="2"/>
  <c r="Q5693" i="2"/>
  <c r="Q5608" i="2"/>
  <c r="Q5523" i="2"/>
  <c r="Q5437" i="2"/>
  <c r="Q5352" i="2"/>
  <c r="Q5267" i="2"/>
  <c r="Q5181" i="2"/>
  <c r="Q5096" i="2"/>
  <c r="Q5011" i="2"/>
  <c r="Q4925" i="2"/>
  <c r="Q4840" i="2"/>
  <c r="Q4755" i="2"/>
  <c r="Q4669" i="2"/>
  <c r="Q4584" i="2"/>
  <c r="Q4499" i="2"/>
  <c r="Q4432" i="2"/>
  <c r="Q4368" i="2"/>
  <c r="Q4304" i="2"/>
  <c r="Q4240" i="2"/>
  <c r="Q4176" i="2"/>
  <c r="Q4112" i="2"/>
  <c r="Q4048" i="2"/>
  <c r="Q3984" i="2"/>
  <c r="Q3920" i="2"/>
  <c r="Q3856" i="2"/>
  <c r="Q3792" i="2"/>
  <c r="Q3728" i="2"/>
  <c r="Q3664" i="2"/>
  <c r="Q3600" i="2"/>
  <c r="Q3536" i="2"/>
  <c r="Q3472" i="2"/>
  <c r="Q3408" i="2"/>
  <c r="Q7916" i="2"/>
  <c r="Q7111" i="2"/>
  <c r="Q6751" i="2"/>
  <c r="Q6580" i="2"/>
  <c r="Q6409" i="2"/>
  <c r="Q6239" i="2"/>
  <c r="Q6068" i="2"/>
  <c r="Q5897" i="2"/>
  <c r="Q5772" i="2"/>
  <c r="Q5687" i="2"/>
  <c r="Q5601" i="2"/>
  <c r="Q5516" i="2"/>
  <c r="Q5431" i="2"/>
  <c r="Q5345" i="2"/>
  <c r="Q5260" i="2"/>
  <c r="Q5175" i="2"/>
  <c r="Q5089" i="2"/>
  <c r="Q5004" i="2"/>
  <c r="Q4919" i="2"/>
  <c r="Q4833" i="2"/>
  <c r="Q4748" i="2"/>
  <c r="Q4663" i="2"/>
  <c r="Q4577" i="2"/>
  <c r="Q4492" i="2"/>
  <c r="Q4427" i="2"/>
  <c r="Q4363" i="2"/>
  <c r="Q4299" i="2"/>
  <c r="Q4235" i="2"/>
  <c r="Q4171" i="2"/>
  <c r="Q4107" i="2"/>
  <c r="Q4043" i="2"/>
  <c r="Q3979" i="2"/>
  <c r="Q3915" i="2"/>
  <c r="Q3851" i="2"/>
  <c r="Q3787" i="2"/>
  <c r="Q3723" i="2"/>
  <c r="Q3659" i="2"/>
  <c r="Q3595" i="2"/>
  <c r="Q3531" i="2"/>
  <c r="Q3467" i="2"/>
  <c r="Q3403" i="2"/>
  <c r="Q3339" i="2"/>
  <c r="Q3275" i="2"/>
  <c r="Q3211" i="2"/>
  <c r="Q3147" i="2"/>
  <c r="Q3083" i="2"/>
  <c r="Q3019" i="2"/>
  <c r="Q2955" i="2"/>
  <c r="Q2891" i="2"/>
  <c r="Q2827" i="2"/>
  <c r="Q2763" i="2"/>
  <c r="Q2699" i="2"/>
  <c r="Q2635" i="2"/>
  <c r="Q2571" i="2"/>
  <c r="Q2507" i="2"/>
  <c r="Q2443" i="2"/>
  <c r="Q2379" i="2"/>
  <c r="Q2315" i="2"/>
  <c r="Q2251" i="2"/>
  <c r="Q2187" i="2"/>
  <c r="Q2123" i="2"/>
  <c r="Q2059" i="2"/>
  <c r="Q1995" i="2"/>
  <c r="Q1931" i="2"/>
  <c r="Q1867" i="2"/>
  <c r="Q1803" i="2"/>
  <c r="Q1739" i="2"/>
  <c r="Q1675" i="2"/>
  <c r="Q1611" i="2"/>
  <c r="Q1547" i="2"/>
  <c r="Q1483" i="2"/>
  <c r="Q1419" i="2"/>
  <c r="Q1355" i="2"/>
  <c r="Q1291" i="2"/>
  <c r="Q1227" i="2"/>
  <c r="Q1163" i="2"/>
  <c r="Q1099" i="2"/>
  <c r="Q1035" i="2"/>
  <c r="Q971" i="2"/>
  <c r="Q907" i="2"/>
  <c r="Q843" i="2"/>
  <c r="Q779" i="2"/>
  <c r="Q715" i="2"/>
  <c r="Q651" i="2"/>
  <c r="Q6065" i="2"/>
  <c r="Q4576" i="2"/>
  <c r="Q3530" i="2"/>
  <c r="Q3101" i="2"/>
  <c r="Q2760" i="2"/>
  <c r="Q2418" i="2"/>
  <c r="Q2077" i="2"/>
  <c r="Q1736" i="2"/>
  <c r="Q1394" i="2"/>
  <c r="Q1053" i="2"/>
  <c r="Q712" i="2"/>
  <c r="Q416" i="2"/>
  <c r="Q288" i="2"/>
  <c r="Q204" i="2"/>
  <c r="Q120" i="2"/>
  <c r="Q52" i="2"/>
  <c r="Q7809" i="2"/>
  <c r="Q6396" i="2"/>
  <c r="Q5765" i="2"/>
  <c r="Q5424" i="2"/>
  <c r="Q5083" i="2"/>
  <c r="Q4741" i="2"/>
  <c r="Q4422" i="2"/>
  <c r="Q4166" i="2"/>
  <c r="Q3910" i="2"/>
  <c r="Q3654" i="2"/>
  <c r="Q3401" i="2"/>
  <c r="Q3313" i="2"/>
  <c r="Q3228" i="2"/>
  <c r="Q3142" i="2"/>
  <c r="Q3057" i="2"/>
  <c r="Q2972" i="2"/>
  <c r="Q2886" i="2"/>
  <c r="Q2801" i="2"/>
  <c r="Q2716" i="2"/>
  <c r="Q2630" i="2"/>
  <c r="Q2545" i="2"/>
  <c r="Q2460" i="2"/>
  <c r="Q2374" i="2"/>
  <c r="Q2289" i="2"/>
  <c r="Q2204" i="2"/>
  <c r="Q2118" i="2"/>
  <c r="Q2033" i="2"/>
  <c r="Q1948" i="2"/>
  <c r="Q1862" i="2"/>
  <c r="Q1777" i="2"/>
  <c r="Q1692" i="2"/>
  <c r="Q1606" i="2"/>
  <c r="Q1521" i="2"/>
  <c r="Q1436" i="2"/>
  <c r="Q1350" i="2"/>
  <c r="Q1265" i="2"/>
  <c r="Q1180" i="2"/>
  <c r="Q1094" i="2"/>
  <c r="Q1009" i="2"/>
  <c r="Q924" i="2"/>
  <c r="Q838" i="2"/>
  <c r="Q753" i="2"/>
  <c r="Q668" i="2"/>
  <c r="Q582" i="2"/>
  <c r="Q511" i="2"/>
  <c r="Q447" i="2"/>
  <c r="Q383" i="2"/>
  <c r="Q319" i="2"/>
  <c r="Q255" i="2"/>
  <c r="Q191" i="2"/>
  <c r="Q127" i="2"/>
  <c r="Q63" i="2"/>
  <c r="Q9324" i="2"/>
  <c r="Q6513" i="2"/>
  <c r="Q5840" i="2"/>
  <c r="Q5483" i="2"/>
  <c r="Q5141" i="2"/>
  <c r="Q4800" i="2"/>
  <c r="Q4466" i="2"/>
  <c r="Q4210" i="2"/>
  <c r="Q3954" i="2"/>
  <c r="Q3698" i="2"/>
  <c r="Q3442" i="2"/>
  <c r="Q3328" i="2"/>
  <c r="Q3242" i="2"/>
  <c r="Q3157" i="2"/>
  <c r="Q3072" i="2"/>
  <c r="Q2986" i="2"/>
  <c r="Q2901" i="2"/>
  <c r="Q2816" i="2"/>
  <c r="Q2730" i="2"/>
  <c r="Q2645" i="2"/>
  <c r="Q2560" i="2"/>
  <c r="Q2474" i="2"/>
  <c r="Q2389" i="2"/>
  <c r="Q2304" i="2"/>
  <c r="Q2218" i="2"/>
  <c r="Q2133" i="2"/>
  <c r="Q2048" i="2"/>
  <c r="Q1962" i="2"/>
  <c r="Q1877" i="2"/>
  <c r="Q1792" i="2"/>
  <c r="Q1706" i="2"/>
  <c r="Q1621" i="2"/>
  <c r="Q1536" i="2"/>
  <c r="Q1450" i="2"/>
  <c r="Q1365" i="2"/>
  <c r="Q1280" i="2"/>
  <c r="Q1194" i="2"/>
  <c r="Q1109" i="2"/>
  <c r="Q1024" i="2"/>
  <c r="Q938" i="2"/>
  <c r="Q853" i="2"/>
  <c r="Q768" i="2"/>
  <c r="Q682" i="2"/>
  <c r="Q597" i="2"/>
  <c r="Q522" i="2"/>
  <c r="Q458" i="2"/>
  <c r="Q394" i="2"/>
  <c r="Q330" i="2"/>
  <c r="Q266" i="2"/>
  <c r="Q202" i="2"/>
  <c r="Q138" i="2"/>
  <c r="Q74" i="2"/>
  <c r="Q10" i="2"/>
  <c r="Q6673" i="2"/>
  <c r="Q5991" i="2"/>
  <c r="Q5563" i="2"/>
  <c r="Q5221" i="2"/>
  <c r="Q4880" i="2"/>
  <c r="Q4539" i="2"/>
  <c r="Q4270" i="2"/>
  <c r="Q4014" i="2"/>
  <c r="Q3758" i="2"/>
  <c r="Q3502" i="2"/>
  <c r="Q3348" i="2"/>
  <c r="Q3262" i="2"/>
  <c r="Q3177" i="2"/>
  <c r="Q3092" i="2"/>
  <c r="Q3006" i="2"/>
  <c r="Q2921" i="2"/>
  <c r="Q2836" i="2"/>
  <c r="Q2750" i="2"/>
  <c r="Q2665" i="2"/>
  <c r="Q2580" i="2"/>
  <c r="Q2494" i="2"/>
  <c r="Q2409" i="2"/>
  <c r="Q2324" i="2"/>
  <c r="Q2238" i="2"/>
  <c r="Q2153" i="2"/>
  <c r="Q2068" i="2"/>
  <c r="Q1982" i="2"/>
  <c r="Q1897" i="2"/>
  <c r="Q1812" i="2"/>
  <c r="Q1726" i="2"/>
  <c r="Q1641" i="2"/>
  <c r="Q1556" i="2"/>
  <c r="Q1470" i="2"/>
  <c r="Q1385" i="2"/>
  <c r="Q1300" i="2"/>
  <c r="Q1214" i="2"/>
  <c r="Q1129" i="2"/>
  <c r="Q1044" i="2"/>
  <c r="Q958" i="2"/>
  <c r="Q873" i="2"/>
  <c r="Q788" i="2"/>
  <c r="Q702" i="2"/>
  <c r="Q617" i="2"/>
  <c r="Q537" i="2"/>
  <c r="Q473" i="2"/>
  <c r="Q409" i="2"/>
  <c r="Q5895" i="2"/>
  <c r="Q4491" i="2"/>
  <c r="Q3466" i="2"/>
  <c r="Q3080" i="2"/>
  <c r="Q2738" i="2"/>
  <c r="Q2397" i="2"/>
  <c r="Q2056" i="2"/>
  <c r="Q1714" i="2"/>
  <c r="Q1373" i="2"/>
  <c r="Q1032" i="2"/>
  <c r="Q690" i="2"/>
  <c r="Q400" i="2"/>
  <c r="Q284" i="2"/>
  <c r="Q200" i="2"/>
  <c r="Q112" i="2"/>
  <c r="Q48" i="2"/>
  <c r="Q7537" i="2"/>
  <c r="Q6353" i="2"/>
  <c r="Q5744" i="2"/>
  <c r="Q5403" i="2"/>
  <c r="Q5061" i="2"/>
  <c r="Q4720" i="2"/>
  <c r="Q4406" i="2"/>
  <c r="Q4150" i="2"/>
  <c r="Q3894" i="2"/>
  <c r="Q3638" i="2"/>
  <c r="Q3393" i="2"/>
  <c r="Q3308" i="2"/>
  <c r="Q3222" i="2"/>
  <c r="Q3137" i="2"/>
  <c r="Q3052" i="2"/>
  <c r="Q2966" i="2"/>
  <c r="Q2881" i="2"/>
  <c r="Q2796" i="2"/>
  <c r="Q2710" i="2"/>
  <c r="Q2625" i="2"/>
  <c r="Q2540" i="2"/>
  <c r="Q2454" i="2"/>
  <c r="Q2369" i="2"/>
  <c r="Q2284" i="2"/>
  <c r="Q2198" i="2"/>
  <c r="Q2113" i="2"/>
  <c r="Q2028" i="2"/>
  <c r="Q1942" i="2"/>
  <c r="Q1857" i="2"/>
  <c r="Q1772" i="2"/>
  <c r="Q1686" i="2"/>
  <c r="Q1601" i="2"/>
  <c r="Q1516" i="2"/>
  <c r="Q1430" i="2"/>
  <c r="Q1345" i="2"/>
  <c r="Q1260" i="2"/>
  <c r="Q1174" i="2"/>
  <c r="Q1089" i="2"/>
  <c r="Q1004" i="2"/>
  <c r="Q918" i="2"/>
  <c r="Q833" i="2"/>
  <c r="Q748" i="2"/>
  <c r="Q662" i="2"/>
  <c r="Q577" i="2"/>
  <c r="Q507" i="2"/>
  <c r="Q443" i="2"/>
  <c r="Q379" i="2"/>
  <c r="Q315" i="2"/>
  <c r="Q251" i="2"/>
  <c r="Q187" i="2"/>
  <c r="Q123" i="2"/>
  <c r="Q59" i="2"/>
  <c r="Q8624" i="2"/>
  <c r="Q6471" i="2"/>
  <c r="Q5812" i="2"/>
  <c r="Q5461" i="2"/>
  <c r="Q5120" i="2"/>
  <c r="Q4779" i="2"/>
  <c r="Q4450" i="2"/>
  <c r="Q4194" i="2"/>
  <c r="Q3938" i="2"/>
  <c r="Q3682" i="2"/>
  <c r="Q3426" i="2"/>
  <c r="Q3322" i="2"/>
  <c r="Q3237" i="2"/>
  <c r="Q3152" i="2"/>
  <c r="Q3066" i="2"/>
  <c r="Q2981" i="2"/>
  <c r="Q2896" i="2"/>
  <c r="Q2810" i="2"/>
  <c r="Q2725" i="2"/>
  <c r="Q2640" i="2"/>
  <c r="Q2554" i="2"/>
  <c r="Q2469" i="2"/>
  <c r="Q2384" i="2"/>
  <c r="Q2298" i="2"/>
  <c r="Q2213" i="2"/>
  <c r="Q2128" i="2"/>
  <c r="Q2042" i="2"/>
  <c r="Q1957" i="2"/>
  <c r="Q1872" i="2"/>
  <c r="Q1786" i="2"/>
  <c r="Q1701" i="2"/>
  <c r="Q1616" i="2"/>
  <c r="Q1530" i="2"/>
  <c r="Q1445" i="2"/>
  <c r="Q1360" i="2"/>
  <c r="Q1274" i="2"/>
  <c r="Q1189" i="2"/>
  <c r="Q1104" i="2"/>
  <c r="Q1018" i="2"/>
  <c r="Q933" i="2"/>
  <c r="Q848" i="2"/>
  <c r="Q762" i="2"/>
  <c r="Q677" i="2"/>
  <c r="Q592" i="2"/>
  <c r="Q518" i="2"/>
  <c r="Q454" i="2"/>
  <c r="Q390" i="2"/>
  <c r="Q326" i="2"/>
  <c r="Q262" i="2"/>
  <c r="Q198" i="2"/>
  <c r="Q134" i="2"/>
  <c r="Q70" i="2"/>
  <c r="Q6" i="2"/>
  <c r="Q6631" i="2"/>
  <c r="Q5948" i="2"/>
  <c r="Q5541" i="2"/>
  <c r="Q5200" i="2"/>
  <c r="Q4859" i="2"/>
  <c r="Q4517" i="2"/>
  <c r="Q4254" i="2"/>
  <c r="Q3998" i="2"/>
  <c r="Q3742" i="2"/>
  <c r="Q3486" i="2"/>
  <c r="Q3342" i="2"/>
  <c r="Q3257" i="2"/>
  <c r="Q3172" i="2"/>
  <c r="Q3086" i="2"/>
  <c r="Q3001" i="2"/>
  <c r="Q2916" i="2"/>
  <c r="Q2830" i="2"/>
  <c r="Q2745" i="2"/>
  <c r="Q2660" i="2"/>
  <c r="Q2574" i="2"/>
  <c r="Q2489" i="2"/>
  <c r="Q2404" i="2"/>
  <c r="Q2318" i="2"/>
  <c r="Q2233" i="2"/>
  <c r="Q2148" i="2"/>
  <c r="Q2062" i="2"/>
  <c r="Q1977" i="2"/>
  <c r="Q1892" i="2"/>
  <c r="Q1806" i="2"/>
  <c r="Q1721" i="2"/>
  <c r="Q1636" i="2"/>
  <c r="Q1550" i="2"/>
  <c r="Q1465" i="2"/>
  <c r="Q1380" i="2"/>
  <c r="Q1294" i="2"/>
  <c r="Q1209" i="2"/>
  <c r="Q1124" i="2"/>
  <c r="Q1038" i="2"/>
  <c r="Q953" i="2"/>
  <c r="Q868" i="2"/>
  <c r="Q782" i="2"/>
  <c r="Q697" i="2"/>
  <c r="Q612" i="2"/>
  <c r="Q533" i="2"/>
  <c r="Q469" i="2"/>
  <c r="Q405" i="2"/>
  <c r="Q603" i="2"/>
  <c r="Q5429" i="2"/>
  <c r="Q4170" i="2"/>
  <c r="Q3314" i="2"/>
  <c r="Q2973" i="2"/>
  <c r="Q2632" i="2"/>
  <c r="Q2290" i="2"/>
  <c r="Q1949" i="2"/>
  <c r="Q1608" i="2"/>
  <c r="Q1266" i="2"/>
  <c r="Q925" i="2"/>
  <c r="Q584" i="2"/>
  <c r="Q364" i="2"/>
  <c r="Q256" i="2"/>
  <c r="Q172" i="2"/>
  <c r="Q92" i="2"/>
  <c r="Q28" i="2"/>
  <c r="Q6887" i="2"/>
  <c r="Q6140" i="2"/>
  <c r="Q5637" i="2"/>
  <c r="Q5296" i="2"/>
  <c r="Q4955" i="2"/>
  <c r="Q4613" i="2"/>
  <c r="Q4326" i="2"/>
  <c r="Q4070" i="2"/>
  <c r="Q3814" i="2"/>
  <c r="Q3558" i="2"/>
  <c r="Q3366" i="2"/>
  <c r="Q3281" i="2"/>
  <c r="Q3196" i="2"/>
  <c r="Q3110" i="2"/>
  <c r="Q3025" i="2"/>
  <c r="Q2940" i="2"/>
  <c r="Q2854" i="2"/>
  <c r="Q2769" i="2"/>
  <c r="Q2684" i="2"/>
  <c r="Q2598" i="2"/>
  <c r="Q2513" i="2"/>
  <c r="Q2428" i="2"/>
  <c r="Q2342" i="2"/>
  <c r="Q2257" i="2"/>
  <c r="Q2172" i="2"/>
  <c r="Q2086" i="2"/>
  <c r="Q2001" i="2"/>
  <c r="Q1916" i="2"/>
  <c r="Q1830" i="2"/>
  <c r="Q1745" i="2"/>
  <c r="Q1660" i="2"/>
  <c r="Q1574" i="2"/>
  <c r="Q1489" i="2"/>
  <c r="Q1404" i="2"/>
  <c r="Q1318" i="2"/>
  <c r="Q1233" i="2"/>
  <c r="Q1148" i="2"/>
  <c r="Q1062" i="2"/>
  <c r="Q977" i="2"/>
  <c r="Q892" i="2"/>
  <c r="Q806" i="2"/>
  <c r="Q721" i="2"/>
  <c r="Q636" i="2"/>
  <c r="Q551" i="2"/>
  <c r="Q487" i="2"/>
  <c r="Q423" i="2"/>
  <c r="Q359" i="2"/>
  <c r="Q295" i="2"/>
  <c r="Q231" i="2"/>
  <c r="Q167" i="2"/>
  <c r="Q7104" i="2"/>
  <c r="Q5003" i="2"/>
  <c r="Q3850" i="2"/>
  <c r="Q3208" i="2"/>
  <c r="Q2866" i="2"/>
  <c r="Q2525" i="2"/>
  <c r="Q2184" i="2"/>
  <c r="Q1842" i="2"/>
  <c r="Q1501" i="2"/>
  <c r="Q1160" i="2"/>
  <c r="Q818" i="2"/>
  <c r="Q496" i="2"/>
  <c r="Q320" i="2"/>
  <c r="Q232" i="2"/>
  <c r="Q144" i="2"/>
  <c r="Q72" i="2"/>
  <c r="Q8" i="2"/>
  <c r="Q6609" i="2"/>
  <c r="Q5927" i="2"/>
  <c r="Q5531" i="2"/>
  <c r="Q5189" i="2"/>
  <c r="Q4848" i="2"/>
  <c r="Q4507" i="2"/>
  <c r="Q4246" i="2"/>
  <c r="Q3990" i="2"/>
  <c r="Q3734" i="2"/>
  <c r="Q3478" i="2"/>
  <c r="Q3340" i="2"/>
  <c r="Q3254" i="2"/>
  <c r="Q3169" i="2"/>
  <c r="Q3084" i="2"/>
  <c r="Q2998" i="2"/>
  <c r="Q2913" i="2"/>
  <c r="Q2828" i="2"/>
  <c r="Q2742" i="2"/>
  <c r="Q2657" i="2"/>
  <c r="Q2572" i="2"/>
  <c r="Q2486" i="2"/>
  <c r="Q2401" i="2"/>
  <c r="Q2316" i="2"/>
  <c r="Q2230" i="2"/>
  <c r="Q2145" i="2"/>
  <c r="Q2060" i="2"/>
  <c r="Q1974" i="2"/>
  <c r="Q1889" i="2"/>
  <c r="Q1804" i="2"/>
  <c r="Q1718" i="2"/>
  <c r="Q7463" i="2"/>
  <c r="Q6335" i="2"/>
  <c r="Q5735" i="2"/>
  <c r="Q5393" i="2"/>
  <c r="Q5052" i="2"/>
  <c r="Q4711" i="2"/>
  <c r="Q4399" i="2"/>
  <c r="Q4271" i="2"/>
  <c r="Q4191" i="2"/>
  <c r="Q4111" i="2"/>
  <c r="Q4015" i="2"/>
  <c r="Q3935" i="2"/>
  <c r="Q3871" i="2"/>
  <c r="Q3807" i="2"/>
  <c r="Q3743" i="2"/>
  <c r="Q3679" i="2"/>
  <c r="Q3615" i="2"/>
  <c r="Q3551" i="2"/>
  <c r="Q3487" i="2"/>
  <c r="Q3423" i="2"/>
  <c r="Q3359" i="2"/>
  <c r="Q3295" i="2"/>
  <c r="Q3231" i="2"/>
  <c r="Q3167" i="2"/>
  <c r="Q3103" i="2"/>
  <c r="Q3039" i="2"/>
  <c r="Q2975" i="2"/>
  <c r="Q2911" i="2"/>
  <c r="Q2847" i="2"/>
  <c r="Q2783" i="2"/>
  <c r="Q2719" i="2"/>
  <c r="Q2655" i="2"/>
  <c r="Q2591" i="2"/>
  <c r="Q2527" i="2"/>
  <c r="Q2463" i="2"/>
  <c r="Q2399" i="2"/>
  <c r="Q2335" i="2"/>
  <c r="Q2271" i="2"/>
  <c r="Q2207" i="2"/>
  <c r="Q2143" i="2"/>
  <c r="Q2079" i="2"/>
  <c r="Q2015" i="2"/>
  <c r="Q1951" i="2"/>
  <c r="Q1887" i="2"/>
  <c r="Q1823" i="2"/>
  <c r="Q1759" i="2"/>
  <c r="Q1695" i="2"/>
  <c r="Q1631" i="2"/>
  <c r="Q1567" i="2"/>
  <c r="Q1503" i="2"/>
  <c r="Q1439" i="2"/>
  <c r="Q1375" i="2"/>
  <c r="Q1311" i="2"/>
  <c r="Q1247" i="2"/>
  <c r="Q1183" i="2"/>
  <c r="Q1119" i="2"/>
  <c r="Q1055" i="2"/>
  <c r="Q991" i="2"/>
  <c r="Q927" i="2"/>
  <c r="Q863" i="2"/>
  <c r="Q799" i="2"/>
  <c r="Q735" i="2"/>
  <c r="Q671" i="2"/>
  <c r="Q607" i="2"/>
  <c r="Q8368" i="2"/>
  <c r="Q6449" i="2"/>
  <c r="Q5797" i="2"/>
  <c r="Q5451" i="2"/>
  <c r="Q5109" i="2"/>
  <c r="Q4768" i="2"/>
  <c r="Q4442" i="2"/>
  <c r="Q4186" i="2"/>
  <c r="Q3930" i="2"/>
  <c r="Q3674" i="2"/>
  <c r="Q3418" i="2"/>
  <c r="Q3320" i="2"/>
  <c r="Q3234" i="2"/>
  <c r="Q3149" i="2"/>
  <c r="Q3064" i="2"/>
  <c r="Q2978" i="2"/>
  <c r="Q2893" i="2"/>
  <c r="Q2808" i="2"/>
  <c r="Q2722" i="2"/>
  <c r="Q2637" i="2"/>
  <c r="Q2552" i="2"/>
  <c r="Q2466" i="2"/>
  <c r="Q2381" i="2"/>
  <c r="Q2296" i="2"/>
  <c r="Q2210" i="2"/>
  <c r="Q2125" i="2"/>
  <c r="Q2040" i="2"/>
  <c r="Q1954" i="2"/>
  <c r="Q1869" i="2"/>
  <c r="Q1784" i="2"/>
  <c r="Q1698" i="2"/>
  <c r="Q1613" i="2"/>
  <c r="Q1528" i="2"/>
  <c r="Q1442" i="2"/>
  <c r="Q1357" i="2"/>
  <c r="Q1272" i="2"/>
  <c r="Q1186" i="2"/>
  <c r="Q1101" i="2"/>
  <c r="Q1016" i="2"/>
  <c r="Q930" i="2"/>
  <c r="Q845" i="2"/>
  <c r="Q760" i="2"/>
  <c r="Q674" i="2"/>
  <c r="Q589" i="2"/>
  <c r="Q516" i="2"/>
  <c r="Q452" i="2"/>
  <c r="Q388" i="2"/>
  <c r="Q324" i="2"/>
  <c r="Q260" i="2"/>
  <c r="Q196" i="2"/>
  <c r="Q132" i="2"/>
  <c r="Q6039" i="2"/>
  <c r="Q5868" i="2"/>
  <c r="Q5757" i="2"/>
  <c r="Q5672" i="2"/>
  <c r="Q5587" i="2"/>
  <c r="Q5501" i="2"/>
  <c r="Q5416" i="2"/>
  <c r="Q5331" i="2"/>
  <c r="Q5245" i="2"/>
  <c r="Q5160" i="2"/>
  <c r="Q5075" i="2"/>
  <c r="Q4989" i="2"/>
  <c r="Q4904" i="2"/>
  <c r="Q4819" i="2"/>
  <c r="Q4733" i="2"/>
  <c r="Q4648" i="2"/>
  <c r="Q4563" i="2"/>
  <c r="Q4480" i="2"/>
  <c r="Q4416" i="2"/>
  <c r="Q4352" i="2"/>
  <c r="Q4288" i="2"/>
  <c r="Q4224" i="2"/>
  <c r="Q4160" i="2"/>
  <c r="Q4096" i="2"/>
  <c r="Q4032" i="2"/>
  <c r="Q3968" i="2"/>
  <c r="Q3904" i="2"/>
  <c r="Q3840" i="2"/>
  <c r="Q3776" i="2"/>
  <c r="Q3712" i="2"/>
  <c r="Q3648" i="2"/>
  <c r="Q3584" i="2"/>
  <c r="Q3520" i="2"/>
  <c r="Q3456" i="2"/>
  <c r="Q10349" i="2"/>
  <c r="Q7591" i="2"/>
  <c r="Q6999" i="2"/>
  <c r="Q6708" i="2"/>
  <c r="Q6537" i="2"/>
  <c r="Q6367" i="2"/>
  <c r="Q6196" i="2"/>
  <c r="Q6025" i="2"/>
  <c r="Q5856" i="2"/>
  <c r="Q5751" i="2"/>
  <c r="Q5665" i="2"/>
  <c r="Q5580" i="2"/>
  <c r="Q5495" i="2"/>
  <c r="Q5409" i="2"/>
  <c r="Q5324" i="2"/>
  <c r="Q5239" i="2"/>
  <c r="Q5153" i="2"/>
  <c r="Q5068" i="2"/>
  <c r="Q4983" i="2"/>
  <c r="Q4897" i="2"/>
  <c r="Q4812" i="2"/>
  <c r="Q4727" i="2"/>
  <c r="Q4641" i="2"/>
  <c r="Q4556" i="2"/>
  <c r="Q4475" i="2"/>
  <c r="Q4411" i="2"/>
  <c r="Q4347" i="2"/>
  <c r="Q4283" i="2"/>
  <c r="Q4219" i="2"/>
  <c r="Q4155" i="2"/>
  <c r="Q4091" i="2"/>
  <c r="Q4027" i="2"/>
  <c r="Q3963" i="2"/>
  <c r="Q3899" i="2"/>
  <c r="Q3835" i="2"/>
  <c r="Q3771" i="2"/>
  <c r="Q3707" i="2"/>
  <c r="Q3643" i="2"/>
  <c r="Q3579" i="2"/>
  <c r="Q3515" i="2"/>
  <c r="Q3451" i="2"/>
  <c r="Q3387" i="2"/>
  <c r="Q3323" i="2"/>
  <c r="Q3259" i="2"/>
  <c r="Q3195" i="2"/>
  <c r="Q3131" i="2"/>
  <c r="Q3067" i="2"/>
  <c r="Q3003" i="2"/>
  <c r="Q2939" i="2"/>
  <c r="Q2875" i="2"/>
  <c r="Q2811" i="2"/>
  <c r="Q2747" i="2"/>
  <c r="Q2683" i="2"/>
  <c r="Q2619" i="2"/>
  <c r="Q2555" i="2"/>
  <c r="Q2491" i="2"/>
  <c r="Q2427" i="2"/>
  <c r="Q2363" i="2"/>
  <c r="Q2299" i="2"/>
  <c r="Q2235" i="2"/>
  <c r="Q2171" i="2"/>
  <c r="Q2107" i="2"/>
  <c r="Q2043" i="2"/>
  <c r="Q1979" i="2"/>
  <c r="Q1915" i="2"/>
  <c r="Q1851" i="2"/>
  <c r="Q1787" i="2"/>
  <c r="Q1723" i="2"/>
  <c r="Q1659" i="2"/>
  <c r="Q1595" i="2"/>
  <c r="Q1531" i="2"/>
  <c r="Q1467" i="2"/>
  <c r="Q1403" i="2"/>
  <c r="Q1339" i="2"/>
  <c r="Q1275" i="2"/>
  <c r="Q1211" i="2"/>
  <c r="Q1147" i="2"/>
  <c r="Q1083" i="2"/>
  <c r="Q1019" i="2"/>
  <c r="Q955" i="2"/>
  <c r="Q891" i="2"/>
  <c r="Q827" i="2"/>
  <c r="Q763" i="2"/>
  <c r="Q699" i="2"/>
  <c r="Q635" i="2"/>
  <c r="Q5600" i="2"/>
  <c r="Q4298" i="2"/>
  <c r="Q3357" i="2"/>
  <c r="Q3016" i="2"/>
  <c r="Q2674" i="2"/>
  <c r="Q2333" i="2"/>
  <c r="Q1992" i="2"/>
  <c r="Q1650" i="2"/>
  <c r="Q1309" i="2"/>
  <c r="Q968" i="2"/>
  <c r="Q626" i="2"/>
  <c r="Q380" i="2"/>
  <c r="Q268" i="2"/>
  <c r="Q184" i="2"/>
  <c r="Q100" i="2"/>
  <c r="Q36" i="2"/>
  <c r="Q7075" i="2"/>
  <c r="Q6225" i="2"/>
  <c r="Q5680" i="2"/>
  <c r="Q5339" i="2"/>
  <c r="Q4997" i="2"/>
  <c r="Q4656" i="2"/>
  <c r="Q4358" i="2"/>
  <c r="Q4102" i="2"/>
  <c r="Q3846" i="2"/>
  <c r="Q3590" i="2"/>
  <c r="Q3377" i="2"/>
  <c r="Q3292" i="2"/>
  <c r="Q3206" i="2"/>
  <c r="Q3121" i="2"/>
  <c r="Q3036" i="2"/>
  <c r="Q2950" i="2"/>
  <c r="Q2865" i="2"/>
  <c r="Q2780" i="2"/>
  <c r="Q2694" i="2"/>
  <c r="Q2609" i="2"/>
  <c r="Q2524" i="2"/>
  <c r="Q2438" i="2"/>
  <c r="Q2353" i="2"/>
  <c r="Q2268" i="2"/>
  <c r="Q2182" i="2"/>
  <c r="Q2097" i="2"/>
  <c r="Q2012" i="2"/>
  <c r="Q1926" i="2"/>
  <c r="Q1841" i="2"/>
  <c r="Q1756" i="2"/>
  <c r="Q1670" i="2"/>
  <c r="Q1585" i="2"/>
  <c r="Q1500" i="2"/>
  <c r="Q1414" i="2"/>
  <c r="Q1329" i="2"/>
  <c r="Q1244" i="2"/>
  <c r="Q1158" i="2"/>
  <c r="Q1073" i="2"/>
  <c r="Q988" i="2"/>
  <c r="Q902" i="2"/>
  <c r="Q817" i="2"/>
  <c r="Q732" i="2"/>
  <c r="Q646" i="2"/>
  <c r="Q561" i="2"/>
  <c r="Q495" i="2"/>
  <c r="Q431" i="2"/>
  <c r="Q367" i="2"/>
  <c r="Q303" i="2"/>
  <c r="Q239" i="2"/>
  <c r="Q175" i="2"/>
  <c r="Q111" i="2"/>
  <c r="Q47" i="2"/>
  <c r="Q7495" i="2"/>
  <c r="Q6343" i="2"/>
  <c r="Q5739" i="2"/>
  <c r="Q5397" i="2"/>
  <c r="Q5056" i="2"/>
  <c r="Q4715" i="2"/>
  <c r="Q4402" i="2"/>
  <c r="Q4146" i="2"/>
  <c r="Q3890" i="2"/>
  <c r="Q3634" i="2"/>
  <c r="Q3392" i="2"/>
  <c r="Q3306" i="2"/>
  <c r="Q3221" i="2"/>
  <c r="Q3136" i="2"/>
  <c r="Q3050" i="2"/>
  <c r="Q2965" i="2"/>
  <c r="Q2880" i="2"/>
  <c r="Q2794" i="2"/>
  <c r="Q2709" i="2"/>
  <c r="Q2624" i="2"/>
  <c r="Q2538" i="2"/>
  <c r="Q2453" i="2"/>
  <c r="Q2368" i="2"/>
  <c r="Q2282" i="2"/>
  <c r="Q2197" i="2"/>
  <c r="Q2112" i="2"/>
  <c r="Q2026" i="2"/>
  <c r="Q1941" i="2"/>
  <c r="Q1856" i="2"/>
  <c r="Q1770" i="2"/>
  <c r="Q1685" i="2"/>
  <c r="Q1600" i="2"/>
  <c r="Q1514" i="2"/>
  <c r="Q1429" i="2"/>
  <c r="Q1344" i="2"/>
  <c r="Q1258" i="2"/>
  <c r="Q1173" i="2"/>
  <c r="Q1088" i="2"/>
  <c r="Q1002" i="2"/>
  <c r="Q917" i="2"/>
  <c r="Q832" i="2"/>
  <c r="Q746" i="2"/>
  <c r="Q661" i="2"/>
  <c r="Q576" i="2"/>
  <c r="Q506" i="2"/>
  <c r="Q442" i="2"/>
  <c r="Q378" i="2"/>
  <c r="Q314" i="2"/>
  <c r="Q250" i="2"/>
  <c r="Q186" i="2"/>
  <c r="Q122" i="2"/>
  <c r="Q58" i="2"/>
  <c r="Q9096" i="2"/>
  <c r="Q6503" i="2"/>
  <c r="Q5833" i="2"/>
  <c r="Q5477" i="2"/>
  <c r="Q5136" i="2"/>
  <c r="Q4795" i="2"/>
  <c r="Q4462" i="2"/>
  <c r="Q4206" i="2"/>
  <c r="Q3950" i="2"/>
  <c r="Q3694" i="2"/>
  <c r="Q3438" i="2"/>
  <c r="Q3326" i="2"/>
  <c r="Q3241" i="2"/>
  <c r="Q3156" i="2"/>
  <c r="Q3070" i="2"/>
  <c r="Q2985" i="2"/>
  <c r="Q2900" i="2"/>
  <c r="Q2814" i="2"/>
  <c r="Q2729" i="2"/>
  <c r="Q2644" i="2"/>
  <c r="Q2558" i="2"/>
  <c r="Q2473" i="2"/>
  <c r="Q2388" i="2"/>
  <c r="Q2302" i="2"/>
  <c r="Q2217" i="2"/>
  <c r="Q2132" i="2"/>
  <c r="Q2046" i="2"/>
  <c r="Q1961" i="2"/>
  <c r="Q1876" i="2"/>
  <c r="Q1790" i="2"/>
  <c r="Q1705" i="2"/>
  <c r="Q1620" i="2"/>
  <c r="Q1534" i="2"/>
  <c r="Q1449" i="2"/>
  <c r="Q1364" i="2"/>
  <c r="Q1278" i="2"/>
  <c r="Q1193" i="2"/>
  <c r="Q1108" i="2"/>
  <c r="Q1022" i="2"/>
  <c r="Q937" i="2"/>
  <c r="Q852" i="2"/>
  <c r="Q766" i="2"/>
  <c r="Q681" i="2"/>
  <c r="Q596" i="2"/>
  <c r="Q521" i="2"/>
  <c r="Q457" i="2"/>
  <c r="Q619" i="2"/>
  <c r="Q5515" i="2"/>
  <c r="Q4234" i="2"/>
  <c r="Q3336" i="2"/>
  <c r="Q2994" i="2"/>
  <c r="Q2653" i="2"/>
  <c r="Q2312" i="2"/>
  <c r="Q1970" i="2"/>
  <c r="Q1629" i="2"/>
  <c r="Q1288" i="2"/>
  <c r="Q946" i="2"/>
  <c r="Q605" i="2"/>
  <c r="Q368" i="2"/>
  <c r="Q264" i="2"/>
  <c r="Q176" i="2"/>
  <c r="Q96" i="2"/>
  <c r="Q32" i="2"/>
  <c r="Q6972" i="2"/>
  <c r="Q6183" i="2"/>
  <c r="Q5659" i="2"/>
  <c r="Q5317" i="2"/>
  <c r="Q4976" i="2"/>
  <c r="Q4635" i="2"/>
  <c r="Q4342" i="2"/>
  <c r="Q4086" i="2"/>
  <c r="Q3830" i="2"/>
  <c r="Q3574" i="2"/>
  <c r="Q3372" i="2"/>
  <c r="Q3286" i="2"/>
  <c r="Q3201" i="2"/>
  <c r="Q3116" i="2"/>
  <c r="Q3030" i="2"/>
  <c r="Q2945" i="2"/>
  <c r="Q2860" i="2"/>
  <c r="Q2774" i="2"/>
  <c r="Q2689" i="2"/>
  <c r="Q2604" i="2"/>
  <c r="Q2518" i="2"/>
  <c r="Q2433" i="2"/>
  <c r="Q2348" i="2"/>
  <c r="Q2262" i="2"/>
  <c r="Q2177" i="2"/>
  <c r="Q2092" i="2"/>
  <c r="Q2006" i="2"/>
  <c r="Q1921" i="2"/>
  <c r="Q1836" i="2"/>
  <c r="Q1750" i="2"/>
  <c r="Q1665" i="2"/>
  <c r="Q1580" i="2"/>
  <c r="Q1494" i="2"/>
  <c r="Q1409" i="2"/>
  <c r="Q1324" i="2"/>
  <c r="Q1238" i="2"/>
  <c r="Q1153" i="2"/>
  <c r="Q1068" i="2"/>
  <c r="Q982" i="2"/>
  <c r="Q897" i="2"/>
  <c r="Q812" i="2"/>
  <c r="Q726" i="2"/>
  <c r="Q641" i="2"/>
  <c r="Q556" i="2"/>
  <c r="Q491" i="2"/>
  <c r="Q427" i="2"/>
  <c r="Q363" i="2"/>
  <c r="Q299" i="2"/>
  <c r="Q235" i="2"/>
  <c r="Q171" i="2"/>
  <c r="Q107" i="2"/>
  <c r="Q43" i="2"/>
  <c r="Q7324" i="2"/>
  <c r="Q6300" i="2"/>
  <c r="Q5717" i="2"/>
  <c r="Q5376" i="2"/>
  <c r="Q5035" i="2"/>
  <c r="Q4693" i="2"/>
  <c r="Q4386" i="2"/>
  <c r="Q4130" i="2"/>
  <c r="Q3874" i="2"/>
  <c r="Q3618" i="2"/>
  <c r="Q3386" i="2"/>
  <c r="Q3301" i="2"/>
  <c r="Q3216" i="2"/>
  <c r="Q3130" i="2"/>
  <c r="Q3045" i="2"/>
  <c r="Q2960" i="2"/>
  <c r="Q2874" i="2"/>
  <c r="Q2789" i="2"/>
  <c r="Q2704" i="2"/>
  <c r="Q2618" i="2"/>
  <c r="Q2533" i="2"/>
  <c r="Q2448" i="2"/>
  <c r="Q2362" i="2"/>
  <c r="Q2277" i="2"/>
  <c r="Q2192" i="2"/>
  <c r="Q2106" i="2"/>
  <c r="Q2021" i="2"/>
  <c r="Q1936" i="2"/>
  <c r="Q1850" i="2"/>
  <c r="Q1765" i="2"/>
  <c r="Q1680" i="2"/>
  <c r="Q1594" i="2"/>
  <c r="Q1509" i="2"/>
  <c r="Q1424" i="2"/>
  <c r="Q1338" i="2"/>
  <c r="Q1253" i="2"/>
  <c r="Q1168" i="2"/>
  <c r="Q1082" i="2"/>
  <c r="Q997" i="2"/>
  <c r="Q912" i="2"/>
  <c r="Q826" i="2"/>
  <c r="Q741" i="2"/>
  <c r="Q656" i="2"/>
  <c r="Q570" i="2"/>
  <c r="Q502" i="2"/>
  <c r="Q438" i="2"/>
  <c r="Q374" i="2"/>
  <c r="Q310" i="2"/>
  <c r="Q246" i="2"/>
  <c r="Q182" i="2"/>
  <c r="Q118" i="2"/>
  <c r="Q54" i="2"/>
  <c r="Q8496" i="2"/>
  <c r="Q6460" i="2"/>
  <c r="Q5804" i="2"/>
  <c r="Q5456" i="2"/>
  <c r="Q5115" i="2"/>
  <c r="Q4773" i="2"/>
  <c r="Q4446" i="2"/>
  <c r="Q4190" i="2"/>
  <c r="Q3934" i="2"/>
  <c r="Q3678" i="2"/>
  <c r="Q3422" i="2"/>
  <c r="Q3321" i="2"/>
  <c r="Q3236" i="2"/>
  <c r="Q3150" i="2"/>
  <c r="Q3065" i="2"/>
  <c r="Q2980" i="2"/>
  <c r="Q2894" i="2"/>
  <c r="Q2809" i="2"/>
  <c r="Q2724" i="2"/>
  <c r="Q2638" i="2"/>
  <c r="Q2553" i="2"/>
  <c r="Q2468" i="2"/>
  <c r="Q2382" i="2"/>
  <c r="Q2297" i="2"/>
  <c r="Q2212" i="2"/>
  <c r="Q2126" i="2"/>
  <c r="Q2041" i="2"/>
  <c r="Q1956" i="2"/>
  <c r="Q1870" i="2"/>
  <c r="Q1785" i="2"/>
  <c r="Q1700" i="2"/>
  <c r="Q1614" i="2"/>
  <c r="Q1529" i="2"/>
  <c r="Q1444" i="2"/>
  <c r="Q1358" i="2"/>
  <c r="Q1273" i="2"/>
  <c r="Q1188" i="2"/>
  <c r="Q1102" i="2"/>
  <c r="Q1017" i="2"/>
  <c r="Q932" i="2"/>
  <c r="Q846" i="2"/>
  <c r="Q761" i="2"/>
  <c r="Q676" i="2"/>
  <c r="Q590" i="2"/>
  <c r="Q517" i="2"/>
  <c r="Q453" i="2"/>
  <c r="Q389" i="2"/>
  <c r="Q7895" i="2"/>
  <c r="Q5088" i="2"/>
  <c r="Q3914" i="2"/>
  <c r="Q3229" i="2"/>
  <c r="Q2888" i="2"/>
  <c r="Q2546" i="2"/>
  <c r="Q2205" i="2"/>
  <c r="Q1864" i="2"/>
  <c r="Q1522" i="2"/>
  <c r="Q1181" i="2"/>
  <c r="Q840" i="2"/>
  <c r="Q512" i="2"/>
  <c r="Q332" i="2"/>
  <c r="Q236" i="2"/>
  <c r="Q152" i="2"/>
  <c r="Q76" i="2"/>
  <c r="Q12" i="2"/>
  <c r="Q6652" i="2"/>
  <c r="Q5969" i="2"/>
  <c r="Q5552" i="2"/>
  <c r="Q5211" i="2"/>
  <c r="Q4869" i="2"/>
  <c r="Q4528" i="2"/>
  <c r="Q4262" i="2"/>
  <c r="Q4006" i="2"/>
  <c r="Q3750" i="2"/>
  <c r="Q3494" i="2"/>
  <c r="Q3345" i="2"/>
  <c r="Q3260" i="2"/>
  <c r="Q3174" i="2"/>
  <c r="Q3089" i="2"/>
  <c r="Q3004" i="2"/>
  <c r="Q2918" i="2"/>
  <c r="Q2833" i="2"/>
  <c r="Q2748" i="2"/>
  <c r="Q2662" i="2"/>
  <c r="Q2577" i="2"/>
  <c r="Q2492" i="2"/>
  <c r="Q2406" i="2"/>
  <c r="Q2321" i="2"/>
  <c r="Q2236" i="2"/>
  <c r="Q2150" i="2"/>
  <c r="Q2065" i="2"/>
  <c r="Q1980" i="2"/>
  <c r="Q1894" i="2"/>
  <c r="Q1809" i="2"/>
  <c r="Q1724" i="2"/>
  <c r="Q1638" i="2"/>
  <c r="Q1553" i="2"/>
  <c r="Q1468" i="2"/>
  <c r="Q1382" i="2"/>
  <c r="Q1297" i="2"/>
  <c r="Q1212" i="2"/>
  <c r="Q1126" i="2"/>
  <c r="Q1041" i="2"/>
  <c r="Q956" i="2"/>
  <c r="Q870" i="2"/>
  <c r="Q785" i="2"/>
  <c r="Q700" i="2"/>
  <c r="Q614" i="2"/>
  <c r="Q535" i="2"/>
  <c r="Q471" i="2"/>
  <c r="Q407" i="2"/>
  <c r="Q343" i="2"/>
  <c r="Q279" i="2"/>
  <c r="Q215" i="2"/>
  <c r="Q151" i="2"/>
  <c r="Q6236" i="2"/>
  <c r="Q4661" i="2"/>
  <c r="Q3594" i="2"/>
  <c r="Q3122" i="2"/>
  <c r="Q2781" i="2"/>
  <c r="Q2440" i="2"/>
  <c r="Q2098" i="2"/>
  <c r="Q1757" i="2"/>
  <c r="Q1416" i="2"/>
  <c r="Q1074" i="2"/>
  <c r="Q733" i="2"/>
  <c r="Q432" i="2"/>
  <c r="Q296" i="2"/>
  <c r="Q208" i="2"/>
  <c r="Q124" i="2"/>
  <c r="Q56" i="2"/>
  <c r="Q8240" i="2"/>
  <c r="Q6439" i="2"/>
  <c r="Q5791" i="2"/>
  <c r="Q5445" i="2"/>
  <c r="Q5104" i="2"/>
  <c r="Q4763" i="2"/>
  <c r="Q4438" i="2"/>
  <c r="Q4182" i="2"/>
  <c r="Q3926" i="2"/>
  <c r="Q3670" i="2"/>
  <c r="Q3414" i="2"/>
  <c r="Q3318" i="2"/>
  <c r="Q3233" i="2"/>
  <c r="Q3148" i="2"/>
  <c r="Q3062" i="2"/>
  <c r="Q2977" i="2"/>
  <c r="Q2892" i="2"/>
  <c r="Q2806" i="2"/>
  <c r="Q2721" i="2"/>
  <c r="Q2636" i="2"/>
  <c r="Q2550" i="2"/>
  <c r="Q2465" i="2"/>
  <c r="Q2380" i="2"/>
  <c r="Q2294" i="2"/>
  <c r="Q2209" i="2"/>
  <c r="Q2124" i="2"/>
  <c r="Q2038" i="2"/>
  <c r="Q1953" i="2"/>
  <c r="Q1868" i="2"/>
  <c r="Q12539" i="2"/>
  <c r="Q12589" i="2"/>
  <c r="Q12915" i="2"/>
  <c r="Q12944" i="2"/>
  <c r="Q12653" i="2"/>
  <c r="Q12667" i="2"/>
  <c r="Q12851" i="2"/>
  <c r="Q12890" i="2"/>
  <c r="S3" i="2"/>
  <c r="Q12831" i="2"/>
  <c r="Q12595" i="2"/>
  <c r="Q12881" i="2"/>
  <c r="Q12888" i="2"/>
  <c r="Q12787" i="2"/>
  <c r="Q12818" i="2"/>
  <c r="Q12427" i="2"/>
  <c r="Q12870" i="2"/>
  <c r="S24" i="2"/>
  <c r="Q12933" i="2"/>
  <c r="Q12639" i="2"/>
  <c r="Q12820" i="2"/>
  <c r="Q12674" i="2"/>
  <c r="Q12895" i="2"/>
  <c r="Q12901" i="2"/>
  <c r="Q12471" i="2"/>
  <c r="Q12727" i="2"/>
  <c r="Q12764" i="2"/>
  <c r="S20" i="2"/>
  <c r="Q12600" i="2"/>
  <c r="Q13" i="2"/>
  <c r="Q77" i="2"/>
  <c r="Q141" i="2"/>
  <c r="Q217" i="2"/>
  <c r="Q305" i="2"/>
  <c r="Q417" i="2"/>
  <c r="Q713" i="2"/>
  <c r="Q1054" i="2"/>
  <c r="Q1396" i="2"/>
  <c r="Q1737" i="2"/>
  <c r="Q2078" i="2"/>
  <c r="Q2420" i="2"/>
  <c r="Q2761" i="2"/>
  <c r="Q3102" i="2"/>
  <c r="Q3534" i="2"/>
  <c r="Q4581" i="2"/>
  <c r="Q6076" i="2"/>
  <c r="Q146" i="2"/>
  <c r="Q402" i="2"/>
  <c r="Q693" i="2"/>
  <c r="Q1034" i="2"/>
  <c r="Q1376" i="2"/>
  <c r="Q1717" i="2"/>
  <c r="Q2058" i="2"/>
  <c r="Q2400" i="2"/>
  <c r="Q2741" i="2"/>
  <c r="Q3082" i="2"/>
  <c r="Q3474" i="2"/>
  <c r="Q4501" i="2"/>
  <c r="Q5916" i="2"/>
  <c r="Q12699" i="2"/>
  <c r="Q12874" i="2"/>
  <c r="Q12754" i="2"/>
  <c r="S22" i="2"/>
  <c r="Q12948" i="2"/>
  <c r="Q12917" i="2"/>
  <c r="Q12922" i="2"/>
  <c r="Q12487" i="2"/>
  <c r="Q12743" i="2"/>
  <c r="Q12780" i="2"/>
  <c r="S36" i="2"/>
  <c r="Q12578" i="2"/>
  <c r="Q17" i="2"/>
  <c r="Q81" i="2"/>
  <c r="Q145" i="2"/>
  <c r="Q225" i="2"/>
  <c r="Q309" i="2"/>
  <c r="Q433" i="2"/>
  <c r="Q734" i="2"/>
  <c r="Q1076" i="2"/>
  <c r="Q1417" i="2"/>
  <c r="Q1758" i="2"/>
  <c r="Q2100" i="2"/>
  <c r="Q2441" i="2"/>
  <c r="Q2782" i="2"/>
  <c r="Q3124" i="2"/>
  <c r="Q3598" i="2"/>
  <c r="Q4667" i="2"/>
  <c r="Q6247" i="2"/>
  <c r="Q162" i="2"/>
  <c r="Q418" i="2"/>
  <c r="Q714" i="2"/>
  <c r="Q1056" i="2"/>
  <c r="Q1397" i="2"/>
  <c r="Q1738" i="2"/>
  <c r="Q2080" i="2"/>
  <c r="Q2421" i="2"/>
  <c r="Q2762" i="2"/>
  <c r="Q3104" i="2"/>
  <c r="Q3538" i="2"/>
  <c r="Q4587" i="2"/>
  <c r="Q6087" i="2"/>
  <c r="Q12379" i="2"/>
  <c r="Q12883" i="2"/>
  <c r="S32" i="2"/>
  <c r="Q12848" i="2"/>
  <c r="Q12798" i="2"/>
  <c r="Q12747" i="2"/>
  <c r="Q12680" i="2"/>
  <c r="S18" i="2"/>
  <c r="Q12804" i="2"/>
  <c r="Q12938" i="2"/>
  <c r="Q12627" i="2"/>
  <c r="Q12923" i="2"/>
  <c r="Q12920" i="2"/>
  <c r="Q12733" i="2"/>
  <c r="Q12748" i="2"/>
  <c r="Q12475" i="2"/>
  <c r="Q12934" i="2"/>
  <c r="Q12979" i="2"/>
  <c r="Q12997" i="2"/>
  <c r="Q12687" i="2"/>
  <c r="Q12868" i="2"/>
  <c r="Q12610" i="2"/>
  <c r="Q12959" i="2"/>
  <c r="Q12943" i="2"/>
  <c r="Q12503" i="2"/>
  <c r="Q12759" i="2"/>
  <c r="Q12796" i="2"/>
  <c r="S33" i="2"/>
  <c r="Q12557" i="2"/>
  <c r="Q21" i="2"/>
  <c r="Q85" i="2"/>
  <c r="Q149" i="2"/>
  <c r="Q229" i="2"/>
  <c r="Q313" i="2"/>
  <c r="Q449" i="2"/>
  <c r="Q756" i="2"/>
  <c r="Q1097" i="2"/>
  <c r="Q1438" i="2"/>
  <c r="Q1780" i="2"/>
  <c r="Q2121" i="2"/>
  <c r="Q2462" i="2"/>
  <c r="Q2804" i="2"/>
  <c r="Q3145" i="2"/>
  <c r="Q3662" i="2"/>
  <c r="Q4752" i="2"/>
  <c r="Q6417" i="2"/>
  <c r="Q178" i="2"/>
  <c r="Q434" i="2"/>
  <c r="Q736" i="2"/>
  <c r="Q1077" i="2"/>
  <c r="Q1418" i="2"/>
  <c r="Q1760" i="2"/>
  <c r="Q2101" i="2"/>
  <c r="Q2442" i="2"/>
  <c r="Q2784" i="2"/>
  <c r="Q3125" i="2"/>
  <c r="Q3602" i="2"/>
  <c r="Q4672" i="2"/>
  <c r="Q6257" i="2"/>
  <c r="Q12906" i="2"/>
  <c r="Q12932" i="2"/>
  <c r="Q12968" i="2"/>
  <c r="S41" i="2"/>
  <c r="S44" i="2"/>
  <c r="Q12619" i="2"/>
  <c r="Q12937" i="2"/>
  <c r="Q12847" i="2"/>
  <c r="Q12961" i="2"/>
  <c r="Q12767" i="2"/>
  <c r="Q12579" i="2"/>
  <c r="Q12859" i="2"/>
  <c r="Q12872" i="2"/>
  <c r="Q12830" i="2"/>
  <c r="Q12861" i="2"/>
  <c r="Q12395" i="2"/>
  <c r="Q12827" i="2"/>
  <c r="S8" i="2"/>
  <c r="Q12911" i="2"/>
  <c r="Q12607" i="2"/>
  <c r="Q12788" i="2"/>
  <c r="Q12717" i="2"/>
  <c r="Q12853" i="2"/>
  <c r="Q12879" i="2"/>
  <c r="Q12455" i="2"/>
  <c r="Q12711" i="2"/>
  <c r="S35" i="2"/>
  <c r="S4" i="2"/>
  <c r="Q12621" i="2"/>
  <c r="Q9" i="2"/>
  <c r="Q73" i="2"/>
  <c r="Q137" i="2"/>
  <c r="Q213" i="2"/>
  <c r="Q297" i="2"/>
  <c r="Q401" i="2"/>
  <c r="Q692" i="2"/>
  <c r="Q1033" i="2"/>
  <c r="Q1374" i="2"/>
  <c r="Q1716" i="2"/>
  <c r="Q2057" i="2"/>
  <c r="Q2398" i="2"/>
  <c r="Q2740" i="2"/>
  <c r="Q3081" i="2"/>
  <c r="Q3470" i="2"/>
  <c r="Q4496" i="2"/>
  <c r="Q5905" i="2"/>
  <c r="Q130" i="2"/>
  <c r="Q386" i="2"/>
  <c r="Q672" i="2"/>
  <c r="Q1013" i="2"/>
  <c r="Q1354" i="2"/>
  <c r="Q1696" i="2"/>
  <c r="Q2037" i="2"/>
  <c r="Q2378" i="2"/>
  <c r="Q2720" i="2"/>
  <c r="Q3061" i="2"/>
  <c r="Q3410" i="2"/>
  <c r="Q4434" i="2"/>
  <c r="Q5783" i="2"/>
  <c r="Q119" i="2"/>
  <c r="Q221" i="2"/>
  <c r="Q285" i="2"/>
  <c r="Q349" i="2"/>
  <c r="Q413" i="2"/>
  <c r="Q477" i="2"/>
  <c r="Q541" i="2"/>
  <c r="Q622" i="2"/>
  <c r="Q708" i="2"/>
  <c r="Q793" i="2"/>
  <c r="Q878" i="2"/>
  <c r="Q964" i="2"/>
  <c r="Q1049" i="2"/>
  <c r="Q1134" i="2"/>
  <c r="Q1220" i="2"/>
  <c r="Q1305" i="2"/>
  <c r="Q1390" i="2"/>
  <c r="Q1476" i="2"/>
  <c r="Q1561" i="2"/>
  <c r="Q1646" i="2"/>
  <c r="Q1732" i="2"/>
  <c r="Q1817" i="2"/>
  <c r="Q1902" i="2"/>
  <c r="Q1988" i="2"/>
  <c r="Q2073" i="2"/>
  <c r="Q2158" i="2"/>
  <c r="Q2244" i="2"/>
  <c r="Q2329" i="2"/>
  <c r="Q2414" i="2"/>
  <c r="Q2500" i="2"/>
  <c r="Q2585" i="2"/>
  <c r="Q2670" i="2"/>
  <c r="Q2756" i="2"/>
  <c r="Q2841" i="2"/>
  <c r="Q2926" i="2"/>
  <c r="Q3012" i="2"/>
  <c r="Q3097" i="2"/>
  <c r="Q3182" i="2"/>
  <c r="Q3268" i="2"/>
  <c r="Q3353" i="2"/>
  <c r="Q3518" i="2"/>
  <c r="Q3774" i="2"/>
  <c r="Q4030" i="2"/>
  <c r="Q4286" i="2"/>
  <c r="Q4560" i="2"/>
  <c r="Q4901" i="2"/>
  <c r="Q5243" i="2"/>
  <c r="Q5584" i="2"/>
  <c r="Q6033" i="2"/>
  <c r="Q6716" i="2"/>
  <c r="Q14" i="2"/>
  <c r="Q78" i="2"/>
  <c r="Q142" i="2"/>
  <c r="Q206" i="2"/>
  <c r="Q270" i="2"/>
  <c r="Q334" i="2"/>
  <c r="Q398" i="2"/>
  <c r="Q462" i="2"/>
  <c r="Q526" i="2"/>
  <c r="Q602" i="2"/>
  <c r="Q688" i="2"/>
  <c r="Q773" i="2"/>
  <c r="Q858" i="2"/>
  <c r="Q944" i="2"/>
  <c r="Q1029" i="2"/>
  <c r="Q1114" i="2"/>
  <c r="Q1200" i="2"/>
  <c r="Q1285" i="2"/>
  <c r="Q1370" i="2"/>
  <c r="Q1456" i="2"/>
  <c r="Q1541" i="2"/>
  <c r="Q1626" i="2"/>
  <c r="Q1712" i="2"/>
  <c r="Q1797" i="2"/>
  <c r="Q1882" i="2"/>
  <c r="Q1968" i="2"/>
  <c r="Q2053" i="2"/>
  <c r="Q2138" i="2"/>
  <c r="Q2224" i="2"/>
  <c r="Q2309" i="2"/>
  <c r="Q2394" i="2"/>
  <c r="Q2480" i="2"/>
  <c r="Q2565" i="2"/>
  <c r="Q2650" i="2"/>
  <c r="Q2736" i="2"/>
  <c r="Q2821" i="2"/>
  <c r="Q2906" i="2"/>
  <c r="Q2992" i="2"/>
  <c r="Q3077" i="2"/>
  <c r="Q3162" i="2"/>
  <c r="Q3248" i="2"/>
  <c r="Q3333" i="2"/>
  <c r="Q3458" i="2"/>
  <c r="Q3714" i="2"/>
  <c r="Q3970" i="2"/>
  <c r="Q4226" i="2"/>
  <c r="Q4482" i="2"/>
  <c r="Q4821" i="2"/>
  <c r="Q5163" i="2"/>
  <c r="Q5504" i="2"/>
  <c r="Q5873" i="2"/>
  <c r="Q6556" i="2"/>
  <c r="Q3" i="2"/>
  <c r="Q67" i="2"/>
  <c r="Q131" i="2"/>
  <c r="Q195" i="2"/>
  <c r="Q259" i="2"/>
  <c r="Q323" i="2"/>
  <c r="Q387" i="2"/>
  <c r="Q451" i="2"/>
  <c r="Q515" i="2"/>
  <c r="Q588" i="2"/>
  <c r="Q673" i="2"/>
  <c r="Q758" i="2"/>
  <c r="Q844" i="2"/>
  <c r="Q929" i="2"/>
  <c r="Q1014" i="2"/>
  <c r="Q1100" i="2"/>
  <c r="Q1185" i="2"/>
  <c r="Q1270" i="2"/>
  <c r="Q1356" i="2"/>
  <c r="Q1441" i="2"/>
  <c r="Q1526" i="2"/>
  <c r="Q1612" i="2"/>
  <c r="Q1697" i="2"/>
  <c r="Q1932" i="2"/>
  <c r="Q12816" i="2"/>
  <c r="Q12547" i="2"/>
  <c r="Q12946" i="2"/>
  <c r="Q12616" i="2"/>
  <c r="Q12863" i="2"/>
  <c r="Q12849" i="2"/>
  <c r="Q12573" i="2"/>
  <c r="Q12399" i="2"/>
  <c r="Q12884" i="2"/>
  <c r="Q12339" i="2"/>
  <c r="Q12659" i="2"/>
  <c r="Q12966" i="2"/>
  <c r="Q12952" i="2"/>
  <c r="Q12690" i="2"/>
  <c r="Q12705" i="2"/>
  <c r="Q12523" i="2"/>
  <c r="Q12998" i="2"/>
  <c r="Q12809" i="2"/>
  <c r="Q12335" i="2"/>
  <c r="Q12735" i="2"/>
  <c r="Q12916" i="2"/>
  <c r="S42" i="2"/>
  <c r="S23" i="2"/>
  <c r="Q12986" i="2"/>
  <c r="Q12535" i="2"/>
  <c r="Q12801" i="2"/>
  <c r="Q12828" i="2"/>
  <c r="Q12947" i="2"/>
  <c r="Q12978" i="2"/>
  <c r="Q29" i="2"/>
  <c r="Q93" i="2"/>
  <c r="Q157" i="2"/>
  <c r="Q241" i="2"/>
  <c r="Q325" i="2"/>
  <c r="Q481" i="2"/>
  <c r="Q798" i="2"/>
  <c r="Q1140" i="2"/>
  <c r="Q1481" i="2"/>
  <c r="Q1822" i="2"/>
  <c r="Q2164" i="2"/>
  <c r="Q2505" i="2"/>
  <c r="Q2846" i="2"/>
  <c r="Q3188" i="2"/>
  <c r="Q3790" i="2"/>
  <c r="Q4923" i="2"/>
  <c r="Q6759" i="2"/>
  <c r="Q210" i="2"/>
  <c r="Q466" i="2"/>
  <c r="Q778" i="2"/>
  <c r="Q1120" i="2"/>
  <c r="Q1461" i="2"/>
  <c r="Q1802" i="2"/>
  <c r="Q2144" i="2"/>
  <c r="Q2485" i="2"/>
  <c r="Q2826" i="2"/>
  <c r="Q3168" i="2"/>
  <c r="Q3730" i="2"/>
  <c r="Q4843" i="2"/>
  <c r="Q6599" i="2"/>
  <c r="Q12744" i="2"/>
  <c r="Q12611" i="2"/>
  <c r="Q12775" i="2"/>
  <c r="Q12975" i="2"/>
  <c r="Q12999" i="2"/>
  <c r="S45" i="2"/>
  <c r="S7" i="2"/>
  <c r="Q12551" i="2"/>
  <c r="Q12822" i="2"/>
  <c r="Q12844" i="2"/>
  <c r="Q12905" i="2"/>
  <c r="Q12935" i="2"/>
  <c r="Q33" i="2"/>
  <c r="Q97" i="2"/>
  <c r="Q161" i="2"/>
  <c r="Q245" i="2"/>
  <c r="Q329" i="2"/>
  <c r="Q497" i="2"/>
  <c r="Q820" i="2"/>
  <c r="Q1161" i="2"/>
  <c r="Q1502" i="2"/>
  <c r="Q1844" i="2"/>
  <c r="Q2185" i="2"/>
  <c r="Q2526" i="2"/>
  <c r="Q2868" i="2"/>
  <c r="Q3209" i="2"/>
  <c r="Q3854" i="2"/>
  <c r="Q5008" i="2"/>
  <c r="Q7132" i="2"/>
  <c r="Q226" i="2"/>
  <c r="Q482" i="2"/>
  <c r="Q800" i="2"/>
  <c r="Q1141" i="2"/>
  <c r="Q1482" i="2"/>
  <c r="Q1824" i="2"/>
  <c r="Q2165" i="2"/>
  <c r="Q2506" i="2"/>
  <c r="Q2848" i="2"/>
  <c r="Q3189" i="2"/>
  <c r="Q3794" i="2"/>
  <c r="Q4928" i="2"/>
  <c r="Q6780" i="2"/>
  <c r="Q12992" i="2"/>
  <c r="Q12467" i="2"/>
  <c r="Q12584" i="2"/>
  <c r="Q12826" i="2"/>
  <c r="Q12970" i="2"/>
  <c r="Q12955" i="2"/>
  <c r="Q12925" i="2"/>
  <c r="Q12495" i="2"/>
  <c r="Q12980" i="2"/>
  <c r="Q12403" i="2"/>
  <c r="Q12691" i="2"/>
  <c r="S9" i="2"/>
  <c r="Q12984" i="2"/>
  <c r="Q12648" i="2"/>
  <c r="Q12821" i="2"/>
  <c r="Q12587" i="2"/>
  <c r="Q12768" i="2"/>
  <c r="Q12722" i="2"/>
  <c r="Q12383" i="2"/>
  <c r="Q12790" i="2"/>
  <c r="Q12964" i="2"/>
  <c r="Q12914" i="2"/>
  <c r="Q12355" i="2"/>
  <c r="S29" i="2"/>
  <c r="Q12567" i="2"/>
  <c r="Q12843" i="2"/>
  <c r="Q12860" i="2"/>
  <c r="Q12862" i="2"/>
  <c r="Q12893" i="2"/>
  <c r="Q37" i="2"/>
  <c r="Q101" i="2"/>
  <c r="Q165" i="2"/>
  <c r="Q249" i="2"/>
  <c r="Q337" i="2"/>
  <c r="Q513" i="2"/>
  <c r="Q841" i="2"/>
  <c r="Q1182" i="2"/>
  <c r="Q1524" i="2"/>
  <c r="Q1865" i="2"/>
  <c r="Q2206" i="2"/>
  <c r="Q2548" i="2"/>
  <c r="Q2889" i="2"/>
  <c r="Q3230" i="2"/>
  <c r="Q3918" i="2"/>
  <c r="Q5093" i="2"/>
  <c r="Q7984" i="2"/>
  <c r="Q242" i="2"/>
  <c r="Q498" i="2"/>
  <c r="Q821" i="2"/>
  <c r="Q1162" i="2"/>
  <c r="Q1504" i="2"/>
  <c r="Q1845" i="2"/>
  <c r="Q2186" i="2"/>
  <c r="Q2528" i="2"/>
  <c r="Q2869" i="2"/>
  <c r="Q3210" i="2"/>
  <c r="Q3858" i="2"/>
  <c r="Q5013" i="2"/>
  <c r="Q7160" i="2"/>
  <c r="Q12913" i="2"/>
  <c r="Q12371" i="2"/>
  <c r="Q12669" i="2"/>
  <c r="Q12766" i="2"/>
  <c r="Q12799" i="2"/>
  <c r="Q12806" i="2"/>
  <c r="Q12637" i="2"/>
  <c r="Q12351" i="2"/>
  <c r="Q12836" i="2"/>
  <c r="S2" i="2"/>
  <c r="Q12643" i="2"/>
  <c r="Q12945" i="2"/>
  <c r="Q12936" i="2"/>
  <c r="Q12712" i="2"/>
  <c r="Q12726" i="2"/>
  <c r="Q12491" i="2"/>
  <c r="Q12977" i="2"/>
  <c r="Q12894" i="2"/>
  <c r="S39" i="2"/>
  <c r="Q12703" i="2"/>
  <c r="Q12900" i="2"/>
  <c r="Q12568" i="2"/>
  <c r="Q12981" i="2"/>
  <c r="Q12965" i="2"/>
  <c r="Q12519" i="2"/>
  <c r="Q12779" i="2"/>
  <c r="Q12812" i="2"/>
  <c r="Q12990" i="2"/>
  <c r="S21" i="2"/>
  <c r="Q25" i="2"/>
  <c r="Q89" i="2"/>
  <c r="Q153" i="2"/>
  <c r="Q233" i="2"/>
  <c r="Q321" i="2"/>
  <c r="Q465" i="2"/>
  <c r="Q777" i="2"/>
  <c r="Q1118" i="2"/>
  <c r="Q1460" i="2"/>
  <c r="Q1801" i="2"/>
  <c r="Q2142" i="2"/>
  <c r="Q2484" i="2"/>
  <c r="Q2825" i="2"/>
  <c r="Q3166" i="2"/>
  <c r="Q3726" i="2"/>
  <c r="Q4837" i="2"/>
  <c r="Q6588" i="2"/>
  <c r="Q194" i="2"/>
  <c r="Q450" i="2"/>
  <c r="Q757" i="2"/>
  <c r="Q1098" i="2"/>
  <c r="Q1440" i="2"/>
  <c r="Q1781" i="2"/>
  <c r="Q2122" i="2"/>
  <c r="Q2464" i="2"/>
  <c r="Q2805" i="2"/>
  <c r="Q3146" i="2"/>
  <c r="Q3666" i="2"/>
  <c r="Q4757" i="2"/>
  <c r="Q6428" i="2"/>
  <c r="Q173" i="2"/>
  <c r="Q237" i="2"/>
  <c r="Q301" i="2"/>
  <c r="Q365" i="2"/>
  <c r="Q429" i="2"/>
  <c r="Q493" i="2"/>
  <c r="Q558" i="2"/>
  <c r="Q644" i="2"/>
  <c r="Q729" i="2"/>
  <c r="Q814" i="2"/>
  <c r="Q900" i="2"/>
  <c r="Q985" i="2"/>
  <c r="Q1070" i="2"/>
  <c r="Q1156" i="2"/>
  <c r="Q1241" i="2"/>
  <c r="Q1326" i="2"/>
  <c r="Q1412" i="2"/>
  <c r="Q1497" i="2"/>
  <c r="Q1582" i="2"/>
  <c r="Q1668" i="2"/>
  <c r="Q1753" i="2"/>
  <c r="Q1838" i="2"/>
  <c r="Q1924" i="2"/>
  <c r="Q2009" i="2"/>
  <c r="Q2094" i="2"/>
  <c r="Q2180" i="2"/>
  <c r="Q2265" i="2"/>
  <c r="Q2350" i="2"/>
  <c r="Q2436" i="2"/>
  <c r="Q2521" i="2"/>
  <c r="Q2606" i="2"/>
  <c r="Q2692" i="2"/>
  <c r="Q2777" i="2"/>
  <c r="Q2862" i="2"/>
  <c r="Q2948" i="2"/>
  <c r="Q3033" i="2"/>
  <c r="Q3118" i="2"/>
  <c r="Q3204" i="2"/>
  <c r="Q3289" i="2"/>
  <c r="Q3374" i="2"/>
  <c r="Q3582" i="2"/>
  <c r="Q3838" i="2"/>
  <c r="Q4094" i="2"/>
  <c r="Q4350" i="2"/>
  <c r="Q4645" i="2"/>
  <c r="Q4987" i="2"/>
  <c r="Q5328" i="2"/>
  <c r="Q5669" i="2"/>
  <c r="Q6204" i="2"/>
  <c r="Q7019" i="2"/>
  <c r="Q30" i="2"/>
  <c r="Q94" i="2"/>
  <c r="Q158" i="2"/>
  <c r="Q222" i="2"/>
  <c r="Q286" i="2"/>
  <c r="Q350" i="2"/>
  <c r="Q414" i="2"/>
  <c r="Q478" i="2"/>
  <c r="Q542" i="2"/>
  <c r="Q624" i="2"/>
  <c r="Q709" i="2"/>
  <c r="Q794" i="2"/>
  <c r="Q880" i="2"/>
  <c r="Q965" i="2"/>
  <c r="Q1050" i="2"/>
  <c r="Q1136" i="2"/>
  <c r="Q1221" i="2"/>
  <c r="Q1306" i="2"/>
  <c r="Q1392" i="2"/>
  <c r="Q1477" i="2"/>
  <c r="Q1562" i="2"/>
  <c r="Q1648" i="2"/>
  <c r="Q1733" i="2"/>
  <c r="Q1818" i="2"/>
  <c r="Q1904" i="2"/>
  <c r="Q1989" i="2"/>
  <c r="Q2074" i="2"/>
  <c r="Q2160" i="2"/>
  <c r="Q2245" i="2"/>
  <c r="Q2330" i="2"/>
  <c r="Q2416" i="2"/>
  <c r="Q2501" i="2"/>
  <c r="Q2586" i="2"/>
  <c r="Q2672" i="2"/>
  <c r="Q2757" i="2"/>
  <c r="Q2842" i="2"/>
  <c r="Q2928" i="2"/>
  <c r="Q3013" i="2"/>
  <c r="Q3098" i="2"/>
  <c r="Q3184" i="2"/>
  <c r="Q3269" i="2"/>
  <c r="Q3354" i="2"/>
  <c r="Q3522" i="2"/>
  <c r="Q3778" i="2"/>
  <c r="Q4034" i="2"/>
  <c r="Q4290" i="2"/>
  <c r="Q4565" i="2"/>
  <c r="Q4907" i="2"/>
  <c r="Q5248" i="2"/>
  <c r="Q5589" i="2"/>
  <c r="Q6044" i="2"/>
  <c r="Q6727" i="2"/>
  <c r="Q19" i="2"/>
  <c r="Q83" i="2"/>
  <c r="Q147" i="2"/>
  <c r="Q211" i="2"/>
  <c r="Q275" i="2"/>
  <c r="Q339" i="2"/>
  <c r="Q403" i="2"/>
  <c r="Q467" i="2"/>
  <c r="Q531" i="2"/>
  <c r="Q609" i="2"/>
  <c r="Q694" i="2"/>
  <c r="Q780" i="2"/>
  <c r="Q865" i="2"/>
  <c r="Q950" i="2"/>
  <c r="Q1036" i="2"/>
  <c r="Q1121" i="2"/>
  <c r="Q1206" i="2"/>
  <c r="Q1292" i="2"/>
  <c r="Q1377" i="2"/>
  <c r="Q1462" i="2"/>
  <c r="Q1548" i="2"/>
  <c r="Q1633" i="2"/>
  <c r="Q1761" i="2"/>
  <c r="Q2017" i="2"/>
  <c r="AV165" i="15"/>
  <c r="AV215" i="15"/>
  <c r="AV355" i="15"/>
  <c r="AV170" i="15"/>
  <c r="AV300" i="15"/>
  <c r="AV340" i="15"/>
  <c r="AV176" i="15"/>
  <c r="AV236" i="15"/>
  <c r="AV45" i="15"/>
  <c r="AV316" i="15"/>
  <c r="AV65" i="15"/>
  <c r="AV311" i="15"/>
  <c r="AV175" i="15"/>
  <c r="AV235" i="15"/>
  <c r="AV321" i="15"/>
  <c r="AV370" i="15"/>
  <c r="AV20" i="15"/>
  <c r="AV85" i="15"/>
  <c r="AV325" i="15"/>
  <c r="AV196" i="15"/>
  <c r="AV365" i="15"/>
  <c r="AV396" i="15"/>
  <c r="AV166" i="15"/>
  <c r="AV216" i="15"/>
  <c r="AV320" i="15"/>
  <c r="AV25" i="15"/>
  <c r="AV55" i="15"/>
  <c r="AV186" i="15"/>
  <c r="AV90" i="15"/>
  <c r="AV171" i="15"/>
  <c r="AV195" i="15"/>
  <c r="AV231" i="15"/>
  <c r="AV371" i="15"/>
  <c r="AV295" i="15"/>
  <c r="AV226" i="15"/>
  <c r="AV190" i="15"/>
  <c r="AV75" i="15"/>
  <c r="AV366" i="15"/>
  <c r="AV185" i="15"/>
  <c r="AV391" i="15"/>
  <c r="AV246" i="15"/>
  <c r="AV221" i="15"/>
  <c r="AV240" i="15"/>
  <c r="AV121" i="15"/>
  <c r="AV251" i="15"/>
  <c r="AV290" i="15"/>
  <c r="AV350" i="15"/>
  <c r="AV386" i="15"/>
  <c r="AV50" i="15"/>
  <c r="AV95" i="15"/>
  <c r="AV130" i="15"/>
  <c r="AV156" i="15"/>
  <c r="AV256" i="15"/>
  <c r="AV281" i="15"/>
  <c r="AV145" i="15"/>
  <c r="AV255" i="15"/>
  <c r="AV106" i="15"/>
  <c r="AV225" i="15"/>
  <c r="AV100" i="15"/>
  <c r="AV280" i="15"/>
  <c r="AV286" i="15"/>
  <c r="AV356" i="15"/>
  <c r="AV345" i="15"/>
  <c r="AV401" i="15"/>
  <c r="AV135" i="15"/>
  <c r="AV200" i="15"/>
  <c r="AV250" i="15"/>
  <c r="AV140" i="15"/>
  <c r="AV141" i="15"/>
  <c r="AV160" i="15"/>
  <c r="AV206" i="15"/>
  <c r="AV265" i="15"/>
  <c r="AV310" i="15"/>
  <c r="AV335" i="15"/>
  <c r="AV70" i="15"/>
  <c r="AV201" i="15"/>
  <c r="AV306" i="15"/>
  <c r="AV315" i="15"/>
  <c r="AV105" i="15"/>
  <c r="AV131" i="15"/>
  <c r="AV161" i="15"/>
  <c r="AV296" i="15"/>
  <c r="AV390" i="15"/>
  <c r="AV380" i="15"/>
  <c r="AV180" i="15"/>
  <c r="AV35" i="15"/>
  <c r="AV30" i="15"/>
  <c r="AV151" i="15"/>
  <c r="AV220" i="15"/>
  <c r="AV326" i="15"/>
  <c r="AV375" i="15"/>
  <c r="AV361" i="15"/>
  <c r="AV40" i="15"/>
  <c r="AV116" i="15"/>
  <c r="AV146" i="15"/>
  <c r="AV191" i="15"/>
  <c r="AV285" i="15"/>
  <c r="AV150" i="15"/>
  <c r="AV111" i="15"/>
  <c r="AV181" i="15"/>
  <c r="AV266" i="15"/>
  <c r="AV301" i="15"/>
  <c r="AV336" i="15"/>
  <c r="AV276" i="15"/>
  <c r="AV211" i="15"/>
  <c r="AV330" i="15"/>
  <c r="AV346" i="15"/>
  <c r="AV155" i="15"/>
  <c r="AV376" i="15"/>
  <c r="AV245" i="15"/>
  <c r="AV400" i="15"/>
  <c r="AV271" i="15"/>
  <c r="AV360" i="15"/>
  <c r="AV241" i="15"/>
  <c r="AV351" i="15"/>
  <c r="AV115" i="15"/>
  <c r="AV126" i="15"/>
  <c r="AV210" i="15"/>
  <c r="AV270" i="15"/>
  <c r="AV331" i="15"/>
  <c r="AV60" i="15"/>
  <c r="AV120" i="15"/>
  <c r="AV15" i="15"/>
  <c r="AV261" i="15"/>
  <c r="AV305" i="15"/>
  <c r="AV10" i="15"/>
  <c r="AV110" i="15"/>
  <c r="AV385" i="15"/>
  <c r="AV381" i="15"/>
  <c r="AV260" i="15"/>
  <c r="AV291" i="15"/>
  <c r="AV80" i="15"/>
  <c r="AV395" i="15"/>
  <c r="AV275" i="15"/>
  <c r="AV230" i="15"/>
  <c r="AV205" i="15"/>
  <c r="AV125" i="15"/>
  <c r="AV136" i="15"/>
  <c r="AV341" i="15"/>
  <c r="M2" i="13"/>
  <c r="BD5" i="15"/>
  <c r="BC5" i="15"/>
  <c r="W7" i="21"/>
  <c r="AU6" i="15"/>
  <c r="AV6" i="15" s="1"/>
  <c r="AU5" i="15"/>
  <c r="AV5" i="15" s="1"/>
  <c r="B100" i="15" l="1"/>
  <c r="A21" i="30"/>
  <c r="R279" i="2"/>
  <c r="R294" i="2"/>
  <c r="R33" i="2"/>
  <c r="R183" i="2"/>
  <c r="R164" i="2"/>
  <c r="R420" i="2"/>
  <c r="R334" i="2"/>
  <c r="R137" i="2"/>
  <c r="R72" i="2"/>
  <c r="R63" i="2"/>
  <c r="R165" i="2"/>
  <c r="R223" i="2"/>
  <c r="R14" i="2"/>
  <c r="R474" i="2"/>
  <c r="R258" i="2"/>
  <c r="R103" i="2"/>
  <c r="R401" i="2"/>
  <c r="R411" i="2"/>
  <c r="R396" i="2"/>
  <c r="R35" i="2"/>
  <c r="R464" i="2"/>
  <c r="R233" i="2"/>
  <c r="R166" i="2"/>
  <c r="R86" i="2"/>
  <c r="R56" i="2"/>
  <c r="R85" i="2"/>
  <c r="R140" i="2"/>
  <c r="R122" i="2"/>
  <c r="R141" i="2"/>
  <c r="R461" i="2"/>
  <c r="R208" i="2"/>
  <c r="R362" i="2"/>
  <c r="R242" i="2"/>
  <c r="R499" i="2"/>
  <c r="R389" i="2"/>
  <c r="R332" i="2"/>
  <c r="R68" i="2"/>
  <c r="R475" i="2"/>
  <c r="R290" i="2"/>
  <c r="R423" i="2"/>
  <c r="R249" i="2"/>
  <c r="R144" i="2"/>
  <c r="R479" i="2"/>
  <c r="R400" i="2"/>
  <c r="R273" i="2"/>
  <c r="R94" i="2"/>
  <c r="R37" i="2"/>
  <c r="R87" i="2"/>
  <c r="R100" i="2"/>
  <c r="R421" i="2"/>
  <c r="R356" i="2"/>
  <c r="R12" i="2"/>
  <c r="R326" i="2"/>
  <c r="R369" i="2"/>
  <c r="R434" i="2"/>
  <c r="R29" i="2"/>
  <c r="R50" i="2"/>
  <c r="R75" i="2"/>
  <c r="R387" i="2"/>
  <c r="R277" i="2"/>
  <c r="R248" i="2"/>
  <c r="R470" i="2"/>
  <c r="R139" i="2"/>
  <c r="R312" i="2"/>
  <c r="R62" i="2"/>
  <c r="R201" i="2"/>
  <c r="R218" i="2"/>
  <c r="R204" i="2"/>
  <c r="R460" i="2"/>
  <c r="R41" i="2"/>
  <c r="R6" i="2"/>
  <c r="R98" i="2"/>
  <c r="R99" i="2"/>
  <c r="R419" i="2"/>
  <c r="R309" i="2"/>
  <c r="R272" i="2"/>
  <c r="R342" i="2"/>
  <c r="R203" i="2"/>
  <c r="R79" i="2"/>
  <c r="R74" i="2"/>
  <c r="R361" i="2"/>
  <c r="R250" i="2"/>
  <c r="R228" i="2"/>
  <c r="R484" i="2"/>
  <c r="R491" i="2"/>
  <c r="R370" i="2"/>
  <c r="R301" i="2"/>
  <c r="R254" i="2"/>
  <c r="R226" i="2"/>
  <c r="R359" i="2"/>
  <c r="R217" i="2"/>
  <c r="R120" i="2"/>
  <c r="R447" i="2"/>
  <c r="R376" i="2"/>
  <c r="R353" i="2"/>
  <c r="R473" i="2"/>
  <c r="R407" i="2"/>
  <c r="R371" i="2"/>
  <c r="R303" i="2"/>
  <c r="R268" i="2"/>
  <c r="R363" i="2"/>
  <c r="R145" i="2"/>
  <c r="R134" i="2"/>
  <c r="R253" i="2"/>
  <c r="R163" i="2"/>
  <c r="R80" i="2"/>
  <c r="R394" i="2"/>
  <c r="R336" i="2"/>
  <c r="R60" i="2"/>
  <c r="R438" i="2"/>
  <c r="R457" i="2"/>
  <c r="R391" i="2"/>
  <c r="R446" i="2"/>
  <c r="R335" i="2"/>
  <c r="R292" i="2"/>
  <c r="R235" i="2"/>
  <c r="R310" i="2"/>
  <c r="R159" i="2"/>
  <c r="R106" i="2"/>
  <c r="R262" i="2"/>
  <c r="R397" i="2"/>
  <c r="R11" i="2"/>
  <c r="R302" i="2"/>
  <c r="R191" i="2"/>
  <c r="R184" i="2"/>
  <c r="R440" i="2"/>
  <c r="R374" i="2"/>
  <c r="R157" i="2"/>
  <c r="R126" i="2"/>
  <c r="R327" i="2"/>
  <c r="R265" i="2"/>
  <c r="R92" i="2"/>
  <c r="R239" i="2"/>
  <c r="R410" i="2"/>
  <c r="R220" i="2"/>
  <c r="R348" i="2"/>
  <c r="R476" i="2"/>
  <c r="R36" i="2"/>
  <c r="R9" i="2"/>
  <c r="R390" i="2"/>
  <c r="R38" i="2"/>
  <c r="R333" i="2"/>
  <c r="R130" i="2"/>
  <c r="R466" i="2"/>
  <c r="R115" i="2"/>
  <c r="R270" i="2"/>
  <c r="R441" i="2"/>
  <c r="R160" i="2"/>
  <c r="R330" i="2"/>
  <c r="R501" i="2"/>
  <c r="R288" i="2"/>
  <c r="R416" i="2"/>
  <c r="R257" i="2"/>
  <c r="R187" i="2"/>
  <c r="R8" i="2"/>
  <c r="R199" i="2"/>
  <c r="R143" i="2"/>
  <c r="R46" i="2"/>
  <c r="R138" i="2"/>
  <c r="R119" i="2"/>
  <c r="R382" i="2"/>
  <c r="R116" i="2"/>
  <c r="R271" i="2"/>
  <c r="R442" i="2"/>
  <c r="R244" i="2"/>
  <c r="R372" i="2"/>
  <c r="R500" i="2"/>
  <c r="R422" i="2"/>
  <c r="R97" i="2"/>
  <c r="R93" i="2"/>
  <c r="R493" i="2"/>
  <c r="R198" i="2"/>
  <c r="R386" i="2"/>
  <c r="R7" i="2"/>
  <c r="R339" i="2"/>
  <c r="R20" i="2"/>
  <c r="R269" i="2"/>
  <c r="R82" i="2"/>
  <c r="R402" i="2"/>
  <c r="R91" i="2"/>
  <c r="R238" i="2"/>
  <c r="R409" i="2"/>
  <c r="R136" i="2"/>
  <c r="R298" i="2"/>
  <c r="R469" i="2"/>
  <c r="R264" i="2"/>
  <c r="R328" i="2"/>
  <c r="R456" i="2"/>
  <c r="R76" i="2"/>
  <c r="R49" i="2"/>
  <c r="R417" i="2"/>
  <c r="R498" i="2"/>
  <c r="R95" i="2"/>
  <c r="R393" i="2"/>
  <c r="R156" i="2"/>
  <c r="R325" i="2"/>
  <c r="R495" i="2"/>
  <c r="R284" i="2"/>
  <c r="R412" i="2"/>
  <c r="R278" i="2"/>
  <c r="R209" i="2"/>
  <c r="R289" i="2"/>
  <c r="R77" i="2"/>
  <c r="R167" i="2"/>
  <c r="R2" i="2"/>
  <c r="R295" i="2"/>
  <c r="R51" i="2"/>
  <c r="R185" i="2"/>
  <c r="R355" i="2"/>
  <c r="R96" i="2"/>
  <c r="R245" i="2"/>
  <c r="R415" i="2"/>
  <c r="R224" i="2"/>
  <c r="R352" i="2"/>
  <c r="R480" i="2"/>
  <c r="R28" i="2"/>
  <c r="R161" i="2"/>
  <c r="R182" i="2"/>
  <c r="R285" i="2"/>
  <c r="R454" i="2"/>
  <c r="R343" i="2"/>
  <c r="R477" i="2"/>
  <c r="R275" i="2"/>
  <c r="R467" i="2"/>
  <c r="R186" i="2"/>
  <c r="R357" i="2"/>
  <c r="R180" i="2"/>
  <c r="R308" i="2"/>
  <c r="R436" i="2"/>
  <c r="R153" i="2"/>
  <c r="R101" i="2"/>
  <c r="R459" i="2"/>
  <c r="R450" i="2"/>
  <c r="R222" i="2"/>
  <c r="R78" i="2"/>
  <c r="R173" i="2"/>
  <c r="R135" i="2"/>
  <c r="R177" i="2"/>
  <c r="R118" i="2"/>
  <c r="R439" i="2"/>
  <c r="R231" i="2"/>
  <c r="R27" i="2"/>
  <c r="R155" i="2"/>
  <c r="R323" i="2"/>
  <c r="R494" i="2"/>
  <c r="R213" i="2"/>
  <c r="R383" i="2"/>
  <c r="R200" i="2"/>
  <c r="R392" i="2"/>
  <c r="R385" i="2"/>
  <c r="R315" i="2"/>
  <c r="R225" i="2"/>
  <c r="R53" i="2"/>
  <c r="R237" i="2"/>
  <c r="R90" i="2"/>
  <c r="R455" i="2"/>
  <c r="R127" i="2"/>
  <c r="R286" i="2"/>
  <c r="R414" i="2"/>
  <c r="R108" i="2"/>
  <c r="R175" i="2"/>
  <c r="R261" i="2"/>
  <c r="R346" i="2"/>
  <c r="R431" i="2"/>
  <c r="R172" i="2"/>
  <c r="R236" i="2"/>
  <c r="R300" i="2"/>
  <c r="R364" i="2"/>
  <c r="R428" i="2"/>
  <c r="R492" i="2"/>
  <c r="R193" i="2"/>
  <c r="R465" i="2"/>
  <c r="R133" i="2"/>
  <c r="R246" i="2"/>
  <c r="R40" i="2"/>
  <c r="R305" i="2"/>
  <c r="R45" i="2"/>
  <c r="R70" i="2"/>
  <c r="R210" i="2"/>
  <c r="R375" i="2"/>
  <c r="R34" i="2"/>
  <c r="R162" i="2"/>
  <c r="R338" i="2"/>
  <c r="R3" i="2"/>
  <c r="R67" i="2"/>
  <c r="R131" i="2"/>
  <c r="R206" i="2"/>
  <c r="R291" i="2"/>
  <c r="R377" i="2"/>
  <c r="R462" i="2"/>
  <c r="R112" i="2"/>
  <c r="R181" i="2"/>
  <c r="R266" i="2"/>
  <c r="R351" i="2"/>
  <c r="R437" i="2"/>
  <c r="R176" i="2"/>
  <c r="R240" i="2"/>
  <c r="R304" i="2"/>
  <c r="R368" i="2"/>
  <c r="R432" i="2"/>
  <c r="R496" i="2"/>
  <c r="R171" i="2"/>
  <c r="R443" i="2"/>
  <c r="R117" i="2"/>
  <c r="R481" i="2"/>
  <c r="R113" i="2"/>
  <c r="R241" i="2"/>
  <c r="R365" i="2"/>
  <c r="R413" i="2"/>
  <c r="R243" i="2"/>
  <c r="R283" i="2"/>
  <c r="R110" i="2"/>
  <c r="R429" i="2"/>
  <c r="R221" i="2"/>
  <c r="R23" i="2"/>
  <c r="R151" i="2"/>
  <c r="R297" i="2"/>
  <c r="R403" i="2"/>
  <c r="R489" i="2"/>
  <c r="R132" i="2"/>
  <c r="R207" i="2"/>
  <c r="R293" i="2"/>
  <c r="R378" i="2"/>
  <c r="R463" i="2"/>
  <c r="R196" i="2"/>
  <c r="R260" i="2"/>
  <c r="R324" i="2"/>
  <c r="R388" i="2"/>
  <c r="R452" i="2"/>
  <c r="R406" i="2"/>
  <c r="R89" i="2"/>
  <c r="R337" i="2"/>
  <c r="R57" i="2"/>
  <c r="R395" i="2"/>
  <c r="R129" i="2"/>
  <c r="R30" i="2"/>
  <c r="R58" i="2"/>
  <c r="R47" i="2"/>
  <c r="R307" i="2"/>
  <c r="R69" i="2"/>
  <c r="R142" i="2"/>
  <c r="R471" i="2"/>
  <c r="R263" i="2"/>
  <c r="R39" i="2"/>
  <c r="R169" i="2"/>
  <c r="R433" i="2"/>
  <c r="R109" i="2"/>
  <c r="R22" i="2"/>
  <c r="R150" i="2"/>
  <c r="R311" i="2"/>
  <c r="R482" i="2"/>
  <c r="R114" i="2"/>
  <c r="R274" i="2"/>
  <c r="R445" i="2"/>
  <c r="R43" i="2"/>
  <c r="R107" i="2"/>
  <c r="R174" i="2"/>
  <c r="R259" i="2"/>
  <c r="R345" i="2"/>
  <c r="R430" i="2"/>
  <c r="R88" i="2"/>
  <c r="R152" i="2"/>
  <c r="R234" i="2"/>
  <c r="R319" i="2"/>
  <c r="R405" i="2"/>
  <c r="R490" i="2"/>
  <c r="R216" i="2"/>
  <c r="R280" i="2"/>
  <c r="R344" i="2"/>
  <c r="R408" i="2"/>
  <c r="R472" i="2"/>
  <c r="R299" i="2"/>
  <c r="R44" i="2"/>
  <c r="R230" i="2"/>
  <c r="R17" i="2"/>
  <c r="R16" i="2"/>
  <c r="R497" i="2"/>
  <c r="R4" i="2"/>
  <c r="R322" i="2"/>
  <c r="R154" i="2"/>
  <c r="R15" i="2"/>
  <c r="R179" i="2"/>
  <c r="R350" i="2"/>
  <c r="R478" i="2"/>
  <c r="R124" i="2"/>
  <c r="R197" i="2"/>
  <c r="R282" i="2"/>
  <c r="R367" i="2"/>
  <c r="R453" i="2"/>
  <c r="R188" i="2"/>
  <c r="R252" i="2"/>
  <c r="R316" i="2"/>
  <c r="R380" i="2"/>
  <c r="R444" i="2"/>
  <c r="R449" i="2"/>
  <c r="R121" i="2"/>
  <c r="R379" i="2"/>
  <c r="R73" i="2"/>
  <c r="R24" i="2"/>
  <c r="R267" i="2"/>
  <c r="R219" i="2"/>
  <c r="R13" i="2"/>
  <c r="R102" i="2"/>
  <c r="R247" i="2"/>
  <c r="R418" i="2"/>
  <c r="R66" i="2"/>
  <c r="R205" i="2"/>
  <c r="R381" i="2"/>
  <c r="R19" i="2"/>
  <c r="R83" i="2"/>
  <c r="R147" i="2"/>
  <c r="R227" i="2"/>
  <c r="R313" i="2"/>
  <c r="R398" i="2"/>
  <c r="R483" i="2"/>
  <c r="R128" i="2"/>
  <c r="R202" i="2"/>
  <c r="R287" i="2"/>
  <c r="R373" i="2"/>
  <c r="R458" i="2"/>
  <c r="R192" i="2"/>
  <c r="R256" i="2"/>
  <c r="R320" i="2"/>
  <c r="R384" i="2"/>
  <c r="R448" i="2"/>
  <c r="R427" i="2"/>
  <c r="R105" i="2"/>
  <c r="R358" i="2"/>
  <c r="R65" i="2"/>
  <c r="R81" i="2"/>
  <c r="R32" i="2"/>
  <c r="R21" i="2"/>
  <c r="R26" i="2"/>
  <c r="R31" i="2"/>
  <c r="R329" i="2"/>
  <c r="R125" i="2"/>
  <c r="R178" i="2"/>
  <c r="R10" i="2"/>
  <c r="R306" i="2"/>
  <c r="R55" i="2"/>
  <c r="R190" i="2"/>
  <c r="R318" i="2"/>
  <c r="R425" i="2"/>
  <c r="R84" i="2"/>
  <c r="R148" i="2"/>
  <c r="R229" i="2"/>
  <c r="R314" i="2"/>
  <c r="R399" i="2"/>
  <c r="R485" i="2"/>
  <c r="R212" i="2"/>
  <c r="R276" i="2"/>
  <c r="R340" i="2"/>
  <c r="R404" i="2"/>
  <c r="R468" i="2"/>
  <c r="R321" i="2"/>
  <c r="R52" i="2"/>
  <c r="R251" i="2"/>
  <c r="R25" i="2"/>
  <c r="R48" i="2"/>
  <c r="R64" i="2"/>
  <c r="R158" i="2"/>
  <c r="R194" i="2"/>
  <c r="R111" i="2"/>
  <c r="R435" i="2"/>
  <c r="R5" i="2"/>
  <c r="R215" i="2"/>
  <c r="R42" i="2"/>
  <c r="R349" i="2"/>
  <c r="R71" i="2"/>
  <c r="R211" i="2"/>
  <c r="R347" i="2"/>
  <c r="R61" i="2"/>
  <c r="R54" i="2"/>
  <c r="R189" i="2"/>
  <c r="R354" i="2"/>
  <c r="R18" i="2"/>
  <c r="R146" i="2"/>
  <c r="R317" i="2"/>
  <c r="R487" i="2"/>
  <c r="R59" i="2"/>
  <c r="R123" i="2"/>
  <c r="R195" i="2"/>
  <c r="R281" i="2"/>
  <c r="R366" i="2"/>
  <c r="R451" i="2"/>
  <c r="R104" i="2"/>
  <c r="R170" i="2"/>
  <c r="R255" i="2"/>
  <c r="R341" i="2"/>
  <c r="R426" i="2"/>
  <c r="R168" i="2"/>
  <c r="R232" i="2"/>
  <c r="R296" i="2"/>
  <c r="R360" i="2"/>
  <c r="R424" i="2"/>
  <c r="R488" i="2"/>
  <c r="R214" i="2"/>
  <c r="R486" i="2"/>
  <c r="R149" i="2"/>
  <c r="R331" i="2"/>
  <c r="BB5" i="15"/>
  <c r="B105" i="15" l="1"/>
  <c r="A22" i="30"/>
  <c r="J3" i="30"/>
  <c r="BE65" i="15"/>
  <c r="BE40" i="15"/>
  <c r="BE355" i="15"/>
  <c r="BE371" i="15"/>
  <c r="BE360" i="15"/>
  <c r="BE361" i="15"/>
  <c r="BE365" i="15"/>
  <c r="BE366" i="15"/>
  <c r="BE370" i="15"/>
  <c r="BE376" i="15"/>
  <c r="BE375" i="15"/>
  <c r="BE391" i="15"/>
  <c r="BE390" i="15"/>
  <c r="BE396" i="15"/>
  <c r="BE395" i="15"/>
  <c r="BE60" i="15"/>
  <c r="BE55" i="15"/>
  <c r="BE45" i="15"/>
  <c r="BE50" i="15"/>
  <c r="BE35" i="15"/>
  <c r="BE30" i="15"/>
  <c r="BE25" i="15"/>
  <c r="BE20" i="15"/>
  <c r="BE15" i="15"/>
  <c r="BE10" i="15"/>
  <c r="B110" i="15" l="1"/>
  <c r="A23" i="30"/>
  <c r="BE5" i="15"/>
  <c r="BE6" i="15"/>
  <c r="B115" i="15" l="1"/>
  <c r="A24" i="30"/>
  <c r="BH36" i="15"/>
  <c r="BH31" i="15"/>
  <c r="BH26" i="15"/>
  <c r="BH21" i="15"/>
  <c r="BH16" i="15"/>
  <c r="BH11" i="15"/>
  <c r="BH101" i="15"/>
  <c r="BH96" i="15"/>
  <c r="BH91" i="15"/>
  <c r="BH86" i="15"/>
  <c r="BH46" i="15"/>
  <c r="BH41" i="15"/>
  <c r="BH66" i="15"/>
  <c r="BH51" i="15"/>
  <c r="BH81" i="15"/>
  <c r="BH71" i="15"/>
  <c r="BH56" i="15"/>
  <c r="BH76" i="15"/>
  <c r="BH61" i="15"/>
  <c r="BH201" i="15"/>
  <c r="BH121" i="15"/>
  <c r="BH280" i="15"/>
  <c r="BH60" i="15"/>
  <c r="BH141" i="15"/>
  <c r="BH221" i="15"/>
  <c r="BH300" i="15"/>
  <c r="BH380" i="15"/>
  <c r="BH281" i="15"/>
  <c r="BH360" i="15"/>
  <c r="BH161" i="15"/>
  <c r="BH240" i="15"/>
  <c r="BH181" i="15"/>
  <c r="BH261" i="15"/>
  <c r="BH321" i="15"/>
  <c r="BH400" i="15"/>
  <c r="BH301" i="15"/>
  <c r="BH381" i="15"/>
  <c r="BH180" i="15"/>
  <c r="BH260" i="15"/>
  <c r="BH341" i="15"/>
  <c r="BH120" i="15"/>
  <c r="BH200" i="15"/>
  <c r="BH20" i="15"/>
  <c r="BH100" i="15"/>
  <c r="BH80" i="15"/>
  <c r="BH160" i="15"/>
  <c r="BH401" i="15"/>
  <c r="BH361" i="15"/>
  <c r="BH140" i="15"/>
  <c r="BH220" i="15"/>
  <c r="BH340" i="15"/>
  <c r="BH241" i="15"/>
  <c r="BH320" i="15"/>
  <c r="BH145" i="15"/>
  <c r="BH165" i="15"/>
  <c r="BH186" i="15"/>
  <c r="BH205" i="15"/>
  <c r="BH245" i="15"/>
  <c r="BH265" i="15"/>
  <c r="BH285" i="15"/>
  <c r="BH305" i="15"/>
  <c r="BH326" i="15"/>
  <c r="BH346" i="15"/>
  <c r="BH366" i="15"/>
  <c r="BH386" i="15"/>
  <c r="BH25" i="15"/>
  <c r="BH45" i="15"/>
  <c r="BH146" i="15"/>
  <c r="BH166" i="15"/>
  <c r="BH206" i="15"/>
  <c r="BH246" i="15"/>
  <c r="BH266" i="15"/>
  <c r="BH286" i="15"/>
  <c r="BH306" i="15"/>
  <c r="BH40" i="15"/>
  <c r="BH105" i="15"/>
  <c r="BH125" i="15"/>
  <c r="BH225" i="15"/>
  <c r="BH65" i="15"/>
  <c r="BH85" i="15"/>
  <c r="BH106" i="15"/>
  <c r="BH126" i="15"/>
  <c r="BH185" i="15"/>
  <c r="BH226" i="15"/>
  <c r="BH325" i="15"/>
  <c r="BH345" i="15"/>
  <c r="BH365" i="15"/>
  <c r="BH385" i="15"/>
  <c r="BH30" i="15"/>
  <c r="BH10" i="15"/>
  <c r="BH70" i="15"/>
  <c r="BH151" i="15"/>
  <c r="BH190" i="15"/>
  <c r="BH251" i="15"/>
  <c r="BH310" i="15"/>
  <c r="BH350" i="15"/>
  <c r="BH370" i="15"/>
  <c r="BH391" i="15"/>
  <c r="BH50" i="15"/>
  <c r="BH110" i="15"/>
  <c r="BH130" i="15"/>
  <c r="BH170" i="15"/>
  <c r="BH191" i="15"/>
  <c r="BH210" i="15"/>
  <c r="BH230" i="15"/>
  <c r="BH290" i="15"/>
  <c r="BH311" i="15"/>
  <c r="BH351" i="15"/>
  <c r="BH371" i="15"/>
  <c r="BH90" i="15"/>
  <c r="BH111" i="15"/>
  <c r="BH131" i="15"/>
  <c r="BH171" i="15"/>
  <c r="BH211" i="15"/>
  <c r="BH231" i="15"/>
  <c r="BH270" i="15"/>
  <c r="BH291" i="15"/>
  <c r="BH330" i="15"/>
  <c r="BH35" i="15"/>
  <c r="BH150" i="15"/>
  <c r="BH250" i="15"/>
  <c r="BH271" i="15"/>
  <c r="BH331" i="15"/>
  <c r="BH390" i="15"/>
  <c r="BH55" i="15"/>
  <c r="BH115" i="15"/>
  <c r="BH176" i="15"/>
  <c r="BH215" i="15"/>
  <c r="BH236" i="15"/>
  <c r="BH356" i="15"/>
  <c r="BH376" i="15"/>
  <c r="BH15" i="15"/>
  <c r="BH75" i="15"/>
  <c r="BH116" i="15"/>
  <c r="BH216" i="15"/>
  <c r="BH255" i="15"/>
  <c r="BH395" i="15"/>
  <c r="BH135" i="15"/>
  <c r="BH155" i="15"/>
  <c r="BH196" i="15"/>
  <c r="BH256" i="15"/>
  <c r="BH275" i="15"/>
  <c r="BH295" i="15"/>
  <c r="BH315" i="15"/>
  <c r="BH335" i="15"/>
  <c r="BH95" i="15"/>
  <c r="BH136" i="15"/>
  <c r="BH156" i="15"/>
  <c r="BH175" i="15"/>
  <c r="BH195" i="15"/>
  <c r="BH235" i="15"/>
  <c r="BH276" i="15"/>
  <c r="BH296" i="15"/>
  <c r="BH316" i="15"/>
  <c r="BH336" i="15"/>
  <c r="BH355" i="15"/>
  <c r="BH375" i="15"/>
  <c r="BH396" i="15"/>
  <c r="BH6" i="15"/>
  <c r="BH5" i="15"/>
  <c r="B120" i="15" l="1"/>
  <c r="A25" i="30"/>
  <c r="B125" i="15" l="1"/>
  <c r="A26" i="30"/>
  <c r="B130" i="15" l="1"/>
  <c r="A27" i="30"/>
  <c r="B135" i="15" l="1"/>
  <c r="A28" i="30"/>
  <c r="B140" i="15" l="1"/>
  <c r="A29" i="30"/>
  <c r="B145" i="15" l="1"/>
  <c r="A30" i="30"/>
  <c r="B150" i="15" l="1"/>
  <c r="A31" i="30"/>
  <c r="B155" i="15" l="1"/>
  <c r="A32" i="30"/>
  <c r="B160" i="15" l="1"/>
  <c r="A33" i="30"/>
  <c r="B165" i="15" l="1"/>
  <c r="A34" i="30"/>
  <c r="B170" i="15" l="1"/>
  <c r="A35" i="30"/>
  <c r="B175" i="15" l="1"/>
  <c r="A36" i="30"/>
  <c r="B180" i="15" l="1"/>
  <c r="A37" i="30"/>
  <c r="B185" i="15" l="1"/>
  <c r="A38" i="30"/>
  <c r="B190" i="15" l="1"/>
  <c r="A39" i="30"/>
  <c r="B195" i="15" l="1"/>
  <c r="A40" i="30"/>
  <c r="B200" i="15" l="1"/>
  <c r="A41" i="30"/>
  <c r="B205" i="15" l="1"/>
  <c r="A42" i="30"/>
  <c r="B210" i="15" l="1"/>
  <c r="A43" i="30"/>
  <c r="B215" i="15" l="1"/>
  <c r="A44" i="30"/>
  <c r="B220" i="15" l="1"/>
  <c r="A45" i="30"/>
  <c r="B225" i="15" l="1"/>
  <c r="A46" i="30"/>
  <c r="B230" i="15" l="1"/>
  <c r="A47" i="30"/>
  <c r="B235" i="15" l="1"/>
  <c r="A48" i="30"/>
  <c r="B240" i="15" l="1"/>
  <c r="A49" i="30"/>
  <c r="B245" i="15" l="1"/>
  <c r="A50" i="30"/>
  <c r="B250" i="15" l="1"/>
  <c r="A51" i="30"/>
  <c r="B255" i="15" l="1"/>
  <c r="A52" i="30"/>
  <c r="B260" i="15" l="1"/>
  <c r="A53" i="30"/>
  <c r="B265" i="15" l="1"/>
  <c r="A54" i="30"/>
  <c r="B270" i="15" l="1"/>
  <c r="A55" i="30"/>
  <c r="B275" i="15" l="1"/>
  <c r="A56" i="30"/>
  <c r="B280" i="15" l="1"/>
  <c r="A57" i="30"/>
  <c r="B285" i="15" l="1"/>
  <c r="A58" i="30"/>
  <c r="B290" i="15" l="1"/>
  <c r="A59" i="30"/>
  <c r="B295" i="15" l="1"/>
  <c r="A60" i="30"/>
  <c r="B300" i="15" l="1"/>
  <c r="A61" i="30"/>
  <c r="B305" i="15" l="1"/>
  <c r="A62" i="30"/>
  <c r="B310" i="15" l="1"/>
  <c r="A63" i="30"/>
  <c r="B315" i="15" l="1"/>
  <c r="A64" i="30"/>
  <c r="B320" i="15" l="1"/>
  <c r="A65" i="30"/>
  <c r="B325" i="15" l="1"/>
  <c r="A66" i="30"/>
  <c r="B330" i="15" l="1"/>
  <c r="A67" i="30"/>
  <c r="B335" i="15" l="1"/>
  <c r="A68" i="30"/>
  <c r="B340" i="15" l="1"/>
  <c r="A69" i="30"/>
  <c r="B345" i="15" l="1"/>
  <c r="A70" i="30"/>
  <c r="B350" i="15" l="1"/>
  <c r="A71" i="30"/>
  <c r="B355" i="15" l="1"/>
  <c r="A72" i="30"/>
  <c r="B360" i="15" l="1"/>
  <c r="A73" i="30"/>
  <c r="B365" i="15" l="1"/>
  <c r="A74" i="30"/>
  <c r="B370" i="15" l="1"/>
  <c r="A75" i="30"/>
  <c r="B375" i="15" l="1"/>
  <c r="A76" i="30"/>
  <c r="B380" i="15" l="1"/>
  <c r="A77" i="30"/>
  <c r="B385" i="15" l="1"/>
  <c r="A78" i="30"/>
  <c r="B390" i="15" l="1"/>
  <c r="A79" i="30"/>
  <c r="B395" i="15" l="1"/>
  <c r="A80" i="30"/>
  <c r="B400" i="15" l="1"/>
  <c r="A81" i="30"/>
  <c r="A82" i="3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早稲田大学</author>
  </authors>
  <commentList>
    <comment ref="B2" authorId="0" shapeId="0" xr:uid="{00000000-0006-0000-0300-000001000000}">
      <text>
        <r>
          <rPr>
            <sz val="12"/>
            <color indexed="81"/>
            <rFont val="ＭＳ Ｐゴシック"/>
            <family val="3"/>
            <charset val="128"/>
          </rPr>
          <t>登録データからコピーし、貼り付けてください。</t>
        </r>
      </text>
    </comment>
  </commentList>
</comments>
</file>

<file path=xl/sharedStrings.xml><?xml version="1.0" encoding="utf-8"?>
<sst xmlns="http://schemas.openxmlformats.org/spreadsheetml/2006/main" count="47612" uniqueCount="13956">
  <si>
    <t>ナンバー</t>
    <phoneticPr fontId="1"/>
  </si>
  <si>
    <t>学年</t>
    <rPh sb="0" eb="2">
      <t>ガクネン</t>
    </rPh>
    <phoneticPr fontId="1"/>
  </si>
  <si>
    <t>出場種目</t>
    <rPh sb="0" eb="2">
      <t>シュツジョウ</t>
    </rPh>
    <rPh sb="2" eb="4">
      <t>シュモク</t>
    </rPh>
    <phoneticPr fontId="1"/>
  </si>
  <si>
    <t>標準記録</t>
    <rPh sb="0" eb="2">
      <t>ヒョウジュン</t>
    </rPh>
    <rPh sb="2" eb="4">
      <t>キロク</t>
    </rPh>
    <phoneticPr fontId="1"/>
  </si>
  <si>
    <t>資格記録</t>
    <rPh sb="0" eb="2">
      <t>シカク</t>
    </rPh>
    <rPh sb="2" eb="4">
      <t>キロク</t>
    </rPh>
    <phoneticPr fontId="1"/>
  </si>
  <si>
    <t>資格審査</t>
    <rPh sb="0" eb="2">
      <t>シカク</t>
    </rPh>
    <rPh sb="2" eb="4">
      <t>シンサ</t>
    </rPh>
    <phoneticPr fontId="1"/>
  </si>
  <si>
    <t>氏名</t>
    <rPh sb="0" eb="2">
      <t>シメイ</t>
    </rPh>
    <phoneticPr fontId="1"/>
  </si>
  <si>
    <t>登録陸協</t>
    <rPh sb="0" eb="2">
      <t>トウロク</t>
    </rPh>
    <rPh sb="2" eb="4">
      <t>リッキョウ</t>
    </rPh>
    <phoneticPr fontId="1"/>
  </si>
  <si>
    <t>トラック・フィールド</t>
    <phoneticPr fontId="1"/>
  </si>
  <si>
    <t>混成</t>
    <rPh sb="0" eb="2">
      <t>コンセイ</t>
    </rPh>
    <phoneticPr fontId="1"/>
  </si>
  <si>
    <t>樹立日</t>
    <rPh sb="0" eb="2">
      <t>ジュリツ</t>
    </rPh>
    <rPh sb="2" eb="3">
      <t>ビ</t>
    </rPh>
    <phoneticPr fontId="1"/>
  </si>
  <si>
    <t>樹立競技会</t>
    <rPh sb="0" eb="2">
      <t>ジュリツ</t>
    </rPh>
    <rPh sb="2" eb="5">
      <t>キョウギカイ</t>
    </rPh>
    <phoneticPr fontId="1"/>
  </si>
  <si>
    <t>記録証</t>
    <rPh sb="0" eb="2">
      <t>キロク</t>
    </rPh>
    <rPh sb="2" eb="3">
      <t>ショウ</t>
    </rPh>
    <phoneticPr fontId="1"/>
  </si>
  <si>
    <t>大会HPURL</t>
    <rPh sb="0" eb="2">
      <t>タイカイ</t>
    </rPh>
    <phoneticPr fontId="1"/>
  </si>
  <si>
    <t>番号①</t>
    <rPh sb="0" eb="2">
      <t>バンゴウ</t>
    </rPh>
    <phoneticPr fontId="1"/>
  </si>
  <si>
    <t>番号②</t>
    <rPh sb="0" eb="2">
      <t>バンゴウ</t>
    </rPh>
    <phoneticPr fontId="1"/>
  </si>
  <si>
    <t>記録</t>
    <rPh sb="0" eb="2">
      <t>キロク</t>
    </rPh>
    <phoneticPr fontId="1"/>
  </si>
  <si>
    <t>男子種目</t>
    <rPh sb="0" eb="2">
      <t>ダンシ</t>
    </rPh>
    <rPh sb="2" eb="4">
      <t>シュモク</t>
    </rPh>
    <phoneticPr fontId="1"/>
  </si>
  <si>
    <t>女子種目</t>
    <rPh sb="0" eb="2">
      <t>ジョシ</t>
    </rPh>
    <rPh sb="2" eb="4">
      <t>シュモク</t>
    </rPh>
    <phoneticPr fontId="1"/>
  </si>
  <si>
    <t>参加標準記録突破者一覧</t>
    <phoneticPr fontId="1"/>
  </si>
  <si>
    <t>樹立日①</t>
    <rPh sb="0" eb="2">
      <t>ジュリツ</t>
    </rPh>
    <rPh sb="2" eb="3">
      <t>ビ</t>
    </rPh>
    <phoneticPr fontId="1"/>
  </si>
  <si>
    <t>樹立日②</t>
    <rPh sb="0" eb="2">
      <t>ジュリツ</t>
    </rPh>
    <rPh sb="2" eb="3">
      <t>ビ</t>
    </rPh>
    <phoneticPr fontId="1"/>
  </si>
  <si>
    <t>樹立日③</t>
    <rPh sb="0" eb="2">
      <t>ジュリツ</t>
    </rPh>
    <rPh sb="2" eb="3">
      <t>ビ</t>
    </rPh>
    <phoneticPr fontId="1"/>
  </si>
  <si>
    <t>年</t>
    <rPh sb="0" eb="1">
      <t>ネン</t>
    </rPh>
    <phoneticPr fontId="1"/>
  </si>
  <si>
    <t>月</t>
    <rPh sb="0" eb="1">
      <t>ガツ</t>
    </rPh>
    <phoneticPr fontId="1"/>
  </si>
  <si>
    <t>月</t>
    <rPh sb="0" eb="1">
      <t>ゲツ</t>
    </rPh>
    <phoneticPr fontId="1"/>
  </si>
  <si>
    <t>日</t>
    <phoneticPr fontId="1"/>
  </si>
  <si>
    <t>01 北海道</t>
  </si>
  <si>
    <t>所属団体名</t>
    <rPh sb="0" eb="2">
      <t>ショゾク</t>
    </rPh>
    <rPh sb="2" eb="4">
      <t>ダンタイ</t>
    </rPh>
    <rPh sb="4" eb="5">
      <t>メイ</t>
    </rPh>
    <phoneticPr fontId="3"/>
  </si>
  <si>
    <t>所属団体名略称</t>
    <rPh sb="0" eb="2">
      <t>ショゾク</t>
    </rPh>
    <rPh sb="2" eb="4">
      <t>ダンタイ</t>
    </rPh>
    <rPh sb="4" eb="5">
      <t>メイ</t>
    </rPh>
    <rPh sb="5" eb="7">
      <t>リャクショウ</t>
    </rPh>
    <phoneticPr fontId="3"/>
  </si>
  <si>
    <t>ﾌﾘｶﾞﾅ</t>
    <phoneticPr fontId="3"/>
  </si>
  <si>
    <t>所属コード</t>
    <rPh sb="0" eb="2">
      <t>ショゾク</t>
    </rPh>
    <phoneticPr fontId="3"/>
  </si>
  <si>
    <t>監督名</t>
    <rPh sb="0" eb="2">
      <t>カントク</t>
    </rPh>
    <rPh sb="2" eb="3">
      <t>メイ</t>
    </rPh>
    <phoneticPr fontId="3"/>
  </si>
  <si>
    <t>入力責任者</t>
    <rPh sb="0" eb="2">
      <t>ニュウリョク</t>
    </rPh>
    <rPh sb="2" eb="5">
      <t>セキニンシャ</t>
    </rPh>
    <phoneticPr fontId="3"/>
  </si>
  <si>
    <t>郵便番号</t>
    <rPh sb="0" eb="4">
      <t>ユウビンバンゴウ</t>
    </rPh>
    <phoneticPr fontId="3"/>
  </si>
  <si>
    <t>住所</t>
    <rPh sb="0" eb="2">
      <t>ジュウショ</t>
    </rPh>
    <phoneticPr fontId="3"/>
  </si>
  <si>
    <t>当日連絡責任者</t>
    <rPh sb="0" eb="2">
      <t>トウジツ</t>
    </rPh>
    <rPh sb="2" eb="4">
      <t>レンラク</t>
    </rPh>
    <rPh sb="4" eb="7">
      <t>セキニンシャ</t>
    </rPh>
    <phoneticPr fontId="3"/>
  </si>
  <si>
    <t>登録陸協</t>
    <rPh sb="0" eb="2">
      <t>トウロク</t>
    </rPh>
    <rPh sb="2" eb="3">
      <t>リク</t>
    </rPh>
    <rPh sb="3" eb="4">
      <t>キョウ</t>
    </rPh>
    <phoneticPr fontId="1"/>
  </si>
  <si>
    <t>リレー種目</t>
    <rPh sb="3" eb="5">
      <t>シュモク</t>
    </rPh>
    <phoneticPr fontId="1"/>
  </si>
  <si>
    <t>男子標準</t>
    <rPh sb="0" eb="2">
      <t>ダンシ</t>
    </rPh>
    <rPh sb="2" eb="4">
      <t>ヒョウジュン</t>
    </rPh>
    <phoneticPr fontId="1"/>
  </si>
  <si>
    <t>女子標準</t>
    <rPh sb="0" eb="2">
      <t>ジョシ</t>
    </rPh>
    <rPh sb="2" eb="4">
      <t>ヒョウジュン</t>
    </rPh>
    <phoneticPr fontId="1"/>
  </si>
  <si>
    <t>002 100m</t>
    <phoneticPr fontId="1"/>
  </si>
  <si>
    <t>4×100mR</t>
    <phoneticPr fontId="1"/>
  </si>
  <si>
    <t>A標準</t>
    <rPh sb="1" eb="3">
      <t>ヒョウジュン</t>
    </rPh>
    <phoneticPr fontId="1"/>
  </si>
  <si>
    <t>02 青森</t>
    <phoneticPr fontId="1"/>
  </si>
  <si>
    <t>003 200m</t>
    <phoneticPr fontId="1"/>
  </si>
  <si>
    <t>4×400mR</t>
    <phoneticPr fontId="1"/>
  </si>
  <si>
    <t>B標準</t>
    <rPh sb="1" eb="3">
      <t>ヒョウジュン</t>
    </rPh>
    <phoneticPr fontId="1"/>
  </si>
  <si>
    <t>03 岩手</t>
    <phoneticPr fontId="1"/>
  </si>
  <si>
    <t>005 400m</t>
    <phoneticPr fontId="1"/>
  </si>
  <si>
    <t>10000m</t>
    <phoneticPr fontId="1"/>
  </si>
  <si>
    <t>3000m</t>
    <phoneticPr fontId="1"/>
  </si>
  <si>
    <t>04 宮城</t>
    <phoneticPr fontId="1"/>
  </si>
  <si>
    <t>006 800m</t>
    <phoneticPr fontId="1"/>
  </si>
  <si>
    <t>20km</t>
    <phoneticPr fontId="1"/>
  </si>
  <si>
    <t>5000m</t>
    <phoneticPr fontId="1"/>
  </si>
  <si>
    <t>05 秋田</t>
    <phoneticPr fontId="1"/>
  </si>
  <si>
    <t>008 1500m</t>
    <phoneticPr fontId="1"/>
  </si>
  <si>
    <t>ハーフ</t>
    <phoneticPr fontId="1"/>
  </si>
  <si>
    <t>06 山形</t>
    <phoneticPr fontId="1"/>
  </si>
  <si>
    <t>011 5000m</t>
    <phoneticPr fontId="1"/>
  </si>
  <si>
    <t>10000mW</t>
    <phoneticPr fontId="1"/>
  </si>
  <si>
    <t>07 福島</t>
    <phoneticPr fontId="1"/>
  </si>
  <si>
    <t>012 10000m</t>
    <phoneticPr fontId="1"/>
  </si>
  <si>
    <t>10kmW</t>
    <phoneticPr fontId="1"/>
  </si>
  <si>
    <t>08 茨城</t>
    <phoneticPr fontId="1"/>
  </si>
  <si>
    <t>20kmW</t>
    <phoneticPr fontId="1"/>
  </si>
  <si>
    <t>M1</t>
  </si>
  <si>
    <t>09 栃木</t>
    <phoneticPr fontId="1"/>
  </si>
  <si>
    <t>034 110mH</t>
    <phoneticPr fontId="1"/>
  </si>
  <si>
    <t>M2</t>
  </si>
  <si>
    <t>10 群馬</t>
    <phoneticPr fontId="1"/>
  </si>
  <si>
    <t>037 400mH</t>
    <phoneticPr fontId="1"/>
  </si>
  <si>
    <t>053 3000mSC</t>
    <phoneticPr fontId="1"/>
  </si>
  <si>
    <t>M3</t>
  </si>
  <si>
    <t>11 埼玉</t>
    <phoneticPr fontId="1"/>
  </si>
  <si>
    <t>D1</t>
  </si>
  <si>
    <t>12 千葉</t>
    <phoneticPr fontId="1"/>
  </si>
  <si>
    <t>071 走高跳</t>
    <rPh sb="4" eb="5">
      <t>ハシ</t>
    </rPh>
    <rPh sb="5" eb="7">
      <t>タカトビ</t>
    </rPh>
    <phoneticPr fontId="1"/>
  </si>
  <si>
    <t>D2</t>
  </si>
  <si>
    <t>13 東京</t>
    <phoneticPr fontId="1"/>
  </si>
  <si>
    <t>072 棒高跳</t>
    <rPh sb="4" eb="7">
      <t>ボウタカト</t>
    </rPh>
    <phoneticPr fontId="1"/>
  </si>
  <si>
    <t>D3</t>
  </si>
  <si>
    <t>14 神奈川</t>
    <phoneticPr fontId="1"/>
  </si>
  <si>
    <t>073 走幅跳</t>
    <rPh sb="4" eb="5">
      <t>ハシ</t>
    </rPh>
    <rPh sb="5" eb="7">
      <t>ハバトビ</t>
    </rPh>
    <phoneticPr fontId="1"/>
  </si>
  <si>
    <t>D4</t>
  </si>
  <si>
    <t>15 新潟</t>
    <phoneticPr fontId="1"/>
  </si>
  <si>
    <t>074 三段跳</t>
    <rPh sb="4" eb="7">
      <t>サンダント</t>
    </rPh>
    <phoneticPr fontId="1"/>
  </si>
  <si>
    <t>D5</t>
  </si>
  <si>
    <t>16 富山</t>
    <phoneticPr fontId="1"/>
  </si>
  <si>
    <t>S1</t>
  </si>
  <si>
    <t>17 石川</t>
    <phoneticPr fontId="1"/>
  </si>
  <si>
    <t>081 砲丸投</t>
    <rPh sb="4" eb="6">
      <t>ホウガン</t>
    </rPh>
    <rPh sb="6" eb="7">
      <t>ナ</t>
    </rPh>
    <phoneticPr fontId="1"/>
  </si>
  <si>
    <t>S2</t>
  </si>
  <si>
    <t>18 福井</t>
    <phoneticPr fontId="1"/>
  </si>
  <si>
    <t>086 円盤投</t>
    <rPh sb="4" eb="6">
      <t>エンバン</t>
    </rPh>
    <rPh sb="6" eb="7">
      <t>ナ</t>
    </rPh>
    <phoneticPr fontId="1"/>
  </si>
  <si>
    <t>19 山梨</t>
    <phoneticPr fontId="1"/>
  </si>
  <si>
    <t>089 ハンマー投</t>
    <rPh sb="8" eb="9">
      <t>ナ</t>
    </rPh>
    <phoneticPr fontId="1"/>
  </si>
  <si>
    <t>20 長野</t>
    <phoneticPr fontId="1"/>
  </si>
  <si>
    <t>092 やり投</t>
    <rPh sb="6" eb="7">
      <t>ナ</t>
    </rPh>
    <phoneticPr fontId="1"/>
  </si>
  <si>
    <t>21 岐阜</t>
    <phoneticPr fontId="1"/>
  </si>
  <si>
    <t>201 十種競技</t>
    <rPh sb="4" eb="6">
      <t>ジュッシュ</t>
    </rPh>
    <rPh sb="6" eb="8">
      <t>キョウギ</t>
    </rPh>
    <phoneticPr fontId="1"/>
  </si>
  <si>
    <t>22 静岡</t>
    <phoneticPr fontId="1"/>
  </si>
  <si>
    <t>23 愛知</t>
    <phoneticPr fontId="1"/>
  </si>
  <si>
    <t>24 三重</t>
    <phoneticPr fontId="1"/>
  </si>
  <si>
    <t>25 滋賀</t>
    <phoneticPr fontId="1"/>
  </si>
  <si>
    <t>26 京都</t>
    <phoneticPr fontId="1"/>
  </si>
  <si>
    <t>27 大阪</t>
    <phoneticPr fontId="1"/>
  </si>
  <si>
    <t>28 兵庫</t>
    <phoneticPr fontId="1"/>
  </si>
  <si>
    <t>29 奈良</t>
    <phoneticPr fontId="1"/>
  </si>
  <si>
    <t>30 和歌山</t>
    <phoneticPr fontId="1"/>
  </si>
  <si>
    <t>31 鳥取</t>
    <phoneticPr fontId="1"/>
  </si>
  <si>
    <t>32 島根</t>
    <phoneticPr fontId="1"/>
  </si>
  <si>
    <t>33 岡山</t>
    <phoneticPr fontId="1"/>
  </si>
  <si>
    <t>34 広島</t>
    <phoneticPr fontId="1"/>
  </si>
  <si>
    <t>35 山口</t>
    <phoneticPr fontId="1"/>
  </si>
  <si>
    <t>36 徳島</t>
    <phoneticPr fontId="1"/>
  </si>
  <si>
    <t>37 香川</t>
    <phoneticPr fontId="1"/>
  </si>
  <si>
    <t>38 愛媛</t>
    <phoneticPr fontId="1"/>
  </si>
  <si>
    <t>39 高知</t>
    <phoneticPr fontId="1"/>
  </si>
  <si>
    <t>40 福岡</t>
    <phoneticPr fontId="1"/>
  </si>
  <si>
    <t>41 佐賀</t>
    <phoneticPr fontId="1"/>
  </si>
  <si>
    <t>42 長崎</t>
    <phoneticPr fontId="1"/>
  </si>
  <si>
    <t>43 熊本</t>
    <phoneticPr fontId="1"/>
  </si>
  <si>
    <t>44 大分</t>
    <phoneticPr fontId="1"/>
  </si>
  <si>
    <t>45 宮崎</t>
    <phoneticPr fontId="1"/>
  </si>
  <si>
    <t>46 鹿児島</t>
    <phoneticPr fontId="1"/>
  </si>
  <si>
    <t>47 沖縄</t>
    <phoneticPr fontId="1"/>
  </si>
  <si>
    <t>※　備考欄</t>
    <rPh sb="2" eb="4">
      <t>ビコウ</t>
    </rPh>
    <rPh sb="4" eb="5">
      <t>ラン</t>
    </rPh>
    <phoneticPr fontId="1"/>
  </si>
  <si>
    <t>01</t>
    <phoneticPr fontId="1"/>
  </si>
  <si>
    <t>02</t>
    <phoneticPr fontId="1"/>
  </si>
  <si>
    <t>03</t>
    <phoneticPr fontId="1"/>
  </si>
  <si>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</si>
  <si>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</si>
  <si>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</si>
  <si>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</si>
  <si>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</si>
  <si>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</si>
  <si>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</si>
  <si>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</si>
  <si>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</si>
  <si>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</si>
  <si>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</si>
  <si>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</si>
  <si>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</si>
  <si>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</si>
  <si>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</si>
  <si>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</si>
  <si>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</si>
  <si>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</si>
  <si>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</si>
  <si>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</si>
  <si>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</si>
  <si>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</si>
  <si>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</si>
  <si>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</si>
  <si>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</si>
  <si>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</si>
  <si>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</si>
  <si>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</si>
  <si>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</si>
  <si>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</si>
  <si>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</si>
  <si>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</si>
  <si>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</si>
  <si>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</si>
  <si>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</si>
  <si>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</si>
  <si>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</si>
  <si>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</si>
  <si>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</si>
  <si>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</si>
  <si>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</si>
  <si>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</si>
  <si>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</si>
  <si>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</si>
  <si>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</si>
  <si>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</si>
  <si>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</si>
  <si>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</si>
  <si>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</si>
  <si>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</si>
  <si>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</si>
  <si>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</si>
  <si>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</si>
  <si>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</si>
  <si>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</si>
  <si>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</si>
  <si>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</si>
  <si>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</si>
  <si>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</si>
  <si>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</si>
  <si>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</si>
  <si>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</si>
  <si>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</si>
  <si>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</si>
  <si>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</si>
  <si>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</si>
  <si>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</si>
  <si>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</si>
  <si>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</si>
  <si>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</si>
  <si>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</si>
  <si>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</si>
  <si>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</si>
  <si>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</si>
  <si>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</si>
  <si>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</si>
  <si>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</si>
  <si>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</si>
  <si>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</si>
  <si>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</si>
  <si>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</si>
  <si>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</si>
  <si>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</si>
  <si>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</si>
  <si>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</si>
  <si>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</si>
  <si>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</si>
  <si>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</si>
  <si>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</si>
  <si>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</si>
  <si>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</si>
  <si>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</si>
  <si>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</si>
  <si>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</si>
  <si>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</si>
  <si>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</si>
  <si>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00</t>
    <phoneticPr fontId="1"/>
  </si>
  <si>
    <t>1</t>
    <phoneticPr fontId="1"/>
  </si>
  <si>
    <t>2</t>
  </si>
  <si>
    <t>3</t>
  </si>
  <si>
    <t>4</t>
  </si>
  <si>
    <t>5</t>
  </si>
  <si>
    <t>6</t>
  </si>
  <si>
    <t>7</t>
  </si>
  <si>
    <t>8</t>
  </si>
  <si>
    <t>9</t>
  </si>
  <si>
    <t>0</t>
    <phoneticPr fontId="1"/>
  </si>
  <si>
    <t>時間</t>
    <rPh sb="0" eb="2">
      <t>ジカン</t>
    </rPh>
    <phoneticPr fontId="1"/>
  </si>
  <si>
    <t>分/m</t>
    <rPh sb="0" eb="1">
      <t>フン</t>
    </rPh>
    <phoneticPr fontId="1"/>
  </si>
  <si>
    <t>秒/cm</t>
    <rPh sb="0" eb="1">
      <t>ビョウ</t>
    </rPh>
    <phoneticPr fontId="1"/>
  </si>
  <si>
    <t>新規登録</t>
    <rPh sb="0" eb="2">
      <t>シンキ</t>
    </rPh>
    <rPh sb="2" eb="4">
      <t>トウロク</t>
    </rPh>
    <phoneticPr fontId="1"/>
  </si>
  <si>
    <t>突破者一覧
有／無</t>
    <rPh sb="0" eb="2">
      <t>トッパ</t>
    </rPh>
    <rPh sb="2" eb="3">
      <t>シャ</t>
    </rPh>
    <rPh sb="3" eb="5">
      <t>イチラン</t>
    </rPh>
    <rPh sb="6" eb="7">
      <t>アリ</t>
    </rPh>
    <rPh sb="8" eb="9">
      <t>ナ</t>
    </rPh>
    <phoneticPr fontId="1"/>
  </si>
  <si>
    <t>登録番号</t>
    <rPh sb="0" eb="2">
      <t>トウロク</t>
    </rPh>
    <rPh sb="2" eb="4">
      <t>バンゴウ</t>
    </rPh>
    <phoneticPr fontId="1"/>
  </si>
  <si>
    <t>所属</t>
    <rPh sb="0" eb="2">
      <t>ショゾク</t>
    </rPh>
    <phoneticPr fontId="1"/>
  </si>
  <si>
    <t>012 10000m</t>
  </si>
  <si>
    <t>011 5000m</t>
  </si>
  <si>
    <t>流通経済大学</t>
  </si>
  <si>
    <t>地区
コード</t>
    <rPh sb="0" eb="2">
      <t>チク</t>
    </rPh>
    <phoneticPr fontId="2"/>
  </si>
  <si>
    <t>団体
コード</t>
    <rPh sb="0" eb="2">
      <t>ダンタイ</t>
    </rPh>
    <phoneticPr fontId="2"/>
  </si>
  <si>
    <t>団体名</t>
    <rPh sb="0" eb="3">
      <t>ダンタイメイ</t>
    </rPh>
    <phoneticPr fontId="2"/>
  </si>
  <si>
    <t>登　録
の種類</t>
    <rPh sb="0" eb="1">
      <t>ノボル</t>
    </rPh>
    <rPh sb="2" eb="3">
      <t>ロク</t>
    </rPh>
    <rPh sb="5" eb="7">
      <t>シュルイ</t>
    </rPh>
    <phoneticPr fontId="2"/>
  </si>
  <si>
    <t>登録番号</t>
    <rPh sb="0" eb="2">
      <t>トウロク</t>
    </rPh>
    <rPh sb="2" eb="4">
      <t>バンゴウ</t>
    </rPh>
    <phoneticPr fontId="2"/>
  </si>
  <si>
    <t>氏名</t>
    <rPh sb="0" eb="2">
      <t>シメイ</t>
    </rPh>
    <phoneticPr fontId="2"/>
  </si>
  <si>
    <t>カナ氏名</t>
    <rPh sb="2" eb="4">
      <t>シメイ</t>
    </rPh>
    <phoneticPr fontId="2"/>
  </si>
  <si>
    <t>生年月日</t>
    <rPh sb="0" eb="2">
      <t>セイネン</t>
    </rPh>
    <rPh sb="2" eb="4">
      <t>ガッピ</t>
    </rPh>
    <phoneticPr fontId="2"/>
  </si>
  <si>
    <t>年齢</t>
    <rPh sb="0" eb="2">
      <t>ネンレイ</t>
    </rPh>
    <phoneticPr fontId="2"/>
  </si>
  <si>
    <t>出身高校
都道府県</t>
    <rPh sb="0" eb="2">
      <t>シュッシン</t>
    </rPh>
    <rPh sb="2" eb="4">
      <t>コウコウ</t>
    </rPh>
    <rPh sb="5" eb="9">
      <t>トドウフケン</t>
    </rPh>
    <phoneticPr fontId="2"/>
  </si>
  <si>
    <t>出身高校名</t>
    <rPh sb="0" eb="2">
      <t>シュッシン</t>
    </rPh>
    <rPh sb="2" eb="5">
      <t>コウコウメイ</t>
    </rPh>
    <phoneticPr fontId="2"/>
  </si>
  <si>
    <t>学部</t>
    <rPh sb="0" eb="2">
      <t>ガクブ</t>
    </rPh>
    <phoneticPr fontId="2"/>
  </si>
  <si>
    <t>学年</t>
    <rPh sb="0" eb="2">
      <t>ガクネン</t>
    </rPh>
    <phoneticPr fontId="2"/>
  </si>
  <si>
    <t>審判
資格</t>
    <rPh sb="0" eb="2">
      <t>シンパン</t>
    </rPh>
    <rPh sb="3" eb="5">
      <t>シカク</t>
    </rPh>
    <phoneticPr fontId="2"/>
  </si>
  <si>
    <t>郵便番号</t>
    <rPh sb="0" eb="2">
      <t>ユウビン</t>
    </rPh>
    <rPh sb="2" eb="4">
      <t>バンゴウ</t>
    </rPh>
    <phoneticPr fontId="2"/>
  </si>
  <si>
    <t>住　　所
都道府県</t>
    <rPh sb="0" eb="1">
      <t>ジュウ</t>
    </rPh>
    <rPh sb="3" eb="4">
      <t>ショ</t>
    </rPh>
    <rPh sb="5" eb="9">
      <t>トドウフケン</t>
    </rPh>
    <phoneticPr fontId="2"/>
  </si>
  <si>
    <t>住所</t>
    <rPh sb="0" eb="2">
      <t>ジュウショ</t>
    </rPh>
    <phoneticPr fontId="2"/>
  </si>
  <si>
    <t>陸協</t>
    <rPh sb="0" eb="2">
      <t>リッキョウ</t>
    </rPh>
    <phoneticPr fontId="2"/>
  </si>
  <si>
    <t>登録日</t>
    <rPh sb="0" eb="3">
      <t>トウロクビ</t>
    </rPh>
    <phoneticPr fontId="2"/>
  </si>
  <si>
    <t>備考</t>
    <rPh sb="0" eb="2">
      <t>ビコウ</t>
    </rPh>
    <phoneticPr fontId="2"/>
  </si>
  <si>
    <t>種目</t>
    <rPh sb="0" eb="2">
      <t>シュモク</t>
    </rPh>
    <phoneticPr fontId="6"/>
  </si>
  <si>
    <t>資格審査</t>
    <rPh sb="0" eb="2">
      <t>シカク</t>
    </rPh>
    <rPh sb="2" eb="4">
      <t>シンサ</t>
    </rPh>
    <phoneticPr fontId="6"/>
  </si>
  <si>
    <t>参考URL
（資格審査：「大会HPURL」の場合）</t>
    <rPh sb="0" eb="2">
      <t>サンコウ</t>
    </rPh>
    <rPh sb="7" eb="9">
      <t>シカク</t>
    </rPh>
    <rPh sb="9" eb="11">
      <t>シンサ</t>
    </rPh>
    <rPh sb="13" eb="15">
      <t>タイカイ</t>
    </rPh>
    <rPh sb="22" eb="24">
      <t>バアイ</t>
    </rPh>
    <phoneticPr fontId="6"/>
  </si>
  <si>
    <t>氏名-種目</t>
    <rPh sb="0" eb="2">
      <t>シメイ</t>
    </rPh>
    <rPh sb="3" eb="5">
      <t>シュモク</t>
    </rPh>
    <phoneticPr fontId="6"/>
  </si>
  <si>
    <t>標準記録
突破種目</t>
    <rPh sb="0" eb="2">
      <t>ヒョウジュン</t>
    </rPh>
    <rPh sb="2" eb="4">
      <t>キロク</t>
    </rPh>
    <rPh sb="5" eb="7">
      <t>トッパ</t>
    </rPh>
    <rPh sb="7" eb="9">
      <t>シュモク</t>
    </rPh>
    <phoneticPr fontId="6"/>
  </si>
  <si>
    <t>整理
番号</t>
    <rPh sb="0" eb="2">
      <t>セイリ</t>
    </rPh>
    <rPh sb="3" eb="5">
      <t>バンゴウ</t>
    </rPh>
    <phoneticPr fontId="2"/>
  </si>
  <si>
    <t>生年月日</t>
    <rPh sb="0" eb="2">
      <t>セイネン</t>
    </rPh>
    <rPh sb="2" eb="4">
      <t>ガッピ</t>
    </rPh>
    <phoneticPr fontId="1"/>
  </si>
  <si>
    <t>登録番号</t>
    <rPh sb="0" eb="2">
      <t>トウロク</t>
    </rPh>
    <rPh sb="2" eb="4">
      <t>バンゴウ</t>
    </rPh>
    <phoneticPr fontId="1"/>
  </si>
  <si>
    <t>整理番号</t>
    <rPh sb="0" eb="2">
      <t>セイリ</t>
    </rPh>
    <rPh sb="2" eb="4">
      <t>バンゴウ</t>
    </rPh>
    <phoneticPr fontId="1"/>
  </si>
  <si>
    <t>樹立年月日</t>
    <rPh sb="0" eb="2">
      <t>ジュリツ</t>
    </rPh>
    <rPh sb="2" eb="5">
      <t>ネンガッピ</t>
    </rPh>
    <phoneticPr fontId="6"/>
  </si>
  <si>
    <t>年</t>
    <rPh sb="0" eb="1">
      <t>ネン</t>
    </rPh>
    <phoneticPr fontId="6"/>
  </si>
  <si>
    <t>月</t>
    <rPh sb="0" eb="1">
      <t>ツキ</t>
    </rPh>
    <phoneticPr fontId="6"/>
  </si>
  <si>
    <t>日</t>
    <rPh sb="0" eb="1">
      <t>ニチ</t>
    </rPh>
    <phoneticPr fontId="6"/>
  </si>
  <si>
    <t>107 ハーフマラソン</t>
  </si>
  <si>
    <t>062 10000mW</t>
  </si>
  <si>
    <t>標準記録
突破種目</t>
    <rPh sb="0" eb="2">
      <t>ヒョウジュン</t>
    </rPh>
    <rPh sb="2" eb="4">
      <t>キロク</t>
    </rPh>
    <rPh sb="5" eb="7">
      <t>トッパ</t>
    </rPh>
    <rPh sb="7" eb="9">
      <t>シュモク</t>
    </rPh>
    <phoneticPr fontId="1"/>
  </si>
  <si>
    <t>種目</t>
    <rPh sb="0" eb="2">
      <t>シュモク</t>
    </rPh>
    <phoneticPr fontId="15"/>
  </si>
  <si>
    <t>A標準</t>
    <rPh sb="1" eb="3">
      <t>ヒョウジュン</t>
    </rPh>
    <phoneticPr fontId="15"/>
  </si>
  <si>
    <t>B標準</t>
    <rPh sb="1" eb="3">
      <t>ヒョウジュン</t>
    </rPh>
    <phoneticPr fontId="15"/>
  </si>
  <si>
    <t>107 ハーフマラソン10000m</t>
    <phoneticPr fontId="1"/>
  </si>
  <si>
    <t>107 ハーフマラソン20km</t>
    <phoneticPr fontId="1"/>
  </si>
  <si>
    <t>107 ハーフマラソンハーフ</t>
    <phoneticPr fontId="1"/>
  </si>
  <si>
    <t>062 10000mW10000mW</t>
    <phoneticPr fontId="1"/>
  </si>
  <si>
    <t>062 10000mW10kmW</t>
    <phoneticPr fontId="1"/>
  </si>
  <si>
    <t>062 10000mW20kmW</t>
    <phoneticPr fontId="1"/>
  </si>
  <si>
    <t>T or F</t>
    <phoneticPr fontId="15"/>
  </si>
  <si>
    <t>T</t>
    <phoneticPr fontId="15"/>
  </si>
  <si>
    <t>F</t>
    <phoneticPr fontId="15"/>
  </si>
  <si>
    <t>大学名</t>
    <rPh sb="0" eb="3">
      <t>ダイガクメイ</t>
    </rPh>
    <phoneticPr fontId="15"/>
  </si>
  <si>
    <t>略称</t>
    <rPh sb="0" eb="2">
      <t>リャクショウ</t>
    </rPh>
    <phoneticPr fontId="15"/>
  </si>
  <si>
    <t>ﾌﾘｶﾞﾅ</t>
    <phoneticPr fontId="15"/>
  </si>
  <si>
    <t>コード</t>
    <phoneticPr fontId="15"/>
  </si>
  <si>
    <t>印</t>
    <rPh sb="0" eb="1">
      <t>イン</t>
    </rPh>
    <phoneticPr fontId="5"/>
  </si>
  <si>
    <t>井藤　醍醐</t>
    <rPh sb="0" eb="2">
      <t>イトウ</t>
    </rPh>
    <rPh sb="3" eb="5">
      <t>ダイゴ</t>
    </rPh>
    <phoneticPr fontId="6"/>
  </si>
  <si>
    <t>071　走高跳</t>
    <rPh sb="4" eb="7">
      <t>ハシリタカトビ</t>
    </rPh>
    <phoneticPr fontId="6"/>
  </si>
  <si>
    <t>学連大学記録会</t>
    <rPh sb="0" eb="2">
      <t>ガクレン</t>
    </rPh>
    <rPh sb="2" eb="4">
      <t>ダイガク</t>
    </rPh>
    <rPh sb="4" eb="6">
      <t>キロク</t>
    </rPh>
    <rPh sb="6" eb="7">
      <t>カイ</t>
    </rPh>
    <phoneticPr fontId="6"/>
  </si>
  <si>
    <t>印</t>
    <rPh sb="0" eb="1">
      <t>イン</t>
    </rPh>
    <phoneticPr fontId="5"/>
  </si>
  <si>
    <t>携帯電話番号</t>
    <rPh sb="0" eb="2">
      <t>ケイタイ</t>
    </rPh>
    <rPh sb="2" eb="4">
      <t>デンワ</t>
    </rPh>
    <rPh sb="4" eb="6">
      <t>バンゴウ</t>
    </rPh>
    <phoneticPr fontId="3"/>
  </si>
  <si>
    <t>PCﾒｰﾙｱﾄﾞﾚｽ</t>
    <phoneticPr fontId="3"/>
  </si>
  <si>
    <t>順天堂大学</t>
  </si>
  <si>
    <t>松本　諒</t>
  </si>
  <si>
    <t>鈴木　雄大</t>
  </si>
  <si>
    <t>国際武道大学</t>
  </si>
  <si>
    <t>鈴木　裕太</t>
  </si>
  <si>
    <t>鈴木　達也</t>
  </si>
  <si>
    <t>鈴木　涼太</t>
  </si>
  <si>
    <t>山梨学院大学</t>
  </si>
  <si>
    <t>城西大学</t>
  </si>
  <si>
    <t>東京学芸大学</t>
  </si>
  <si>
    <t>慶應義塾大学</t>
  </si>
  <si>
    <t>法政大学</t>
  </si>
  <si>
    <t>川島　滉平</t>
  </si>
  <si>
    <t>東洋大学</t>
  </si>
  <si>
    <t>熊谷　航</t>
  </si>
  <si>
    <t>一橋大学</t>
  </si>
  <si>
    <t>筑波大学</t>
  </si>
  <si>
    <t>平成国際大学</t>
  </si>
  <si>
    <t>工学院大学</t>
  </si>
  <si>
    <t>高崎経済大学</t>
  </si>
  <si>
    <t>創価大学</t>
  </si>
  <si>
    <t>日本体育大学</t>
  </si>
  <si>
    <t>早稲田大学</t>
  </si>
  <si>
    <t>佐藤　拓也</t>
  </si>
  <si>
    <t>中央大学</t>
  </si>
  <si>
    <t>山本　健太</t>
  </si>
  <si>
    <t>鈴木　康平</t>
  </si>
  <si>
    <t>青山学院大学</t>
  </si>
  <si>
    <t>大東文化大学</t>
  </si>
  <si>
    <t>東海大学</t>
  </si>
  <si>
    <t>高橋　遼</t>
  </si>
  <si>
    <t>清和大学</t>
  </si>
  <si>
    <t>国士舘大学</t>
  </si>
  <si>
    <t>白鷗大学</t>
  </si>
  <si>
    <t>山口　航平</t>
  </si>
  <si>
    <t>亜細亜大学</t>
  </si>
  <si>
    <t>渡辺　大地</t>
  </si>
  <si>
    <t>拓殖大学</t>
  </si>
  <si>
    <t>学習院大学</t>
  </si>
  <si>
    <t>上武大学</t>
  </si>
  <si>
    <t>佐藤　駿也</t>
  </si>
  <si>
    <t>中央学院大学</t>
  </si>
  <si>
    <t>横浜市立大学</t>
  </si>
  <si>
    <t>國學院大學</t>
  </si>
  <si>
    <t>神奈川工科大学</t>
  </si>
  <si>
    <t>東京経済大学</t>
  </si>
  <si>
    <t>埼玉大学</t>
  </si>
  <si>
    <t>山田　幸輝</t>
  </si>
  <si>
    <t>北里大学</t>
  </si>
  <si>
    <t>埼玉医科大学</t>
  </si>
  <si>
    <t>群馬大学</t>
  </si>
  <si>
    <t>関東学院大学</t>
  </si>
  <si>
    <t>明海大学</t>
  </si>
  <si>
    <t>作新学院大学</t>
  </si>
  <si>
    <t>東京国際大学</t>
  </si>
  <si>
    <t>鈴木　聖人</t>
  </si>
  <si>
    <t>東京理科大学</t>
  </si>
  <si>
    <t>鈴木　雄太</t>
  </si>
  <si>
    <t>東京大学</t>
  </si>
  <si>
    <t>佐藤　英明</t>
  </si>
  <si>
    <t>桐蔭横浜大学</t>
  </si>
  <si>
    <t>武蔵大学</t>
  </si>
  <si>
    <t>防衛大学校</t>
  </si>
  <si>
    <t>千葉大学</t>
  </si>
  <si>
    <t>神奈川大学</t>
  </si>
  <si>
    <t>鈴木　健太</t>
  </si>
  <si>
    <t>関東学園大学</t>
  </si>
  <si>
    <t>帝京大学</t>
  </si>
  <si>
    <t>明治学院大学</t>
  </si>
  <si>
    <t>横浜国立大学</t>
  </si>
  <si>
    <t>成蹊大学</t>
  </si>
  <si>
    <t>聖学院大学</t>
  </si>
  <si>
    <t>日本大学</t>
  </si>
  <si>
    <t>立教大学</t>
  </si>
  <si>
    <t>明治大学</t>
  </si>
  <si>
    <t>高橋　拓也</t>
  </si>
  <si>
    <t>宇都宮大学</t>
  </si>
  <si>
    <t>城西国際大学</t>
  </si>
  <si>
    <t>芝浦工業大学</t>
  </si>
  <si>
    <t>駿河台大学</t>
  </si>
  <si>
    <t>駒澤大学</t>
  </si>
  <si>
    <t>文教大学</t>
  </si>
  <si>
    <t>小野寺　将太</t>
  </si>
  <si>
    <t>武蔵野学院大学</t>
  </si>
  <si>
    <t>千葉工業大学</t>
  </si>
  <si>
    <t>桜美林大学</t>
  </si>
  <si>
    <t>明星大学</t>
  </si>
  <si>
    <t>東京農工大学</t>
  </si>
  <si>
    <t>東京農業大学</t>
  </si>
  <si>
    <t>玉川大学</t>
  </si>
  <si>
    <t>電気通信大学</t>
  </si>
  <si>
    <t>山梨大学</t>
  </si>
  <si>
    <t>東京情報大学</t>
  </si>
  <si>
    <t>小林　周平</t>
  </si>
  <si>
    <t>成城大学</t>
  </si>
  <si>
    <t>尚美学園大学</t>
  </si>
  <si>
    <t>サレジオ工業高等専門学校</t>
  </si>
  <si>
    <t>東京薬科大学</t>
  </si>
  <si>
    <t>獨協大学</t>
  </si>
  <si>
    <t>佐藤　海斗</t>
  </si>
  <si>
    <t>国際基督教大学</t>
  </si>
  <si>
    <t>東京工業大学</t>
  </si>
  <si>
    <t>清水　大輔</t>
  </si>
  <si>
    <t>日本薬科大学</t>
  </si>
  <si>
    <t>山本　翔也</t>
  </si>
  <si>
    <t>東京外国語大学</t>
  </si>
  <si>
    <t>東京電機大学</t>
  </si>
  <si>
    <t>千葉商科大学</t>
  </si>
  <si>
    <t>麗澤大学</t>
  </si>
  <si>
    <t>茨城大学</t>
  </si>
  <si>
    <t>立正大学</t>
  </si>
  <si>
    <t>帝京平成大学</t>
  </si>
  <si>
    <t>専修大学</t>
  </si>
  <si>
    <t>上智大学</t>
  </si>
  <si>
    <t>東京都市大学</t>
  </si>
  <si>
    <t>都留文科大学</t>
  </si>
  <si>
    <t>杏林大学</t>
  </si>
  <si>
    <t>田中　光</t>
  </si>
  <si>
    <t>薬師寺　亮</t>
  </si>
  <si>
    <t>中村　友哉</t>
  </si>
  <si>
    <t>河本　英樹</t>
  </si>
  <si>
    <t>加藤　拓実</t>
  </si>
  <si>
    <t>安田　圭吾</t>
  </si>
  <si>
    <t>石井　翔太</t>
  </si>
  <si>
    <t>佐藤　友哉</t>
  </si>
  <si>
    <t>東京海洋大学</t>
  </si>
  <si>
    <t>日本ウェルネススポーツ大学</t>
  </si>
  <si>
    <t>岡田　涼</t>
  </si>
  <si>
    <t>フリガナ</t>
    <phoneticPr fontId="1"/>
  </si>
  <si>
    <t>水上　俊太</t>
    <rPh sb="0" eb="1">
      <t>ミズ</t>
    </rPh>
    <rPh sb="1" eb="2">
      <t>カミ</t>
    </rPh>
    <rPh sb="3" eb="5">
      <t>シュンタ</t>
    </rPh>
    <phoneticPr fontId="6"/>
  </si>
  <si>
    <t>062　10000mW</t>
    <phoneticPr fontId="6"/>
  </si>
  <si>
    <t>10000mW</t>
    <phoneticPr fontId="6"/>
  </si>
  <si>
    <t>月</t>
    <rPh sb="0" eb="1">
      <t>ゲツ</t>
    </rPh>
    <phoneticPr fontId="6"/>
  </si>
  <si>
    <t>日</t>
    <rPh sb="0" eb="1">
      <t>ニチ</t>
    </rPh>
    <phoneticPr fontId="6"/>
  </si>
  <si>
    <t>関東学連主催大会</t>
    <rPh sb="0" eb="2">
      <t>カントウ</t>
    </rPh>
    <rPh sb="2" eb="4">
      <t>ガクレン</t>
    </rPh>
    <rPh sb="4" eb="6">
      <t>シュサイ</t>
    </rPh>
    <rPh sb="6" eb="8">
      <t>タイカイ</t>
    </rPh>
    <phoneticPr fontId="6"/>
  </si>
  <si>
    <t>記録証</t>
    <phoneticPr fontId="6"/>
  </si>
  <si>
    <t>PB</t>
    <phoneticPr fontId="15"/>
  </si>
  <si>
    <t>PB</t>
    <phoneticPr fontId="1"/>
  </si>
  <si>
    <t>大学記録の入力について</t>
    <rPh sb="0" eb="2">
      <t>ダイガク</t>
    </rPh>
    <rPh sb="2" eb="4">
      <t>キロク</t>
    </rPh>
    <rPh sb="5" eb="7">
      <t>ニュウリョク</t>
    </rPh>
    <phoneticPr fontId="15"/>
  </si>
  <si>
    <t>記録入力欄</t>
    <rPh sb="0" eb="2">
      <t>キロク</t>
    </rPh>
    <rPh sb="2" eb="4">
      <t>ニュウリョク</t>
    </rPh>
    <rPh sb="4" eb="5">
      <t>ラン</t>
    </rPh>
    <phoneticPr fontId="1"/>
  </si>
  <si>
    <t>TR</t>
    <phoneticPr fontId="1"/>
  </si>
  <si>
    <t>24</t>
    <phoneticPr fontId="6"/>
  </si>
  <si>
    <t>なし</t>
    <phoneticPr fontId="1"/>
  </si>
  <si>
    <t>山田　龍</t>
  </si>
  <si>
    <t>大谷　尚文</t>
  </si>
  <si>
    <t>木村　太一</t>
  </si>
  <si>
    <t>大野　聖悟</t>
  </si>
  <si>
    <t>荻野　凜太郎</t>
  </si>
  <si>
    <t>金子　大将</t>
  </si>
  <si>
    <t>栗生　雅基</t>
  </si>
  <si>
    <t>小山　虎南</t>
  </si>
  <si>
    <t>齋藤　広樹</t>
  </si>
  <si>
    <t>坂本　捷人</t>
  </si>
  <si>
    <t>高橋　貴一</t>
  </si>
  <si>
    <t>富岡　達人</t>
  </si>
  <si>
    <t>富山　弘貴</t>
  </si>
  <si>
    <t>友金　ジェイムス</t>
  </si>
  <si>
    <t>中野　敬太</t>
  </si>
  <si>
    <t>藤村　大生</t>
  </si>
  <si>
    <t>渕脇　慶伍</t>
  </si>
  <si>
    <t>古谷　泰</t>
  </si>
  <si>
    <t>三浦　天道</t>
  </si>
  <si>
    <t>山口　大輝</t>
  </si>
  <si>
    <t>山本　明良</t>
  </si>
  <si>
    <t>吉田　拓矢</t>
  </si>
  <si>
    <t>義永　優樹</t>
  </si>
  <si>
    <t>小澤　亮太</t>
  </si>
  <si>
    <t>小野　友生</t>
  </si>
  <si>
    <t>酒井　由吾</t>
  </si>
  <si>
    <t>坂口　天城</t>
  </si>
  <si>
    <t>杉浦　慧</t>
  </si>
  <si>
    <t>森　柳</t>
  </si>
  <si>
    <t>飯島　圭吾</t>
  </si>
  <si>
    <t>大澤　駿</t>
  </si>
  <si>
    <t>大森　龍之介</t>
  </si>
  <si>
    <t>岡里　彰大</t>
  </si>
  <si>
    <t>小倉　知也</t>
  </si>
  <si>
    <t>小田　太賀</t>
  </si>
  <si>
    <t>杉村　宗哉</t>
  </si>
  <si>
    <t>田中　龍誠</t>
  </si>
  <si>
    <t>田上　建</t>
  </si>
  <si>
    <t>中西　唯斗</t>
  </si>
  <si>
    <t>西山　和弥</t>
  </si>
  <si>
    <t>野口　英希</t>
  </si>
  <si>
    <t>三宅　優太</t>
  </si>
  <si>
    <t>𠮷川　洋次</t>
  </si>
  <si>
    <t>吉田　梢</t>
  </si>
  <si>
    <t>池田　向希</t>
  </si>
  <si>
    <t>川野　将虎</t>
  </si>
  <si>
    <t>成岡　大輝</t>
  </si>
  <si>
    <t>柴田　隆平</t>
  </si>
  <si>
    <t>齋藤　和希</t>
  </si>
  <si>
    <t>石川　龍之介</t>
  </si>
  <si>
    <t>蝦夷森　章太</t>
  </si>
  <si>
    <t>腰塚　遥人</t>
  </si>
  <si>
    <t>清水　寛大</t>
  </si>
  <si>
    <t>鈴木　宗孝</t>
  </si>
  <si>
    <t>藤城　裕大</t>
  </si>
  <si>
    <t>松島　彰吾</t>
  </si>
  <si>
    <t>宮下　隼人</t>
  </si>
  <si>
    <t>山本　瑛平</t>
  </si>
  <si>
    <t>後藤　彪吾</t>
  </si>
  <si>
    <t>長山　達彦</t>
  </si>
  <si>
    <t>坂本　陸</t>
  </si>
  <si>
    <t>増子　雄太</t>
  </si>
  <si>
    <t>安永　尚斗</t>
  </si>
  <si>
    <t>大橋　尚之</t>
  </si>
  <si>
    <t>和田　瑞輝</t>
  </si>
  <si>
    <t>渡邉　陵</t>
  </si>
  <si>
    <t>種綿　崚</t>
  </si>
  <si>
    <t>齊藤　旬亮</t>
  </si>
  <si>
    <t>吉川　光</t>
  </si>
  <si>
    <t>吉津　拓歩</t>
  </si>
  <si>
    <t>松尾　隆雅</t>
  </si>
  <si>
    <t>杉山　孟示</t>
  </si>
  <si>
    <t>吉藤　直希</t>
  </si>
  <si>
    <t>宮本　大輔</t>
  </si>
  <si>
    <t>伊藤　羅生</t>
  </si>
  <si>
    <t>柴崎　悠斗</t>
  </si>
  <si>
    <t>田中　拓海</t>
  </si>
  <si>
    <t>相澤　海斗</t>
  </si>
  <si>
    <t>坂下　大哉</t>
  </si>
  <si>
    <t>野尻　瞬</t>
  </si>
  <si>
    <t>世良田　基暉</t>
  </si>
  <si>
    <t>石井　雅哉</t>
  </si>
  <si>
    <t>堀　達貴</t>
  </si>
  <si>
    <t>戸塚　翔吾</t>
  </si>
  <si>
    <t>山田　颯太</t>
  </si>
  <si>
    <t>岩佐　隆時</t>
  </si>
  <si>
    <t>菊池　颯太</t>
  </si>
  <si>
    <t>佐藤　勇樹</t>
  </si>
  <si>
    <t>仲村　治岐</t>
  </si>
  <si>
    <t>今井　謙汰</t>
  </si>
  <si>
    <t>陶山　雄太</t>
  </si>
  <si>
    <t>元木　虎太郎</t>
  </si>
  <si>
    <t>大畑　瑞照</t>
  </si>
  <si>
    <t>飛川　龍雅</t>
  </si>
  <si>
    <t>甲斐　達也</t>
  </si>
  <si>
    <t>小林　雄士</t>
  </si>
  <si>
    <t>佐竹　真琴</t>
  </si>
  <si>
    <t>長谷川　陸</t>
  </si>
  <si>
    <t>山口　智弘</t>
  </si>
  <si>
    <t>奥野　柊</t>
  </si>
  <si>
    <t>奥垣内　崇史</t>
  </si>
  <si>
    <t>高橋　佳五</t>
  </si>
  <si>
    <t>山口　裕之</t>
  </si>
  <si>
    <t>鈴木　寛人</t>
  </si>
  <si>
    <t>米森　亮</t>
  </si>
  <si>
    <t>伊藤　孝太郎</t>
  </si>
  <si>
    <t>武田　一将</t>
  </si>
  <si>
    <t>中尾　瑠夏</t>
  </si>
  <si>
    <t>増田　虎介</t>
  </si>
  <si>
    <t>西村　恒太</t>
  </si>
  <si>
    <t>一戸　和成</t>
  </si>
  <si>
    <t>竹石　賢人</t>
  </si>
  <si>
    <t>森口　諒也</t>
  </si>
  <si>
    <t>小宮　拓郎</t>
  </si>
  <si>
    <t>森田　海斗</t>
  </si>
  <si>
    <t>鬼沢　晃太朗</t>
  </si>
  <si>
    <t>阿部　光紀</t>
  </si>
  <si>
    <t>星野　航汰</t>
  </si>
  <si>
    <t>山口　信之介</t>
  </si>
  <si>
    <t>上村　亮太</t>
  </si>
  <si>
    <t>塩澤　稀夕</t>
  </si>
  <si>
    <t>鈴木　恒介</t>
  </si>
  <si>
    <t>名取　燎太</t>
  </si>
  <si>
    <t>西田　壮志</t>
  </si>
  <si>
    <t>布川　理稀雄</t>
  </si>
  <si>
    <t>三浦　創太</t>
  </si>
  <si>
    <t>米田　智哉</t>
  </si>
  <si>
    <t>亀田　稔</t>
  </si>
  <si>
    <t>小池　旭徳</t>
  </si>
  <si>
    <t>池田　一成</t>
  </si>
  <si>
    <t>市村　朋樹</t>
  </si>
  <si>
    <t>牛澤　昂大</t>
  </si>
  <si>
    <t>河西　俊輔</t>
  </si>
  <si>
    <t>杉本　雄月</t>
  </si>
  <si>
    <t>田中　康靖</t>
  </si>
  <si>
    <t>千原　涼雅</t>
  </si>
  <si>
    <t>長田　駿佑</t>
  </si>
  <si>
    <t>本間　敬大</t>
  </si>
  <si>
    <t>松﨑　健悟</t>
  </si>
  <si>
    <t>守田　彗登</t>
  </si>
  <si>
    <t>大江　和暉</t>
  </si>
  <si>
    <t>山口　順平</t>
  </si>
  <si>
    <t>吉田　昂央</t>
  </si>
  <si>
    <t>田村　紀樹</t>
  </si>
  <si>
    <t>北谷　直輝</t>
  </si>
  <si>
    <t>古田　真也</t>
  </si>
  <si>
    <t>藤原　功規</t>
  </si>
  <si>
    <t>保坂　蒼志</t>
  </si>
  <si>
    <t>河嶋　亮太</t>
  </si>
  <si>
    <t>金澤　昌敏</t>
  </si>
  <si>
    <t>菊地　宏汰</t>
  </si>
  <si>
    <t>大窪　琢弥</t>
  </si>
  <si>
    <t>寺岡　優作</t>
  </si>
  <si>
    <t>尻屋　友誠</t>
  </si>
  <si>
    <t>影山　周平</t>
  </si>
  <si>
    <t>松本　悠雅</t>
  </si>
  <si>
    <t>花田　シオン</t>
  </si>
  <si>
    <t>井本　佳伸</t>
  </si>
  <si>
    <t>川上　明日麻</t>
  </si>
  <si>
    <t>海老原　拓哉</t>
  </si>
  <si>
    <t>喜納　周吾朗</t>
  </si>
  <si>
    <t>鈴木　祐成</t>
  </si>
  <si>
    <t>三浦　隆聖</t>
  </si>
  <si>
    <t>宮本　隼汰</t>
  </si>
  <si>
    <t>外川　天寿</t>
  </si>
  <si>
    <t>岩瀬　将弥</t>
  </si>
  <si>
    <t>野村　翔太</t>
  </si>
  <si>
    <t>吉田　智也</t>
  </si>
  <si>
    <t>鈴木　智成</t>
  </si>
  <si>
    <t>米田　豪輝</t>
  </si>
  <si>
    <t>窪田　大輝</t>
  </si>
  <si>
    <t>尾形　悠</t>
  </si>
  <si>
    <t>山城　猛</t>
  </si>
  <si>
    <t>宮本　稜平</t>
  </si>
  <si>
    <t>一戸　雅矢</t>
  </si>
  <si>
    <t>大久保　孝乙</t>
  </si>
  <si>
    <t>天野　規朝</t>
  </si>
  <si>
    <t>長谷川　遼亮</t>
  </si>
  <si>
    <t>小島　一輝</t>
  </si>
  <si>
    <t>長島　大貴</t>
  </si>
  <si>
    <t>杉山　徹</t>
  </si>
  <si>
    <t>飯嶌　将治</t>
  </si>
  <si>
    <t>山口　翔</t>
  </si>
  <si>
    <t>金子　芳輝</t>
  </si>
  <si>
    <t>竹村　地智</t>
  </si>
  <si>
    <t>阿部　泰輔</t>
  </si>
  <si>
    <t>大久保　太智</t>
  </si>
  <si>
    <t>貝澤　裕太</t>
  </si>
  <si>
    <t>青栁　亮太</t>
  </si>
  <si>
    <t>市川　大地</t>
  </si>
  <si>
    <t>角嶋　大貴</t>
  </si>
  <si>
    <t>定平　瑞希</t>
  </si>
  <si>
    <t>丸山　哲平</t>
  </si>
  <si>
    <t>桑原　俊貴</t>
  </si>
  <si>
    <t>大友　健瑠</t>
  </si>
  <si>
    <t>井上　開登</t>
  </si>
  <si>
    <t>中島　涼</t>
  </si>
  <si>
    <t>大橋　直也</t>
  </si>
  <si>
    <t>寺田　享平</t>
  </si>
  <si>
    <t>丹野　和輝</t>
  </si>
  <si>
    <t>髙橋　諒</t>
  </si>
  <si>
    <t>小熊　尚也</t>
  </si>
  <si>
    <t>荒井　祐人</t>
  </si>
  <si>
    <t>安藤　主税</t>
  </si>
  <si>
    <t>飯尾　亮平</t>
  </si>
  <si>
    <t>遠藤　悠紀</t>
  </si>
  <si>
    <t>大迫　太雅</t>
  </si>
  <si>
    <t>小川　崇人</t>
  </si>
  <si>
    <t>熊谷　哲志</t>
  </si>
  <si>
    <t>黒木　みひろ</t>
  </si>
  <si>
    <t>黒須　航平</t>
  </si>
  <si>
    <t>小西　耕生</t>
  </si>
  <si>
    <t>小林　憲太</t>
  </si>
  <si>
    <t>齋藤　有栄</t>
  </si>
  <si>
    <t>鈴木　春記</t>
  </si>
  <si>
    <t>瀬戸　祐希</t>
  </si>
  <si>
    <t>瀬戸口　大地</t>
  </si>
  <si>
    <t>田矢　聖弥</t>
  </si>
  <si>
    <t>轟木　太郎</t>
  </si>
  <si>
    <t>日影　優哉</t>
  </si>
  <si>
    <t>森山　真伍</t>
  </si>
  <si>
    <t>吉田　巧</t>
  </si>
  <si>
    <t>米野　航成</t>
  </si>
  <si>
    <t>青沼　瑞季</t>
  </si>
  <si>
    <t>川口　航士郎</t>
  </si>
  <si>
    <t>閑念　拓臣</t>
  </si>
  <si>
    <t>識名　黄羅</t>
  </si>
  <si>
    <t>坪井　海門</t>
  </si>
  <si>
    <t>成毛　志優</t>
  </si>
  <si>
    <t>畠山　大陸</t>
  </si>
  <si>
    <t>槇原　洸槻</t>
  </si>
  <si>
    <t>松居　和輝</t>
  </si>
  <si>
    <t>松倉　唯斗</t>
  </si>
  <si>
    <t>矢島　洸一</t>
  </si>
  <si>
    <t>山田　亮汰</t>
  </si>
  <si>
    <t>渡邊　晶紀</t>
  </si>
  <si>
    <t>遠山　航平</t>
  </si>
  <si>
    <t>山本　龍太郎</t>
  </si>
  <si>
    <t>川端　脩也</t>
  </si>
  <si>
    <t>伊藤　大貴</t>
  </si>
  <si>
    <t>田畑　昌寛</t>
  </si>
  <si>
    <t>森　健太郎</t>
  </si>
  <si>
    <t>遠藤　雅也</t>
  </si>
  <si>
    <t>上田　賢太</t>
  </si>
  <si>
    <t>小野塚　玄</t>
  </si>
  <si>
    <t>亀山　基輝</t>
  </si>
  <si>
    <t>小林　汰介</t>
  </si>
  <si>
    <t>辻　弘嗣</t>
  </si>
  <si>
    <t>中沢　航大</t>
  </si>
  <si>
    <t>本松　凌輔</t>
  </si>
  <si>
    <t>花田　雄大</t>
  </si>
  <si>
    <t>石倉　翔</t>
  </si>
  <si>
    <t>依田　侑大</t>
  </si>
  <si>
    <t>菊地　拓磨</t>
  </si>
  <si>
    <t>杉田　稜</t>
  </si>
  <si>
    <t>秀　英門</t>
  </si>
  <si>
    <t>竹石　尚人</t>
  </si>
  <si>
    <t>市川　唯人</t>
  </si>
  <si>
    <t>岩見　秀哉</t>
  </si>
  <si>
    <t>大藏　洋人</t>
  </si>
  <si>
    <t>神林　勇太</t>
  </si>
  <si>
    <t>新号　健志</t>
  </si>
  <si>
    <t>長嶺　龍之介</t>
  </si>
  <si>
    <t>中山　大樹</t>
  </si>
  <si>
    <t>松葉　慶太</t>
  </si>
  <si>
    <t>森川　弘康</t>
  </si>
  <si>
    <t>飯田　貴之</t>
  </si>
  <si>
    <t>久留戸　黛良</t>
  </si>
  <si>
    <t>髙橋　勇輝</t>
  </si>
  <si>
    <t>能島　翼</t>
  </si>
  <si>
    <t>早田　祥也</t>
  </si>
  <si>
    <t>湯原　慶吾</t>
  </si>
  <si>
    <t>中村　亮介</t>
  </si>
  <si>
    <t>石鍋　颯一</t>
  </si>
  <si>
    <t>近藤　海太</t>
  </si>
  <si>
    <t>市根井　翔</t>
  </si>
  <si>
    <t>磯貝　海斗</t>
  </si>
  <si>
    <t>大田　健登</t>
  </si>
  <si>
    <t>大久保　雄平</t>
  </si>
  <si>
    <t>小野　浩介</t>
  </si>
  <si>
    <t>小泉　諒</t>
  </si>
  <si>
    <t>佐々木　亮</t>
  </si>
  <si>
    <t>坂田　育斗</t>
  </si>
  <si>
    <t>佐藤　弘崇</t>
  </si>
  <si>
    <t>塩川　圭吾</t>
  </si>
  <si>
    <t>篠崎　泰成</t>
  </si>
  <si>
    <t>杉山　怜司</t>
  </si>
  <si>
    <t>田中　壮一郎</t>
  </si>
  <si>
    <t>田中　遥世</t>
  </si>
  <si>
    <t>堤　馨太</t>
  </si>
  <si>
    <t>藤村　祥太</t>
  </si>
  <si>
    <t>細井　哲平</t>
  </si>
  <si>
    <t>松隈　光哲</t>
  </si>
  <si>
    <t>森　勇人</t>
  </si>
  <si>
    <t>山手　勇一</t>
  </si>
  <si>
    <t>大月　海世</t>
  </si>
  <si>
    <t>加藤　洋杜</t>
  </si>
  <si>
    <t>菊吉　翔</t>
  </si>
  <si>
    <t>新美　颯</t>
  </si>
  <si>
    <t>池田　耀平</t>
  </si>
  <si>
    <t>岩室　天輝</t>
  </si>
  <si>
    <t>大内　一輝</t>
  </si>
  <si>
    <t>大島　啓太</t>
  </si>
  <si>
    <t>太田　哲朗</t>
  </si>
  <si>
    <t>大野　桂嗣</t>
  </si>
  <si>
    <t>古謝　将大</t>
  </si>
  <si>
    <t>小松　直生</t>
  </si>
  <si>
    <t>菅沼　隆佑</t>
  </si>
  <si>
    <t>野上　翔大</t>
  </si>
  <si>
    <t>野尻　康太郎</t>
  </si>
  <si>
    <t>福住　賢翔</t>
  </si>
  <si>
    <t>松尾　拓実</t>
  </si>
  <si>
    <t>森下　滉太</t>
  </si>
  <si>
    <t>阿部　圭吾</t>
  </si>
  <si>
    <t>飯野　公紀</t>
  </si>
  <si>
    <t>植村　五輪人</t>
  </si>
  <si>
    <t>佐々木　大地</t>
  </si>
  <si>
    <t>須合　紘平</t>
  </si>
  <si>
    <t>田畑　龍正</t>
  </si>
  <si>
    <t>戸祭　雄太</t>
  </si>
  <si>
    <t>並岡　真生</t>
  </si>
  <si>
    <t>宮川　誠</t>
  </si>
  <si>
    <t>宮川　泰明</t>
  </si>
  <si>
    <t>山田　大貴</t>
  </si>
  <si>
    <t>阿比留　啓至</t>
  </si>
  <si>
    <t>片山　弘貴</t>
  </si>
  <si>
    <t>筒井　悠斗</t>
  </si>
  <si>
    <t>山下　直紀</t>
  </si>
  <si>
    <t>岩尾　謙信</t>
  </si>
  <si>
    <t>田中　廉人</t>
  </si>
  <si>
    <t>小池　真郁</t>
  </si>
  <si>
    <t>福岡　葉平</t>
  </si>
  <si>
    <t>船越　翔太</t>
  </si>
  <si>
    <t>染谷　佳大</t>
  </si>
  <si>
    <t>藤堂　誉志</t>
  </si>
  <si>
    <t>中村　拳</t>
  </si>
  <si>
    <t>堀場　廉</t>
  </si>
  <si>
    <t>飯塚　拓巳</t>
  </si>
  <si>
    <t>石山　翔瑛</t>
  </si>
  <si>
    <t>池田　勘汰</t>
  </si>
  <si>
    <t>岩原　智昭</t>
  </si>
  <si>
    <t>畝　拓夢</t>
  </si>
  <si>
    <t>大森　太楽</t>
  </si>
  <si>
    <t>加井　虎造</t>
  </si>
  <si>
    <t>川崎　新太郎</t>
  </si>
  <si>
    <t>眞田　翼</t>
  </si>
  <si>
    <t>萩原　璃来</t>
  </si>
  <si>
    <t>矢野　郁人</t>
  </si>
  <si>
    <t>鈴木　彗太</t>
  </si>
  <si>
    <t>廣田　淳</t>
  </si>
  <si>
    <t>齋藤　光紀</t>
  </si>
  <si>
    <t>坂元　勇太</t>
  </si>
  <si>
    <t>長明　泰成</t>
  </si>
  <si>
    <t>天城　陽太</t>
  </si>
  <si>
    <t>倉田　信太郎</t>
  </si>
  <si>
    <t>落合　廉</t>
  </si>
  <si>
    <t>本間　諒太</t>
  </si>
  <si>
    <t>中村　隼士</t>
  </si>
  <si>
    <t>平野　涼太</t>
  </si>
  <si>
    <t>内山　夏生</t>
  </si>
  <si>
    <t>野田　大河</t>
  </si>
  <si>
    <t>石田　光輝</t>
  </si>
  <si>
    <t>井上　大輝</t>
  </si>
  <si>
    <t>宇野　佑亮</t>
  </si>
  <si>
    <t>高木　航志</t>
  </si>
  <si>
    <t>谷澤　竜弥</t>
  </si>
  <si>
    <t>手島　駿</t>
  </si>
  <si>
    <t>森　智哉</t>
  </si>
  <si>
    <t>森　凪也</t>
  </si>
  <si>
    <t>倉田　健太</t>
  </si>
  <si>
    <t>南後　海里</t>
  </si>
  <si>
    <t>藤井　拓輝</t>
  </si>
  <si>
    <t>石渡　謙</t>
  </si>
  <si>
    <t>竹井　健太朗</t>
  </si>
  <si>
    <t>大高　健</t>
  </si>
  <si>
    <t>高井　信輝</t>
  </si>
  <si>
    <t>久津見　祥太</t>
  </si>
  <si>
    <t>貝塚　泰基</t>
  </si>
  <si>
    <t>飯田　晃大</t>
  </si>
  <si>
    <t>稲田　光希</t>
  </si>
  <si>
    <t>岡田　和大</t>
  </si>
  <si>
    <t>小袖　英人</t>
  </si>
  <si>
    <t>坂井　大我</t>
  </si>
  <si>
    <t>酒井　耀史</t>
  </si>
  <si>
    <t>大保　海士</t>
  </si>
  <si>
    <t>寺前　友喜</t>
  </si>
  <si>
    <t>長倉　奨美</t>
  </si>
  <si>
    <t>樋口　大介</t>
  </si>
  <si>
    <t>前田　舜平</t>
  </si>
  <si>
    <t>村尾　宥稀</t>
  </si>
  <si>
    <t>村上　純大</t>
  </si>
  <si>
    <t>渡部　侑輝</t>
  </si>
  <si>
    <t>石河　将</t>
  </si>
  <si>
    <t>中里　昌広</t>
  </si>
  <si>
    <t>石川　雅也</t>
  </si>
  <si>
    <t>井上　雄太郎</t>
  </si>
  <si>
    <t>植田　雅弘</t>
  </si>
  <si>
    <t>大西　理久</t>
  </si>
  <si>
    <t>金橋　佳佑</t>
  </si>
  <si>
    <t>古賀　友太</t>
  </si>
  <si>
    <t>佐久間　秀徳</t>
  </si>
  <si>
    <t>手嶋　杏丞</t>
  </si>
  <si>
    <t>中嶋　大樹</t>
  </si>
  <si>
    <t>名合　治紀</t>
  </si>
  <si>
    <t>橋元　優成</t>
  </si>
  <si>
    <t>平賀　健太郎</t>
  </si>
  <si>
    <t>丸山　幸輝</t>
  </si>
  <si>
    <t>江藤　拓都</t>
  </si>
  <si>
    <t>伊深　愛生</t>
  </si>
  <si>
    <t>奥田　信太郎</t>
  </si>
  <si>
    <t>亀井　直弥</t>
  </si>
  <si>
    <t>長塚　柊真</t>
  </si>
  <si>
    <t>樋口　一馬</t>
  </si>
  <si>
    <t>前田　秀悟</t>
  </si>
  <si>
    <t>奥山　智広</t>
  </si>
  <si>
    <t>糟谷　勇輝</t>
  </si>
  <si>
    <t>児玉　天晴</t>
  </si>
  <si>
    <t>鈴木　快</t>
  </si>
  <si>
    <t>田辺　佑典</t>
  </si>
  <si>
    <t>長澤　圭馬</t>
  </si>
  <si>
    <t>中村　雅史</t>
  </si>
  <si>
    <t>古海　航</t>
  </si>
  <si>
    <t>伊藤　優吾</t>
  </si>
  <si>
    <t>浜　佑太</t>
  </si>
  <si>
    <t>北條　大和</t>
  </si>
  <si>
    <t>宮下　大輝</t>
  </si>
  <si>
    <t>矢羽　健一郎</t>
  </si>
  <si>
    <t>遠藤　和之</t>
  </si>
  <si>
    <t>須藤　拓海</t>
  </si>
  <si>
    <t>寺沢　玄</t>
  </si>
  <si>
    <t>日吉　陸斗</t>
  </si>
  <si>
    <t>淺利　玖朗人</t>
  </si>
  <si>
    <t>井戸　貴裕</t>
  </si>
  <si>
    <t>桑田　成仁</t>
  </si>
  <si>
    <t>齊藤　一樹</t>
  </si>
  <si>
    <t>澤田　夏輝</t>
  </si>
  <si>
    <t>樋口　陸人</t>
  </si>
  <si>
    <t>日髙　修杜</t>
  </si>
  <si>
    <t>鎌田　航生</t>
  </si>
  <si>
    <t>河野　祥哉</t>
  </si>
  <si>
    <t>久納　碧</t>
  </si>
  <si>
    <t>齊木　淳人</t>
  </si>
  <si>
    <t>清家　陸</t>
  </si>
  <si>
    <t>田中　大稀</t>
  </si>
  <si>
    <t>中光　捷</t>
  </si>
  <si>
    <t>人見　昂誠</t>
  </si>
  <si>
    <t>平野　康太郎</t>
  </si>
  <si>
    <t>守角　隼</t>
  </si>
  <si>
    <t>山本　燎</t>
  </si>
  <si>
    <t>足立　太陽</t>
  </si>
  <si>
    <t>荒川　大輝</t>
  </si>
  <si>
    <t>伊藤　将大</t>
  </si>
  <si>
    <t>大塚　壮真</t>
  </si>
  <si>
    <t>名城　勇輝</t>
  </si>
  <si>
    <t>丹羽　勇人</t>
  </si>
  <si>
    <t>井上　翔遥</t>
  </si>
  <si>
    <t>大越　崇浩</t>
  </si>
  <si>
    <t>岡田　和士</t>
  </si>
  <si>
    <t>加藤　拓馬</t>
  </si>
  <si>
    <t>齊藤　勇真</t>
  </si>
  <si>
    <t>清水　勇輝</t>
  </si>
  <si>
    <t>高橋　優作</t>
  </si>
  <si>
    <t>野々川　善己</t>
  </si>
  <si>
    <t>堀　健人</t>
  </si>
  <si>
    <t>安田　駿</t>
  </si>
  <si>
    <t>山中　翔平</t>
  </si>
  <si>
    <t>安藤　慎悟</t>
  </si>
  <si>
    <t>伊東　翔吾</t>
  </si>
  <si>
    <t>伊藤　直哉</t>
  </si>
  <si>
    <t>上迫　彬岳</t>
  </si>
  <si>
    <t>薄田　健太郎</t>
  </si>
  <si>
    <t>大土手　嵩</t>
  </si>
  <si>
    <t>児玉　朋大</t>
  </si>
  <si>
    <t>猿橋　拓己</t>
  </si>
  <si>
    <t>重山　源斗</t>
  </si>
  <si>
    <t>相馬　崇史</t>
  </si>
  <si>
    <t>田川　昇太</t>
  </si>
  <si>
    <t>西　研人</t>
  </si>
  <si>
    <t>山下　和希</t>
  </si>
  <si>
    <t>山本　隼汰</t>
  </si>
  <si>
    <t>渡辺　珠生</t>
  </si>
  <si>
    <t>川瀬　宙夢</t>
  </si>
  <si>
    <t>井内　優輔</t>
  </si>
  <si>
    <t>伊藤　太貴</t>
  </si>
  <si>
    <t>河合　俊太朗</t>
  </si>
  <si>
    <t>杉山　魁声</t>
  </si>
  <si>
    <t>幟立　晃汰</t>
  </si>
  <si>
    <t>内山　朋也</t>
  </si>
  <si>
    <t>勝田　輝</t>
  </si>
  <si>
    <t>小林　昌生</t>
  </si>
  <si>
    <t>竹入　聡一郎</t>
  </si>
  <si>
    <t>丹治　憲治</t>
  </si>
  <si>
    <t>藤森　俊秀</t>
  </si>
  <si>
    <t>植松　海理</t>
  </si>
  <si>
    <t>芝井　良太</t>
  </si>
  <si>
    <t>松岡　修平</t>
  </si>
  <si>
    <t>宮内　勝史</t>
  </si>
  <si>
    <t>兒玉　直之</t>
  </si>
  <si>
    <t>池川　博史</t>
  </si>
  <si>
    <t>奥田　大樹</t>
  </si>
  <si>
    <t>小山　水晶</t>
  </si>
  <si>
    <t>谷村　陸</t>
  </si>
  <si>
    <t>富永　天平</t>
  </si>
  <si>
    <t>羽生田　智</t>
  </si>
  <si>
    <t>矢ヶ部　晃大</t>
  </si>
  <si>
    <t>岩田　知大</t>
  </si>
  <si>
    <t>小林　裕季</t>
  </si>
  <si>
    <t>杉山　駿介</t>
  </si>
  <si>
    <t>河野　禅</t>
  </si>
  <si>
    <t>山本　祐麻</t>
  </si>
  <si>
    <t>太田　匡哉</t>
  </si>
  <si>
    <t>古屋　佳之</t>
  </si>
  <si>
    <t>齋藤　壮太</t>
  </si>
  <si>
    <t>田口　浩平</t>
  </si>
  <si>
    <t>田中　宏季</t>
  </si>
  <si>
    <t>富岡　優也</t>
  </si>
  <si>
    <t>長尾　隆太郎</t>
  </si>
  <si>
    <t>中村　蒼太</t>
  </si>
  <si>
    <t>東　凌我</t>
  </si>
  <si>
    <t>藤原　広夏</t>
  </si>
  <si>
    <t>吉野　颯太</t>
  </si>
  <si>
    <t>久保塚　高志</t>
  </si>
  <si>
    <t>相馬　啓人</t>
  </si>
  <si>
    <t>成田　竣哉</t>
  </si>
  <si>
    <t>細井　ブライアン</t>
  </si>
  <si>
    <t>名子　寛司</t>
  </si>
  <si>
    <t>齋藤　諒平</t>
  </si>
  <si>
    <t>髙橋　一樹</t>
  </si>
  <si>
    <t>吉井　龍太郎</t>
  </si>
  <si>
    <t>阿比留　魁</t>
  </si>
  <si>
    <t>稲留　涼斗</t>
  </si>
  <si>
    <t>小原　睦史</t>
  </si>
  <si>
    <t>武田　将樹</t>
  </si>
  <si>
    <t>土本　剣汰郎</t>
  </si>
  <si>
    <t>福羅　大湧</t>
  </si>
  <si>
    <t>松尾　晃汰</t>
  </si>
  <si>
    <t>三ツ星　翔</t>
  </si>
  <si>
    <t>浅野　成海</t>
  </si>
  <si>
    <t>片根　洋平</t>
  </si>
  <si>
    <t>北川　慎一郎</t>
  </si>
  <si>
    <t>佐藤　陸</t>
  </si>
  <si>
    <t>服部　奏斗</t>
  </si>
  <si>
    <t>藤崎　将匡</t>
  </si>
  <si>
    <t>船倉　悠希</t>
  </si>
  <si>
    <t>谷萩　由歩</t>
  </si>
  <si>
    <t>山内　滉士郎</t>
  </si>
  <si>
    <t>大後　歩太</t>
  </si>
  <si>
    <t>入野　翔太</t>
  </si>
  <si>
    <t>中山　広洋</t>
  </si>
  <si>
    <t>𠮷田　京平</t>
  </si>
  <si>
    <t>上田　俊希</t>
  </si>
  <si>
    <t>内田　将太</t>
  </si>
  <si>
    <t>狩野　遼太郎</t>
  </si>
  <si>
    <t>小坪　聖人</t>
  </si>
  <si>
    <t>齋藤　真</t>
  </si>
  <si>
    <t>佐々木　嵩</t>
  </si>
  <si>
    <t>杉山　雅俊</t>
  </si>
  <si>
    <t>滝口　康成</t>
  </si>
  <si>
    <t>望月　大暉</t>
  </si>
  <si>
    <t>黒田　佳祐</t>
  </si>
  <si>
    <t>平松　パプデンバ</t>
  </si>
  <si>
    <t>山本　竜大</t>
  </si>
  <si>
    <t>愛敬　虎之介</t>
  </si>
  <si>
    <t>会田　拓海</t>
  </si>
  <si>
    <t>麻生　陸</t>
  </si>
  <si>
    <t>岩本　淳平</t>
  </si>
  <si>
    <t>鵜池　優至</t>
  </si>
  <si>
    <t>川原　和也</t>
  </si>
  <si>
    <t>小山　駿介</t>
  </si>
  <si>
    <t>小泉　拓海</t>
  </si>
  <si>
    <t>沢井　智也</t>
  </si>
  <si>
    <t>中根　昂輝</t>
  </si>
  <si>
    <t>花田　達也</t>
  </si>
  <si>
    <t>古田　廉</t>
  </si>
  <si>
    <t>前田　凌</t>
  </si>
  <si>
    <t>三浦　隆寛</t>
  </si>
  <si>
    <t>望月　宏太郎</t>
  </si>
  <si>
    <t>道下　巧也</t>
  </si>
  <si>
    <t>村上　亮人</t>
  </si>
  <si>
    <t>山田　翔雅</t>
  </si>
  <si>
    <t>高山　倭</t>
  </si>
  <si>
    <t>平塚　玄空</t>
  </si>
  <si>
    <t>村上　大雅</t>
  </si>
  <si>
    <t>江島　雅紀</t>
  </si>
  <si>
    <t>稲垣　遥</t>
  </si>
  <si>
    <t>河野　裕人</t>
  </si>
  <si>
    <t>甲羽　ウィルソン貴士</t>
  </si>
  <si>
    <t>柴崎　健司</t>
  </si>
  <si>
    <t>谷藤　克樹</t>
  </si>
  <si>
    <t>橋岡　優輝</t>
  </si>
  <si>
    <t>畑中　慎也</t>
  </si>
  <si>
    <t>丸山　優真</t>
  </si>
  <si>
    <t>水谷　司</t>
  </si>
  <si>
    <t>吉田　賢明</t>
  </si>
  <si>
    <t>稲田　涼</t>
  </si>
  <si>
    <t>門田　大輝</t>
  </si>
  <si>
    <t>白藤　聖陽</t>
  </si>
  <si>
    <t>高良　エリック英樹</t>
  </si>
  <si>
    <t>中村　京平</t>
  </si>
  <si>
    <t>畑　知博</t>
  </si>
  <si>
    <t>眞鍋　大生</t>
  </si>
  <si>
    <t>山本　令央</t>
  </si>
  <si>
    <t>桃川　翔大</t>
  </si>
  <si>
    <t>榊原　颯音</t>
  </si>
  <si>
    <t>池田　亜久里</t>
  </si>
  <si>
    <t>遠田　光太郎</t>
  </si>
  <si>
    <t>大塚　史也</t>
  </si>
  <si>
    <t>川上　瑠美梨</t>
  </si>
  <si>
    <t>木田　元春</t>
  </si>
  <si>
    <t>関沼　和暁</t>
  </si>
  <si>
    <t>武田　悠太郎</t>
  </si>
  <si>
    <t>竹元　亮太</t>
  </si>
  <si>
    <t>野田　啓太</t>
  </si>
  <si>
    <t>横山　徹</t>
  </si>
  <si>
    <t>小林　陸大</t>
  </si>
  <si>
    <t>上杉　智哉</t>
  </si>
  <si>
    <t>佐藤　伸哉</t>
  </si>
  <si>
    <t>水玉　康太</t>
  </si>
  <si>
    <t>海瀬　大介</t>
  </si>
  <si>
    <t>高信　清人</t>
  </si>
  <si>
    <t>佐竹　俊哉</t>
  </si>
  <si>
    <t>赤塚　智弥</t>
  </si>
  <si>
    <t>阿久津　大貴</t>
  </si>
  <si>
    <t>阿部　飛雄馬</t>
  </si>
  <si>
    <t>影山　優輔</t>
  </si>
  <si>
    <t>勝又　健太</t>
  </si>
  <si>
    <t>古賀　淳平</t>
  </si>
  <si>
    <t>後藤　潤平</t>
  </si>
  <si>
    <t>近藤　弘樹</t>
  </si>
  <si>
    <t>松田　光陽</t>
  </si>
  <si>
    <t>箕輪　創太</t>
  </si>
  <si>
    <t>村井　輝</t>
  </si>
  <si>
    <t>遠藤　正陽</t>
  </si>
  <si>
    <t>額田　裕己</t>
  </si>
  <si>
    <t>石田　駿平</t>
  </si>
  <si>
    <t>井上　昴</t>
  </si>
  <si>
    <t>太田　優成</t>
  </si>
  <si>
    <t>大西　嘉祐</t>
  </si>
  <si>
    <t>大庭　帆貴</t>
  </si>
  <si>
    <t>柏木　龍太</t>
  </si>
  <si>
    <t>金井　琳</t>
  </si>
  <si>
    <t>木崎　健太</t>
  </si>
  <si>
    <t>岸田　祐馬</t>
  </si>
  <si>
    <t>聲高　健吾</t>
  </si>
  <si>
    <t>近藤　哲太</t>
  </si>
  <si>
    <t>千菊　智也</t>
  </si>
  <si>
    <t>滝口　直弥</t>
  </si>
  <si>
    <t>玉木　諒秀</t>
  </si>
  <si>
    <t>友藤　彰紀</t>
  </si>
  <si>
    <t>直川　史寛</t>
  </si>
  <si>
    <t>中田　健人</t>
  </si>
  <si>
    <t>中村　優太</t>
  </si>
  <si>
    <t>本田　洋平</t>
  </si>
  <si>
    <t>桝村　浩行</t>
  </si>
  <si>
    <t>松本　郁也</t>
  </si>
  <si>
    <t>小此木　雅之</t>
  </si>
  <si>
    <t>菊地　尚之</t>
  </si>
  <si>
    <t>木村　隆清</t>
  </si>
  <si>
    <t>清長　亮太</t>
  </si>
  <si>
    <t>小宮　尭</t>
  </si>
  <si>
    <t>佐野　拓人</t>
  </si>
  <si>
    <t>庄司　圭汰</t>
  </si>
  <si>
    <t>寺井　翔哉</t>
  </si>
  <si>
    <t>畠山　大知</t>
  </si>
  <si>
    <t>山口　拓馬</t>
  </si>
  <si>
    <t>山本　雅大</t>
  </si>
  <si>
    <t>渡海　陽介</t>
  </si>
  <si>
    <t>小野里　徹</t>
  </si>
  <si>
    <t>松渕　建太郎</t>
  </si>
  <si>
    <t>浅海　雄太</t>
  </si>
  <si>
    <t>池上　健太</t>
  </si>
  <si>
    <t>馬越　啓</t>
  </si>
  <si>
    <t>岡島　慶典</t>
  </si>
  <si>
    <t>梶山　拓郎</t>
  </si>
  <si>
    <t>古宮　直樹</t>
  </si>
  <si>
    <t>齋藤　昂大</t>
  </si>
  <si>
    <t>渋江　海斗</t>
  </si>
  <si>
    <t>下園　伸一郎</t>
  </si>
  <si>
    <t>新　昂大</t>
  </si>
  <si>
    <t>鈴木　壮馬</t>
  </si>
  <si>
    <t>辻　卓史</t>
  </si>
  <si>
    <t>西田　楓</t>
  </si>
  <si>
    <t>三上　航</t>
  </si>
  <si>
    <t>水柿　岳大</t>
  </si>
  <si>
    <t>水谷　彰利</t>
  </si>
  <si>
    <t>吉田　将基</t>
  </si>
  <si>
    <t>大場　麻央</t>
  </si>
  <si>
    <t>小野　悠人</t>
  </si>
  <si>
    <t>木村　永遠</t>
  </si>
  <si>
    <t>熊田　翔太</t>
  </si>
  <si>
    <t>小島　聡太</t>
  </si>
  <si>
    <t>高橋　登也</t>
  </si>
  <si>
    <t>竹上　世那</t>
  </si>
  <si>
    <t>芥切　樹</t>
  </si>
  <si>
    <t>出口　晃平</t>
  </si>
  <si>
    <t>中根　翔也</t>
  </si>
  <si>
    <t>仲野　克海</t>
  </si>
  <si>
    <t>福冨　園太郎</t>
  </si>
  <si>
    <t>古川　太一</t>
  </si>
  <si>
    <t>松澤　朗宏</t>
  </si>
  <si>
    <t>横森　駿介</t>
  </si>
  <si>
    <t>新田　大輔</t>
  </si>
  <si>
    <t>石井　大貴</t>
  </si>
  <si>
    <t>古谷　拓磨</t>
  </si>
  <si>
    <t>諸岡　大輝</t>
  </si>
  <si>
    <t>岡田　拓也</t>
  </si>
  <si>
    <t>今野　太賀</t>
  </si>
  <si>
    <t>番井　佑海</t>
  </si>
  <si>
    <t>香月　翔太</t>
  </si>
  <si>
    <t>田上　駿</t>
  </si>
  <si>
    <t>石戸　大夢</t>
  </si>
  <si>
    <t>石丸　颯太</t>
  </si>
  <si>
    <t>井上　昂明</t>
  </si>
  <si>
    <t>猪瀬　和希</t>
  </si>
  <si>
    <t>今井　淳平</t>
  </si>
  <si>
    <t>内山　将志</t>
  </si>
  <si>
    <t>大坂　智哉</t>
  </si>
  <si>
    <t>小原　大輝</t>
  </si>
  <si>
    <t>小俣　洋</t>
  </si>
  <si>
    <t>樫浦　健人</t>
  </si>
  <si>
    <t>北村　友也</t>
  </si>
  <si>
    <t>木下　裕貴</t>
  </si>
  <si>
    <t>塩田　哲平</t>
  </si>
  <si>
    <t>柴田　一瞬</t>
  </si>
  <si>
    <t>清水　颯大</t>
  </si>
  <si>
    <t>鈴木　顕人</t>
  </si>
  <si>
    <t>鈴木　崇広</t>
  </si>
  <si>
    <t>鈴木　匠</t>
  </si>
  <si>
    <t>髙野　一路</t>
  </si>
  <si>
    <t>瀧谷　京輔</t>
  </si>
  <si>
    <t>多久和　能広</t>
  </si>
  <si>
    <t>竹之内　優汰</t>
  </si>
  <si>
    <t>都鳥　一樹</t>
  </si>
  <si>
    <t>中川　暁博</t>
  </si>
  <si>
    <t>中村　僚真</t>
  </si>
  <si>
    <t>根井　勇哉</t>
  </si>
  <si>
    <t>根本　万大</t>
  </si>
  <si>
    <t>野口　雄大</t>
  </si>
  <si>
    <t>野中　廉也</t>
  </si>
  <si>
    <t>原田　宗広</t>
  </si>
  <si>
    <t>藤田　祥平</t>
  </si>
  <si>
    <t>藤本　圭吾</t>
  </si>
  <si>
    <t>前田　智広</t>
  </si>
  <si>
    <t>真砂　春希</t>
  </si>
  <si>
    <t>三上　椋平</t>
  </si>
  <si>
    <t>宮田　諄一</t>
  </si>
  <si>
    <t>三好　蓮</t>
  </si>
  <si>
    <t>村冨　浩太朗</t>
  </si>
  <si>
    <t>村山　裕太郎</t>
  </si>
  <si>
    <t>森　壮大</t>
  </si>
  <si>
    <t>森下　舜也</t>
  </si>
  <si>
    <t>八代　貢輝</t>
  </si>
  <si>
    <t>矢野　直幹</t>
  </si>
  <si>
    <t>山口　大我</t>
  </si>
  <si>
    <t>石川　諒</t>
  </si>
  <si>
    <t>泉谷　駿介</t>
  </si>
  <si>
    <t>岩嵜　友也</t>
  </si>
  <si>
    <t>榎本　大倭</t>
  </si>
  <si>
    <t>奥　吏玖</t>
  </si>
  <si>
    <t>小林　大起</t>
  </si>
  <si>
    <t>笹谷　亮太</t>
  </si>
  <si>
    <t>篠﨑　亮介</t>
  </si>
  <si>
    <t>住所　大翔</t>
  </si>
  <si>
    <t>白尾　悠祐</t>
  </si>
  <si>
    <t>髙橋　侃矢</t>
  </si>
  <si>
    <t>立岩　和大</t>
  </si>
  <si>
    <t>津田　将希</t>
  </si>
  <si>
    <t>出口　航輝</t>
  </si>
  <si>
    <t>中田　英駿</t>
  </si>
  <si>
    <t>根本　大輝</t>
  </si>
  <si>
    <t>原田　凌輔</t>
  </si>
  <si>
    <t>人見　隆之</t>
  </si>
  <si>
    <t>松尾　陸</t>
  </si>
  <si>
    <t>松田　太一</t>
  </si>
  <si>
    <t>丸山　脩太</t>
  </si>
  <si>
    <t>三浦　琢磨</t>
  </si>
  <si>
    <t>吉岡　智輝</t>
  </si>
  <si>
    <t>大岩　健斗</t>
  </si>
  <si>
    <t>佐野　航平</t>
  </si>
  <si>
    <t>鈴木　勇矢</t>
  </si>
  <si>
    <t>加藤　優尚</t>
  </si>
  <si>
    <t>清水　開登</t>
  </si>
  <si>
    <t>舟木　雄史</t>
  </si>
  <si>
    <t>青木　渓登</t>
  </si>
  <si>
    <t>菊池　直哉</t>
  </si>
  <si>
    <t>坂口　久太</t>
  </si>
  <si>
    <t>芹田　和音</t>
  </si>
  <si>
    <t>田代　一樹</t>
  </si>
  <si>
    <t>早坂　明</t>
  </si>
  <si>
    <t>三品　陸</t>
  </si>
  <si>
    <t>山本　太一</t>
  </si>
  <si>
    <t>石川　智大</t>
  </si>
  <si>
    <t>井上　智弥</t>
  </si>
  <si>
    <t>太田　幹二</t>
  </si>
  <si>
    <t>草野　澪也</t>
  </si>
  <si>
    <t>國安　龍馬</t>
  </si>
  <si>
    <t>蝶名林　宏樹</t>
  </si>
  <si>
    <t>森下　直樹</t>
  </si>
  <si>
    <t>八代　裕也</t>
  </si>
  <si>
    <t>石井　雅士</t>
  </si>
  <si>
    <t>加藤　直人</t>
  </si>
  <si>
    <t>金井　啓太</t>
  </si>
  <si>
    <t>菅野　利記</t>
  </si>
  <si>
    <t>北川　遼馬</t>
  </si>
  <si>
    <t>桑山　寛隆</t>
  </si>
  <si>
    <t>孝田　拓海</t>
  </si>
  <si>
    <t>杉本　日向</t>
  </si>
  <si>
    <t>鈴木　大介</t>
  </si>
  <si>
    <t>曽根　雅文</t>
  </si>
  <si>
    <t>千屋　直輝</t>
  </si>
  <si>
    <t>堂本　将希</t>
  </si>
  <si>
    <t>中村　聡馬</t>
  </si>
  <si>
    <t>松村　直哉</t>
  </si>
  <si>
    <t>水谷　友哉</t>
  </si>
  <si>
    <t>三輪　隼之介</t>
  </si>
  <si>
    <t>吉野　翔</t>
  </si>
  <si>
    <t>飯田　竜也</t>
  </si>
  <si>
    <t>三好　智也</t>
  </si>
  <si>
    <t>井出　颯</t>
  </si>
  <si>
    <t>ポール　ギトンガ</t>
  </si>
  <si>
    <t>大里　凌央</t>
  </si>
  <si>
    <t>梶川　由稀</t>
  </si>
  <si>
    <t>菊地　駿弥</t>
  </si>
  <si>
    <t>貴田　勇斗</t>
  </si>
  <si>
    <t>雲井　崚太</t>
  </si>
  <si>
    <t>小鷹　優介</t>
  </si>
  <si>
    <t>志賀　颯太</t>
  </si>
  <si>
    <t>菅原　伊織</t>
  </si>
  <si>
    <t>竹林　宏斗</t>
  </si>
  <si>
    <t>田部　雄作</t>
  </si>
  <si>
    <t>野上　亮祐</t>
  </si>
  <si>
    <t>ルベル　斗磨</t>
  </si>
  <si>
    <t>池主　悠太</t>
  </si>
  <si>
    <t>石松　明</t>
  </si>
  <si>
    <t>北村　歩夢</t>
  </si>
  <si>
    <t>佐藤　亜央人</t>
  </si>
  <si>
    <t>砂岡　拓磨</t>
  </si>
  <si>
    <t>當山　凌司</t>
  </si>
  <si>
    <t>福島　正訓</t>
  </si>
  <si>
    <t>松尾　鴻雅</t>
  </si>
  <si>
    <t>宮下　璃久</t>
  </si>
  <si>
    <t>山本　嵐</t>
  </si>
  <si>
    <t>中田　健太</t>
  </si>
  <si>
    <t>浜尾　京太</t>
  </si>
  <si>
    <t>金子　恋寿</t>
  </si>
  <si>
    <t>鈴木　渉</t>
  </si>
  <si>
    <t>中山　碧</t>
  </si>
  <si>
    <t>水久保　漱至</t>
  </si>
  <si>
    <t>川口　憧</t>
  </si>
  <si>
    <t>原島　拓真</t>
  </si>
  <si>
    <t>沖舘　孝紀</t>
  </si>
  <si>
    <t>瀬野　尚吾</t>
  </si>
  <si>
    <t>松村　五壽</t>
  </si>
  <si>
    <t>神山　健太</t>
  </si>
  <si>
    <t>山崎　久徳</t>
  </si>
  <si>
    <t>堀　澪伊</t>
  </si>
  <si>
    <t>一瀬　星和</t>
  </si>
  <si>
    <t>清水　僚太</t>
  </si>
  <si>
    <t>中井　準登</t>
  </si>
  <si>
    <t>乾　俊介</t>
  </si>
  <si>
    <t>直井　一樹</t>
  </si>
  <si>
    <t>草野　留維</t>
  </si>
  <si>
    <t>髙橋　翔也</t>
  </si>
  <si>
    <t>戸口　豪琉</t>
  </si>
  <si>
    <t>川崎　耕平</t>
  </si>
  <si>
    <t>石綿　宏人</t>
  </si>
  <si>
    <t>畝　歩夢</t>
  </si>
  <si>
    <t>栗原　啓吾</t>
  </si>
  <si>
    <t>松井　尚希</t>
  </si>
  <si>
    <t>糸井　春輝</t>
  </si>
  <si>
    <t>小野　一貴</t>
  </si>
  <si>
    <t>吉田　光汰</t>
  </si>
  <si>
    <t>坂田　隼人</t>
  </si>
  <si>
    <t>青柳　達也</t>
  </si>
  <si>
    <t>廣中　拓磨</t>
  </si>
  <si>
    <t>馬場　竜之介</t>
  </si>
  <si>
    <t>白鳥　航也</t>
  </si>
  <si>
    <t>渡邊　和也</t>
  </si>
  <si>
    <t>内田　光</t>
  </si>
  <si>
    <t>中島　哲平</t>
  </si>
  <si>
    <t>草場　大地</t>
  </si>
  <si>
    <t>前川　優月</t>
  </si>
  <si>
    <t>荒井　雄哉</t>
  </si>
  <si>
    <t>佐伯　涼</t>
  </si>
  <si>
    <t>加藤　純平</t>
  </si>
  <si>
    <t>熊谷　真澄</t>
  </si>
  <si>
    <t>栗原　卓也</t>
  </si>
  <si>
    <t>杉崎　翼</t>
  </si>
  <si>
    <t>塚田　貴秀</t>
  </si>
  <si>
    <t>大澤　春平</t>
  </si>
  <si>
    <t>宮村　翔馬</t>
  </si>
  <si>
    <t>石井　俊哉</t>
  </si>
  <si>
    <t>菜原　伸吾</t>
  </si>
  <si>
    <t>芳賀　宏太郎</t>
  </si>
  <si>
    <t>山本　昂佑</t>
  </si>
  <si>
    <t>戸髙　健斗</t>
  </si>
  <si>
    <t>佐原　利都</t>
  </si>
  <si>
    <t>松崎　将蔵</t>
  </si>
  <si>
    <t>瀧澤　翔吾</t>
  </si>
  <si>
    <t>木村　魁人</t>
  </si>
  <si>
    <t>根岸　明人</t>
  </si>
  <si>
    <t>星野　諒馬</t>
  </si>
  <si>
    <t>大山　一斗</t>
  </si>
  <si>
    <t>梅村　一輝</t>
  </si>
  <si>
    <t>矢口　優介</t>
  </si>
  <si>
    <t>久保　源輝</t>
  </si>
  <si>
    <t>熊谷　謙</t>
  </si>
  <si>
    <t>斎藤　知樹</t>
  </si>
  <si>
    <t>塩﨑　将司</t>
  </si>
  <si>
    <t>島津　叡作</t>
  </si>
  <si>
    <t>中村　拓真</t>
  </si>
  <si>
    <t>中　麟太郎</t>
  </si>
  <si>
    <t>前田　優太朗</t>
  </si>
  <si>
    <t>谷田　晴信</t>
  </si>
  <si>
    <t>松川　議吉</t>
  </si>
  <si>
    <t>矢野　瞭太</t>
  </si>
  <si>
    <t>甘崎　勝</t>
  </si>
  <si>
    <t>小野寺　悠</t>
  </si>
  <si>
    <t>境　勇樹</t>
  </si>
  <si>
    <t>鈴木　拓</t>
  </si>
  <si>
    <t>谷村　龍生</t>
  </si>
  <si>
    <t>鳥飼　悠生</t>
  </si>
  <si>
    <t>日野　大翔</t>
  </si>
  <si>
    <t>日野原　智也</t>
  </si>
  <si>
    <t>福島　健斗</t>
  </si>
  <si>
    <t>星　岳</t>
  </si>
  <si>
    <t>増田　空</t>
  </si>
  <si>
    <t>山根　昂希</t>
  </si>
  <si>
    <t>吉田　律哉</t>
  </si>
  <si>
    <t>荒木　翼</t>
  </si>
  <si>
    <t>遠藤　大地</t>
  </si>
  <si>
    <t>國本　尚希</t>
  </si>
  <si>
    <t>郷　明日翔</t>
  </si>
  <si>
    <t>佐藤　拓人</t>
  </si>
  <si>
    <t>寺嶌　渓一</t>
  </si>
  <si>
    <t>中村　風馬</t>
  </si>
  <si>
    <t>橋本　尚斗</t>
  </si>
  <si>
    <t>平石　佑馬</t>
  </si>
  <si>
    <t>細谷　翔馬</t>
  </si>
  <si>
    <t>三原　魁人</t>
  </si>
  <si>
    <t>森田　瑛介</t>
  </si>
  <si>
    <t>安村　晴樹</t>
  </si>
  <si>
    <t>渡部　裕輝</t>
  </si>
  <si>
    <t>徳田　勝幸</t>
  </si>
  <si>
    <t>近藤　真輝</t>
  </si>
  <si>
    <t>佐々木　寿明</t>
  </si>
  <si>
    <t>佐々木　友弘</t>
  </si>
  <si>
    <t>澤津橋　佑斗</t>
  </si>
  <si>
    <t>鈴木　雄飛</t>
  </si>
  <si>
    <t>鶴見　麗央</t>
  </si>
  <si>
    <t>原　孝太朗</t>
  </si>
  <si>
    <t>原島　翔樹</t>
  </si>
  <si>
    <t>松本　悠希</t>
  </si>
  <si>
    <t>吉田　直稀</t>
  </si>
  <si>
    <t>齋藤　明良</t>
  </si>
  <si>
    <t>八嶋　海斗</t>
  </si>
  <si>
    <t>橋本　柊</t>
  </si>
  <si>
    <t>茂呂　柊汰</t>
  </si>
  <si>
    <t>熊澤　尚央</t>
  </si>
  <si>
    <t>磯　文也</t>
  </si>
  <si>
    <t>島根　海都</t>
  </si>
  <si>
    <t>米川　航</t>
  </si>
  <si>
    <t>上野　利隼</t>
  </si>
  <si>
    <t>中山　直紀</t>
  </si>
  <si>
    <t>近藤　千晴</t>
  </si>
  <si>
    <t>猪狩　祐太</t>
  </si>
  <si>
    <t>江田　尋貴</t>
  </si>
  <si>
    <t>橿淵　和馬</t>
  </si>
  <si>
    <t>内藤　拓磨</t>
  </si>
  <si>
    <t>大森　海翔</t>
  </si>
  <si>
    <t>戸邊　裕晶</t>
  </si>
  <si>
    <t>綱川　力斗</t>
  </si>
  <si>
    <t>櫻井　大雅</t>
  </si>
  <si>
    <t>大谷　蒼</t>
  </si>
  <si>
    <t>大嶋　凌生</t>
  </si>
  <si>
    <t>石塚　瑛士</t>
  </si>
  <si>
    <t>渡辺　健太</t>
  </si>
  <si>
    <t>横地　彦人</t>
  </si>
  <si>
    <t>岩井　幸暉</t>
  </si>
  <si>
    <t>阿﨑　時生</t>
  </si>
  <si>
    <t>窪田　達也</t>
  </si>
  <si>
    <t>小菅　慎也</t>
  </si>
  <si>
    <t>赤井　滉太郎</t>
  </si>
  <si>
    <t>原沢　一輝</t>
  </si>
  <si>
    <t>三澤　翼人</t>
  </si>
  <si>
    <t>田﨑　涼平</t>
  </si>
  <si>
    <t>山崎　塁</t>
  </si>
  <si>
    <t>武田　純平</t>
  </si>
  <si>
    <t>曽我　憲伸</t>
  </si>
  <si>
    <t>岩崎　大洋</t>
  </si>
  <si>
    <t>堺　健太郎</t>
  </si>
  <si>
    <t>坂本　貫登</t>
  </si>
  <si>
    <t>田波　修</t>
  </si>
  <si>
    <t>西井　翔馬</t>
  </si>
  <si>
    <t>松倉　頼人</t>
  </si>
  <si>
    <t>山口　和樹</t>
  </si>
  <si>
    <t>伊神　航</t>
  </si>
  <si>
    <t>大久保　樹</t>
  </si>
  <si>
    <t>岡本　大地</t>
  </si>
  <si>
    <t>小澤　健太郎</t>
  </si>
  <si>
    <t>加藤　ジョン</t>
  </si>
  <si>
    <t>菅　一生</t>
  </si>
  <si>
    <t>神田　滉人</t>
  </si>
  <si>
    <t>源川　竜也</t>
  </si>
  <si>
    <t>實川　将大</t>
  </si>
  <si>
    <t>鈴木　流世</t>
  </si>
  <si>
    <t>田仲　海翔</t>
  </si>
  <si>
    <t>内藤　宗昌</t>
  </si>
  <si>
    <t>西村　暉</t>
  </si>
  <si>
    <t>正木　誠</t>
  </si>
  <si>
    <t>湯本　樹</t>
  </si>
  <si>
    <t>吉田　勇大</t>
  </si>
  <si>
    <t>松浦　直彦</t>
  </si>
  <si>
    <t>松井　博揮</t>
  </si>
  <si>
    <t>関　駿人</t>
  </si>
  <si>
    <t>麻田　悠馬</t>
  </si>
  <si>
    <t>山中　雄太郎</t>
  </si>
  <si>
    <t>小坂　健悟</t>
  </si>
  <si>
    <t>北村　尭之</t>
  </si>
  <si>
    <t>冨樫　武聖</t>
  </si>
  <si>
    <t>加藤　孝祐</t>
  </si>
  <si>
    <t>小林　純也</t>
  </si>
  <si>
    <t>鈴木　健実</t>
  </si>
  <si>
    <t>神田　光</t>
  </si>
  <si>
    <t>松本　侑哉</t>
  </si>
  <si>
    <t>伊藤　孝哉</t>
  </si>
  <si>
    <t>和西　玲旺</t>
  </si>
  <si>
    <t>佐藤　杜登</t>
  </si>
  <si>
    <t>平井　健仁</t>
  </si>
  <si>
    <t>原　伊吹</t>
  </si>
  <si>
    <t>髙橋　繁人</t>
  </si>
  <si>
    <t>徳永　雅人</t>
  </si>
  <si>
    <t>内山　裕智</t>
  </si>
  <si>
    <t>鈴木　翔</t>
  </si>
  <si>
    <t>半田　健太</t>
  </si>
  <si>
    <t>寺木　慎一朗</t>
  </si>
  <si>
    <t>名倉　大悟</t>
  </si>
  <si>
    <t>若山　陽</t>
  </si>
  <si>
    <t>片山　豪人</t>
  </si>
  <si>
    <t>塩澤　嵩之</t>
  </si>
  <si>
    <t>下里　尚輝</t>
  </si>
  <si>
    <t>小濱　樹</t>
  </si>
  <si>
    <t>田中　応治</t>
  </si>
  <si>
    <t>岡　海来</t>
  </si>
  <si>
    <t>関　昌憲</t>
  </si>
  <si>
    <t>波立　巧望</t>
  </si>
  <si>
    <t>保角　翔真</t>
  </si>
  <si>
    <t>松尾　優大</t>
  </si>
  <si>
    <t>羽尾　拓海</t>
  </si>
  <si>
    <t>三井　健志朗</t>
  </si>
  <si>
    <t>平塚　涼</t>
  </si>
  <si>
    <t>大髙　翼</t>
  </si>
  <si>
    <t>皆川　龍仁</t>
  </si>
  <si>
    <t>荒井　大賀</t>
  </si>
  <si>
    <t>寺澤　讓</t>
  </si>
  <si>
    <t>金　義之</t>
  </si>
  <si>
    <t>新井　純平</t>
  </si>
  <si>
    <t>石山　大輝</t>
  </si>
  <si>
    <t>大塚　勇輝</t>
  </si>
  <si>
    <t>鍵谷　希</t>
  </si>
  <si>
    <t>河合　拓巳</t>
  </si>
  <si>
    <t>高倉　渉</t>
  </si>
  <si>
    <t>高田　海成</t>
  </si>
  <si>
    <t>吉里　駿</t>
  </si>
  <si>
    <t>入江　泰世</t>
  </si>
  <si>
    <t>内沼　紗和生</t>
  </si>
  <si>
    <t>倉野　恭佑</t>
  </si>
  <si>
    <t>榊原　嵩史</t>
  </si>
  <si>
    <t>阪本　大貴</t>
  </si>
  <si>
    <t>佐々木　匠太</t>
  </si>
  <si>
    <t>佐々木　佑馬</t>
  </si>
  <si>
    <t>佐野　智哉</t>
  </si>
  <si>
    <t>鈴木　貫太</t>
  </si>
  <si>
    <t>高田　健太</t>
  </si>
  <si>
    <t>田尻　健</t>
  </si>
  <si>
    <t>生田目　大輔</t>
  </si>
  <si>
    <t>渡部　亮太</t>
  </si>
  <si>
    <t>伊藤　優</t>
  </si>
  <si>
    <t>水元　大雅</t>
  </si>
  <si>
    <t>小見　和也</t>
  </si>
  <si>
    <t>鈴木　大翔</t>
  </si>
  <si>
    <t>林　伸幸</t>
  </si>
  <si>
    <t>和知　悟志</t>
  </si>
  <si>
    <t>室岡　伸</t>
  </si>
  <si>
    <t>横倉　健児</t>
  </si>
  <si>
    <t>袴田　拓海</t>
  </si>
  <si>
    <t>盛合　一将</t>
  </si>
  <si>
    <t>吉留　佑悟</t>
  </si>
  <si>
    <t>小野　健一</t>
  </si>
  <si>
    <t>小野寺　秀斗</t>
  </si>
  <si>
    <t>石関　佑介</t>
  </si>
  <si>
    <t>齊藤　直彦</t>
  </si>
  <si>
    <t>手塚　新輔</t>
  </si>
  <si>
    <t>岩上　優太</t>
  </si>
  <si>
    <t>山形　祥貴</t>
  </si>
  <si>
    <t>福田　拓実</t>
  </si>
  <si>
    <t>武野内　恵介</t>
  </si>
  <si>
    <t>池谷　智広</t>
  </si>
  <si>
    <t>山室　直斗</t>
  </si>
  <si>
    <t>菅野　裕暉</t>
  </si>
  <si>
    <t>小寺　貴大</t>
  </si>
  <si>
    <t>青山　光生</t>
  </si>
  <si>
    <t>大坪　拓斗</t>
  </si>
  <si>
    <t>山口　智也</t>
  </si>
  <si>
    <t>坂本　凌</t>
  </si>
  <si>
    <t>今川　深透</t>
  </si>
  <si>
    <t>大倉　秀太</t>
  </si>
  <si>
    <t>時川　昌也</t>
  </si>
  <si>
    <t>山田　直樹</t>
  </si>
  <si>
    <t>石田　知也</t>
  </si>
  <si>
    <t>岩坂　優志</t>
  </si>
  <si>
    <t>菅野　悠</t>
  </si>
  <si>
    <t>下元　圭人</t>
  </si>
  <si>
    <t>冨永　開来</t>
  </si>
  <si>
    <t>中川　竜大朗</t>
  </si>
  <si>
    <t>山崎　洸真</t>
  </si>
  <si>
    <t>吉田　鶴斗</t>
  </si>
  <si>
    <t>赤塚　洋介</t>
  </si>
  <si>
    <t>阿川　陽</t>
  </si>
  <si>
    <t>尾川　拓巳</t>
  </si>
  <si>
    <t>久司　駿三</t>
  </si>
  <si>
    <t>櫛田　優</t>
  </si>
  <si>
    <t>土田　周治</t>
  </si>
  <si>
    <t>松原　佳祐</t>
  </si>
  <si>
    <t>吉田　啓一郎</t>
  </si>
  <si>
    <t>一條　敦弘</t>
  </si>
  <si>
    <t>梶原　健渡</t>
  </si>
  <si>
    <t>菊地　泰生</t>
  </si>
  <si>
    <t>高橋　麗男</t>
  </si>
  <si>
    <t>竹岡　大</t>
  </si>
  <si>
    <t>広瀬　雄也</t>
  </si>
  <si>
    <t>橋岡　大亮</t>
  </si>
  <si>
    <t>村上　陽哉</t>
  </si>
  <si>
    <t>山崎　柾也</t>
  </si>
  <si>
    <t>横田　有真</t>
  </si>
  <si>
    <t>窪田　雄人</t>
  </si>
  <si>
    <t>鈴木　琢矢</t>
  </si>
  <si>
    <t>青柳　拓郎</t>
  </si>
  <si>
    <t>新井　祐太</t>
  </si>
  <si>
    <t>石川　佳樹</t>
  </si>
  <si>
    <t>加藤　優陽</t>
  </si>
  <si>
    <t>清松　拓真</t>
  </si>
  <si>
    <t>清水　崚汰</t>
  </si>
  <si>
    <t>平塚　ひかる</t>
  </si>
  <si>
    <t>藤村　秦也</t>
  </si>
  <si>
    <t>前田　晃伸</t>
  </si>
  <si>
    <t>松岡　涼真</t>
  </si>
  <si>
    <t>𠮷田　皓紀</t>
  </si>
  <si>
    <t>吉原　遼太郎</t>
  </si>
  <si>
    <t>新井　遼平</t>
  </si>
  <si>
    <t>桐山　剛</t>
  </si>
  <si>
    <t>合田　椋</t>
  </si>
  <si>
    <t>兒玉　陸斗</t>
  </si>
  <si>
    <t>佐藤　広夢</t>
  </si>
  <si>
    <t>澤田　大輝</t>
  </si>
  <si>
    <t>須佐　多智</t>
  </si>
  <si>
    <t>菅沼　蒼紫</t>
  </si>
  <si>
    <t>髙橋　達彦</t>
  </si>
  <si>
    <t>竹蓋　草太</t>
  </si>
  <si>
    <t>山﨑　晃志郎</t>
  </si>
  <si>
    <t>山下　友陽</t>
  </si>
  <si>
    <t>西村　幸太</t>
  </si>
  <si>
    <t>米澤　大樹</t>
  </si>
  <si>
    <t>江川　寿一</t>
  </si>
  <si>
    <t>樺澤　賢</t>
  </si>
  <si>
    <t>知久　裕星</t>
  </si>
  <si>
    <t>西村　翔馬</t>
  </si>
  <si>
    <t>根岸　佑太</t>
  </si>
  <si>
    <t>萩原　大地</t>
  </si>
  <si>
    <t>吉川　達也</t>
  </si>
  <si>
    <t>市毛　富士雄</t>
  </si>
  <si>
    <t>大城　義己</t>
  </si>
  <si>
    <t>柿木　郁人</t>
  </si>
  <si>
    <t>兼次　祐希</t>
  </si>
  <si>
    <t>北本　巧</t>
  </si>
  <si>
    <t>木村　駿</t>
  </si>
  <si>
    <t>清水　豊</t>
  </si>
  <si>
    <t>千田　悠人</t>
  </si>
  <si>
    <t>中川　侑斗</t>
  </si>
  <si>
    <t>浜崎　克己</t>
  </si>
  <si>
    <t>深澤　空良</t>
  </si>
  <si>
    <t>村山　光輝</t>
  </si>
  <si>
    <t>森木　優摩</t>
  </si>
  <si>
    <t>一瀬　達也</t>
  </si>
  <si>
    <t>河村　悠</t>
  </si>
  <si>
    <t>倉淵　大輔</t>
  </si>
  <si>
    <t>古口　直椰</t>
  </si>
  <si>
    <t>宍戸　春</t>
  </si>
  <si>
    <t>高村　祐輔</t>
  </si>
  <si>
    <t>外崎　志門</t>
  </si>
  <si>
    <t>橋本　雄太</t>
  </si>
  <si>
    <t>長谷部　航</t>
  </si>
  <si>
    <t>樋瀬　光稀</t>
  </si>
  <si>
    <t>山元　創太</t>
  </si>
  <si>
    <t>脇山　隼斗</t>
  </si>
  <si>
    <t>保科　隼希</t>
  </si>
  <si>
    <t>千田　健介</t>
  </si>
  <si>
    <t>大木　勇人</t>
  </si>
  <si>
    <t>茅根　將功</t>
  </si>
  <si>
    <t>千葉　暉</t>
  </si>
  <si>
    <t>青木　孝輔</t>
  </si>
  <si>
    <t>池田　凌斗</t>
  </si>
  <si>
    <t>宮澤　賢太</t>
  </si>
  <si>
    <t>伊東　颯汰</t>
  </si>
  <si>
    <t>江口　大雅</t>
  </si>
  <si>
    <t>小島　海斗</t>
  </si>
  <si>
    <t>小原　拓未</t>
  </si>
  <si>
    <t>加藤　淳</t>
  </si>
  <si>
    <t>狩野　未基</t>
  </si>
  <si>
    <t>神戸　駿介</t>
  </si>
  <si>
    <t>小林　歩</t>
  </si>
  <si>
    <t>若林　大輝</t>
  </si>
  <si>
    <t>石川　拓慎</t>
  </si>
  <si>
    <t>大西　峻平</t>
  </si>
  <si>
    <t>荻原　颯太</t>
  </si>
  <si>
    <t>新矢　連士</t>
  </si>
  <si>
    <t>佃　康平</t>
  </si>
  <si>
    <t>蓮沼　直希</t>
  </si>
  <si>
    <t>花崎　悠紀</t>
  </si>
  <si>
    <t>久綱　一輝</t>
  </si>
  <si>
    <t>町田　将光</t>
  </si>
  <si>
    <t>長嶋　寿樹</t>
  </si>
  <si>
    <t>岡村　優太</t>
  </si>
  <si>
    <t>小野　弘貴</t>
  </si>
  <si>
    <t>岩戸　隼哉</t>
  </si>
  <si>
    <t>木村　彰吾</t>
  </si>
  <si>
    <t>田邊　祐弥</t>
  </si>
  <si>
    <t>今江　勇人</t>
  </si>
  <si>
    <t>山田　陽太</t>
  </si>
  <si>
    <t>古谷　勇人</t>
  </si>
  <si>
    <t>尾辻　颯</t>
  </si>
  <si>
    <t>工藤　颯</t>
  </si>
  <si>
    <t>桑原　匠矢</t>
  </si>
  <si>
    <t>小山　日楓</t>
  </si>
  <si>
    <t>櫻井　亮也</t>
  </si>
  <si>
    <t>徳永　翔三</t>
  </si>
  <si>
    <t>平井　陽大</t>
  </si>
  <si>
    <t>平間　大貴</t>
  </si>
  <si>
    <t>福脇　昭也</t>
  </si>
  <si>
    <t>山口　武</t>
  </si>
  <si>
    <t>緒方　俊亮</t>
  </si>
  <si>
    <t>笹村　雄斗</t>
  </si>
  <si>
    <t>繁村　和希</t>
  </si>
  <si>
    <t>畠山　流大</t>
  </si>
  <si>
    <t>松坂　胆宥</t>
  </si>
  <si>
    <t>盛田　和輝</t>
  </si>
  <si>
    <t>秋山　大樹</t>
  </si>
  <si>
    <t>飯田　遼太朗</t>
  </si>
  <si>
    <t>井口　雅貴</t>
  </si>
  <si>
    <t>大坪　未樹</t>
  </si>
  <si>
    <t>小島　健晟</t>
  </si>
  <si>
    <t>小林　優介</t>
  </si>
  <si>
    <t>藤田　峻登</t>
  </si>
  <si>
    <t>伊原　達哉</t>
  </si>
  <si>
    <t>大塚　稜介</t>
  </si>
  <si>
    <t>白石　幸大</t>
  </si>
  <si>
    <t>進藤　隼弥</t>
  </si>
  <si>
    <t>松田　佑矢</t>
  </si>
  <si>
    <t>望月　祐太朗</t>
  </si>
  <si>
    <t>小山　大輝</t>
  </si>
  <si>
    <t>平川　雄大</t>
  </si>
  <si>
    <t>安藤　卓也</t>
  </si>
  <si>
    <t>猪口　岳昭</t>
  </si>
  <si>
    <t>卜部　和喜</t>
  </si>
  <si>
    <t>大久保　育磨</t>
  </si>
  <si>
    <t>加藤　翔太</t>
  </si>
  <si>
    <t>亀山　淳也</t>
  </si>
  <si>
    <t>小西　竜矢</t>
  </si>
  <si>
    <t>清水　健太郎</t>
  </si>
  <si>
    <t>関口　宗平</t>
  </si>
  <si>
    <t>高木　昇</t>
  </si>
  <si>
    <t>高木　大介</t>
  </si>
  <si>
    <t>武本　雄大</t>
  </si>
  <si>
    <t>田淵　翔太</t>
  </si>
  <si>
    <t>戸島　延真</t>
  </si>
  <si>
    <t>中野　裕翔</t>
  </si>
  <si>
    <t>中野　弘久</t>
  </si>
  <si>
    <t>中山　玄基</t>
  </si>
  <si>
    <t>西尾　祐一郎</t>
  </si>
  <si>
    <t>平塚　心</t>
  </si>
  <si>
    <t>平林　勇希</t>
  </si>
  <si>
    <t>福田　健人</t>
  </si>
  <si>
    <t>星野　蒼太</t>
  </si>
  <si>
    <t>宮田　共也</t>
  </si>
  <si>
    <t>森　陽向</t>
  </si>
  <si>
    <t>古屋　有留人</t>
  </si>
  <si>
    <t>久保　貴星</t>
  </si>
  <si>
    <t>瀬谷　啓士</t>
  </si>
  <si>
    <t>小林　海斗</t>
  </si>
  <si>
    <t>大矢　遼</t>
  </si>
  <si>
    <t>木村　雄人</t>
  </si>
  <si>
    <t>五十嵐　潤</t>
  </si>
  <si>
    <t>中村　亮太</t>
  </si>
  <si>
    <t>佐藤　日彦</t>
  </si>
  <si>
    <t>山根　丈幸</t>
  </si>
  <si>
    <t>田村　友希</t>
  </si>
  <si>
    <t>飯塚　雄太</t>
  </si>
  <si>
    <t>石塚　晶啓</t>
  </si>
  <si>
    <t>角張　友隆</t>
  </si>
  <si>
    <t>志賀野　航生</t>
  </si>
  <si>
    <t>黒川　真登</t>
  </si>
  <si>
    <t>高橋　壱誓</t>
  </si>
  <si>
    <t>広瀬　友則</t>
  </si>
  <si>
    <t>浅間　優太</t>
  </si>
  <si>
    <t>臼井　健太</t>
  </si>
  <si>
    <t>門田　秀利</t>
  </si>
  <si>
    <t>河上　雄哉</t>
  </si>
  <si>
    <t>河東　寛大</t>
  </si>
  <si>
    <t>木下　巧</t>
  </si>
  <si>
    <t>高嶌　凌也</t>
  </si>
  <si>
    <t>田川　良昌</t>
  </si>
  <si>
    <t>徳備　大輔</t>
  </si>
  <si>
    <t>藤村　遼河</t>
  </si>
  <si>
    <t>森　秀翔</t>
  </si>
  <si>
    <t>栁田　大輔</t>
  </si>
  <si>
    <t>相澤　龍明</t>
  </si>
  <si>
    <t>甘利　大祐</t>
  </si>
  <si>
    <t>石川　航平</t>
  </si>
  <si>
    <t>伊藤　宏高</t>
  </si>
  <si>
    <t>木付　琳</t>
  </si>
  <si>
    <t>殿地　琢朗</t>
  </si>
  <si>
    <t>原　拓巨</t>
  </si>
  <si>
    <t>藤木　宏太</t>
  </si>
  <si>
    <t>櫛渕　皓介</t>
  </si>
  <si>
    <t>古川　礼穏</t>
  </si>
  <si>
    <t>松延　大誠</t>
  </si>
  <si>
    <t>厚海　勇</t>
  </si>
  <si>
    <t>岡崎　雅太</t>
  </si>
  <si>
    <t>菊池　将吾</t>
  </si>
  <si>
    <t>佐々木　亮介</t>
  </si>
  <si>
    <t>鈴木　伊織</t>
  </si>
  <si>
    <t>林　将貴</t>
  </si>
  <si>
    <t>伊藤　勇輝</t>
  </si>
  <si>
    <t>宮野　健音</t>
  </si>
  <si>
    <t>青木　雄貴</t>
  </si>
  <si>
    <t>氏原　克仁</t>
  </si>
  <si>
    <t>伊藤　優太</t>
  </si>
  <si>
    <t>片山　拓海</t>
  </si>
  <si>
    <t>堤　真人</t>
  </si>
  <si>
    <t>時任　一輝</t>
  </si>
  <si>
    <t>永田　大智</t>
  </si>
  <si>
    <t>森野　滉</t>
  </si>
  <si>
    <t>幕田　直人</t>
  </si>
  <si>
    <t>宿村　勇希</t>
  </si>
  <si>
    <t>石川　拓海</t>
  </si>
  <si>
    <t>安部　京佑</t>
  </si>
  <si>
    <t>金子　貴紀</t>
  </si>
  <si>
    <t>平　流成</t>
  </si>
  <si>
    <t>加藤　優弥</t>
  </si>
  <si>
    <t>白石　安孝</t>
  </si>
  <si>
    <t>田邊　空</t>
  </si>
  <si>
    <t>土佐野　岬</t>
  </si>
  <si>
    <t>牟田　一茶</t>
  </si>
  <si>
    <t>井桁　碧惟</t>
  </si>
  <si>
    <t>石本　孝二</t>
  </si>
  <si>
    <t>大久保　航平</t>
  </si>
  <si>
    <t>大原　一真</t>
  </si>
  <si>
    <t>川良　昂世</t>
  </si>
  <si>
    <t>釘町　凌太朗</t>
  </si>
  <si>
    <t>草間　玲耶</t>
  </si>
  <si>
    <t>小松　勇太</t>
  </si>
  <si>
    <t>寺本　大希</t>
  </si>
  <si>
    <t>渡辺　拓海</t>
  </si>
  <si>
    <t>青田　楓祐</t>
  </si>
  <si>
    <t>厚浦　大地</t>
  </si>
  <si>
    <t>大塚　光司</t>
  </si>
  <si>
    <t>大塚　紘平</t>
  </si>
  <si>
    <t>影山　奨</t>
  </si>
  <si>
    <t>河邊　龍介</t>
  </si>
  <si>
    <t>田中　龍之介</t>
  </si>
  <si>
    <t>保科　駿斗</t>
  </si>
  <si>
    <t>小谷野　陽平</t>
  </si>
  <si>
    <t>坂根　領斗</t>
  </si>
  <si>
    <t>住田　光駿</t>
  </si>
  <si>
    <t>小久井　健将</t>
  </si>
  <si>
    <t>古川　裕隆</t>
  </si>
  <si>
    <t>前川　凜太朗</t>
  </si>
  <si>
    <t>小澤　舜</t>
  </si>
  <si>
    <t>牧原　大信</t>
  </si>
  <si>
    <t>石崎　浩太郎</t>
  </si>
  <si>
    <t>中島　康太</t>
  </si>
  <si>
    <t>大野　裕貴</t>
  </si>
  <si>
    <t>猪野　洸太</t>
  </si>
  <si>
    <t>中山　拓美</t>
  </si>
  <si>
    <t>平野　力</t>
  </si>
  <si>
    <t>早田　光佑</t>
  </si>
  <si>
    <t>阿曽　央和</t>
  </si>
  <si>
    <t>伊東　利来也</t>
  </si>
  <si>
    <t>折田　歩夢</t>
  </si>
  <si>
    <t>黒田　賢</t>
  </si>
  <si>
    <t>小久保　友裕</t>
  </si>
  <si>
    <t>宍倉　健浩</t>
  </si>
  <si>
    <t>下平　健正</t>
  </si>
  <si>
    <t>住吉　宙樹</t>
  </si>
  <si>
    <t>武士　文哉</t>
  </si>
  <si>
    <t>辻本　活哉</t>
  </si>
  <si>
    <t>渕田　拓臣</t>
  </si>
  <si>
    <t>本郷　諒</t>
  </si>
  <si>
    <t>南山　義輝</t>
  </si>
  <si>
    <t>村木　渉真</t>
  </si>
  <si>
    <t>森田　将平</t>
  </si>
  <si>
    <t>吉田　匠</t>
  </si>
  <si>
    <t>山下　和也</t>
  </si>
  <si>
    <t>青栁　柾希</t>
  </si>
  <si>
    <t>太田　直希</t>
  </si>
  <si>
    <t>勝田　築</t>
  </si>
  <si>
    <t>小竹　理恩</t>
  </si>
  <si>
    <t>佐野　陽</t>
  </si>
  <si>
    <t>千明　龍之佑</t>
  </si>
  <si>
    <t>中谷　雄飛</t>
  </si>
  <si>
    <t>林　裕之</t>
  </si>
  <si>
    <t>半澤　黎斗</t>
  </si>
  <si>
    <t>松本　朗</t>
  </si>
  <si>
    <t>向井　悠介</t>
  </si>
  <si>
    <t>森戸　信陽</t>
  </si>
  <si>
    <t>山内　大夢</t>
  </si>
  <si>
    <t>山口　賢助</t>
  </si>
  <si>
    <t>浅田　智哉</t>
  </si>
  <si>
    <t>小野　良輔</t>
  </si>
  <si>
    <t>神谷　匡紀</t>
  </si>
  <si>
    <t>永瀬　孝</t>
  </si>
  <si>
    <t>永田　陸</t>
  </si>
  <si>
    <t>細越　大智</t>
  </si>
  <si>
    <t>前山　晃太郎</t>
  </si>
  <si>
    <t>松本　瞬</t>
  </si>
  <si>
    <t>一場　開成</t>
  </si>
  <si>
    <t>小野木　里紀</t>
  </si>
  <si>
    <t>小林　智哉</t>
  </si>
  <si>
    <t>高橋　優慈</t>
  </si>
  <si>
    <t>田尻　悠成</t>
  </si>
  <si>
    <t>平丸　慶人</t>
  </si>
  <si>
    <t>山口　翔一</t>
  </si>
  <si>
    <t>米谷　哲</t>
  </si>
  <si>
    <t>小川　直也</t>
  </si>
  <si>
    <t>五明　直幹</t>
  </si>
  <si>
    <t>能呂　秀斗</t>
  </si>
  <si>
    <t>福田　叶彩</t>
  </si>
  <si>
    <t>山﨑　幸斗</t>
  </si>
  <si>
    <t>千ヶ崎　聖斗</t>
  </si>
  <si>
    <t>山田　晴斗</t>
  </si>
  <si>
    <t>飯森　義志</t>
  </si>
  <si>
    <t>岡部　純</t>
  </si>
  <si>
    <t>岩間　暁</t>
  </si>
  <si>
    <t>江口　達宗</t>
  </si>
  <si>
    <t>勝俣　航希</t>
  </si>
  <si>
    <t>金久保　遥</t>
  </si>
  <si>
    <t>源馬　巧巳</t>
  </si>
  <si>
    <t>佐々木　飛鳥</t>
  </si>
  <si>
    <t>佐々木　詩音</t>
  </si>
  <si>
    <t>根来　佑有</t>
  </si>
  <si>
    <t>服部　友太</t>
  </si>
  <si>
    <t>林田　快豪</t>
  </si>
  <si>
    <t>南　美空翔</t>
  </si>
  <si>
    <t>横山　佑羽</t>
  </si>
  <si>
    <t>石井　翔琉</t>
  </si>
  <si>
    <t>市来原　潤</t>
  </si>
  <si>
    <t>大石　亮</t>
  </si>
  <si>
    <t>鹿嶋　則宏</t>
  </si>
  <si>
    <t>茅野　雅博</t>
  </si>
  <si>
    <t>小林　純</t>
  </si>
  <si>
    <t>辻　海里</t>
  </si>
  <si>
    <t>森島　嘉大</t>
  </si>
  <si>
    <t>水谷　光佑</t>
  </si>
  <si>
    <t>岡田　法文</t>
  </si>
  <si>
    <t>武田　春樹</t>
  </si>
  <si>
    <t>安藤　海</t>
  </si>
  <si>
    <t>石田　優希</t>
  </si>
  <si>
    <t>磯崎　浩平</t>
  </si>
  <si>
    <t>市原　拓実</t>
  </si>
  <si>
    <t>伊藤　初黄</t>
  </si>
  <si>
    <t>岩永　宏樹</t>
  </si>
  <si>
    <t>斎藤　泰雅</t>
  </si>
  <si>
    <t>関根　佑</t>
  </si>
  <si>
    <t>多田　健太郎</t>
  </si>
  <si>
    <t>相坂　文太</t>
  </si>
  <si>
    <t>江間　響</t>
  </si>
  <si>
    <t>宮本　卓</t>
  </si>
  <si>
    <t>伊藤　誠矢</t>
  </si>
  <si>
    <t>潮田　航大</t>
  </si>
  <si>
    <t>木下　雄斗</t>
  </si>
  <si>
    <t>木村　純一郎</t>
  </si>
  <si>
    <t>佐藤　茂哉</t>
  </si>
  <si>
    <t>佐藤　拓夢</t>
  </si>
  <si>
    <t>佐藤　颯</t>
  </si>
  <si>
    <t>下田　季矢</t>
  </si>
  <si>
    <t>竹内　嵩人</t>
  </si>
  <si>
    <t>武田　裕督</t>
  </si>
  <si>
    <t>田村　剣心</t>
  </si>
  <si>
    <t>八重樫　一也</t>
  </si>
  <si>
    <t>秋山　侃樹</t>
  </si>
  <si>
    <t>大窪　歩夢</t>
  </si>
  <si>
    <t>尾崎　陽</t>
  </si>
  <si>
    <t>栗原　佑輔</t>
  </si>
  <si>
    <t>友村　俊介</t>
  </si>
  <si>
    <t>原田　宗市</t>
  </si>
  <si>
    <t>舩田　圭吾</t>
  </si>
  <si>
    <t>脇本　岳</t>
  </si>
  <si>
    <t>溝口　誉也</t>
  </si>
  <si>
    <t>加賀　洋行</t>
  </si>
  <si>
    <t>増本　壮一郎</t>
  </si>
  <si>
    <t>中村　太紀</t>
  </si>
  <si>
    <t>福田　大希</t>
  </si>
  <si>
    <t>石澤　由祐</t>
  </si>
  <si>
    <t>保科　毅欣</t>
  </si>
  <si>
    <t>森　淳弘</t>
  </si>
  <si>
    <t>幸田　蓮</t>
  </si>
  <si>
    <t>岡本　優毅</t>
  </si>
  <si>
    <t>浦崎　耕右</t>
  </si>
  <si>
    <t>木村　麟太郎</t>
  </si>
  <si>
    <t>川村　真寛</t>
  </si>
  <si>
    <t>田中　力蔵</t>
  </si>
  <si>
    <t>伊藤　俊太</t>
  </si>
  <si>
    <t>井手　孝一</t>
  </si>
  <si>
    <t>小笠原　峰士</t>
  </si>
  <si>
    <t>菊池　夏規</t>
  </si>
  <si>
    <t>北﨑　拓矢</t>
  </si>
  <si>
    <t>成瀬　隆一郎</t>
  </si>
  <si>
    <t>原塚　友貴</t>
  </si>
  <si>
    <t>平塚　翔太</t>
  </si>
  <si>
    <t>落合　葵斗</t>
  </si>
  <si>
    <t>川口　慧</t>
  </si>
  <si>
    <t>近藤　聖人</t>
  </si>
  <si>
    <t>高橋　祐哉</t>
  </si>
  <si>
    <t>西方　大珠</t>
  </si>
  <si>
    <t>呑村　大樹</t>
  </si>
  <si>
    <t>林田　聖</t>
  </si>
  <si>
    <t>淵田　凌一</t>
  </si>
  <si>
    <t>三俣　友作</t>
  </si>
  <si>
    <t>安田　響</t>
  </si>
  <si>
    <t>安達　祐太</t>
  </si>
  <si>
    <t>岡田　和也</t>
  </si>
  <si>
    <t>松浦　史哉</t>
  </si>
  <si>
    <t>森谷　倫太郎</t>
  </si>
  <si>
    <t>佐藤　愛大</t>
  </si>
  <si>
    <t>今　達矢</t>
  </si>
  <si>
    <t>永野　航太郎</t>
  </si>
  <si>
    <t>吉本　悠真</t>
  </si>
  <si>
    <t>木村　楓河</t>
  </si>
  <si>
    <t>島田　翔太</t>
  </si>
  <si>
    <t>田村　健</t>
  </si>
  <si>
    <t>伊東　寿紘</t>
  </si>
  <si>
    <t>菊池　将克</t>
  </si>
  <si>
    <t>平間　唯人</t>
  </si>
  <si>
    <t>増田　諒介</t>
  </si>
  <si>
    <t>防衛医科大学校</t>
  </si>
  <si>
    <t>向井　頌之</t>
  </si>
  <si>
    <t>長田　拓海</t>
  </si>
  <si>
    <t>坂庭　主浩</t>
  </si>
  <si>
    <t>菊池　遼祐</t>
  </si>
  <si>
    <t>山崎　宏斗</t>
  </si>
  <si>
    <t>高橋　正樹</t>
  </si>
  <si>
    <t>小村　真史</t>
  </si>
  <si>
    <t>高木　大地</t>
  </si>
  <si>
    <t>米川　敦</t>
  </si>
  <si>
    <t>菊地　浩輔</t>
  </si>
  <si>
    <t>武蔵丘短期大学</t>
  </si>
  <si>
    <t>榎本　泰希</t>
  </si>
  <si>
    <t>水野　有稀</t>
  </si>
  <si>
    <t>朝田　航平</t>
  </si>
  <si>
    <t>池永　進之佑</t>
  </si>
  <si>
    <t>萱原　亮太</t>
  </si>
  <si>
    <t>佐々木　海</t>
  </si>
  <si>
    <t>佐藤　勇介</t>
  </si>
  <si>
    <t>清水　康太</t>
  </si>
  <si>
    <t>鈴木　健司</t>
  </si>
  <si>
    <t>田中　佑資</t>
  </si>
  <si>
    <t>田中　遼太郎</t>
  </si>
  <si>
    <t>福澤　元己</t>
  </si>
  <si>
    <t>松戸　春樹</t>
  </si>
  <si>
    <t>毛利　陽人</t>
  </si>
  <si>
    <t>若林　亮平</t>
  </si>
  <si>
    <t>安達　直希</t>
  </si>
  <si>
    <t>山田　武志</t>
  </si>
  <si>
    <t>長谷　佳祐</t>
  </si>
  <si>
    <t>石川　悠弥</t>
  </si>
  <si>
    <t>小柳　泰治</t>
  </si>
  <si>
    <t>荒賀　崇碩</t>
  </si>
  <si>
    <t>西川　悠真</t>
  </si>
  <si>
    <t>鈴木　琢丸</t>
  </si>
  <si>
    <t>岩川　天羽</t>
  </si>
  <si>
    <t>秋山　仁吾</t>
  </si>
  <si>
    <t>辻本　直輝</t>
  </si>
  <si>
    <t>横田　凌大</t>
  </si>
  <si>
    <t>荒幡　寛人</t>
  </si>
  <si>
    <t>笠井　陽介</t>
  </si>
  <si>
    <t>設楽　悠太</t>
  </si>
  <si>
    <t>余川　周</t>
  </si>
  <si>
    <t>吉岡　淳</t>
  </si>
  <si>
    <t>吉田　勇登</t>
  </si>
  <si>
    <t>工木　大地</t>
  </si>
  <si>
    <t>植田　陽平</t>
  </si>
  <si>
    <t>加藤　立誠</t>
  </si>
  <si>
    <t>河野　拓実</t>
  </si>
  <si>
    <t>小林　琢人</t>
  </si>
  <si>
    <t>杉保　滉太</t>
  </si>
  <si>
    <t>竹内　奨真</t>
  </si>
  <si>
    <t>難波　天</t>
  </si>
  <si>
    <t>萩原　新</t>
  </si>
  <si>
    <t>早川　朋輝</t>
  </si>
  <si>
    <t>水野　優希</t>
  </si>
  <si>
    <t>山本　将輝</t>
  </si>
  <si>
    <t>浅井　匠</t>
  </si>
  <si>
    <t>近藤　光竜</t>
  </si>
  <si>
    <t>椎野　修羅</t>
  </si>
  <si>
    <t>柴田　太尊</t>
  </si>
  <si>
    <t>塚谷　希</t>
  </si>
  <si>
    <t>廣田　海心</t>
  </si>
  <si>
    <t>山川　太一</t>
  </si>
  <si>
    <t>山本　蒼弥</t>
  </si>
  <si>
    <t>飯嶌　友哉</t>
  </si>
  <si>
    <t>石津　佳晃</t>
  </si>
  <si>
    <t>大澤　智樹</t>
  </si>
  <si>
    <t>桜木　啓仁</t>
  </si>
  <si>
    <t>鈴木　渓太</t>
  </si>
  <si>
    <t>鈴木　大海</t>
  </si>
  <si>
    <t>平田　晃司</t>
  </si>
  <si>
    <t>福田　悠一</t>
  </si>
  <si>
    <t>松本　直樹</t>
  </si>
  <si>
    <t>右田　綺羅</t>
  </si>
  <si>
    <t>麻生　樹</t>
  </si>
  <si>
    <t>小野寺　勇樹</t>
  </si>
  <si>
    <t>中武　泰希</t>
  </si>
  <si>
    <t>永井　大育</t>
  </si>
  <si>
    <t>西村　拓海</t>
  </si>
  <si>
    <t>米満　楓</t>
  </si>
  <si>
    <t>田中　幸一</t>
  </si>
  <si>
    <t>井上　広貴</t>
  </si>
  <si>
    <t>香坂　俊光</t>
  </si>
  <si>
    <t>佐野川　洋</t>
  </si>
  <si>
    <t>清水　遼</t>
  </si>
  <si>
    <t>前田　理貴</t>
  </si>
  <si>
    <t>竹本　圭吾</t>
  </si>
  <si>
    <t>桝永　理気</t>
  </si>
  <si>
    <t>足立　優斗</t>
  </si>
  <si>
    <t>高橋　京佑</t>
  </si>
  <si>
    <t>本間　知基</t>
  </si>
  <si>
    <t>岩井　圭己</t>
  </si>
  <si>
    <t>大澤　樹</t>
  </si>
  <si>
    <t>道場　大介</t>
  </si>
  <si>
    <t>井元　太二</t>
  </si>
  <si>
    <t>伊関　礼</t>
  </si>
  <si>
    <t>小島　悠矢</t>
  </si>
  <si>
    <t>三浦　友靖</t>
  </si>
  <si>
    <t>野上　和希</t>
  </si>
  <si>
    <t>毛賀澤　直希</t>
  </si>
  <si>
    <t>小田原　大雅</t>
  </si>
  <si>
    <t>氷見　爽</t>
  </si>
  <si>
    <t>小林　憲人</t>
  </si>
  <si>
    <t>入鹿　英洋</t>
  </si>
  <si>
    <t>浦野　皓一郎</t>
  </si>
  <si>
    <t>山上　英亮</t>
  </si>
  <si>
    <t>石井　慶太</t>
  </si>
  <si>
    <t>市川　繁貴</t>
  </si>
  <si>
    <t>井出　勇伍</t>
  </si>
  <si>
    <t>江崎　佑</t>
  </si>
  <si>
    <t>加瀬　莉穏</t>
  </si>
  <si>
    <t>河守　大世</t>
  </si>
  <si>
    <t>吉良　大樹</t>
  </si>
  <si>
    <t>斎須　渓太</t>
  </si>
  <si>
    <t>坂井　公亮</t>
  </si>
  <si>
    <t>重田　一稀</t>
  </si>
  <si>
    <t>新屋　翔大</t>
  </si>
  <si>
    <t>関　颯介</t>
  </si>
  <si>
    <t>竹本　琳</t>
  </si>
  <si>
    <t>樋田　侑司</t>
  </si>
  <si>
    <t>原川　凌</t>
  </si>
  <si>
    <t>藤田　俊</t>
  </si>
  <si>
    <t>本多　陽斗</t>
  </si>
  <si>
    <t>前川　寛棋</t>
  </si>
  <si>
    <t>松井　陸</t>
  </si>
  <si>
    <t>松下　公紀</t>
  </si>
  <si>
    <t>南　和希</t>
  </si>
  <si>
    <t>吉沢　智貴</t>
  </si>
  <si>
    <t>岩井　郁也</t>
  </si>
  <si>
    <t>伴野　公宣</t>
  </si>
  <si>
    <t>帝京科学大学</t>
  </si>
  <si>
    <t>佐藤　直也</t>
  </si>
  <si>
    <t>山田　誠人</t>
  </si>
  <si>
    <t>小林　賢佑</t>
  </si>
  <si>
    <t>石橋　和也</t>
  </si>
  <si>
    <t>中山　仁</t>
  </si>
  <si>
    <t>小林　嶺介</t>
  </si>
  <si>
    <t>山崎　航平</t>
  </si>
  <si>
    <t>本間　一輝</t>
  </si>
  <si>
    <t>林　拓優</t>
  </si>
  <si>
    <t>植草　雄貴</t>
  </si>
  <si>
    <t>笠松　大聖</t>
  </si>
  <si>
    <t>山村　直人</t>
  </si>
  <si>
    <t>眞澤　敦貴</t>
  </si>
  <si>
    <t>山本　陣</t>
  </si>
  <si>
    <t>吉野　晃太</t>
  </si>
  <si>
    <t>梅川　峻</t>
  </si>
  <si>
    <t>堤　健太朗</t>
  </si>
  <si>
    <t>的場　翔大</t>
  </si>
  <si>
    <t>北木　裕太</t>
  </si>
  <si>
    <t>牧野　快士</t>
  </si>
  <si>
    <t>崎谷　陽一</t>
  </si>
  <si>
    <t>紺野　岬</t>
  </si>
  <si>
    <t>藤森　佳伊</t>
  </si>
  <si>
    <t>小俣　伊織</t>
  </si>
  <si>
    <t>相馬　奨之介</t>
  </si>
  <si>
    <t>野呂　惇人</t>
  </si>
  <si>
    <t>麻生　幹雄</t>
  </si>
  <si>
    <t>齋藤　晃太</t>
  </si>
  <si>
    <t>續木　日向</t>
  </si>
  <si>
    <t>生方　利樹</t>
  </si>
  <si>
    <t>中嶋　貴哉</t>
  </si>
  <si>
    <t>土井　健輔</t>
  </si>
  <si>
    <t>小島　匡人</t>
  </si>
  <si>
    <t>富樫　真生</t>
  </si>
  <si>
    <t>石川　龍佑</t>
  </si>
  <si>
    <t>久保倉　佳吾</t>
  </si>
  <si>
    <t>佐々木　幹斗</t>
  </si>
  <si>
    <t>冨田　健人</t>
  </si>
  <si>
    <t>村松　優</t>
  </si>
  <si>
    <t>渡辺　尚</t>
  </si>
  <si>
    <t>綿引　翔</t>
  </si>
  <si>
    <t>林　飛優</t>
  </si>
  <si>
    <t>田中　佑典</t>
  </si>
  <si>
    <t>井上　大地</t>
  </si>
  <si>
    <t>黒木　心貴</t>
  </si>
  <si>
    <t>高橋　謙介</t>
  </si>
  <si>
    <t>入江　亮輔</t>
  </si>
  <si>
    <t>田口　雄貴</t>
  </si>
  <si>
    <t>中村　文哉</t>
  </si>
  <si>
    <t>武田　瑛大</t>
  </si>
  <si>
    <t>國司　裕通</t>
  </si>
  <si>
    <t>蒲谷　淳志</t>
  </si>
  <si>
    <t>阿部　敏明</t>
  </si>
  <si>
    <t>殿岡　正吉</t>
  </si>
  <si>
    <t>渡邉　智成</t>
  </si>
  <si>
    <t>佐藤　皓人</t>
  </si>
  <si>
    <t>山田　那衆</t>
  </si>
  <si>
    <t>高橋　竜輝</t>
  </si>
  <si>
    <t>油谷　恒佑</t>
  </si>
  <si>
    <t>長谷川　潤</t>
  </si>
  <si>
    <t>清水　拓斗</t>
  </si>
  <si>
    <t>氏家　豪留</t>
  </si>
  <si>
    <t>別所　竜守</t>
  </si>
  <si>
    <t>ライモイ　ヴィンセント</t>
  </si>
  <si>
    <t>外山　結</t>
  </si>
  <si>
    <t>育英大学</t>
  </si>
  <si>
    <t>堀口　賢志</t>
  </si>
  <si>
    <t>岡野　勇太</t>
  </si>
  <si>
    <t>髙橋　奎太</t>
  </si>
  <si>
    <t>福井　隆真</t>
  </si>
  <si>
    <t>赤司　健槙</t>
  </si>
  <si>
    <t>油屋　圭吾</t>
  </si>
  <si>
    <t>岩崎　匠海</t>
  </si>
  <si>
    <t>小穴　英気</t>
  </si>
  <si>
    <t>蔭山　和敬</t>
  </si>
  <si>
    <t>片野　雄太</t>
  </si>
  <si>
    <t>北山　智大</t>
  </si>
  <si>
    <t>小島　優作</t>
  </si>
  <si>
    <t>近藤　悠大</t>
  </si>
  <si>
    <t>近藤　亮太</t>
  </si>
  <si>
    <t>佐々木　蓮</t>
  </si>
  <si>
    <t>進藤　魁人</t>
  </si>
  <si>
    <t>鈴木　尚輝</t>
  </si>
  <si>
    <t>髙野　寛之</t>
  </si>
  <si>
    <t>髙橋　宗聖</t>
  </si>
  <si>
    <t>竹内　辰徳</t>
  </si>
  <si>
    <t>富永　琢磨</t>
  </si>
  <si>
    <t>新津　大地</t>
  </si>
  <si>
    <t>牧瀬　圭斗</t>
  </si>
  <si>
    <t>的場　亮太</t>
  </si>
  <si>
    <t>村上　陸人</t>
  </si>
  <si>
    <t>横堀　凌也</t>
  </si>
  <si>
    <t>吉井　道歩</t>
  </si>
  <si>
    <t>吉田　尚矢</t>
  </si>
  <si>
    <t>鷲尾　智樹</t>
  </si>
  <si>
    <t>田宮　竜希</t>
  </si>
  <si>
    <t>飯野　勇</t>
  </si>
  <si>
    <t>内山　力哉</t>
  </si>
  <si>
    <t>吉川　湧人</t>
  </si>
  <si>
    <t>柴谷　匠</t>
  </si>
  <si>
    <t>竹村　和夢</t>
  </si>
  <si>
    <t>蛭間　雄也</t>
  </si>
  <si>
    <t>小村　逸</t>
  </si>
  <si>
    <t>伊倉　慶斗</t>
  </si>
  <si>
    <t>瀧　晃也</t>
  </si>
  <si>
    <t>西在家　亮</t>
  </si>
  <si>
    <t>古畑　貴規</t>
  </si>
  <si>
    <t>菅井　啓佑</t>
  </si>
  <si>
    <t>辰巳　智広</t>
  </si>
  <si>
    <t>山口　直槻</t>
  </si>
  <si>
    <t>宇野　大地</t>
  </si>
  <si>
    <t>西　丈澄</t>
  </si>
  <si>
    <t>西村　遼平</t>
  </si>
  <si>
    <t>川越　春来</t>
  </si>
  <si>
    <t>川越　健生</t>
  </si>
  <si>
    <t>宮澤　優斗</t>
  </si>
  <si>
    <t>小幡　隆史</t>
  </si>
  <si>
    <t>川路　武</t>
  </si>
  <si>
    <t>荒井　基宏</t>
  </si>
  <si>
    <t>中村　僚</t>
  </si>
  <si>
    <t>平山　陽大</t>
  </si>
  <si>
    <t>大江　樹生</t>
  </si>
  <si>
    <t>青見　聖</t>
  </si>
  <si>
    <t>赤松　拓実</t>
  </si>
  <si>
    <t>阿川　公希</t>
  </si>
  <si>
    <t>畦地　将史</t>
  </si>
  <si>
    <t>石川　淳</t>
  </si>
  <si>
    <t>大島　瑠星</t>
  </si>
  <si>
    <t>神林　竜平</t>
  </si>
  <si>
    <t>紀平　陸</t>
  </si>
  <si>
    <t>越宗　洋暁</t>
  </si>
  <si>
    <t>新藤　史也</t>
  </si>
  <si>
    <t>武政　龍之介</t>
  </si>
  <si>
    <t>村上　倫太郎</t>
  </si>
  <si>
    <t>阿部　歩</t>
  </si>
  <si>
    <t>竹内　悠</t>
  </si>
  <si>
    <t>齋藤　祐斗</t>
  </si>
  <si>
    <t>髙橋　智也</t>
  </si>
  <si>
    <t>野村　健成</t>
  </si>
  <si>
    <t>是枝　翔太</t>
  </si>
  <si>
    <t>大島　武瑠</t>
  </si>
  <si>
    <t>青木　乾人</t>
  </si>
  <si>
    <t>田村　海斗</t>
  </si>
  <si>
    <t>外川　太一</t>
  </si>
  <si>
    <t>赤城　健太</t>
  </si>
  <si>
    <t>岩瀬　貴寛</t>
  </si>
  <si>
    <t>渡邊　恭介</t>
  </si>
  <si>
    <t>高橋　隼生</t>
  </si>
  <si>
    <t>宮越　晃一</t>
  </si>
  <si>
    <t>村上　友介</t>
  </si>
  <si>
    <t>小杉　翔真</t>
  </si>
  <si>
    <t>松井　泰成</t>
  </si>
  <si>
    <t>谷川　廉</t>
  </si>
  <si>
    <t>草野　宏穂</t>
  </si>
  <si>
    <t>松本　晃道</t>
  </si>
  <si>
    <t>佐藤　駆</t>
  </si>
  <si>
    <t>兵頭　奏翔</t>
  </si>
  <si>
    <t>半田　理玖</t>
  </si>
  <si>
    <t>青葉　瞭</t>
  </si>
  <si>
    <t>山本　航大</t>
  </si>
  <si>
    <t>小浜　大明</t>
  </si>
  <si>
    <t>安里　晃也</t>
  </si>
  <si>
    <t>工藤　大靖</t>
  </si>
  <si>
    <t>江連　俊哉</t>
  </si>
  <si>
    <t>阿利　喜多留</t>
  </si>
  <si>
    <t>入慶田本　朝哉</t>
  </si>
  <si>
    <t>下地　美仁</t>
  </si>
  <si>
    <t>松本　茜</t>
  </si>
  <si>
    <t>三宅　樹</t>
  </si>
  <si>
    <t>井野　大亮</t>
  </si>
  <si>
    <t>高橋　龍平</t>
  </si>
  <si>
    <t>金丸　龍昇</t>
  </si>
  <si>
    <t>佐藤　大輔</t>
  </si>
  <si>
    <t>山下　順一郎</t>
  </si>
  <si>
    <t>長瀬　卓也</t>
  </si>
  <si>
    <t>木村　知紀</t>
  </si>
  <si>
    <t>藤原　大覚</t>
  </si>
  <si>
    <t>岡部　翔真</t>
  </si>
  <si>
    <t>保倉　敏樹</t>
  </si>
  <si>
    <t>平賀　凌人</t>
  </si>
  <si>
    <t>大塚　敏央</t>
  </si>
  <si>
    <t>井田　龍之介</t>
  </si>
  <si>
    <t>荒川　大暉</t>
  </si>
  <si>
    <t>生亀　幸輝</t>
  </si>
  <si>
    <t>伊藤　悠貴</t>
  </si>
  <si>
    <t>江口　輝</t>
  </si>
  <si>
    <t>枝川　岳史</t>
  </si>
  <si>
    <t>小野　遼秋</t>
  </si>
  <si>
    <t>仲井　陽大</t>
  </si>
  <si>
    <t>松尾　脩平</t>
  </si>
  <si>
    <t>有松　憧</t>
  </si>
  <si>
    <t>岡島　広周</t>
  </si>
  <si>
    <t>木塚　宙敬</t>
  </si>
  <si>
    <t>鈴木　博貴</t>
  </si>
  <si>
    <t>田中　蒼大</t>
  </si>
  <si>
    <t>寺岡　秀真</t>
  </si>
  <si>
    <t>遠田　悠人</t>
  </si>
  <si>
    <t>林　祥太朗</t>
  </si>
  <si>
    <t>深澤　優希</t>
  </si>
  <si>
    <t>深澤　陸</t>
  </si>
  <si>
    <t>不二　黎人</t>
  </si>
  <si>
    <t>本多　創一郎</t>
  </si>
  <si>
    <t>増田　悠</t>
  </si>
  <si>
    <t>森本　風太</t>
  </si>
  <si>
    <t>森山　敦喜</t>
  </si>
  <si>
    <t>薮下　温司</t>
  </si>
  <si>
    <t>山本　尊仁</t>
  </si>
  <si>
    <t>吉川　右門</t>
  </si>
  <si>
    <t>菅　颯一郎</t>
  </si>
  <si>
    <t>田中　洋行</t>
  </si>
  <si>
    <t>藤内　雄大</t>
  </si>
  <si>
    <t>平賀　勇輝</t>
  </si>
  <si>
    <t>宮本　哲志</t>
  </si>
  <si>
    <t>中村　稜</t>
  </si>
  <si>
    <t>小笠原　淳</t>
  </si>
  <si>
    <t>藤田　浩志</t>
  </si>
  <si>
    <t>齋藤　雅史</t>
  </si>
  <si>
    <t>山田　泰雅</t>
  </si>
  <si>
    <t>石松　翔</t>
  </si>
  <si>
    <t>宇都口　功樹</t>
  </si>
  <si>
    <t>大内　宏樹</t>
  </si>
  <si>
    <t>大畑　怜士</t>
  </si>
  <si>
    <t>岡嶋　翼</t>
  </si>
  <si>
    <t>鬼塚　達義</t>
  </si>
  <si>
    <t>加藤　広之</t>
  </si>
  <si>
    <t>坂口　仁</t>
  </si>
  <si>
    <t>中田　仁</t>
  </si>
  <si>
    <t>水口　裕斗</t>
  </si>
  <si>
    <t>森部　清陽</t>
  </si>
  <si>
    <t>山下　大志</t>
  </si>
  <si>
    <t>神澤　彩人</t>
  </si>
  <si>
    <t>鳥尾　宏樹</t>
  </si>
  <si>
    <t>宮本　武</t>
  </si>
  <si>
    <t>金子　和平</t>
  </si>
  <si>
    <t>浅場　れい</t>
  </si>
  <si>
    <t>石場　健太</t>
  </si>
  <si>
    <t>佐藤　駿太</t>
  </si>
  <si>
    <t>永田　一真</t>
  </si>
  <si>
    <t>関口　渉友</t>
  </si>
  <si>
    <t>相田　主税</t>
  </si>
  <si>
    <t>石丸　貴之</t>
  </si>
  <si>
    <t>大場　真沙也</t>
  </si>
  <si>
    <t>山口　仁詩</t>
  </si>
  <si>
    <t>鈴木　誠朗</t>
  </si>
  <si>
    <t>中垣内　裕貴</t>
  </si>
  <si>
    <t>堀　拓斗</t>
  </si>
  <si>
    <t>牛山　巧望</t>
  </si>
  <si>
    <t>堂阪　大和</t>
  </si>
  <si>
    <t>長嶺　颯</t>
  </si>
  <si>
    <t>日向　俊介</t>
  </si>
  <si>
    <t>廣澤　慶充</t>
  </si>
  <si>
    <t>柳父　敢太</t>
  </si>
  <si>
    <t>矢萩　颯</t>
  </si>
  <si>
    <t>山本　崇雄</t>
  </si>
  <si>
    <t>岡本　幸久</t>
  </si>
  <si>
    <t>塩崎　千畝</t>
  </si>
  <si>
    <t>品川　一樹</t>
  </si>
  <si>
    <t>下村　純也</t>
  </si>
  <si>
    <t>塚本　出海</t>
  </si>
  <si>
    <t>東海林　航</t>
  </si>
  <si>
    <t>得居　裕生</t>
  </si>
  <si>
    <t>根岸　優策</t>
  </si>
  <si>
    <t>森田　一慶</t>
  </si>
  <si>
    <t>大須賀　啓悟</t>
  </si>
  <si>
    <t>荻原　陸斗</t>
  </si>
  <si>
    <t>折原　崚斗</t>
  </si>
  <si>
    <t>工藤　山河</t>
  </si>
  <si>
    <t>木榑　杏祐</t>
  </si>
  <si>
    <t>小早川　寛人</t>
  </si>
  <si>
    <t>佐久間　裕己</t>
  </si>
  <si>
    <t>島村　広大</t>
  </si>
  <si>
    <t>野呂田　礼行</t>
  </si>
  <si>
    <t>三代　和弥</t>
  </si>
  <si>
    <t>柳　幸太朗</t>
  </si>
  <si>
    <t>山本　彪我</t>
  </si>
  <si>
    <t>若井　大樹</t>
  </si>
  <si>
    <t>若井　優斗</t>
  </si>
  <si>
    <t>原田　歩</t>
  </si>
  <si>
    <t>和泉　飛鳥</t>
  </si>
  <si>
    <t>伊藤　魁文</t>
  </si>
  <si>
    <t>高崎　蒼生</t>
  </si>
  <si>
    <t>岩本　崚</t>
  </si>
  <si>
    <t>濵道　健</t>
  </si>
  <si>
    <t>池内　祐貴</t>
  </si>
  <si>
    <t>好永　雄統</t>
  </si>
  <si>
    <t>大原　健太郎</t>
  </si>
  <si>
    <t>久保木　春佑</t>
  </si>
  <si>
    <t>田邊　ジョー</t>
  </si>
  <si>
    <t>北村　一真</t>
  </si>
  <si>
    <t>遠藤　幹康</t>
  </si>
  <si>
    <t>雨宮　大樹</t>
  </si>
  <si>
    <t>藤村　恒平</t>
  </si>
  <si>
    <t>山崎　拓海</t>
  </si>
  <si>
    <t>植松　光一</t>
  </si>
  <si>
    <t>保田　亜久利</t>
  </si>
  <si>
    <t>加藤　悠生</t>
  </si>
  <si>
    <t>池野　諒</t>
  </si>
  <si>
    <t>松原　亘希</t>
  </si>
  <si>
    <t>星野　祐輝</t>
  </si>
  <si>
    <t>道岡　聖</t>
  </si>
  <si>
    <t>加藤　泰斗</t>
  </si>
  <si>
    <t>小河　弘樹</t>
  </si>
  <si>
    <t>佐藤　魁</t>
  </si>
  <si>
    <t>西村　尚</t>
  </si>
  <si>
    <t>鬼頭　壮平</t>
  </si>
  <si>
    <t>浅見　龍生</t>
  </si>
  <si>
    <t>江本　亘</t>
  </si>
  <si>
    <t>小野　想太</t>
  </si>
  <si>
    <t>河合　陽平</t>
  </si>
  <si>
    <t>久保　広季</t>
  </si>
  <si>
    <t>佐藤　恵介</t>
  </si>
  <si>
    <t>佐藤　皓星</t>
  </si>
  <si>
    <t>高柿　裕斗</t>
  </si>
  <si>
    <t>茂木　凜平</t>
  </si>
  <si>
    <t>茂原　將悟</t>
  </si>
  <si>
    <t>好岡　龍太朗</t>
  </si>
  <si>
    <t>有阪　朋貴</t>
  </si>
  <si>
    <t>柴田　瑠維</t>
  </si>
  <si>
    <t>田中　洋平</t>
  </si>
  <si>
    <t>大串　弦徳</t>
  </si>
  <si>
    <t>渡辺　将人</t>
  </si>
  <si>
    <t>小田　颯良</t>
  </si>
  <si>
    <t>四反田　遼馬</t>
  </si>
  <si>
    <t>高山　裕樹</t>
  </si>
  <si>
    <t>國吉　尭胤</t>
  </si>
  <si>
    <t>小久保　友寿</t>
  </si>
  <si>
    <t>尾関　理應</t>
  </si>
  <si>
    <t>佐々木　耀</t>
  </si>
  <si>
    <t>明石　宗一郎</t>
  </si>
  <si>
    <t>瀬川　大樹</t>
  </si>
  <si>
    <t>今岡　海斗</t>
  </si>
  <si>
    <t>川西　紘生</t>
  </si>
  <si>
    <t>岩本　高希</t>
  </si>
  <si>
    <t>菊池　翔太</t>
  </si>
  <si>
    <t>畠山　真平</t>
  </si>
  <si>
    <t>山本　一樹</t>
  </si>
  <si>
    <t>五十嵐　伶音</t>
  </si>
  <si>
    <t>伊代野　佑斗</t>
  </si>
  <si>
    <t>大賀　美輝</t>
  </si>
  <si>
    <t>大谷　直人</t>
  </si>
  <si>
    <t>小形　海星</t>
  </si>
  <si>
    <t>片岡　輝</t>
  </si>
  <si>
    <t>菊地　秀輝</t>
  </si>
  <si>
    <t>岸本　勇次</t>
  </si>
  <si>
    <t>木内　颯太</t>
  </si>
  <si>
    <t>佐々木　孝介</t>
  </si>
  <si>
    <t>島田　哲平</t>
  </si>
  <si>
    <t>千葉　孝太郎</t>
  </si>
  <si>
    <t>長谷川　蓮</t>
  </si>
  <si>
    <t>濱田　一</t>
  </si>
  <si>
    <t>濵田　政信</t>
  </si>
  <si>
    <t>藤崎　桂司</t>
  </si>
  <si>
    <t>眞井　涼雅</t>
  </si>
  <si>
    <t>加藤　裕旺</t>
  </si>
  <si>
    <t>小海　秀剛</t>
  </si>
  <si>
    <t>佐伯　誠人</t>
  </si>
  <si>
    <t>稲葉　有亮</t>
  </si>
  <si>
    <t>磯部　晃太郎</t>
  </si>
  <si>
    <t>佐藤　悠斗</t>
  </si>
  <si>
    <t>髙木　舜斗</t>
  </si>
  <si>
    <t>荒牧　里駆</t>
  </si>
  <si>
    <t>岡崎　竜也</t>
  </si>
  <si>
    <t>菊池　秦</t>
  </si>
  <si>
    <t>松本　航平</t>
  </si>
  <si>
    <t>山口　貴士</t>
  </si>
  <si>
    <t>北脇　惇之介</t>
  </si>
  <si>
    <t>浦田　尚之</t>
  </si>
  <si>
    <t>濱田　拓光</t>
  </si>
  <si>
    <t>田中　利明</t>
  </si>
  <si>
    <t>松尾　一輝</t>
  </si>
  <si>
    <t>中嶋　健斗</t>
  </si>
  <si>
    <t>西郷　翔</t>
  </si>
  <si>
    <t>野村　明豊</t>
  </si>
  <si>
    <t>浅子　有成</t>
  </si>
  <si>
    <t>原田　倖輔</t>
  </si>
  <si>
    <t>浅水　丈拓</t>
  </si>
  <si>
    <t>中尾　蒼矢</t>
  </si>
  <si>
    <t>鹿島　光平</t>
  </si>
  <si>
    <t>北條　大地</t>
  </si>
  <si>
    <t>小磯　裕人</t>
  </si>
  <si>
    <t>上山　翔大</t>
  </si>
  <si>
    <t>小林　洋大</t>
  </si>
  <si>
    <t>安達　宗次郎</t>
  </si>
  <si>
    <t>石井　達之</t>
  </si>
  <si>
    <t>松本　直人</t>
  </si>
  <si>
    <t>馬場　勇希</t>
  </si>
  <si>
    <t>木村　尊</t>
  </si>
  <si>
    <t>板東　琉太</t>
  </si>
  <si>
    <t>渡邉　斗武</t>
  </si>
  <si>
    <t>清宮　史貴</t>
  </si>
  <si>
    <t>比嘉　綱大</t>
  </si>
  <si>
    <t>西川　翔茉</t>
  </si>
  <si>
    <t>大藤　悠希</t>
  </si>
  <si>
    <t>藤田　雄大</t>
  </si>
  <si>
    <t>土屋　拓斗</t>
  </si>
  <si>
    <t>升川　星河</t>
  </si>
  <si>
    <t>平本　廉</t>
  </si>
  <si>
    <t>村山　征海</t>
  </si>
  <si>
    <t>高橋　斗南</t>
  </si>
  <si>
    <t>亀山　凌</t>
  </si>
  <si>
    <t>上村　千裕</t>
  </si>
  <si>
    <t>岡本　裕一朗</t>
  </si>
  <si>
    <t>北藤　亮</t>
  </si>
  <si>
    <t>犬走　淳人</t>
  </si>
  <si>
    <t>小清水　悠介</t>
  </si>
  <si>
    <t>福野　陸</t>
  </si>
  <si>
    <t>佐藤　克樹</t>
  </si>
  <si>
    <t>阪上　将也</t>
  </si>
  <si>
    <t>宗像　拳志郎</t>
  </si>
  <si>
    <t>遠藤　洸希</t>
  </si>
  <si>
    <t>藤本　翔希</t>
  </si>
  <si>
    <t>高畠　成海</t>
  </si>
  <si>
    <t>大橋　拓武</t>
  </si>
  <si>
    <t>小高　弘樹</t>
  </si>
  <si>
    <t>堀内　弘輝</t>
  </si>
  <si>
    <t>下川　蔵</t>
  </si>
  <si>
    <t>和田　佳樹</t>
  </si>
  <si>
    <t>和田　直樹</t>
  </si>
  <si>
    <t>室井　颯人</t>
  </si>
  <si>
    <t>松本　大輝</t>
  </si>
  <si>
    <t>千木良　雅也</t>
  </si>
  <si>
    <t>植木　佑太郎</t>
  </si>
  <si>
    <t>登坂　昌弘</t>
  </si>
  <si>
    <t>村木　権聖</t>
  </si>
  <si>
    <t>山本　大暉</t>
  </si>
  <si>
    <t>宮原　壮史</t>
  </si>
  <si>
    <t>富樫　勇斗</t>
  </si>
  <si>
    <t>西田　貴裕</t>
  </si>
  <si>
    <t>小林　峻也</t>
  </si>
  <si>
    <t>紺野　颯志</t>
  </si>
  <si>
    <t>冨本　優浩</t>
  </si>
  <si>
    <t>三浦　瞭太郎</t>
  </si>
  <si>
    <t>柿山　龍大</t>
  </si>
  <si>
    <t>古畑　晴輝</t>
  </si>
  <si>
    <t>坂部　隼一朗</t>
  </si>
  <si>
    <t>守谷　陸</t>
  </si>
  <si>
    <t>柴田　遥平</t>
  </si>
  <si>
    <t>水戸　洋貴</t>
  </si>
  <si>
    <t>丹野　瑞希</t>
  </si>
  <si>
    <t>蓜島　ガブリエレ力</t>
  </si>
  <si>
    <t>佐藤　光</t>
  </si>
  <si>
    <t>横澤　清己</t>
  </si>
  <si>
    <t>安藤　透生</t>
  </si>
  <si>
    <t>安達　寿明</t>
  </si>
  <si>
    <t>太田　零士</t>
  </si>
  <si>
    <t>片岡　拓海</t>
  </si>
  <si>
    <t>越　一真</t>
  </si>
  <si>
    <t>中口　匠</t>
  </si>
  <si>
    <t>門脇　凌</t>
  </si>
  <si>
    <t>橋本　圭</t>
  </si>
  <si>
    <t>遠藤　壮汰</t>
  </si>
  <si>
    <t>深谷　友亮</t>
  </si>
  <si>
    <t>海老田　そら</t>
  </si>
  <si>
    <t>森　真希</t>
  </si>
  <si>
    <t>後藤　瑞貴</t>
  </si>
  <si>
    <t>大前　佑樹</t>
  </si>
  <si>
    <t>山田　響希</t>
  </si>
  <si>
    <t>酒井　裕二郎</t>
  </si>
  <si>
    <t>岸本　航輝</t>
  </si>
  <si>
    <t>林　弘健</t>
  </si>
  <si>
    <t>小嶋　和幸</t>
  </si>
  <si>
    <t>吉田　航太</t>
  </si>
  <si>
    <t>梶山　拓真</t>
  </si>
  <si>
    <t>加藤　將</t>
  </si>
  <si>
    <t>森嶋　瞬</t>
  </si>
  <si>
    <t>小川　知良</t>
  </si>
  <si>
    <t>相原　彰太</t>
  </si>
  <si>
    <t>市川　貴陽</t>
  </si>
  <si>
    <t>松本　岳人</t>
  </si>
  <si>
    <t>山下　祐介</t>
  </si>
  <si>
    <t>勝　太一</t>
  </si>
  <si>
    <t>田村　嘉浩</t>
  </si>
  <si>
    <t>勝木　佑弥</t>
  </si>
  <si>
    <t>武藤　小鉄</t>
  </si>
  <si>
    <t>大郷　達也</t>
  </si>
  <si>
    <t>笹島　彰</t>
  </si>
  <si>
    <t>北側　達也</t>
  </si>
  <si>
    <t>滝田　雅斗</t>
  </si>
  <si>
    <t>鈴木　亮真</t>
  </si>
  <si>
    <t>髙松　克輝</t>
  </si>
  <si>
    <t>山本　翔真</t>
  </si>
  <si>
    <t>吉田　翼</t>
  </si>
  <si>
    <t>山本　駿</t>
  </si>
  <si>
    <t>寺内　健</t>
  </si>
  <si>
    <t>森田　功平</t>
  </si>
  <si>
    <t>藤本　将之</t>
  </si>
  <si>
    <t>一野　健人</t>
  </si>
  <si>
    <t>小山田　楽</t>
  </si>
  <si>
    <t>宇佐美　建人</t>
  </si>
  <si>
    <t>服部　一真</t>
  </si>
  <si>
    <t>古谷　健介</t>
  </si>
  <si>
    <t>岸 ﾏｲｶｼﾞｪｰﾑｽﾞ</t>
  </si>
  <si>
    <t>木島　隆仁</t>
  </si>
  <si>
    <t>関口　大輝</t>
  </si>
  <si>
    <t>多田　直生</t>
  </si>
  <si>
    <t>河内　敦登</t>
  </si>
  <si>
    <t>柿沼　芳</t>
  </si>
  <si>
    <t>會田　智也</t>
  </si>
  <si>
    <t>小暮　義之</t>
  </si>
  <si>
    <t>清水　良明</t>
  </si>
  <si>
    <t>河井　孝治</t>
  </si>
  <si>
    <t>境野　悠河</t>
  </si>
  <si>
    <t>矢沢　大智</t>
  </si>
  <si>
    <t>齋藤　卓人</t>
  </si>
  <si>
    <t>足立　悠登</t>
  </si>
  <si>
    <t>丹治　祥平</t>
  </si>
  <si>
    <t>早田　尚生</t>
  </si>
  <si>
    <t>江本　健太</t>
  </si>
  <si>
    <t>大久保　友貴</t>
  </si>
  <si>
    <t>郡山　京梧</t>
  </si>
  <si>
    <t>有薗　樹</t>
  </si>
  <si>
    <t>小澤　知治</t>
  </si>
  <si>
    <t>佐々木　優太</t>
  </si>
  <si>
    <t>永井　徳真</t>
  </si>
  <si>
    <t>藤井　海都</t>
  </si>
  <si>
    <t>坂田　裕樹</t>
  </si>
  <si>
    <t>池田　優斗</t>
  </si>
  <si>
    <t>稲田　昌馬</t>
  </si>
  <si>
    <t>小泉　海人</t>
  </si>
  <si>
    <t>小山　颯也</t>
  </si>
  <si>
    <t>座間　武尊</t>
  </si>
  <si>
    <t>須藤　秀人</t>
  </si>
  <si>
    <t>鈴木　理太</t>
  </si>
  <si>
    <t>岡田　工平</t>
  </si>
  <si>
    <t>江藤　謙</t>
  </si>
  <si>
    <t>宮里　航平</t>
  </si>
  <si>
    <t>井上　航佑</t>
  </si>
  <si>
    <t>黒澤　明</t>
  </si>
  <si>
    <t>塚田　純平</t>
  </si>
  <si>
    <t>坂本　佑仁</t>
  </si>
  <si>
    <t>加藤　颯太</t>
  </si>
  <si>
    <t>伊熊　岳大</t>
  </si>
  <si>
    <t>筒井　瑛淑</t>
  </si>
  <si>
    <t>栗原　悠介</t>
  </si>
  <si>
    <t>橋本　捷一郎</t>
  </si>
  <si>
    <t>飯田　健人</t>
  </si>
  <si>
    <t>小島　祐樹</t>
  </si>
  <si>
    <t>田邊　駿汰</t>
  </si>
  <si>
    <t>国際医療福祉大学</t>
  </si>
  <si>
    <t>中川　大</t>
  </si>
  <si>
    <t>安田　有佑</t>
  </si>
  <si>
    <t>米田　光利</t>
  </si>
  <si>
    <t>湘南工科大学</t>
  </si>
  <si>
    <t>吉川　大智</t>
  </si>
  <si>
    <t>藤田　康平</t>
  </si>
  <si>
    <t>古川　海翔</t>
  </si>
  <si>
    <t>小泉　友哉</t>
  </si>
  <si>
    <t>渡辺　雅博</t>
  </si>
  <si>
    <t>黒岩　穣</t>
  </si>
  <si>
    <t>狩野　寛和</t>
  </si>
  <si>
    <t>斎藤　直之</t>
  </si>
  <si>
    <t>芦野　遼</t>
  </si>
  <si>
    <t>住谷　稜</t>
  </si>
  <si>
    <t>小川　圭斗</t>
  </si>
  <si>
    <t>鈴木　崇也</t>
  </si>
  <si>
    <t>竹下　能弘</t>
  </si>
  <si>
    <t>東京工芸大学</t>
  </si>
  <si>
    <t>藤嶋　大樹</t>
  </si>
  <si>
    <t>島田　慧</t>
  </si>
  <si>
    <t>昭和大学</t>
  </si>
  <si>
    <t>伊野瀬　元</t>
  </si>
  <si>
    <t>勝野　耀太</t>
  </si>
  <si>
    <t>川西　優和</t>
  </si>
  <si>
    <t>西嶌　徹</t>
  </si>
  <si>
    <t>放送大学</t>
  </si>
  <si>
    <t>松本　尭大</t>
  </si>
  <si>
    <t>横森　友朗</t>
  </si>
  <si>
    <t>荻野　隼</t>
  </si>
  <si>
    <t>髙島　良純</t>
  </si>
  <si>
    <t>春田　裕輝</t>
  </si>
  <si>
    <t>石村　建人</t>
  </si>
  <si>
    <t>今泉　良太</t>
  </si>
  <si>
    <t>佐々木　伸次</t>
  </si>
  <si>
    <t>髙橋　亜稀</t>
  </si>
  <si>
    <t>冨井　陸矢</t>
  </si>
  <si>
    <t>日良　僚太</t>
  </si>
  <si>
    <t>岩切　魁人</t>
  </si>
  <si>
    <t>山下　雄慎</t>
  </si>
  <si>
    <t>福田　直生</t>
  </si>
  <si>
    <t>大浦　竜城</t>
  </si>
  <si>
    <t>南雲　海哉</t>
  </si>
  <si>
    <t>八重畑　龍和</t>
  </si>
  <si>
    <t>大池　竜紀</t>
  </si>
  <si>
    <t>天野　竜汰</t>
  </si>
  <si>
    <t>山本　起弘</t>
  </si>
  <si>
    <t>橋口　大希</t>
  </si>
  <si>
    <t>阿部　拓弥</t>
  </si>
  <si>
    <t>船越　陸</t>
  </si>
  <si>
    <t>疋田　和直</t>
  </si>
  <si>
    <t>大倉　真亜玖</t>
  </si>
  <si>
    <t>福島　匠吾</t>
  </si>
  <si>
    <t>榎木　雅也</t>
  </si>
  <si>
    <t>鈴木　航一朗</t>
  </si>
  <si>
    <t>若松　拓来</t>
  </si>
  <si>
    <t>鈴木　雅治</t>
  </si>
  <si>
    <t>中野　怜</t>
  </si>
  <si>
    <t>寺田　倖太朗</t>
  </si>
  <si>
    <t>内田　壮太</t>
  </si>
  <si>
    <t>東　佳吾</t>
  </si>
  <si>
    <t>平成30年度関東学連春季オープン競技会</t>
    <rPh sb="0" eb="2">
      <t>ヘイセイ</t>
    </rPh>
    <rPh sb="4" eb="6">
      <t>ネンド</t>
    </rPh>
    <rPh sb="6" eb="8">
      <t>カントウ</t>
    </rPh>
    <rPh sb="8" eb="10">
      <t>ガクレン</t>
    </rPh>
    <rPh sb="10" eb="12">
      <t>シュンキ</t>
    </rPh>
    <rPh sb="16" eb="19">
      <t>キョウギカイ</t>
    </rPh>
    <phoneticPr fontId="6"/>
  </si>
  <si>
    <t>宮澤　剛史</t>
  </si>
  <si>
    <t>阿部　一輝</t>
  </si>
  <si>
    <t>伊藤　拓朗</t>
  </si>
  <si>
    <t>今西　優太</t>
  </si>
  <si>
    <t>岩政　亮汰</t>
  </si>
  <si>
    <t>印藤　剛</t>
  </si>
  <si>
    <t>鐘ヶ江 周</t>
  </si>
  <si>
    <t>近藤　壮真</t>
  </si>
  <si>
    <t>司代　隼</t>
  </si>
  <si>
    <t>柴田　有仁</t>
  </si>
  <si>
    <t>島崎　健一郎</t>
  </si>
  <si>
    <t>清水　拓哉</t>
  </si>
  <si>
    <t>鈴木　輝</t>
  </si>
  <si>
    <t>関　汰玖真</t>
  </si>
  <si>
    <t>内藤　拓海</t>
  </si>
  <si>
    <t>中西　立樹</t>
  </si>
  <si>
    <t>前田　大河</t>
  </si>
  <si>
    <t>前田　拓海</t>
  </si>
  <si>
    <t>宮野　勉</t>
  </si>
  <si>
    <t>向吉　未来也</t>
  </si>
  <si>
    <t>八尋　優</t>
  </si>
  <si>
    <t>梅沢　龍輝</t>
  </si>
  <si>
    <t>貝川　裕亮</t>
  </si>
  <si>
    <t>佐藤　泰星</t>
  </si>
  <si>
    <t>村松　璃久</t>
  </si>
  <si>
    <t>田村　圭</t>
  </si>
  <si>
    <t>松尾　尚輝</t>
  </si>
  <si>
    <t>梅谷　寛大</t>
  </si>
  <si>
    <t>橋本　大輝</t>
  </si>
  <si>
    <t>渡邊　颯一郎</t>
  </si>
  <si>
    <t>近藤　亨</t>
  </si>
  <si>
    <t>野口　航平</t>
  </si>
  <si>
    <t>櫛田　佳希</t>
  </si>
  <si>
    <t>下條　乃將</t>
  </si>
  <si>
    <t>勝浦　小太郎</t>
  </si>
  <si>
    <t>三上　晋弥</t>
  </si>
  <si>
    <t>富田　峻平</t>
  </si>
  <si>
    <t>加藤　大誠</t>
  </si>
  <si>
    <t>漆畑　瑠人</t>
  </si>
  <si>
    <t>中元　颯馬</t>
  </si>
  <si>
    <t>小林　枚也</t>
  </si>
  <si>
    <t>濱西　諒</t>
  </si>
  <si>
    <t>小澤　大輝</t>
  </si>
  <si>
    <t>杉本　龍陽</t>
  </si>
  <si>
    <t>黒髪　悠太郎</t>
  </si>
  <si>
    <t>香取　直樹</t>
  </si>
  <si>
    <t>清水　光</t>
  </si>
  <si>
    <t>假屋　直幹</t>
  </si>
  <si>
    <t>齊藤　光来</t>
  </si>
  <si>
    <t>佐藤　駿平</t>
  </si>
  <si>
    <t>菅原　悠太</t>
  </si>
  <si>
    <t>須藤　涼太</t>
  </si>
  <si>
    <t>髙瀬　光</t>
  </si>
  <si>
    <t>竹内　璃生</t>
  </si>
  <si>
    <t>中谷　駿</t>
  </si>
  <si>
    <t>平野　翔大</t>
  </si>
  <si>
    <t>松岡　晃輝</t>
  </si>
  <si>
    <t>師田　誠也</t>
  </si>
  <si>
    <t>井田　春</t>
  </si>
  <si>
    <t>大野　陽人</t>
  </si>
  <si>
    <t>金田　龍心</t>
  </si>
  <si>
    <t>蟹江　翔太</t>
  </si>
  <si>
    <t>木山　凌</t>
  </si>
  <si>
    <t>倉田　蓮</t>
  </si>
  <si>
    <t>小林　裕輝</t>
  </si>
  <si>
    <t>塩田　祥梧</t>
  </si>
  <si>
    <t>谷口　辰煕</t>
  </si>
  <si>
    <t>横原　琉星</t>
  </si>
  <si>
    <t>荒生　実慧</t>
  </si>
  <si>
    <t>岩川　祐介</t>
  </si>
  <si>
    <t>及川　瑠音</t>
  </si>
  <si>
    <t>大沼　翼</t>
  </si>
  <si>
    <t>柏　優吾</t>
  </si>
  <si>
    <t>柏木　滉平</t>
  </si>
  <si>
    <t>児玉　悠輔</t>
  </si>
  <si>
    <t>久保田　悠月</t>
  </si>
  <si>
    <t>清野　太雅</t>
  </si>
  <si>
    <t>田中　智也</t>
  </si>
  <si>
    <t>長尾　大輝</t>
  </si>
  <si>
    <t>野村　貴祐</t>
  </si>
  <si>
    <t>古川　隼</t>
  </si>
  <si>
    <t>野村　成希</t>
  </si>
  <si>
    <t>前田　義弘</t>
  </si>
  <si>
    <t>町　桟吾</t>
  </si>
  <si>
    <t>安川　元気</t>
  </si>
  <si>
    <t>山田　和輝</t>
  </si>
  <si>
    <t>横山　登頼</t>
  </si>
  <si>
    <t>木本　大地</t>
  </si>
  <si>
    <t>小板橋　良太</t>
  </si>
  <si>
    <t>木立　夢優人</t>
  </si>
  <si>
    <t>和田　遼</t>
  </si>
  <si>
    <t>山﨑　玲真</t>
  </si>
  <si>
    <t>前田　拓夢</t>
  </si>
  <si>
    <t>塚本　ジャスティン惇平</t>
  </si>
  <si>
    <t>片山　裕樹</t>
  </si>
  <si>
    <t>モーティマー　悟</t>
  </si>
  <si>
    <t>川上　聡太</t>
  </si>
  <si>
    <t>杉林　大地</t>
  </si>
  <si>
    <t>尾上　泰暉</t>
  </si>
  <si>
    <t>竹田　了礼</t>
  </si>
  <si>
    <t>高橋　雄大</t>
  </si>
  <si>
    <t>小檜山　利輝</t>
  </si>
  <si>
    <t>滝瀬　竣也</t>
  </si>
  <si>
    <t>兒玉　浩明</t>
  </si>
  <si>
    <t>小峯　樹</t>
  </si>
  <si>
    <t>上島　大輝</t>
  </si>
  <si>
    <t>永峯　笙</t>
  </si>
  <si>
    <t>小山　和也</t>
  </si>
  <si>
    <t>足立　一己</t>
  </si>
  <si>
    <t>石部　夏希</t>
  </si>
  <si>
    <t>市川　俊道</t>
  </si>
  <si>
    <t>伊東　大暉</t>
  </si>
  <si>
    <t>永地　泰貴</t>
  </si>
  <si>
    <t>小野寺　陣</t>
  </si>
  <si>
    <t>加藤　大成</t>
  </si>
  <si>
    <t>橘田　大河</t>
  </si>
  <si>
    <t>木山　克哉</t>
  </si>
  <si>
    <t>木山　達哉</t>
  </si>
  <si>
    <t>栗原　光弘</t>
  </si>
  <si>
    <t>佐久間　紀史</t>
  </si>
  <si>
    <t>佐々木　歩夢</t>
  </si>
  <si>
    <t>佐藤　奨之進</t>
  </si>
  <si>
    <t>篠原　楓</t>
  </si>
  <si>
    <t>下園　秀明</t>
  </si>
  <si>
    <t>鈴木　優允</t>
  </si>
  <si>
    <t>高瀬　智</t>
  </si>
  <si>
    <t>田村　莉玖</t>
  </si>
  <si>
    <t>都築　勇貴</t>
  </si>
  <si>
    <t>原田　航也</t>
  </si>
  <si>
    <t>東　海斗</t>
  </si>
  <si>
    <t>笛木　慎之輔</t>
  </si>
  <si>
    <t>福島　碧海</t>
  </si>
  <si>
    <t>星野　一平</t>
  </si>
  <si>
    <t>村本　龍彦</t>
  </si>
  <si>
    <t>山田　大成</t>
  </si>
  <si>
    <t>森　貫太朗</t>
  </si>
  <si>
    <t>坂本　壮平</t>
  </si>
  <si>
    <t>須藤　泰暢</t>
  </si>
  <si>
    <t>亀﨑　晴</t>
  </si>
  <si>
    <t>宮下　意大</t>
  </si>
  <si>
    <t>宮下　資大</t>
  </si>
  <si>
    <t>池澤　将汰</t>
  </si>
  <si>
    <t>市村　駿</t>
  </si>
  <si>
    <t>梅谷　康太</t>
  </si>
  <si>
    <t>岡山　晃大</t>
  </si>
  <si>
    <t>尾関　竜望</t>
  </si>
  <si>
    <t>尾関　燿匡</t>
  </si>
  <si>
    <t>倉田　昂大</t>
  </si>
  <si>
    <t>小島　柊平</t>
  </si>
  <si>
    <t>澤瀬　尚弥</t>
  </si>
  <si>
    <t>塩尻　大河</t>
  </si>
  <si>
    <t>嶋田　翔太</t>
  </si>
  <si>
    <t>新　康生</t>
  </si>
  <si>
    <t>泉水　良太</t>
  </si>
  <si>
    <t>高橋　春輝</t>
  </si>
  <si>
    <t>高山　翔太</t>
  </si>
  <si>
    <t>中川　裕斗</t>
  </si>
  <si>
    <t>西川　大亮</t>
  </si>
  <si>
    <t>西谷　陸斗</t>
  </si>
  <si>
    <t>平賀　光貴</t>
  </si>
  <si>
    <t>茂木　悟</t>
  </si>
  <si>
    <t>山縣　俊平</t>
  </si>
  <si>
    <t>横尾　真輝斗</t>
  </si>
  <si>
    <t>川口　潤</t>
  </si>
  <si>
    <t>福元　陸王</t>
  </si>
  <si>
    <t>山下　泰河</t>
  </si>
  <si>
    <t>畦地　貴斗</t>
  </si>
  <si>
    <t>大澤　佑介</t>
  </si>
  <si>
    <t>岸本　大紀</t>
  </si>
  <si>
    <t>近藤　幸太郎</t>
  </si>
  <si>
    <t>関口　雄大</t>
  </si>
  <si>
    <t>中倉　啓敦</t>
  </si>
  <si>
    <t>中村　唯翔</t>
  </si>
  <si>
    <t>西川　魁星</t>
  </si>
  <si>
    <t>西久保　遼</t>
  </si>
  <si>
    <t>保手濱　涼介</t>
  </si>
  <si>
    <t>宮坂　大器</t>
  </si>
  <si>
    <t>目片　将大</t>
  </si>
  <si>
    <t>横田　俊吾</t>
  </si>
  <si>
    <t>脇田　幸太朗</t>
  </si>
  <si>
    <t>小野　海斗</t>
  </si>
  <si>
    <t>西谷　美輝</t>
  </si>
  <si>
    <t>齊籐　斗把</t>
  </si>
  <si>
    <t>伊奈　颯太</t>
  </si>
  <si>
    <t>佐々木　理</t>
  </si>
  <si>
    <t>菅原　巧</t>
  </si>
  <si>
    <t>西野　圭佑</t>
  </si>
  <si>
    <t>伊藤　駿人</t>
  </si>
  <si>
    <t>熊谷　奨</t>
  </si>
  <si>
    <t>小島　拓</t>
  </si>
  <si>
    <t>佐藤　礼旺</t>
  </si>
  <si>
    <t>鈴木　魁</t>
  </si>
  <si>
    <t>藤井　正斗</t>
  </si>
  <si>
    <t>古川　道斗</t>
  </si>
  <si>
    <t>八尋　正就</t>
  </si>
  <si>
    <t>山本　雄飛</t>
  </si>
  <si>
    <t>三須　健乃介</t>
  </si>
  <si>
    <t>野崎　俊伍</t>
  </si>
  <si>
    <t>神戸　鴻朗希</t>
  </si>
  <si>
    <t>板垣　拓実</t>
  </si>
  <si>
    <t>森　周志</t>
  </si>
  <si>
    <t>本所　蓮治</t>
  </si>
  <si>
    <t>中島　先覚</t>
  </si>
  <si>
    <t>山本　未来</t>
  </si>
  <si>
    <t>金澤　和志</t>
  </si>
  <si>
    <t>小久保　大地</t>
  </si>
  <si>
    <t>鳥居　風樹</t>
  </si>
  <si>
    <t>高木　悠圭</t>
  </si>
  <si>
    <t>江川　雅人</t>
  </si>
  <si>
    <t>小木曽　竜盛</t>
  </si>
  <si>
    <t>黒須　優翔</t>
  </si>
  <si>
    <t>梶山　林太郎</t>
  </si>
  <si>
    <t>助川　拓海</t>
  </si>
  <si>
    <t>小林　龍太</t>
  </si>
  <si>
    <t>藤村　燦太</t>
  </si>
  <si>
    <t>田井野　悠介</t>
  </si>
  <si>
    <t>若林　陽大</t>
  </si>
  <si>
    <t>千守　倫央</t>
  </si>
  <si>
    <t>中澤　雄大</t>
  </si>
  <si>
    <t>平岡　昌敏</t>
  </si>
  <si>
    <t>鈴木　脩斗</t>
  </si>
  <si>
    <t>井上　大海</t>
  </si>
  <si>
    <t>西多　徳義</t>
  </si>
  <si>
    <t>小林ﾄｰﾏｽ　周平</t>
  </si>
  <si>
    <t>添田　紘平</t>
  </si>
  <si>
    <t>飯村　慶次朗</t>
  </si>
  <si>
    <t>島村　英治</t>
  </si>
  <si>
    <t>室伏　祐吾</t>
  </si>
  <si>
    <t>井川　龍人</t>
  </si>
  <si>
    <t>小指　卓也</t>
  </si>
  <si>
    <t>後藤　颯汰</t>
  </si>
  <si>
    <t>澤　大地</t>
  </si>
  <si>
    <t>鈴木　創士</t>
  </si>
  <si>
    <t>東　陸央</t>
  </si>
  <si>
    <t>平川　巧</t>
  </si>
  <si>
    <t>三浦　励央奈</t>
  </si>
  <si>
    <t>安田　博登</t>
  </si>
  <si>
    <t>夏井　勇輝</t>
  </si>
  <si>
    <t>泊　美裕</t>
  </si>
  <si>
    <t>原　慎一</t>
  </si>
  <si>
    <t>村瀬　大輔</t>
  </si>
  <si>
    <t>石田　憲志</t>
  </si>
  <si>
    <t>岩崎　泰作</t>
  </si>
  <si>
    <t>白井　遊戯</t>
  </si>
  <si>
    <t>岡本　祥</t>
  </si>
  <si>
    <t>天岳　直樹</t>
  </si>
  <si>
    <t>久保田　竜成</t>
  </si>
  <si>
    <t>瀬川　竜平</t>
  </si>
  <si>
    <t>岩渕　颯耶</t>
  </si>
  <si>
    <t>富田　直行</t>
  </si>
  <si>
    <t>中嶋　成</t>
  </si>
  <si>
    <t>吉冨　裕太</t>
  </si>
  <si>
    <t>飯澤　千翔</t>
  </si>
  <si>
    <t>今村　真路</t>
  </si>
  <si>
    <t>宇留田　竜希</t>
  </si>
  <si>
    <t>長壁　佳輝</t>
  </si>
  <si>
    <t>金澤　有真</t>
  </si>
  <si>
    <t>川上　竜也</t>
  </si>
  <si>
    <t>川上　勇士</t>
  </si>
  <si>
    <t>國分　駿一</t>
  </si>
  <si>
    <t>佐藤　俊輔</t>
  </si>
  <si>
    <t>竹村　拓真</t>
  </si>
  <si>
    <t>竹元　祐人</t>
  </si>
  <si>
    <t>花牟礼　隆太</t>
  </si>
  <si>
    <t>濵地　進之介</t>
  </si>
  <si>
    <t>松崎　咲人</t>
  </si>
  <si>
    <t>脇坂　進之介</t>
  </si>
  <si>
    <t>千原　蓮也</t>
  </si>
  <si>
    <t>杉本　将太</t>
  </si>
  <si>
    <t>加地　勇樹</t>
  </si>
  <si>
    <t>山本　亮太</t>
  </si>
  <si>
    <t>澤藤　響</t>
  </si>
  <si>
    <t>天野　伊織</t>
  </si>
  <si>
    <t>荒木　勇人</t>
  </si>
  <si>
    <t>石坂　奨真</t>
  </si>
  <si>
    <t>今井　朋樹</t>
  </si>
  <si>
    <t>伊豫田　達弥</t>
  </si>
  <si>
    <t>鵜澤　葉月</t>
  </si>
  <si>
    <t>片岡　龍也</t>
  </si>
  <si>
    <t>金田　理希</t>
  </si>
  <si>
    <t>川合　隆誠</t>
  </si>
  <si>
    <t>笹木　駿佑</t>
  </si>
  <si>
    <t>佐田　征義</t>
  </si>
  <si>
    <t>四釜　峻佑</t>
  </si>
  <si>
    <t>清水　陽斗</t>
  </si>
  <si>
    <t>白鳥　優人</t>
  </si>
  <si>
    <t>瀬尾　英明</t>
  </si>
  <si>
    <t>曽波　祐我</t>
  </si>
  <si>
    <t>平　駿介</t>
  </si>
  <si>
    <t>津藤　広夢</t>
  </si>
  <si>
    <t>外所　晴貴</t>
  </si>
  <si>
    <t>長山　勇貴</t>
  </si>
  <si>
    <t>錦織　岳</t>
  </si>
  <si>
    <t>西澤　侑真</t>
  </si>
  <si>
    <t>野村　優作</t>
  </si>
  <si>
    <t>福岡　駿</t>
  </si>
  <si>
    <t>松岡　知紀</t>
  </si>
  <si>
    <t>森田　翔音</t>
  </si>
  <si>
    <t>安田　凌眞</t>
  </si>
  <si>
    <t>山﨑　稔侍</t>
  </si>
  <si>
    <t>ムーア　アレクサンダー海</t>
  </si>
  <si>
    <t>宮坂　駿吾</t>
  </si>
  <si>
    <t>阿部　龍斗</t>
  </si>
  <si>
    <t>伊藤　海斗</t>
  </si>
  <si>
    <t>久保田　太一</t>
  </si>
  <si>
    <t>桑野　拓海</t>
  </si>
  <si>
    <t>辰巳　新</t>
  </si>
  <si>
    <t>五十嵐　優汰</t>
  </si>
  <si>
    <t>小林　竜也</t>
  </si>
  <si>
    <t>永山　龍吉</t>
  </si>
  <si>
    <t>福谷　颯太</t>
  </si>
  <si>
    <t>松村　匡悟</t>
  </si>
  <si>
    <t>小谷 柊太</t>
  </si>
  <si>
    <t>柴田　涼太郎</t>
  </si>
  <si>
    <t>松田　基</t>
  </si>
  <si>
    <t>松田　貫汰</t>
  </si>
  <si>
    <t>岩﨑　誠倫</t>
  </si>
  <si>
    <t>永嶋　祐安</t>
  </si>
  <si>
    <t>久田　淳司</t>
  </si>
  <si>
    <t>石飛　峻樹</t>
  </si>
  <si>
    <t>岩室　真央</t>
  </si>
  <si>
    <t>馬上　凌</t>
  </si>
  <si>
    <t>小川　大智</t>
  </si>
  <si>
    <t>助川　皓洸</t>
  </si>
  <si>
    <t>高村　直也</t>
  </si>
  <si>
    <t>戸部　隆登</t>
  </si>
  <si>
    <t>永本　裕貴</t>
  </si>
  <si>
    <t>丹羽　皐乃</t>
  </si>
  <si>
    <t>増田　多聞</t>
  </si>
  <si>
    <t>三浦　勁士</t>
  </si>
  <si>
    <t>吉田　悠生</t>
  </si>
  <si>
    <t>渡部　智博</t>
  </si>
  <si>
    <t>𠮷間　海斗</t>
  </si>
  <si>
    <t>秋山　裕樹</t>
  </si>
  <si>
    <t>池田　一貴</t>
  </si>
  <si>
    <t>内田　隼太</t>
  </si>
  <si>
    <t>扇　育</t>
  </si>
  <si>
    <t>岡内　雅矢</t>
  </si>
  <si>
    <t>川上　有生</t>
  </si>
  <si>
    <t>河田　太一平</t>
  </si>
  <si>
    <t>児玉　悠作</t>
  </si>
  <si>
    <t>白井　一央</t>
  </si>
  <si>
    <t>中園　慎太朗</t>
  </si>
  <si>
    <t>徳永　裕樹</t>
  </si>
  <si>
    <t>松本　康汰</t>
  </si>
  <si>
    <t>村石　怜司</t>
  </si>
  <si>
    <t>山路　康太郎</t>
  </si>
  <si>
    <t>山本　恭澄</t>
  </si>
  <si>
    <t>横地　大雅</t>
  </si>
  <si>
    <t>石渡　雄也</t>
  </si>
  <si>
    <t>松本　純弥</t>
  </si>
  <si>
    <t>山本　祐大</t>
  </si>
  <si>
    <t>竹川　泰生</t>
  </si>
  <si>
    <t>𠮷田　光佑</t>
  </si>
  <si>
    <t>前田　悠斗</t>
  </si>
  <si>
    <t>髙橋　佐介</t>
  </si>
  <si>
    <t>宮﨑　佑喜</t>
  </si>
  <si>
    <t>小坂　友我</t>
  </si>
  <si>
    <t>蘆田　佑樹</t>
  </si>
  <si>
    <t>井口　駆</t>
  </si>
  <si>
    <t>岩城　亮介</t>
  </si>
  <si>
    <t>岩本　宙</t>
  </si>
  <si>
    <t>内堀　太一</t>
  </si>
  <si>
    <t>小野　修平</t>
  </si>
  <si>
    <t>宍戸　来嘉</t>
  </si>
  <si>
    <t>清水上　諒</t>
  </si>
  <si>
    <t>永野　大志</t>
  </si>
  <si>
    <t>濱田　祐知</t>
  </si>
  <si>
    <t>樋口　翔太</t>
  </si>
  <si>
    <t>松岡　竜矢</t>
  </si>
  <si>
    <t>八木　志樹</t>
  </si>
  <si>
    <t>若山　岳</t>
  </si>
  <si>
    <t>杉村　大輔</t>
  </si>
  <si>
    <t>銭谷　昂</t>
  </si>
  <si>
    <t>本多　慶紀</t>
  </si>
  <si>
    <t>嶋野　太海</t>
  </si>
  <si>
    <t>佐藤　慎巴</t>
  </si>
  <si>
    <t>柴田　大輝</t>
  </si>
  <si>
    <t>竹田　湧司</t>
  </si>
  <si>
    <t>榎尾　珠莉</t>
  </si>
  <si>
    <t>青木　智宏</t>
  </si>
  <si>
    <t>安部　将人</t>
  </si>
  <si>
    <t>勝嵜　大陽</t>
  </si>
  <si>
    <t>出藏　諒司</t>
  </si>
  <si>
    <t>平野　迅人</t>
  </si>
  <si>
    <t>中䑓　啓人</t>
  </si>
  <si>
    <t>日尾　悠人</t>
  </si>
  <si>
    <t>松尾　祐哉</t>
  </si>
  <si>
    <t>長谷川　将万</t>
  </si>
  <si>
    <t>高橋　上総</t>
  </si>
  <si>
    <t>稲辺　拓郎</t>
  </si>
  <si>
    <t>青山　敬吾</t>
  </si>
  <si>
    <t>原澤　和雅</t>
  </si>
  <si>
    <t>中村　真一朗</t>
  </si>
  <si>
    <t>原富　慶季</t>
  </si>
  <si>
    <t>三上　雄太</t>
  </si>
  <si>
    <t>市原　利希也</t>
  </si>
  <si>
    <t>緒方　貴典</t>
  </si>
  <si>
    <t>甲斐　治輝</t>
  </si>
  <si>
    <t>葛西　潤</t>
  </si>
  <si>
    <t>片岡　渉</t>
  </si>
  <si>
    <t>新家　裕太郎</t>
  </si>
  <si>
    <t>濱野　将基</t>
  </si>
  <si>
    <t>本田　晃士郎</t>
  </si>
  <si>
    <t>中村　智哉</t>
  </si>
  <si>
    <t>松田　爽汰</t>
  </si>
  <si>
    <t>村田　海晟</t>
  </si>
  <si>
    <t>横山　魁哉</t>
  </si>
  <si>
    <t>松澤　凜</t>
  </si>
  <si>
    <t>田島　昇樹</t>
  </si>
  <si>
    <t>緑川　崇斗</t>
  </si>
  <si>
    <t>大坪　幸太</t>
  </si>
  <si>
    <t>小野　恵崇</t>
  </si>
  <si>
    <t>北　厚</t>
  </si>
  <si>
    <t>酒井　亮太</t>
  </si>
  <si>
    <t>高見　真拓</t>
  </si>
  <si>
    <t>田澤　廉</t>
  </si>
  <si>
    <t>円　健介</t>
  </si>
  <si>
    <t>中島　隆太</t>
  </si>
  <si>
    <t>東山　静也</t>
  </si>
  <si>
    <t>藤本　優太</t>
  </si>
  <si>
    <t>前垣内　皓大</t>
  </si>
  <si>
    <t>皆木　晴</t>
  </si>
  <si>
    <t>宮内　斗輝</t>
  </si>
  <si>
    <t>山野　力</t>
  </si>
  <si>
    <t>竹内　貫太</t>
  </si>
  <si>
    <t>舩橋　飛尉</t>
  </si>
  <si>
    <t>戸塚　恵登</t>
  </si>
  <si>
    <t>渡邉　正紀</t>
  </si>
  <si>
    <t>野澤　巧理</t>
  </si>
  <si>
    <t>丹所　健</t>
  </si>
  <si>
    <t>大上　颯麻</t>
  </si>
  <si>
    <t>善田　修平</t>
  </si>
  <si>
    <t>宮崎　和樹</t>
  </si>
  <si>
    <t>山谷　昌也</t>
  </si>
  <si>
    <t>坪田　開龍</t>
  </si>
  <si>
    <t>宗像　聖</t>
  </si>
  <si>
    <t>島崎　元希</t>
  </si>
  <si>
    <t>良田　圭太</t>
  </si>
  <si>
    <t>奥村　辰徳</t>
  </si>
  <si>
    <t>松尾　凌和</t>
  </si>
  <si>
    <t>江口　耕大</t>
  </si>
  <si>
    <t>柳下　健二朗</t>
  </si>
  <si>
    <t>山崎　大輝</t>
  </si>
  <si>
    <t>植田　達実</t>
  </si>
  <si>
    <t>下津　諒晏</t>
  </si>
  <si>
    <t>重盛　克彦</t>
  </si>
  <si>
    <t>松尾　直季</t>
  </si>
  <si>
    <t>梶原　真</t>
  </si>
  <si>
    <t>齊田　太輝</t>
  </si>
  <si>
    <t>角田　翔輝</t>
  </si>
  <si>
    <t>青﨑　僚雅</t>
  </si>
  <si>
    <t>上田　桂悟</t>
  </si>
  <si>
    <t>上原　大和</t>
  </si>
  <si>
    <t>北島　辰也</t>
  </si>
  <si>
    <t>野中　拓海</t>
  </si>
  <si>
    <t>平井　康裕</t>
  </si>
  <si>
    <t>森屋　源太</t>
  </si>
  <si>
    <t>嶋崎　拓海</t>
  </si>
  <si>
    <t>金子　暖慈</t>
  </si>
  <si>
    <t>飯島　一史</t>
  </si>
  <si>
    <t>小林　朗人</t>
  </si>
  <si>
    <t>髙橋　周平</t>
  </si>
  <si>
    <t>大西　達也</t>
  </si>
  <si>
    <t>柿沼　祐亮</t>
  </si>
  <si>
    <t>木下　直樹</t>
  </si>
  <si>
    <t>阿部　和也</t>
  </si>
  <si>
    <t>伊藤　颯吾</t>
  </si>
  <si>
    <t>今井　恭祐</t>
  </si>
  <si>
    <t>梅沢　陽希</t>
  </si>
  <si>
    <t>岡田　雄司</t>
  </si>
  <si>
    <t>久保田　哲矢</t>
  </si>
  <si>
    <t>黒沢　大</t>
  </si>
  <si>
    <t>古溝　尚嘉</t>
  </si>
  <si>
    <t>鹿内　双一朗</t>
  </si>
  <si>
    <t>宍倉　一輝</t>
  </si>
  <si>
    <t>島貫　周平</t>
  </si>
  <si>
    <t>田口　亮太</t>
  </si>
  <si>
    <t>田中　瑞希</t>
  </si>
  <si>
    <t>中村　奨</t>
  </si>
  <si>
    <t>箱﨑　直喜</t>
  </si>
  <si>
    <t>長谷川　奨</t>
  </si>
  <si>
    <t>深町　賢人</t>
  </si>
  <si>
    <t>前田　義久</t>
  </si>
  <si>
    <t>宮　竜太朗</t>
  </si>
  <si>
    <t>宮城　孔明</t>
  </si>
  <si>
    <t>宮路　克弘</t>
  </si>
  <si>
    <t>宮下　和也</t>
  </si>
  <si>
    <t>森　基哉</t>
  </si>
  <si>
    <t>和久田　葵</t>
  </si>
  <si>
    <t>柚木﨑　正彦</t>
  </si>
  <si>
    <t>杉野　建太</t>
  </si>
  <si>
    <t>丸山　知己</t>
  </si>
  <si>
    <t>高橋　佑生</t>
  </si>
  <si>
    <t>竹井　祐貴</t>
  </si>
  <si>
    <t>大迫　一樹</t>
  </si>
  <si>
    <t>海田　悠</t>
  </si>
  <si>
    <t>瀬川　元気</t>
  </si>
  <si>
    <t>野上　大貴</t>
  </si>
  <si>
    <t>藤田　寛大</t>
  </si>
  <si>
    <t>徳弘　直也</t>
  </si>
  <si>
    <t>横山　隼人</t>
  </si>
  <si>
    <t>八角　朋輝</t>
  </si>
  <si>
    <t>吉田　瑠樹</t>
  </si>
  <si>
    <t>吉岡　竜希</t>
  </si>
  <si>
    <t>吉岡　祥希</t>
  </si>
  <si>
    <t>野村　純也</t>
  </si>
  <si>
    <t>高橋　幸嗣</t>
  </si>
  <si>
    <t>古川　大翔</t>
  </si>
  <si>
    <t>人見　淳生</t>
  </si>
  <si>
    <t>中岡　学土</t>
  </si>
  <si>
    <t>白井　泰雅</t>
  </si>
  <si>
    <t>小野　龍哉</t>
  </si>
  <si>
    <t>小久保　貴善</t>
  </si>
  <si>
    <t>阿部　拓己</t>
  </si>
  <si>
    <t>潮田　裕亮</t>
  </si>
  <si>
    <t>山中　祐輝</t>
  </si>
  <si>
    <t>福原　一将</t>
  </si>
  <si>
    <t>堀江　健吾</t>
  </si>
  <si>
    <t>安永　雄貴</t>
  </si>
  <si>
    <t>本松　貫太</t>
  </si>
  <si>
    <t>鈴木　伸和</t>
  </si>
  <si>
    <t>佐藤　優太</t>
  </si>
  <si>
    <t>吉田　啓輔</t>
  </si>
  <si>
    <t>熊井　裕人</t>
  </si>
  <si>
    <t>江口　清洋</t>
  </si>
  <si>
    <t>工藤　翼</t>
  </si>
  <si>
    <t>後藤　拓磨</t>
  </si>
  <si>
    <t>佐々木　虎太郎</t>
  </si>
  <si>
    <t>城　拓磨</t>
  </si>
  <si>
    <t>鈴木　啓磨</t>
  </si>
  <si>
    <t>関根　大地</t>
  </si>
  <si>
    <t>原田　大希</t>
  </si>
  <si>
    <t>原田　龍生</t>
  </si>
  <si>
    <t>森　大志</t>
  </si>
  <si>
    <t>山田　拓人</t>
  </si>
  <si>
    <t>吉村　陸</t>
  </si>
  <si>
    <t>緒方　微</t>
  </si>
  <si>
    <t>山口　大成</t>
  </si>
  <si>
    <t>諸岡　陸</t>
  </si>
  <si>
    <t>野中　慎太</t>
  </si>
  <si>
    <t>渡邉　響</t>
  </si>
  <si>
    <t>舟橋　昌哉</t>
  </si>
  <si>
    <t>宮田　裕貴</t>
  </si>
  <si>
    <t>新井　大貴</t>
  </si>
  <si>
    <t>伊藤　圭介</t>
  </si>
  <si>
    <t>大花　将太</t>
  </si>
  <si>
    <t>菅家　空</t>
  </si>
  <si>
    <t>北野　開平</t>
  </si>
  <si>
    <t>佐藤　映斗</t>
  </si>
  <si>
    <t>鈴木　究</t>
  </si>
  <si>
    <t>高橋　崚</t>
  </si>
  <si>
    <t>中野　大地</t>
  </si>
  <si>
    <t>比嘉　良悟</t>
  </si>
  <si>
    <t>藤尾　壮紀</t>
  </si>
  <si>
    <t>本多　遼也</t>
  </si>
  <si>
    <t>村上　真生</t>
  </si>
  <si>
    <t>元永　好多朗</t>
  </si>
  <si>
    <t>森本　翔太</t>
  </si>
  <si>
    <t>安田　優登</t>
  </si>
  <si>
    <t>山田　一輝</t>
  </si>
  <si>
    <t>吉岡　尚紀</t>
  </si>
  <si>
    <t>喜多　陽人</t>
  </si>
  <si>
    <t>藤原　基</t>
  </si>
  <si>
    <t>田澤　孝知</t>
  </si>
  <si>
    <t>高瀬　優希</t>
  </si>
  <si>
    <t>峠　慎太郎</t>
  </si>
  <si>
    <t>石川　大成</t>
  </si>
  <si>
    <t>大久保　拓実</t>
  </si>
  <si>
    <t>片岡　大智</t>
  </si>
  <si>
    <t>荒川　遊</t>
  </si>
  <si>
    <t>上條　大地</t>
  </si>
  <si>
    <t>金子　翔汰</t>
  </si>
  <si>
    <t>上薗　柊二</t>
  </si>
  <si>
    <t>佐藤　裕輝</t>
  </si>
  <si>
    <t>済間　大誠</t>
  </si>
  <si>
    <t>伊藤　尚之</t>
  </si>
  <si>
    <t>宮川　蓮</t>
  </si>
  <si>
    <t>近藤　友紀</t>
  </si>
  <si>
    <t>村上　峻一</t>
  </si>
  <si>
    <t>内海　幸斗</t>
  </si>
  <si>
    <t>生方　竣也</t>
  </si>
  <si>
    <t>小島　勇気</t>
  </si>
  <si>
    <t>鉄川　歩</t>
  </si>
  <si>
    <t>徳野　秀飛</t>
  </si>
  <si>
    <t>丸山　大輝</t>
  </si>
  <si>
    <t>村上　航大</t>
  </si>
  <si>
    <t>青木　大也</t>
  </si>
  <si>
    <t>阿部　爽真</t>
  </si>
  <si>
    <t>石田　竜也</t>
  </si>
  <si>
    <t>上本　青空</t>
  </si>
  <si>
    <t>奥野　祥</t>
  </si>
  <si>
    <t>木村　海翔</t>
  </si>
  <si>
    <t>後閑　将太</t>
  </si>
  <si>
    <t>五藤　英明</t>
  </si>
  <si>
    <t>近藤　惇平</t>
  </si>
  <si>
    <t>滋野　拓海</t>
  </si>
  <si>
    <t>芝崎　伊武希</t>
  </si>
  <si>
    <t>中井　悠斗</t>
  </si>
  <si>
    <t>中川　孝介</t>
  </si>
  <si>
    <t>中島　駿佑</t>
  </si>
  <si>
    <t>馬立　航太朗</t>
  </si>
  <si>
    <t>三浦　祐真</t>
  </si>
  <si>
    <t>茂木　拓実</t>
  </si>
  <si>
    <t>山口　星大</t>
  </si>
  <si>
    <t>岩本　二千翔</t>
  </si>
  <si>
    <t>北田　大起</t>
  </si>
  <si>
    <t>杵渕　竜弥</t>
  </si>
  <si>
    <t>小暮　輝</t>
  </si>
  <si>
    <t>小玉　歩葵</t>
  </si>
  <si>
    <t>田中　基秀</t>
  </si>
  <si>
    <t>松田　真宙</t>
  </si>
  <si>
    <t>水村　竜己</t>
  </si>
  <si>
    <t>山田　雄喜</t>
  </si>
  <si>
    <t>米田　翔哉</t>
  </si>
  <si>
    <t>吉武　知樹</t>
  </si>
  <si>
    <t>岩下　千馬</t>
  </si>
  <si>
    <t>知野　竜斗</t>
  </si>
  <si>
    <t>有村　祐亮</t>
  </si>
  <si>
    <t>桑山　稔隆</t>
  </si>
  <si>
    <t>島﨑　昇汰</t>
  </si>
  <si>
    <t>鈴木　玲央</t>
  </si>
  <si>
    <t>谷本　勇陽</t>
  </si>
  <si>
    <t>中野　翔太</t>
  </si>
  <si>
    <t>端羽　星</t>
  </si>
  <si>
    <t>古市　祐太</t>
  </si>
  <si>
    <t>山﨑　諒介</t>
  </si>
  <si>
    <t>大野　佑太</t>
  </si>
  <si>
    <t>尾崎　遥斗</t>
  </si>
  <si>
    <t>板垣　暢紘</t>
  </si>
  <si>
    <t>中村　智</t>
  </si>
  <si>
    <t>伊藤　颯汰</t>
  </si>
  <si>
    <t>柴田　彪琉</t>
  </si>
  <si>
    <t>濱西　勇輔</t>
  </si>
  <si>
    <t>小島　慎也</t>
  </si>
  <si>
    <t>川田　啓仁</t>
  </si>
  <si>
    <t>中島　稜貴</t>
  </si>
  <si>
    <t>山盛　翔大</t>
  </si>
  <si>
    <t>荻沼　直人</t>
  </si>
  <si>
    <t>鞍野　陸人</t>
  </si>
  <si>
    <t>松島　匠</t>
  </si>
  <si>
    <t>前田　篤志</t>
  </si>
  <si>
    <t>吉本　光希</t>
  </si>
  <si>
    <t>白髭　一生</t>
  </si>
  <si>
    <t>上野　航平</t>
  </si>
  <si>
    <t>米山　奏楽</t>
  </si>
  <si>
    <t>金井　一晟</t>
  </si>
  <si>
    <t>鈴木　吟河</t>
  </si>
  <si>
    <t>島﨑　竜聖</t>
  </si>
  <si>
    <t>島﨑　慎愛</t>
  </si>
  <si>
    <t>阿久津　隼平</t>
  </si>
  <si>
    <t>栗原　颯太</t>
  </si>
  <si>
    <t>堺谷　龍太</t>
  </si>
  <si>
    <t>阿久津　佑介</t>
  </si>
  <si>
    <t>出浦　慎也</t>
  </si>
  <si>
    <t>伊野　一輝</t>
  </si>
  <si>
    <t>坂本　健悟</t>
  </si>
  <si>
    <t>中西　大翔</t>
  </si>
  <si>
    <t>中西　唯翔</t>
  </si>
  <si>
    <t>永谷　連太郎</t>
  </si>
  <si>
    <t>西田　琉唯</t>
  </si>
  <si>
    <t>西槇　優祐</t>
  </si>
  <si>
    <t>藤本　竜</t>
  </si>
  <si>
    <t>宮本　大生</t>
  </si>
  <si>
    <t>村野　裕次郎</t>
  </si>
  <si>
    <t>圷　渚里</t>
  </si>
  <si>
    <t>長谷川　柊成</t>
  </si>
  <si>
    <t>安達　勇人</t>
  </si>
  <si>
    <t>足立　龍星</t>
  </si>
  <si>
    <t>国増　治貴</t>
  </si>
  <si>
    <t>小島　光佑</t>
  </si>
  <si>
    <t>高瀬　桂</t>
  </si>
  <si>
    <t>寺井　望</t>
  </si>
  <si>
    <t>冨永　裕憂</t>
  </si>
  <si>
    <t>長尾　健斗</t>
  </si>
  <si>
    <t>中村　瑠吾</t>
  </si>
  <si>
    <t>成島　航己</t>
  </si>
  <si>
    <t>増田　悠希</t>
  </si>
  <si>
    <t>松本　薫</t>
  </si>
  <si>
    <t>南　里樹</t>
  </si>
  <si>
    <t>吉岡　拓哉</t>
  </si>
  <si>
    <t>吉本　優成</t>
  </si>
  <si>
    <t>藤生セス　亘輝</t>
  </si>
  <si>
    <t>長張　修也</t>
  </si>
  <si>
    <t>森下　頌世</t>
  </si>
  <si>
    <t>JAMES Bunuka</t>
  </si>
  <si>
    <t>岡田　龍聖</t>
  </si>
  <si>
    <t>清野　太成</t>
  </si>
  <si>
    <t>小泉　謙</t>
  </si>
  <si>
    <t>杉野　悠太</t>
  </si>
  <si>
    <t>高橋　洋輝</t>
  </si>
  <si>
    <t>出仙　龍之介</t>
  </si>
  <si>
    <t>永井　竜二</t>
  </si>
  <si>
    <t>古澤　拓樹</t>
  </si>
  <si>
    <t>町田　康誠</t>
  </si>
  <si>
    <t>松岡　龍生</t>
  </si>
  <si>
    <t>松崎　涼佑</t>
  </si>
  <si>
    <t>松本　圭悟</t>
  </si>
  <si>
    <t>佐野　孝輔</t>
  </si>
  <si>
    <t>奥野　尚</t>
  </si>
  <si>
    <t>高井　教圭</t>
  </si>
  <si>
    <t>川村　修輝</t>
  </si>
  <si>
    <t>齊藤　遼</t>
  </si>
  <si>
    <t>鍬本　聡大</t>
  </si>
  <si>
    <t>土金　峻佑</t>
  </si>
  <si>
    <t>髙井　勇希</t>
  </si>
  <si>
    <t>井手　庄一郎</t>
  </si>
  <si>
    <t>古木　健慈</t>
  </si>
  <si>
    <t>持増　洋宇</t>
  </si>
  <si>
    <t>若原　昌吾</t>
  </si>
  <si>
    <t>鈴木　智仁</t>
  </si>
  <si>
    <t>眞鍋　憲弘</t>
  </si>
  <si>
    <t>宮田　航輔</t>
  </si>
  <si>
    <t>片山　恵志</t>
  </si>
  <si>
    <t>山本　凌</t>
  </si>
  <si>
    <t>中元　康貴</t>
  </si>
  <si>
    <t>針生　優太</t>
  </si>
  <si>
    <t>安部　閑喜</t>
  </si>
  <si>
    <t>渡部　晴</t>
  </si>
  <si>
    <t>權藤　洋輝</t>
  </si>
  <si>
    <t>鈴木　貴也</t>
  </si>
  <si>
    <t>本宮　大夢</t>
  </si>
  <si>
    <t>村田　光</t>
  </si>
  <si>
    <t>川田　尚輝</t>
  </si>
  <si>
    <t>軽部　正志</t>
  </si>
  <si>
    <t>大場　光</t>
  </si>
  <si>
    <t>中道　貫太</t>
  </si>
  <si>
    <t>舟橋　裕太</t>
  </si>
  <si>
    <t>飯田　航平</t>
  </si>
  <si>
    <t>筆脇　智宏</t>
  </si>
  <si>
    <t>森　泰雅</t>
  </si>
  <si>
    <t>内山　凌</t>
  </si>
  <si>
    <t>岡田　一真</t>
  </si>
  <si>
    <t>飯塚　一平</t>
  </si>
  <si>
    <t>東　哲平</t>
  </si>
  <si>
    <t>菊池　慶人</t>
  </si>
  <si>
    <t>網代　悠斗</t>
  </si>
  <si>
    <t>高野　涼</t>
  </si>
  <si>
    <t>佐藤　孝史</t>
  </si>
  <si>
    <t>鈴木　篤</t>
  </si>
  <si>
    <t>杉田　佑吾</t>
  </si>
  <si>
    <t>赤坂　雄斗</t>
  </si>
  <si>
    <t>奥田　歩凪</t>
  </si>
  <si>
    <t>白﨑　真拓</t>
  </si>
  <si>
    <t>滝　幸浩</t>
  </si>
  <si>
    <t>新田　颯</t>
  </si>
  <si>
    <t>宮田　謙太朗</t>
  </si>
  <si>
    <t>元村　航大</t>
  </si>
  <si>
    <t>諸星　颯大</t>
  </si>
  <si>
    <t>谷地中　雄大</t>
  </si>
  <si>
    <t>神部　俊太</t>
  </si>
  <si>
    <t>長尾　優希</t>
  </si>
  <si>
    <t>高橋　郁斗</t>
  </si>
  <si>
    <t>下里　走太</t>
  </si>
  <si>
    <t>香山　優太</t>
  </si>
  <si>
    <t>会田　智哉</t>
  </si>
  <si>
    <t>伊藤　陽</t>
  </si>
  <si>
    <t>大原　未楠</t>
  </si>
  <si>
    <t>蒲生　弘毅</t>
  </si>
  <si>
    <t>鈴木　悠斗</t>
  </si>
  <si>
    <t>誉田　碧</t>
  </si>
  <si>
    <t>渡邊　薫</t>
  </si>
  <si>
    <t>石川　昌樹</t>
  </si>
  <si>
    <t>下山　翔平</t>
  </si>
  <si>
    <t>菊地　涼介</t>
  </si>
  <si>
    <t>菅野　優人</t>
  </si>
  <si>
    <t>斉藤　悠</t>
  </si>
  <si>
    <t>下山　竜佑</t>
  </si>
  <si>
    <t>辻野　大輝</t>
  </si>
  <si>
    <t>宮崎　翔</t>
  </si>
  <si>
    <t>奥谷　研祐</t>
  </si>
  <si>
    <t>長谷川　光</t>
  </si>
  <si>
    <t>田中　柊次</t>
  </si>
  <si>
    <t>町田　侑作</t>
  </si>
  <si>
    <t>花山　優輔</t>
  </si>
  <si>
    <t>山本　悠月</t>
  </si>
  <si>
    <t>土屋　智哉</t>
  </si>
  <si>
    <t>亀井　健汰</t>
  </si>
  <si>
    <t>相川　宙大</t>
  </si>
  <si>
    <t>棟方　駿</t>
  </si>
  <si>
    <t>長倉　光輝</t>
  </si>
  <si>
    <t>松井　祐太朗</t>
  </si>
  <si>
    <t>小倉　和</t>
  </si>
  <si>
    <t>倉嶋　崇</t>
  </si>
  <si>
    <t>辻　智史</t>
  </si>
  <si>
    <t>津々　諒太</t>
  </si>
  <si>
    <t>長友　勇樹</t>
  </si>
  <si>
    <t>林　航生</t>
  </si>
  <si>
    <t>武井　浩人</t>
  </si>
  <si>
    <t>袖山　大聖</t>
  </si>
  <si>
    <t>古屋　祐樹</t>
  </si>
  <si>
    <t>久保　翔</t>
  </si>
  <si>
    <t>降矢　稀祐</t>
  </si>
  <si>
    <t>井上　一真</t>
  </si>
  <si>
    <t>中里　将基</t>
  </si>
  <si>
    <t>稲垣　広弥</t>
  </si>
  <si>
    <t>古澤　一杜</t>
  </si>
  <si>
    <t>山田　陵晟</t>
  </si>
  <si>
    <t>渡部　航平</t>
  </si>
  <si>
    <t>宇津木　玲桜</t>
  </si>
  <si>
    <t>禿　健</t>
  </si>
  <si>
    <t>渋谷　雅樹</t>
  </si>
  <si>
    <t>簗嶋　竜大</t>
  </si>
  <si>
    <t>稲森　太優</t>
  </si>
  <si>
    <t>松本　優一</t>
  </si>
  <si>
    <t>山田　高志</t>
  </si>
  <si>
    <t>森田　雄貴</t>
  </si>
  <si>
    <t>小川　悠太郎</t>
  </si>
  <si>
    <t>河内　弘輝</t>
  </si>
  <si>
    <t>松本　一希</t>
  </si>
  <si>
    <t>丸山　翔太郎</t>
  </si>
  <si>
    <t>中谷　慎冶</t>
  </si>
  <si>
    <t>増永　虎大</t>
  </si>
  <si>
    <t>高橋　優太</t>
  </si>
  <si>
    <t>吉村　亮祐</t>
  </si>
  <si>
    <t>伊勢　拓哉</t>
  </si>
  <si>
    <t>藤本　能有</t>
  </si>
  <si>
    <t>角井　亮太</t>
  </si>
  <si>
    <t>小川　純輝</t>
  </si>
  <si>
    <t>小南　考央</t>
  </si>
  <si>
    <t>堀内　弘貴</t>
  </si>
  <si>
    <t>津根　佑至</t>
  </si>
  <si>
    <t>土谷　海</t>
  </si>
  <si>
    <t>千葉　涼平</t>
  </si>
  <si>
    <t>三角　将希</t>
  </si>
  <si>
    <t>千葉　諒太郎</t>
  </si>
  <si>
    <t>新山　翔海</t>
  </si>
  <si>
    <t>片岡　祐貴</t>
  </si>
  <si>
    <t>田中　達也</t>
  </si>
  <si>
    <t>坂井　悠真</t>
  </si>
  <si>
    <t>佐藤　稜真</t>
  </si>
  <si>
    <t>小澤　創太</t>
  </si>
  <si>
    <t>白崎　雄太郎</t>
  </si>
  <si>
    <t>宇都木　秀太</t>
  </si>
  <si>
    <t>金澤　稜己</t>
  </si>
  <si>
    <t>工藤　郁也</t>
  </si>
  <si>
    <t>清水　佑輔</t>
  </si>
  <si>
    <t>髙木　大誠</t>
  </si>
  <si>
    <t>松本　開渡</t>
  </si>
  <si>
    <t>松元　響</t>
  </si>
  <si>
    <t>本藏　駿</t>
  </si>
  <si>
    <t>山口　祐司</t>
  </si>
  <si>
    <t>嶺岸　祐斗</t>
  </si>
  <si>
    <t>大野　詞音</t>
  </si>
  <si>
    <t>藤井　信介</t>
  </si>
  <si>
    <t>田崎　健太郎</t>
  </si>
  <si>
    <t>小川　孝代</t>
  </si>
  <si>
    <t>川島　礼二</t>
  </si>
  <si>
    <t>栗原　陸</t>
  </si>
  <si>
    <t>小森　健史</t>
  </si>
  <si>
    <t>富田　一優</t>
  </si>
  <si>
    <t>常磐大学</t>
  </si>
  <si>
    <t>武藤　将洋</t>
  </si>
  <si>
    <t>河原　一稀</t>
  </si>
  <si>
    <t>佐々木　諒</t>
  </si>
  <si>
    <t>冨田　亮輔</t>
  </si>
  <si>
    <t>羽賀　淳貴</t>
  </si>
  <si>
    <t>益田　啓暉</t>
  </si>
  <si>
    <t>木本　吏哉</t>
  </si>
  <si>
    <t>今井　健人</t>
  </si>
  <si>
    <t>新井　汰征</t>
  </si>
  <si>
    <t>平野　壮太</t>
  </si>
  <si>
    <t>大野　翔平</t>
  </si>
  <si>
    <t>片倉　凌</t>
  </si>
  <si>
    <t>宮﨑　諒也</t>
  </si>
  <si>
    <t>飯塚　魁晟</t>
  </si>
  <si>
    <t>岡村　州紘</t>
  </si>
  <si>
    <t>森　皓平</t>
  </si>
  <si>
    <t>柴田　優太郎</t>
  </si>
  <si>
    <t>荘司　晃佑</t>
  </si>
  <si>
    <t>可児　将大</t>
  </si>
  <si>
    <t>奥山　誉也</t>
  </si>
  <si>
    <t>池上　翔</t>
  </si>
  <si>
    <t>宮井　陽三</t>
  </si>
  <si>
    <t>村里　春樹</t>
  </si>
  <si>
    <t>甲斐　叶夢</t>
  </si>
  <si>
    <t>陰山　彩大</t>
  </si>
  <si>
    <t>斎藤　孝太朗</t>
  </si>
  <si>
    <t>齋藤　陸人</t>
  </si>
  <si>
    <t>柴田　賢吾</t>
  </si>
  <si>
    <t>豊田　翼</t>
  </si>
  <si>
    <t>渡邊　宥磨</t>
  </si>
  <si>
    <t>一瀬　輝星</t>
  </si>
  <si>
    <t>福田　翔大</t>
  </si>
  <si>
    <t>丸山　裕己</t>
  </si>
  <si>
    <t>藤井　瑞樹</t>
  </si>
  <si>
    <t>新垣　大輝</t>
  </si>
  <si>
    <t>海鋒　泰輝</t>
  </si>
  <si>
    <t>久門　大起</t>
  </si>
  <si>
    <t>武藤　羽純</t>
  </si>
  <si>
    <t>田井　隆星</t>
  </si>
  <si>
    <t>朝倉　万響</t>
  </si>
  <si>
    <t>大澤　太我</t>
  </si>
  <si>
    <t>風間　諒</t>
  </si>
  <si>
    <t>川嶋　昴</t>
  </si>
  <si>
    <t>櫛野　公資</t>
  </si>
  <si>
    <t>前原　裕磨</t>
  </si>
  <si>
    <t>森田　剛史</t>
  </si>
  <si>
    <t>横山　竜也</t>
  </si>
  <si>
    <t>山口　泰生</t>
  </si>
  <si>
    <t>竹内　哲大</t>
  </si>
  <si>
    <t>笹野　友希</t>
  </si>
  <si>
    <t>斎藤　如月</t>
  </si>
  <si>
    <t>村田　修作</t>
  </si>
  <si>
    <t>坂見　一将</t>
  </si>
  <si>
    <t>岩佐　一楽</t>
  </si>
  <si>
    <t>佐々木　幸太朗</t>
  </si>
  <si>
    <t>國井　辰磨</t>
  </si>
  <si>
    <t>武藤　陽</t>
  </si>
  <si>
    <t>藤井　稜真</t>
  </si>
  <si>
    <t>井海　雅之</t>
  </si>
  <si>
    <t>大熊　建</t>
  </si>
  <si>
    <t>三戸部　聡大</t>
  </si>
  <si>
    <t>森　康太朗</t>
  </si>
  <si>
    <t>小丸　未来</t>
  </si>
  <si>
    <t>工藤　優太</t>
  </si>
  <si>
    <t>橋本　昇悟</t>
  </si>
  <si>
    <t>尾関　航平</t>
  </si>
  <si>
    <t>渡邊　寛之</t>
  </si>
  <si>
    <t>塩川　大輔</t>
  </si>
  <si>
    <t>髙橋　秀徳</t>
  </si>
  <si>
    <t>上原　佑太</t>
  </si>
  <si>
    <t>伊藤　鴻児</t>
  </si>
  <si>
    <t>伊藤　奨真</t>
  </si>
  <si>
    <t>瀬川　莉玖</t>
  </si>
  <si>
    <t>中根　美七海</t>
  </si>
  <si>
    <t>西岡　健伸</t>
  </si>
  <si>
    <t>深田　祥太郎</t>
  </si>
  <si>
    <t>柳澤　悠貴</t>
  </si>
  <si>
    <t>阿部　寛太</t>
  </si>
  <si>
    <t>太田　翼</t>
  </si>
  <si>
    <t>杉山　立</t>
  </si>
  <si>
    <t>田中　亜怜</t>
  </si>
  <si>
    <t>吉田　昌平</t>
  </si>
  <si>
    <t>西能　司</t>
  </si>
  <si>
    <t>常住　優太</t>
  </si>
  <si>
    <t>遠山　舜也</t>
  </si>
  <si>
    <t>久田　洸生</t>
  </si>
  <si>
    <t>村田　真司</t>
  </si>
  <si>
    <t>植木　雄大</t>
  </si>
  <si>
    <t>菊池　和人</t>
  </si>
  <si>
    <t>菊池　竜馬</t>
  </si>
  <si>
    <t>木原　昴</t>
  </si>
  <si>
    <t>清水　悠雅</t>
  </si>
  <si>
    <t>田中　佑樹</t>
  </si>
  <si>
    <t>綱島　辰弥</t>
  </si>
  <si>
    <t>所　倖平</t>
  </si>
  <si>
    <t>長谷川　泰生</t>
  </si>
  <si>
    <t>福井　大夢</t>
  </si>
  <si>
    <t>堀内　晟壱</t>
  </si>
  <si>
    <t>松元　司</t>
  </si>
  <si>
    <t>丸山　虎太郎</t>
  </si>
  <si>
    <t>宮元　雄大</t>
  </si>
  <si>
    <t>望月　武</t>
  </si>
  <si>
    <t>森　奏眞</t>
  </si>
  <si>
    <t>森　瞳磨</t>
  </si>
  <si>
    <t>近松　俊弥</t>
  </si>
  <si>
    <t>太田　直也</t>
  </si>
  <si>
    <t>正岡　惇</t>
  </si>
  <si>
    <t>池内　亮太</t>
  </si>
  <si>
    <t>石井　健介</t>
  </si>
  <si>
    <t>五十嵐　友宝</t>
  </si>
  <si>
    <t>水間　穂</t>
  </si>
  <si>
    <t>村尾　祐樹</t>
  </si>
  <si>
    <t>飛鳥　修一郎</t>
  </si>
  <si>
    <t>黒木　洋輔</t>
  </si>
  <si>
    <t>静井　優斗</t>
  </si>
  <si>
    <t>市村　光毅</t>
  </si>
  <si>
    <t>白鳥　慧</t>
  </si>
  <si>
    <t>井上　大雅</t>
  </si>
  <si>
    <t>古谷　新太</t>
  </si>
  <si>
    <t>眞邉　竜基</t>
  </si>
  <si>
    <t>谷口　寛樹</t>
  </si>
  <si>
    <t>砂川　凌太朗</t>
  </si>
  <si>
    <t>久保　勇貴</t>
  </si>
  <si>
    <t>伊藤　和真</t>
  </si>
  <si>
    <t>角田　龍一</t>
  </si>
  <si>
    <t>小枝　友樹</t>
  </si>
  <si>
    <t>塚本　宙央</t>
  </si>
  <si>
    <t>岡田　大誠</t>
  </si>
  <si>
    <t>佐々木　隆良</t>
  </si>
  <si>
    <t>海藤　崚二</t>
  </si>
  <si>
    <t>河原　龍臣</t>
  </si>
  <si>
    <t>山浦　渓斗</t>
  </si>
  <si>
    <t>日脇　裕次郎</t>
  </si>
  <si>
    <t>小野　響暉</t>
  </si>
  <si>
    <t>川満　聖士</t>
  </si>
  <si>
    <t>関川　翔英</t>
  </si>
  <si>
    <t>佐藤　弘人</t>
  </si>
  <si>
    <t>小川　倖弥</t>
  </si>
  <si>
    <t>関　優作</t>
  </si>
  <si>
    <t>二宮　康輔</t>
  </si>
  <si>
    <t>齋藤　峻広</t>
  </si>
  <si>
    <t>成瀬　勇気</t>
  </si>
  <si>
    <t>高橋　剛</t>
  </si>
  <si>
    <t>鷹尾　駿</t>
  </si>
  <si>
    <t>嶋田　充志</t>
  </si>
  <si>
    <t>石川　太希</t>
  </si>
  <si>
    <t>奥口　歩夢</t>
  </si>
  <si>
    <t>森戸　雄也</t>
  </si>
  <si>
    <t>吉野　俊介</t>
  </si>
  <si>
    <t>長濱　柊斗</t>
  </si>
  <si>
    <t>塩崎　元汰</t>
  </si>
  <si>
    <t>竹内　滉一</t>
  </si>
  <si>
    <t>沼田　充広</t>
  </si>
  <si>
    <t>中山　泰成</t>
  </si>
  <si>
    <t>峯　遼哉</t>
  </si>
  <si>
    <t>朝霧　純稀</t>
  </si>
  <si>
    <t>巖　翔真</t>
  </si>
  <si>
    <t>大芝　健人</t>
  </si>
  <si>
    <t>筧田　涼介</t>
  </si>
  <si>
    <t>土井　颯馬</t>
  </si>
  <si>
    <t>外村　直之</t>
  </si>
  <si>
    <t>豊嶋　琉久</t>
  </si>
  <si>
    <t>中野　龍星</t>
  </si>
  <si>
    <t>奈良　歩夢</t>
  </si>
  <si>
    <t>穂苅　康人</t>
  </si>
  <si>
    <t>上出　怜生</t>
  </si>
  <si>
    <t>中谷　有富</t>
  </si>
  <si>
    <t>初田　龍星</t>
  </si>
  <si>
    <t>海老原　健太</t>
  </si>
  <si>
    <t>椋木　駿也</t>
  </si>
  <si>
    <t>芳澤　一星</t>
  </si>
  <si>
    <t>長尾　行浩</t>
  </si>
  <si>
    <t>甲斐　竜太</t>
  </si>
  <si>
    <t>水越　将司</t>
  </si>
  <si>
    <t>堂坂　日向</t>
  </si>
  <si>
    <t>栗山　颯人</t>
  </si>
  <si>
    <t>加藤　大虎</t>
  </si>
  <si>
    <t>野口　怜恩</t>
  </si>
  <si>
    <t>松永　裕希</t>
  </si>
  <si>
    <t>松本　一晟</t>
  </si>
  <si>
    <t>赤間　雄太郎</t>
  </si>
  <si>
    <t>石岡　将</t>
  </si>
  <si>
    <t>上原　悠代</t>
  </si>
  <si>
    <t>遠藤　稜生</t>
  </si>
  <si>
    <t>大橋　駿音</t>
  </si>
  <si>
    <t>鴨志田　直紀</t>
  </si>
  <si>
    <t>川西　隼司</t>
  </si>
  <si>
    <t>清野　凌平</t>
  </si>
  <si>
    <t>佐野　立弥</t>
  </si>
  <si>
    <t>髙科　貴寛</t>
  </si>
  <si>
    <t>髙取　由征</t>
  </si>
  <si>
    <t>髙取　由臣</t>
  </si>
  <si>
    <t>高橋　哲</t>
  </si>
  <si>
    <t>髙見　颯</t>
  </si>
  <si>
    <t>田野　禎貴</t>
  </si>
  <si>
    <t>林　晃生</t>
  </si>
  <si>
    <t>山本　義毅</t>
  </si>
  <si>
    <t>湯澤　秀太</t>
  </si>
  <si>
    <t>井上　龍斗</t>
  </si>
  <si>
    <t>田代　照</t>
  </si>
  <si>
    <t>大坂　望月</t>
  </si>
  <si>
    <t>金光　剛志</t>
  </si>
  <si>
    <t>鈴木　真央</t>
  </si>
  <si>
    <t>田﨑　太智</t>
  </si>
  <si>
    <t>田中　亮伍</t>
  </si>
  <si>
    <t>柄　光高</t>
  </si>
  <si>
    <t>豊田　葵</t>
  </si>
  <si>
    <t>中山　健介</t>
  </si>
  <si>
    <t>堀内　郁哉</t>
  </si>
  <si>
    <t>堀江　優也</t>
  </si>
  <si>
    <t>吉野　晋平</t>
  </si>
  <si>
    <t>米永　大和</t>
  </si>
  <si>
    <t>滝口　輝一</t>
  </si>
  <si>
    <t>鈴木　英司</t>
  </si>
  <si>
    <t>石井　慎也</t>
  </si>
  <si>
    <t>富沢　亮介</t>
  </si>
  <si>
    <t>上野　天詩</t>
  </si>
  <si>
    <t>佐藤　慧</t>
  </si>
  <si>
    <t>山本　竜暉</t>
  </si>
  <si>
    <t>伊藤　健斗</t>
  </si>
  <si>
    <t>赤松　辰哉</t>
  </si>
  <si>
    <t>石野　健人</t>
  </si>
  <si>
    <t>梶ヶ谷　一星</t>
  </si>
  <si>
    <t>川﨑　海渡</t>
  </si>
  <si>
    <t>加藤　楓</t>
  </si>
  <si>
    <t>近藤　蒼依</t>
  </si>
  <si>
    <t>須田　優人</t>
  </si>
  <si>
    <t>今岡　佑介</t>
  </si>
  <si>
    <t>石塚　大輔</t>
  </si>
  <si>
    <t>吉田　悠哉</t>
  </si>
  <si>
    <t>大橋　拓馬</t>
  </si>
  <si>
    <t>長瀬　篤生</t>
  </si>
  <si>
    <t>齋藤　優太</t>
  </si>
  <si>
    <t>畠山　剛</t>
  </si>
  <si>
    <t>森谷　彰太</t>
  </si>
  <si>
    <t>駒井　斗馬</t>
  </si>
  <si>
    <t>長澤　拓輝</t>
  </si>
  <si>
    <t>渡辺　颯介</t>
  </si>
  <si>
    <t>河本　明日雅</t>
  </si>
  <si>
    <t>大橋　泰輝</t>
  </si>
  <si>
    <t>井澤　竜二</t>
  </si>
  <si>
    <t>清住　遥斗</t>
  </si>
  <si>
    <t>大平　隆文</t>
  </si>
  <si>
    <t>泉　遥斗</t>
  </si>
  <si>
    <t>田村　光</t>
  </si>
  <si>
    <t>増本　大吾</t>
  </si>
  <si>
    <t>栄田　竜生</t>
  </si>
  <si>
    <t>小林　亮太</t>
  </si>
  <si>
    <t>福本　廉</t>
  </si>
  <si>
    <t>安藤　郁</t>
  </si>
  <si>
    <t>井開　泰輔</t>
  </si>
  <si>
    <t>寺町　達也</t>
  </si>
  <si>
    <t>中島　健翔</t>
  </si>
  <si>
    <t>大貫　竜之介</t>
  </si>
  <si>
    <t>石岡　祐斗</t>
  </si>
  <si>
    <t>吉田　知樹</t>
  </si>
  <si>
    <t>笹原　拓歩</t>
  </si>
  <si>
    <t>新保　大和</t>
  </si>
  <si>
    <t>竹尾　晃太郎</t>
  </si>
  <si>
    <t>大槻　陽大</t>
  </si>
  <si>
    <t>高橋　直生</t>
  </si>
  <si>
    <t>畠山　龍大</t>
  </si>
  <si>
    <t>小池　直己</t>
  </si>
  <si>
    <t>奥山　恵親</t>
  </si>
  <si>
    <t>北脇　秀人</t>
  </si>
  <si>
    <t>金城　岳</t>
  </si>
  <si>
    <t>九嶋　大雅</t>
  </si>
  <si>
    <t>鈴木　克彦</t>
  </si>
  <si>
    <t>武居　尚輝</t>
  </si>
  <si>
    <t>谷口　貴亮</t>
  </si>
  <si>
    <t>七海　龍成</t>
  </si>
  <si>
    <t>名村　樹哉</t>
  </si>
  <si>
    <t>廣澤　優斗</t>
  </si>
  <si>
    <t>藤城　凌聖</t>
  </si>
  <si>
    <t>藤本　珠輝</t>
  </si>
  <si>
    <t>松浦　凜太郎</t>
  </si>
  <si>
    <t>松永　悠吾</t>
  </si>
  <si>
    <t>三島　颯太</t>
  </si>
  <si>
    <t>村越　凌太</t>
  </si>
  <si>
    <t>盛本　聖也</t>
  </si>
  <si>
    <t>伊藤　敏康</t>
  </si>
  <si>
    <t>大崎　洋介</t>
  </si>
  <si>
    <t>小倉　玄暉</t>
  </si>
  <si>
    <t>鈴木　大空</t>
  </si>
  <si>
    <t>本多　歩高</t>
  </si>
  <si>
    <t>宮川　開成</t>
  </si>
  <si>
    <t>山上　雄己</t>
  </si>
  <si>
    <t>溝邊　耀佑</t>
  </si>
  <si>
    <t>山本　悠太</t>
  </si>
  <si>
    <t>石川　玲</t>
  </si>
  <si>
    <t>平山　和樹</t>
  </si>
  <si>
    <t>田中　健太</t>
  </si>
  <si>
    <t>中村　陵太</t>
  </si>
  <si>
    <t>石川　星河</t>
  </si>
  <si>
    <t>中野　裕仁</t>
  </si>
  <si>
    <t>川﨑　航太</t>
  </si>
  <si>
    <t>井上　竜誓</t>
  </si>
  <si>
    <t>吉川　隆太</t>
  </si>
  <si>
    <t>岩崎　秀星</t>
  </si>
  <si>
    <t>山下　朋紀</t>
  </si>
  <si>
    <t>冨永　翔太</t>
  </si>
  <si>
    <t>尾本　龍志朗</t>
  </si>
  <si>
    <t>末柄　輝希</t>
  </si>
  <si>
    <t>加瀬　雄大</t>
  </si>
  <si>
    <t>植田　航太</t>
  </si>
  <si>
    <t>八木　颯太</t>
  </si>
  <si>
    <t>山下　諒祐</t>
  </si>
  <si>
    <t>佐藤　匠悟</t>
  </si>
  <si>
    <t>秀明大学</t>
  </si>
  <si>
    <t>白倉　隼人</t>
  </si>
  <si>
    <t>大熊　光樹</t>
  </si>
  <si>
    <t>奈良　栄敬</t>
  </si>
  <si>
    <t>橋澤　昂駿</t>
  </si>
  <si>
    <t>鈴木　裕貴</t>
  </si>
  <si>
    <t>加藤　弘暉</t>
  </si>
  <si>
    <t>吉田　優大</t>
  </si>
  <si>
    <t>佐々木　陽</t>
  </si>
  <si>
    <t>森田　将輝</t>
  </si>
  <si>
    <t>小林　凌</t>
  </si>
  <si>
    <t>伊藤　絃</t>
  </si>
  <si>
    <t>石田　耀</t>
  </si>
  <si>
    <t>岡田　未来</t>
  </si>
  <si>
    <t>仲　龍勢</t>
  </si>
  <si>
    <t>田畑　功之介</t>
  </si>
  <si>
    <t>松山　志成</t>
  </si>
  <si>
    <t>松澤　奨風</t>
  </si>
  <si>
    <t>島津　謙介</t>
  </si>
  <si>
    <t>小池　彪</t>
  </si>
  <si>
    <t>中山　大地</t>
  </si>
  <si>
    <t>益子　翔太郎</t>
  </si>
  <si>
    <t>松本　翼</t>
  </si>
  <si>
    <t>大川　歩夢</t>
  </si>
  <si>
    <t>新城　龍祐</t>
  </si>
  <si>
    <t>進藤　颯太</t>
  </si>
  <si>
    <t>岡崎　邦介</t>
  </si>
  <si>
    <t>中家　駿治</t>
  </si>
  <si>
    <t>渡邉　礼恩</t>
  </si>
  <si>
    <t>梶原　尊人</t>
  </si>
  <si>
    <t>袈裟丸　修也</t>
  </si>
  <si>
    <t>白石　大以夢</t>
  </si>
  <si>
    <t>谷口　蓮</t>
  </si>
  <si>
    <t>中野　魁人</t>
  </si>
  <si>
    <t>仲摩　夏樹</t>
  </si>
  <si>
    <t>中山　雄太</t>
  </si>
  <si>
    <t>井上　幹</t>
  </si>
  <si>
    <t>鈴木　将己</t>
  </si>
  <si>
    <t>和田　宙大</t>
  </si>
  <si>
    <t>槇原　宏明</t>
  </si>
  <si>
    <t>山田　晟大</t>
  </si>
  <si>
    <t>池田　翔</t>
  </si>
  <si>
    <t>平田　瑶</t>
  </si>
  <si>
    <t>藤咲　伊織</t>
  </si>
  <si>
    <t>安富　虎汰</t>
  </si>
  <si>
    <t>小林　健太朗</t>
  </si>
  <si>
    <t>植木　聖也</t>
  </si>
  <si>
    <t>津野　海斗</t>
  </si>
  <si>
    <t>合田　凌斗</t>
  </si>
  <si>
    <t>辻　京佑</t>
  </si>
  <si>
    <t>金城　快</t>
  </si>
  <si>
    <t>黒田　航世</t>
  </si>
  <si>
    <t>清水　悠斗</t>
  </si>
  <si>
    <t>高井　隼大</t>
  </si>
  <si>
    <t>長谷川　迅平</t>
  </si>
  <si>
    <t>浜山　純一</t>
  </si>
  <si>
    <t>黒田　雄太</t>
  </si>
  <si>
    <t>宮嵜　将之介</t>
  </si>
  <si>
    <t>都筑　悠佑</t>
  </si>
  <si>
    <t>木村　友哉</t>
  </si>
  <si>
    <t>神津　杏輔</t>
  </si>
  <si>
    <t>飯田　真至</t>
  </si>
  <si>
    <t>中川　達也</t>
  </si>
  <si>
    <t>吉成　隼輝</t>
  </si>
  <si>
    <t>三井　智稀</t>
  </si>
  <si>
    <t>小川　慧人</t>
  </si>
  <si>
    <t>中野　雅弥</t>
  </si>
  <si>
    <t>原田　大地</t>
  </si>
  <si>
    <t>平山　広大</t>
  </si>
  <si>
    <t>小野瀬　樹</t>
  </si>
  <si>
    <t>小滝　丈慈</t>
  </si>
  <si>
    <t>下山　静樹</t>
  </si>
  <si>
    <t>滝本　康生</t>
  </si>
  <si>
    <t>加瀬　祥希</t>
  </si>
  <si>
    <t>田村　桂</t>
  </si>
  <si>
    <t>本郷　翔大</t>
  </si>
  <si>
    <t>直井　星汰</t>
  </si>
  <si>
    <t>明石　昂樹</t>
  </si>
  <si>
    <t>三瓶　茉紘</t>
  </si>
  <si>
    <t>水野　太雅</t>
  </si>
  <si>
    <t>中嶋　達也</t>
  </si>
  <si>
    <t>野村　瑞生</t>
  </si>
  <si>
    <t>石田　賢太郎</t>
  </si>
  <si>
    <t>浮貝　雅希</t>
  </si>
  <si>
    <t>呂比須　聖一</t>
  </si>
  <si>
    <t>柳沢　直生</t>
  </si>
  <si>
    <t>浅原　峻</t>
  </si>
  <si>
    <t>荒谷　修平</t>
  </si>
  <si>
    <t>荻原　元</t>
  </si>
  <si>
    <t>池田　成輝</t>
  </si>
  <si>
    <t>青木　覚</t>
  </si>
  <si>
    <t>高橋　燦志郎</t>
  </si>
  <si>
    <t>菊池　翼裟</t>
  </si>
  <si>
    <t>白鳥　涼</t>
  </si>
  <si>
    <t>多川　恭輔</t>
  </si>
  <si>
    <t>設楽　和希</t>
  </si>
  <si>
    <t>西江　伊織</t>
  </si>
  <si>
    <t>宮田　智大</t>
  </si>
  <si>
    <t>山下　竜也</t>
  </si>
  <si>
    <t>尾崎　航</t>
  </si>
  <si>
    <t>越田　純一郎</t>
  </si>
  <si>
    <t>五味　勇太</t>
  </si>
  <si>
    <t>寺戸　翼</t>
  </si>
  <si>
    <t>松野　滉大</t>
  </si>
  <si>
    <t>増田　祥大</t>
  </si>
  <si>
    <t>井出　直哉</t>
  </si>
  <si>
    <t>中山　幸大</t>
  </si>
  <si>
    <t>佐藤　駿多</t>
  </si>
  <si>
    <t>筑田　甲斐</t>
  </si>
  <si>
    <t>岩井　康弘</t>
  </si>
  <si>
    <t>志賀　優晟</t>
  </si>
  <si>
    <t>高橋　陸</t>
  </si>
  <si>
    <t>杉田　諒</t>
  </si>
  <si>
    <t>能仲　涼</t>
  </si>
  <si>
    <t>高津　太陽</t>
  </si>
  <si>
    <t>大沼　駿斗</t>
  </si>
  <si>
    <t>秋濱　陸斗</t>
  </si>
  <si>
    <t>勝　優虎</t>
  </si>
  <si>
    <t>秋元　廉</t>
  </si>
  <si>
    <t>萩谷　優人</t>
  </si>
  <si>
    <t>島田　翔</t>
  </si>
  <si>
    <t>柏原　将人</t>
  </si>
  <si>
    <t>高橋　虎太郎</t>
  </si>
  <si>
    <t>望月　一功</t>
  </si>
  <si>
    <t>池場　俊一</t>
  </si>
  <si>
    <t>太田　隆輔</t>
  </si>
  <si>
    <t>瀬野　貴紀</t>
  </si>
  <si>
    <t>西片　優斗</t>
  </si>
  <si>
    <t>吉田　海遥</t>
  </si>
  <si>
    <t>金子　朋嗣</t>
  </si>
  <si>
    <t>島田　浩平</t>
  </si>
  <si>
    <t>細杉　睦輝</t>
  </si>
  <si>
    <t>熊谷　秀人</t>
  </si>
  <si>
    <t>木川田　佑樹</t>
  </si>
  <si>
    <t>佐藤　信太朗</t>
  </si>
  <si>
    <t>小畑　圭央</t>
  </si>
  <si>
    <t>井上　湧斗</t>
  </si>
  <si>
    <t>石井　優希</t>
  </si>
  <si>
    <t>石塚　弘夢</t>
  </si>
  <si>
    <t>女部田　亘佑</t>
  </si>
  <si>
    <t>遠藤　颯人</t>
  </si>
  <si>
    <t>豊永　航平</t>
  </si>
  <si>
    <t>中野　康太郎</t>
  </si>
  <si>
    <t>大竹　祐真</t>
  </si>
  <si>
    <t>櫛田　崇裕</t>
  </si>
  <si>
    <t>岡﨑　純也</t>
  </si>
  <si>
    <t>新野　佑</t>
  </si>
  <si>
    <t>熊部　賢寿</t>
  </si>
  <si>
    <t>矢坂　誠</t>
  </si>
  <si>
    <t>八重樫　虎之介</t>
  </si>
  <si>
    <t>川島　翔太</t>
  </si>
  <si>
    <t>池田　碧生</t>
  </si>
  <si>
    <t>佐藤　諒一</t>
  </si>
  <si>
    <t>浅見　厚希</t>
  </si>
  <si>
    <t>川村　大輔</t>
  </si>
  <si>
    <t>三浦　光司</t>
  </si>
  <si>
    <t>野口　楓</t>
  </si>
  <si>
    <t>大倉　綾介</t>
  </si>
  <si>
    <t>薗田　拓望</t>
  </si>
  <si>
    <t>金子　皓希</t>
  </si>
  <si>
    <t>畠山　莉央</t>
  </si>
  <si>
    <t>土屋　雅也</t>
  </si>
  <si>
    <t>嶋津　宥太</t>
  </si>
  <si>
    <t>穴澤　友崇</t>
  </si>
  <si>
    <t>滝川　拓海</t>
  </si>
  <si>
    <t>川田　昇志</t>
  </si>
  <si>
    <t>大島　一晟</t>
  </si>
  <si>
    <t>本山　航暉</t>
  </si>
  <si>
    <t>小船　和夢</t>
  </si>
  <si>
    <t>佐々木　太郎</t>
  </si>
  <si>
    <t>新井　由翔</t>
  </si>
  <si>
    <t>飯田　煕</t>
  </si>
  <si>
    <t>田代　大智</t>
  </si>
  <si>
    <t>川崎　陸</t>
  </si>
  <si>
    <t>川島　鎌一</t>
  </si>
  <si>
    <t>石渕　弘記</t>
  </si>
  <si>
    <t>荒井　佑輔</t>
  </si>
  <si>
    <t>佐々木　玖弥</t>
  </si>
  <si>
    <t>冨岡　昇真</t>
  </si>
  <si>
    <t>佐藤　悠太</t>
  </si>
  <si>
    <t>中村　昇太</t>
  </si>
  <si>
    <t>青山　一樹</t>
  </si>
  <si>
    <t>栗原　万知</t>
  </si>
  <si>
    <t>吉田　琉颯</t>
  </si>
  <si>
    <t>川島　亜太</t>
  </si>
  <si>
    <t>近藤　潔一</t>
  </si>
  <si>
    <t>大峽　和</t>
  </si>
  <si>
    <t>中島　伶</t>
  </si>
  <si>
    <t>佐藤　駿介</t>
  </si>
  <si>
    <t>竹田　直之</t>
  </si>
  <si>
    <t>麓　陽介</t>
  </si>
  <si>
    <t>稲葉　一希</t>
  </si>
  <si>
    <t>鈴木　陽介</t>
  </si>
  <si>
    <t>澁谷　麻人</t>
  </si>
  <si>
    <t>池田　聖</t>
  </si>
  <si>
    <t>模　幸正</t>
  </si>
  <si>
    <t>須田　大志</t>
  </si>
  <si>
    <t>伊藤　一晟</t>
  </si>
  <si>
    <t>長尾　周</t>
  </si>
  <si>
    <t>白川　大地</t>
  </si>
  <si>
    <t>盛重　完英</t>
  </si>
  <si>
    <t>平本　勇樹</t>
  </si>
  <si>
    <t>原　寛樹</t>
  </si>
  <si>
    <t>佐久間　慈</t>
  </si>
  <si>
    <t>萩野　冬尉</t>
  </si>
  <si>
    <t>久保山　力貴</t>
  </si>
  <si>
    <t>相田　航</t>
  </si>
  <si>
    <t>井上　雄介</t>
  </si>
  <si>
    <t>今野　貴斗</t>
  </si>
  <si>
    <t>園原　遊大</t>
  </si>
  <si>
    <t>千嶋　俊介</t>
  </si>
  <si>
    <t>鎌田　陸功</t>
  </si>
  <si>
    <t>伹野　海斗</t>
  </si>
  <si>
    <t>小林　翼優</t>
  </si>
  <si>
    <t>木村　直人</t>
  </si>
  <si>
    <t>結城　汰郎</t>
  </si>
  <si>
    <t>布施　大貴</t>
  </si>
  <si>
    <t>西村　悠吾</t>
  </si>
  <si>
    <t>神尾　祐樹</t>
  </si>
  <si>
    <t>小林　飛斗</t>
  </si>
  <si>
    <t>斯波　岳士</t>
  </si>
  <si>
    <t>立崎　哲大</t>
  </si>
  <si>
    <t>松川　雅虎</t>
  </si>
  <si>
    <t>石井　睦巳</t>
  </si>
  <si>
    <t>鈴木　稜哉</t>
  </si>
  <si>
    <t>千葉　廉也</t>
  </si>
  <si>
    <t>柗野　優輝</t>
  </si>
  <si>
    <t>安田　隼人</t>
  </si>
  <si>
    <t>佐藤　摩征</t>
  </si>
  <si>
    <t>安藤　充志</t>
  </si>
  <si>
    <t>加藤　慶</t>
  </si>
  <si>
    <t>加藤　健太</t>
  </si>
  <si>
    <t>小林　将吾</t>
  </si>
  <si>
    <t>柴田　瀬允</t>
  </si>
  <si>
    <t>宮田　祐大</t>
  </si>
  <si>
    <t>渡邉　建太</t>
  </si>
  <si>
    <t>松野下　大智</t>
  </si>
  <si>
    <t>秋田　亮</t>
  </si>
  <si>
    <t>岩崎　将也</t>
  </si>
  <si>
    <t>生駒　常治</t>
  </si>
  <si>
    <t>斎藤　周平</t>
  </si>
  <si>
    <t>島村　海斗</t>
  </si>
  <si>
    <t>大内　庸平</t>
  </si>
  <si>
    <t>木下　虎之介</t>
  </si>
  <si>
    <t>沼尻　章吾</t>
  </si>
  <si>
    <t>平田　大叶</t>
  </si>
  <si>
    <t>谷口　拓己</t>
  </si>
  <si>
    <t>東京慈恵会医科大学</t>
  </si>
  <si>
    <t>井内　翔稀</t>
  </si>
  <si>
    <t>宮本　聖</t>
  </si>
  <si>
    <t>徳竹　隼人</t>
  </si>
  <si>
    <t>河南　颯太</t>
  </si>
  <si>
    <t>平松　幸記</t>
  </si>
  <si>
    <t>阿川　隼人</t>
  </si>
  <si>
    <t>川島　大輝</t>
  </si>
  <si>
    <t>横山　陽佑</t>
  </si>
  <si>
    <t>西河　豪志</t>
  </si>
  <si>
    <t>松田　盛登</t>
  </si>
  <si>
    <t>服部　尚輝</t>
  </si>
  <si>
    <t>池田　竜馬</t>
  </si>
  <si>
    <t>島貫　聖吾</t>
  </si>
  <si>
    <t>伊藤　悠介</t>
  </si>
  <si>
    <t>岩永　匠生</t>
  </si>
  <si>
    <t>下藤　誉司</t>
  </si>
  <si>
    <t>中里　彪馬</t>
  </si>
  <si>
    <t>藤野　秀司</t>
  </si>
  <si>
    <t>井出　純一朗</t>
  </si>
  <si>
    <t>福島　海斗</t>
  </si>
  <si>
    <t>長野　甫</t>
  </si>
  <si>
    <t>清水　真</t>
  </si>
  <si>
    <t>森　翔太郎</t>
  </si>
  <si>
    <t>竹内　直之</t>
  </si>
  <si>
    <t>金　敬泰</t>
  </si>
  <si>
    <t>東京医科大学</t>
  </si>
  <si>
    <t>唐鎌　史明</t>
  </si>
  <si>
    <t>古川　大基</t>
  </si>
  <si>
    <t>菊池　悠真</t>
  </si>
  <si>
    <t>仲　春翔</t>
  </si>
  <si>
    <t>佐藤　光敏</t>
  </si>
  <si>
    <t>亀井　瞭</t>
  </si>
  <si>
    <t>丸山　蒼太</t>
  </si>
  <si>
    <t>茂木　新</t>
  </si>
  <si>
    <t>浅井　大岳</t>
  </si>
  <si>
    <t>及川　将慶</t>
  </si>
  <si>
    <t>高鳥　由比人</t>
  </si>
  <si>
    <t>𡈽方　悠太郎</t>
  </si>
  <si>
    <t>荒井　良乃介</t>
  </si>
  <si>
    <t>加藤　伸幸</t>
  </si>
  <si>
    <t>酒井　悠人</t>
  </si>
  <si>
    <t>小関　三四郎</t>
  </si>
  <si>
    <t>堀内　省吾</t>
  </si>
  <si>
    <t>荒木　基</t>
  </si>
  <si>
    <t>菅原　将人</t>
  </si>
  <si>
    <t>秋山　智也</t>
  </si>
  <si>
    <t>川上　琢豊</t>
  </si>
  <si>
    <t>松本　詩音</t>
  </si>
  <si>
    <t>西川　陽人</t>
  </si>
  <si>
    <t>山賀　雅人</t>
  </si>
  <si>
    <t>長島　暉樹</t>
  </si>
  <si>
    <t>中園　智也</t>
  </si>
  <si>
    <t>佐藤　翔悟</t>
  </si>
  <si>
    <t>愛智　歩夢</t>
  </si>
  <si>
    <t>香取　大輝</t>
  </si>
  <si>
    <t>加藤　樹</t>
  </si>
  <si>
    <t>谷口　僚佑</t>
  </si>
  <si>
    <t>田中　竜太</t>
  </si>
  <si>
    <t>佐曽利　凌</t>
  </si>
  <si>
    <t>福沢　甲斐</t>
  </si>
  <si>
    <t>大平　京典</t>
  </si>
  <si>
    <t>源河　夢叶</t>
  </si>
  <si>
    <t>久保田　剛史</t>
  </si>
  <si>
    <t>小林　児太朗</t>
  </si>
  <si>
    <t>坂内　航也</t>
  </si>
  <si>
    <t>堀井　亮太</t>
  </si>
  <si>
    <t>阿部　翼</t>
  </si>
  <si>
    <t>池田　欣弘</t>
  </si>
  <si>
    <t>井関　亮太朗</t>
  </si>
  <si>
    <t>伊藤　大雅</t>
  </si>
  <si>
    <t>大上　椋輔</t>
  </si>
  <si>
    <t>大川　裕也</t>
  </si>
  <si>
    <t>木部　湧斗</t>
  </si>
  <si>
    <t>河野　慶太</t>
  </si>
  <si>
    <t>新名　宏太朗</t>
  </si>
  <si>
    <t>須崎　在</t>
  </si>
  <si>
    <t>田村　颯斗</t>
  </si>
  <si>
    <t>藤木　健人</t>
  </si>
  <si>
    <t>松元　泰治</t>
  </si>
  <si>
    <t>大木　啓矢</t>
  </si>
  <si>
    <t>黒澤　瑛紀</t>
  </si>
  <si>
    <t>齊藤　凛太郎</t>
  </si>
  <si>
    <t>林　亮太</t>
  </si>
  <si>
    <t>井上　雄斗</t>
  </si>
  <si>
    <t>林　優樹</t>
  </si>
  <si>
    <t>吉田　圭太</t>
  </si>
  <si>
    <t>赤坂　匠</t>
  </si>
  <si>
    <t>池田　知史</t>
  </si>
  <si>
    <t>小原　響</t>
  </si>
  <si>
    <t>倉本　玄太</t>
  </si>
  <si>
    <t>佐々木　塁</t>
  </si>
  <si>
    <t>佐藤　一世</t>
  </si>
  <si>
    <t>志貴　勇斗</t>
  </si>
  <si>
    <t>鈴木　竜太朗</t>
  </si>
  <si>
    <t>多田　奏太</t>
  </si>
  <si>
    <t>松並　昂勢</t>
  </si>
  <si>
    <t>山内　健登</t>
  </si>
  <si>
    <t>山下　悠河</t>
  </si>
  <si>
    <t>勝瀬　健大</t>
  </si>
  <si>
    <t>緒方　陽也</t>
  </si>
  <si>
    <t>宍戸　龍太郎</t>
  </si>
  <si>
    <t>松浦　謙聖</t>
  </si>
  <si>
    <t>植野　諒豪</t>
  </si>
  <si>
    <t>上脇　琉雅</t>
  </si>
  <si>
    <t>石川　凌羽</t>
  </si>
  <si>
    <t>稲毛　崇斗</t>
  </si>
  <si>
    <t>緒方　春斗</t>
  </si>
  <si>
    <t>黒川　和樹</t>
  </si>
  <si>
    <t>笹　敦博</t>
  </si>
  <si>
    <t>高須賀　大勢</t>
  </si>
  <si>
    <t>地主　直央</t>
  </si>
  <si>
    <t>富田　大智</t>
  </si>
  <si>
    <t>富田　陸空</t>
  </si>
  <si>
    <t>宗像　直輝</t>
  </si>
  <si>
    <t>林　哉太</t>
  </si>
  <si>
    <t>東原　愛斗</t>
  </si>
  <si>
    <t>細迫　海気</t>
  </si>
  <si>
    <t>松永　伶</t>
  </si>
  <si>
    <t>三原　伶王</t>
  </si>
  <si>
    <t>石橋　新大</t>
  </si>
  <si>
    <t>笠原　翔衣</t>
  </si>
  <si>
    <t>北野　大輔</t>
  </si>
  <si>
    <t>長橋　悠真</t>
  </si>
  <si>
    <t>西沢　康平</t>
  </si>
  <si>
    <t>濱野　兼多</t>
  </si>
  <si>
    <t>蛭田　哲平</t>
  </si>
  <si>
    <t>水口　海</t>
  </si>
  <si>
    <t>宮沢　柊</t>
  </si>
  <si>
    <t>佐道　隼矢</t>
  </si>
  <si>
    <t>工藤　辰郎</t>
  </si>
  <si>
    <t>煙山　力輝斗</t>
  </si>
  <si>
    <t>宮崎　剛瑠</t>
  </si>
  <si>
    <t>鴨澤　青海</t>
  </si>
  <si>
    <t>坂　耀介</t>
  </si>
  <si>
    <t>米山　哲弘</t>
  </si>
  <si>
    <t>安倍　優紀</t>
  </si>
  <si>
    <t>石原　翔太郎</t>
  </si>
  <si>
    <t>入田　優希</t>
  </si>
  <si>
    <t>浮田　直弥</t>
  </si>
  <si>
    <t>折口　雄紀</t>
  </si>
  <si>
    <t>金子　鉄平</t>
  </si>
  <si>
    <t>神薗　竜馬</t>
  </si>
  <si>
    <t>岸本　琉生弥</t>
  </si>
  <si>
    <t>喜早　駿介</t>
  </si>
  <si>
    <t>木原　大地</t>
  </si>
  <si>
    <t>佐伯　陽生</t>
  </si>
  <si>
    <t>中込　大裕</t>
  </si>
  <si>
    <t>永洞　和季</t>
  </si>
  <si>
    <t>丹羽　祐太</t>
  </si>
  <si>
    <t>橋本　修弥</t>
  </si>
  <si>
    <t>松尾　昂来</t>
  </si>
  <si>
    <t>丸山　真孝</t>
  </si>
  <si>
    <t>溝口　仁</t>
  </si>
  <si>
    <t>布野　暖生</t>
  </si>
  <si>
    <t>高橋　聡平</t>
  </si>
  <si>
    <t>井関　慶人</t>
  </si>
  <si>
    <t>池野　竜正</t>
  </si>
  <si>
    <t>𠮷井　来斗</t>
  </si>
  <si>
    <t>梅谷　穂志亜</t>
  </si>
  <si>
    <t>デーデー ブルーノ 　チクヮド 凌</t>
  </si>
  <si>
    <t>恩田　颯人</t>
  </si>
  <si>
    <t>平田　悠一郎</t>
    <rPh sb="5" eb="6">
      <t>ロウ</t>
    </rPh>
    <phoneticPr fontId="3"/>
  </si>
  <si>
    <t>小坂　晃大</t>
  </si>
  <si>
    <t>園田　竜治</t>
  </si>
  <si>
    <t>深川　優樹</t>
  </si>
  <si>
    <t>中村　航</t>
  </si>
  <si>
    <t>山本　陽太</t>
  </si>
  <si>
    <t>土谷　遥輝</t>
  </si>
  <si>
    <t>下地　駿麻</t>
  </si>
  <si>
    <t>髙橋　航平</t>
  </si>
  <si>
    <t>河本　直弥</t>
  </si>
  <si>
    <t>山口　凜也</t>
  </si>
  <si>
    <t>熊田　竜也</t>
  </si>
  <si>
    <t>石戸　瑠汰</t>
  </si>
  <si>
    <t>金関　直希</t>
  </si>
  <si>
    <t>川端　駿介</t>
  </si>
  <si>
    <t>櫻井　陽向</t>
  </si>
  <si>
    <t>鈴木　憲伸</t>
  </si>
  <si>
    <t>鹿瀬島　佑太</t>
  </si>
  <si>
    <t>吉川　陽</t>
  </si>
  <si>
    <t>安部　柚作</t>
  </si>
  <si>
    <t>城戸　洸輝</t>
  </si>
  <si>
    <t>木村　颯太</t>
  </si>
  <si>
    <t>木村　稜</t>
  </si>
  <si>
    <t>児玉　真輝</t>
  </si>
  <si>
    <t>斎藤　拓海</t>
  </si>
  <si>
    <t>清水　海地</t>
  </si>
  <si>
    <t>杉　彩文海</t>
  </si>
  <si>
    <t>杉田　真英</t>
  </si>
  <si>
    <t>角南　隆行</t>
  </si>
  <si>
    <t>橋本　基紀</t>
  </si>
  <si>
    <t>馬場　勇一郎</t>
  </si>
  <si>
    <t>宮川　颯太</t>
  </si>
  <si>
    <t>石井　和希</t>
  </si>
  <si>
    <t>一ノ瀬　涼太</t>
  </si>
  <si>
    <t>大杉　竜太</t>
  </si>
  <si>
    <t>門間　大輔</t>
  </si>
  <si>
    <t>荒井　良太</t>
  </si>
  <si>
    <t>安藤　拓哉</t>
  </si>
  <si>
    <t>井口　怜音</t>
  </si>
  <si>
    <t>池田　季京</t>
  </si>
  <si>
    <t>猪野　秀斗</t>
  </si>
  <si>
    <t>沖田　稜平</t>
  </si>
  <si>
    <t>鎌形　駿也</t>
  </si>
  <si>
    <t>鎌田　歩夢</t>
  </si>
  <si>
    <t>木下　広夢</t>
  </si>
  <si>
    <t>小西　壮</t>
  </si>
  <si>
    <t>佐藤　龍昇</t>
  </si>
  <si>
    <t>塩田　翔己</t>
  </si>
  <si>
    <t>杉田　力斗</t>
  </si>
  <si>
    <t>杉本　翔</t>
  </si>
  <si>
    <t>高藤　陽樹</t>
  </si>
  <si>
    <t>永野　智也</t>
  </si>
  <si>
    <t>畠山　大空</t>
  </si>
  <si>
    <t>馬場　涼平</t>
  </si>
  <si>
    <t>松本　稜也</t>
  </si>
  <si>
    <t>三田　洸</t>
  </si>
  <si>
    <t>森　いつき</t>
  </si>
  <si>
    <t>横田　悠斗</t>
  </si>
  <si>
    <t>芳口　悠大</t>
  </si>
  <si>
    <t>家吉　新大</t>
  </si>
  <si>
    <t>石川　心</t>
  </si>
  <si>
    <t>伊東　卓駿</t>
  </si>
  <si>
    <t>岡田　朋也</t>
  </si>
  <si>
    <t>奥山　輝</t>
  </si>
  <si>
    <t>梶野　稜太郎</t>
  </si>
  <si>
    <t>兼原　尚也</t>
  </si>
  <si>
    <t>九嶋　恵舜</t>
  </si>
  <si>
    <t>熊崎　貴哉</t>
  </si>
  <si>
    <t>佐藤　真優</t>
  </si>
  <si>
    <t>十文字　優一</t>
  </si>
  <si>
    <t>菅野　大輝</t>
  </si>
  <si>
    <t>松山　和希</t>
  </si>
  <si>
    <t>村上　太一</t>
  </si>
  <si>
    <t>渡邉　響太</t>
  </si>
  <si>
    <t>渡辺　亮太</t>
  </si>
  <si>
    <t>藤原　広翔</t>
  </si>
  <si>
    <t>石田　理人</t>
  </si>
  <si>
    <t>宮原　空哉</t>
  </si>
  <si>
    <t>安保　旺祐</t>
  </si>
  <si>
    <t>後藤　アトム</t>
  </si>
  <si>
    <t>菊地　梓巳</t>
  </si>
  <si>
    <t>酒井　龍一</t>
  </si>
  <si>
    <t>松本　樹大</t>
  </si>
  <si>
    <t>廣岡　侑也</t>
  </si>
  <si>
    <t>川北　大喜</t>
  </si>
  <si>
    <t>熊谷　育海</t>
  </si>
  <si>
    <t>仲嶺　吉朗</t>
  </si>
  <si>
    <t>小笹　龍世</t>
  </si>
  <si>
    <t>眞田　大地</t>
  </si>
  <si>
    <t>西村　陽杜</t>
  </si>
  <si>
    <t>設楽　王我</t>
  </si>
  <si>
    <t>柴崎　駿希</t>
  </si>
  <si>
    <t>鈴木　碧斗</t>
  </si>
  <si>
    <t>中島　佑気ジョセフ</t>
  </si>
  <si>
    <t>中村　彰太</t>
  </si>
  <si>
    <t>池田　成諒</t>
  </si>
  <si>
    <t>宮下　大河</t>
  </si>
  <si>
    <t>新城　雄基</t>
  </si>
  <si>
    <t>吉川　崚</t>
  </si>
  <si>
    <t>今泉　堅貴</t>
  </si>
  <si>
    <t>阿藤　紘己</t>
  </si>
  <si>
    <t>南田　航希</t>
  </si>
  <si>
    <t>大塚　陸渡</t>
  </si>
  <si>
    <t>平山　大雅</t>
  </si>
  <si>
    <t>吉成　祐人</t>
  </si>
  <si>
    <t>髙橋　史門</t>
  </si>
  <si>
    <t>石原　唯斗</t>
  </si>
  <si>
    <t>執行　大地</t>
  </si>
  <si>
    <t>岸井　貴春</t>
  </si>
  <si>
    <t>吉武　誠司</t>
  </si>
  <si>
    <t>高橋　辰壽</t>
  </si>
  <si>
    <t>大井　悠</t>
  </si>
  <si>
    <t>松井　駿斗</t>
  </si>
  <si>
    <t>中野　涼介</t>
  </si>
  <si>
    <t>木下　亮真</t>
  </si>
  <si>
    <t>坂本　大晟</t>
  </si>
  <si>
    <t>白井　航平</t>
  </si>
  <si>
    <t>徳永　啄磨</t>
  </si>
  <si>
    <t>野口　友希</t>
  </si>
  <si>
    <t>新井　公貴</t>
  </si>
  <si>
    <t>池淵　秀</t>
  </si>
  <si>
    <t>稲毛　碧</t>
  </si>
  <si>
    <t>北村　光</t>
  </si>
  <si>
    <t>佐藤　航希</t>
  </si>
  <si>
    <t>菖蒲　敦司</t>
  </si>
  <si>
    <t>新上　健太</t>
  </si>
  <si>
    <t>田中　天智龍</t>
  </si>
  <si>
    <t>辻　文哉</t>
  </si>
  <si>
    <t>秀島　来</t>
  </si>
  <si>
    <t>藤好　駿太</t>
  </si>
  <si>
    <t>諸冨　湧</t>
  </si>
  <si>
    <t>栁本　匡哉</t>
  </si>
  <si>
    <t>山田　泰誠</t>
  </si>
  <si>
    <t>Paul　Onyiego</t>
  </si>
  <si>
    <t>岩谷　翼</t>
  </si>
  <si>
    <t>森田　和希</t>
  </si>
  <si>
    <t>Bonifes　Mulwa</t>
  </si>
  <si>
    <t>赤坂　優人</t>
  </si>
  <si>
    <t>岡本　歩夢</t>
  </si>
  <si>
    <t>川原　正輝</t>
  </si>
  <si>
    <t>北村　淳生</t>
  </si>
  <si>
    <t>熊井　凌誠</t>
  </si>
  <si>
    <t>小瀧　未久登</t>
  </si>
  <si>
    <t>島津　裕太</t>
  </si>
  <si>
    <t>新本　駿</t>
  </si>
  <si>
    <t>関野　稜介</t>
  </si>
  <si>
    <t>髙木　駿太</t>
  </si>
  <si>
    <t>髙木　翔瑛</t>
  </si>
  <si>
    <t>塚田　翔伍</t>
  </si>
  <si>
    <t>中込　空</t>
  </si>
  <si>
    <t>福田　夢将</t>
  </si>
  <si>
    <t>松浦　太郎</t>
  </si>
  <si>
    <t>山田　蒼志郎</t>
  </si>
  <si>
    <t>山本　新汰</t>
  </si>
  <si>
    <t>横山　竜之介</t>
  </si>
  <si>
    <t>餘多分　亮雅</t>
  </si>
  <si>
    <t>西林　晴流</t>
  </si>
  <si>
    <t>姫野　稀央</t>
  </si>
  <si>
    <t>松本　祐翔</t>
  </si>
  <si>
    <t>三好　凛</t>
  </si>
  <si>
    <t>横田　浩人</t>
  </si>
  <si>
    <t>志水　昂太</t>
  </si>
  <si>
    <t>和田　輝</t>
  </si>
  <si>
    <t>大﨑　聖太郎</t>
  </si>
  <si>
    <t>川仁　稜平</t>
  </si>
  <si>
    <t>河内　優</t>
  </si>
  <si>
    <t>澤田　啓</t>
  </si>
  <si>
    <t>長谷川　空</t>
  </si>
  <si>
    <t>前田　新太</t>
  </si>
  <si>
    <t>大久保　海</t>
  </si>
  <si>
    <t>西澤　雅志</t>
  </si>
  <si>
    <t>山岡　竜太朗</t>
  </si>
  <si>
    <t>境　宏真</t>
  </si>
  <si>
    <t>伊藤　陸</t>
  </si>
  <si>
    <t>中島　秀斗</t>
  </si>
  <si>
    <t>渡邊　聖矢</t>
  </si>
  <si>
    <t>斉藤　廉</t>
  </si>
  <si>
    <t>坂元　志成</t>
  </si>
  <si>
    <t>有上　優祐</t>
  </si>
  <si>
    <t>石井　一希</t>
  </si>
  <si>
    <t>内田　征冶</t>
  </si>
  <si>
    <t>宇野　勝翔</t>
  </si>
  <si>
    <t>齋藤　祥太郎</t>
  </si>
  <si>
    <t>菅谷　拓海</t>
  </si>
  <si>
    <t>田中　宏祐</t>
  </si>
  <si>
    <t>柘植　航太</t>
  </si>
  <si>
    <t>出口　静之心</t>
  </si>
  <si>
    <t>出口　晴翔</t>
  </si>
  <si>
    <t>中野　隼斗</t>
  </si>
  <si>
    <t>馬場園　怜生</t>
  </si>
  <si>
    <t>服部　尊</t>
  </si>
  <si>
    <t>藤原　優希</t>
  </si>
  <si>
    <t>萬壽　春輝</t>
  </si>
  <si>
    <t>三浦　龍司</t>
  </si>
  <si>
    <t>三好　雄大</t>
  </si>
  <si>
    <t>村竹　ラシッド</t>
  </si>
  <si>
    <t>森澤　翔尉</t>
  </si>
  <si>
    <t>吉田　龍生</t>
  </si>
  <si>
    <t>晄　眞空</t>
  </si>
  <si>
    <t>葛󠄀西　蔵輝</t>
  </si>
  <si>
    <t>古場　凜太郎</t>
  </si>
  <si>
    <t>川島　鶴槙</t>
  </si>
  <si>
    <t>髙瀬　維宣</t>
  </si>
  <si>
    <t>谷場　雅之</t>
  </si>
  <si>
    <t>野中　渓人</t>
  </si>
  <si>
    <t>新井　颯人</t>
  </si>
  <si>
    <t>五十嵐　堅太郎</t>
  </si>
  <si>
    <t>岩井　駿介</t>
  </si>
  <si>
    <t>小島　大輝</t>
  </si>
  <si>
    <t>小島　優輝</t>
  </si>
  <si>
    <t>中田　侑希</t>
  </si>
  <si>
    <t>成田　龍之介</t>
  </si>
  <si>
    <t>野村　颯斗</t>
  </si>
  <si>
    <t>堀越　大地</t>
  </si>
  <si>
    <t>前田　陸</t>
  </si>
  <si>
    <t>山下　空良</t>
  </si>
  <si>
    <t>山中　秀真</t>
  </si>
  <si>
    <t>山本　樹</t>
  </si>
  <si>
    <t>山本　唯翔</t>
  </si>
  <si>
    <t>小西　凱</t>
  </si>
  <si>
    <t>厚川　大亮</t>
  </si>
  <si>
    <t>川脇　優輝</t>
  </si>
  <si>
    <t>赤尾　優介</t>
  </si>
  <si>
    <t>新井　雅樹</t>
  </si>
  <si>
    <t>石田　紘大</t>
  </si>
  <si>
    <t>石丸　智也</t>
  </si>
  <si>
    <t>伊藤　洸規</t>
  </si>
  <si>
    <t>伊藤　黎</t>
  </si>
  <si>
    <t>上野　和雅</t>
  </si>
  <si>
    <t>岡﨑　翔</t>
  </si>
  <si>
    <t>兼田　竜昇</t>
  </si>
  <si>
    <t>河﨑　駿也</t>
  </si>
  <si>
    <t>後藤　拓己</t>
  </si>
  <si>
    <t>先崎　俊亮</t>
  </si>
  <si>
    <t>田中　亮也</t>
  </si>
  <si>
    <t>谷　知典</t>
  </si>
  <si>
    <t>豊﨑　晃平</t>
  </si>
  <si>
    <t>宮田　一馬</t>
  </si>
  <si>
    <t>森本　聡</t>
  </si>
  <si>
    <t>芳野　剛汰</t>
  </si>
  <si>
    <t>玉木　献人</t>
  </si>
  <si>
    <t>伊藤　慎</t>
  </si>
  <si>
    <t>長田　将</t>
  </si>
  <si>
    <t>小林　龍史</t>
  </si>
  <si>
    <t>佐藤　悠介</t>
  </si>
  <si>
    <t>杉本　恭一</t>
  </si>
  <si>
    <t>山田　純平</t>
  </si>
  <si>
    <t>油井　星羅</t>
  </si>
  <si>
    <t>坂口　諒</t>
  </si>
  <si>
    <t>西脇　友哉</t>
  </si>
  <si>
    <t>平島　敬也</t>
  </si>
  <si>
    <t>太田　耕作</t>
  </si>
  <si>
    <t>廣田　敏</t>
  </si>
  <si>
    <t>寳田　雅治</t>
  </si>
  <si>
    <t>松本　啓岐</t>
  </si>
  <si>
    <t>渡邉　拓也</t>
  </si>
  <si>
    <t>渡辺　祥</t>
  </si>
  <si>
    <t>高橋　創</t>
  </si>
  <si>
    <t>渡邉　雅矢</t>
  </si>
  <si>
    <t>篠﨑　翔</t>
  </si>
  <si>
    <t>東　唯斗</t>
  </si>
  <si>
    <t>境田　翔</t>
  </si>
  <si>
    <t>小林　ﾄｰﾏｽ周平</t>
  </si>
  <si>
    <t>山本　祐士</t>
  </si>
  <si>
    <t>齋藤　莞太</t>
  </si>
  <si>
    <t>三枝　渉</t>
  </si>
  <si>
    <t>清水　来希</t>
  </si>
  <si>
    <t>石河　太希</t>
  </si>
  <si>
    <t>窪田　章吾</t>
  </si>
  <si>
    <t>松田　一輝</t>
  </si>
  <si>
    <t>見澤　卓</t>
  </si>
  <si>
    <t>村手　光樹</t>
  </si>
  <si>
    <t>倉橋　啓人</t>
  </si>
  <si>
    <t>吉川　絢斗</t>
  </si>
  <si>
    <t>岩坂　柊人</t>
    <rPh sb="4" eb="5">
      <t>ヒト</t>
    </rPh>
    <phoneticPr fontId="3"/>
  </si>
  <si>
    <t>清水　将貴</t>
  </si>
  <si>
    <t>曽我　賢太郎</t>
  </si>
  <si>
    <t>西銘　健人</t>
  </si>
  <si>
    <t>伊東　翔梧</t>
  </si>
  <si>
    <t>尾田　崇侑</t>
  </si>
  <si>
    <t>菊地　駿介</t>
  </si>
  <si>
    <t>久保田　徹</t>
  </si>
  <si>
    <t>佐竹　勇樹</t>
  </si>
  <si>
    <t>鷹谷　雅久</t>
  </si>
  <si>
    <t>敦賀　優雅</t>
  </si>
  <si>
    <t>長島　玲音</t>
  </si>
  <si>
    <t>松村　晴生</t>
  </si>
  <si>
    <t>森　洸晴</t>
  </si>
  <si>
    <t>山本　柊介</t>
  </si>
  <si>
    <t>寺田　健太郎</t>
  </si>
  <si>
    <t>南澤　俊望</t>
  </si>
  <si>
    <t>大舘　健人</t>
  </si>
  <si>
    <t>小野寺　潤</t>
  </si>
  <si>
    <t>倉林　雄大</t>
  </si>
  <si>
    <t>篠崎　学</t>
  </si>
  <si>
    <t>高橋　直也</t>
  </si>
  <si>
    <t>朝長　勘介</t>
  </si>
  <si>
    <t>深川　真平</t>
  </si>
  <si>
    <t>堀田　竣斗</t>
  </si>
  <si>
    <t>溝口　塁生</t>
  </si>
  <si>
    <t>村松　康生</t>
  </si>
  <si>
    <t>山本　淳生</t>
  </si>
  <si>
    <t>吉田　有佑</t>
  </si>
  <si>
    <t>渡邉　彰太</t>
  </si>
  <si>
    <t>霜鳥　佑</t>
  </si>
  <si>
    <t>渡辺　和紀</t>
  </si>
  <si>
    <t>岩﨑　航大</t>
  </si>
  <si>
    <t>水野　遥人</t>
  </si>
  <si>
    <t>CHARLES Ndungu</t>
  </si>
  <si>
    <t>三浦 拓朗</t>
  </si>
  <si>
    <t>吉居　大和</t>
  </si>
  <si>
    <t>山田　俊輝</t>
  </si>
  <si>
    <t>植村　優人</t>
  </si>
  <si>
    <t>湯浅　仁</t>
  </si>
  <si>
    <t>伊藤　大翔</t>
  </si>
  <si>
    <t>羽藤　隆成</t>
  </si>
  <si>
    <t>園木　大斗</t>
  </si>
  <si>
    <t>居田　優太</t>
  </si>
  <si>
    <t>大澤　健人</t>
  </si>
  <si>
    <t>小松　航</t>
  </si>
  <si>
    <t>土屋　健太郎</t>
  </si>
  <si>
    <t>宮﨑　匠</t>
  </si>
  <si>
    <t>三好　涼太</t>
  </si>
  <si>
    <t>ボンド　レオ翔</t>
  </si>
  <si>
    <t>小宮山　拓</t>
  </si>
  <si>
    <t>金子　魅玖斗</t>
  </si>
  <si>
    <t>百田　仁成</t>
  </si>
  <si>
    <t>木下　凜太郎</t>
  </si>
  <si>
    <t>中山　睦喜</t>
  </si>
  <si>
    <t>土屋　俊貴</t>
  </si>
  <si>
    <t>藤木　柊成</t>
  </si>
  <si>
    <t>加太　宏明</t>
  </si>
  <si>
    <t>青栁　良英</t>
  </si>
  <si>
    <t>宇佐美 亮児</t>
  </si>
  <si>
    <t>中野　彬徳</t>
  </si>
  <si>
    <t>高須　莉喜</t>
  </si>
  <si>
    <t>豊田　凌士</t>
  </si>
  <si>
    <t>瀬川　京祐</t>
  </si>
  <si>
    <t>鵜之沢　敦志</t>
  </si>
  <si>
    <t>吉田 宗谷</t>
  </si>
  <si>
    <t>小栁津　瑛斗</t>
  </si>
  <si>
    <t>森　遼河</t>
  </si>
  <si>
    <t>藤岡　哲也</t>
  </si>
  <si>
    <t>山田　裕斗</t>
  </si>
  <si>
    <t>木内　祥太</t>
  </si>
  <si>
    <t>木内　智也</t>
  </si>
  <si>
    <t>西條　友博</t>
  </si>
  <si>
    <t>小堀　優太</t>
  </si>
  <si>
    <t>原　龍正</t>
  </si>
  <si>
    <t>川﨑　康生</t>
  </si>
  <si>
    <t>横山　勝大</t>
  </si>
  <si>
    <t>浅井　大登</t>
  </si>
  <si>
    <t>阿部　優樹</t>
  </si>
  <si>
    <t>新井　俊祐</t>
  </si>
  <si>
    <t>伊地知　賢造</t>
  </si>
  <si>
    <t>大呂　恵雨</t>
  </si>
  <si>
    <t>河野　友誠</t>
  </si>
  <si>
    <t>河野　涼太</t>
  </si>
  <si>
    <t>佐藤　駿人</t>
  </si>
  <si>
    <t>櫻井　拓海</t>
  </si>
  <si>
    <t>杉浦　大輔</t>
  </si>
  <si>
    <t>鈴木　景仁</t>
  </si>
  <si>
    <t>瀬尾　秀介</t>
  </si>
  <si>
    <t>田高　永輝</t>
  </si>
  <si>
    <t>力石　暁</t>
  </si>
  <si>
    <t>西山　哲平</t>
  </si>
  <si>
    <t>日高　龍之介</t>
  </si>
  <si>
    <t>青柿　響</t>
  </si>
  <si>
    <t>赤津　勇進</t>
  </si>
  <si>
    <t>赤星　雄斗</t>
  </si>
  <si>
    <t>片渕　良太</t>
  </si>
  <si>
    <t>金子　伊吹</t>
  </si>
  <si>
    <t>唐澤　拓海</t>
  </si>
  <si>
    <t>篠川　史隆</t>
  </si>
  <si>
    <t>白鳥　哲汰</t>
  </si>
  <si>
    <t>鈴木　芽吹</t>
  </si>
  <si>
    <t>中洞　将</t>
  </si>
  <si>
    <t>服部　和空</t>
  </si>
  <si>
    <t>花尾　恭輔</t>
  </si>
  <si>
    <t>藤山　龍誠</t>
  </si>
  <si>
    <t>安原　太陽</t>
  </si>
  <si>
    <t>山本　蓮</t>
  </si>
  <si>
    <t>岡本　直樹</t>
  </si>
  <si>
    <t>白岩　純一</t>
  </si>
  <si>
    <t>高橋　侃志</t>
  </si>
  <si>
    <t>宮澤　優大</t>
  </si>
  <si>
    <t>渡辺　一輝</t>
  </si>
  <si>
    <t>今泉　祐哉</t>
  </si>
  <si>
    <t>青山　澪</t>
  </si>
  <si>
    <t>浅井　大夢</t>
  </si>
  <si>
    <t>淺田　大世</t>
  </si>
  <si>
    <t>飯吉　拓斗</t>
  </si>
  <si>
    <t>石井　秀典</t>
  </si>
  <si>
    <t>井田　洸陽</t>
  </si>
  <si>
    <t>上田　陽向</t>
  </si>
  <si>
    <t>太田　蓮斗</t>
  </si>
  <si>
    <t>大沼　亨尭</t>
  </si>
  <si>
    <t>大本　樹</t>
  </si>
  <si>
    <t>甲斐　拓人</t>
  </si>
  <si>
    <t>京谷　晃生</t>
  </si>
  <si>
    <t>小見山　敦成</t>
  </si>
  <si>
    <t>桜内　新也</t>
  </si>
  <si>
    <t>佐元　皐起</t>
  </si>
  <si>
    <t>芝　大輔</t>
  </si>
  <si>
    <t>菅原　美紀</t>
  </si>
  <si>
    <t>諏訪　大樹</t>
  </si>
  <si>
    <t>高橋　樹也</t>
  </si>
  <si>
    <t>滝口　大河</t>
  </si>
  <si>
    <t>千原　憂晟</t>
  </si>
  <si>
    <t>中野　清正</t>
  </si>
  <si>
    <t>楢﨑　隼人</t>
  </si>
  <si>
    <t>額賀　稜平</t>
  </si>
  <si>
    <t>根岸　駿</t>
  </si>
  <si>
    <t>松田　玲音</t>
  </si>
  <si>
    <t>村重　亮達</t>
  </si>
  <si>
    <t>八島　優汰</t>
  </si>
  <si>
    <t>山林　レオ</t>
  </si>
  <si>
    <t>米林　悠斗</t>
  </si>
  <si>
    <t>佐々木　竜海</t>
  </si>
  <si>
    <t>RENDONHENOBI Josericardo</t>
  </si>
  <si>
    <t>宇津野　篤</t>
  </si>
  <si>
    <t>大泉　真尋</t>
  </si>
  <si>
    <t>大岩　歩夢</t>
  </si>
  <si>
    <t>尾方　馨斗</t>
  </si>
  <si>
    <t>加藤　聡太</t>
  </si>
  <si>
    <t>國本　大生</t>
  </si>
  <si>
    <t>小林　篤貴</t>
  </si>
  <si>
    <t>小林　政澄</t>
  </si>
  <si>
    <t>佐々木　亮輔</t>
  </si>
  <si>
    <t>高橋　銀河</t>
  </si>
  <si>
    <t>谷本　星輝</t>
  </si>
  <si>
    <t>原　賢吾</t>
  </si>
  <si>
    <t>巻田　理空</t>
  </si>
  <si>
    <t>飯田　碧海</t>
  </si>
  <si>
    <t>猪野　漱一</t>
  </si>
  <si>
    <t>出水　継</t>
  </si>
  <si>
    <t>橋本　優斗</t>
  </si>
  <si>
    <t>森田　正海</t>
  </si>
  <si>
    <t>植村　太貴</t>
  </si>
  <si>
    <t>山﨑　哲矢</t>
  </si>
  <si>
    <t>関口　尚暉</t>
  </si>
  <si>
    <t>本村　陸</t>
  </si>
  <si>
    <t>中里　優介</t>
  </si>
  <si>
    <t>小坂元　真翔</t>
  </si>
  <si>
    <t>北村　岳史</t>
  </si>
  <si>
    <t>柴田　悠樹</t>
  </si>
  <si>
    <t>内山　幹太</t>
  </si>
  <si>
    <t>宮内　大介</t>
  </si>
  <si>
    <t>山中　銀二</t>
  </si>
  <si>
    <t>増田　知大</t>
  </si>
  <si>
    <t>山田　一慶</t>
  </si>
  <si>
    <t>河野　漢広</t>
  </si>
  <si>
    <t>川口　健人</t>
  </si>
  <si>
    <t>岩﨑　真輝</t>
  </si>
  <si>
    <t>仲田　燎平</t>
  </si>
  <si>
    <t>甲本　祟真</t>
  </si>
  <si>
    <t>大六野　貴希</t>
  </si>
  <si>
    <t>市村　友玖</t>
  </si>
  <si>
    <t>恩田　拓実</t>
  </si>
  <si>
    <t>尾﨑　康太</t>
  </si>
  <si>
    <t>山田　藍樹</t>
  </si>
  <si>
    <t>河田　悠一</t>
  </si>
  <si>
    <t>林田　智博</t>
  </si>
  <si>
    <t>浅海　崇志</t>
  </si>
  <si>
    <t>大和　李成</t>
  </si>
  <si>
    <t>奥田　祥弥</t>
  </si>
  <si>
    <t>高槻　芳照</t>
  </si>
  <si>
    <t>高塲　冬弥</t>
  </si>
  <si>
    <t>田中　莉生</t>
  </si>
  <si>
    <t>並木　寧音</t>
  </si>
  <si>
    <t>長谷部　慎</t>
  </si>
  <si>
    <t>松本　虎太郎</t>
  </si>
  <si>
    <t>吉村　颯斗</t>
  </si>
  <si>
    <t>清水　響</t>
  </si>
  <si>
    <t>高梨　和真</t>
  </si>
  <si>
    <t>富田　涼太郎</t>
  </si>
  <si>
    <t>山本　毅</t>
  </si>
  <si>
    <t>吉久　航平</t>
  </si>
  <si>
    <t>波多野　佑太</t>
  </si>
  <si>
    <t>JOSEPH　Razini</t>
  </si>
  <si>
    <t>山﨑　旅人</t>
  </si>
  <si>
    <t>齋藤　瑞希</t>
  </si>
  <si>
    <t>柿木　奎又</t>
  </si>
  <si>
    <t>門田　雄誠</t>
  </si>
  <si>
    <t>川原　拓真</t>
  </si>
  <si>
    <t>鬼頭　神威</t>
  </si>
  <si>
    <t>坂口　歩</t>
  </si>
  <si>
    <t>杉浦　樹</t>
  </si>
  <si>
    <t>戸川　一輝</t>
  </si>
  <si>
    <t>中西　勝輝</t>
  </si>
  <si>
    <t>中島　一成</t>
  </si>
  <si>
    <t>永井　康生</t>
  </si>
  <si>
    <t>布目　蓮</t>
  </si>
  <si>
    <t>馬場　健斗</t>
  </si>
  <si>
    <t>外間　郁也</t>
  </si>
  <si>
    <t>森澤　俊平</t>
  </si>
  <si>
    <t>山田　蓮太</t>
  </si>
  <si>
    <t>山本　優希</t>
  </si>
  <si>
    <t>大島　将輝</t>
  </si>
  <si>
    <t>細田　龍利</t>
  </si>
  <si>
    <t>田嶋　柚希</t>
  </si>
  <si>
    <t>福地 進吾</t>
  </si>
  <si>
    <t>中島　海斗</t>
  </si>
  <si>
    <t>笠田　大洋</t>
  </si>
  <si>
    <t>伊藤　夏夢</t>
  </si>
  <si>
    <t>小堀　健斗</t>
  </si>
  <si>
    <t>釼物　勇斗</t>
  </si>
  <si>
    <t>池田　匠</t>
  </si>
  <si>
    <t>今泉　文冶</t>
  </si>
  <si>
    <t>中村　健人</t>
  </si>
  <si>
    <t>町野　修平</t>
  </si>
  <si>
    <t>下別府　耀</t>
  </si>
  <si>
    <t>小林　満照</t>
  </si>
  <si>
    <t>小幡　克志</t>
  </si>
  <si>
    <t>大沢　彩斗</t>
  </si>
  <si>
    <t>柏木　優</t>
  </si>
  <si>
    <t>山口　拓斗</t>
  </si>
  <si>
    <t>渡辺　公己</t>
  </si>
  <si>
    <t>小川　雄太朗</t>
  </si>
  <si>
    <t>荒木　福杜</t>
  </si>
  <si>
    <t>竹尾　泰哉</t>
  </si>
  <si>
    <t>福井　悠斗</t>
  </si>
  <si>
    <t>石川　晃大</t>
  </si>
  <si>
    <t>松浦　礼隠</t>
  </si>
  <si>
    <t>村田　悠樹</t>
  </si>
  <si>
    <t>蟹江　達樹</t>
  </si>
  <si>
    <t>大石　刀馬</t>
  </si>
  <si>
    <t>高橋　将英</t>
  </si>
  <si>
    <t>深沢　竜生</t>
  </si>
  <si>
    <t>名取　空悟</t>
  </si>
  <si>
    <t>磯野　友作</t>
  </si>
  <si>
    <t>堀畑　佳吾</t>
  </si>
  <si>
    <t>成田　和也</t>
  </si>
  <si>
    <t>LUKA Musembi</t>
  </si>
  <si>
    <t>YEGON　Vincent</t>
  </si>
  <si>
    <t>生田　琉海</t>
  </si>
  <si>
    <t>永岡　佑樹</t>
  </si>
  <si>
    <t>荒武　真也</t>
  </si>
  <si>
    <t>藤井　翔琉</t>
  </si>
  <si>
    <t>川畑　昇大</t>
  </si>
  <si>
    <t>川端　拳史</t>
  </si>
  <si>
    <t>林　優策</t>
  </si>
  <si>
    <t>坂本　祥太</t>
  </si>
  <si>
    <t>村松　敬哲</t>
  </si>
  <si>
    <t>川村　怜央</t>
  </si>
  <si>
    <t>清野　温留</t>
  </si>
  <si>
    <t>鎌田　雅稀</t>
  </si>
  <si>
    <t>武　純也</t>
  </si>
  <si>
    <t>田中　駿祐</t>
  </si>
  <si>
    <t>本田　一平</t>
  </si>
  <si>
    <t>浅井　海堂</t>
  </si>
  <si>
    <t>加藤　優斗</t>
  </si>
  <si>
    <t>麓　逸希</t>
  </si>
  <si>
    <t>吉田　陵雅</t>
  </si>
  <si>
    <t>桑名　碧人</t>
  </si>
  <si>
    <t>板橋　遼大</t>
  </si>
  <si>
    <t>安達　理陽</t>
  </si>
  <si>
    <t>川﨑　博貴</t>
  </si>
  <si>
    <t>武川　流以名</t>
  </si>
  <si>
    <t>松尾　裕之</t>
  </si>
  <si>
    <t>伊藤　秀虎</t>
  </si>
  <si>
    <t>川崎　丞偉</t>
  </si>
  <si>
    <t>西田　歩</t>
  </si>
  <si>
    <t>瀬沢　瑛洋</t>
  </si>
  <si>
    <t>須藤　蓮</t>
  </si>
  <si>
    <t>飯塚　達也</t>
  </si>
  <si>
    <t>久我　駿太</t>
  </si>
  <si>
    <t>有地　佑真</t>
  </si>
  <si>
    <t>井澗　翔太</t>
  </si>
  <si>
    <t>前田　啓汰</t>
  </si>
  <si>
    <t>谷口　唯翔</t>
  </si>
  <si>
    <t>前新城　羽信</t>
  </si>
  <si>
    <t>上野　南翔</t>
  </si>
  <si>
    <t>野口　槙斗</t>
  </si>
  <si>
    <t>福島　弦太郎</t>
  </si>
  <si>
    <t>野村　京太郎</t>
  </si>
  <si>
    <t>小安　凌生</t>
  </si>
  <si>
    <t>直井　綾汰</t>
  </si>
  <si>
    <t>飯嶋　駿</t>
  </si>
  <si>
    <t>大槻　瑛一</t>
  </si>
  <si>
    <t>京坂　拓実</t>
  </si>
  <si>
    <t>小林　壮太</t>
  </si>
  <si>
    <t>鈴木　郁弥</t>
  </si>
  <si>
    <t>菅原　晋之介</t>
  </si>
  <si>
    <t>須藤　健介</t>
  </si>
  <si>
    <t>デンプシージャスティン　昇</t>
  </si>
  <si>
    <t>平林　卓朗</t>
  </si>
  <si>
    <t>舟橋　英我</t>
  </si>
  <si>
    <t>増井　大介</t>
  </si>
  <si>
    <t>宗仲　優汰</t>
  </si>
  <si>
    <t>山口　東夏</t>
  </si>
  <si>
    <t>山田　耀介</t>
  </si>
  <si>
    <t>臼井　悠真</t>
  </si>
  <si>
    <t>井口　翔太</t>
  </si>
  <si>
    <t>石鍋　拓海</t>
  </si>
  <si>
    <t>折山　景柊</t>
  </si>
  <si>
    <t>加藤　大輔</t>
  </si>
  <si>
    <t>倉持　憲成</t>
  </si>
  <si>
    <t>斎藤　俊輔</t>
  </si>
  <si>
    <t>定久　諒</t>
  </si>
  <si>
    <t>瀧渕　亘弘</t>
  </si>
  <si>
    <t>利田　大紀</t>
  </si>
  <si>
    <t>野村　一志</t>
  </si>
  <si>
    <t>山中　崚</t>
  </si>
  <si>
    <t>湯川　潤</t>
  </si>
  <si>
    <t>山口　颯大</t>
  </si>
  <si>
    <t>渡部　剛士</t>
  </si>
  <si>
    <t>相川　麦太</t>
  </si>
  <si>
    <t>大森　公乃祐</t>
  </si>
  <si>
    <t>後藤　瞭太</t>
  </si>
  <si>
    <t>頓所　雄大</t>
  </si>
  <si>
    <t>西永　宇志</t>
  </si>
  <si>
    <t>福井　優斗</t>
  </si>
  <si>
    <t>ミラー千本　真章</t>
  </si>
  <si>
    <t>白瀬　賢也</t>
  </si>
  <si>
    <t>中村　大毅</t>
  </si>
  <si>
    <t>市川　大輝</t>
  </si>
  <si>
    <t>中山　凜斗</t>
  </si>
  <si>
    <t>峯本　幸樹</t>
  </si>
  <si>
    <t>小池　耀大</t>
  </si>
  <si>
    <t>岸本　健太郎</t>
  </si>
  <si>
    <t>関口　絢太</t>
  </si>
  <si>
    <t>加藤　駆</t>
  </si>
  <si>
    <t>丸山　龍之介</t>
  </si>
  <si>
    <t>宮澤　徹</t>
  </si>
  <si>
    <t>内田　賢利</t>
  </si>
  <si>
    <t>服部　凱杏</t>
  </si>
  <si>
    <t>右田　時大</t>
  </si>
  <si>
    <t>忠内　侑士</t>
  </si>
  <si>
    <t>NOAH　Kiplimo</t>
  </si>
  <si>
    <t>斉藤　隼</t>
  </si>
  <si>
    <t>紺野　響生</t>
  </si>
  <si>
    <t>佐藤　琉稀</t>
  </si>
  <si>
    <t>八嶋 龍也</t>
  </si>
  <si>
    <t>畑山　大知</t>
  </si>
  <si>
    <t>星川　優河</t>
  </si>
  <si>
    <t>大類　康靖</t>
  </si>
  <si>
    <t>須藤　凌我</t>
  </si>
  <si>
    <t>STEPHEN Kamau</t>
  </si>
  <si>
    <t>増田　裕仁</t>
  </si>
  <si>
    <t>森　茂一Jr</t>
  </si>
  <si>
    <t>山路　智春</t>
  </si>
  <si>
    <t>荒木　魁仁</t>
  </si>
  <si>
    <t>植野　泰生</t>
  </si>
  <si>
    <t>上森　界児</t>
  </si>
  <si>
    <t>大道　隆之介</t>
  </si>
  <si>
    <t>柏俣　海斗</t>
  </si>
  <si>
    <t>川名　皓詠</t>
  </si>
  <si>
    <t>金　悠斗</t>
  </si>
  <si>
    <t>倉地　智哉</t>
  </si>
  <si>
    <t>小林　優心</t>
  </si>
  <si>
    <t>島岡　優</t>
  </si>
  <si>
    <t>田島　龍聖</t>
  </si>
  <si>
    <t>新山　舜心</t>
  </si>
  <si>
    <t>長谷部　巧人</t>
  </si>
  <si>
    <t>福田　翔哉</t>
  </si>
  <si>
    <t>坂井　俊介</t>
  </si>
  <si>
    <t>古屋敷　律希</t>
  </si>
  <si>
    <t>小林　真之</t>
  </si>
  <si>
    <t>小松　慎吾</t>
  </si>
  <si>
    <t>酒井　和馬</t>
  </si>
  <si>
    <t>髙鍋　空登</t>
  </si>
  <si>
    <t>髙橋　竜成</t>
  </si>
  <si>
    <t>武田　和樹</t>
  </si>
  <si>
    <t>新田　勇斗</t>
  </si>
  <si>
    <t>松下　祐也</t>
  </si>
  <si>
    <t>小貫　晴也</t>
  </si>
  <si>
    <t>山田　舜</t>
  </si>
  <si>
    <t>濵元　伸乃介</t>
  </si>
  <si>
    <t>髙橋　斉昭</t>
  </si>
  <si>
    <t>今井 慎太朗</t>
  </si>
  <si>
    <t>大内　智喬</t>
  </si>
  <si>
    <t>久保田　健斗</t>
  </si>
  <si>
    <t>西林　新太郎</t>
  </si>
  <si>
    <t>髙野　隼人</t>
  </si>
  <si>
    <t>尾﨑　駿翔</t>
  </si>
  <si>
    <t>小林　稜平</t>
  </si>
  <si>
    <t>亀田　優太朗</t>
  </si>
  <si>
    <t>濱﨑　弘稜</t>
  </si>
  <si>
    <t>髙津　浩揮</t>
  </si>
  <si>
    <t>髙橋　俊介</t>
  </si>
  <si>
    <t>伊海　翔</t>
  </si>
  <si>
    <t>大倉　太一</t>
  </si>
  <si>
    <t>栗原　航</t>
  </si>
  <si>
    <t>馬場　伊織</t>
  </si>
  <si>
    <t>吉野　大貴</t>
  </si>
  <si>
    <t>近江　清能</t>
  </si>
  <si>
    <t>中島　聖夜</t>
  </si>
  <si>
    <t>坂本　康輔</t>
  </si>
  <si>
    <t>芹澤　匡哉</t>
  </si>
  <si>
    <t>豊田　廉</t>
  </si>
  <si>
    <t>丸山　長輝</t>
  </si>
  <si>
    <t>金子　稜</t>
  </si>
  <si>
    <t>清﨑　佑</t>
  </si>
  <si>
    <t>田中　一平</t>
  </si>
  <si>
    <t>金川　亮太</t>
  </si>
  <si>
    <t>戸髙　裕太</t>
  </si>
  <si>
    <t>中村　拓己</t>
  </si>
  <si>
    <t>宮本　力</t>
  </si>
  <si>
    <t>宮本　龍二</t>
  </si>
  <si>
    <t>御木　太画</t>
  </si>
  <si>
    <t>繁澤　直弥</t>
  </si>
  <si>
    <t>川井　崇史</t>
  </si>
  <si>
    <t>簑島　優樹</t>
  </si>
  <si>
    <t>今井　琉誠</t>
  </si>
  <si>
    <t>森田　健介</t>
  </si>
  <si>
    <t>阿久澤　隆成</t>
  </si>
  <si>
    <t>森下　友暉</t>
  </si>
  <si>
    <t>山本　竜也</t>
  </si>
  <si>
    <t>小林　拓己</t>
  </si>
  <si>
    <t>南雲　善紀</t>
  </si>
  <si>
    <t>上野　海斗</t>
  </si>
  <si>
    <t>河合　紀舟</t>
  </si>
  <si>
    <t>嶌津　康平</t>
  </si>
  <si>
    <t>田所　功妃</t>
  </si>
  <si>
    <t>遠山　奨悟</t>
  </si>
  <si>
    <t>藤川　雅之</t>
  </si>
  <si>
    <t>水谷　耀介</t>
  </si>
  <si>
    <t>岡林　雅也</t>
  </si>
  <si>
    <t>川島　大季</t>
  </si>
  <si>
    <t>清水　亮佑</t>
  </si>
  <si>
    <t>友田　直浩</t>
  </si>
  <si>
    <t>宮下　桜太</t>
  </si>
  <si>
    <t>平田　耕志郎</t>
  </si>
  <si>
    <t>齋藤　倫久</t>
  </si>
  <si>
    <t>山口　誠司</t>
  </si>
  <si>
    <t>榎本　健太</t>
  </si>
  <si>
    <t>上杉　健登</t>
  </si>
  <si>
    <t>助川　健太</t>
  </si>
  <si>
    <t>内藤　海音</t>
  </si>
  <si>
    <t>永島　佑真</t>
  </si>
  <si>
    <t>野中　爽太郎</t>
  </si>
  <si>
    <t>池内　海斗</t>
  </si>
  <si>
    <t>中鉢　夏輝</t>
  </si>
  <si>
    <t>岸田　圭悟</t>
  </si>
  <si>
    <t>佐藤　研進</t>
  </si>
  <si>
    <t>田中　悠太</t>
  </si>
  <si>
    <t>長谷川　樹</t>
  </si>
  <si>
    <t>篠﨑　智貴</t>
  </si>
  <si>
    <t>茂手木　結友</t>
  </si>
  <si>
    <t>福田　一輝</t>
  </si>
  <si>
    <t>田村　翔</t>
  </si>
  <si>
    <t>篠崎　竜輔</t>
  </si>
  <si>
    <t>浅海　徹</t>
  </si>
  <si>
    <t>内野　李彗</t>
  </si>
  <si>
    <t>金　泳勲</t>
  </si>
  <si>
    <t>倉本　謙志</t>
  </si>
  <si>
    <t>小泉　大樹</t>
  </si>
  <si>
    <t>小林　駿介</t>
  </si>
  <si>
    <t>仲井真　タイ剣人</t>
  </si>
  <si>
    <t>比嘉　真一</t>
  </si>
  <si>
    <t>平川　豪流</t>
  </si>
  <si>
    <t>武藤　琉斗</t>
  </si>
  <si>
    <t>山口　颯土</t>
  </si>
  <si>
    <t>臼井　恭介</t>
  </si>
  <si>
    <t>志村 航</t>
  </si>
  <si>
    <t>張　嘉豊</t>
  </si>
  <si>
    <t>栁田　亮介</t>
  </si>
  <si>
    <t>清島　怜</t>
  </si>
  <si>
    <t>久松　啓真</t>
  </si>
  <si>
    <t>武藤　佳暉</t>
  </si>
  <si>
    <t>矢野　司</t>
  </si>
  <si>
    <t>野崎　達哉</t>
  </si>
  <si>
    <t>米山　蓮太郎</t>
  </si>
  <si>
    <t>大橋　拓翔</t>
  </si>
  <si>
    <t>柏原　友城</t>
  </si>
  <si>
    <t>齋藤　響輝</t>
  </si>
  <si>
    <t>桑田　智貴</t>
    <rPh sb="0" eb="2">
      <t>クワタ</t>
    </rPh>
    <phoneticPr fontId="2"/>
  </si>
  <si>
    <t>関口　龍輝</t>
  </si>
  <si>
    <t>沼田　侑</t>
  </si>
  <si>
    <t>野口　郁弥</t>
  </si>
  <si>
    <t>鳥越　快</t>
  </si>
  <si>
    <t>川原　悠暉</t>
  </si>
  <si>
    <t>森野　隆盛</t>
  </si>
  <si>
    <t>山田　樹</t>
  </si>
  <si>
    <t>松田　晴生</t>
  </si>
  <si>
    <t>谷本　将拓</t>
  </si>
  <si>
    <t>新宅 哲也</t>
  </si>
  <si>
    <t>坪倉　利樹</t>
  </si>
  <si>
    <t>金山　裕希</t>
  </si>
  <si>
    <t>岡村　宗一郎</t>
  </si>
  <si>
    <t>林　海斗</t>
  </si>
  <si>
    <t>北見　嶺</t>
  </si>
  <si>
    <t>中村　聞汰</t>
  </si>
  <si>
    <t>遠藤　佳輝</t>
  </si>
  <si>
    <t>友井　悠斗</t>
  </si>
  <si>
    <t>照永　詩恩</t>
  </si>
  <si>
    <t>立川　怜樹</t>
  </si>
  <si>
    <t>浅沼　聡</t>
  </si>
  <si>
    <t>尾本　一樹</t>
  </si>
  <si>
    <t>望月　優一</t>
  </si>
  <si>
    <t>福田　結一</t>
  </si>
  <si>
    <t>福本　泰大</t>
  </si>
  <si>
    <t>後藤　公嘉</t>
  </si>
  <si>
    <t>渡辺　龍平</t>
  </si>
  <si>
    <t>中野　ヤマト</t>
  </si>
  <si>
    <t>水田　遼亮</t>
  </si>
  <si>
    <t>出淵　文也</t>
  </si>
  <si>
    <t>奥野　正信</t>
  </si>
  <si>
    <t>金子　拓真</t>
  </si>
  <si>
    <t>柳沼　慎吾</t>
  </si>
  <si>
    <t>梅田　弘紀</t>
  </si>
  <si>
    <t>小田　紘生</t>
  </si>
  <si>
    <t>木内　涼</t>
  </si>
  <si>
    <t>近藤　海士</t>
  </si>
  <si>
    <t>坂巻　嗣宗</t>
  </si>
  <si>
    <t>霜鳥　義仁</t>
  </si>
  <si>
    <t>髙山　旭</t>
  </si>
  <si>
    <t>田代　克樹</t>
  </si>
  <si>
    <t>内藤　航平</t>
  </si>
  <si>
    <t>原田　直紀</t>
  </si>
  <si>
    <t>牧野　俊生</t>
  </si>
  <si>
    <t>向田　修大</t>
  </si>
  <si>
    <t>井上　暁人</t>
  </si>
  <si>
    <t>佐々木　亮一</t>
  </si>
  <si>
    <t>塩田　匠</t>
  </si>
  <si>
    <t>芝江　柾葵</t>
  </si>
  <si>
    <t>下山　達大</t>
  </si>
  <si>
    <t>白髪　大輝</t>
  </si>
  <si>
    <t>辰巳　孝太</t>
  </si>
  <si>
    <t>奈良　悠冬</t>
  </si>
  <si>
    <t>簗田　耕作</t>
  </si>
  <si>
    <t>荒川　琳太郎</t>
  </si>
  <si>
    <t>伊藤　博之</t>
  </si>
  <si>
    <t>白石　慶太</t>
  </si>
  <si>
    <t>平出　峻也</t>
  </si>
  <si>
    <t>古川　俊憲</t>
  </si>
  <si>
    <t>鷲野　聖太</t>
  </si>
  <si>
    <t>渡邊　仁</t>
  </si>
  <si>
    <t>池田　力</t>
  </si>
  <si>
    <t>濵口　睦</t>
  </si>
  <si>
    <t>宮寺　祐輝</t>
  </si>
  <si>
    <t>粟江　倫太郎</t>
  </si>
  <si>
    <t>岡　亮介</t>
  </si>
  <si>
    <t>岡山　鷹士</t>
  </si>
  <si>
    <t>木村　暁仁</t>
  </si>
  <si>
    <t>田島　光樹</t>
  </si>
  <si>
    <t>中山　敦貴</t>
  </si>
  <si>
    <t>野下　稜平</t>
  </si>
  <si>
    <t>藤野　隼也</t>
  </si>
  <si>
    <t>水谷　勇登</t>
  </si>
  <si>
    <t>宮永　一輝</t>
  </si>
  <si>
    <t>山崎　諒</t>
  </si>
  <si>
    <t>山城　弘弐</t>
  </si>
  <si>
    <t>山村　啓仁</t>
  </si>
  <si>
    <t>楠ヶ谷　涼</t>
  </si>
  <si>
    <t>横井　昇一</t>
  </si>
  <si>
    <t>斎藤　優輝</t>
  </si>
  <si>
    <t>國分　優太</t>
  </si>
  <si>
    <t>伏見　幸太</t>
  </si>
  <si>
    <t>髙木　駿斗</t>
  </si>
  <si>
    <t>河野　太志朗</t>
  </si>
  <si>
    <t>荻野　元暉</t>
  </si>
  <si>
    <t>DANIEL　Kayiok</t>
  </si>
  <si>
    <t>坪田　海</t>
  </si>
  <si>
    <t>西川　隼人</t>
  </si>
  <si>
    <t>武下　孝輔</t>
  </si>
  <si>
    <t>都　翔</t>
  </si>
  <si>
    <t>城戸口　俊希</t>
  </si>
  <si>
    <t>三瓶　優成</t>
  </si>
  <si>
    <t>藤谷　将希</t>
  </si>
  <si>
    <t>塚田　雄大</t>
  </si>
  <si>
    <t>鈴木　紀寛</t>
  </si>
  <si>
    <t>高瀬　凪</t>
  </si>
  <si>
    <t>秀島　大聖</t>
  </si>
  <si>
    <t>岡村　雄大</t>
  </si>
  <si>
    <t>LEDAMA　Kisaisa</t>
  </si>
  <si>
    <t>内山　祐希</t>
  </si>
  <si>
    <t>吉原　哲</t>
  </si>
  <si>
    <t>片桐　秀太</t>
  </si>
  <si>
    <t>佐々木　桜輝</t>
  </si>
  <si>
    <t>伊藤　優作</t>
  </si>
  <si>
    <t>佐藤 颯</t>
  </si>
  <si>
    <t>工藤　竜一</t>
  </si>
  <si>
    <t>爲我井　駿</t>
  </si>
  <si>
    <t>保坂　有力</t>
  </si>
  <si>
    <t>横田　遼太郎</t>
  </si>
  <si>
    <t>齊藤　元</t>
  </si>
  <si>
    <t>柳田　旭潤</t>
  </si>
  <si>
    <t>椛澤　勇樹</t>
  </si>
  <si>
    <t>青木　颯</t>
  </si>
  <si>
    <t>松尾　凌雅</t>
  </si>
  <si>
    <t>熊澤　諒哉</t>
  </si>
  <si>
    <t>徳永　拓海</t>
  </si>
  <si>
    <t>杉山　彪人</t>
  </si>
  <si>
    <t>鎌田　虎太郎</t>
  </si>
  <si>
    <t>髙野　太陽</t>
  </si>
  <si>
    <t>三神　祐貴</t>
  </si>
  <si>
    <t>小笠原　倫汰</t>
  </si>
  <si>
    <t>長倉　脩斗</t>
  </si>
  <si>
    <t>平本　風輔</t>
  </si>
  <si>
    <t>大槻　秀人</t>
  </si>
  <si>
    <t>萩原　怜</t>
  </si>
  <si>
    <t>野田　尚希</t>
  </si>
  <si>
    <t>寺尾　響一朗</t>
  </si>
  <si>
    <t>山崎　泰知</t>
  </si>
  <si>
    <t>中川　暖己</t>
  </si>
  <si>
    <t>松島　一永</t>
  </si>
  <si>
    <t>岡本　一磨</t>
  </si>
  <si>
    <t>米内山　輝</t>
  </si>
  <si>
    <t>関　隼汰朗</t>
  </si>
  <si>
    <t>高田　龍太郎</t>
  </si>
  <si>
    <t>坂田　陽朗</t>
  </si>
  <si>
    <t>朝妻　寛人</t>
  </si>
  <si>
    <t>斎藤　駿</t>
  </si>
  <si>
    <t>熊澤　優良</t>
  </si>
  <si>
    <t>相川　響希</t>
  </si>
  <si>
    <t>大塚　嘉胤</t>
  </si>
  <si>
    <t>寺田　航大</t>
  </si>
  <si>
    <t>西堀　伶於</t>
  </si>
  <si>
    <t>日向野　駿</t>
  </si>
  <si>
    <t>山崎　颯太</t>
  </si>
  <si>
    <t>長﨑　優斗</t>
  </si>
  <si>
    <t>小田　宗一朗</t>
  </si>
  <si>
    <t>遠山　和希</t>
  </si>
  <si>
    <t>村山　海斗</t>
  </si>
  <si>
    <t>山本　浩太</t>
  </si>
  <si>
    <t>中元　諄哉</t>
  </si>
  <si>
    <t>長堀　雄樹</t>
  </si>
  <si>
    <t>樋口　絢渉</t>
  </si>
  <si>
    <t>林　栗松</t>
  </si>
  <si>
    <t>坂田　航太郎</t>
  </si>
  <si>
    <t>岩崎　幹平</t>
  </si>
  <si>
    <t>岩見　俊希</t>
  </si>
  <si>
    <t>青木　耕大</t>
  </si>
  <si>
    <t>坂本　航平</t>
  </si>
  <si>
    <t>楠橋　諒弥</t>
  </si>
  <si>
    <t>堀江　信州</t>
  </si>
  <si>
    <t>柳谷　瞭太</t>
  </si>
  <si>
    <t>齊藤　弘晃</t>
  </si>
  <si>
    <t>山田　陽太郎</t>
  </si>
  <si>
    <t>坂本　琢磨</t>
  </si>
  <si>
    <t>加藤　弘雅</t>
  </si>
  <si>
    <t>茶山　楓太</t>
  </si>
  <si>
    <t>川本　竜也</t>
  </si>
  <si>
    <t>黒木　瑠人</t>
  </si>
  <si>
    <t>水町　海斗</t>
  </si>
  <si>
    <t>久保田　幸喜</t>
  </si>
  <si>
    <t>兼田　俊輝</t>
  </si>
  <si>
    <t>大菅　慶太</t>
  </si>
  <si>
    <t>山口　翔大</t>
  </si>
  <si>
    <t>瀧川　史大</t>
  </si>
  <si>
    <t>日比野　志紀</t>
  </si>
  <si>
    <t>高林　泰孝</t>
  </si>
  <si>
    <t>田髙　直樹</t>
  </si>
  <si>
    <t>PHUSIT Palang</t>
  </si>
  <si>
    <t>近藤　健太郎</t>
  </si>
  <si>
    <t>高田　昴志</t>
  </si>
  <si>
    <t>若竹　大樹</t>
  </si>
  <si>
    <t>志賀　翔太</t>
  </si>
  <si>
    <t>出田　修己</t>
  </si>
  <si>
    <t>畠井　和紀</t>
  </si>
  <si>
    <t>小林　虎の介</t>
  </si>
  <si>
    <t>石川　開登</t>
  </si>
  <si>
    <t>西田　知晃</t>
  </si>
  <si>
    <t>緒方　征則</t>
  </si>
  <si>
    <t>殿塚　崇央</t>
  </si>
  <si>
    <t>椛　亮介</t>
  </si>
  <si>
    <t>山下　和宏</t>
  </si>
  <si>
    <t>小柳　彰良</t>
  </si>
  <si>
    <t>白土ブライアン　龍一</t>
  </si>
  <si>
    <t>小野　晃生</t>
  </si>
  <si>
    <t>宮崎　頌太</t>
  </si>
  <si>
    <t>桑名　隆雅</t>
  </si>
  <si>
    <t>石塚　有葵</t>
  </si>
  <si>
    <t>市毛　亮</t>
  </si>
  <si>
    <t>惣野　陽介</t>
  </si>
  <si>
    <t>岩田　晏治</t>
  </si>
  <si>
    <t>落合　竜士</t>
  </si>
  <si>
    <t>鈴木　美博</t>
  </si>
  <si>
    <t>時田　亜希夫</t>
  </si>
  <si>
    <t>伊吹　隼人</t>
  </si>
  <si>
    <t>鶴淵　悠介</t>
  </si>
  <si>
    <t>伊藤　航平</t>
  </si>
  <si>
    <t>井上　利恩</t>
  </si>
  <si>
    <t>上杉　優馬</t>
  </si>
  <si>
    <t>二平 章弘</t>
  </si>
  <si>
    <t>川島　僚雄</t>
  </si>
  <si>
    <t>瀧本 宝生</t>
  </si>
  <si>
    <t>松本 卓馬</t>
  </si>
  <si>
    <t>高橋 巧</t>
  </si>
  <si>
    <t>橋本 真志</t>
  </si>
  <si>
    <t>林 康平</t>
  </si>
  <si>
    <t>小濱 開</t>
  </si>
  <si>
    <t>市川 大翔</t>
  </si>
  <si>
    <t>東浦 広汰</t>
  </si>
  <si>
    <t>柴 僚輔</t>
  </si>
  <si>
    <t>小川 優</t>
  </si>
  <si>
    <t>堀 健一朗</t>
  </si>
  <si>
    <t>坂本　幹太</t>
  </si>
  <si>
    <t>神戸　拓哉</t>
  </si>
  <si>
    <t>堀田　凌平</t>
  </si>
  <si>
    <t>笠原　豪</t>
  </si>
  <si>
    <t>岡本 修明</t>
  </si>
  <si>
    <t>中根　春樹</t>
  </si>
  <si>
    <t>橘川 颯斗</t>
  </si>
  <si>
    <t>門間　智哉</t>
  </si>
  <si>
    <t>小島　輝竜</t>
  </si>
  <si>
    <t>三浦　和希</t>
  </si>
  <si>
    <t>三玉　真</t>
  </si>
  <si>
    <t>藤田　裕介</t>
  </si>
  <si>
    <t>小松崎 海斗</t>
  </si>
  <si>
    <t>小林　俊介</t>
  </si>
  <si>
    <t>松本　勇生</t>
  </si>
  <si>
    <t>青木　良憲</t>
  </si>
  <si>
    <t>飯塚　歩</t>
  </si>
  <si>
    <t>櫻井　悠人</t>
  </si>
  <si>
    <t>高見　智志</t>
  </si>
  <si>
    <t>竹原　俊太郎</t>
  </si>
  <si>
    <t>坂東　優汰</t>
  </si>
  <si>
    <t>村木　謙太</t>
  </si>
  <si>
    <t>阿部　達希</t>
  </si>
  <si>
    <t>五十嵐　智哉</t>
  </si>
  <si>
    <t>岡田　拓巳</t>
  </si>
  <si>
    <t>山﨑　健聖</t>
  </si>
  <si>
    <t>大井　孝太</t>
  </si>
  <si>
    <t>綿引　大珠</t>
  </si>
  <si>
    <t>山田　竜輔</t>
  </si>
  <si>
    <t>有路　翔</t>
  </si>
  <si>
    <t>大辻　頌悟</t>
  </si>
  <si>
    <t>大類　駿</t>
  </si>
  <si>
    <t>大吉　優亮</t>
  </si>
  <si>
    <t>小野　隆一朗</t>
  </si>
  <si>
    <t>近田　達矢</t>
  </si>
  <si>
    <t>塩井　広太郎</t>
  </si>
  <si>
    <t>末次　海斗</t>
  </si>
  <si>
    <t>西脇　翔太</t>
  </si>
  <si>
    <t>濵田　洸誠</t>
  </si>
  <si>
    <t>針谷　咲輝</t>
  </si>
  <si>
    <t>林田　海輝</t>
  </si>
  <si>
    <t>東　陽晃</t>
  </si>
  <si>
    <t>日高　拓夢</t>
  </si>
  <si>
    <t>深井　琉聖</t>
  </si>
  <si>
    <t>水谷　滉介</t>
  </si>
  <si>
    <t>盛　友士</t>
  </si>
  <si>
    <t>山下　航平</t>
  </si>
  <si>
    <t>西山　耕太</t>
  </si>
  <si>
    <t>星名　開伍</t>
  </si>
  <si>
    <t>小山　翔</t>
  </si>
  <si>
    <t>高橋　速人</t>
  </si>
  <si>
    <t>内田　直真</t>
  </si>
  <si>
    <t>野村　太貴</t>
  </si>
  <si>
    <t>蒲生　亮介</t>
  </si>
  <si>
    <t>高岡　環伍</t>
  </si>
  <si>
    <t>福田　純平</t>
  </si>
  <si>
    <t>細野　晟哉</t>
  </si>
  <si>
    <t>山田　健太</t>
  </si>
  <si>
    <t>牧田　健汰</t>
  </si>
  <si>
    <t>石原　一樹</t>
  </si>
  <si>
    <t>荒川　遼太郎</t>
  </si>
  <si>
    <t>川瀬　一慶</t>
  </si>
  <si>
    <t>村瀬　真宙</t>
  </si>
  <si>
    <t>丸島　佑太</t>
  </si>
  <si>
    <t>大場　康生</t>
  </si>
  <si>
    <t>東海林　真</t>
  </si>
  <si>
    <t>清水　貴文</t>
  </si>
  <si>
    <t>安田　昴十</t>
  </si>
  <si>
    <t>内山　雄司</t>
  </si>
  <si>
    <t>菊地　鴻太</t>
  </si>
  <si>
    <t>川口　涼輔</t>
  </si>
  <si>
    <t>松尾　和則</t>
  </si>
  <si>
    <t>高橋　啓太郎</t>
  </si>
  <si>
    <t>芳賀　柊真</t>
  </si>
  <si>
    <t>安田　慎太郎</t>
  </si>
  <si>
    <t>武藤　洋太</t>
  </si>
  <si>
    <t>中畑　元宏</t>
  </si>
  <si>
    <t>齋藤　芳輝</t>
  </si>
  <si>
    <t>飯島　康介</t>
  </si>
  <si>
    <t>河谷　好晃</t>
  </si>
  <si>
    <t>中野　裕太</t>
  </si>
  <si>
    <t>内田　翔</t>
  </si>
  <si>
    <t>海老原　優大</t>
  </si>
  <si>
    <t>橋本　章央</t>
  </si>
  <si>
    <t>三浦　剛</t>
  </si>
  <si>
    <t>大谷　健斗</t>
  </si>
  <si>
    <t>立松　昇剛</t>
  </si>
  <si>
    <t>直井　亜沙斗</t>
  </si>
  <si>
    <t>桜井　唯</t>
  </si>
  <si>
    <t>前田　晃秀</t>
  </si>
  <si>
    <t>池谷　太一</t>
  </si>
  <si>
    <t>和田　優一</t>
  </si>
  <si>
    <t>内山　孝哉</t>
  </si>
  <si>
    <t>宮崎　祥平</t>
  </si>
  <si>
    <t>片羽　柾太朗</t>
    <rPh sb="5" eb="6">
      <t>ロウ</t>
    </rPh>
    <phoneticPr fontId="3"/>
  </si>
  <si>
    <t>榎本　怜央</t>
  </si>
  <si>
    <t>新村　大地</t>
  </si>
  <si>
    <t>高橋　拓光</t>
  </si>
  <si>
    <t>村尾　優介</t>
  </si>
  <si>
    <t>兼城　俊太郎</t>
  </si>
  <si>
    <t>田代　旺生</t>
  </si>
  <si>
    <t>増子　佳吾</t>
  </si>
  <si>
    <t>後藤　光雅</t>
  </si>
  <si>
    <t>尾形　拓海</t>
  </si>
  <si>
    <t>青木　涼哉</t>
  </si>
  <si>
    <t>鹿野内　塁</t>
  </si>
  <si>
    <t>麦倉　惟月</t>
  </si>
  <si>
    <t>星　優太</t>
  </si>
  <si>
    <t>添田　悠真</t>
  </si>
  <si>
    <t>DEJEN Tesufalemweldu</t>
  </si>
  <si>
    <t>TSHERING Penjor</t>
  </si>
  <si>
    <t>祝賀　佐助</t>
  </si>
  <si>
    <t>酒井　陽生</t>
  </si>
  <si>
    <t>大坂　雄一郎</t>
  </si>
  <si>
    <t>平田　修都</t>
  </si>
  <si>
    <t>佐々木　颯太</t>
  </si>
  <si>
    <t>伊佐　大聖</t>
  </si>
  <si>
    <t>樺澤　翔</t>
  </si>
  <si>
    <t>蜂谷　海斗</t>
  </si>
  <si>
    <t>根本　拓実</t>
  </si>
  <si>
    <t>真島　史弥</t>
  </si>
  <si>
    <t>柴田　悠宇</t>
  </si>
  <si>
    <t>新島　幸大</t>
  </si>
  <si>
    <t>太田　循哉</t>
  </si>
  <si>
    <t>伊藤　譲</t>
  </si>
  <si>
    <t>Philip mulwa</t>
  </si>
  <si>
    <t>有田　伊歩希</t>
  </si>
  <si>
    <t>石井　大揮</t>
  </si>
  <si>
    <t>上杉　祥大</t>
  </si>
  <si>
    <t>桑田　大輔</t>
  </si>
  <si>
    <t>志村　健太</t>
  </si>
  <si>
    <t>久光　康太</t>
  </si>
  <si>
    <t>丸岡　拓</t>
  </si>
  <si>
    <t>溝口　泰良</t>
  </si>
  <si>
    <t>村本　翔</t>
  </si>
  <si>
    <t>望月　遥平</t>
  </si>
  <si>
    <t>森下　治</t>
  </si>
  <si>
    <t>山森　龍暁</t>
  </si>
  <si>
    <t>山下　唯心</t>
  </si>
  <si>
    <t>吉田　悠良</t>
  </si>
  <si>
    <t>浦川　侑己</t>
  </si>
  <si>
    <t>松永　隆之介</t>
  </si>
  <si>
    <t>佐藤　春輝</t>
  </si>
  <si>
    <t>加藤　達輝</t>
  </si>
  <si>
    <t>青柳　真司</t>
  </si>
  <si>
    <t>菊地　悠太</t>
  </si>
  <si>
    <t>黑崎　匠</t>
  </si>
  <si>
    <t>川俣 翼</t>
  </si>
  <si>
    <t>阿部 拓斗</t>
  </si>
  <si>
    <t>川野辺　涼</t>
  </si>
  <si>
    <t>馬立　涼太朗</t>
  </si>
  <si>
    <t>粕尾　悠人</t>
  </si>
  <si>
    <t>古島　匠稀</t>
  </si>
  <si>
    <t>佐藤　修斗</t>
  </si>
  <si>
    <t>川上　大輝</t>
  </si>
  <si>
    <t>磯部　剛</t>
  </si>
  <si>
    <t>村上　潤</t>
  </si>
  <si>
    <t>大橋　広夢</t>
  </si>
  <si>
    <t>兼子　昂也</t>
  </si>
  <si>
    <t>高橋　快和</t>
  </si>
  <si>
    <t>高田　友稔</t>
  </si>
  <si>
    <t>WANJIKU　ＣharlesＫamau</t>
  </si>
  <si>
    <t>工藤　裕輝</t>
  </si>
  <si>
    <t>外園　洋斗</t>
  </si>
  <si>
    <t>中臣　優太</t>
  </si>
  <si>
    <t>岡部　信一郎</t>
  </si>
  <si>
    <t>逸見　雄太</t>
  </si>
  <si>
    <t>黒坂　啓吾</t>
  </si>
  <si>
    <t>蛭川　孟瑠</t>
  </si>
  <si>
    <t>岩田　友樹</t>
  </si>
  <si>
    <t>吉弥矦部　慶</t>
  </si>
  <si>
    <t>大澤　巧使</t>
  </si>
  <si>
    <t>大橋　陸</t>
  </si>
  <si>
    <t>奥田　捺暉</t>
  </si>
  <si>
    <t>小倉　聖海</t>
  </si>
  <si>
    <t>神之田　真紘</t>
  </si>
  <si>
    <t>鴨志田　遼太郎</t>
  </si>
  <si>
    <t>小山　陽生</t>
  </si>
  <si>
    <t>今野　元揮</t>
  </si>
  <si>
    <t>今野　純</t>
  </si>
  <si>
    <t>宮本　大也</t>
  </si>
  <si>
    <t>若田　宗一郎</t>
  </si>
  <si>
    <t>村上　雄大</t>
  </si>
  <si>
    <t>笹口　直也</t>
  </si>
  <si>
    <t>田中　僚一</t>
  </si>
  <si>
    <t>山本　雄大</t>
  </si>
  <si>
    <t>福田　龍宏</t>
  </si>
  <si>
    <t>橋本　直紀</t>
  </si>
  <si>
    <t>河内　俊輔</t>
  </si>
  <si>
    <t>鈴木　翔太</t>
  </si>
  <si>
    <t>林田　祥志</t>
  </si>
  <si>
    <t>本間　颯</t>
  </si>
  <si>
    <t>鈴木　大吉</t>
  </si>
  <si>
    <t>佐々木　康祐</t>
  </si>
  <si>
    <t>石飛　朝陽</t>
  </si>
  <si>
    <t>長江　竜也</t>
  </si>
  <si>
    <t>渋澤　健斗</t>
  </si>
  <si>
    <t>宇都宮　和希</t>
  </si>
  <si>
    <t>前岡　大貴</t>
  </si>
  <si>
    <t>布施　大地</t>
  </si>
  <si>
    <t>長谷川　遼太</t>
  </si>
  <si>
    <t>花村　遼太郎</t>
  </si>
  <si>
    <t>銭谷　亮汰</t>
  </si>
  <si>
    <t>小林　誉柾</t>
  </si>
  <si>
    <t>阿部　稜</t>
  </si>
  <si>
    <t>臼杵　洸佑</t>
  </si>
  <si>
    <t>三宮　我夢</t>
  </si>
  <si>
    <t>原口　凜</t>
  </si>
  <si>
    <t>足立　拓夢</t>
  </si>
  <si>
    <t>橋爪　周平</t>
  </si>
  <si>
    <t>松浦　功明</t>
  </si>
  <si>
    <t>松本　共喜</t>
  </si>
  <si>
    <t>片岡　大成</t>
  </si>
  <si>
    <t>北川　嵩人</t>
  </si>
  <si>
    <t>高野　真太郎</t>
  </si>
  <si>
    <t>長谷川　大樹</t>
  </si>
  <si>
    <t>松村　晃紀</t>
  </si>
  <si>
    <t>森　拓夢</t>
  </si>
  <si>
    <t>森　竜一</t>
  </si>
  <si>
    <t>山岸　武</t>
  </si>
  <si>
    <t>山岸　幹</t>
  </si>
  <si>
    <t>奥村　仁志</t>
  </si>
  <si>
    <t>神谷　雄大</t>
  </si>
  <si>
    <t>小松　魁人</t>
  </si>
  <si>
    <t>山本　真也</t>
  </si>
  <si>
    <t>八幡　慎之介</t>
  </si>
  <si>
    <t>木村　聖哉</t>
  </si>
  <si>
    <t>松前　龍希</t>
    <rPh sb="0" eb="2">
      <t>マツマエ</t>
    </rPh>
    <phoneticPr fontId="2"/>
  </si>
  <si>
    <t>福士　陽都</t>
  </si>
  <si>
    <t>萬奥　脩貴</t>
  </si>
  <si>
    <t>北村　修大</t>
  </si>
  <si>
    <t>竹内　新</t>
  </si>
  <si>
    <t>中村　有汰</t>
  </si>
  <si>
    <t>柳橋　和輝</t>
  </si>
  <si>
    <t>蓮田　将己</t>
  </si>
  <si>
    <t>大内　克洋</t>
  </si>
  <si>
    <t>高橋　光晃</t>
  </si>
  <si>
    <t>岡田　大輝</t>
  </si>
  <si>
    <t>安藤　圭吾</t>
  </si>
  <si>
    <t>小代　智央</t>
  </si>
  <si>
    <t>小林　達哉</t>
  </si>
  <si>
    <t>相澤　俊介</t>
  </si>
  <si>
    <t>石井　稔基</t>
  </si>
  <si>
    <t>岩井　和也</t>
  </si>
  <si>
    <t>奥野　奏輝</t>
  </si>
  <si>
    <t>亀田　賢</t>
  </si>
  <si>
    <t>久保　昇陽</t>
  </si>
  <si>
    <t>栗原　遼大</t>
  </si>
  <si>
    <t>清水　正人</t>
  </si>
  <si>
    <t>下尾　悠真</t>
  </si>
  <si>
    <t>高貝　瞬</t>
  </si>
  <si>
    <t>谷口　賢</t>
  </si>
  <si>
    <t>寺元　颯一</t>
  </si>
  <si>
    <t>土井　拓実</t>
  </si>
  <si>
    <t>中西　巧磨</t>
  </si>
  <si>
    <t>西村　翔太</t>
  </si>
  <si>
    <t>原塚　達己</t>
  </si>
  <si>
    <t>原田　愛星</t>
  </si>
  <si>
    <t>古川　大夢</t>
  </si>
  <si>
    <t>三木　雄介</t>
  </si>
  <si>
    <t>山内　大地</t>
  </si>
  <si>
    <t>山中　泰地</t>
  </si>
  <si>
    <t>山本　寛太</t>
  </si>
  <si>
    <t>吉田　詠司</t>
  </si>
  <si>
    <t>秋山　優希</t>
  </si>
  <si>
    <t>飯野　尊</t>
  </si>
  <si>
    <t>大原　勇人</t>
  </si>
  <si>
    <t>小野寺　啓太</t>
  </si>
  <si>
    <t>塚口　哲平</t>
  </si>
  <si>
    <t>長野　超</t>
  </si>
  <si>
    <t>谷島　大貴</t>
  </si>
  <si>
    <t>石田　健人</t>
  </si>
  <si>
    <t>小金井　裕貴</t>
  </si>
  <si>
    <t>高橋　哲也</t>
  </si>
  <si>
    <t>佐藤　匠</t>
  </si>
  <si>
    <t>住谷　龍</t>
  </si>
  <si>
    <t>二瓶　陽太</t>
  </si>
  <si>
    <t>久松　千宝</t>
  </si>
  <si>
    <t>平井　聖人</t>
  </si>
  <si>
    <t>伊藤　眞紘</t>
  </si>
  <si>
    <t>青木　竣耶</t>
  </si>
  <si>
    <t>柏原　武流</t>
  </si>
  <si>
    <t>後藤　竜志</t>
  </si>
  <si>
    <t>田中　優大</t>
  </si>
  <si>
    <t>江頭　亮</t>
  </si>
  <si>
    <t>宮田　風</t>
  </si>
  <si>
    <t>山田　勇二</t>
  </si>
  <si>
    <t>小林　陸玖</t>
  </si>
  <si>
    <t>白井　颯斗</t>
  </si>
  <si>
    <t>山桝　大輝</t>
  </si>
  <si>
    <t>山本　理基</t>
  </si>
  <si>
    <t>木下　諒</t>
  </si>
  <si>
    <t>鳥海　勇斗</t>
  </si>
  <si>
    <t>松山　隼陽</t>
  </si>
  <si>
    <t>和田　晃輝</t>
  </si>
  <si>
    <t>井村　慧士</t>
  </si>
  <si>
    <t>麻沼　慎太郎</t>
  </si>
  <si>
    <t>依田　昂大</t>
  </si>
  <si>
    <t>河原　秀弥</t>
  </si>
  <si>
    <t>早川　巧</t>
  </si>
  <si>
    <t>三浦　徹大</t>
  </si>
  <si>
    <t>井上　光陽</t>
  </si>
  <si>
    <t>鈴木　愛瑾</t>
  </si>
  <si>
    <t>増井　脩人</t>
  </si>
  <si>
    <t>浅倉　穂鷹</t>
  </si>
  <si>
    <t>呑口　武</t>
  </si>
  <si>
    <t>畠山　博紀</t>
  </si>
  <si>
    <t>清水　泰成</t>
  </si>
  <si>
    <t>谷川　颯</t>
  </si>
  <si>
    <t>宮内　佑哉</t>
  </si>
  <si>
    <t>中根　大翔</t>
  </si>
  <si>
    <t>中村　健太郎</t>
  </si>
  <si>
    <t>佐竹　克生</t>
  </si>
  <si>
    <t>米田　太陽</t>
  </si>
  <si>
    <t>金井　嘉哉</t>
  </si>
  <si>
    <t>秋吉　星弥</t>
  </si>
  <si>
    <t>石川　景次郎</t>
  </si>
  <si>
    <t>井上　征未</t>
  </si>
  <si>
    <t>奥村　聡介</t>
  </si>
  <si>
    <t>鹿嶋　星也</t>
  </si>
  <si>
    <t>菊池　圭太</t>
  </si>
  <si>
    <t>正田　盛起</t>
  </si>
  <si>
    <t>高木　克嘉</t>
  </si>
  <si>
    <t>根岸　賢</t>
  </si>
  <si>
    <t>野口　大悟</t>
  </si>
  <si>
    <t>森重　孝哉</t>
  </si>
  <si>
    <t>森島　寛人</t>
  </si>
  <si>
    <t>山崎　大地</t>
  </si>
  <si>
    <t>吉田　圭佑</t>
  </si>
  <si>
    <t>山本　航己</t>
  </si>
  <si>
    <t>吉野　柊星</t>
  </si>
  <si>
    <t>潮崎　傑</t>
  </si>
  <si>
    <t>重田　勝政</t>
  </si>
  <si>
    <t>神谷　翔矢</t>
  </si>
  <si>
    <t>安藤　史竜</t>
  </si>
  <si>
    <t>竹内　彰基</t>
  </si>
  <si>
    <t>濱本　寛人</t>
  </si>
  <si>
    <t>牧瀬　雄祐</t>
  </si>
  <si>
    <t>山西　修矢</t>
  </si>
  <si>
    <t>久保田　亞央</t>
  </si>
  <si>
    <t>加藤　伊織</t>
  </si>
  <si>
    <t>北嶋　悠希</t>
  </si>
  <si>
    <t>辻井　駿諒</t>
  </si>
  <si>
    <t>菊地　琳太朗</t>
  </si>
  <si>
    <t>菊地　陸斗</t>
  </si>
  <si>
    <t>西埜　拓海</t>
  </si>
  <si>
    <t>泉田　虎男</t>
  </si>
  <si>
    <t>出居　時</t>
  </si>
  <si>
    <t>木下　裕介</t>
  </si>
  <si>
    <t>木村　温貴</t>
  </si>
  <si>
    <t>志賀　和</t>
  </si>
  <si>
    <t>重藤　明夫</t>
  </si>
  <si>
    <t>高島　捺綺</t>
  </si>
  <si>
    <t>髙橋　優斗</t>
  </si>
  <si>
    <t>竹内　信之介</t>
  </si>
  <si>
    <t>豊島　翔斗</t>
  </si>
  <si>
    <t>豊田　恭平</t>
  </si>
  <si>
    <t>花屋　龍ノ介</t>
  </si>
  <si>
    <t>福田　圭佑</t>
  </si>
  <si>
    <t>藤澤　佑</t>
  </si>
  <si>
    <t>青木　森</t>
  </si>
  <si>
    <t>宇野　陽大</t>
  </si>
  <si>
    <t>大塚　弘翔</t>
  </si>
  <si>
    <t>近　友哉</t>
  </si>
  <si>
    <t>立迫　光平</t>
  </si>
  <si>
    <t>設永　凱暉</t>
  </si>
  <si>
    <t>福永　一聖</t>
  </si>
  <si>
    <t>見田　朋海</t>
  </si>
  <si>
    <t>渡辺　康太</t>
  </si>
  <si>
    <t>濱田　宙尚</t>
  </si>
  <si>
    <t>小野　浩輝</t>
  </si>
  <si>
    <t>瓜生　一輝</t>
  </si>
  <si>
    <t>岡田　宙</t>
  </si>
  <si>
    <t>佐塚　勇介</t>
  </si>
  <si>
    <t>宮岡　恵介</t>
  </si>
  <si>
    <t>北林　拓也</t>
  </si>
  <si>
    <t>竹澤　優人</t>
  </si>
  <si>
    <t>森山　功稀</t>
  </si>
  <si>
    <t>石堂　爽空</t>
  </si>
  <si>
    <t>山路　優歩</t>
  </si>
  <si>
    <t>小川　智也</t>
  </si>
  <si>
    <t>今野　泰輝</t>
  </si>
  <si>
    <t>片瀬　悠喜</t>
  </si>
  <si>
    <t>高橋　知也</t>
  </si>
  <si>
    <t>中嶋　一貴</t>
  </si>
  <si>
    <t>薄井　優斗</t>
  </si>
  <si>
    <t>甲斐　雄也</t>
  </si>
  <si>
    <t>上里　聡史</t>
  </si>
  <si>
    <t>坂井　宏和</t>
  </si>
  <si>
    <t>南雲　優吾</t>
  </si>
  <si>
    <t>和田　佳祐</t>
  </si>
  <si>
    <t>岡部　彪冴</t>
  </si>
  <si>
    <t>寺澤　健臣</t>
  </si>
  <si>
    <t>井上　晃輔</t>
  </si>
  <si>
    <t>京角　遥都</t>
  </si>
  <si>
    <t>小池　哲平</t>
  </si>
  <si>
    <t>佐々木　雄一</t>
  </si>
  <si>
    <t>杉澤　皓野</t>
  </si>
  <si>
    <t>山崎　智晴</t>
  </si>
  <si>
    <t>室井　颯太</t>
  </si>
  <si>
    <t>安部　怜央</t>
  </si>
  <si>
    <t>中村　奏斗</t>
  </si>
  <si>
    <t>作家　真都</t>
  </si>
  <si>
    <t>山口　輝恭</t>
  </si>
  <si>
    <t>寺嶋　優河</t>
  </si>
  <si>
    <t>後藤　健太</t>
  </si>
  <si>
    <t>飯島　皓介</t>
  </si>
  <si>
    <t>関　貫太郎</t>
  </si>
  <si>
    <t>原田　将陽</t>
  </si>
  <si>
    <t>川嶋　陸</t>
  </si>
  <si>
    <t>坂井　修斗</t>
  </si>
  <si>
    <t>堀越　朝登</t>
  </si>
  <si>
    <t>皆川　哲人</t>
  </si>
  <si>
    <t>長谷川　瑛紀</t>
  </si>
  <si>
    <t>金子　柊也</t>
  </si>
  <si>
    <t>片桐　悠介</t>
  </si>
  <si>
    <t>山賀　千夏</t>
  </si>
  <si>
    <t>與川　夢翔</t>
  </si>
  <si>
    <t>加茂　賢季</t>
  </si>
  <si>
    <t>椎名　航平</t>
  </si>
  <si>
    <t>熊田　凌平</t>
  </si>
  <si>
    <t>増田　孔心</t>
  </si>
  <si>
    <t>出口　夏音</t>
  </si>
  <si>
    <t>村上　拓海</t>
  </si>
  <si>
    <t>新津　勇人</t>
  </si>
  <si>
    <t>夏目　理玖</t>
  </si>
  <si>
    <t>長島　迅汰</t>
  </si>
  <si>
    <t>鈴木　音雄</t>
  </si>
  <si>
    <t>茂呂　碧斗</t>
  </si>
  <si>
    <t>島田　健太郎</t>
  </si>
  <si>
    <t>安田　凛央音</t>
  </si>
  <si>
    <t>新田　陽太</t>
  </si>
  <si>
    <t>高橋　来好</t>
  </si>
  <si>
    <t>中嶋　舜</t>
  </si>
  <si>
    <t>諸澤　涼</t>
  </si>
  <si>
    <t>蒔田　望太郎</t>
  </si>
  <si>
    <t>三村　大河</t>
  </si>
  <si>
    <t>小倉　一心</t>
  </si>
  <si>
    <t>野村　奏太</t>
  </si>
  <si>
    <t>齋藤　雄介</t>
  </si>
  <si>
    <t>馬場　裕次郎</t>
  </si>
  <si>
    <t>加治屋　柊吾</t>
  </si>
  <si>
    <t>作家　弥希</t>
  </si>
  <si>
    <t>西元　海人</t>
  </si>
  <si>
    <t>浅岡　空弥</t>
  </si>
  <si>
    <t>熊谷　隆矢</t>
  </si>
  <si>
    <t>中島　陸斗</t>
  </si>
  <si>
    <t>手島　一好</t>
  </si>
  <si>
    <t>中坂　洸晟</t>
  </si>
  <si>
    <t>山内　亮威</t>
  </si>
  <si>
    <t>野村　洸人</t>
  </si>
  <si>
    <t>井上　史隆</t>
  </si>
  <si>
    <t>篠原　翔</t>
  </si>
  <si>
    <t>斎藤　巧真</t>
  </si>
  <si>
    <t>佐藤　識仁</t>
  </si>
  <si>
    <t>鶴井　康裕</t>
  </si>
  <si>
    <t>池田　塁</t>
  </si>
  <si>
    <t>今村　寿輝也</t>
  </si>
  <si>
    <t>宇田　陸人</t>
  </si>
  <si>
    <t>岡村　瑳助</t>
  </si>
  <si>
    <t>沼尻　景伊</t>
  </si>
  <si>
    <t>柳生　和馬</t>
  </si>
  <si>
    <t>臼谷　匡史</t>
  </si>
  <si>
    <t>工藤　颯斗</t>
  </si>
  <si>
    <t>三井　康平</t>
  </si>
  <si>
    <t>安達　京摩</t>
  </si>
  <si>
    <t>上野　優人</t>
  </si>
  <si>
    <t>遠入　剛</t>
  </si>
  <si>
    <t>落合　倭和</t>
  </si>
  <si>
    <t>佐々木　岳史</t>
  </si>
  <si>
    <t>佐々木　亮斗</t>
  </si>
  <si>
    <t>佐藤　悠貴也</t>
  </si>
  <si>
    <t>眞田　稜生</t>
  </si>
  <si>
    <t>田中　大介</t>
  </si>
  <si>
    <t>中西　真大</t>
  </si>
  <si>
    <t>中山　颯真</t>
  </si>
  <si>
    <t>永井　智久</t>
  </si>
  <si>
    <t>長谷　実樹</t>
  </si>
  <si>
    <t>野中　創太</t>
  </si>
  <si>
    <t>波多野　友紀</t>
  </si>
  <si>
    <t>服部　祐伎人</t>
  </si>
  <si>
    <t>福岡　亮宏</t>
  </si>
  <si>
    <t>望月　和知</t>
  </si>
  <si>
    <t>安田　快聖</t>
  </si>
  <si>
    <t>山下　雄暉</t>
  </si>
  <si>
    <t>山本　雷我</t>
  </si>
  <si>
    <t>山本　龍神</t>
  </si>
  <si>
    <t>横内　晴人</t>
  </si>
  <si>
    <t>久原　崇遥</t>
  </si>
  <si>
    <t>大平　愛陽</t>
  </si>
  <si>
    <t>加川　開我</t>
  </si>
  <si>
    <t>山本　聖音</t>
  </si>
  <si>
    <t>宮沢　光</t>
  </si>
  <si>
    <t>大類　莉空</t>
  </si>
  <si>
    <t>茂田　拓也</t>
  </si>
  <si>
    <t>中村　哲也</t>
  </si>
  <si>
    <t>稲垣　征人</t>
  </si>
  <si>
    <t>佐藤　春樹</t>
  </si>
  <si>
    <t>島村　倖輔</t>
  </si>
  <si>
    <t>中村　唯人</t>
  </si>
  <si>
    <t>諸橋　幸紀</t>
  </si>
  <si>
    <t>原田　祐希</t>
  </si>
  <si>
    <t>石黒　在風</t>
  </si>
  <si>
    <t>小林　優太</t>
  </si>
  <si>
    <t>渡川　祐人</t>
  </si>
  <si>
    <t>高橋　遼平</t>
  </si>
  <si>
    <t>向井　一真</t>
  </si>
  <si>
    <t>久保　亘</t>
  </si>
  <si>
    <t>丹菊　優太</t>
  </si>
  <si>
    <t>西岳　和生</t>
  </si>
  <si>
    <t>林　大地</t>
  </si>
  <si>
    <t>新倉　佑輔</t>
  </si>
  <si>
    <t>鶴田　一輝</t>
  </si>
  <si>
    <t>金井　直樹</t>
  </si>
  <si>
    <t>永田　聡太郎</t>
  </si>
  <si>
    <t>村山　太郎</t>
  </si>
  <si>
    <t>松川　優希</t>
  </si>
  <si>
    <t>小野寺　優朗</t>
  </si>
  <si>
    <t>細谷　悠人</t>
  </si>
  <si>
    <t>松下　裕介</t>
  </si>
  <si>
    <t>田中　遼仁</t>
  </si>
  <si>
    <t>徳岡　颯</t>
  </si>
  <si>
    <t>大場　瞬</t>
  </si>
  <si>
    <t>白井　利幸</t>
  </si>
  <si>
    <t>佐久間　渓人</t>
  </si>
  <si>
    <t>金子　佑樹</t>
  </si>
  <si>
    <t>細井　俊太</t>
  </si>
  <si>
    <t>田中　勇伎</t>
  </si>
  <si>
    <t>宇賀神　悠資</t>
  </si>
  <si>
    <t>遠藤　洋平</t>
  </si>
  <si>
    <t>渋谷　真央</t>
  </si>
  <si>
    <t>大浦　巧</t>
  </si>
  <si>
    <t>桑原　哲也</t>
  </si>
  <si>
    <t>柴草　繭音</t>
  </si>
  <si>
    <t>川上　智也</t>
  </si>
  <si>
    <t>石川　泰地</t>
  </si>
  <si>
    <t>橋本　昌幸</t>
  </si>
  <si>
    <t>浅海　慎之助</t>
  </si>
  <si>
    <t>伊藤　亨</t>
  </si>
  <si>
    <t>伊藤　悠斗</t>
  </si>
  <si>
    <t>江口　聖也</t>
  </si>
  <si>
    <t>小沼　剣真</t>
  </si>
  <si>
    <t>小野　和人</t>
  </si>
  <si>
    <t>櫛󠄁橋　一貴</t>
  </si>
  <si>
    <t>古賀　翔吾</t>
  </si>
  <si>
    <t>今野　大生</t>
  </si>
  <si>
    <t>佐々木　出</t>
  </si>
  <si>
    <t>髙野　太達</t>
  </si>
  <si>
    <t>那須　千晴</t>
  </si>
  <si>
    <t>橋本　浩志</t>
  </si>
  <si>
    <t>森　誠也</t>
  </si>
  <si>
    <t>山脇　瑞生</t>
  </si>
  <si>
    <t>陸名　優輝</t>
  </si>
  <si>
    <t>青木　陸</t>
  </si>
  <si>
    <t>五十嵐　翔英</t>
  </si>
  <si>
    <t>尾上　耕士</t>
  </si>
  <si>
    <t>黒澤　翔</t>
  </si>
  <si>
    <t>黒田　翼</t>
  </si>
  <si>
    <t>田中　孝樹</t>
  </si>
  <si>
    <t>鍋元　慶次</t>
  </si>
  <si>
    <t>江戸　大祐</t>
  </si>
  <si>
    <t>鈴江　憂騎</t>
  </si>
  <si>
    <t>中島　陽輝</t>
  </si>
  <si>
    <t>松尾　結世</t>
  </si>
  <si>
    <t>山田　直季</t>
  </si>
  <si>
    <t>石田　大洋</t>
  </si>
  <si>
    <t>齋藤　竣</t>
  </si>
  <si>
    <t>間賀田　賢吾</t>
  </si>
  <si>
    <t>赤池　陸</t>
  </si>
  <si>
    <t>内山　峻一</t>
  </si>
  <si>
    <t>漆畑　徳輝</t>
  </si>
  <si>
    <t>大森　椋太</t>
  </si>
  <si>
    <t>吉野　右恭</t>
  </si>
  <si>
    <t>洪　源希</t>
  </si>
  <si>
    <t>笹部　駿介</t>
  </si>
  <si>
    <t>城井　利哉</t>
  </si>
  <si>
    <t>瀬戸山　優人</t>
  </si>
  <si>
    <t>髙濵　大志</t>
  </si>
  <si>
    <t>田中　慎梧</t>
  </si>
  <si>
    <t>田中　泰世</t>
  </si>
  <si>
    <t>中津川　亮</t>
  </si>
  <si>
    <t>橋本　拓矢</t>
  </si>
  <si>
    <t>平野　亮</t>
  </si>
  <si>
    <t>藤井　健太</t>
  </si>
  <si>
    <t>松尾　聖也</t>
  </si>
  <si>
    <t>水金　大亮</t>
  </si>
  <si>
    <t>三好　紘生</t>
  </si>
  <si>
    <t>栁澤　佳吾</t>
    <rPh sb="0" eb="1">
      <t>ヤナギ</t>
    </rPh>
    <phoneticPr fontId="2"/>
  </si>
  <si>
    <t>吉冨　純也</t>
  </si>
  <si>
    <t>田巻 佑真</t>
  </si>
  <si>
    <t>吉原 俊人</t>
  </si>
  <si>
    <t>樋口 健太郎</t>
  </si>
  <si>
    <t>佐野　飛向</t>
  </si>
  <si>
    <t>苗村　竜那</t>
  </si>
  <si>
    <t>井上　拓哉</t>
  </si>
  <si>
    <t>董 翰霖</t>
  </si>
  <si>
    <t>小林　琉弥</t>
  </si>
  <si>
    <t>宮嶋　宇明　　</t>
  </si>
  <si>
    <t>馬場　晃大</t>
  </si>
  <si>
    <t>飯野　隼斗</t>
  </si>
  <si>
    <t>村松　星哉</t>
  </si>
  <si>
    <t>正木　春輝</t>
  </si>
  <si>
    <t>小鹿　森平</t>
  </si>
  <si>
    <t>平野　倫</t>
  </si>
  <si>
    <t>太田　健</t>
  </si>
  <si>
    <t>大塚　克基</t>
  </si>
  <si>
    <t>大野　成輝</t>
  </si>
  <si>
    <t>髙橋　太星</t>
  </si>
  <si>
    <t>幹樹　基樹</t>
  </si>
  <si>
    <t>三村　将太</t>
  </si>
  <si>
    <t>國松　士</t>
  </si>
  <si>
    <t>佐藤　佑樹</t>
  </si>
  <si>
    <t>今井　隆生</t>
  </si>
  <si>
    <t>札内　航</t>
  </si>
  <si>
    <t>佐藤　大樹</t>
  </si>
  <si>
    <t>佐藤　龍成</t>
  </si>
  <si>
    <t>植野　文哉</t>
  </si>
  <si>
    <t>石山　丈</t>
  </si>
  <si>
    <t>原　龍生</t>
  </si>
  <si>
    <t>一丸　竜希</t>
  </si>
  <si>
    <t>廣瀬　彗来</t>
  </si>
  <si>
    <t>吉川　遼祐</t>
  </si>
  <si>
    <t>鈴木　健礼</t>
  </si>
  <si>
    <t>山本　凛太郎</t>
  </si>
  <si>
    <t>鍋島　仁</t>
  </si>
  <si>
    <t>宮下　駿介</t>
  </si>
  <si>
    <t>秋山　萌樹</t>
  </si>
  <si>
    <t>武田　卓</t>
  </si>
  <si>
    <t>黒島　顕太郎</t>
  </si>
  <si>
    <t>窪田　雄介</t>
  </si>
  <si>
    <t>落合　蓮太</t>
  </si>
  <si>
    <t>藤原　海渡</t>
  </si>
  <si>
    <t>高松　研信</t>
  </si>
  <si>
    <t>沼畑　大</t>
  </si>
  <si>
    <t>石谷　心路</t>
  </si>
  <si>
    <t>佐々木　祐哉</t>
  </si>
  <si>
    <t>秋元　凌汰</t>
  </si>
  <si>
    <t>青木　一馬</t>
  </si>
  <si>
    <t>平井　大喜</t>
  </si>
  <si>
    <t>町　亮汰</t>
  </si>
  <si>
    <t>柞山　真翔</t>
  </si>
  <si>
    <t>小泉　陸人</t>
  </si>
  <si>
    <t>大館　天</t>
  </si>
  <si>
    <t>小野　瑛希</t>
  </si>
  <si>
    <t>只野　清斗</t>
  </si>
  <si>
    <t>野中　郁美</t>
  </si>
  <si>
    <t>上田　朝陽</t>
  </si>
  <si>
    <t>村山　悠希</t>
  </si>
  <si>
    <t>長谷川　季樹</t>
  </si>
  <si>
    <t>下江　謙二朗</t>
  </si>
  <si>
    <t>藤原　巧成</t>
  </si>
  <si>
    <t>前津　郁弥</t>
  </si>
  <si>
    <t>弓長　宇博</t>
  </si>
  <si>
    <t>青木　心海</t>
  </si>
  <si>
    <t>永森　誠也</t>
  </si>
  <si>
    <t>長谷川　裕之介</t>
  </si>
  <si>
    <t>高玉　隼輔</t>
  </si>
  <si>
    <t>寺本　龍哉</t>
  </si>
  <si>
    <t>林　優雅</t>
  </si>
  <si>
    <t>藁谷　誠矢</t>
  </si>
  <si>
    <t>軍司　匡輝</t>
  </si>
  <si>
    <t>中島　大智</t>
  </si>
  <si>
    <t>天城　朝陽</t>
  </si>
  <si>
    <t>深町　飛太</t>
  </si>
  <si>
    <t>今西　康太</t>
  </si>
  <si>
    <t>太田　泰生</t>
  </si>
  <si>
    <t>佐渡　規央</t>
  </si>
  <si>
    <t>佐々木　翼</t>
  </si>
  <si>
    <t>濱田　寛志</t>
  </si>
  <si>
    <t>栂野　信直</t>
  </si>
  <si>
    <t>倉田　歩夢</t>
  </si>
  <si>
    <t>野中　聖弥</t>
  </si>
  <si>
    <t>北澤　徹</t>
  </si>
  <si>
    <t>嘉奈　宏造</t>
  </si>
  <si>
    <t>椎野　隆介</t>
  </si>
  <si>
    <t>森　真聡</t>
  </si>
  <si>
    <t>福島　歩武</t>
  </si>
  <si>
    <t>須藤　隆治</t>
  </si>
  <si>
    <t>紅林　隼天</t>
  </si>
  <si>
    <t>木戸　陽介</t>
  </si>
  <si>
    <t>植田　明希</t>
  </si>
  <si>
    <t>髙橋　佳司郎</t>
  </si>
  <si>
    <t>三ヶ尻　京和</t>
  </si>
  <si>
    <t>藤本　大輝</t>
  </si>
  <si>
    <t>佐藤　恭平</t>
  </si>
  <si>
    <t>島田　淳志</t>
  </si>
  <si>
    <t>笠井　大輝</t>
  </si>
  <si>
    <t>植木　将太</t>
  </si>
  <si>
    <t>安部　竜太郎</t>
  </si>
  <si>
    <t>八重樫　宙夢</t>
  </si>
  <si>
    <t>土屋　勇貴</t>
  </si>
  <si>
    <t>伊藤　達也</t>
  </si>
  <si>
    <t>葛西　直樹</t>
  </si>
  <si>
    <t>菊池　怜示</t>
  </si>
  <si>
    <t>齋藤　恒</t>
  </si>
  <si>
    <t>鈴木　悠真</t>
  </si>
  <si>
    <t>武田　翔太</t>
  </si>
  <si>
    <t>中野　悠哉</t>
  </si>
  <si>
    <t>西村　悠真</t>
  </si>
  <si>
    <t>平田　知基</t>
  </si>
  <si>
    <t>府中　歩輝</t>
  </si>
  <si>
    <t>松本　麗央</t>
  </si>
  <si>
    <t>三浦　和真</t>
  </si>
  <si>
    <t>川﨑 恭平</t>
  </si>
  <si>
    <t>池田　昌史</t>
  </si>
  <si>
    <t>小林　隼純</t>
  </si>
  <si>
    <t>酒井　寛之</t>
  </si>
  <si>
    <t>佐藤　大洋</t>
  </si>
  <si>
    <t>竹尾　昂起</t>
  </si>
  <si>
    <t>田崎　義規</t>
  </si>
  <si>
    <t>中山　颯太</t>
  </si>
  <si>
    <t>丸山　正靖</t>
  </si>
  <si>
    <t>岡田 拓朗</t>
  </si>
  <si>
    <t>金田　遼祐</t>
  </si>
  <si>
    <t>小林　大晃</t>
  </si>
  <si>
    <t>鈴木　晨耀</t>
  </si>
  <si>
    <t>塚田　萌成</t>
  </si>
  <si>
    <t>照内　淳和</t>
  </si>
  <si>
    <t>富山　翔太</t>
  </si>
  <si>
    <t>長井 隆星</t>
  </si>
  <si>
    <t>長谷川　嵩汰</t>
  </si>
  <si>
    <t>藤原　潤乃佑</t>
  </si>
  <si>
    <t>川上　涼</t>
  </si>
  <si>
    <t>河野　紘人</t>
  </si>
  <si>
    <t>澁谷　侃</t>
  </si>
  <si>
    <t>西澤 和輝</t>
  </si>
  <si>
    <t>宮下　倫太郎</t>
  </si>
  <si>
    <t>新開　俊智</t>
  </si>
  <si>
    <t>五十野　陽太</t>
  </si>
  <si>
    <t>杉岡　瞭磨</t>
  </si>
  <si>
    <t>堤　洸太郎</t>
  </si>
  <si>
    <t>宮﨑　悠輔</t>
  </si>
  <si>
    <t>上原 由己</t>
  </si>
  <si>
    <t>中西 慧太</t>
  </si>
  <si>
    <t>皆川 和範</t>
  </si>
  <si>
    <t>岡部　大雅</t>
  </si>
  <si>
    <t>大沼 樹生</t>
  </si>
  <si>
    <t>石川　稜将</t>
  </si>
  <si>
    <t>戸栗　新太</t>
  </si>
  <si>
    <t>海老澤　幸太</t>
  </si>
  <si>
    <t>太﨑　秀隆</t>
  </si>
  <si>
    <t>森　由磨</t>
  </si>
  <si>
    <t>佐藤　佑翼</t>
  </si>
  <si>
    <t>草薙　龍史</t>
  </si>
  <si>
    <t>山田　雅崇</t>
  </si>
  <si>
    <t>鬼澤　大地</t>
  </si>
  <si>
    <t>津﨑　柊人</t>
  </si>
  <si>
    <t>渡部　善貴</t>
  </si>
  <si>
    <t>宮本　佳汰</t>
  </si>
  <si>
    <t>渡邉　稜太</t>
  </si>
  <si>
    <t>小松　聖弥</t>
  </si>
  <si>
    <t>齋藤　皓佑</t>
  </si>
  <si>
    <t>佐藤　敦輝</t>
  </si>
  <si>
    <t>高久　能宗</t>
  </si>
  <si>
    <t>中島　健人</t>
  </si>
  <si>
    <t>原　泰三</t>
  </si>
  <si>
    <t>日向　凌</t>
  </si>
  <si>
    <t>加藤　寛大</t>
  </si>
  <si>
    <t>浜中　健太</t>
  </si>
  <si>
    <t>蔀　祥</t>
  </si>
  <si>
    <t>平野 快</t>
  </si>
  <si>
    <t>江夏　康平</t>
  </si>
  <si>
    <t>森實　亮太</t>
  </si>
  <si>
    <t>石井　大己</t>
  </si>
  <si>
    <t>岡部　耕平</t>
  </si>
  <si>
    <t>森本　亘</t>
  </si>
  <si>
    <t>新奥　孝太</t>
  </si>
  <si>
    <t>逸見　創太</t>
  </si>
  <si>
    <t>植田 優貴</t>
  </si>
  <si>
    <t>今村　亮太</t>
  </si>
  <si>
    <t>千田　陽登</t>
  </si>
  <si>
    <t>田畑　裕貴</t>
  </si>
  <si>
    <t>靍見　健太</t>
  </si>
  <si>
    <t>中野　智哉</t>
  </si>
  <si>
    <t>大西　勇</t>
  </si>
  <si>
    <t>比嘉　龍太郎</t>
  </si>
  <si>
    <t>加納　大穂</t>
  </si>
  <si>
    <t>西田　文哉</t>
  </si>
  <si>
    <t>廣木　亮太</t>
  </si>
  <si>
    <t>千葉　俊輔</t>
  </si>
  <si>
    <t>山本　陽一朗</t>
  </si>
  <si>
    <t>仲嶋 嵩人</t>
  </si>
  <si>
    <t>室井　敦</t>
  </si>
  <si>
    <t>松本　雅翔</t>
  </si>
  <si>
    <t>石渡　楓寿</t>
  </si>
  <si>
    <t>鈴木　颯斗</t>
  </si>
  <si>
    <t>三品　雄貴郎</t>
  </si>
  <si>
    <t>吉田　就</t>
  </si>
  <si>
    <t>石川　代記</t>
  </si>
  <si>
    <t>髙野　雄大</t>
  </si>
  <si>
    <t>髙濃　佑介</t>
  </si>
  <si>
    <t>浦部　拓磨</t>
  </si>
  <si>
    <t>吉田　凌</t>
  </si>
  <si>
    <t>梅村　隆星</t>
  </si>
  <si>
    <t>井熊　健祐</t>
  </si>
  <si>
    <t>大久保　志温</t>
  </si>
  <si>
    <t>飯濵　友太郎</t>
  </si>
  <si>
    <t>梶山 翔平</t>
  </si>
  <si>
    <t>金指 裕太朗</t>
  </si>
  <si>
    <t>川村 海陸</t>
  </si>
  <si>
    <t>佐藤　蓮</t>
  </si>
  <si>
    <t>髙田　幸之介</t>
  </si>
  <si>
    <t>田中 健太</t>
  </si>
  <si>
    <t>藤田 海</t>
  </si>
  <si>
    <t>白岩　幹也</t>
  </si>
  <si>
    <t>大原　健人</t>
  </si>
  <si>
    <t>山元　貫誠</t>
  </si>
  <si>
    <t>川原　歩</t>
  </si>
  <si>
    <t>酒井　凌佑</t>
  </si>
  <si>
    <t>木戸　悠介</t>
  </si>
  <si>
    <t>木梨　嘉紀</t>
  </si>
  <si>
    <t>渡邊　颯大</t>
  </si>
  <si>
    <t>山本　勘介</t>
  </si>
  <si>
    <t>松崎　光来</t>
  </si>
  <si>
    <t>岩田　伊織</t>
  </si>
  <si>
    <t>小笠原　大智</t>
  </si>
  <si>
    <t>三浦　宏晃</t>
  </si>
  <si>
    <t>近藤　圭太</t>
  </si>
  <si>
    <t>峰村　織</t>
  </si>
  <si>
    <t>矢内　允</t>
  </si>
  <si>
    <t>佐藤　友紀</t>
  </si>
  <si>
    <t>新井　今生人</t>
  </si>
  <si>
    <t>菊地　渚佑</t>
  </si>
  <si>
    <t>石崎　将翔</t>
  </si>
  <si>
    <t>江田　拓斗</t>
  </si>
  <si>
    <t>柿沼　幸輝</t>
  </si>
  <si>
    <t>坂本　大</t>
  </si>
  <si>
    <t>時田　翔梧</t>
  </si>
  <si>
    <t>大塩　健悟</t>
  </si>
  <si>
    <t>米澤　颯斗</t>
  </si>
  <si>
    <t>土屋　泰一郎</t>
  </si>
  <si>
    <t>柳井　良太</t>
  </si>
  <si>
    <t>打木　耕平</t>
  </si>
  <si>
    <t>藤井　優佑</t>
  </si>
  <si>
    <t>松森　史晃</t>
  </si>
  <si>
    <t>長谷　ポンパット</t>
  </si>
  <si>
    <t>加藤　尚也</t>
  </si>
  <si>
    <t>北野　龍也</t>
  </si>
  <si>
    <t>工藤　健志郎</t>
  </si>
  <si>
    <t>重富　優名</t>
  </si>
  <si>
    <t>正岡　大空</t>
  </si>
  <si>
    <t>山崎　晴人</t>
  </si>
  <si>
    <t>齊藤　莞太</t>
    <rPh sb="0" eb="2">
      <t>サイトウ</t>
    </rPh>
    <phoneticPr fontId="3"/>
  </si>
  <si>
    <t>渡邉　雅也</t>
  </si>
  <si>
    <t>山本　祐士</t>
    <rPh sb="3" eb="4">
      <t>ユウ</t>
    </rPh>
    <rPh sb="4" eb="5">
      <t>シ</t>
    </rPh>
    <phoneticPr fontId="3"/>
  </si>
  <si>
    <t>井手上　大翔</t>
  </si>
  <si>
    <t>山内　智幸</t>
  </si>
  <si>
    <t>新野　冴生</t>
  </si>
  <si>
    <t>庄司　秀朗</t>
  </si>
  <si>
    <t>杠　幹大</t>
  </si>
  <si>
    <t>石田　陸人</t>
  </si>
  <si>
    <t>柴田　楓月</t>
  </si>
  <si>
    <t>古屋　渓将</t>
  </si>
  <si>
    <t>内田　健斗</t>
  </si>
  <si>
    <t>武田　拓樹</t>
  </si>
  <si>
    <t>細山　祐司</t>
  </si>
  <si>
    <t>菅原　健矢</t>
  </si>
  <si>
    <t>吉原　渚</t>
  </si>
  <si>
    <t>早川　倫弘</t>
  </si>
  <si>
    <t>5768</t>
  </si>
  <si>
    <t>篠﨑　明彦</t>
  </si>
  <si>
    <t>楠　亮太</t>
  </si>
  <si>
    <t>森田　大毅</t>
  </si>
  <si>
    <t>垂石　悠吾</t>
  </si>
  <si>
    <t>石原　大暉</t>
  </si>
  <si>
    <t>植村　勇太</t>
  </si>
  <si>
    <t>須貝　匠</t>
  </si>
  <si>
    <t>土井　将太</t>
  </si>
  <si>
    <t>戸丸　一朔</t>
  </si>
  <si>
    <t>堀込　碧</t>
  </si>
  <si>
    <t>奥村　一貴</t>
  </si>
  <si>
    <t>原田　将希</t>
  </si>
  <si>
    <t>内田　篤志</t>
  </si>
  <si>
    <t>下村　康喜</t>
  </si>
  <si>
    <t>冨田　恵友</t>
  </si>
  <si>
    <t>星野　拓未</t>
  </si>
  <si>
    <t>北條　晴也</t>
  </si>
  <si>
    <t>菅原　響喜</t>
  </si>
  <si>
    <t>鈴木　基嗣</t>
  </si>
  <si>
    <t>千葉　優希</t>
  </si>
  <si>
    <t>西　裕大</t>
  </si>
  <si>
    <t>奥村　奏</t>
  </si>
  <si>
    <t>玉井　綾</t>
  </si>
  <si>
    <t>宇佐美　祐太</t>
  </si>
  <si>
    <t>平野　太一</t>
  </si>
  <si>
    <t>持増　航暉</t>
  </si>
  <si>
    <t>瀬戸　遼平</t>
  </si>
  <si>
    <t>高橋　怜</t>
  </si>
  <si>
    <t>中平　光志朗</t>
  </si>
  <si>
    <t>宮本　太嗣</t>
  </si>
  <si>
    <t>丸山　翔太</t>
  </si>
  <si>
    <t>中川　由章</t>
  </si>
  <si>
    <t>山下　怜介</t>
  </si>
  <si>
    <t>小田　健人</t>
  </si>
  <si>
    <t>高木　良</t>
  </si>
  <si>
    <t>久田　隼輔</t>
  </si>
  <si>
    <t>大島　弘嵩</t>
  </si>
  <si>
    <t>田中　雄月</t>
  </si>
  <si>
    <t>松本　卓巳</t>
  </si>
  <si>
    <t>河合　智至</t>
  </si>
  <si>
    <t>田辺　恒介</t>
  </si>
  <si>
    <t>金子　祥朝</t>
  </si>
  <si>
    <t>瀬戸　夢永</t>
  </si>
  <si>
    <t>笹川　幸太郎</t>
  </si>
  <si>
    <t>杉山　英優</t>
  </si>
  <si>
    <t>添島　健太</t>
  </si>
  <si>
    <t>松尾　飛翼</t>
  </si>
  <si>
    <t>郷原　将哉</t>
  </si>
  <si>
    <t>奥林　拓也</t>
  </si>
  <si>
    <t>安倍　亮明</t>
  </si>
  <si>
    <t>大澤　武裕</t>
  </si>
  <si>
    <t>菅沼　拓哉</t>
  </si>
  <si>
    <t>田名網　光</t>
  </si>
  <si>
    <t>浜田　祐爾</t>
  </si>
  <si>
    <t>森田　清康</t>
  </si>
  <si>
    <t>菱沼　颯</t>
  </si>
  <si>
    <t>柳田　知洋</t>
  </si>
  <si>
    <t>奈良　大寿</t>
  </si>
  <si>
    <t>上杉　高頼</t>
  </si>
  <si>
    <t>石嵜　寛之</t>
  </si>
  <si>
    <t>緒方　翔一</t>
  </si>
  <si>
    <t>古山　智也</t>
  </si>
  <si>
    <t>戸澤　宏太</t>
  </si>
  <si>
    <t>中井　脩太</t>
  </si>
  <si>
    <t>佐伯　亮汰</t>
  </si>
  <si>
    <t>中澤　新</t>
  </si>
  <si>
    <t>佐々木　亮尚</t>
  </si>
  <si>
    <t>鷲尾　将行</t>
  </si>
  <si>
    <t>數野　大樹</t>
  </si>
  <si>
    <t>牧野　海翔</t>
  </si>
  <si>
    <t>池田　青</t>
  </si>
  <si>
    <t>伊藤　快太</t>
  </si>
  <si>
    <t>岡崎　優一郎</t>
  </si>
  <si>
    <t>金谷　優一</t>
  </si>
  <si>
    <t>清水　洸次朗</t>
  </si>
  <si>
    <t>細矢　英輔</t>
  </si>
  <si>
    <t>相川　優貴</t>
  </si>
  <si>
    <t>共栄大学</t>
  </si>
  <si>
    <t>東京都立大学</t>
  </si>
  <si>
    <t>自治医科大学</t>
  </si>
  <si>
    <t>星槎大学</t>
  </si>
  <si>
    <t>東邦大学</t>
  </si>
  <si>
    <t>国士館大学</t>
  </si>
  <si>
    <t>東京工業高等専門学校</t>
  </si>
  <si>
    <t>高崎健康福祉大学</t>
  </si>
  <si>
    <t>960801</t>
  </si>
  <si>
    <t>960223</t>
  </si>
  <si>
    <t>960521</t>
  </si>
  <si>
    <t>960809</t>
  </si>
  <si>
    <t>960613</t>
  </si>
  <si>
    <t>970704</t>
  </si>
  <si>
    <t>990101</t>
  </si>
  <si>
    <t>980515</t>
  </si>
  <si>
    <t>980809</t>
  </si>
  <si>
    <t>990324</t>
  </si>
  <si>
    <t>980909</t>
  </si>
  <si>
    <t>980920</t>
  </si>
  <si>
    <t>981215</t>
  </si>
  <si>
    <t>980729</t>
  </si>
  <si>
    <t>981206</t>
  </si>
  <si>
    <t>981123</t>
  </si>
  <si>
    <t>980404</t>
  </si>
  <si>
    <t>980928</t>
  </si>
  <si>
    <t>990129</t>
  </si>
  <si>
    <t>970929</t>
  </si>
  <si>
    <t>980522</t>
  </si>
  <si>
    <t>980202</t>
  </si>
  <si>
    <t>981110</t>
  </si>
  <si>
    <t>980714</t>
  </si>
  <si>
    <t>970728</t>
  </si>
  <si>
    <t>990304</t>
  </si>
  <si>
    <t>981017</t>
  </si>
  <si>
    <t>980912</t>
  </si>
  <si>
    <t>990901</t>
  </si>
  <si>
    <t>991202</t>
  </si>
  <si>
    <t>990513</t>
  </si>
  <si>
    <t>991113</t>
  </si>
  <si>
    <t>980613</t>
  </si>
  <si>
    <t>000102</t>
  </si>
  <si>
    <t>980805</t>
  </si>
  <si>
    <t>980908</t>
  </si>
  <si>
    <t>000222</t>
  </si>
  <si>
    <t>991119</t>
  </si>
  <si>
    <t>990629</t>
  </si>
  <si>
    <t>990818</t>
  </si>
  <si>
    <t>990524</t>
  </si>
  <si>
    <t>990507</t>
  </si>
  <si>
    <t>000225</t>
  </si>
  <si>
    <t>990425</t>
  </si>
  <si>
    <t>981223</t>
  </si>
  <si>
    <t>990501</t>
  </si>
  <si>
    <t>990928</t>
  </si>
  <si>
    <t>991010</t>
  </si>
  <si>
    <t>981028</t>
  </si>
  <si>
    <t>991129</t>
  </si>
  <si>
    <t>000215</t>
  </si>
  <si>
    <t>980828</t>
  </si>
  <si>
    <t>990713</t>
  </si>
  <si>
    <t>980503</t>
  </si>
  <si>
    <t>990521</t>
  </si>
  <si>
    <t>000120</t>
  </si>
  <si>
    <t>990123</t>
  </si>
  <si>
    <t>990902</t>
  </si>
  <si>
    <t>980818</t>
  </si>
  <si>
    <t>991211</t>
  </si>
  <si>
    <t>980321</t>
  </si>
  <si>
    <t>990703</t>
  </si>
  <si>
    <t>990827</t>
  </si>
  <si>
    <t>990413</t>
  </si>
  <si>
    <t>000404</t>
  </si>
  <si>
    <t>000628</t>
  </si>
  <si>
    <t>000406</t>
  </si>
  <si>
    <t>001011</t>
  </si>
  <si>
    <t>010310</t>
  </si>
  <si>
    <t>000704</t>
  </si>
  <si>
    <t>000423</t>
  </si>
  <si>
    <t>001001</t>
  </si>
  <si>
    <t>001020</t>
  </si>
  <si>
    <t>000902</t>
  </si>
  <si>
    <t>000627</t>
  </si>
  <si>
    <t>000805</t>
  </si>
  <si>
    <t>000729</t>
  </si>
  <si>
    <t>000706</t>
  </si>
  <si>
    <t>000724</t>
  </si>
  <si>
    <t>000517</t>
  </si>
  <si>
    <t>000515</t>
  </si>
  <si>
    <t>000719</t>
  </si>
  <si>
    <t>000801</t>
  </si>
  <si>
    <t>020319</t>
  </si>
  <si>
    <t>010707</t>
  </si>
  <si>
    <t>011121</t>
  </si>
  <si>
    <t>010408</t>
  </si>
  <si>
    <t>970726</t>
  </si>
  <si>
    <t>980430</t>
  </si>
  <si>
    <t>990709</t>
  </si>
  <si>
    <t>000309</t>
  </si>
  <si>
    <t>980619</t>
  </si>
  <si>
    <t>990725</t>
  </si>
  <si>
    <t>990921</t>
  </si>
  <si>
    <t>990822</t>
  </si>
  <si>
    <t>990705</t>
  </si>
  <si>
    <t>000914</t>
  </si>
  <si>
    <t>010315</t>
  </si>
  <si>
    <t>970701</t>
  </si>
  <si>
    <t>980622</t>
  </si>
  <si>
    <t>990401</t>
  </si>
  <si>
    <t>980508</t>
  </si>
  <si>
    <t>981218</t>
  </si>
  <si>
    <t>981001</t>
  </si>
  <si>
    <t>980831</t>
  </si>
  <si>
    <t>990624</t>
  </si>
  <si>
    <t>990612</t>
  </si>
  <si>
    <t>990409</t>
  </si>
  <si>
    <t>990807</t>
  </si>
  <si>
    <t>990904</t>
  </si>
  <si>
    <t>990518</t>
  </si>
  <si>
    <t>990408</t>
  </si>
  <si>
    <t>000206</t>
  </si>
  <si>
    <t>010103</t>
  </si>
  <si>
    <t>000830</t>
  </si>
  <si>
    <t>001007</t>
  </si>
  <si>
    <t>010130</t>
  </si>
  <si>
    <t>000822</t>
  </si>
  <si>
    <t>000921</t>
  </si>
  <si>
    <t>000609</t>
  </si>
  <si>
    <t>001213</t>
  </si>
  <si>
    <t>001031</t>
  </si>
  <si>
    <t>000605</t>
  </si>
  <si>
    <t>001004</t>
  </si>
  <si>
    <t>010223</t>
  </si>
  <si>
    <t>000422</t>
  </si>
  <si>
    <t>000727</t>
  </si>
  <si>
    <t>011231</t>
  </si>
  <si>
    <t>010624</t>
  </si>
  <si>
    <t>011110</t>
  </si>
  <si>
    <t>010823</t>
  </si>
  <si>
    <t>010720</t>
  </si>
  <si>
    <t>010721</t>
  </si>
  <si>
    <t>011227</t>
  </si>
  <si>
    <t>010410</t>
  </si>
  <si>
    <t>011012</t>
  </si>
  <si>
    <t>010911</t>
  </si>
  <si>
    <t>011224</t>
  </si>
  <si>
    <t>011229</t>
  </si>
  <si>
    <t>980824</t>
  </si>
  <si>
    <t>980806</t>
  </si>
  <si>
    <t>981114</t>
  </si>
  <si>
    <t>981023</t>
  </si>
  <si>
    <t>981016</t>
  </si>
  <si>
    <t>980426</t>
  </si>
  <si>
    <t>981119</t>
  </si>
  <si>
    <t>980524</t>
  </si>
  <si>
    <t>980618</t>
  </si>
  <si>
    <t>981007</t>
  </si>
  <si>
    <t>980410</t>
  </si>
  <si>
    <t>980731</t>
  </si>
  <si>
    <t>981105</t>
  </si>
  <si>
    <t>981031</t>
  </si>
  <si>
    <t>980509</t>
  </si>
  <si>
    <t>980511</t>
  </si>
  <si>
    <t>980502</t>
  </si>
  <si>
    <t>990329</t>
  </si>
  <si>
    <t>980715</t>
  </si>
  <si>
    <t>990301</t>
  </si>
  <si>
    <t>981030</t>
  </si>
  <si>
    <t>971009</t>
  </si>
  <si>
    <t>970625</t>
  </si>
  <si>
    <t>991229</t>
  </si>
  <si>
    <t>990617</t>
  </si>
  <si>
    <t>990929</t>
  </si>
  <si>
    <t>000318</t>
  </si>
  <si>
    <t>990819</t>
  </si>
  <si>
    <t>990918</t>
  </si>
  <si>
    <t>990505</t>
  </si>
  <si>
    <t>991225</t>
  </si>
  <si>
    <t>000126</t>
  </si>
  <si>
    <t>991109</t>
  </si>
  <si>
    <t>000315</t>
  </si>
  <si>
    <t>990528</t>
  </si>
  <si>
    <t>000321</t>
  </si>
  <si>
    <t>990717</t>
  </si>
  <si>
    <t>990610</t>
  </si>
  <si>
    <t>990602</t>
  </si>
  <si>
    <t>990722</t>
  </si>
  <si>
    <t>990707</t>
  </si>
  <si>
    <t>990603</t>
  </si>
  <si>
    <t>990803</t>
  </si>
  <si>
    <t>990809</t>
  </si>
  <si>
    <t>000119</t>
  </si>
  <si>
    <t>001109</t>
  </si>
  <si>
    <t>010116</t>
  </si>
  <si>
    <t>000919</t>
  </si>
  <si>
    <t>000707</t>
  </si>
  <si>
    <t>010325</t>
  </si>
  <si>
    <t>010101</t>
  </si>
  <si>
    <t>000603</t>
  </si>
  <si>
    <t>001216</t>
  </si>
  <si>
    <t>001022</t>
  </si>
  <si>
    <t>001124</t>
  </si>
  <si>
    <t>000815</t>
  </si>
  <si>
    <t>000523</t>
  </si>
  <si>
    <t>000824</t>
  </si>
  <si>
    <t>001214</t>
  </si>
  <si>
    <t>000726</t>
  </si>
  <si>
    <t>010210</t>
  </si>
  <si>
    <t>000405</t>
  </si>
  <si>
    <t>000618</t>
  </si>
  <si>
    <t>990805</t>
  </si>
  <si>
    <t>000531</t>
  </si>
  <si>
    <t>000928</t>
  </si>
  <si>
    <t>001016</t>
  </si>
  <si>
    <t>010626</t>
  </si>
  <si>
    <t>010724</t>
  </si>
  <si>
    <t>010425</t>
  </si>
  <si>
    <t>010420</t>
  </si>
  <si>
    <t>011213</t>
  </si>
  <si>
    <t>010617</t>
  </si>
  <si>
    <t>011214</t>
  </si>
  <si>
    <t>010712</t>
  </si>
  <si>
    <t>010708</t>
  </si>
  <si>
    <t>011106</t>
  </si>
  <si>
    <t>010619</t>
  </si>
  <si>
    <t>010515</t>
  </si>
  <si>
    <t>010612</t>
  </si>
  <si>
    <t>010926</t>
  </si>
  <si>
    <t>010719</t>
  </si>
  <si>
    <t>010407</t>
  </si>
  <si>
    <t>010815</t>
  </si>
  <si>
    <t>011015</t>
  </si>
  <si>
    <t>010521</t>
  </si>
  <si>
    <t>011105</t>
  </si>
  <si>
    <t>010825</t>
  </si>
  <si>
    <t>010710</t>
  </si>
  <si>
    <t>011017</t>
  </si>
  <si>
    <t>970117</t>
  </si>
  <si>
    <t>960422</t>
  </si>
  <si>
    <t>980630</t>
  </si>
  <si>
    <t>981026</t>
  </si>
  <si>
    <t>980625</t>
  </si>
  <si>
    <t>990111</t>
  </si>
  <si>
    <t>980918</t>
  </si>
  <si>
    <t>990917</t>
  </si>
  <si>
    <t>000128</t>
  </si>
  <si>
    <t>990502</t>
  </si>
  <si>
    <t>990719</t>
  </si>
  <si>
    <t>990930</t>
  </si>
  <si>
    <t>000105</t>
  </si>
  <si>
    <t>000916</t>
  </si>
  <si>
    <t>001115</t>
  </si>
  <si>
    <t>010329</t>
  </si>
  <si>
    <t>000912</t>
  </si>
  <si>
    <t>020206</t>
  </si>
  <si>
    <t>010728</t>
  </si>
  <si>
    <t>990227</t>
  </si>
  <si>
    <t>981217</t>
  </si>
  <si>
    <t>980906</t>
  </si>
  <si>
    <t>980830</t>
  </si>
  <si>
    <t>980721</t>
  </si>
  <si>
    <t>980601</t>
  </si>
  <si>
    <t>990110</t>
  </si>
  <si>
    <t>980709</t>
  </si>
  <si>
    <t>950613</t>
  </si>
  <si>
    <t>000214</t>
  </si>
  <si>
    <t>000311</t>
  </si>
  <si>
    <t>991210</t>
  </si>
  <si>
    <t>990708</t>
  </si>
  <si>
    <t>990618</t>
  </si>
  <si>
    <t>000121</t>
  </si>
  <si>
    <t>991029</t>
  </si>
  <si>
    <t>990525</t>
  </si>
  <si>
    <t>990516</t>
  </si>
  <si>
    <t>010202</t>
  </si>
  <si>
    <t>001220</t>
  </si>
  <si>
    <t>000522</t>
  </si>
  <si>
    <t>010306</t>
  </si>
  <si>
    <t>000612</t>
  </si>
  <si>
    <t>000828</t>
  </si>
  <si>
    <t>000408</t>
  </si>
  <si>
    <t>010303</t>
  </si>
  <si>
    <t>001205</t>
  </si>
  <si>
    <t>000731</t>
  </si>
  <si>
    <t>010115</t>
  </si>
  <si>
    <t>000818</t>
  </si>
  <si>
    <t>010222</t>
  </si>
  <si>
    <t>010718</t>
  </si>
  <si>
    <t>020104</t>
  </si>
  <si>
    <t>011027</t>
  </si>
  <si>
    <t>010822</t>
  </si>
  <si>
    <t>010917</t>
  </si>
  <si>
    <t>011111</t>
  </si>
  <si>
    <t>020117</t>
  </si>
  <si>
    <t>020111</t>
  </si>
  <si>
    <t>011010</t>
  </si>
  <si>
    <t>011028</t>
  </si>
  <si>
    <t>010729</t>
  </si>
  <si>
    <t>020126</t>
  </si>
  <si>
    <t>010414</t>
  </si>
  <si>
    <t>010927</t>
  </si>
  <si>
    <t>011002</t>
  </si>
  <si>
    <t>010510</t>
  </si>
  <si>
    <t>980915</t>
  </si>
  <si>
    <t>980930</t>
  </si>
  <si>
    <t>990706</t>
  </si>
  <si>
    <t>000210</t>
  </si>
  <si>
    <t>991102</t>
  </si>
  <si>
    <t>011016</t>
  </si>
  <si>
    <t>980725</t>
  </si>
  <si>
    <t>980513</t>
  </si>
  <si>
    <t>980910</t>
  </si>
  <si>
    <t>980517</t>
  </si>
  <si>
    <t>980822</t>
  </si>
  <si>
    <t>980606</t>
  </si>
  <si>
    <t>980804</t>
  </si>
  <si>
    <t>990205</t>
  </si>
  <si>
    <t>980808</t>
  </si>
  <si>
    <t>980418</t>
  </si>
  <si>
    <t>980403</t>
  </si>
  <si>
    <t>980520</t>
  </si>
  <si>
    <t>991126</t>
  </si>
  <si>
    <t>990519</t>
  </si>
  <si>
    <t>000124</t>
  </si>
  <si>
    <t>990614</t>
  </si>
  <si>
    <t>000302</t>
  </si>
  <si>
    <t>990520</t>
  </si>
  <si>
    <t>990416</t>
  </si>
  <si>
    <t>990913</t>
  </si>
  <si>
    <t>990924</t>
  </si>
  <si>
    <t>001217</t>
  </si>
  <si>
    <t>001021</t>
  </si>
  <si>
    <t>010110</t>
  </si>
  <si>
    <t>000710</t>
  </si>
  <si>
    <t>001023</t>
  </si>
  <si>
    <t>001227</t>
  </si>
  <si>
    <t>001005</t>
  </si>
  <si>
    <t>001113</t>
  </si>
  <si>
    <t>000506</t>
  </si>
  <si>
    <t>010104</t>
  </si>
  <si>
    <t>000825</t>
  </si>
  <si>
    <t>000409</t>
  </si>
  <si>
    <t>000701</t>
  </si>
  <si>
    <t>960718</t>
  </si>
  <si>
    <t>010924</t>
  </si>
  <si>
    <t>970509</t>
  </si>
  <si>
    <t>980924</t>
  </si>
  <si>
    <t>981112</t>
  </si>
  <si>
    <t>981220</t>
  </si>
  <si>
    <t>980907</t>
  </si>
  <si>
    <t>990319</t>
  </si>
  <si>
    <t>980702</t>
  </si>
  <si>
    <t>990109</t>
  </si>
  <si>
    <t>980610</t>
  </si>
  <si>
    <t>980819</t>
  </si>
  <si>
    <t>980929</t>
  </si>
  <si>
    <t>980925</t>
  </si>
  <si>
    <t>990731</t>
  </si>
  <si>
    <t>991001</t>
  </si>
  <si>
    <t>990826</t>
  </si>
  <si>
    <t>991007</t>
  </si>
  <si>
    <t>990718</t>
  </si>
  <si>
    <t>000112</t>
  </si>
  <si>
    <t>990615</t>
  </si>
  <si>
    <t>990403</t>
  </si>
  <si>
    <t>990423</t>
  </si>
  <si>
    <t>000619</t>
  </si>
  <si>
    <t>000428</t>
  </si>
  <si>
    <t>000419</t>
  </si>
  <si>
    <t>001015</t>
  </si>
  <si>
    <t>000721</t>
  </si>
  <si>
    <t>001009</t>
  </si>
  <si>
    <t>000424</t>
  </si>
  <si>
    <t>010120</t>
  </si>
  <si>
    <t>001127</t>
  </si>
  <si>
    <t>000816</t>
  </si>
  <si>
    <t>011026</t>
  </si>
  <si>
    <t>000109</t>
  </si>
  <si>
    <t>020313</t>
  </si>
  <si>
    <t>020227</t>
  </si>
  <si>
    <t>010419</t>
  </si>
  <si>
    <t>010421</t>
  </si>
  <si>
    <t>011206</t>
  </si>
  <si>
    <t>010609</t>
  </si>
  <si>
    <t>010629</t>
  </si>
  <si>
    <t>010114</t>
  </si>
  <si>
    <t>000601</t>
  </si>
  <si>
    <t>991019</t>
  </si>
  <si>
    <t>010403</t>
  </si>
  <si>
    <t>980901</t>
  </si>
  <si>
    <t>980706</t>
  </si>
  <si>
    <t>000620</t>
  </si>
  <si>
    <t>981201</t>
  </si>
  <si>
    <t>020304</t>
  </si>
  <si>
    <t>990213</t>
  </si>
  <si>
    <t>980505</t>
  </si>
  <si>
    <t>981127</t>
  </si>
  <si>
    <t>981104</t>
  </si>
  <si>
    <t>980405</t>
  </si>
  <si>
    <t>990327</t>
  </si>
  <si>
    <t>981029</t>
  </si>
  <si>
    <t>980605</t>
  </si>
  <si>
    <t>980726</t>
  </si>
  <si>
    <t>971006</t>
  </si>
  <si>
    <t>990428</t>
  </si>
  <si>
    <t>000209</t>
  </si>
  <si>
    <t>990715</t>
  </si>
  <si>
    <t>991205</t>
  </si>
  <si>
    <t>991224</t>
  </si>
  <si>
    <t>990828</t>
  </si>
  <si>
    <t>991228</t>
  </si>
  <si>
    <t>990910</t>
  </si>
  <si>
    <t>000207</t>
  </si>
  <si>
    <t>000115</t>
  </si>
  <si>
    <t>991217</t>
  </si>
  <si>
    <t>991213</t>
  </si>
  <si>
    <t>000502</t>
  </si>
  <si>
    <t>000711</t>
  </si>
  <si>
    <t>000421</t>
  </si>
  <si>
    <t>000403</t>
  </si>
  <si>
    <t>000414</t>
  </si>
  <si>
    <t>000920</t>
  </si>
  <si>
    <t>010225</t>
  </si>
  <si>
    <t>000810</t>
  </si>
  <si>
    <t>001231</t>
  </si>
  <si>
    <t>000415</t>
  </si>
  <si>
    <t>000513</t>
  </si>
  <si>
    <t>000708</t>
  </si>
  <si>
    <t>990509</t>
  </si>
  <si>
    <t>010124</t>
  </si>
  <si>
    <t>000530</t>
  </si>
  <si>
    <t>010905</t>
  </si>
  <si>
    <t>020102</t>
  </si>
  <si>
    <t>020103</t>
  </si>
  <si>
    <t>010830</t>
  </si>
  <si>
    <t>010810</t>
  </si>
  <si>
    <t>011008</t>
  </si>
  <si>
    <t>010628</t>
  </si>
  <si>
    <t>011101</t>
  </si>
  <si>
    <t>981129</t>
  </si>
  <si>
    <t>980413</t>
  </si>
  <si>
    <t>980409</t>
  </si>
  <si>
    <t>990121</t>
  </si>
  <si>
    <t>990311</t>
  </si>
  <si>
    <t>981210</t>
  </si>
  <si>
    <t>980730</t>
  </si>
  <si>
    <t>980604</t>
  </si>
  <si>
    <t>990119</t>
  </si>
  <si>
    <t>990626</t>
  </si>
  <si>
    <t>990607</t>
  </si>
  <si>
    <t>000216</t>
  </si>
  <si>
    <t>991009</t>
  </si>
  <si>
    <t>990621</t>
  </si>
  <si>
    <t>991117</t>
  </si>
  <si>
    <t>990616</t>
  </si>
  <si>
    <t>000313</t>
  </si>
  <si>
    <t>990829</t>
  </si>
  <si>
    <t>991130</t>
  </si>
  <si>
    <t>990419</t>
  </si>
  <si>
    <t>991212</t>
  </si>
  <si>
    <t>991125</t>
  </si>
  <si>
    <t>000108</t>
  </si>
  <si>
    <t>991030</t>
  </si>
  <si>
    <t>000218</t>
  </si>
  <si>
    <t>990814</t>
  </si>
  <si>
    <t>990613</t>
  </si>
  <si>
    <t>991012</t>
  </si>
  <si>
    <t>991105</t>
  </si>
  <si>
    <t>981121</t>
  </si>
  <si>
    <t>000903</t>
  </si>
  <si>
    <t>000927</t>
  </si>
  <si>
    <t>001012</t>
  </si>
  <si>
    <t>001208</t>
  </si>
  <si>
    <t>001222</t>
  </si>
  <si>
    <t>010401</t>
  </si>
  <si>
    <t>010312</t>
  </si>
  <si>
    <t>000802</t>
  </si>
  <si>
    <t>000621</t>
  </si>
  <si>
    <t>001102</t>
  </si>
  <si>
    <t>000426</t>
  </si>
  <si>
    <t>010109</t>
  </si>
  <si>
    <t>000525</t>
  </si>
  <si>
    <t>000626</t>
  </si>
  <si>
    <t>990118</t>
  </si>
  <si>
    <t>981012</t>
  </si>
  <si>
    <t>990207</t>
  </si>
  <si>
    <t>981202</t>
  </si>
  <si>
    <t>980810</t>
  </si>
  <si>
    <t>980701</t>
  </si>
  <si>
    <t>980821</t>
  </si>
  <si>
    <t>980926</t>
  </si>
  <si>
    <t>990204</t>
  </si>
  <si>
    <t>981207</t>
  </si>
  <si>
    <t>990209</t>
  </si>
  <si>
    <t>980423</t>
  </si>
  <si>
    <t>981020</t>
  </si>
  <si>
    <t>980816</t>
  </si>
  <si>
    <t>980827</t>
  </si>
  <si>
    <t>990126</t>
  </si>
  <si>
    <t>990510</t>
  </si>
  <si>
    <t>000113</t>
  </si>
  <si>
    <t>991220</t>
  </si>
  <si>
    <t>990412</t>
  </si>
  <si>
    <t>990604</t>
  </si>
  <si>
    <t>990430</t>
  </si>
  <si>
    <t>990421</t>
  </si>
  <si>
    <t>991127</t>
  </si>
  <si>
    <t>990727</t>
  </si>
  <si>
    <t>990512</t>
  </si>
  <si>
    <t>990911</t>
  </si>
  <si>
    <t>001226</t>
  </si>
  <si>
    <t>000807</t>
  </si>
  <si>
    <t>001104</t>
  </si>
  <si>
    <t>000418</t>
  </si>
  <si>
    <t>001210</t>
  </si>
  <si>
    <t>001223</t>
  </si>
  <si>
    <t>010220</t>
  </si>
  <si>
    <t>010129</t>
  </si>
  <si>
    <t>010208</t>
  </si>
  <si>
    <t>010322</t>
  </si>
  <si>
    <t>001228</t>
  </si>
  <si>
    <t>000518</t>
  </si>
  <si>
    <t>000922</t>
  </si>
  <si>
    <t>000718</t>
  </si>
  <si>
    <t>001204</t>
  </si>
  <si>
    <t>010603</t>
  </si>
  <si>
    <t>010517</t>
  </si>
  <si>
    <t>020204</t>
  </si>
  <si>
    <t>020225</t>
  </si>
  <si>
    <t>020322</t>
  </si>
  <si>
    <t>010715</t>
  </si>
  <si>
    <t>010829</t>
  </si>
  <si>
    <t>010725</t>
  </si>
  <si>
    <t>011120</t>
  </si>
  <si>
    <t>010909</t>
  </si>
  <si>
    <t>020118</t>
  </si>
  <si>
    <t>010727</t>
  </si>
  <si>
    <t>020124</t>
  </si>
  <si>
    <t>991231</t>
  </si>
  <si>
    <t>010511</t>
  </si>
  <si>
    <t>010512</t>
  </si>
  <si>
    <t>981011</t>
  </si>
  <si>
    <t>980428</t>
  </si>
  <si>
    <t>980705</t>
  </si>
  <si>
    <t>981204</t>
  </si>
  <si>
    <t>980812</t>
  </si>
  <si>
    <t>981006</t>
  </si>
  <si>
    <t>990326</t>
  </si>
  <si>
    <t>980817</t>
  </si>
  <si>
    <t>980609</t>
  </si>
  <si>
    <t>981209</t>
  </si>
  <si>
    <t>980417</t>
  </si>
  <si>
    <t>990422</t>
  </si>
  <si>
    <t>990820</t>
  </si>
  <si>
    <t>991027</t>
  </si>
  <si>
    <t>990407</t>
  </si>
  <si>
    <t>990426</t>
  </si>
  <si>
    <t>991015</t>
  </si>
  <si>
    <t>990926</t>
  </si>
  <si>
    <t>010328</t>
  </si>
  <si>
    <t>000429</t>
  </si>
  <si>
    <t>001118</t>
  </si>
  <si>
    <t>000505</t>
  </si>
  <si>
    <t>010308</t>
  </si>
  <si>
    <t>000610</t>
  </si>
  <si>
    <t>000420</t>
  </si>
  <si>
    <t>010330</t>
  </si>
  <si>
    <t>001230</t>
  </si>
  <si>
    <t>010921</t>
  </si>
  <si>
    <t>010514</t>
  </si>
  <si>
    <t>020310</t>
  </si>
  <si>
    <t>010522</t>
  </si>
  <si>
    <t>020112</t>
  </si>
  <si>
    <t>011019</t>
  </si>
  <si>
    <t>010426</t>
  </si>
  <si>
    <t>011022</t>
  </si>
  <si>
    <t>010920</t>
  </si>
  <si>
    <t>020327</t>
  </si>
  <si>
    <t>011204</t>
  </si>
  <si>
    <t>010506</t>
  </si>
  <si>
    <t>010623</t>
  </si>
  <si>
    <t>011020</t>
  </si>
  <si>
    <t>011219</t>
  </si>
  <si>
    <t>010424</t>
  </si>
  <si>
    <t>971216</t>
  </si>
  <si>
    <t>980922</t>
  </si>
  <si>
    <t>981004</t>
  </si>
  <si>
    <t>000114</t>
  </si>
  <si>
    <t>990927</t>
  </si>
  <si>
    <t>001215</t>
  </si>
  <si>
    <t>010107</t>
  </si>
  <si>
    <t>000728</t>
  </si>
  <si>
    <t>001013</t>
  </si>
  <si>
    <t>980415</t>
  </si>
  <si>
    <t>980402</t>
  </si>
  <si>
    <t>981203</t>
  </si>
  <si>
    <t>980507</t>
  </si>
  <si>
    <t>980903</t>
  </si>
  <si>
    <t>980512</t>
  </si>
  <si>
    <t>980519</t>
  </si>
  <si>
    <t>000131</t>
  </si>
  <si>
    <t>000304</t>
  </si>
  <si>
    <t>990801</t>
  </si>
  <si>
    <t>990417</t>
  </si>
  <si>
    <t>990427</t>
  </si>
  <si>
    <t>991017</t>
  </si>
  <si>
    <t>000813</t>
  </si>
  <si>
    <t>010218</t>
  </si>
  <si>
    <t>000913</t>
  </si>
  <si>
    <t>000519</t>
  </si>
  <si>
    <t>000915</t>
  </si>
  <si>
    <t>001229</t>
  </si>
  <si>
    <t>001006</t>
  </si>
  <si>
    <t>010530</t>
  </si>
  <si>
    <t>020330</t>
  </si>
  <si>
    <t>010601</t>
  </si>
  <si>
    <t>980504</t>
  </si>
  <si>
    <t>981005</t>
  </si>
  <si>
    <t>980528</t>
  </si>
  <si>
    <t>990113</t>
  </si>
  <si>
    <t>971031</t>
  </si>
  <si>
    <t>000503</t>
  </si>
  <si>
    <t>000504</t>
  </si>
  <si>
    <t>020213</t>
  </si>
  <si>
    <t>950625</t>
  </si>
  <si>
    <t>960714</t>
  </si>
  <si>
    <t>970101</t>
  </si>
  <si>
    <t>990322</t>
  </si>
  <si>
    <t>970423</t>
  </si>
  <si>
    <t>980607</t>
  </si>
  <si>
    <t>970410</t>
  </si>
  <si>
    <t>981124</t>
  </si>
  <si>
    <t>990515</t>
  </si>
  <si>
    <t>991006</t>
  </si>
  <si>
    <t>991028</t>
  </si>
  <si>
    <t>981024</t>
  </si>
  <si>
    <t>990414</t>
  </si>
  <si>
    <t>971021</t>
  </si>
  <si>
    <t>990410</t>
  </si>
  <si>
    <t>990221</t>
  </si>
  <si>
    <t>991104</t>
  </si>
  <si>
    <t>991008</t>
  </si>
  <si>
    <t>981213</t>
  </si>
  <si>
    <t>990710</t>
  </si>
  <si>
    <t>990907</t>
  </si>
  <si>
    <t>000514</t>
  </si>
  <si>
    <t>001123</t>
  </si>
  <si>
    <t>000812</t>
  </si>
  <si>
    <t>000829</t>
  </si>
  <si>
    <t>000410</t>
  </si>
  <si>
    <t>000924</t>
  </si>
  <si>
    <t>990908</t>
  </si>
  <si>
    <t>000630</t>
  </si>
  <si>
    <t>010415</t>
  </si>
  <si>
    <t>010827</t>
  </si>
  <si>
    <t>011003</t>
  </si>
  <si>
    <t>950915</t>
  </si>
  <si>
    <t>930512</t>
  </si>
  <si>
    <t>970519</t>
  </si>
  <si>
    <t>970909</t>
  </si>
  <si>
    <t>990723</t>
  </si>
  <si>
    <t>001130</t>
  </si>
  <si>
    <t>010201</t>
  </si>
  <si>
    <t>000808</t>
  </si>
  <si>
    <t>000811</t>
  </si>
  <si>
    <t>990630</t>
  </si>
  <si>
    <t>011117</t>
  </si>
  <si>
    <t>011225</t>
  </si>
  <si>
    <t>971122</t>
  </si>
  <si>
    <t>980608</t>
  </si>
  <si>
    <t>981122</t>
  </si>
  <si>
    <t>980611</t>
  </si>
  <si>
    <t>971118</t>
  </si>
  <si>
    <t>990609</t>
  </si>
  <si>
    <t>000520</t>
  </si>
  <si>
    <t>001225</t>
  </si>
  <si>
    <t>010326</t>
  </si>
  <si>
    <t>000702</t>
  </si>
  <si>
    <t>010105</t>
  </si>
  <si>
    <t>000103</t>
  </si>
  <si>
    <t>980629</t>
  </si>
  <si>
    <t>960405</t>
  </si>
  <si>
    <t>940820</t>
  </si>
  <si>
    <t>010820</t>
  </si>
  <si>
    <t>961002</t>
  </si>
  <si>
    <t>980204</t>
  </si>
  <si>
    <t>970710</t>
  </si>
  <si>
    <t>970522</t>
  </si>
  <si>
    <t>960922</t>
  </si>
  <si>
    <t>960627</t>
  </si>
  <si>
    <t>970618</t>
  </si>
  <si>
    <t>980514</t>
  </si>
  <si>
    <t>980516</t>
  </si>
  <si>
    <t>990116</t>
  </si>
  <si>
    <t>990325</t>
  </si>
  <si>
    <t>990711</t>
  </si>
  <si>
    <t>990914</t>
  </si>
  <si>
    <t>990506</t>
  </si>
  <si>
    <t>000110</t>
  </si>
  <si>
    <t>991013</t>
  </si>
  <si>
    <t>970718</t>
  </si>
  <si>
    <t>000303</t>
  </si>
  <si>
    <t>990611</t>
  </si>
  <si>
    <t>990605</t>
  </si>
  <si>
    <t>991203</t>
  </si>
  <si>
    <t>990601</t>
  </si>
  <si>
    <t>990415</t>
  </si>
  <si>
    <t>990824</t>
  </si>
  <si>
    <t>990503</t>
  </si>
  <si>
    <t>000905</t>
  </si>
  <si>
    <t>000809</t>
  </si>
  <si>
    <t>000629</t>
  </si>
  <si>
    <t>990810</t>
  </si>
  <si>
    <t>010327</t>
  </si>
  <si>
    <t>000623</t>
  </si>
  <si>
    <t>000616</t>
  </si>
  <si>
    <t>001002</t>
  </si>
  <si>
    <t>001019</t>
  </si>
  <si>
    <t>000510</t>
  </si>
  <si>
    <t>000911</t>
  </si>
  <si>
    <t>010406</t>
  </si>
  <si>
    <t>010802</t>
  </si>
  <si>
    <t>011216</t>
  </si>
  <si>
    <t>010717</t>
  </si>
  <si>
    <t>010923</t>
  </si>
  <si>
    <t>011006</t>
  </si>
  <si>
    <t>980501</t>
  </si>
  <si>
    <t>980427</t>
  </si>
  <si>
    <t>980710</t>
  </si>
  <si>
    <t>990105</t>
  </si>
  <si>
    <t>990317</t>
  </si>
  <si>
    <t>991016</t>
  </si>
  <si>
    <t>000330</t>
  </si>
  <si>
    <t>000323</t>
  </si>
  <si>
    <t>991208</t>
  </si>
  <si>
    <t>000308</t>
  </si>
  <si>
    <t>990808</t>
  </si>
  <si>
    <t>990627</t>
  </si>
  <si>
    <t>000220</t>
  </si>
  <si>
    <t>000416</t>
  </si>
  <si>
    <t>001110</t>
  </si>
  <si>
    <t>001003</t>
  </si>
  <si>
    <t>010205</t>
  </si>
  <si>
    <t>010119</t>
  </si>
  <si>
    <t>010212</t>
  </si>
  <si>
    <t>000430</t>
  </si>
  <si>
    <t>000827</t>
  </si>
  <si>
    <t>000906</t>
  </si>
  <si>
    <t>000607</t>
  </si>
  <si>
    <t>010217</t>
  </si>
  <si>
    <t>001206</t>
  </si>
  <si>
    <t>010125</t>
  </si>
  <si>
    <t>020318</t>
  </si>
  <si>
    <t>010429</t>
  </si>
  <si>
    <t>011024</t>
  </si>
  <si>
    <t>011112</t>
  </si>
  <si>
    <t>010528</t>
  </si>
  <si>
    <t>010906</t>
  </si>
  <si>
    <t>010928</t>
  </si>
  <si>
    <t>020131</t>
  </si>
  <si>
    <t>010925</t>
  </si>
  <si>
    <t>011126</t>
  </si>
  <si>
    <t>020218</t>
  </si>
  <si>
    <t>010801</t>
  </si>
  <si>
    <t>980510</t>
  </si>
  <si>
    <t>980917</t>
  </si>
  <si>
    <t>010118</t>
  </si>
  <si>
    <t>010705</t>
  </si>
  <si>
    <t>011123</t>
  </si>
  <si>
    <t>011115</t>
  </si>
  <si>
    <t>990217</t>
  </si>
  <si>
    <t>980506</t>
  </si>
  <si>
    <t>990302</t>
  </si>
  <si>
    <t>990211</t>
  </si>
  <si>
    <t>000205</t>
  </si>
  <si>
    <t>000804</t>
  </si>
  <si>
    <t>011222</t>
  </si>
  <si>
    <t>020114</t>
  </si>
  <si>
    <t>000930</t>
  </si>
  <si>
    <t>980624</t>
  </si>
  <si>
    <t>990208</t>
  </si>
  <si>
    <t>981225</t>
  </si>
  <si>
    <t>990821</t>
  </si>
  <si>
    <t>991115</t>
  </si>
  <si>
    <t>991206</t>
  </si>
  <si>
    <t>000212</t>
  </si>
  <si>
    <t>990514</t>
  </si>
  <si>
    <t>000814</t>
  </si>
  <si>
    <t>000925</t>
  </si>
  <si>
    <t>000806</t>
  </si>
  <si>
    <t>000412</t>
  </si>
  <si>
    <t>010221</t>
  </si>
  <si>
    <t>001116</t>
  </si>
  <si>
    <t>981022</t>
  </si>
  <si>
    <t>990701</t>
  </si>
  <si>
    <t>991025</t>
  </si>
  <si>
    <t>990811</t>
  </si>
  <si>
    <t>991216</t>
  </si>
  <si>
    <t>990823</t>
  </si>
  <si>
    <t>991031</t>
  </si>
  <si>
    <t>991005</t>
  </si>
  <si>
    <t>991021</t>
  </si>
  <si>
    <t>000111</t>
  </si>
  <si>
    <t>991118</t>
  </si>
  <si>
    <t>990712</t>
  </si>
  <si>
    <t>000122</t>
  </si>
  <si>
    <t>991018</t>
  </si>
  <si>
    <t>000306</t>
  </si>
  <si>
    <t>990817</t>
  </si>
  <si>
    <t>000229</t>
  </si>
  <si>
    <t>990331</t>
  </si>
  <si>
    <t>991219</t>
  </si>
  <si>
    <t>990925</t>
  </si>
  <si>
    <t>990511</t>
  </si>
  <si>
    <t>980911</t>
  </si>
  <si>
    <t>981219</t>
  </si>
  <si>
    <t>980628</t>
  </si>
  <si>
    <t>980904</t>
  </si>
  <si>
    <t>981113</t>
  </si>
  <si>
    <t>981003</t>
  </si>
  <si>
    <t>980712</t>
  </si>
  <si>
    <t>980407</t>
  </si>
  <si>
    <t>990114</t>
  </si>
  <si>
    <t>981014</t>
  </si>
  <si>
    <t>981015</t>
  </si>
  <si>
    <t>980411</t>
  </si>
  <si>
    <t>990313</t>
  </si>
  <si>
    <t>990203</t>
  </si>
  <si>
    <t>980408</t>
  </si>
  <si>
    <t>981002</t>
  </si>
  <si>
    <t>980823</t>
  </si>
  <si>
    <t>000526</t>
  </si>
  <si>
    <t>001030</t>
  </si>
  <si>
    <t>000705</t>
  </si>
  <si>
    <t>000413</t>
  </si>
  <si>
    <t>000720</t>
  </si>
  <si>
    <t>010207</t>
  </si>
  <si>
    <t>000715</t>
  </si>
  <si>
    <t>000717</t>
  </si>
  <si>
    <t>000615</t>
  </si>
  <si>
    <t>000703</t>
  </si>
  <si>
    <t>001108</t>
  </si>
  <si>
    <t>010226</t>
  </si>
  <si>
    <t>001027</t>
  </si>
  <si>
    <t>000529</t>
  </si>
  <si>
    <t>970530</t>
  </si>
  <si>
    <t>011230</t>
  </si>
  <si>
    <t>011122</t>
  </si>
  <si>
    <t>020316</t>
  </si>
  <si>
    <t>011217</t>
  </si>
  <si>
    <t>010502</t>
  </si>
  <si>
    <t>020315</t>
  </si>
  <si>
    <t>020211</t>
  </si>
  <si>
    <t>020210</t>
  </si>
  <si>
    <t>011029</t>
  </si>
  <si>
    <t>010630</t>
  </si>
  <si>
    <t>020305</t>
  </si>
  <si>
    <t>931019</t>
  </si>
  <si>
    <t>960816</t>
  </si>
  <si>
    <t>960409</t>
  </si>
  <si>
    <t>960722</t>
  </si>
  <si>
    <t>960328</t>
  </si>
  <si>
    <t>960810</t>
  </si>
  <si>
    <t>981120</t>
  </si>
  <si>
    <t>990323</t>
  </si>
  <si>
    <t>981013</t>
  </si>
  <si>
    <t>990527</t>
  </si>
  <si>
    <t>990912</t>
  </si>
  <si>
    <t>000223</t>
  </si>
  <si>
    <t>990714</t>
  </si>
  <si>
    <t>001101</t>
  </si>
  <si>
    <t>000524</t>
  </si>
  <si>
    <t>000716</t>
  </si>
  <si>
    <t>010126</t>
  </si>
  <si>
    <t>010813</t>
  </si>
  <si>
    <t>011201</t>
  </si>
  <si>
    <t>011001</t>
  </si>
  <si>
    <t>011031</t>
  </si>
  <si>
    <t>010625</t>
  </si>
  <si>
    <t>010620</t>
  </si>
  <si>
    <t>010519</t>
  </si>
  <si>
    <t>010516</t>
  </si>
  <si>
    <t>980424</t>
  </si>
  <si>
    <t>970924</t>
  </si>
  <si>
    <t>981117</t>
  </si>
  <si>
    <t>990312</t>
  </si>
  <si>
    <t>990115</t>
  </si>
  <si>
    <t>981102</t>
  </si>
  <si>
    <t>990210</t>
  </si>
  <si>
    <t>000106</t>
  </si>
  <si>
    <t>000227</t>
  </si>
  <si>
    <t>990402</t>
  </si>
  <si>
    <t>990730</t>
  </si>
  <si>
    <t>990625</t>
  </si>
  <si>
    <t>990716</t>
  </si>
  <si>
    <t>990622</t>
  </si>
  <si>
    <t>001121</t>
  </si>
  <si>
    <t>001219</t>
  </si>
  <si>
    <t>010305</t>
  </si>
  <si>
    <t>000917</t>
  </si>
  <si>
    <t>000427</t>
  </si>
  <si>
    <t>960516</t>
  </si>
  <si>
    <t>971219</t>
  </si>
  <si>
    <t>971024</t>
  </si>
  <si>
    <t>970525</t>
  </si>
  <si>
    <t>970720</t>
  </si>
  <si>
    <t>970505</t>
  </si>
  <si>
    <t>980111</t>
  </si>
  <si>
    <t>990127</t>
  </si>
  <si>
    <t>980531</t>
  </si>
  <si>
    <t>980803</t>
  </si>
  <si>
    <t>970607</t>
  </si>
  <si>
    <t>970903</t>
  </si>
  <si>
    <t>970424</t>
  </si>
  <si>
    <t>970504</t>
  </si>
  <si>
    <t>970502</t>
  </si>
  <si>
    <t>980119</t>
  </si>
  <si>
    <t>980308</t>
  </si>
  <si>
    <t>990724</t>
  </si>
  <si>
    <t>000224</t>
  </si>
  <si>
    <t>991207</t>
  </si>
  <si>
    <t>990903</t>
  </si>
  <si>
    <t>991103</t>
  </si>
  <si>
    <t>990131</t>
  </si>
  <si>
    <t>990916</t>
  </si>
  <si>
    <t>980406</t>
  </si>
  <si>
    <t>010304</t>
  </si>
  <si>
    <t>991201</t>
  </si>
  <si>
    <t>000316</t>
  </si>
  <si>
    <t>990915</t>
  </si>
  <si>
    <t>000714</t>
  </si>
  <si>
    <t>000713</t>
  </si>
  <si>
    <t>950606</t>
  </si>
  <si>
    <t>970321</t>
  </si>
  <si>
    <t>960827</t>
  </si>
  <si>
    <t>951016</t>
  </si>
  <si>
    <t>951022</t>
  </si>
  <si>
    <t>941213</t>
  </si>
  <si>
    <t>961106</t>
  </si>
  <si>
    <t>960826</t>
  </si>
  <si>
    <t>960423</t>
  </si>
  <si>
    <t>980130</t>
  </si>
  <si>
    <t>971204</t>
  </si>
  <si>
    <t>970305</t>
  </si>
  <si>
    <t>960416</t>
  </si>
  <si>
    <t>960928</t>
  </si>
  <si>
    <t>970603</t>
  </si>
  <si>
    <t>960701</t>
  </si>
  <si>
    <t>961021</t>
  </si>
  <si>
    <t>910829</t>
  </si>
  <si>
    <t>930203</t>
  </si>
  <si>
    <t>950127</t>
  </si>
  <si>
    <t>941006</t>
  </si>
  <si>
    <t>881013</t>
  </si>
  <si>
    <t>931004</t>
  </si>
  <si>
    <t>980707</t>
  </si>
  <si>
    <t>990122</t>
  </si>
  <si>
    <t>990923</t>
  </si>
  <si>
    <t>000725</t>
  </si>
  <si>
    <t>001018</t>
  </si>
  <si>
    <t>000904</t>
  </si>
  <si>
    <t>981227</t>
  </si>
  <si>
    <t>980727</t>
  </si>
  <si>
    <t>991014</t>
  </si>
  <si>
    <t>980718</t>
  </si>
  <si>
    <t>990106</t>
  </si>
  <si>
    <t>990112</t>
  </si>
  <si>
    <t>981230</t>
  </si>
  <si>
    <t>980414</t>
  </si>
  <si>
    <t>981222</t>
  </si>
  <si>
    <t>990628</t>
  </si>
  <si>
    <t>990517</t>
  </si>
  <si>
    <t>991214</t>
  </si>
  <si>
    <t>000307</t>
  </si>
  <si>
    <t>000107</t>
  </si>
  <si>
    <t>000821</t>
  </si>
  <si>
    <t>000909</t>
  </si>
  <si>
    <t>010131</t>
  </si>
  <si>
    <t>010323</t>
  </si>
  <si>
    <t>980807</t>
  </si>
  <si>
    <t>010316</t>
  </si>
  <si>
    <t>980521</t>
  </si>
  <si>
    <t>980425</t>
  </si>
  <si>
    <t>971101</t>
  </si>
  <si>
    <t>980914</t>
  </si>
  <si>
    <t>000219</t>
  </si>
  <si>
    <t>991101</t>
  </si>
  <si>
    <t>990405</t>
  </si>
  <si>
    <t>010319</t>
  </si>
  <si>
    <t>000402</t>
  </si>
  <si>
    <t>990318</t>
  </si>
  <si>
    <t>970108</t>
  </si>
  <si>
    <t>990418</t>
  </si>
  <si>
    <t>010311</t>
  </si>
  <si>
    <t>001010</t>
  </si>
  <si>
    <t>980720</t>
  </si>
  <si>
    <t>990125</t>
  </si>
  <si>
    <t>010216</t>
  </si>
  <si>
    <t>960415</t>
  </si>
  <si>
    <t>960424</t>
  </si>
  <si>
    <t>971012</t>
  </si>
  <si>
    <t>970417</t>
  </si>
  <si>
    <t>980801</t>
  </si>
  <si>
    <t>980825</t>
  </si>
  <si>
    <t>990228</t>
  </si>
  <si>
    <t>971017</t>
  </si>
  <si>
    <t>970722</t>
  </si>
  <si>
    <t>980820</t>
  </si>
  <si>
    <t>990721</t>
  </si>
  <si>
    <t>000129</t>
  </si>
  <si>
    <t>990530</t>
  </si>
  <si>
    <t>990504</t>
  </si>
  <si>
    <t>001026</t>
  </si>
  <si>
    <t>001025</t>
  </si>
  <si>
    <t>000613</t>
  </si>
  <si>
    <t>001125</t>
  </si>
  <si>
    <t>001111</t>
  </si>
  <si>
    <t>010809</t>
  </si>
  <si>
    <t>020219</t>
  </si>
  <si>
    <t>980927</t>
  </si>
  <si>
    <t>990219</t>
  </si>
  <si>
    <t>980623</t>
  </si>
  <si>
    <t>990720</t>
  </si>
  <si>
    <t>991106</t>
  </si>
  <si>
    <t>991002</t>
  </si>
  <si>
    <t>000614</t>
  </si>
  <si>
    <t>001212</t>
  </si>
  <si>
    <t>020308</t>
  </si>
  <si>
    <t>011202</t>
  </si>
  <si>
    <t>020107</t>
  </si>
  <si>
    <t>011128</t>
  </si>
  <si>
    <t>010702</t>
  </si>
  <si>
    <t>010907</t>
  </si>
  <si>
    <t>020324</t>
  </si>
  <si>
    <t>980527</t>
  </si>
  <si>
    <t>990619</t>
  </si>
  <si>
    <t>000221</t>
  </si>
  <si>
    <t>000817</t>
  </si>
  <si>
    <t>010302</t>
  </si>
  <si>
    <t>010106</t>
  </si>
  <si>
    <t>010428</t>
  </si>
  <si>
    <t>010824</t>
  </si>
  <si>
    <t>010711</t>
  </si>
  <si>
    <t>010731</t>
  </si>
  <si>
    <t>010709</t>
  </si>
  <si>
    <t>010723</t>
  </si>
  <si>
    <t>011212</t>
  </si>
  <si>
    <t>950730</t>
  </si>
  <si>
    <t>980115</t>
  </si>
  <si>
    <t>980529</t>
  </si>
  <si>
    <t>980603</t>
  </si>
  <si>
    <t>970611</t>
  </si>
  <si>
    <t>990214</t>
  </si>
  <si>
    <t>981116</t>
  </si>
  <si>
    <t>991108</t>
  </si>
  <si>
    <t>991230</t>
  </si>
  <si>
    <t>991218</t>
  </si>
  <si>
    <t>991120</t>
  </si>
  <si>
    <t>990905</t>
  </si>
  <si>
    <t>990216</t>
  </si>
  <si>
    <t>010112</t>
  </si>
  <si>
    <t>000625</t>
  </si>
  <si>
    <t>001128</t>
  </si>
  <si>
    <t>000528</t>
  </si>
  <si>
    <t>990306</t>
  </si>
  <si>
    <t>981221</t>
  </si>
  <si>
    <t>990218</t>
  </si>
  <si>
    <t>991022</t>
  </si>
  <si>
    <t>010227</t>
  </si>
  <si>
    <t>000527</t>
  </si>
  <si>
    <t>000512</t>
  </si>
  <si>
    <t>981214</t>
  </si>
  <si>
    <t>980921</t>
  </si>
  <si>
    <t>990404</t>
  </si>
  <si>
    <t>991204</t>
  </si>
  <si>
    <t>990922</t>
  </si>
  <si>
    <t>001024</t>
  </si>
  <si>
    <t>010301</t>
  </si>
  <si>
    <t>970402</t>
  </si>
  <si>
    <t>970605</t>
  </si>
  <si>
    <t>980526</t>
  </si>
  <si>
    <t>980716</t>
  </si>
  <si>
    <t>981027</t>
  </si>
  <si>
    <t>990406</t>
  </si>
  <si>
    <t>000213</t>
  </si>
  <si>
    <t>991221</t>
  </si>
  <si>
    <t>991209</t>
  </si>
  <si>
    <t>010111</t>
  </si>
  <si>
    <t>001224</t>
  </si>
  <si>
    <t>960220</t>
  </si>
  <si>
    <t>971028</t>
  </si>
  <si>
    <t>971218</t>
  </si>
  <si>
    <t>980923</t>
  </si>
  <si>
    <t>981108</t>
  </si>
  <si>
    <t>980905</t>
  </si>
  <si>
    <t>990320</t>
  </si>
  <si>
    <t>981008</t>
  </si>
  <si>
    <t>981224</t>
  </si>
  <si>
    <t>980616</t>
  </si>
  <si>
    <t>990812</t>
  </si>
  <si>
    <t>000322</t>
  </si>
  <si>
    <t>000301</t>
  </si>
  <si>
    <t>001117</t>
  </si>
  <si>
    <t>010209</t>
  </si>
  <si>
    <t>000411</t>
  </si>
  <si>
    <t>010219</t>
  </si>
  <si>
    <t>020214</t>
  </si>
  <si>
    <t>010914</t>
  </si>
  <si>
    <t>010505</t>
  </si>
  <si>
    <t>020115</t>
  </si>
  <si>
    <t>010826</t>
  </si>
  <si>
    <t>010831</t>
  </si>
  <si>
    <t>011118</t>
  </si>
  <si>
    <t>940629</t>
  </si>
  <si>
    <t>980902</t>
  </si>
  <si>
    <t>970418</t>
  </si>
  <si>
    <t>000203</t>
  </si>
  <si>
    <t>910810</t>
  </si>
  <si>
    <t>951104</t>
  </si>
  <si>
    <t>960602</t>
  </si>
  <si>
    <t>000508</t>
  </si>
  <si>
    <t>960920</t>
  </si>
  <si>
    <t>981208</t>
  </si>
  <si>
    <t>971125</t>
  </si>
  <si>
    <t>990623</t>
  </si>
  <si>
    <t>960621</t>
  </si>
  <si>
    <t>971231</t>
  </si>
  <si>
    <t>970602</t>
  </si>
  <si>
    <t>960511</t>
  </si>
  <si>
    <t>010108</t>
  </si>
  <si>
    <t>981125</t>
  </si>
  <si>
    <t>960916</t>
  </si>
  <si>
    <t>970724</t>
  </si>
  <si>
    <t>980421</t>
  </si>
  <si>
    <t>980523</t>
  </si>
  <si>
    <t>980802</t>
  </si>
  <si>
    <t>980815</t>
  </si>
  <si>
    <t>981025</t>
  </si>
  <si>
    <t>991123</t>
  </si>
  <si>
    <t>980724</t>
  </si>
  <si>
    <t>990804</t>
  </si>
  <si>
    <t>000104</t>
  </si>
  <si>
    <t>001114</t>
  </si>
  <si>
    <t>981107</t>
  </si>
  <si>
    <t>990128</t>
  </si>
  <si>
    <t>980919</t>
  </si>
  <si>
    <t>980518</t>
  </si>
  <si>
    <t>000116</t>
  </si>
  <si>
    <t>990729</t>
  </si>
  <si>
    <t>000820</t>
  </si>
  <si>
    <t>000831</t>
  </si>
  <si>
    <t>010214</t>
  </si>
  <si>
    <t>001106</t>
  </si>
  <si>
    <t>980525</t>
  </si>
  <si>
    <t>980916</t>
  </si>
  <si>
    <t>971005</t>
  </si>
  <si>
    <t>981109</t>
  </si>
  <si>
    <t>990620</t>
  </si>
  <si>
    <t>000622</t>
  </si>
  <si>
    <t>000819</t>
  </si>
  <si>
    <t>010730</t>
  </si>
  <si>
    <t>010524</t>
  </si>
  <si>
    <t>020326</t>
  </si>
  <si>
    <t>010722</t>
  </si>
  <si>
    <t>010413</t>
  </si>
  <si>
    <t>010706</t>
  </si>
  <si>
    <t>011107</t>
  </si>
  <si>
    <t>020105</t>
  </si>
  <si>
    <t>001105</t>
  </si>
  <si>
    <t>010117</t>
  </si>
  <si>
    <t>020320</t>
  </si>
  <si>
    <t>010616</t>
  </si>
  <si>
    <t>011011</t>
  </si>
  <si>
    <t>010417</t>
  </si>
  <si>
    <t>010915</t>
  </si>
  <si>
    <t>011009</t>
  </si>
  <si>
    <t>011220</t>
  </si>
  <si>
    <t>010423</t>
  </si>
  <si>
    <t>010821</t>
  </si>
  <si>
    <t>981021</t>
  </si>
  <si>
    <t>980711</t>
  </si>
  <si>
    <t>991023</t>
  </si>
  <si>
    <t>000908</t>
  </si>
  <si>
    <t>001201</t>
  </si>
  <si>
    <t>980621</t>
  </si>
  <si>
    <t>981228</t>
  </si>
  <si>
    <t>980722</t>
  </si>
  <si>
    <t>990424</t>
  </si>
  <si>
    <t>000319</t>
  </si>
  <si>
    <t>000417</t>
  </si>
  <si>
    <t>000604</t>
  </si>
  <si>
    <t>000602</t>
  </si>
  <si>
    <t>001029</t>
  </si>
  <si>
    <t>011005</t>
  </si>
  <si>
    <t>010812</t>
  </si>
  <si>
    <t>020129</t>
  </si>
  <si>
    <t>010607</t>
  </si>
  <si>
    <t>010913</t>
  </si>
  <si>
    <t>020323</t>
  </si>
  <si>
    <t>010615</t>
  </si>
  <si>
    <t>010523</t>
  </si>
  <si>
    <t>011228</t>
  </si>
  <si>
    <t>010427</t>
  </si>
  <si>
    <t>010901</t>
  </si>
  <si>
    <t>020302</t>
  </si>
  <si>
    <t>020401</t>
  </si>
  <si>
    <t>010610</t>
  </si>
  <si>
    <t>010509</t>
  </si>
  <si>
    <t>020208</t>
  </si>
  <si>
    <t>991227</t>
  </si>
  <si>
    <t>970516</t>
  </si>
  <si>
    <t>990226</t>
  </si>
  <si>
    <t>98072４</t>
  </si>
  <si>
    <t>990305</t>
  </si>
  <si>
    <t>990108</t>
  </si>
  <si>
    <t>991128</t>
  </si>
  <si>
    <t>000329</t>
  </si>
  <si>
    <t>990909</t>
  </si>
  <si>
    <t>000722</t>
  </si>
  <si>
    <t>001221</t>
  </si>
  <si>
    <t>010405</t>
  </si>
  <si>
    <t>011023</t>
  </si>
  <si>
    <t>011215</t>
  </si>
  <si>
    <t>010912</t>
  </si>
  <si>
    <t>020307</t>
  </si>
  <si>
    <t>011102</t>
  </si>
  <si>
    <t>980602</t>
  </si>
  <si>
    <t>981128</t>
  </si>
  <si>
    <t>980221</t>
  </si>
  <si>
    <t>010204</t>
  </si>
  <si>
    <t>000507</t>
  </si>
  <si>
    <t>010318</t>
  </si>
  <si>
    <t>010409</t>
  </si>
  <si>
    <t>970413</t>
  </si>
  <si>
    <t>980324</t>
  </si>
  <si>
    <t>960502</t>
  </si>
  <si>
    <t>000509</t>
  </si>
  <si>
    <t>981009</t>
  </si>
  <si>
    <t>980123</t>
  </si>
  <si>
    <t>961030</t>
  </si>
  <si>
    <t>000901</t>
  </si>
  <si>
    <t>960802</t>
  </si>
  <si>
    <t>980811</t>
  </si>
  <si>
    <t>001107</t>
  </si>
  <si>
    <t>950415</t>
  </si>
  <si>
    <t>980126</t>
  </si>
  <si>
    <t>960917</t>
  </si>
  <si>
    <t>980120</t>
  </si>
  <si>
    <t>980422</t>
  </si>
  <si>
    <t>990314</t>
  </si>
  <si>
    <t>990411</t>
  </si>
  <si>
    <t>001014</t>
  </si>
  <si>
    <t>971203</t>
  </si>
  <si>
    <t>010726</t>
  </si>
  <si>
    <t>010518</t>
  </si>
  <si>
    <t>011211</t>
  </si>
  <si>
    <t>011207</t>
  </si>
  <si>
    <t>010816</t>
  </si>
  <si>
    <t>010313</t>
  </si>
  <si>
    <t>990308</t>
  </si>
  <si>
    <t>000331</t>
  </si>
  <si>
    <t>980826</t>
  </si>
  <si>
    <t>991122</t>
  </si>
  <si>
    <t>990606</t>
  </si>
  <si>
    <t>990816</t>
  </si>
  <si>
    <t>990529</t>
  </si>
  <si>
    <t>000407</t>
  </si>
  <si>
    <t>000907</t>
  </si>
  <si>
    <t>980612</t>
  </si>
  <si>
    <t>980719</t>
  </si>
  <si>
    <t>990309</t>
  </si>
  <si>
    <t>990225</t>
  </si>
  <si>
    <t>981118</t>
  </si>
  <si>
    <t>980617</t>
  </si>
  <si>
    <t>990315</t>
  </si>
  <si>
    <t>990726</t>
  </si>
  <si>
    <t>000730</t>
  </si>
  <si>
    <t>010228</t>
  </si>
  <si>
    <t>011018</t>
  </si>
  <si>
    <t>020120</t>
  </si>
  <si>
    <t>020311</t>
  </si>
  <si>
    <t>981205</t>
  </si>
  <si>
    <t>001211</t>
  </si>
  <si>
    <t>010703</t>
  </si>
  <si>
    <t>980814</t>
  </si>
  <si>
    <t>981226</t>
  </si>
  <si>
    <t>981212</t>
  </si>
  <si>
    <t>991226</t>
  </si>
  <si>
    <t>990523</t>
  </si>
  <si>
    <t>990802</t>
  </si>
  <si>
    <t>991011</t>
  </si>
  <si>
    <t>991020</t>
  </si>
  <si>
    <t>001207</t>
  </si>
  <si>
    <t>001122</t>
  </si>
  <si>
    <t>010128</t>
  </si>
  <si>
    <t>010307</t>
  </si>
  <si>
    <t>000611</t>
  </si>
  <si>
    <t>010904</t>
  </si>
  <si>
    <t>010627</t>
  </si>
  <si>
    <t>010902</t>
  </si>
  <si>
    <t>020116</t>
  </si>
  <si>
    <t>020317</t>
  </si>
  <si>
    <t>981111</t>
  </si>
  <si>
    <t>981106</t>
  </si>
  <si>
    <t>870707</t>
  </si>
  <si>
    <t>980614</t>
  </si>
  <si>
    <t>000226</t>
  </si>
  <si>
    <t>000208</t>
  </si>
  <si>
    <t>010507</t>
  </si>
  <si>
    <t>020306</t>
  </si>
  <si>
    <t>010817</t>
  </si>
  <si>
    <t>010508</t>
  </si>
  <si>
    <t>011103</t>
  </si>
  <si>
    <t>011116</t>
  </si>
  <si>
    <t>020109</t>
  </si>
  <si>
    <t>010613</t>
  </si>
  <si>
    <t>010804</t>
  </si>
  <si>
    <t>990130</t>
  </si>
  <si>
    <t>000326</t>
  </si>
  <si>
    <t>990526</t>
  </si>
  <si>
    <t>001218</t>
  </si>
  <si>
    <t>000401</t>
  </si>
  <si>
    <t>010606</t>
  </si>
  <si>
    <t>010604</t>
  </si>
  <si>
    <t>011223</t>
  </si>
  <si>
    <t>980813</t>
  </si>
  <si>
    <t>960421</t>
  </si>
  <si>
    <t>980704</t>
  </si>
  <si>
    <t>970819</t>
  </si>
  <si>
    <t>980219</t>
  </si>
  <si>
    <t>970916</t>
  </si>
  <si>
    <t>980416</t>
  </si>
  <si>
    <t>990920</t>
  </si>
  <si>
    <t>991004</t>
  </si>
  <si>
    <t>990522</t>
  </si>
  <si>
    <t>990831</t>
  </si>
  <si>
    <t>990702</t>
  </si>
  <si>
    <t>000803</t>
  </si>
  <si>
    <t>010411</t>
  </si>
  <si>
    <t>010611</t>
  </si>
  <si>
    <t>011203</t>
  </si>
  <si>
    <t>010910</t>
  </si>
  <si>
    <t>010828</t>
  </si>
  <si>
    <t>010618</t>
  </si>
  <si>
    <t>970604</t>
  </si>
  <si>
    <t>010206</t>
  </si>
  <si>
    <t>980703</t>
  </si>
  <si>
    <t>981130</t>
  </si>
  <si>
    <t>990728</t>
  </si>
  <si>
    <t>991124</t>
  </si>
  <si>
    <t>000926</t>
  </si>
  <si>
    <t>010213</t>
  </si>
  <si>
    <t>000712</t>
  </si>
  <si>
    <t>010314</t>
  </si>
  <si>
    <t>000624</t>
  </si>
  <si>
    <t>980829</t>
  </si>
  <si>
    <t>990107</t>
  </si>
  <si>
    <t>990223</t>
  </si>
  <si>
    <t>981126</t>
  </si>
  <si>
    <t>981019</t>
  </si>
  <si>
    <t>970630</t>
  </si>
  <si>
    <t>980419</t>
  </si>
  <si>
    <t>990608</t>
  </si>
  <si>
    <t>991111</t>
  </si>
  <si>
    <t>000910</t>
  </si>
  <si>
    <t>010309</t>
  </si>
  <si>
    <t>000929</t>
  </si>
  <si>
    <t>001017</t>
  </si>
  <si>
    <t>010113</t>
  </si>
  <si>
    <t>010203</t>
  </si>
  <si>
    <t>980420</t>
  </si>
  <si>
    <t>991110</t>
  </si>
  <si>
    <t>010215</t>
  </si>
  <si>
    <t>011021</t>
  </si>
  <si>
    <t>011109</t>
  </si>
  <si>
    <t>011127</t>
  </si>
  <si>
    <t>010526</t>
  </si>
  <si>
    <t>981010</t>
  </si>
  <si>
    <t>990224</t>
  </si>
  <si>
    <t>990310</t>
  </si>
  <si>
    <t>000723</t>
  </si>
  <si>
    <t>001209</t>
  </si>
  <si>
    <t>970614</t>
  </si>
  <si>
    <t>981101</t>
  </si>
  <si>
    <t>000606</t>
  </si>
  <si>
    <t>000125</t>
  </si>
  <si>
    <t>010211</t>
  </si>
  <si>
    <t>960508</t>
  </si>
  <si>
    <t>990806</t>
  </si>
  <si>
    <t>001202</t>
  </si>
  <si>
    <t>000328</t>
  </si>
  <si>
    <t>991026</t>
  </si>
  <si>
    <t>001008</t>
  </si>
  <si>
    <t>990429</t>
  </si>
  <si>
    <t>000201</t>
  </si>
  <si>
    <t>011014</t>
  </si>
  <si>
    <t>011007</t>
  </si>
  <si>
    <t>020110</t>
  </si>
  <si>
    <t>010402</t>
  </si>
  <si>
    <t>000127</t>
  </si>
  <si>
    <t>980717</t>
  </si>
  <si>
    <t>970826</t>
  </si>
  <si>
    <t>980304</t>
  </si>
  <si>
    <t>001129</t>
  </si>
  <si>
    <t>011221</t>
  </si>
  <si>
    <t>010622</t>
  </si>
  <si>
    <t>000511</t>
  </si>
  <si>
    <t>971104</t>
  </si>
  <si>
    <t>971003</t>
  </si>
  <si>
    <t>970129</t>
  </si>
  <si>
    <t>971225</t>
  </si>
  <si>
    <t>960609</t>
  </si>
  <si>
    <t>960723</t>
  </si>
  <si>
    <t>990825</t>
  </si>
  <si>
    <t>000823</t>
  </si>
  <si>
    <t>970818</t>
  </si>
  <si>
    <t>961028</t>
  </si>
  <si>
    <t>001119</t>
  </si>
  <si>
    <t>980708</t>
  </si>
  <si>
    <t>980211</t>
  </si>
  <si>
    <t>991112</t>
  </si>
  <si>
    <t>000923</t>
  </si>
  <si>
    <t>970823</t>
  </si>
  <si>
    <t>980412</t>
  </si>
  <si>
    <t>990212</t>
  </si>
  <si>
    <t>980106</t>
  </si>
  <si>
    <t>981229</t>
  </si>
  <si>
    <t>971206</t>
  </si>
  <si>
    <t>990813</t>
  </si>
  <si>
    <t>000118</t>
  </si>
  <si>
    <t>961221</t>
  </si>
  <si>
    <t>971121</t>
  </si>
  <si>
    <t>970521</t>
  </si>
  <si>
    <t>000117</t>
  </si>
  <si>
    <t>980214</t>
  </si>
  <si>
    <t>000130</t>
  </si>
  <si>
    <t>970723</t>
  </si>
  <si>
    <t>011104</t>
  </si>
  <si>
    <t>960705</t>
  </si>
  <si>
    <t>970803</t>
  </si>
  <si>
    <t>961121</t>
  </si>
  <si>
    <t>990508</t>
  </si>
  <si>
    <t>980218</t>
  </si>
  <si>
    <t>960702</t>
  </si>
  <si>
    <t>980620</t>
  </si>
  <si>
    <t>951216</t>
  </si>
  <si>
    <t>011209</t>
  </si>
  <si>
    <t>020122</t>
  </si>
  <si>
    <t>961223</t>
  </si>
  <si>
    <t>970821</t>
  </si>
  <si>
    <t>001120</t>
  </si>
  <si>
    <t>001028</t>
  </si>
  <si>
    <t>000314</t>
  </si>
  <si>
    <t>970820</t>
  </si>
  <si>
    <t>990321</t>
  </si>
  <si>
    <t>960815</t>
  </si>
  <si>
    <t>970407</t>
  </si>
  <si>
    <t>980305</t>
  </si>
  <si>
    <t>971014</t>
  </si>
  <si>
    <t>961108</t>
  </si>
  <si>
    <t>960612</t>
  </si>
  <si>
    <t>960712</t>
  </si>
  <si>
    <t>950727</t>
  </si>
  <si>
    <t>980201</t>
  </si>
  <si>
    <t>961129</t>
  </si>
  <si>
    <t>961004</t>
  </si>
  <si>
    <t>951230</t>
  </si>
  <si>
    <t>960412</t>
  </si>
  <si>
    <t>990328</t>
  </si>
  <si>
    <t>980713</t>
  </si>
  <si>
    <t>991116</t>
  </si>
  <si>
    <t>991024</t>
  </si>
  <si>
    <t>940713</t>
  </si>
  <si>
    <t>971208</t>
  </si>
  <si>
    <t>010331</t>
  </si>
  <si>
    <t>000918</t>
  </si>
  <si>
    <t>930517</t>
  </si>
  <si>
    <t>000608</t>
  </si>
  <si>
    <t>000425</t>
  </si>
  <si>
    <t>020325</t>
  </si>
  <si>
    <t>020121</t>
  </si>
  <si>
    <t>010908</t>
  </si>
  <si>
    <t>010529</t>
  </si>
  <si>
    <t>020329</t>
  </si>
  <si>
    <t>020203</t>
  </si>
  <si>
    <t>990531</t>
  </si>
  <si>
    <t>971020</t>
  </si>
  <si>
    <t>950722</t>
  </si>
  <si>
    <t>970225</t>
  </si>
  <si>
    <t>010404</t>
  </si>
  <si>
    <t>011114</t>
  </si>
  <si>
    <t>011125</t>
  </si>
  <si>
    <t>010713</t>
  </si>
  <si>
    <t>020314</t>
  </si>
  <si>
    <t>011030</t>
  </si>
  <si>
    <t>011113</t>
  </si>
  <si>
    <t>960726</t>
  </si>
  <si>
    <t>951113</t>
  </si>
  <si>
    <t>971114</t>
  </si>
  <si>
    <t>000617</t>
  </si>
  <si>
    <t>001103</t>
  </si>
  <si>
    <t>010929</t>
  </si>
  <si>
    <t>011004</t>
  </si>
  <si>
    <t>960904</t>
  </si>
  <si>
    <t>010224</t>
  </si>
  <si>
    <t>000826</t>
  </si>
  <si>
    <t>971015</t>
  </si>
  <si>
    <t>980306</t>
  </si>
  <si>
    <t>971224</t>
  </si>
  <si>
    <t>980313</t>
  </si>
  <si>
    <t>970702</t>
  </si>
  <si>
    <t>970503</t>
  </si>
  <si>
    <t>871119</t>
  </si>
  <si>
    <t>960728</t>
  </si>
  <si>
    <t>990307</t>
  </si>
  <si>
    <t>970421</t>
  </si>
  <si>
    <t>000521</t>
  </si>
  <si>
    <t>960418</t>
  </si>
  <si>
    <t>960821</t>
  </si>
  <si>
    <t>000211</t>
  </si>
  <si>
    <t>991215</t>
  </si>
  <si>
    <t>970827</t>
  </si>
  <si>
    <t>000123</t>
  </si>
  <si>
    <t>930902</t>
  </si>
  <si>
    <t>970214</t>
  </si>
  <si>
    <t>970807</t>
  </si>
  <si>
    <t>960113</t>
  </si>
  <si>
    <t>970922</t>
  </si>
  <si>
    <t>980206</t>
  </si>
  <si>
    <t>980109</t>
  </si>
  <si>
    <t>960604</t>
  </si>
  <si>
    <t>970617</t>
  </si>
  <si>
    <t>000217</t>
  </si>
  <si>
    <t>990420</t>
  </si>
  <si>
    <t>010321</t>
  </si>
  <si>
    <t>000228</t>
  </si>
  <si>
    <t>010102</t>
  </si>
  <si>
    <t>990220</t>
  </si>
  <si>
    <t>990120</t>
  </si>
  <si>
    <t>000501</t>
  </si>
  <si>
    <t>001112</t>
  </si>
  <si>
    <t>020108</t>
  </si>
  <si>
    <t>011013</t>
  </si>
  <si>
    <t>001203</t>
  </si>
  <si>
    <t>990215</t>
  </si>
  <si>
    <t>000325</t>
  </si>
  <si>
    <t>980330</t>
  </si>
  <si>
    <t>000312</t>
  </si>
  <si>
    <t>980209</t>
  </si>
  <si>
    <t>980203</t>
  </si>
  <si>
    <t>970501</t>
  </si>
  <si>
    <t>010818</t>
  </si>
  <si>
    <t>010811</t>
  </si>
  <si>
    <t>971220</t>
  </si>
  <si>
    <t>960219</t>
  </si>
  <si>
    <t>981211</t>
  </si>
  <si>
    <t>990815</t>
  </si>
  <si>
    <t>020207</t>
  </si>
  <si>
    <t>980913</t>
  </si>
  <si>
    <t>990206</t>
  </si>
  <si>
    <t>990117</t>
  </si>
  <si>
    <t>020303</t>
  </si>
  <si>
    <t>020125</t>
  </si>
  <si>
    <t>010704</t>
  </si>
  <si>
    <t>010819</t>
  </si>
  <si>
    <t>020215</t>
  </si>
  <si>
    <t>980429</t>
  </si>
  <si>
    <t>010716</t>
  </si>
  <si>
    <t>010803</t>
  </si>
  <si>
    <t>020223</t>
  </si>
  <si>
    <t>000516</t>
  </si>
  <si>
    <t>000204</t>
  </si>
  <si>
    <t>970128</t>
  </si>
  <si>
    <t>951005</t>
  </si>
  <si>
    <t>980530</t>
  </si>
  <si>
    <t>990104</t>
  </si>
  <si>
    <t>000305</t>
  </si>
  <si>
    <t>010513</t>
  </si>
  <si>
    <t>971207</t>
  </si>
  <si>
    <t>000709</t>
  </si>
  <si>
    <t>970320</t>
  </si>
  <si>
    <t>960913</t>
  </si>
  <si>
    <t>970524</t>
  </si>
  <si>
    <t>990124</t>
  </si>
  <si>
    <t>010121</t>
  </si>
  <si>
    <t>001126</t>
  </si>
  <si>
    <t>960716</t>
  </si>
  <si>
    <t>960820</t>
  </si>
  <si>
    <t>970609</t>
  </si>
  <si>
    <t>000310</t>
  </si>
  <si>
    <t>010503</t>
  </si>
  <si>
    <t>020331</t>
  </si>
  <si>
    <t>020127</t>
  </si>
  <si>
    <t>020101</t>
  </si>
  <si>
    <t>010430</t>
  </si>
  <si>
    <t>011130</t>
  </si>
  <si>
    <t>010608</t>
  </si>
  <si>
    <t>960522</t>
  </si>
  <si>
    <t>011119</t>
  </si>
  <si>
    <t>010527</t>
  </si>
  <si>
    <t>010814</t>
  </si>
  <si>
    <t>010806</t>
  </si>
  <si>
    <t>010418</t>
  </si>
  <si>
    <t>010805</t>
  </si>
  <si>
    <t>010916</t>
  </si>
  <si>
    <t>010808</t>
  </si>
  <si>
    <t>010930</t>
  </si>
  <si>
    <t>020128</t>
  </si>
  <si>
    <t>010919</t>
  </si>
  <si>
    <t>010807</t>
  </si>
  <si>
    <t>010918</t>
  </si>
  <si>
    <t>010123</t>
  </si>
  <si>
    <t>970716</t>
  </si>
  <si>
    <t>010501</t>
  </si>
  <si>
    <t>961205</t>
  </si>
  <si>
    <t>010605</t>
  </si>
  <si>
    <t>020209</t>
  </si>
  <si>
    <t>971229</t>
  </si>
  <si>
    <t>010531</t>
  </si>
  <si>
    <t>971027</t>
  </si>
  <si>
    <t>020224</t>
  </si>
  <si>
    <t>020309</t>
  </si>
  <si>
    <t>010416</t>
  </si>
  <si>
    <t>010320</t>
  </si>
  <si>
    <t>010525</t>
  </si>
  <si>
    <t>010602</t>
  </si>
  <si>
    <t>011108</t>
  </si>
  <si>
    <t>011129</t>
  </si>
  <si>
    <t>010127</t>
  </si>
  <si>
    <t>010422</t>
  </si>
  <si>
    <t>971227</t>
  </si>
  <si>
    <t>961107</t>
  </si>
  <si>
    <t>980627</t>
  </si>
  <si>
    <t>1</t>
  </si>
  <si>
    <t xml:space="preserve">M2 </t>
  </si>
  <si>
    <t>２</t>
  </si>
  <si>
    <t>１</t>
  </si>
  <si>
    <t xml:space="preserve">M1 </t>
  </si>
  <si>
    <t>M２</t>
  </si>
  <si>
    <t>N1</t>
  </si>
  <si>
    <t>KUBOTA Takeshi</t>
  </si>
  <si>
    <t>KOBAYASHI Kotaro</t>
  </si>
  <si>
    <t>BANNAI Koya</t>
  </si>
  <si>
    <t>HORII Ryota</t>
  </si>
  <si>
    <t>MIYAZAWA Tsuyoshi</t>
  </si>
  <si>
    <t>OYA Naofumi</t>
  </si>
  <si>
    <t>ONO Shogo</t>
  </si>
  <si>
    <t>OGINO Rintaro</t>
  </si>
  <si>
    <t>KANEKO Daisuke</t>
  </si>
  <si>
    <t>KAWAMOTO Hideki</t>
  </si>
  <si>
    <t>KURYU Masaki</t>
  </si>
  <si>
    <t>KOYAMA Konan</t>
  </si>
  <si>
    <t>SAITO Hiroki</t>
  </si>
  <si>
    <t xml:space="preserve">SAKAMOTO  Hayato </t>
  </si>
  <si>
    <t>TAKAHASHI Kiichi</t>
  </si>
  <si>
    <t>TOMIOKA Tatsuto</t>
  </si>
  <si>
    <t>TOMIYAMA Hiroki</t>
  </si>
  <si>
    <t>TOMOKANE James</t>
  </si>
  <si>
    <t>NAKANO  Keita</t>
  </si>
  <si>
    <t>FUJIMURA Daiki</t>
  </si>
  <si>
    <t>FUCHIWAKI Keigo</t>
  </si>
  <si>
    <t>FURUYA Tai</t>
  </si>
  <si>
    <t>MIURA Takamichi</t>
  </si>
  <si>
    <t>YAMAGUCHI Daiki</t>
  </si>
  <si>
    <t>YAMAMOTO Akira</t>
  </si>
  <si>
    <t>YOSHIDA Takuya</t>
  </si>
  <si>
    <t>YOSHINAGA Yuki</t>
  </si>
  <si>
    <t>AOMI Hijiri</t>
  </si>
  <si>
    <t>AKAMATSU Takumi</t>
  </si>
  <si>
    <t>AGAWA Koki</t>
  </si>
  <si>
    <t>AZECHI Masafumi</t>
  </si>
  <si>
    <t>ABE Kazuki</t>
  </si>
  <si>
    <t>ISHIKAWA Jun</t>
  </si>
  <si>
    <t>ITO Takuro</t>
  </si>
  <si>
    <t>IMANISHI Yuta</t>
  </si>
  <si>
    <t>IWAMASA Ryota</t>
  </si>
  <si>
    <t>INDO Tsuyoshi</t>
  </si>
  <si>
    <t>OSHIMA Ryusei</t>
  </si>
  <si>
    <t>OZAWA Ryota</t>
  </si>
  <si>
    <t>ONO Yuki</t>
  </si>
  <si>
    <t>KANEGAE Amane</t>
  </si>
  <si>
    <t>KAMBAYASHI Ryuhei</t>
  </si>
  <si>
    <t>KIHIRA Riku</t>
  </si>
  <si>
    <t>KOSHIMUNE Hiroaki</t>
  </si>
  <si>
    <t>KONDO Akimasa</t>
  </si>
  <si>
    <t>SAKAI Yugo</t>
  </si>
  <si>
    <t>SAKAGUCHI Tenki</t>
  </si>
  <si>
    <t>SHIDAI Jun</t>
  </si>
  <si>
    <t>SHIBATA Yuto</t>
  </si>
  <si>
    <t>SHIMAZAKI Kenichiro</t>
  </si>
  <si>
    <t>SHIMIZU Takuya</t>
  </si>
  <si>
    <t>SHINDO Fumiya</t>
  </si>
  <si>
    <t>SUGIURA Kei</t>
  </si>
  <si>
    <t>SUZUKI Hikaru</t>
  </si>
  <si>
    <t>SEKI Takuma</t>
  </si>
  <si>
    <t>TAKEMASA Ryunosuke</t>
  </si>
  <si>
    <t>NAITO Takumi</t>
  </si>
  <si>
    <t>NAKANISHI Riki</t>
  </si>
  <si>
    <t>MAEDA Taiga</t>
  </si>
  <si>
    <t>MAEDA Takumi</t>
  </si>
  <si>
    <t xml:space="preserve">MIYANO Tsutomu </t>
  </si>
  <si>
    <t>MUKOYOSHI Mikiya</t>
  </si>
  <si>
    <t>MURAKAMI Rintaro</t>
  </si>
  <si>
    <t>MORI Yanagi</t>
  </si>
  <si>
    <t>YAHIRO Yu</t>
  </si>
  <si>
    <t>ASAKURA Maoto</t>
  </si>
  <si>
    <t>ABE Tsubasa</t>
  </si>
  <si>
    <t>IKEDA  Yoshihiro</t>
  </si>
  <si>
    <t>ISEKI Ryotaro</t>
  </si>
  <si>
    <t>ITO Taiga</t>
  </si>
  <si>
    <t>UMEZAWA Tatsuki</t>
  </si>
  <si>
    <t>OUE Ryosuke</t>
  </si>
  <si>
    <t>OKAWA Yuya</t>
  </si>
  <si>
    <t>OSAWA Taiga</t>
  </si>
  <si>
    <t>KAIGAWA Yusuke</t>
  </si>
  <si>
    <t>KAZAMA Makoto</t>
  </si>
  <si>
    <t>KAWASHIMA Subaru</t>
  </si>
  <si>
    <t>KIBE Yuto</t>
  </si>
  <si>
    <t>KUSHINO Kosuke</t>
  </si>
  <si>
    <t>KONO Keita</t>
  </si>
  <si>
    <t>SHINMYO Kotaro</t>
  </si>
  <si>
    <t>SUZAKI  Aru</t>
  </si>
  <si>
    <t>TAMURA Hayato</t>
  </si>
  <si>
    <t>FUJIKI Kento</t>
  </si>
  <si>
    <t>MAEHARA Yuma</t>
  </si>
  <si>
    <t>MATSUMOTO Taichi</t>
  </si>
  <si>
    <t>MORITA  Tsuyoshi</t>
  </si>
  <si>
    <t>YOKOYAMA Tatsuya</t>
  </si>
  <si>
    <t>OKI Hiroya</t>
  </si>
  <si>
    <t>KUROSAWA Eiki</t>
  </si>
  <si>
    <t>SAITO Rintaro</t>
  </si>
  <si>
    <t>HAYASHI Ryota</t>
  </si>
  <si>
    <t>TANIGUCHI TAKUMI</t>
  </si>
  <si>
    <t>NAKAMURA Ryosuke</t>
  </si>
  <si>
    <t>AKAGI Kenta</t>
  </si>
  <si>
    <t>IWASE Takahiro</t>
  </si>
  <si>
    <t>KAWAGUCHI Jun</t>
  </si>
  <si>
    <t>TOGAWA Taichi</t>
  </si>
  <si>
    <t>FUKUMOTO Rikuoh</t>
  </si>
  <si>
    <t>YAMASHITA Taiga</t>
  </si>
  <si>
    <t>WATANABE Kyosuke</t>
  </si>
  <si>
    <t>INOUE Yuto</t>
  </si>
  <si>
    <t>HAYASHI Yuki</t>
  </si>
  <si>
    <t>TAKEISHI Naoto</t>
  </si>
  <si>
    <t>ICHIKAWA Yuito</t>
  </si>
  <si>
    <t>IWAMI Shuya</t>
  </si>
  <si>
    <t>OKURA Hiroto</t>
  </si>
  <si>
    <t>KAMBAYASHI Yuta</t>
  </si>
  <si>
    <t>SHINGO Takeshi</t>
  </si>
  <si>
    <t>NAKAYAMA Hiroki</t>
  </si>
  <si>
    <t>MATSUBA Keita</t>
  </si>
  <si>
    <t>MORIKAWA Hiroyasu</t>
  </si>
  <si>
    <t>YOSHIDA Keita</t>
  </si>
  <si>
    <t>IIDA Takayuki</t>
  </si>
  <si>
    <t>ISHINABE Soichi</t>
  </si>
  <si>
    <t>KURUTO Tyler</t>
  </si>
  <si>
    <t>KONDO Kaita</t>
  </si>
  <si>
    <t>TAKAHASHI Yuki</t>
  </si>
  <si>
    <t>NOJIMA Tsubasa</t>
  </si>
  <si>
    <t>HAYATA Shoya</t>
  </si>
  <si>
    <t>YUHARA Keigo</t>
  </si>
  <si>
    <t>WATANABE Daichi</t>
  </si>
  <si>
    <t>AZECHI Takato</t>
  </si>
  <si>
    <t>OSAWA Yusuke</t>
  </si>
  <si>
    <t>KISHIMOTO Hironori</t>
  </si>
  <si>
    <t>KONDO Kotaro</t>
  </si>
  <si>
    <t>SEKIGUCHI Takehiro</t>
  </si>
  <si>
    <t>NAKAKURA Hironobu</t>
  </si>
  <si>
    <t>NAKAMURA Yuito</t>
  </si>
  <si>
    <t>NISHIKAWA Kaisei</t>
  </si>
  <si>
    <t>NISHIKUBO Ryo</t>
  </si>
  <si>
    <t>HOTEHAMA Ryosuke</t>
  </si>
  <si>
    <t>MIYASAKA Taiki</t>
  </si>
  <si>
    <t>MEKATA Masahiro</t>
  </si>
  <si>
    <t>YOKOTA Shungo</t>
  </si>
  <si>
    <t>WAKITA Kotaro</t>
  </si>
  <si>
    <t>AKASAKA Takumi</t>
  </si>
  <si>
    <t>IKEDA Tomoｆumi</t>
  </si>
  <si>
    <t>OBARA Hibiki</t>
  </si>
  <si>
    <t>KURAMOTO Genta</t>
  </si>
  <si>
    <t>SASAKI Rui</t>
  </si>
  <si>
    <t>SATO Issei</t>
  </si>
  <si>
    <t>SHIKI Hayato</t>
  </si>
  <si>
    <t>SUZUKI Ryutaro</t>
  </si>
  <si>
    <t>TADA Kanata</t>
  </si>
  <si>
    <t>MATSUNAMI Kosei</t>
  </si>
  <si>
    <t>YAMAUCHI Kento</t>
  </si>
  <si>
    <t>YAMASHITA Yuga</t>
  </si>
  <si>
    <t>IBUKA Manaki</t>
  </si>
  <si>
    <t>OKUDA  Shintaro</t>
  </si>
  <si>
    <t>KAMEI Naoya</t>
  </si>
  <si>
    <t>NAGATSUKA Shuma</t>
  </si>
  <si>
    <t>HIGUCHI Kazuma</t>
  </si>
  <si>
    <t>MAEDA Shugo</t>
  </si>
  <si>
    <t>YOSHIMA Kaito</t>
  </si>
  <si>
    <t>OKUYAMA Tomohiro</t>
  </si>
  <si>
    <t>KASUYA Yuki</t>
  </si>
  <si>
    <t>KODAMA Tensei</t>
  </si>
  <si>
    <t>SUZUKI Kai</t>
  </si>
  <si>
    <t>TANABE Yusuke</t>
  </si>
  <si>
    <t>NAGASAWA Keima</t>
  </si>
  <si>
    <t>NAKAMURA Masafumi</t>
  </si>
  <si>
    <t>FURUMI Wataru</t>
  </si>
  <si>
    <t>ITO Yugo</t>
  </si>
  <si>
    <t>NAKAMURA Tomaya</t>
  </si>
  <si>
    <t>HAMA Yuta</t>
  </si>
  <si>
    <t>HOJYO Yamato</t>
  </si>
  <si>
    <t>MIYASHITA Taiki</t>
  </si>
  <si>
    <t>YABA Kenichiro</t>
  </si>
  <si>
    <t>ENDO Kazuyuki</t>
  </si>
  <si>
    <t>SUTO Takumi</t>
  </si>
  <si>
    <t>TERAZAWA Gen</t>
  </si>
  <si>
    <t>HIYOSHI Rikuto</t>
  </si>
  <si>
    <t>ETO Takuto</t>
  </si>
  <si>
    <t>KATSUSE Kendai</t>
  </si>
  <si>
    <t>ASARI Kurodo</t>
  </si>
  <si>
    <t>IDO Takahiro</t>
  </si>
  <si>
    <t>KUWATA Naruhito</t>
  </si>
  <si>
    <t>SAITO Kazuki</t>
  </si>
  <si>
    <t>SAWADA  Natsuki</t>
  </si>
  <si>
    <t>HIGUCHI Rikuto</t>
  </si>
  <si>
    <t>HIDAKA Shuto</t>
  </si>
  <si>
    <t>KAMATA Koki</t>
  </si>
  <si>
    <t>KAWANO Shoya</t>
  </si>
  <si>
    <t>KUNO Aoi</t>
  </si>
  <si>
    <t>SAIKI Atsuhito</t>
  </si>
  <si>
    <t>SEIKE Riku</t>
  </si>
  <si>
    <t>TANAKA Daiki</t>
  </si>
  <si>
    <t>NAKAMITSU Satoshi</t>
  </si>
  <si>
    <t>HITOMI Kosei</t>
  </si>
  <si>
    <t>HIRANO Kotaro</t>
  </si>
  <si>
    <t>MORIZUMI Hayato</t>
  </si>
  <si>
    <t>YAMAMOTO Ryo</t>
  </si>
  <si>
    <t>ADACHI Taiyo</t>
  </si>
  <si>
    <t>ARAKAWA Daiki</t>
  </si>
  <si>
    <t>ITO Masahiro</t>
  </si>
  <si>
    <t>OTSUKA Takemasa</t>
  </si>
  <si>
    <t>NASHIRO Yuki</t>
  </si>
  <si>
    <t>NIWA Hayato</t>
  </si>
  <si>
    <t>HARADA Aru</t>
  </si>
  <si>
    <t>YAMADA Naoki</t>
  </si>
  <si>
    <t>AKIYAMA Yuki</t>
  </si>
  <si>
    <t>IKEDA Kazuki</t>
  </si>
  <si>
    <t>UCHIDA Shunta</t>
  </si>
  <si>
    <t>OGI Hagumi</t>
  </si>
  <si>
    <t>OKAUCHI Masaya</t>
  </si>
  <si>
    <t>KAWAKAMI Yuki</t>
  </si>
  <si>
    <t>KAWADA Taihei</t>
  </si>
  <si>
    <t>KODAMA Yusaku</t>
  </si>
  <si>
    <t>SHIRAI Kazuhiro</t>
  </si>
  <si>
    <t>NAKAZONO Shintaro</t>
  </si>
  <si>
    <t>TAKEKAWA Taisei</t>
  </si>
  <si>
    <t>TOKUNAGA Yuki</t>
  </si>
  <si>
    <t>MATSUMOTO Kota</t>
  </si>
  <si>
    <t>MURAISHI Reiji</t>
  </si>
  <si>
    <t>YAMAJI Kotaro</t>
  </si>
  <si>
    <t>YAMAMOTO Takazumi</t>
  </si>
  <si>
    <t>YOKOCHI Taiga</t>
  </si>
  <si>
    <t>ISHIWATARI Yuya</t>
  </si>
  <si>
    <t>OGATA Haruya</t>
  </si>
  <si>
    <t>SHISHIDO Ryutaro</t>
  </si>
  <si>
    <t>MATSUURA Kensei</t>
  </si>
  <si>
    <t>MATSUNAGA Yuki</t>
  </si>
  <si>
    <t>MATSUMOTO Issei</t>
  </si>
  <si>
    <t>MATSUMOTO Junya</t>
  </si>
  <si>
    <t>YAMAMOTO Yudai</t>
  </si>
  <si>
    <t>UENO Ryogo</t>
  </si>
  <si>
    <t>UEWAKI Ryuga</t>
  </si>
  <si>
    <t>ISHIKAWA Ryo</t>
  </si>
  <si>
    <t>INAGE Takato</t>
  </si>
  <si>
    <t>OGATA Haruto</t>
  </si>
  <si>
    <t>KUROKAWA Kazuki</t>
  </si>
  <si>
    <t>SASA Atsuhiro</t>
  </si>
  <si>
    <t>TAKASUKA Taisei</t>
  </si>
  <si>
    <t>JINUSHI Naohiro</t>
  </si>
  <si>
    <t>TOMITA Daichi</t>
  </si>
  <si>
    <t>TOMITA Riku</t>
  </si>
  <si>
    <t>MUNAKATA Naoki</t>
  </si>
  <si>
    <t>HAYASHI Kanata</t>
  </si>
  <si>
    <t>HIGASHIBARA Manato</t>
  </si>
  <si>
    <t>HOSOSAKO Kaiki</t>
  </si>
  <si>
    <t>MATSUNAGA Rei</t>
  </si>
  <si>
    <t>MIHARA Reo</t>
  </si>
  <si>
    <t>ISHIBASHI Arata</t>
  </si>
  <si>
    <t>KASAHARA Shoi</t>
  </si>
  <si>
    <t>KITANO Daisuke</t>
  </si>
  <si>
    <t>NAGAHASHI Yuma</t>
  </si>
  <si>
    <t>NISHIZAWA Kohei</t>
  </si>
  <si>
    <t>HAMANO Kenta</t>
  </si>
  <si>
    <t>HIRUTA Teppei</t>
  </si>
  <si>
    <t>MIZUGUCHI Kai</t>
  </si>
  <si>
    <t>MIYAZAWA Shu</t>
  </si>
  <si>
    <t>MIYAMOTO Ryohei</t>
  </si>
  <si>
    <t>SADO Junya</t>
  </si>
  <si>
    <t>KUDO Tatsuro</t>
  </si>
  <si>
    <t>IWASA Ryuji</t>
  </si>
  <si>
    <t>KIKUCHI Sota</t>
  </si>
  <si>
    <t>SATO Yuki</t>
  </si>
  <si>
    <t>NAKAMURA Haruki</t>
  </si>
  <si>
    <t>IMAI Kenta</t>
  </si>
  <si>
    <t>SUYAMA Yuta</t>
  </si>
  <si>
    <t>MOTOKI Kotaro</t>
  </si>
  <si>
    <t>OHATA Mizuki</t>
  </si>
  <si>
    <t>TOBIKAWA Ryoga</t>
  </si>
  <si>
    <t>KAI Tatsuya</t>
  </si>
  <si>
    <t>KOBAYASHI Yuji</t>
  </si>
  <si>
    <t>SATAKE Makoto</t>
  </si>
  <si>
    <t>HASEGAWA Riku</t>
  </si>
  <si>
    <t>YAMAGUCHI Tomohiro</t>
  </si>
  <si>
    <t>OKUNO Syu</t>
  </si>
  <si>
    <t>OKUGAITO Takahumi</t>
  </si>
  <si>
    <t>NATSUI Yuki</t>
  </si>
  <si>
    <t>TOMARI Yoshihiro</t>
  </si>
  <si>
    <t>HARA Shinichi</t>
  </si>
  <si>
    <t>UENO Takashi</t>
  </si>
  <si>
    <t>SATO Kei</t>
  </si>
  <si>
    <t>KEMURIYAMA Rikito</t>
  </si>
  <si>
    <t>MIYAZAKI Takeru</t>
  </si>
  <si>
    <t>KAMOZAWA Omi</t>
  </si>
  <si>
    <t>BAN Yosuke</t>
  </si>
  <si>
    <t>UEMURA Ryota</t>
  </si>
  <si>
    <t>SHIOZAWA Kiseki</t>
  </si>
  <si>
    <t>SUZUKI Kosuke</t>
  </si>
  <si>
    <t>SUZUKI Yuta</t>
  </si>
  <si>
    <t>NATORI Ryota</t>
  </si>
  <si>
    <t>NISHIDA Takeshi</t>
  </si>
  <si>
    <t>NUNOKAWA Rikio</t>
  </si>
  <si>
    <t>MIURA Sota</t>
  </si>
  <si>
    <t>YONEDA Tomoya</t>
  </si>
  <si>
    <t>ABE Ayumu</t>
  </si>
  <si>
    <t>IKEDA Issei</t>
  </si>
  <si>
    <t>ICHIMURA Tomoki</t>
  </si>
  <si>
    <t>USHIZAWA Kodai</t>
  </si>
  <si>
    <t>KASAI Shunsuke</t>
  </si>
  <si>
    <t>SUGIMOTO Yutsuki</t>
  </si>
  <si>
    <t>TANAKA Kosei</t>
  </si>
  <si>
    <t>CHIHARA Ryoga</t>
  </si>
  <si>
    <t>NAKASHIMA Takaya</t>
  </si>
  <si>
    <t>NAGATA Shunsuke</t>
  </si>
  <si>
    <t>HOMMA Keita</t>
  </si>
  <si>
    <t>MATSUZAKI Kengo</t>
  </si>
  <si>
    <t>MORITA Keito</t>
  </si>
  <si>
    <t>YOSHITOMI Yuta</t>
  </si>
  <si>
    <t>IIZAWA Kazuto</t>
  </si>
  <si>
    <t>IMAMURA Maro</t>
  </si>
  <si>
    <t>URUTA Ryuki</t>
  </si>
  <si>
    <t>OSAKABE Yoshiki</t>
  </si>
  <si>
    <t>KANAZAWA Yuma</t>
  </si>
  <si>
    <t>KAWAKAMI Tatsuya</t>
  </si>
  <si>
    <t>KAWAKAMI Yuji</t>
  </si>
  <si>
    <t>KOKUBUN Shunichi</t>
  </si>
  <si>
    <t>KOMEYAMA Tetsuhiro</t>
  </si>
  <si>
    <t>SATO Shunsuke</t>
  </si>
  <si>
    <t>SUGIMOTO Shota</t>
  </si>
  <si>
    <t>TAKEMURA Takuma</t>
  </si>
  <si>
    <t>TAKEMOTO Yuto</t>
  </si>
  <si>
    <t>HANAMURE Ryuta</t>
  </si>
  <si>
    <t>HAMACHI Shinnosuke</t>
  </si>
  <si>
    <t>MATSUZAKI Sakito</t>
  </si>
  <si>
    <t>WAKIZAKA Shinnosuke</t>
  </si>
  <si>
    <t>AMBAI Masanori</t>
  </si>
  <si>
    <t>ISHIHARA Shotaro</t>
  </si>
  <si>
    <t>IRITA Yuki</t>
  </si>
  <si>
    <t>UKITA Naoya</t>
  </si>
  <si>
    <t>ORIKUCHI Yuki</t>
  </si>
  <si>
    <t>KANEKO Teppei</t>
  </si>
  <si>
    <t>KAMIZONO Ryoma</t>
  </si>
  <si>
    <t>KISHIMOTO Rukiya</t>
  </si>
  <si>
    <t>KISO Shunsuke</t>
  </si>
  <si>
    <t>KIHARA Daichi</t>
  </si>
  <si>
    <t>SAEKI Yosei</t>
  </si>
  <si>
    <t>NAKAGOME Daisuke</t>
  </si>
  <si>
    <t>NAGAHORA Kazuki</t>
  </si>
  <si>
    <t>NIWA Yuta</t>
  </si>
  <si>
    <t>HASHIMOTO Shuya</t>
  </si>
  <si>
    <t>MATSUO Koki</t>
  </si>
  <si>
    <t>MARUYAMA Masataka</t>
  </si>
  <si>
    <t>MIZOGUCHI Jin</t>
  </si>
  <si>
    <t>KAMEDA Minoru</t>
  </si>
  <si>
    <t>KOIKE Terunori</t>
  </si>
  <si>
    <t>OE Kazuki</t>
  </si>
  <si>
    <t>DOI Kensuke</t>
  </si>
  <si>
    <t>YAMAGUCHI Jumpei</t>
  </si>
  <si>
    <t>CHIHARA Renya</t>
  </si>
  <si>
    <t>FUNO Haruku</t>
  </si>
  <si>
    <t>TAKAHASHI Keigo</t>
  </si>
  <si>
    <t>YAMAGUCHI Hiroyuki</t>
  </si>
  <si>
    <t>ONIZAWA Kotaro</t>
  </si>
  <si>
    <t>KOMIYA Takuro</t>
  </si>
  <si>
    <t>MORITA Kaito</t>
  </si>
  <si>
    <t>SUZUKI Hiroto</t>
  </si>
  <si>
    <t>YONEMORI Ryo</t>
  </si>
  <si>
    <t>ITO Kotaro</t>
  </si>
  <si>
    <t>TAKEDA Kazumasa</t>
  </si>
  <si>
    <t>NAKAO Ruka</t>
  </si>
  <si>
    <t>MASUDA Kosuke</t>
  </si>
  <si>
    <t>ABE Koki</t>
  </si>
  <si>
    <t>YAMAGUCHI Shinnosuke</t>
  </si>
  <si>
    <t>TAKEISHI Kento</t>
  </si>
  <si>
    <t>ICHINOHE Kazunari</t>
  </si>
  <si>
    <t>NISHIMURA Kota</t>
  </si>
  <si>
    <t>HOSHINO Kota</t>
  </si>
  <si>
    <t>MORIGUCHI Ryoya</t>
  </si>
  <si>
    <t>WATANABE Syo</t>
  </si>
  <si>
    <t>AOKI Kento</t>
  </si>
  <si>
    <t>TOMITA Naoyuki</t>
  </si>
  <si>
    <t>MURAMATSU Yu</t>
  </si>
  <si>
    <t>HAYASHI Hyu</t>
  </si>
  <si>
    <t>KUBOKURA Keigo</t>
  </si>
  <si>
    <t>SASAKI Mikito</t>
  </si>
  <si>
    <t>KOREEDA Syota</t>
  </si>
  <si>
    <t>OSHIMA Takeru</t>
  </si>
  <si>
    <t>NAKASHIMA Zyo</t>
  </si>
  <si>
    <t>ISHIKAWA Ryusuke</t>
  </si>
  <si>
    <t>TOMITA Kento</t>
  </si>
  <si>
    <t>WATAHIKI Tsubasa</t>
  </si>
  <si>
    <t>YAMAMOTO Tatsuki</t>
  </si>
  <si>
    <t>HIRAKAWA Yuta</t>
  </si>
  <si>
    <t>ITO Kento</t>
  </si>
  <si>
    <t>AKAMATSU Tatsuya</t>
  </si>
  <si>
    <t>ISHINO Kento</t>
  </si>
  <si>
    <t>KAJIGAYA Issei</t>
  </si>
  <si>
    <t>TAKAHASHI Sohei</t>
  </si>
  <si>
    <t>KAWASAKI Kaito</t>
  </si>
  <si>
    <t>KATO Kaede</t>
  </si>
  <si>
    <t>KONDO Aoi</t>
  </si>
  <si>
    <t>SUDA Yuto</t>
  </si>
  <si>
    <t>IMAOKA Yusuke</t>
  </si>
  <si>
    <t>ISHIZUKA Daisuke</t>
  </si>
  <si>
    <t>YOSHIDA Yuya</t>
  </si>
  <si>
    <t>OHASHI Takuma</t>
  </si>
  <si>
    <t>NAGASE Atsuki</t>
  </si>
  <si>
    <t>SAITO Yuta</t>
  </si>
  <si>
    <t>HATAKEYAMA Tsuyoshi</t>
  </si>
  <si>
    <t>MORIYA Syota</t>
  </si>
  <si>
    <t>KOMAI Toma</t>
  </si>
  <si>
    <t>NAGASAWA Takuki</t>
  </si>
  <si>
    <t>WATANABE Sasuke</t>
  </si>
  <si>
    <t>ISEKI Yoshito</t>
  </si>
  <si>
    <t>IKENO Ryusei</t>
  </si>
  <si>
    <t>YOSHII Raito</t>
  </si>
  <si>
    <t>YOSHIDA Takahiro</t>
  </si>
  <si>
    <t>TAMURA Kazuki</t>
  </si>
  <si>
    <t>KITADANI Naoki</t>
  </si>
  <si>
    <t>FUJIWARA Koki</t>
  </si>
  <si>
    <t>HOSAKA Aoshi</t>
  </si>
  <si>
    <t>KAWASHIMA Ryota</t>
  </si>
  <si>
    <t>KANAZAWA Masatoshi</t>
  </si>
  <si>
    <t>KIKUCHI Kota</t>
  </si>
  <si>
    <t>OKUBO Takumi</t>
  </si>
  <si>
    <t>TERAOKA Yusaku</t>
  </si>
  <si>
    <t>SHIRIYA Yusei</t>
  </si>
  <si>
    <t>KAGEYAMA Shuhei</t>
  </si>
  <si>
    <t>MATSUMOTO Yuga</t>
  </si>
  <si>
    <t>HANATA Shion</t>
  </si>
  <si>
    <t>IMOTO Yoshinobu</t>
  </si>
  <si>
    <t>UMETANI Hoshia</t>
  </si>
  <si>
    <t>KAWAKAMI Asuma</t>
  </si>
  <si>
    <t>DEDEBRUNO Chikwadoryo</t>
  </si>
  <si>
    <t>EBIHARA Takuya</t>
  </si>
  <si>
    <t>KINA Shugoro</t>
  </si>
  <si>
    <t>SUZUKI Yusei</t>
  </si>
  <si>
    <t>MIURA Ryusei</t>
  </si>
  <si>
    <t>TAKAHASHI Tomoya</t>
  </si>
  <si>
    <t>SAITO Yuto</t>
  </si>
  <si>
    <t>NOMURA Kensei</t>
  </si>
  <si>
    <t>KOJIMA Masato</t>
  </si>
  <si>
    <t>MURASE Daisuke</t>
  </si>
  <si>
    <t>ISHIDA Kenshi</t>
  </si>
  <si>
    <t>IWASAKI Taisaku</t>
  </si>
  <si>
    <t>SHIRAI Yugi</t>
  </si>
  <si>
    <t>OKAMOTO Sho</t>
  </si>
  <si>
    <t>AMAOKA Naoki</t>
  </si>
  <si>
    <t>KUBOTA Ryusei</t>
  </si>
  <si>
    <t>SEGAWA Ryuhei</t>
  </si>
  <si>
    <t>IWABUCHI Soya</t>
  </si>
  <si>
    <t>KAJI Yuki</t>
  </si>
  <si>
    <t>ONDA Hayato</t>
  </si>
  <si>
    <t>HIRATA Yuichiro</t>
  </si>
  <si>
    <t>KOMOTO Asuka</t>
  </si>
  <si>
    <t>KOSAKA Akihiro</t>
  </si>
  <si>
    <t>TOGASHI Mao</t>
  </si>
  <si>
    <t>SONODA Ryuji</t>
  </si>
  <si>
    <t>FUKAGAWA Yuki</t>
  </si>
  <si>
    <t>NAKAMURA Wataru</t>
  </si>
  <si>
    <t>YAMAMOTO Hinata</t>
  </si>
  <si>
    <t>TSUCHIYA Haruki</t>
  </si>
  <si>
    <t>SHIMOJI Shumma</t>
  </si>
  <si>
    <t>TAKAHASHI Kohei</t>
  </si>
  <si>
    <t>KAWAMOTO Naoya</t>
  </si>
  <si>
    <t>YAMAGUCHI Rinya</t>
  </si>
  <si>
    <t>TOMIZAWA Ryosuke</t>
  </si>
  <si>
    <t>KUMADA Tatsuya</t>
  </si>
  <si>
    <t>ISHII Shinya</t>
  </si>
  <si>
    <t>SUZUKI Eiji</t>
  </si>
  <si>
    <t>TAKEUTI Yu</t>
  </si>
  <si>
    <t>ISHIDO Ryuta</t>
  </si>
  <si>
    <t>TAMURA Kaito</t>
  </si>
  <si>
    <t>YAMAMOTO Ryota</t>
  </si>
  <si>
    <t>KANESEKI Naoki</t>
  </si>
  <si>
    <t>TAKIGUTI Kiiti</t>
  </si>
  <si>
    <t>HURUTA Shinya</t>
  </si>
  <si>
    <t>KAWABATA Shunsuke</t>
  </si>
  <si>
    <t>IIDA Kodai</t>
  </si>
  <si>
    <t>INADA Koki</t>
  </si>
  <si>
    <t>OKADA Kazuhiro</t>
  </si>
  <si>
    <t>KOSODE Hideto</t>
  </si>
  <si>
    <t>SAKAI Taiga</t>
  </si>
  <si>
    <t>SAKAI Yoji</t>
  </si>
  <si>
    <t>DAIHO Kaishi</t>
  </si>
  <si>
    <t>TERAMAE Yuki</t>
  </si>
  <si>
    <t>NAGAKURA Masami</t>
  </si>
  <si>
    <t>HIGUCHI Daisuke</t>
  </si>
  <si>
    <t>MAEDA Shumpei</t>
  </si>
  <si>
    <t>MURAO Yuki</t>
  </si>
  <si>
    <t>MURAKAMI Jundai</t>
  </si>
  <si>
    <t>WATANABE Yuki</t>
  </si>
  <si>
    <t>ISHIKAWA Sho</t>
  </si>
  <si>
    <t>NAKAZATO Masahiro</t>
  </si>
  <si>
    <t>ISHIKAWA Masaya</t>
  </si>
  <si>
    <t>UETA Masahiro</t>
  </si>
  <si>
    <t>ONISHI Riku</t>
  </si>
  <si>
    <t>KANAHASHI Keisuke</t>
  </si>
  <si>
    <t>KOGA Yuta</t>
  </si>
  <si>
    <t>SAKUMA Hidenori</t>
  </si>
  <si>
    <t>SUZUKI Kiyoto</t>
  </si>
  <si>
    <t>TESHIMA Kyosuke</t>
  </si>
  <si>
    <t>NAKAJIMA Taiki</t>
  </si>
  <si>
    <t>NAGO Haruki</t>
  </si>
  <si>
    <t>HASHIMOTO Yusei</t>
  </si>
  <si>
    <t>HIRAGA Kentaro</t>
  </si>
  <si>
    <t>MARUYAMA　 Koki</t>
  </si>
  <si>
    <t>SATO Taisei</t>
  </si>
  <si>
    <t>MURAMATSU Riku</t>
  </si>
  <si>
    <t>TAMURA Kei</t>
  </si>
  <si>
    <t>MATSUO Naoki</t>
  </si>
  <si>
    <t>UMEYA　 Kanta</t>
  </si>
  <si>
    <t>HASHIMOTO Hiroki</t>
  </si>
  <si>
    <t>WATANABE Soichiro</t>
  </si>
  <si>
    <t>KONDO Toru</t>
  </si>
  <si>
    <t>NOGUCHI Kohei</t>
  </si>
  <si>
    <t>KUSHIDA Yoshiki</t>
  </si>
  <si>
    <t>SHIMOJO Daisuke</t>
  </si>
  <si>
    <t>KATSUURA Kotaro</t>
  </si>
  <si>
    <t>MIKAMI Shinya</t>
  </si>
  <si>
    <t>TOMITA Shumpei</t>
  </si>
  <si>
    <t>KATO Taisei</t>
  </si>
  <si>
    <t>URUSHIBATA Ryuto</t>
  </si>
  <si>
    <t>NAKAMOTO Soma</t>
  </si>
  <si>
    <t>KOBAYASHI Maiya</t>
  </si>
  <si>
    <t>HAMANISHI Ryo</t>
  </si>
  <si>
    <t>OZAWA Daiki</t>
  </si>
  <si>
    <t>SUGIMOTO Ryuki</t>
  </si>
  <si>
    <t>SAKURAI Hinata</t>
  </si>
  <si>
    <t>INOUE Yutaro</t>
  </si>
  <si>
    <t>SUZUKI Kenshin</t>
  </si>
  <si>
    <t>KUROKAMI Yutaro</t>
  </si>
  <si>
    <t>KASEJIMA Yuta</t>
  </si>
  <si>
    <t>YOSHIKAWA Hinata</t>
  </si>
  <si>
    <t>ABE Yusaku</t>
  </si>
  <si>
    <t>KIDO Koki</t>
  </si>
  <si>
    <t>KIMURA Futa</t>
  </si>
  <si>
    <t>KIMURA Ryo</t>
  </si>
  <si>
    <t>KODAMA Masaki</t>
  </si>
  <si>
    <t>KOBAYASHI Ryota</t>
  </si>
  <si>
    <t>SAITO Takumi</t>
  </si>
  <si>
    <t>SHIMIZU Kaichi</t>
  </si>
  <si>
    <t>SUGI Safumi</t>
  </si>
  <si>
    <t>SUGITA Masahide</t>
  </si>
  <si>
    <t>SUNAMI Ryuko</t>
  </si>
  <si>
    <t>HASHIMOTO Motoki</t>
  </si>
  <si>
    <t>BABA Yuichiro</t>
  </si>
  <si>
    <t>MIYAGAWA Sota</t>
  </si>
  <si>
    <t>OKONOGI Masayuki</t>
  </si>
  <si>
    <t>ONOZATO Toru</t>
  </si>
  <si>
    <t>KIKUCHI Naoyuki</t>
  </si>
  <si>
    <t>KIMURA Ryusei</t>
  </si>
  <si>
    <t>KIYONAGA Ryota</t>
  </si>
  <si>
    <t>KOMIYA Takeru</t>
  </si>
  <si>
    <t>SANO Takuto</t>
  </si>
  <si>
    <t>SHOJI Keita</t>
  </si>
  <si>
    <t>TERAI Shoya</t>
  </si>
  <si>
    <t>HATAKEYAMA Daichi</t>
  </si>
  <si>
    <t>MATSUBUCHI Kentaro</t>
  </si>
  <si>
    <t>YAMAGUCHI Takuma</t>
  </si>
  <si>
    <t>YAMAMOTO Masahiro</t>
  </si>
  <si>
    <t>WATAKAI Yosuke</t>
  </si>
  <si>
    <t>IGARASHI Reon</t>
  </si>
  <si>
    <t>ISHII Kazuki</t>
  </si>
  <si>
    <t>INABA Yusuke</t>
  </si>
  <si>
    <t>IYONO Yuto</t>
  </si>
  <si>
    <t>OGA Yoshiki</t>
  </si>
  <si>
    <t>OYA Naoto</t>
  </si>
  <si>
    <t>OGATA Kaisei</t>
  </si>
  <si>
    <t>KATAOKA Hikaru</t>
  </si>
  <si>
    <t>KATO Hiroaki</t>
  </si>
  <si>
    <t>KAMEZAKI Haru</t>
  </si>
  <si>
    <t>KIKUCHI Shuki</t>
  </si>
  <si>
    <t>KISHIMOTO Yuji</t>
  </si>
  <si>
    <t>KINOCHI Sota</t>
  </si>
  <si>
    <t>KOMI Hidetake</t>
  </si>
  <si>
    <t>SAEKI Makoto</t>
  </si>
  <si>
    <t>SASAKI Kosuke</t>
  </si>
  <si>
    <t>SHIMADA Teppei</t>
  </si>
  <si>
    <t>CHIBA Kotaro</t>
  </si>
  <si>
    <t>NAKANO Rei</t>
  </si>
  <si>
    <t>HASEGAWA Ren</t>
  </si>
  <si>
    <t>HAMADA Hajime</t>
  </si>
  <si>
    <t>HAMADA Masanobu</t>
  </si>
  <si>
    <t>FUJISAKI Keiji</t>
  </si>
  <si>
    <t>MANAI Ryoga</t>
  </si>
  <si>
    <t>WAKAMATSU Taku</t>
  </si>
  <si>
    <t>AKAMA Yutaro</t>
  </si>
  <si>
    <t>ISHIOKA Sho</t>
  </si>
  <si>
    <t>INOUE Ryuto</t>
  </si>
  <si>
    <t>UEHARA Yudai</t>
  </si>
  <si>
    <t>ENDO Rio</t>
  </si>
  <si>
    <t>OHASHI Hayato</t>
  </si>
  <si>
    <t>KAMOSHIDA Naoki</t>
  </si>
  <si>
    <t>KAWANISHI Shunji</t>
  </si>
  <si>
    <t>KIYONO Ryohei</t>
  </si>
  <si>
    <t>SANO Ritsuya</t>
  </si>
  <si>
    <t>TAKASHINA Atsuhito</t>
  </si>
  <si>
    <t>TAKATORI Yushin</t>
  </si>
  <si>
    <t>TAKATORI Yusei</t>
  </si>
  <si>
    <t>TAKAHASHI Satoru</t>
  </si>
  <si>
    <t>TAKAMI Hayate</t>
  </si>
  <si>
    <t>TANO Yoshiki</t>
  </si>
  <si>
    <t>HAYASHI Koki</t>
  </si>
  <si>
    <t>YAMAMOTO Yoshiki</t>
  </si>
  <si>
    <t>YUZAWA Shuta</t>
  </si>
  <si>
    <t>ASAUMI Yuta</t>
  </si>
  <si>
    <t>IKEGAMI Kenta</t>
  </si>
  <si>
    <t>UMAKOSHI Kei</t>
  </si>
  <si>
    <t>OKAJIMA Keisuke</t>
  </si>
  <si>
    <t>KAJIYAMA Takuro</t>
  </si>
  <si>
    <t>KOMIYA Naoki</t>
  </si>
  <si>
    <t>SAITO Kodai</t>
  </si>
  <si>
    <t>SHIBUE Kaito</t>
  </si>
  <si>
    <t>SHIMOZONO Shinichiro</t>
  </si>
  <si>
    <t>SHIN Kodai</t>
  </si>
  <si>
    <t>SUZUKI Soma</t>
  </si>
  <si>
    <t>SUDO Yasunobu</t>
  </si>
  <si>
    <t>TSUJI Takumi</t>
  </si>
  <si>
    <t>NISHIDA Kaede</t>
  </si>
  <si>
    <t>MIKAMI Wataru</t>
  </si>
  <si>
    <t>MIZUGAKI Takehiro</t>
  </si>
  <si>
    <t>MIZUTANI Akitoshi</t>
  </si>
  <si>
    <t>YOSHIDA Masaki</t>
  </si>
  <si>
    <t>ICHINOSE Ryota</t>
  </si>
  <si>
    <t>OBA Mahiro</t>
  </si>
  <si>
    <t>ONO Yuto</t>
  </si>
  <si>
    <t>KIMURA Towa</t>
  </si>
  <si>
    <t>KUMADA Shota</t>
  </si>
  <si>
    <t>KOJIMA Sota</t>
  </si>
  <si>
    <t>TAKAHASHI Toya</t>
  </si>
  <si>
    <t>TAKEGAMI Sena</t>
  </si>
  <si>
    <t>CHIRIGIRI Itsuki</t>
  </si>
  <si>
    <t>DEGUCHI Kohei</t>
  </si>
  <si>
    <t>NAKANE Shoya</t>
  </si>
  <si>
    <t>NAKANO Katsumi</t>
  </si>
  <si>
    <t>HUKUTOMI Entaro</t>
  </si>
  <si>
    <t>HURUKAWA Taichi</t>
  </si>
  <si>
    <t>MATSUZAWA Akihiro</t>
  </si>
  <si>
    <t>MIYASHITA Okito</t>
  </si>
  <si>
    <t>MIYASHITA Yorito</t>
  </si>
  <si>
    <t>YOKOMORI Shunsuke</t>
  </si>
  <si>
    <t>IKEZAWA Shota</t>
  </si>
  <si>
    <t>ICHIMURA Syun</t>
  </si>
  <si>
    <t>UMETANI Kota</t>
  </si>
  <si>
    <t>OSUGI Ryuta</t>
  </si>
  <si>
    <t>OKAYAMA Kodai</t>
  </si>
  <si>
    <t>OZEKI Tatsumi</t>
  </si>
  <si>
    <t>OZEKI Terumasa</t>
  </si>
  <si>
    <t>KURATA Kodai</t>
  </si>
  <si>
    <t>KOJIMA Shuhei</t>
  </si>
  <si>
    <t>SAWASE Naoya</t>
  </si>
  <si>
    <t>SHIOJIRI Taiga</t>
  </si>
  <si>
    <t>SHIMADA Shota</t>
  </si>
  <si>
    <t>SHIN Kosei</t>
  </si>
  <si>
    <t>SENSUI Ryota</t>
  </si>
  <si>
    <t>TAKAHASHI Haruki</t>
  </si>
  <si>
    <t>TAKAYAMA Shota</t>
  </si>
  <si>
    <t>TASHIRO Teru</t>
  </si>
  <si>
    <t>NAKAGAWA Hiroto</t>
  </si>
  <si>
    <t>NISHIKAWA Daisuke</t>
  </si>
  <si>
    <t>NISHIYA Rikuto</t>
  </si>
  <si>
    <t>HIRAGA Koki</t>
  </si>
  <si>
    <t>MOTEGI Satoru</t>
  </si>
  <si>
    <t>MONMA Daisuke</t>
  </si>
  <si>
    <t>YAMAGATA Shunpei</t>
  </si>
  <si>
    <t>YOKOO Makito</t>
  </si>
  <si>
    <t>ARAI Ryota</t>
  </si>
  <si>
    <t>ANDO Takuya</t>
  </si>
  <si>
    <t>INOKUCHI Reon</t>
  </si>
  <si>
    <t>IKEDA Kikyo</t>
  </si>
  <si>
    <t>INO Shuto</t>
  </si>
  <si>
    <t>OKITA Ryohei</t>
  </si>
  <si>
    <t>KAMAGATA Shunya</t>
  </si>
  <si>
    <t>KAMATA Ayumu</t>
  </si>
  <si>
    <t>KINOSHITA Hiromu</t>
  </si>
  <si>
    <t>KONISHI So</t>
  </si>
  <si>
    <t>SATO Ryusyo</t>
  </si>
  <si>
    <t>SHIODA Shogo</t>
  </si>
  <si>
    <t>SUGITA Rikito</t>
  </si>
  <si>
    <t>SUGIMOTO Kakeru</t>
  </si>
  <si>
    <t>TAKATO Haruki</t>
  </si>
  <si>
    <t>NAGANO Tomoya</t>
  </si>
  <si>
    <t>HATAKEYAMA Sora</t>
  </si>
  <si>
    <t>BABA Ryohei</t>
  </si>
  <si>
    <t>MATSUMOTO Ryoya</t>
  </si>
  <si>
    <t>MITA Hikaru</t>
  </si>
  <si>
    <t>MORI Itsuki</t>
  </si>
  <si>
    <t>YOKOTA Yuto</t>
  </si>
  <si>
    <t>YOSHIGUCHI Yudai</t>
  </si>
  <si>
    <t>IIJIMA Keigo</t>
  </si>
  <si>
    <t>OSAWA Shun</t>
  </si>
  <si>
    <t>OMORI Ryunosuke</t>
  </si>
  <si>
    <t>OKAZATO Shota</t>
  </si>
  <si>
    <t>OGURA Tomoya</t>
  </si>
  <si>
    <t>ODA Taiga</t>
  </si>
  <si>
    <t>SUGIMURA Soya</t>
  </si>
  <si>
    <t>TANAKA Ryusei</t>
  </si>
  <si>
    <t>TANOUE Takeru</t>
  </si>
  <si>
    <t>NAKANISHI Yuito</t>
  </si>
  <si>
    <t>NISHIYAMA Kazuya</t>
  </si>
  <si>
    <t>NOGUCHI  Hideki</t>
  </si>
  <si>
    <t>MIYAKE Yuta</t>
  </si>
  <si>
    <t>YOSHIKAWA Hirotsugu</t>
  </si>
  <si>
    <t>YOSHIDA Sho</t>
  </si>
  <si>
    <t>SHIBATA Ryuhei</t>
  </si>
  <si>
    <t>IKEDA Koki</t>
  </si>
  <si>
    <t>KAWANO Masatora</t>
  </si>
  <si>
    <t>NARUOKA Taiki</t>
  </si>
  <si>
    <t>ISHIKAWA Ryunosuke</t>
  </si>
  <si>
    <t>EZOMORI Shota</t>
  </si>
  <si>
    <t>KOSHIZUKA Haruto</t>
  </si>
  <si>
    <t>SHIMIZU Kanta</t>
  </si>
  <si>
    <t>SUZUKI Munetaka</t>
  </si>
  <si>
    <t>FUJISHIRO Yudai</t>
  </si>
  <si>
    <t>MATSUSHIMA Shogo</t>
  </si>
  <si>
    <t>MIYASHITA Hayato</t>
  </si>
  <si>
    <t>YAMAMOTO Yohei</t>
  </si>
  <si>
    <t>SAKAMOTO Riku</t>
  </si>
  <si>
    <t>NAGAYAMA Tatsuhiko</t>
  </si>
  <si>
    <t>ARAO Masato</t>
  </si>
  <si>
    <t>OIKAWA Ruon</t>
  </si>
  <si>
    <t>ONUMA Tsubasa</t>
  </si>
  <si>
    <t>KASHIWA Yugo</t>
  </si>
  <si>
    <t>KASHIWAGI Kohei</t>
  </si>
  <si>
    <t>KIMOTO Daichi</t>
  </si>
  <si>
    <t>KUBOTA Yuzuki</t>
  </si>
  <si>
    <t>KODAMA Yusuke</t>
  </si>
  <si>
    <t>SEINO Taiga</t>
  </si>
  <si>
    <t>TANAKA Tomoya</t>
  </si>
  <si>
    <t>NAGAO Taiki</t>
  </si>
  <si>
    <t>NOMURA Takahiro</t>
  </si>
  <si>
    <t>FURUKAWA Hayato</t>
  </si>
  <si>
    <t>MAEDA Yoshihiro</t>
  </si>
  <si>
    <t>MACHI Sango</t>
  </si>
  <si>
    <t>YASUKAWA Genki</t>
  </si>
  <si>
    <t>YAMADA Kazuki</t>
  </si>
  <si>
    <t>YOKOYAMA Torai</t>
  </si>
  <si>
    <t>NOMURA Naruki</t>
  </si>
  <si>
    <t>IEYOSHI Arata</t>
  </si>
  <si>
    <t>ISHIKAWA Kokoro</t>
  </si>
  <si>
    <t>ITO Takeru</t>
  </si>
  <si>
    <t>OKADA Tomoya</t>
  </si>
  <si>
    <t>OKUYAMA Hikaru</t>
  </si>
  <si>
    <t>KAJINO Ryotaro</t>
  </si>
  <si>
    <t>KANEHARA Naoya</t>
  </si>
  <si>
    <t>KUSHIMA Keishun</t>
  </si>
  <si>
    <t>KUMAZAKI Takaya</t>
  </si>
  <si>
    <t>SATO Mahiro</t>
  </si>
  <si>
    <t>JUMONJI Yuichi</t>
  </si>
  <si>
    <t>SUGANO Hiroki</t>
  </si>
  <si>
    <t>MATSUYAMA Kazuki</t>
  </si>
  <si>
    <t>MURAKAMI Taichi</t>
  </si>
  <si>
    <t>WATANABE Kyota</t>
  </si>
  <si>
    <t>WATANABE Ryota</t>
  </si>
  <si>
    <t>FUJIWARA Hiroto</t>
  </si>
  <si>
    <t>ISHIDA Rihito</t>
  </si>
  <si>
    <t>MIYAHARA Koya</t>
  </si>
  <si>
    <t>AMBO Osuke</t>
  </si>
  <si>
    <t>HORI Tatsuki</t>
  </si>
  <si>
    <t>TOZUKA Syougo</t>
  </si>
  <si>
    <t>YAMADA Hayata</t>
  </si>
  <si>
    <t>TAKEDA Akinori</t>
  </si>
  <si>
    <t>TAKAHASHI Yudai</t>
  </si>
  <si>
    <t>KOBIYAMA Riki</t>
  </si>
  <si>
    <t>TAKISE Syunya</t>
  </si>
  <si>
    <t>GOTO Hyogo</t>
  </si>
  <si>
    <t>KOMINE Tatsuki</t>
  </si>
  <si>
    <t>NAGAMINE Sho</t>
  </si>
  <si>
    <t>GOTO Atomu</t>
  </si>
  <si>
    <t>KIKUCHI Azumi</t>
  </si>
  <si>
    <t>SAKAI Ryuichi</t>
  </si>
  <si>
    <t>MATSUMOTO Mikihiro</t>
  </si>
  <si>
    <t>HIROOKA Yuya</t>
  </si>
  <si>
    <t>KAWAKITA Daiki</t>
  </si>
  <si>
    <t>KUMAGAI Ikumi</t>
  </si>
  <si>
    <t>NAKAMINE Yoshirou</t>
  </si>
  <si>
    <t>IWAKAWA  Yusuke</t>
  </si>
  <si>
    <t>OHASHI Naoyuki</t>
  </si>
  <si>
    <t>SAITO Shunsuke</t>
  </si>
  <si>
    <t>SUGIYAMA Takeshi</t>
  </si>
  <si>
    <t>TANEWATA Ryo</t>
  </si>
  <si>
    <t>MASHIKO Yuta</t>
  </si>
  <si>
    <t>MATSUO Ryuga</t>
  </si>
  <si>
    <t>YASUNAGA Naoto</t>
  </si>
  <si>
    <t>YOSHIKAWA Hikaru</t>
  </si>
  <si>
    <t>YOSHIZU Takuho</t>
  </si>
  <si>
    <t>YOSHIFUJI Naoki</t>
  </si>
  <si>
    <t>WATANABE Ryo</t>
  </si>
  <si>
    <t>WADA Mizuki</t>
  </si>
  <si>
    <t>AIZAWA Kaito</t>
  </si>
  <si>
    <t>ITO Raiki</t>
  </si>
  <si>
    <t>KOITABASHI Ryota</t>
  </si>
  <si>
    <t>SAKASHITA Daiya</t>
  </si>
  <si>
    <t>SHIBASAKI Yuto</t>
  </si>
  <si>
    <t>SERATA Motoki</t>
  </si>
  <si>
    <t>TANAKA Takumi</t>
  </si>
  <si>
    <t>NOJIRI Shun</t>
  </si>
  <si>
    <t>MIYAMOTO Daisuke</t>
  </si>
  <si>
    <t>KAMIJIMA Hiroki</t>
  </si>
  <si>
    <t>KODAMA Hiroaki</t>
  </si>
  <si>
    <t>ONOE Taiki</t>
  </si>
  <si>
    <t>KATAYAMA Yuki</t>
  </si>
  <si>
    <t>KAWAKAMI Sota</t>
  </si>
  <si>
    <t>KIDACHI Muto</t>
  </si>
  <si>
    <t>KOZASA Ryusei</t>
  </si>
  <si>
    <t>SANADA Daichi</t>
  </si>
  <si>
    <t>SUGIBAYASHI Daichi</t>
  </si>
  <si>
    <t>TSUKAMOTO Jasutein Jumpei</t>
  </si>
  <si>
    <t>MAEDA Takumu</t>
  </si>
  <si>
    <t>MORTIMER Satoru</t>
  </si>
  <si>
    <t>YAMAZAKI Reima</t>
  </si>
  <si>
    <t>WADA Ryo</t>
  </si>
  <si>
    <t>NISHIMURA Haruto</t>
  </si>
  <si>
    <t>SHITARA Oga</t>
  </si>
  <si>
    <t>SHIBASAKI Shunki</t>
  </si>
  <si>
    <t>SUZUKI Aoto</t>
  </si>
  <si>
    <t>NAKAJIMA Yuki Joseph</t>
  </si>
  <si>
    <t>NAKAMURA Shota</t>
  </si>
  <si>
    <t>INOUE Shoyo</t>
  </si>
  <si>
    <t>OGOSHI Takahiro</t>
  </si>
  <si>
    <t>OKADA Kazushi</t>
  </si>
  <si>
    <t>KATO Takuma</t>
  </si>
  <si>
    <t>SAITO Yuma</t>
  </si>
  <si>
    <t>SHIMIZU Yuki</t>
  </si>
  <si>
    <t>TAKAHASHI Yusaku</t>
  </si>
  <si>
    <t>NONOKAWA Yoshiki</t>
  </si>
  <si>
    <t>HORI Kento</t>
  </si>
  <si>
    <t>YASUDA Shun</t>
  </si>
  <si>
    <t>YAMANAKA Shohei</t>
  </si>
  <si>
    <t>ARAKAWA Hiroki</t>
  </si>
  <si>
    <t>IKIKAME Koki</t>
  </si>
  <si>
    <t>ITO Yuki</t>
  </si>
  <si>
    <t>EGUCHI Hikari</t>
  </si>
  <si>
    <t>EDAGAWA Takeshi</t>
  </si>
  <si>
    <t>ONO Haruaki</t>
  </si>
  <si>
    <t>NAKAI Hinata</t>
  </si>
  <si>
    <t>MATSUO Shuhei</t>
  </si>
  <si>
    <t>SEKIGUCHI Daiki</t>
  </si>
  <si>
    <t>ABE Ryuto</t>
  </si>
  <si>
    <t>ITO Kaito</t>
  </si>
  <si>
    <t>KUBOTA Taichi</t>
  </si>
  <si>
    <t>KUWANO Takumi</t>
  </si>
  <si>
    <t>TATSUMI Arata</t>
  </si>
  <si>
    <t>SHIOKAWA Daisuke</t>
  </si>
  <si>
    <t>IKEDA Seiryo</t>
  </si>
  <si>
    <t>YAKUSHIJI Ryo</t>
  </si>
  <si>
    <t>MIYASHITA Taiga</t>
  </si>
  <si>
    <t>SHINJO Yuki</t>
  </si>
  <si>
    <t>YOSHIKAWA Ryo</t>
  </si>
  <si>
    <t>IMAIZUMI Kenki</t>
  </si>
  <si>
    <t>ANDO Shingo</t>
  </si>
  <si>
    <t>ITO Shogo</t>
  </si>
  <si>
    <t>ITO Naoya</t>
  </si>
  <si>
    <t>UESAKO Akitake</t>
  </si>
  <si>
    <t>USUDA Kentaro</t>
  </si>
  <si>
    <t>ODOTE Shu</t>
  </si>
  <si>
    <t>KODAMA Tomoki</t>
  </si>
  <si>
    <t>SARUHASHI Takumi</t>
  </si>
  <si>
    <t>SHIGEYAMA Gento</t>
  </si>
  <si>
    <t>SOMA Takashi</t>
  </si>
  <si>
    <t>TAGAWA Shota</t>
  </si>
  <si>
    <t>NISHI Kento</t>
  </si>
  <si>
    <t>YAMAGUCHI Kohei</t>
  </si>
  <si>
    <t>YAMASHITA Kazuki</t>
  </si>
  <si>
    <t>YAMAMOTO Hayata</t>
  </si>
  <si>
    <t>WATANABE Tamaki</t>
  </si>
  <si>
    <t>INOUCHI Yusuke</t>
  </si>
  <si>
    <t>ITO Taiki</t>
  </si>
  <si>
    <t>KAWAI Shuntaro</t>
  </si>
  <si>
    <t>SUGIYAMA Kaisei</t>
  </si>
  <si>
    <t>NOBORITATE Kota</t>
  </si>
  <si>
    <t>ARIMATSU Sho</t>
  </si>
  <si>
    <t>OKAJIMA Hirochika</t>
  </si>
  <si>
    <t>KIZUKA Hirotaka</t>
  </si>
  <si>
    <t>SUZUKI Hirotaka</t>
  </si>
  <si>
    <t>TANAKA Sota</t>
  </si>
  <si>
    <t>TERAOKA Hidemasa</t>
  </si>
  <si>
    <t>TODA Yuto</t>
  </si>
  <si>
    <t>HAYASHI Shotaro</t>
  </si>
  <si>
    <t>FUKAZAWA Yuki</t>
  </si>
  <si>
    <t>FUKASAWA Riku</t>
  </si>
  <si>
    <t>FUJI Taketo</t>
  </si>
  <si>
    <t>HONDA Soichiro</t>
  </si>
  <si>
    <t>MASUDA Yu</t>
  </si>
  <si>
    <t>MORIMOTO Futa</t>
  </si>
  <si>
    <t>MORIYAMA Atsuyuki</t>
  </si>
  <si>
    <t>YABUSHITA Atsushi</t>
  </si>
  <si>
    <t>YAMAMOTO Takahito</t>
  </si>
  <si>
    <t>YOSHIKAWA Umon</t>
  </si>
  <si>
    <t>ATO Hiroki</t>
  </si>
  <si>
    <t>IGARASHI Yuta</t>
  </si>
  <si>
    <t>KOBAYASHI Tatsuya</t>
  </si>
  <si>
    <t>NAGAYAMA Tatsukichi</t>
  </si>
  <si>
    <t>FUKUTANI Sota</t>
  </si>
  <si>
    <t>MATSUMURA Kyogo</t>
  </si>
  <si>
    <t>SASANO Tomoki</t>
  </si>
  <si>
    <t>MURATA Shusaku</t>
  </si>
  <si>
    <t>SAKAMI Kazumasa</t>
  </si>
  <si>
    <t>IWASA Kazumoto</t>
  </si>
  <si>
    <t>KUNII Tatsuma</t>
  </si>
  <si>
    <t>MUTO Haru</t>
  </si>
  <si>
    <t>IKAI Masayuki</t>
  </si>
  <si>
    <t>MITOBE Sodai</t>
  </si>
  <si>
    <t>MORI Kotaro</t>
  </si>
  <si>
    <t>KOMARU Mirai</t>
  </si>
  <si>
    <t>KUDO Yuta</t>
  </si>
  <si>
    <t>UEHARA Yuto</t>
  </si>
  <si>
    <t>MINAMIDA Koki</t>
  </si>
  <si>
    <t>OTSUKA Rikuto</t>
  </si>
  <si>
    <t>HIRAYAMA Taiga</t>
  </si>
  <si>
    <t>KAWASE Hiromu</t>
  </si>
  <si>
    <t>YOSHINARI Yuto</t>
  </si>
  <si>
    <t>IKEGAWA Hiroshi</t>
  </si>
  <si>
    <t>OKUDA Daiki</t>
  </si>
  <si>
    <t>KOYAMA Mizuki</t>
  </si>
  <si>
    <t>TAKAHASHI Shimon</t>
  </si>
  <si>
    <t>TANIMURA Riku</t>
  </si>
  <si>
    <t>TOMINAGA Tempei</t>
  </si>
  <si>
    <t>HANYUDA Satoshi</t>
  </si>
  <si>
    <t>YAKABE Akihiro</t>
  </si>
  <si>
    <t>KOBAYASHI Yuki</t>
  </si>
  <si>
    <t>SUGIYAMA Shunsuke</t>
  </si>
  <si>
    <t>MATSUDA Kanta</t>
  </si>
  <si>
    <t>SAITO Kisaragi</t>
  </si>
  <si>
    <t>SASAKI Kotaro</t>
  </si>
  <si>
    <t>HASHIMOTO Shougo</t>
  </si>
  <si>
    <t>WATANABE Hiroyuki</t>
  </si>
  <si>
    <t>TAKAHASHI Hidenori</t>
  </si>
  <si>
    <t>ISHIHARA Yuito</t>
  </si>
  <si>
    <t>SHIGYO Daichi</t>
  </si>
  <si>
    <t>IWATA Tomohiro</t>
  </si>
  <si>
    <t>TAKEIRI Soichiro</t>
  </si>
  <si>
    <t>KATSUDA Hikaru</t>
  </si>
  <si>
    <t>KOBAYASHI Masaki</t>
  </si>
  <si>
    <t>TANNJI Noriharu</t>
  </si>
  <si>
    <t>UCHIYAMA Tomoya</t>
  </si>
  <si>
    <t>FUJIMORI Toshihide</t>
  </si>
  <si>
    <t>TONAI Yudai</t>
  </si>
  <si>
    <t>HIRAGA Yuki</t>
  </si>
  <si>
    <t>KODAMA Naoyuki</t>
  </si>
  <si>
    <t>TANAKA Hiroyuki</t>
  </si>
  <si>
    <t>KAN Soichiro</t>
  </si>
  <si>
    <t>SHIBATA Ryotaro</t>
  </si>
  <si>
    <t>MATSUDA Motoki</t>
  </si>
  <si>
    <t>YAMAGUCHI Taisei</t>
  </si>
  <si>
    <t>TAKEUCHI Tetta</t>
  </si>
  <si>
    <t>FUJII Ryoma</t>
  </si>
  <si>
    <t>OGUMA Takeshi</t>
  </si>
  <si>
    <t>OZEKI Kohei</t>
  </si>
  <si>
    <t>ITO Koji</t>
  </si>
  <si>
    <t>ODANI Shuta</t>
  </si>
  <si>
    <t>KONO Satoru</t>
  </si>
  <si>
    <t>YAMAMOTO Yuma</t>
  </si>
  <si>
    <t>KISHII Takaharu</t>
  </si>
  <si>
    <t>YOSHITAKE Seiji</t>
  </si>
  <si>
    <t>TAKAHASHI Shinju</t>
  </si>
  <si>
    <t>OI Haruka</t>
  </si>
  <si>
    <t>MATSUI Shunto</t>
  </si>
  <si>
    <t>MATSUOKA Shuhei</t>
  </si>
  <si>
    <t>MIYAUCHI Masashi</t>
  </si>
  <si>
    <t>UEMATSU Kairi</t>
  </si>
  <si>
    <t>SHIBAI Ryota</t>
  </si>
  <si>
    <t>NAKANO Ryosuke</t>
  </si>
  <si>
    <t>KINOSHITA Ryoma</t>
  </si>
  <si>
    <t>ASO Hirokazu</t>
  </si>
  <si>
    <t>ITO Rikuya</t>
  </si>
  <si>
    <t>ORITA Ayumu</t>
  </si>
  <si>
    <t>KAWASHIMA Kohei</t>
  </si>
  <si>
    <t>KURODA Masashi</t>
  </si>
  <si>
    <t>KOKUBO Tomohiro</t>
  </si>
  <si>
    <t>SHISHIKURA Takehiro</t>
  </si>
  <si>
    <t>SHIMOTAI Kensei</t>
  </si>
  <si>
    <t>SUMIYOSHI Hiroki</t>
  </si>
  <si>
    <t>TAKESHI Fumiya</t>
  </si>
  <si>
    <t>TSUJIMOTO Katsuya</t>
  </si>
  <si>
    <t>FUCHIDA Takumi</t>
  </si>
  <si>
    <t>HONGO Ryo</t>
  </si>
  <si>
    <t>MINAMIYAMA Yoshiki</t>
  </si>
  <si>
    <t>MURAKI Shoma</t>
  </si>
  <si>
    <t>MORITA Shohei</t>
  </si>
  <si>
    <t>YOSHIDA Takumi</t>
  </si>
  <si>
    <t>YAMASHITA Kazuya</t>
  </si>
  <si>
    <t>AOYAGI Masaki</t>
  </si>
  <si>
    <t>ASAMI Ryusei</t>
  </si>
  <si>
    <t>IWAI Fumiya</t>
  </si>
  <si>
    <t>EMOTO Wataru</t>
  </si>
  <si>
    <t>OTA Naoki</t>
  </si>
  <si>
    <t>ONO Sota</t>
  </si>
  <si>
    <t>KATTA Kizuki</t>
  </si>
  <si>
    <t>KAWAI Yohei</t>
  </si>
  <si>
    <t>KUBO Hiroki</t>
  </si>
  <si>
    <t>KOTAKE Leon</t>
  </si>
  <si>
    <t>SATO Keisuke</t>
  </si>
  <si>
    <t>SATO Kosei</t>
  </si>
  <si>
    <t>SANO Hinata</t>
  </si>
  <si>
    <t>SHIMAMURA Eiji</t>
  </si>
  <si>
    <t>TAKAGAKI Yuto</t>
  </si>
  <si>
    <t>CHIGIRA Ryunosuke</t>
  </si>
  <si>
    <t>NAKAYA Yuhi</t>
  </si>
  <si>
    <t>HAYASHI Hiroyuki</t>
  </si>
  <si>
    <t>HANZAWA Reito</t>
  </si>
  <si>
    <t>MATSUMOTO Akira</t>
  </si>
  <si>
    <t>MUKAI Yusuke</t>
  </si>
  <si>
    <t>MUROFUSHI Yugo</t>
  </si>
  <si>
    <t>MOGI Rimpei</t>
  </si>
  <si>
    <t>MOHARA Shogo</t>
  </si>
  <si>
    <t>MORITO Nobuaki</t>
  </si>
  <si>
    <t>YAMAUCHI Hiromu</t>
  </si>
  <si>
    <t>YAMAGUCHI Kensuke</t>
  </si>
  <si>
    <t>IGAWA Ryuto</t>
  </si>
  <si>
    <t>INOUE Kaito</t>
  </si>
  <si>
    <t>UEDA Kota</t>
  </si>
  <si>
    <t>KOZASU Takuya</t>
  </si>
  <si>
    <t>GOTO Hayata</t>
  </si>
  <si>
    <t>SAKAMOTO Taisei</t>
  </si>
  <si>
    <t>SAWA Daichi</t>
  </si>
  <si>
    <t>SHIRAI Kohei</t>
  </si>
  <si>
    <t>SUZUKI Soshi</t>
  </si>
  <si>
    <t>TOKUNAGA Takuma</t>
  </si>
  <si>
    <t>NOGUCHI Yuki</t>
  </si>
  <si>
    <t>HIGASHI Rikuo</t>
  </si>
  <si>
    <t>HIRAKAWA Takumi</t>
  </si>
  <si>
    <t>MIURA Reona</t>
  </si>
  <si>
    <t>YAGI Sota</t>
  </si>
  <si>
    <t>YASUDA Hiroto</t>
  </si>
  <si>
    <t>YAMASHITA Ryosuke</t>
  </si>
  <si>
    <t>ARAI Koki</t>
  </si>
  <si>
    <t>IKEFUCHI Hide</t>
  </si>
  <si>
    <t>INAGE  Aoi</t>
  </si>
  <si>
    <t>KITAMURA Hikaru</t>
  </si>
  <si>
    <t>SATO Koki</t>
  </si>
  <si>
    <t>SHOBU Atsushi</t>
  </si>
  <si>
    <t>SHINJO Kenta</t>
  </si>
  <si>
    <t>TANAKA Tenjiro</t>
  </si>
  <si>
    <t>TSUJI Fumiya</t>
  </si>
  <si>
    <t>HIDESHIMA Rai</t>
  </si>
  <si>
    <t>FUJIYOSHI Shunta</t>
  </si>
  <si>
    <t>MOROTOMI Waku</t>
  </si>
  <si>
    <t>YANAGIMOTO Masaya</t>
  </si>
  <si>
    <t>YAMADA Taisei</t>
  </si>
  <si>
    <t>ARAI  Yuto</t>
  </si>
  <si>
    <t>ANDO Chikara</t>
  </si>
  <si>
    <t>ENDO  Yuki</t>
  </si>
  <si>
    <t>OSAKO Taiga</t>
  </si>
  <si>
    <t>KUROKI Mihiro</t>
  </si>
  <si>
    <t>KONISHI Koki</t>
  </si>
  <si>
    <t>SAITO Naoharu</t>
  </si>
  <si>
    <t>SUZUKI Haruki</t>
  </si>
  <si>
    <t>SETO Yuki</t>
  </si>
  <si>
    <t>SETOGUCHI Daichi</t>
  </si>
  <si>
    <t>TAYA Seiya</t>
  </si>
  <si>
    <t>TODOROKI Taro</t>
  </si>
  <si>
    <t>HIKAGE Yuya</t>
  </si>
  <si>
    <t>MORIYAMA Shingo</t>
  </si>
  <si>
    <t>AONUMA Mizuki</t>
  </si>
  <si>
    <t>KAWAGUCHI Koshiro</t>
  </si>
  <si>
    <t>KANNEN Takumi</t>
  </si>
  <si>
    <t>SHIKINA Kira</t>
  </si>
  <si>
    <t>TSUBOI Kaito</t>
  </si>
  <si>
    <t>NARUGE Shu</t>
  </si>
  <si>
    <t>MAKIHARA Koki</t>
  </si>
  <si>
    <t>MATSUKURA Yuito</t>
  </si>
  <si>
    <t>YAJIMA Koichi</t>
  </si>
  <si>
    <t>YAMADA Ryota</t>
  </si>
  <si>
    <t>WATANABE Aki</t>
  </si>
  <si>
    <t>PAUL Onyiego</t>
  </si>
  <si>
    <t>ADACHI Kazuki</t>
  </si>
  <si>
    <t>ISHIBE Natsuki</t>
  </si>
  <si>
    <t>ICHIKAWA Toshimichi</t>
  </si>
  <si>
    <t>ITO Daiki</t>
  </si>
  <si>
    <t>IWAYA Tsubasa</t>
  </si>
  <si>
    <t>EIJI Taiki</t>
  </si>
  <si>
    <t>ONODERA Jin</t>
  </si>
  <si>
    <t>KITTA Taiga</t>
  </si>
  <si>
    <t>KIYAMA Katsuya</t>
  </si>
  <si>
    <t>KIYAMA Tatsuya</t>
  </si>
  <si>
    <t>KURIHARA Mitsuhiro</t>
  </si>
  <si>
    <t>SAKUMA Norifumi</t>
  </si>
  <si>
    <t>SASAKI Ayumu</t>
  </si>
  <si>
    <t>SATO Shonoshin</t>
  </si>
  <si>
    <t>SHINOHARA Kaede</t>
  </si>
  <si>
    <t>SHIMOZONO Hideaki</t>
  </si>
  <si>
    <t>SUZUKI Yusuke</t>
  </si>
  <si>
    <t>TAMURA Riku</t>
  </si>
  <si>
    <t>TSUZUKI Yuki</t>
  </si>
  <si>
    <t>HIGASHI Kaito</t>
  </si>
  <si>
    <t>FUEKI Shinnosuke</t>
  </si>
  <si>
    <t>FUKUSHIMA Aoi</t>
  </si>
  <si>
    <t>HOSHINO Ippei</t>
  </si>
  <si>
    <t>MURAMOTO Tatsuhiko</t>
  </si>
  <si>
    <t>MORITA Kazuki</t>
  </si>
  <si>
    <t>BONIFES Mulwa</t>
  </si>
  <si>
    <t>AKASAKA Yuto</t>
  </si>
  <si>
    <t>OKAMOTO Ayumu</t>
  </si>
  <si>
    <t>KAWAHARA Masaki</t>
  </si>
  <si>
    <t>KITAMURA Sunao</t>
  </si>
  <si>
    <t>KUMAI Ryosei</t>
  </si>
  <si>
    <t>KODAKI Mikuto</t>
  </si>
  <si>
    <t>SHIMATSU Yuta</t>
  </si>
  <si>
    <t>SHINMOTO Shun</t>
  </si>
  <si>
    <t>SEKINO Ryosuke</t>
  </si>
  <si>
    <t>TAKAKI Syunta</t>
  </si>
  <si>
    <t>TAKAKI Syoei</t>
  </si>
  <si>
    <t>TSUKADA Syogo</t>
  </si>
  <si>
    <t>NAKAGOMI Sora</t>
  </si>
  <si>
    <t>FUKUDA Yukichi</t>
  </si>
  <si>
    <t>MATSURA Taro</t>
  </si>
  <si>
    <t>YAMADA Soshiro</t>
  </si>
  <si>
    <t>YAMAMOTO Arata</t>
  </si>
  <si>
    <t>YOKOYAMA Ryunosuke</t>
  </si>
  <si>
    <t>YOTABUN Ryoga</t>
  </si>
  <si>
    <t>TOYAMA Kohei</t>
  </si>
  <si>
    <t>YAMAMOTO Ryutaro</t>
  </si>
  <si>
    <t>KAWABATA Naoya</t>
  </si>
  <si>
    <t>EBIHARA Kenta</t>
  </si>
  <si>
    <t>MUKUNOKI Shunya</t>
  </si>
  <si>
    <t>YOSHIZAWA Issei</t>
  </si>
  <si>
    <t>NISHIBAYASHI Seiryu</t>
  </si>
  <si>
    <t>HIMENO Kio</t>
  </si>
  <si>
    <t>MATSUMOTO Yuto</t>
  </si>
  <si>
    <t>MIYOSHI Rin</t>
  </si>
  <si>
    <t>YOKOTA Hiroto</t>
  </si>
  <si>
    <t>IIO Ryohei</t>
  </si>
  <si>
    <t>UEDA Kenta</t>
  </si>
  <si>
    <t>ONOZUKA Gen</t>
  </si>
  <si>
    <t>OGAWA Takato</t>
  </si>
  <si>
    <t>KAMEYAMA Motoki</t>
  </si>
  <si>
    <t>KUMAGAI Tetsushi</t>
  </si>
  <si>
    <t>KUROSU Kohei</t>
  </si>
  <si>
    <t>KOBAYASHI Kenta</t>
  </si>
  <si>
    <t>KOBAYASHI Taisuke</t>
  </si>
  <si>
    <t>TSUJI Koji</t>
  </si>
  <si>
    <t>NAKAZAWA Kodai</t>
  </si>
  <si>
    <t>HANADA Katsuhiro</t>
  </si>
  <si>
    <t>MOTOMATSU Ryosuke</t>
  </si>
  <si>
    <t>YONENO Kosei</t>
  </si>
  <si>
    <t>HATAKEYAMA Riku</t>
  </si>
  <si>
    <t>MATSUI Kazuki</t>
  </si>
  <si>
    <t>KAMIDE Reo</t>
  </si>
  <si>
    <t>SHIMIZU Kota</t>
  </si>
  <si>
    <t>NAKATANI Aruto</t>
  </si>
  <si>
    <t>HATSUDA Ryusei</t>
  </si>
  <si>
    <t>WADA Hikaru</t>
  </si>
  <si>
    <t>OSAKI Seitaro</t>
  </si>
  <si>
    <t>KAWANI Ryohei</t>
  </si>
  <si>
    <t>KOCHI Yu</t>
  </si>
  <si>
    <t>SAWADA Kei</t>
  </si>
  <si>
    <t>HASEGAWA Sora</t>
  </si>
  <si>
    <t>MAEDA Arata</t>
  </si>
  <si>
    <t>TABATA Akihiro</t>
  </si>
  <si>
    <t>MORI Kentaro</t>
  </si>
  <si>
    <t>ENDO Masaya</t>
  </si>
  <si>
    <t>OE Tatsuki</t>
  </si>
  <si>
    <t>TAKASE Satoshi</t>
  </si>
  <si>
    <t>HARADA Koki</t>
  </si>
  <si>
    <t>ISHIKURA Kakeru</t>
  </si>
  <si>
    <t>YODA Yudai</t>
  </si>
  <si>
    <t>KIKUCHI Takuma</t>
  </si>
  <si>
    <t>HIDE Eito</t>
  </si>
  <si>
    <t>SUGITA Ryo</t>
  </si>
  <si>
    <t>MORI Kantaro</t>
  </si>
  <si>
    <t>OBATA Takashi</t>
  </si>
  <si>
    <t>KAWAJI Takeru</t>
  </si>
  <si>
    <t>ARAI  Motohiro</t>
  </si>
  <si>
    <t>NAKAMURA Ryo</t>
  </si>
  <si>
    <t>HIRAYAMA Minato</t>
  </si>
  <si>
    <t>FUJIMURA Kohei</t>
  </si>
  <si>
    <t>KAWAGOE Haruki</t>
  </si>
  <si>
    <t>KAWAGOE Kensei</t>
  </si>
  <si>
    <t>MIYAZAWA Yuto</t>
  </si>
  <si>
    <t>NAGAO Yukihiro</t>
  </si>
  <si>
    <t>KAI Ryuta</t>
  </si>
  <si>
    <t>MIZUKOSHI Masashi</t>
  </si>
  <si>
    <t>DOSAKA Hyuga</t>
  </si>
  <si>
    <t>KURIYAMA Hayato</t>
  </si>
  <si>
    <t>KATO Daigo</t>
  </si>
  <si>
    <t>NOGUCHI Reon</t>
  </si>
  <si>
    <t>OKUBO Kai</t>
  </si>
  <si>
    <t>NISHIZAWA Masashi</t>
  </si>
  <si>
    <t>YAMAOKA Ryutaro</t>
  </si>
  <si>
    <t>SAKAI Hiromasa</t>
  </si>
  <si>
    <t>ITO Riku</t>
  </si>
  <si>
    <t>NAKAJIMA Shuto</t>
  </si>
  <si>
    <t>WATANABE Seiya</t>
  </si>
  <si>
    <t>SAITO Ren</t>
  </si>
  <si>
    <t>AKASHI Kenshin</t>
  </si>
  <si>
    <t>ASO Mikio</t>
  </si>
  <si>
    <t>ABURAYA Keigo</t>
  </si>
  <si>
    <t>ISHIKAWA Makoto</t>
  </si>
  <si>
    <t>IZUMIYA Shunsuke</t>
  </si>
  <si>
    <t>IWASAKI Takumi</t>
  </si>
  <si>
    <t>IWASAKI Tomoya</t>
  </si>
  <si>
    <t>ENOMOTO Yamato</t>
  </si>
  <si>
    <t>OANA Eiki</t>
  </si>
  <si>
    <t>OKU Riku</t>
  </si>
  <si>
    <t>ONODERA Shota</t>
  </si>
  <si>
    <t>KAGEYAMA Kazuyuki</t>
  </si>
  <si>
    <t>KITAYAMA Tomohiro</t>
  </si>
  <si>
    <t>KOJIMA Yusaku</t>
  </si>
  <si>
    <t>KOBAYASHI Daiki</t>
  </si>
  <si>
    <t>KONDO Yudai</t>
  </si>
  <si>
    <t>KONDO Ryota</t>
  </si>
  <si>
    <t>SASAKI Ren</t>
  </si>
  <si>
    <t>SHINOZAKI Ryosuke</t>
  </si>
  <si>
    <t>JUSHO Hiroto</t>
  </si>
  <si>
    <t>SHIRAO Yusuke</t>
  </si>
  <si>
    <t>SHINDO Kaito</t>
  </si>
  <si>
    <t>SUZUKI Naoki</t>
  </si>
  <si>
    <t>TAKANO Hiroyuki</t>
  </si>
  <si>
    <t>TAKAHASHI Kanya</t>
  </si>
  <si>
    <t>TAKAHASHI Motokiyo</t>
  </si>
  <si>
    <t>TAKEUCHI Tatsunori</t>
  </si>
  <si>
    <t>TATEIWA Kazuhiro</t>
  </si>
  <si>
    <t>TSUDA Masaki</t>
  </si>
  <si>
    <t>DEGUCHI Koki</t>
  </si>
  <si>
    <t>TOMINAGA Takuma</t>
  </si>
  <si>
    <t>NAKATA Hidetoshi</t>
  </si>
  <si>
    <t>NIITSU Daichi</t>
  </si>
  <si>
    <t>NEMOTO Daiki</t>
  </si>
  <si>
    <t>HARADA Ryosuke</t>
  </si>
  <si>
    <t>HITOMI Takayuki</t>
  </si>
  <si>
    <t>MAKISE Keito</t>
  </si>
  <si>
    <t>MATSUO Riku</t>
  </si>
  <si>
    <t>MATSUDA Taichi</t>
  </si>
  <si>
    <t>MATOBA Ryota</t>
  </si>
  <si>
    <t>MARUYAMA Shuta</t>
  </si>
  <si>
    <t>MIURA Takuma</t>
  </si>
  <si>
    <t>MURAKAMI Rikuto</t>
  </si>
  <si>
    <t>YOKOBORI Ryoya</t>
  </si>
  <si>
    <t>YOSHII Michito</t>
  </si>
  <si>
    <t>YOSHIOKA Tomoki</t>
  </si>
  <si>
    <t>YOSHIDA Naoya</t>
  </si>
  <si>
    <t>WASHIO Tomoki</t>
  </si>
  <si>
    <t>ISHITO Hiromu</t>
  </si>
  <si>
    <t>ISHIMARU Sota</t>
  </si>
  <si>
    <t>INOUE Komei</t>
  </si>
  <si>
    <t>INOSE Kazuki</t>
  </si>
  <si>
    <t>IMAI Jumpei</t>
  </si>
  <si>
    <t>UCHIYAMA Masashi</t>
  </si>
  <si>
    <t>OSAKA Tomoya</t>
  </si>
  <si>
    <t>OBARA Daiki</t>
  </si>
  <si>
    <t>OMATA Yo</t>
  </si>
  <si>
    <t>KASHIURA Kento</t>
  </si>
  <si>
    <t>KITAMURA Tomoya</t>
  </si>
  <si>
    <t>KINOSHITA Yuki</t>
  </si>
  <si>
    <t>SAWAFUJI Hibiki</t>
  </si>
  <si>
    <t>SHIOTA Teppei</t>
  </si>
  <si>
    <t>SHIBATA Hitotoki</t>
  </si>
  <si>
    <t>SHIMIZU Sodai</t>
  </si>
  <si>
    <t>SUZUKI Akihito</t>
  </si>
  <si>
    <t>SUZUKI Takahiro</t>
  </si>
  <si>
    <t>SUZUKI Takumi</t>
  </si>
  <si>
    <t>TAKANO Ichiro</t>
  </si>
  <si>
    <t>TAKITANI Kyosuke</t>
  </si>
  <si>
    <t>TAKENOUCHI Yuta</t>
  </si>
  <si>
    <t>TAKUWA Yoshihiro</t>
  </si>
  <si>
    <t>TODORI Kazuki</t>
  </si>
  <si>
    <t>NAKAGAWA Akihiro</t>
  </si>
  <si>
    <t>NAKAMURA Ryoma</t>
  </si>
  <si>
    <t>NENOI Yuya</t>
  </si>
  <si>
    <t>NEMOTO Mahiro</t>
  </si>
  <si>
    <t>NOGUCHI Yudai</t>
  </si>
  <si>
    <t>NONAKA Renya</t>
  </si>
  <si>
    <t>HARADA Munehiro</t>
  </si>
  <si>
    <t>FUJITA Shohei</t>
  </si>
  <si>
    <t>FUJIMOTO Keigo</t>
  </si>
  <si>
    <t>MAEDA Tomohiro</t>
  </si>
  <si>
    <t>MASAGO Haruki</t>
  </si>
  <si>
    <t>MIKAMI Ryohei</t>
  </si>
  <si>
    <t>MIYATA Junichi</t>
  </si>
  <si>
    <t>MIYOSHI Ren</t>
  </si>
  <si>
    <t>MURATOMI Kotaro</t>
  </si>
  <si>
    <t>MURAYAMA Yutaro</t>
  </si>
  <si>
    <t>MORI Sodai</t>
  </si>
  <si>
    <t>MORISHITA Shunya</t>
  </si>
  <si>
    <t>YASHIRO Koki</t>
  </si>
  <si>
    <t>YANO Naoki</t>
  </si>
  <si>
    <t>YAMAGUCHI Taiga</t>
  </si>
  <si>
    <t>AMANO Iori</t>
  </si>
  <si>
    <t>ARAKI Hayato</t>
  </si>
  <si>
    <t>ISHIZAKA Shoma</t>
  </si>
  <si>
    <t>IMAI Tomoki</t>
  </si>
  <si>
    <t>IYODA Tatsuya</t>
  </si>
  <si>
    <t>UZAWA Hazuki</t>
  </si>
  <si>
    <t>OSAKA Mizuki</t>
  </si>
  <si>
    <t>KATAOKA Ryuya</t>
  </si>
  <si>
    <t>KANAMITSU Takeshi</t>
  </si>
  <si>
    <t>KANEDA Riki</t>
  </si>
  <si>
    <t>KAWAI Ryusei</t>
  </si>
  <si>
    <t>SAKAMOTO Yukinari</t>
  </si>
  <si>
    <t>SASAKI Shunsuke</t>
  </si>
  <si>
    <t>SATA Seigi</t>
  </si>
  <si>
    <t>SHIKAMA Shunsuke</t>
  </si>
  <si>
    <t>SHIMIZU Haruto</t>
  </si>
  <si>
    <t>SHIRATORI Yuto</t>
  </si>
  <si>
    <t>SUZUKI  Mao</t>
  </si>
  <si>
    <t>SEO Hideaki</t>
  </si>
  <si>
    <t>SONAMI Yuga</t>
  </si>
  <si>
    <t>TAIRA Shunsuke</t>
  </si>
  <si>
    <t>TASAKI Taichi</t>
  </si>
  <si>
    <t>TANAKA Ryogo</t>
  </si>
  <si>
    <t>TSUKA Mitsutaka</t>
  </si>
  <si>
    <t>TSUTO Hiromu</t>
  </si>
  <si>
    <t>TODOKORO Haruki</t>
  </si>
  <si>
    <t>TOYOTA Aoi</t>
  </si>
  <si>
    <t>NAKAYAMA Kensuke</t>
  </si>
  <si>
    <t>NAGAYAMA Yuki</t>
  </si>
  <si>
    <t>NISHIKIORI Takeru</t>
  </si>
  <si>
    <t>NISHIZAWA Yuma</t>
  </si>
  <si>
    <t>NOMURA Yusaku</t>
  </si>
  <si>
    <t>FUKUOKA Suguru</t>
  </si>
  <si>
    <t>HORIUCHI Fumiya</t>
  </si>
  <si>
    <t>HORIE Yuya</t>
  </si>
  <si>
    <t>MATSUOKA Tomoki</t>
  </si>
  <si>
    <t>MORITA Kanon</t>
  </si>
  <si>
    <t>YAMASAKI Nenji</t>
  </si>
  <si>
    <t>YASUDA Ryoma</t>
  </si>
  <si>
    <t>YOSHINO Shimpei</t>
  </si>
  <si>
    <t>YONENAGA Yamato</t>
  </si>
  <si>
    <t>TAUE Shun</t>
  </si>
  <si>
    <t>ARIGAMI Yusuke</t>
  </si>
  <si>
    <t>UCHIDA Masaya</t>
  </si>
  <si>
    <t>UNO Shoto</t>
  </si>
  <si>
    <t>SAITO Shotaro</t>
  </si>
  <si>
    <t>SUGAYA Takumi</t>
  </si>
  <si>
    <t>TANAKA Kosuke</t>
  </si>
  <si>
    <t>TSUGE Kota</t>
  </si>
  <si>
    <t>DEGUCHI Jonoshin</t>
  </si>
  <si>
    <t>DEGUCHI Haruto</t>
  </si>
  <si>
    <t>NAKANO Hayato</t>
  </si>
  <si>
    <t>BABAZONO Rei</t>
  </si>
  <si>
    <t>HATTORI Takeru</t>
  </si>
  <si>
    <t>FUJIWARA Yuki</t>
  </si>
  <si>
    <t>MANJU Haruki</t>
  </si>
  <si>
    <t>MIURA Ryuji</t>
  </si>
  <si>
    <t>MIYOSHI Yudai</t>
  </si>
  <si>
    <t>MURATAKE Rashiddo</t>
  </si>
  <si>
    <t>MORISAWA Shoi</t>
  </si>
  <si>
    <t>YOSHIDA Tatsuki</t>
  </si>
  <si>
    <t>HIKARI Maaku</t>
  </si>
  <si>
    <t>KASAI Kuraki</t>
  </si>
  <si>
    <t>KOBA Rintaro</t>
  </si>
  <si>
    <t>KAWASHIMA Tazuma</t>
  </si>
  <si>
    <t>TAKASE Yukinobu</t>
  </si>
  <si>
    <t>TANAKA Hikaru</t>
  </si>
  <si>
    <t>TANIBA Masayuki</t>
  </si>
  <si>
    <t>NONAKA Keito</t>
  </si>
  <si>
    <t>OSATO Ryo</t>
  </si>
  <si>
    <t>KAJIKAWA Yoshiki</t>
  </si>
  <si>
    <t>KIKUCHI Shunya</t>
  </si>
  <si>
    <t>KIDA Yuto</t>
  </si>
  <si>
    <t>KUMOI Ryota</t>
  </si>
  <si>
    <t>KODAKA Yusuke</t>
  </si>
  <si>
    <t>SUGAWARA Iori</t>
  </si>
  <si>
    <t>TANABE Yusaku</t>
  </si>
  <si>
    <t>NOGAMI Ryosuke</t>
  </si>
  <si>
    <t>RUBERU Toma</t>
  </si>
  <si>
    <t>IKENUSHI Yuta</t>
  </si>
  <si>
    <t>ISHIMATSU Akira</t>
  </si>
  <si>
    <t>KITAMURA Ayumu</t>
  </si>
  <si>
    <t>SATO Aoto</t>
  </si>
  <si>
    <t>SHIGA Sota</t>
  </si>
  <si>
    <t>SUNAOKA Takuma</t>
  </si>
  <si>
    <t>TAKEBAYASHI Hiroto</t>
  </si>
  <si>
    <t>TOYAMA Ryoji</t>
  </si>
  <si>
    <t>FUKUSHIMA Masanori</t>
  </si>
  <si>
    <t>MATSUO Koga</t>
  </si>
  <si>
    <t>MIYASHITA Riku</t>
  </si>
  <si>
    <t>YAMAMOTO Arashi</t>
  </si>
  <si>
    <t>ITO Hayato</t>
  </si>
  <si>
    <t>KUMAGAE Sho</t>
  </si>
  <si>
    <t>KOJIMA Taku</t>
  </si>
  <si>
    <t>SATO Reo</t>
  </si>
  <si>
    <t>FUJII Masato</t>
  </si>
  <si>
    <t>FURUKAWA Michito</t>
  </si>
  <si>
    <t>ARAI Hayato</t>
  </si>
  <si>
    <t>IGARASHI Kentaro</t>
  </si>
  <si>
    <t>IWAI Shunsuke</t>
  </si>
  <si>
    <t>KOJIMA Hiroki</t>
  </si>
  <si>
    <t>KOJIMA Yuki</t>
  </si>
  <si>
    <t>NAKATA Yuki</t>
  </si>
  <si>
    <t>NARITA Ryunosuke</t>
  </si>
  <si>
    <t>NOMURA Hayato</t>
  </si>
  <si>
    <t>HORIKOSHI Daichi</t>
  </si>
  <si>
    <t>MAEDA Riku</t>
  </si>
  <si>
    <t>YAMASHITA Sora</t>
  </si>
  <si>
    <t>YAMANAKA Shuma</t>
  </si>
  <si>
    <t>YAMAMOTO Itsuki</t>
  </si>
  <si>
    <t>YAMAMOTO Yuito</t>
  </si>
  <si>
    <t>OKITATE Koki</t>
  </si>
  <si>
    <t>KANEKO Renju</t>
  </si>
  <si>
    <t>KAMIYAMA  Kenta</t>
  </si>
  <si>
    <t>KAWAGUCHI Sho</t>
  </si>
  <si>
    <t>SAITO Towa</t>
  </si>
  <si>
    <t>SUZUKI Wataru</t>
  </si>
  <si>
    <t>SENO Shougo</t>
  </si>
  <si>
    <t>NAKAYAMA  Aoi</t>
  </si>
  <si>
    <t>HAMAO Kyota</t>
  </si>
  <si>
    <t>HARASHIMA Takuma</t>
  </si>
  <si>
    <t>HORI Rei</t>
  </si>
  <si>
    <t>MATSUMURA Goju</t>
  </si>
  <si>
    <t>MIZUKUBO Soshi</t>
  </si>
  <si>
    <t>YAMAZAKI Hisanori</t>
  </si>
  <si>
    <t>IINO Isamu</t>
  </si>
  <si>
    <t>IGURA  Yoshito</t>
  </si>
  <si>
    <t>ICHINOSE Seiwa</t>
  </si>
  <si>
    <t>INUI Shunsuke</t>
  </si>
  <si>
    <t>UCHIYAMA Rikiya</t>
  </si>
  <si>
    <t>KUSANO Rui</t>
  </si>
  <si>
    <t>KONISHI Gai</t>
  </si>
  <si>
    <t>KOBAYASHI Shuhei</t>
  </si>
  <si>
    <t>KOMURA Suguru</t>
  </si>
  <si>
    <t>SHIBAYA Takumi</t>
  </si>
  <si>
    <t>SHIMIZU Ryota</t>
  </si>
  <si>
    <t>SUGAI Keisuke</t>
  </si>
  <si>
    <t>SUZUKI Ryota</t>
  </si>
  <si>
    <t>TAKI Kouya</t>
  </si>
  <si>
    <t>TAKEMURA Kazumu</t>
  </si>
  <si>
    <t>TATSUMI Tomohiro</t>
  </si>
  <si>
    <t>TAMIYA Ryuki</t>
  </si>
  <si>
    <t>NAOI  Kazuki</t>
  </si>
  <si>
    <t>NAKAI Junto</t>
  </si>
  <si>
    <t>NISHIZAIKE Ryo</t>
  </si>
  <si>
    <t>NISHINO Keisuke</t>
  </si>
  <si>
    <t>HIRUMA  Yuya</t>
  </si>
  <si>
    <t>FURUHATA Takaki</t>
  </si>
  <si>
    <t>YOSHIKAWA Yuto</t>
  </si>
  <si>
    <t>INA Sota</t>
  </si>
  <si>
    <t xml:space="preserve">ONO Kaito </t>
  </si>
  <si>
    <t>SASAKI Osamu</t>
  </si>
  <si>
    <t>SHIOZAKI Genta</t>
  </si>
  <si>
    <t xml:space="preserve">SUGAWARA Takumi </t>
  </si>
  <si>
    <t>TAKEUCHI Koichi</t>
  </si>
  <si>
    <t>NAKAMURA  Fumiya</t>
  </si>
  <si>
    <t>NAKAYAMA  Taisei</t>
  </si>
  <si>
    <t>NISHITANI Miki</t>
  </si>
  <si>
    <t>NUMATA Mitsuhiro</t>
  </si>
  <si>
    <t>SATAKE Shunya</t>
  </si>
  <si>
    <t>AKATSUKA Tomoya</t>
  </si>
  <si>
    <t>MATSUDA Koyo</t>
  </si>
  <si>
    <t>MINOWA Sota</t>
  </si>
  <si>
    <t>NUKATA Yuki</t>
  </si>
  <si>
    <t xml:space="preserve"> ISHIDA Shumpei</t>
  </si>
  <si>
    <t>INOUE Subaru</t>
  </si>
  <si>
    <t>IWASAKI Masamichi</t>
  </si>
  <si>
    <t>OTA Yusei</t>
  </si>
  <si>
    <t>ONISHI Yoshisuke</t>
  </si>
  <si>
    <t>OBA Hotaka</t>
  </si>
  <si>
    <t>KASHIWAGI Ryuta</t>
  </si>
  <si>
    <t>KANAI Rin</t>
  </si>
  <si>
    <t>KISAKI Kenta</t>
  </si>
  <si>
    <t>KISHIDA Yuma</t>
  </si>
  <si>
    <t>KOETAKA Kengo</t>
  </si>
  <si>
    <t>KONDO Tetsuta</t>
  </si>
  <si>
    <t>SENGIKU Tomoya</t>
  </si>
  <si>
    <t>TAKIGUCHI Naoya</t>
  </si>
  <si>
    <t>TAMAKI Masahide</t>
  </si>
  <si>
    <t>TOMOFUJI Akinori</t>
  </si>
  <si>
    <t>NAOKAWA Fumihiro</t>
  </si>
  <si>
    <t>NAKADA Kento</t>
  </si>
  <si>
    <t>NAKAMURA Yuta</t>
  </si>
  <si>
    <t>HONDA Yohei</t>
  </si>
  <si>
    <t>MASUMURA Hiroyuki</t>
  </si>
  <si>
    <t>MATSUMOTO Fumiya</t>
  </si>
  <si>
    <t>NAGASHIMA Yoshiyasu</t>
  </si>
  <si>
    <t>ATSUKAWA Daisuke</t>
  </si>
  <si>
    <t>IKENO Makoto</t>
  </si>
  <si>
    <t>ISHITOBI Shunki</t>
  </si>
  <si>
    <t>IWAMURO Mao</t>
  </si>
  <si>
    <t>UEMATSU Koichi</t>
  </si>
  <si>
    <t>UMAGAMI Ryo</t>
  </si>
  <si>
    <t>OGAWA Koki</t>
  </si>
  <si>
    <t>OGAWA Daichi</t>
  </si>
  <si>
    <t>KATO Taito</t>
  </si>
  <si>
    <t>KATO Yuki</t>
  </si>
  <si>
    <t>KAWAWAKI Yuki</t>
  </si>
  <si>
    <t>KITO Sohei</t>
  </si>
  <si>
    <t>SATO Kai</t>
  </si>
  <si>
    <t>SUKEGAWA Hirotake</t>
  </si>
  <si>
    <t>TAKAMURA Naoya</t>
  </si>
  <si>
    <t>TOBE Ryuto</t>
  </si>
  <si>
    <t>NAGAMOTO Yuki</t>
  </si>
  <si>
    <t>NISHIMURA Sho</t>
  </si>
  <si>
    <t>NIWA Sena</t>
  </si>
  <si>
    <t>HISADA Atsushi</t>
  </si>
  <si>
    <t>HOSHINO Yuki</t>
  </si>
  <si>
    <t>MASUDA Tamon</t>
  </si>
  <si>
    <t>MATSUBARA Koki</t>
  </si>
  <si>
    <t>MIURA Tsuyoshi</t>
  </si>
  <si>
    <t>MICHIOKA Hiｊiri</t>
  </si>
  <si>
    <t>YASUDA Aguri</t>
  </si>
  <si>
    <t>YAMASAKI Takumi</t>
  </si>
  <si>
    <t>YOSHIDA Yusei</t>
  </si>
  <si>
    <t>WATANABE Tomohiro</t>
  </si>
  <si>
    <t>AKAO Yusuke</t>
  </si>
  <si>
    <t>ARAI Masaki</t>
  </si>
  <si>
    <t>ISHIDA Kota</t>
  </si>
  <si>
    <t>ISHIMARU Tomoya</t>
  </si>
  <si>
    <t>ITO Shoma</t>
  </si>
  <si>
    <t>ITO Hiroki</t>
  </si>
  <si>
    <t>ITO Rei</t>
  </si>
  <si>
    <t>UENO Kazumasa</t>
  </si>
  <si>
    <t>OKAZAKI Sho</t>
  </si>
  <si>
    <t>KATSUKI Shota</t>
  </si>
  <si>
    <t>KANEDA Tatsunori</t>
  </si>
  <si>
    <t>KAWASAKI Shunya</t>
  </si>
  <si>
    <t>GOTO Takumi</t>
  </si>
  <si>
    <t>SEGAWA Riku</t>
  </si>
  <si>
    <t>SENZAKI Shunsuke</t>
  </si>
  <si>
    <t>TANAKA Ryoya</t>
  </si>
  <si>
    <t>TANI Tomonori</t>
  </si>
  <si>
    <t>TOYOSAKI Kohei</t>
  </si>
  <si>
    <t>NAKANE Minami</t>
  </si>
  <si>
    <t>NISHIOKA Kenshin</t>
  </si>
  <si>
    <t>FUKADA Shotaro</t>
  </si>
  <si>
    <t>MIYATA Kazuma</t>
  </si>
  <si>
    <t>MORIMOTO Satoshi</t>
  </si>
  <si>
    <t>YANAGISAWA Yuki</t>
  </si>
  <si>
    <t>YOSHINO Gota</t>
  </si>
  <si>
    <t>TAMAKI Kento</t>
  </si>
  <si>
    <t>ITO Shin</t>
  </si>
  <si>
    <t>OSADA Masaru</t>
  </si>
  <si>
    <t>KOBAYASHI Tatsushi</t>
  </si>
  <si>
    <t>SATO Yusuke</t>
  </si>
  <si>
    <t>SUGIMOTO Kyoichi</t>
  </si>
  <si>
    <t>YAMADA Jumpei</t>
  </si>
  <si>
    <t>YUI Seira</t>
  </si>
  <si>
    <t>AKUTSU Daiki</t>
  </si>
  <si>
    <t>ABE Hyuma</t>
  </si>
  <si>
    <t>ENDO Masaharu</t>
  </si>
  <si>
    <t>KAGEYAMA Yusuke</t>
  </si>
  <si>
    <t>KOGA Jumpei</t>
  </si>
  <si>
    <t>GOTO Jumpei</t>
  </si>
  <si>
    <t>KONDO Hiroki</t>
  </si>
  <si>
    <t>SAKAGUCHI Ryo</t>
  </si>
  <si>
    <t>NISHIWAKI Tomoya</t>
  </si>
  <si>
    <t>HIRASHIMA Keiya</t>
  </si>
  <si>
    <t>MURAI Hikaru</t>
  </si>
  <si>
    <t>OTA Kosaku</t>
  </si>
  <si>
    <t>HIROTA Bin</t>
  </si>
  <si>
    <t>TAKARADA Masaharu</t>
  </si>
  <si>
    <t>MATSUMOTO Hiroki</t>
  </si>
  <si>
    <t>WATANABE  Takuya</t>
  </si>
  <si>
    <t>WATANABE Sho</t>
  </si>
  <si>
    <t>TAKAHASHI So</t>
  </si>
  <si>
    <t>ICHINOHE Masaya</t>
  </si>
  <si>
    <t>KOJIMA Kazuki</t>
  </si>
  <si>
    <t>NAGASHIMA Daiki</t>
  </si>
  <si>
    <t>HASEGAWA Ryosuke</t>
  </si>
  <si>
    <t>HANDA Riku</t>
  </si>
  <si>
    <t>WATANABE Masaya</t>
  </si>
  <si>
    <t>SATO Kakeru</t>
  </si>
  <si>
    <t>ICHIMURA Koki</t>
  </si>
  <si>
    <t>KUROGI Yosuke</t>
  </si>
  <si>
    <t>SHIZUI Yuto</t>
  </si>
  <si>
    <t>SHIRATORI Kei</t>
  </si>
  <si>
    <t>OGUMA Naoya</t>
  </si>
  <si>
    <t>SHINOZAKI Kakeru</t>
  </si>
  <si>
    <t>TAKAHASHI Ryo</t>
  </si>
  <si>
    <t>TANNO Kazuki</t>
  </si>
  <si>
    <t>OKABE Shoma</t>
  </si>
  <si>
    <t>HIRAGA Ryoto</t>
  </si>
  <si>
    <t>FUJIWARA Hiroaki</t>
  </si>
  <si>
    <t>HOKURA Toshiki</t>
  </si>
  <si>
    <t>ICHIKAWA Daichi</t>
  </si>
  <si>
    <t>OTOMO Takeru</t>
  </si>
  <si>
    <t>OHASHI Naoya</t>
  </si>
  <si>
    <t>KAKUSHIMA Daiki</t>
  </si>
  <si>
    <t>KUWABARA Toshiki</t>
  </si>
  <si>
    <t>SADAHIRA Mizuki</t>
  </si>
  <si>
    <t>TERADA Kyohei</t>
  </si>
  <si>
    <t>NAKAJIMA Ryo</t>
  </si>
  <si>
    <t>MARUYAMA Teppei</t>
  </si>
  <si>
    <t>AOBA Ryo</t>
  </si>
  <si>
    <t>ASATO Koya</t>
  </si>
  <si>
    <t>IDA Ryunosuke</t>
  </si>
  <si>
    <t>INOUE Hiromi</t>
  </si>
  <si>
    <t>YAMAMOTO Kodai</t>
  </si>
  <si>
    <t>AZUMA Yuito</t>
  </si>
  <si>
    <t>INOUE Taiga</t>
  </si>
  <si>
    <t>KOTANI Arata</t>
  </si>
  <si>
    <t>TANIGUCHI Hiroki</t>
  </si>
  <si>
    <t>MANABE Ryuto</t>
  </si>
  <si>
    <t>AOYAGI Ryota</t>
  </si>
  <si>
    <t>ABE Taisuke</t>
  </si>
  <si>
    <t>IIJIMA Shoji</t>
  </si>
  <si>
    <t>OKUBO Taichi</t>
  </si>
  <si>
    <t>KAIZAWA Yuta</t>
  </si>
  <si>
    <t>KANEKO Yoshiki</t>
  </si>
  <si>
    <t>SAKAIDA Tsubasa</t>
  </si>
  <si>
    <t>TAKEMURA Chisato</t>
  </si>
  <si>
    <t>YAMAMOTO Shoya</t>
  </si>
  <si>
    <t>INO Daisuke</t>
  </si>
  <si>
    <t>KANAMARU Ryusei</t>
  </si>
  <si>
    <t>KIMURA Tomonori</t>
  </si>
  <si>
    <t>SATO Daisuke</t>
  </si>
  <si>
    <t>TAKAHASHI Ryuhei</t>
  </si>
  <si>
    <t>NAGASE Takuya</t>
  </si>
  <si>
    <t>NISHIDA Noriyoshi</t>
  </si>
  <si>
    <t>HYODO Kanata</t>
  </si>
  <si>
    <t>YAMASHITA Junichiro</t>
  </si>
  <si>
    <t>OGAWA Koya</t>
  </si>
  <si>
    <t>SAITO Takahiro</t>
  </si>
  <si>
    <t>SATO Hiroto</t>
  </si>
  <si>
    <t>SEKI Yusaku</t>
  </si>
  <si>
    <t>TAKAO Shun</t>
  </si>
  <si>
    <t>TAKAHASHI Tsuyoshi</t>
  </si>
  <si>
    <t>NARUSE Yuki</t>
  </si>
  <si>
    <t>NINOMIYA Kosuke</t>
  </si>
  <si>
    <t>KOBAYASHI Thomasshuhei</t>
  </si>
  <si>
    <t>OTSUKA Toshihiro</t>
  </si>
  <si>
    <t>ITO Kazuma</t>
  </si>
  <si>
    <t>KUBO Yuki</t>
  </si>
  <si>
    <t>KOEDA Tomoki</t>
  </si>
  <si>
    <t>TSUNODA Ryuichi</t>
  </si>
  <si>
    <t>KOHAMA Hiroaki</t>
  </si>
  <si>
    <t>YAMAMOTO Yuji</t>
  </si>
  <si>
    <t>IWASE Masaya</t>
  </si>
  <si>
    <t>OGATA Yu</t>
  </si>
  <si>
    <t>KUBOTA Hiroki</t>
  </si>
  <si>
    <t>SAITO Kanta</t>
  </si>
  <si>
    <t>SUZUKI Tomonari</t>
  </si>
  <si>
    <t>NOMURA Shota</t>
  </si>
  <si>
    <t>MAITA Goki</t>
  </si>
  <si>
    <t>MIYAMOTO Hayata</t>
  </si>
  <si>
    <t>YAMASHIRO Takeru</t>
  </si>
  <si>
    <t>YOSHIDA Tomoya</t>
  </si>
  <si>
    <t>ARI Kitaru</t>
  </si>
  <si>
    <t>IRIKEDAMOTO Asaya</t>
  </si>
  <si>
    <t>EZURE Toshiya</t>
  </si>
  <si>
    <t>KUDO Taisei</t>
  </si>
  <si>
    <t>TAKAHASHI Toshiki</t>
  </si>
  <si>
    <t>MATSUMOTO Akane</t>
  </si>
  <si>
    <t>MIYAKE Tatsuki</t>
  </si>
  <si>
    <t>OKADA Taisei</t>
  </si>
  <si>
    <t>ONO Hibiki</t>
  </si>
  <si>
    <t>KAITO Ryoji</t>
  </si>
  <si>
    <t>KAWAHARA Ryushin</t>
  </si>
  <si>
    <t>KAWAMITSU Seiji</t>
  </si>
  <si>
    <t>SEKIKAWA Shoei</t>
  </si>
  <si>
    <t>SASAKI Takara</t>
  </si>
  <si>
    <t>SHIMADA Atsushi</t>
  </si>
  <si>
    <t>SUNAKAWA Ryotaro</t>
  </si>
  <si>
    <t>TSUKAMOTO Michihiro</t>
  </si>
  <si>
    <t>NAGAHAMA Shuto</t>
  </si>
  <si>
    <t>HIWAKI Yujiro</t>
  </si>
  <si>
    <t>YAMAURA Keito</t>
  </si>
  <si>
    <t>YOSHINO Shunsuke</t>
  </si>
  <si>
    <t>SUGIYAMA Toru</t>
  </si>
  <si>
    <t>SHIMOZI Yoshihito</t>
  </si>
  <si>
    <t>TOGAWA Tenju</t>
  </si>
  <si>
    <t>OKUGUCHI Ayumu</t>
  </si>
  <si>
    <t>MATSUMOTO Akimichi</t>
  </si>
  <si>
    <t>MIYAKOSHI Koichi</t>
  </si>
  <si>
    <t>IKEUCHI Ryota</t>
  </si>
  <si>
    <t>MIZUMA Minoru</t>
  </si>
  <si>
    <t>MORITO Yuya</t>
  </si>
  <si>
    <t>IGARASHI Yuho</t>
  </si>
  <si>
    <t>SAEGUSA Ayumu</t>
  </si>
  <si>
    <t>AMANO Noritomo</t>
  </si>
  <si>
    <t>SHIMIZU Raiki</t>
  </si>
  <si>
    <t>MATSUI Taisei</t>
  </si>
  <si>
    <t>OKUBO Takatsugu</t>
  </si>
  <si>
    <t>MURAKAMI Yusuke</t>
  </si>
  <si>
    <t>ISHIKAWA Taiki</t>
  </si>
  <si>
    <t>KUSANO Atsuho</t>
  </si>
  <si>
    <t>KOSUGI Shoma</t>
  </si>
  <si>
    <t>SUZUKI Shuto</t>
  </si>
  <si>
    <t>ISHII Kensuke</t>
  </si>
  <si>
    <t>KUBOTA Syogo</t>
  </si>
  <si>
    <t>MATSUDA Kazuki</t>
  </si>
  <si>
    <t>MISAWA Suguru</t>
  </si>
  <si>
    <t>YOSHIDA Kyohei</t>
  </si>
  <si>
    <t>NAKAYAMA Koyo</t>
  </si>
  <si>
    <t>UTHIDA Syota</t>
  </si>
  <si>
    <t>KOTSUBO Masato</t>
  </si>
  <si>
    <t>KANO Ryotaro</t>
  </si>
  <si>
    <t>SAITO Makoto</t>
  </si>
  <si>
    <t>SASAKI Takashi</t>
  </si>
  <si>
    <t>TAKIGUCHI Kosei</t>
  </si>
  <si>
    <t>SUGIYAMA Masatoshi</t>
  </si>
  <si>
    <t>MOORE Alexanderkai</t>
  </si>
  <si>
    <t>MOCHIZUKI Hiroki</t>
  </si>
  <si>
    <t>MIYASAKA Syungo</t>
  </si>
  <si>
    <t>YOSHIZAWA Tomoki</t>
  </si>
  <si>
    <t>IZUMI Asuka</t>
  </si>
  <si>
    <t>ITO Kaiya</t>
  </si>
  <si>
    <t>TAKASAKI Aoi</t>
  </si>
  <si>
    <t>IWAMOTO Ryo</t>
  </si>
  <si>
    <t>HAMAMICHI Takeru</t>
  </si>
  <si>
    <t>IKEUCHI Yuki</t>
  </si>
  <si>
    <t>YOSHINAGA Yuto</t>
  </si>
  <si>
    <t>OHARA Kentaro</t>
  </si>
  <si>
    <t>NAKADA Kenta</t>
  </si>
  <si>
    <t>KUBOKI Shunsuke</t>
  </si>
  <si>
    <t>TANABE Jo</t>
  </si>
  <si>
    <t>KITAMURA Kazuma</t>
  </si>
  <si>
    <t>ENDO Mikiyasu</t>
  </si>
  <si>
    <t>AMEMIYA Taiki</t>
  </si>
  <si>
    <t>ASAGIRI Junki</t>
  </si>
  <si>
    <t>IWAO Shoma</t>
  </si>
  <si>
    <t>OSHIBA Taketo</t>
  </si>
  <si>
    <t>KAKEIDA Ryosuke</t>
  </si>
  <si>
    <t>DOI Soma</t>
  </si>
  <si>
    <t>TONOMURA Naoyuki</t>
  </si>
  <si>
    <t>TOYOSHIMA Riku</t>
  </si>
  <si>
    <t>NAKANO Ryusei</t>
  </si>
  <si>
    <t>NAKAMURA Fumiya</t>
  </si>
  <si>
    <t>NARA Ayumu</t>
  </si>
  <si>
    <t>HOKARI Yasuto</t>
  </si>
  <si>
    <t>MURATE MITSUKI</t>
  </si>
  <si>
    <t>KURAHASHI KEITO</t>
  </si>
  <si>
    <t>YOSHIKAWA Ayato</t>
  </si>
  <si>
    <t>IWASAKA Syuto</t>
  </si>
  <si>
    <t>SIMIZU Masaki</t>
  </si>
  <si>
    <t>SOGA Kentaro</t>
  </si>
  <si>
    <t>NISHIME Taketo</t>
  </si>
  <si>
    <t>YOSHII Ryutaro</t>
  </si>
  <si>
    <t>ABIRU Kai</t>
  </si>
  <si>
    <t>INADOME Ryoto</t>
  </si>
  <si>
    <t>OBARA Tomofumi</t>
  </si>
  <si>
    <t>TAKEDA Shoki</t>
  </si>
  <si>
    <t>TSUCHIMOTO Kentaro</t>
  </si>
  <si>
    <t>FUKURA Daiyu</t>
  </si>
  <si>
    <t>MATSUO Kota</t>
  </si>
  <si>
    <t>MITSUBOSHI Sho</t>
  </si>
  <si>
    <t>SATO Riku</t>
  </si>
  <si>
    <t>ASANO Narumi</t>
  </si>
  <si>
    <t>KATANE Yohei</t>
  </si>
  <si>
    <t>KITAGAWA Shinichiro</t>
  </si>
  <si>
    <t>DAIGO Ayuta</t>
  </si>
  <si>
    <t>HATTORI Kayato</t>
  </si>
  <si>
    <t>FUJISAKI Shoma</t>
  </si>
  <si>
    <t>FUNAKURA Yuki</t>
  </si>
  <si>
    <t>YAHAGI Yukiho</t>
  </si>
  <si>
    <t>YAMAUCHI Koshiro</t>
  </si>
  <si>
    <t>IDA Shun</t>
  </si>
  <si>
    <t>ONO Haruto</t>
  </si>
  <si>
    <t>KANADA Ryushin</t>
  </si>
  <si>
    <t>KANIE Shota</t>
  </si>
  <si>
    <t>KIYAMA Ryo</t>
  </si>
  <si>
    <t>KURATA Ren</t>
  </si>
  <si>
    <t>SHIOTA Shogo</t>
  </si>
  <si>
    <t>TANIGUCHI Tatsuhiro</t>
  </si>
  <si>
    <t>YOKOHARA Ryusei</t>
  </si>
  <si>
    <t>ODA Takayuki</t>
  </si>
  <si>
    <t>KIKUCHI Shunsuke</t>
  </si>
  <si>
    <t>KUBOTA Toru</t>
  </si>
  <si>
    <t>SATAKE Yuki</t>
  </si>
  <si>
    <t>TAKAYA Masahisa</t>
  </si>
  <si>
    <t>TSURUGA Yuga</t>
  </si>
  <si>
    <t>NAGASHIMA Reoto</t>
  </si>
  <si>
    <t>MATSUMURA Haruki</t>
  </si>
  <si>
    <t>MORI Kosei</t>
  </si>
  <si>
    <t>YAMAMOTO Shusuke</t>
  </si>
  <si>
    <t>TERADA Kentaro</t>
  </si>
  <si>
    <t>KOYA Yoshiyuki</t>
  </si>
  <si>
    <t>SAITO Sota</t>
  </si>
  <si>
    <t>SHIMIZU Hikaru</t>
  </si>
  <si>
    <t>TAGUCHI Kohei</t>
  </si>
  <si>
    <t>TANAKA Hiroki</t>
  </si>
  <si>
    <t>TOMIOKA Yuya</t>
  </si>
  <si>
    <t>NAGAO Ryutaro</t>
  </si>
  <si>
    <t>NAKAMURA Sota</t>
  </si>
  <si>
    <t>HIGASHI Ryoga</t>
  </si>
  <si>
    <t>FUJIWARA Hirona</t>
  </si>
  <si>
    <t>YOSHINO Sota</t>
  </si>
  <si>
    <t>KATORI Naoki</t>
  </si>
  <si>
    <t>KUBOZUKA Takashi</t>
  </si>
  <si>
    <t>SAITO Ryohei</t>
  </si>
  <si>
    <t>SOMA Keito</t>
  </si>
  <si>
    <t>TAKAHASHI Kazuki</t>
  </si>
  <si>
    <t>NAGO Hiroshi</t>
  </si>
  <si>
    <t>NARITA Shunya</t>
  </si>
  <si>
    <t>HOSOI Braian</t>
  </si>
  <si>
    <t>YASUDA Keigo</t>
  </si>
  <si>
    <t>KARIYA Naoki</t>
  </si>
  <si>
    <t>SAITO Mirai</t>
  </si>
  <si>
    <t>SATO Shunpei</t>
  </si>
  <si>
    <t>SUGAHARA Yuta</t>
  </si>
  <si>
    <t>SUTO Ryota</t>
  </si>
  <si>
    <t>TAKASE Hikaru</t>
  </si>
  <si>
    <t>TAKEUCHI Rio</t>
  </si>
  <si>
    <t>NAKAYA Shun</t>
  </si>
  <si>
    <t>HIRANO Shodai</t>
  </si>
  <si>
    <t>MATSUOKA Koki</t>
  </si>
  <si>
    <t>MOROTA Seiya</t>
  </si>
  <si>
    <t>MINAMIZAWA Masami</t>
  </si>
  <si>
    <t>ODATE Kento</t>
  </si>
  <si>
    <t>ONODERA Jun</t>
  </si>
  <si>
    <t>KURABAYASHI Yudai</t>
  </si>
  <si>
    <t>SHINOZAKI Gaku</t>
  </si>
  <si>
    <t>TAKAHASHI Naoya</t>
  </si>
  <si>
    <t>TOMONAGA Kansuke</t>
  </si>
  <si>
    <t>FUKAGAWA Shimpei</t>
  </si>
  <si>
    <t>HOTTA Shunto</t>
  </si>
  <si>
    <t>MIZOGUCHI Ruiki</t>
  </si>
  <si>
    <t>MURAMATSU Kosei</t>
  </si>
  <si>
    <t>YAMAMOTO Junki</t>
  </si>
  <si>
    <t>YOSHIDA Yusuke</t>
  </si>
  <si>
    <t>WATANABE Shota</t>
  </si>
  <si>
    <t>SHIMOTORI Yu</t>
  </si>
  <si>
    <t>OTA Masaya</t>
  </si>
  <si>
    <t>AIKYO Toranosuke</t>
  </si>
  <si>
    <t>AITA Takumi</t>
  </si>
  <si>
    <t>ASO Riku</t>
  </si>
  <si>
    <t>IWAMOTO Jumpei</t>
  </si>
  <si>
    <t>UIKE Yushi</t>
  </si>
  <si>
    <t>KAWAHARA Kazuya</t>
  </si>
  <si>
    <t>KOYAMA Shunsuke</t>
  </si>
  <si>
    <t>KOIZUMI Takumi</t>
  </si>
  <si>
    <t>SAWAI Tomoya</t>
  </si>
  <si>
    <t>NAKANE Koki</t>
  </si>
  <si>
    <t>HANADA Tatsuya</t>
  </si>
  <si>
    <t>FURUTA Ren</t>
  </si>
  <si>
    <t>MAEDA Ryo</t>
  </si>
  <si>
    <t>MIURA Takahiro</t>
  </si>
  <si>
    <t>TANAKA Yusuke</t>
  </si>
  <si>
    <t>MOCHIDUKI Kotaro</t>
  </si>
  <si>
    <t>MICHISHITA Takuya</t>
  </si>
  <si>
    <t>MURAKAMI Ryoto</t>
  </si>
  <si>
    <t>YAMADA Shoga</t>
  </si>
  <si>
    <t>INOUE Daichi</t>
  </si>
  <si>
    <t>KUROKI Motoki</t>
  </si>
  <si>
    <t>TAKAHASHI Kensuke</t>
  </si>
  <si>
    <t>IRIE Ryosuke</t>
  </si>
  <si>
    <t>TAGUCHI Yuki</t>
  </si>
  <si>
    <t>YAMADA Nash</t>
  </si>
  <si>
    <t>YOSHIDA Kosuke</t>
  </si>
  <si>
    <t>YOSHIOKA Ryutaro</t>
  </si>
  <si>
    <t>ARISAKA Tomoki</t>
  </si>
  <si>
    <t>SHIBATA Rui</t>
  </si>
  <si>
    <t>TANAKA Yohei</t>
  </si>
  <si>
    <t>OGUSHI Gentoku</t>
  </si>
  <si>
    <t>WATANABE Yukito</t>
  </si>
  <si>
    <t>ODA Sora</t>
  </si>
  <si>
    <t>SHITANDA Ryoma</t>
  </si>
  <si>
    <t>TAKAYAMA Yuki</t>
  </si>
  <si>
    <t>KUNIYOSHI Akitsugu</t>
  </si>
  <si>
    <t>KOKUBO Tomohisa</t>
  </si>
  <si>
    <t>OZEKI Rio</t>
  </si>
  <si>
    <t>SASAKI Hikaru</t>
  </si>
  <si>
    <t>HATAKEYAMA Shimpei</t>
  </si>
  <si>
    <t>WATANABE Kazuki</t>
  </si>
  <si>
    <t>IIDUKA Kaisei</t>
  </si>
  <si>
    <t>OKAMURA Kunihiro</t>
  </si>
  <si>
    <t>MORI Kohei</t>
  </si>
  <si>
    <t>SHIBATA Yutaro</t>
  </si>
  <si>
    <t>SHOJI Kosuke</t>
  </si>
  <si>
    <t>KANI Shota</t>
  </si>
  <si>
    <t>OKUYAMA Takaya</t>
  </si>
  <si>
    <t>IKEGAMI Sho</t>
  </si>
  <si>
    <t>MIYAI Yozo</t>
  </si>
  <si>
    <t>MURASATO Haruki</t>
  </si>
  <si>
    <t>IWASAKI Kota</t>
  </si>
  <si>
    <t>KAI Kanan</t>
  </si>
  <si>
    <t>KAGEYAMA Ayata</t>
  </si>
  <si>
    <t>SAITO Kotaro</t>
  </si>
  <si>
    <t>SAITO Rikuto</t>
  </si>
  <si>
    <t>SHIBATA Kengo</t>
  </si>
  <si>
    <t>MIZOBE Yosuke</t>
  </si>
  <si>
    <t>YAMAMOTO Yuta</t>
  </si>
  <si>
    <t>KATO Shota</t>
  </si>
  <si>
    <t>ISHIKAWA Rei</t>
  </si>
  <si>
    <t>HIRAYAMA Kazuki</t>
  </si>
  <si>
    <t>TANAKA Kenta</t>
  </si>
  <si>
    <t>EJIMA Masaki</t>
  </si>
  <si>
    <t>INAGAKI Haruka</t>
  </si>
  <si>
    <t>KONO Yuto</t>
  </si>
  <si>
    <t>KOHA Wilsontakashi</t>
  </si>
  <si>
    <t>SHIBASAKI Kenji</t>
  </si>
  <si>
    <t>TANIFUJI Katsuki</t>
  </si>
  <si>
    <t>HASHIOKA Yuki</t>
  </si>
  <si>
    <t>HATANAKA Shinya</t>
  </si>
  <si>
    <t>MARUYAMA Yuma</t>
  </si>
  <si>
    <t>MIZUTANI Tsukasa</t>
  </si>
  <si>
    <t>YOSHIDA Takaaki</t>
  </si>
  <si>
    <t>AKASHI Soichiro</t>
  </si>
  <si>
    <t>IMAOKA Kaito</t>
  </si>
  <si>
    <t>KAWANISHI Koki</t>
  </si>
  <si>
    <t>SEGAWA Daiki</t>
  </si>
  <si>
    <t>TAKAHASHI Ryuki</t>
  </si>
  <si>
    <t>MAEDA Yuto</t>
  </si>
  <si>
    <t>TOYODA Tsubasa</t>
  </si>
  <si>
    <t>WATANABE Yuma</t>
  </si>
  <si>
    <t>ICHINOSE Akise</t>
  </si>
  <si>
    <t>ISHIKAWA Seiga</t>
  </si>
  <si>
    <t>MIZUNO Haruto</t>
  </si>
  <si>
    <t>NAKANO Yuto</t>
  </si>
  <si>
    <t>KAWASAKI Kota</t>
  </si>
  <si>
    <t>NAKAMURA Ryota</t>
  </si>
  <si>
    <t>INOUE Ryusei</t>
  </si>
  <si>
    <t>YOSHIKAWA Ryuta</t>
  </si>
  <si>
    <t>IWASAKI Shusei</t>
  </si>
  <si>
    <t>YAMASHITA Tomoki</t>
  </si>
  <si>
    <t>KAIHOKO Koki</t>
  </si>
  <si>
    <t>INADA Ryo</t>
  </si>
  <si>
    <t>KADOTA Daiki</t>
  </si>
  <si>
    <t>SHIRAFUJI Kiyoharu</t>
  </si>
  <si>
    <t>TAKARA Erikhideki</t>
  </si>
  <si>
    <t>NAKAMURA Kyohei</t>
  </si>
  <si>
    <t>HATA Tomohiro</t>
  </si>
  <si>
    <t>MANABE Daiki</t>
  </si>
  <si>
    <t>YAMAMOTO Reo</t>
  </si>
  <si>
    <t>ABE Toshiaki</t>
  </si>
  <si>
    <t>IWAMOTO Takaki</t>
  </si>
  <si>
    <t>KABAYA Atsushi</t>
  </si>
  <si>
    <t>KUNISHI Hiroyuki</t>
  </si>
  <si>
    <t>KIKUCHI Shota</t>
  </si>
  <si>
    <t>TAKEDA Akihiro</t>
  </si>
  <si>
    <t>TONOOKA Shokichi</t>
  </si>
  <si>
    <t>YAMAMOTO Kazuki</t>
  </si>
  <si>
    <t>WATANABE Tomonari</t>
  </si>
  <si>
    <t>FUKUDA Shota</t>
  </si>
  <si>
    <t>MARUYAMA Yuki</t>
  </si>
  <si>
    <t>FUJI Mizuki</t>
  </si>
  <si>
    <t>ARAKAKI Daiki</t>
  </si>
  <si>
    <t>KUMON Daiki</t>
  </si>
  <si>
    <t>TOMINAGA Shota</t>
  </si>
  <si>
    <t>OMOTO Ryushiro</t>
  </si>
  <si>
    <t>SUEGARA Koki</t>
  </si>
  <si>
    <t>KASE Yudai</t>
  </si>
  <si>
    <t>KURODA Keisuke</t>
  </si>
  <si>
    <t>YAMAMOTO Tatsuhiro</t>
  </si>
  <si>
    <t>TAKAYAMA Yamato</t>
  </si>
  <si>
    <t>HIRATSUKA Genku</t>
  </si>
  <si>
    <t>MURAKAMI Taiga</t>
  </si>
  <si>
    <t>IKEDA Aguri</t>
  </si>
  <si>
    <t>UESUGI Tomoya</t>
  </si>
  <si>
    <t>ENTA Kotaro</t>
  </si>
  <si>
    <t>OTSUKA Fumiya</t>
  </si>
  <si>
    <t>KAISE Daisuke</t>
  </si>
  <si>
    <t>KAWAKAMI Rumina</t>
  </si>
  <si>
    <t>KIDA Motoharu</t>
  </si>
  <si>
    <t>KOBAYASHI Riku</t>
  </si>
  <si>
    <t>SATO Shinya</t>
  </si>
  <si>
    <t>SATO Yuya</t>
  </si>
  <si>
    <t>SEKINUMA Kazuaki</t>
  </si>
  <si>
    <t>TAKANOBU Kiyohito</t>
  </si>
  <si>
    <t>TAKAHASHI Sasuke</t>
  </si>
  <si>
    <t>TAKEDA Yutaro</t>
  </si>
  <si>
    <t>TAKEMOTO Ryota</t>
  </si>
  <si>
    <t>NODA Keita</t>
  </si>
  <si>
    <t>MIZUTAMA Kota</t>
  </si>
  <si>
    <t>MIYAZAKI Yuki</t>
  </si>
  <si>
    <t>MOMOKAWA Shota</t>
  </si>
  <si>
    <t>YOKOYAMA Tetsu</t>
  </si>
  <si>
    <t>ABE Takuya</t>
  </si>
  <si>
    <t>AMANO Ryuta</t>
  </si>
  <si>
    <t>ENOKI Masaya</t>
  </si>
  <si>
    <t>OIKE Tatsunori</t>
  </si>
  <si>
    <t>OKURA Maaku</t>
  </si>
  <si>
    <t>KOSAKA Yuga</t>
  </si>
  <si>
    <t>SUZUKI Kohei</t>
  </si>
  <si>
    <t>HASHIGUCHI Hiroki</t>
  </si>
  <si>
    <t>HIKITA Kazunao</t>
  </si>
  <si>
    <t>FUKUSHIMA Shogo</t>
  </si>
  <si>
    <t>FUNAKOSHI Riku</t>
  </si>
  <si>
    <t>YAEHATA Ryowa</t>
  </si>
  <si>
    <t>YAMAMOTO Kazuhiro</t>
  </si>
  <si>
    <t>ASHIDA Yuki</t>
  </si>
  <si>
    <t>IGUCHI Kakeru</t>
  </si>
  <si>
    <t>IWAKI Ryosuke</t>
  </si>
  <si>
    <t>IWAMOTO Sora</t>
  </si>
  <si>
    <t>UCHIBORI Taichi</t>
  </si>
  <si>
    <t>ONO Shuhei</t>
  </si>
  <si>
    <t>SHISHIDO Raika</t>
  </si>
  <si>
    <t>SHIMIZUGAMI Makoto</t>
  </si>
  <si>
    <t>NAGANO Taishi</t>
  </si>
  <si>
    <t>HAMADA Yuto</t>
  </si>
  <si>
    <t>HIGUCHI Shota</t>
  </si>
  <si>
    <t>MATSUOKA Tatsuya</t>
  </si>
  <si>
    <t>YAGI Motoki</t>
  </si>
  <si>
    <t>WAKAYAMA Gaku</t>
  </si>
  <si>
    <t>SAKAKIBARA Hayato</t>
  </si>
  <si>
    <t>SUGIMURA Daisuke</t>
  </si>
  <si>
    <t>KOIKE Maiku</t>
  </si>
  <si>
    <t>FUKUOKA Yohei</t>
  </si>
  <si>
    <t>FUNAKOSHI Shota</t>
  </si>
  <si>
    <t>SOMEYA Yoshihiro</t>
  </si>
  <si>
    <t>TODO Takashi</t>
  </si>
  <si>
    <t>NAKAMURA Ken</t>
  </si>
  <si>
    <t>HORIBA  Ren</t>
  </si>
  <si>
    <t>IIZUKA Takumi</t>
  </si>
  <si>
    <t>SUZUKI Keita</t>
  </si>
  <si>
    <t>HIROTA Atsushi</t>
  </si>
  <si>
    <t>ISHIYAMA Shoei</t>
  </si>
  <si>
    <t>SAITO Koki</t>
  </si>
  <si>
    <t>SAKAMOTO Yuta</t>
  </si>
  <si>
    <t>NAGAAKI Taisei</t>
  </si>
  <si>
    <t>IKEDA Kanta</t>
  </si>
  <si>
    <t>UNE Takumu</t>
  </si>
  <si>
    <t>IWAHARA Chiaki</t>
  </si>
  <si>
    <t>OMORI Taira</t>
  </si>
  <si>
    <t>KAI Torazo</t>
  </si>
  <si>
    <t>KAWASAKI Shintaro</t>
  </si>
  <si>
    <t>SANADA Tsubasa</t>
  </si>
  <si>
    <t>HAGIWARA Riku</t>
  </si>
  <si>
    <t>MISU Kennosuke</t>
  </si>
  <si>
    <t>YANO Fumito</t>
  </si>
  <si>
    <t>AMAGI Yota</t>
  </si>
  <si>
    <t>KURATA Shintaro</t>
  </si>
  <si>
    <t>OCHIAI Ren</t>
  </si>
  <si>
    <t>NOZAKI Shungo</t>
  </si>
  <si>
    <t>HONMA Ryota</t>
  </si>
  <si>
    <t>NAKAMURA Hayato</t>
  </si>
  <si>
    <t>KAMBE Hiroki</t>
  </si>
  <si>
    <t>UCHIYAMA Natsuki</t>
  </si>
  <si>
    <t>UNO Daichi</t>
  </si>
  <si>
    <t>NODA Taiga</t>
  </si>
  <si>
    <t>YAMAGUCHI Naoki</t>
  </si>
  <si>
    <t>UNO Yusuke</t>
  </si>
  <si>
    <t>NISHIMURA Ryohei</t>
  </si>
  <si>
    <t>HIRANO Ryota</t>
  </si>
  <si>
    <t>ITAGAKI Takumi</t>
  </si>
  <si>
    <t>NISHI Takesumi</t>
  </si>
  <si>
    <t>TAKAGI Koshi</t>
  </si>
  <si>
    <t>ISHIDA Koki</t>
  </si>
  <si>
    <t>INOUE Daiki</t>
  </si>
  <si>
    <t>TANIZAWA Ryuya</t>
  </si>
  <si>
    <t>TESHIMA Shun</t>
  </si>
  <si>
    <t>MORI Tomoya</t>
  </si>
  <si>
    <t>MORI Nagiya</t>
  </si>
  <si>
    <t>MIURA Takuro</t>
  </si>
  <si>
    <t>KURATA Kenta</t>
  </si>
  <si>
    <t>NANGO Kairi</t>
  </si>
  <si>
    <t>FUJII Hiroki</t>
  </si>
  <si>
    <t>NAKASHIMA Yukisato</t>
  </si>
  <si>
    <t>YAMAMOTO Mirai</t>
  </si>
  <si>
    <t>KANAZAWA Kazushi</t>
  </si>
  <si>
    <t>KOKUBO Daichi</t>
  </si>
  <si>
    <t>TORII Fuki</t>
  </si>
  <si>
    <t>HIRAOKA Masatoshi</t>
  </si>
  <si>
    <t>MORI Shuji</t>
  </si>
  <si>
    <t>HONJO Renji</t>
  </si>
  <si>
    <t>FUJIMURA Santa</t>
  </si>
  <si>
    <t>EKAWA Masato</t>
  </si>
  <si>
    <t>TAKAGI Yuki</t>
  </si>
  <si>
    <t>OGISO Ryusei</t>
  </si>
  <si>
    <t>KUROSU Yuto</t>
  </si>
  <si>
    <t>KAJIYAMA Rintaro</t>
  </si>
  <si>
    <t>SUKEGAWA Takumi</t>
  </si>
  <si>
    <t>KOBAYASHI Ryuta</t>
  </si>
  <si>
    <t>TAINO Yusuke</t>
  </si>
  <si>
    <t>WAKABAYASHI Haruto</t>
  </si>
  <si>
    <t>CHIMORI Tomohiro</t>
  </si>
  <si>
    <t>NAKAZAWA Yudai</t>
  </si>
  <si>
    <t>YOSHII Yamato</t>
  </si>
  <si>
    <t>NAKANO Shota</t>
  </si>
  <si>
    <t>YAMADA Toshiki</t>
  </si>
  <si>
    <t>UMEMURA Yuto</t>
  </si>
  <si>
    <t>YUASA Jin</t>
  </si>
  <si>
    <t>ITO Hiroto</t>
  </si>
  <si>
    <t>HATO Ryusei</t>
  </si>
  <si>
    <t>SONOKI Daito</t>
  </si>
  <si>
    <t>IDA Yuta</t>
  </si>
  <si>
    <t>OSAWA Kento</t>
  </si>
  <si>
    <t>KOMATSU Wataru</t>
  </si>
  <si>
    <t>TSUCHIYA Kentaro</t>
  </si>
  <si>
    <t>MIYAZAKI Takumi</t>
  </si>
  <si>
    <t>MIYOSHI Ryota</t>
  </si>
  <si>
    <t>BONDO Reosho</t>
  </si>
  <si>
    <t>KOMIYAMA Taku</t>
  </si>
  <si>
    <t>KANEKO Mikuto</t>
  </si>
  <si>
    <t>MOMOTA Hitonari</t>
  </si>
  <si>
    <t>KINOSHITA Rintaro</t>
  </si>
  <si>
    <t>NAKAYAMA Mutsuki</t>
  </si>
  <si>
    <t>KUBOTA Yuto</t>
  </si>
  <si>
    <t>SUZUKI Takuya</t>
  </si>
  <si>
    <t>ISOBE Kotaro</t>
  </si>
  <si>
    <t>SATO Yuto</t>
  </si>
  <si>
    <t>TAKAGI Shunto</t>
  </si>
  <si>
    <t>INOUE Motoki</t>
  </si>
  <si>
    <t>HIO Yuto</t>
  </si>
  <si>
    <t>TSUCHIYA Toshiki</t>
  </si>
  <si>
    <t>FUJIKI Shusei</t>
  </si>
  <si>
    <t>YATA Harunobu</t>
  </si>
  <si>
    <t>MAEDA Yutaro</t>
  </si>
  <si>
    <t>WATANABE Kaoru</t>
  </si>
  <si>
    <t>KATA Hiroaki</t>
  </si>
  <si>
    <t>AOYAGI Yoshihide</t>
  </si>
  <si>
    <t>SHIMOYAMA Shohei</t>
  </si>
  <si>
    <t>USAMI Ryoji</t>
  </si>
  <si>
    <t>NAKANO Yoshinori</t>
  </si>
  <si>
    <t>NAKAMURA Takuma</t>
  </si>
  <si>
    <t>NAKA Rintaro</t>
  </si>
  <si>
    <t>AIDA Tomoya</t>
  </si>
  <si>
    <t>SHIMATSU Eisaku</t>
  </si>
  <si>
    <t>ITO Yo</t>
  </si>
  <si>
    <t>TAKASU Riki</t>
  </si>
  <si>
    <t>OGO Tatsuya</t>
  </si>
  <si>
    <t>YAGUCHI Yusuke</t>
  </si>
  <si>
    <t>TOYODA Ryoji</t>
  </si>
  <si>
    <t>NAKASHIMA  Rei</t>
  </si>
  <si>
    <t>KUBO Motoki</t>
  </si>
  <si>
    <t>SEGAWA Keisuke</t>
  </si>
  <si>
    <t>SAITO Tomoki</t>
  </si>
  <si>
    <t>OHARA Minami</t>
  </si>
  <si>
    <t>GAMO Koki</t>
  </si>
  <si>
    <t>UNOSAWA Atsushi</t>
  </si>
  <si>
    <t>YOSHIDA  Soya</t>
  </si>
  <si>
    <t>OYAIZU Eito</t>
  </si>
  <si>
    <t>MORI Ryoga</t>
  </si>
  <si>
    <t>ISHIKAWA Masaki</t>
  </si>
  <si>
    <t>FUJIOKA  Tetsuya</t>
  </si>
  <si>
    <t>HONDA Ao</t>
  </si>
  <si>
    <t>KOYAMA Yuta</t>
  </si>
  <si>
    <t>SHIOZAKI Masashi</t>
  </si>
  <si>
    <t>YAMADA Hiroto</t>
  </si>
  <si>
    <t>OBA Izumi</t>
  </si>
  <si>
    <t>KIUCHI Shota</t>
  </si>
  <si>
    <t>KIUCHI Tomoya</t>
  </si>
  <si>
    <t>KOYANO Yohei</t>
  </si>
  <si>
    <t>SAKANE Ryoto</t>
  </si>
  <si>
    <t>SUMIDA Mitsutoshi</t>
  </si>
  <si>
    <t>KOKUI Kensuke</t>
  </si>
  <si>
    <t>FURUKAWA Hirotaka</t>
  </si>
  <si>
    <t>MAEKAWA Rintaro</t>
  </si>
  <si>
    <t>KOZAWA Shun</t>
  </si>
  <si>
    <t>MAKIHARA Daishin</t>
  </si>
  <si>
    <t>SHIMAZAKI Takumi</t>
  </si>
  <si>
    <t>ISHIZAKI Kotaro</t>
  </si>
  <si>
    <t>NAKASHIMA Kota</t>
  </si>
  <si>
    <t>KANEKO Danji</t>
  </si>
  <si>
    <t>IIJIMA Kazufumi</t>
  </si>
  <si>
    <t>KOBAYASHI Akito</t>
  </si>
  <si>
    <t>HOJO Daichi</t>
  </si>
  <si>
    <t>KOISO Hiroto</t>
  </si>
  <si>
    <t>UEYAMA Shota</t>
  </si>
  <si>
    <t>KOBAYASHI Yodai</t>
  </si>
  <si>
    <t>ADACHI Sojiro</t>
  </si>
  <si>
    <t>MATSUMOTO Naoto</t>
  </si>
  <si>
    <t>ISHII Satoshi</t>
  </si>
  <si>
    <t>NAKANO Masaya</t>
  </si>
  <si>
    <t>HARADA Daichi</t>
  </si>
  <si>
    <t>HIRAYAMA Kodai</t>
  </si>
  <si>
    <t>ONOSE Itsuki</t>
  </si>
  <si>
    <t>KOTAKI Joji</t>
  </si>
  <si>
    <t>SHIMOYAMA Shizuki</t>
  </si>
  <si>
    <t>TAKIMOTO Kosei</t>
  </si>
  <si>
    <t>SAIJO Tomohiro</t>
  </si>
  <si>
    <t>KOBORI Yuta</t>
  </si>
  <si>
    <t>HARA Ryusei</t>
  </si>
  <si>
    <t>ASAMA Yuta</t>
  </si>
  <si>
    <t>USUI Kenta</t>
  </si>
  <si>
    <t>KADOTA Hidetoshi</t>
  </si>
  <si>
    <t>KAWAKAMI Yuya</t>
  </si>
  <si>
    <t>KAWAHIGASHI Kandai</t>
  </si>
  <si>
    <t>KINOSHITA Takumi</t>
  </si>
  <si>
    <t>TAKASHIMA Ryoya</t>
  </si>
  <si>
    <t>TAGAWA  Yoshimasa</t>
  </si>
  <si>
    <t>TOKUBI Daisuke</t>
  </si>
  <si>
    <t>FUJIMURA Ryoga</t>
  </si>
  <si>
    <t>MORI Shuto</t>
  </si>
  <si>
    <t>YANAGIDA Daisuke</t>
  </si>
  <si>
    <t>AIZAWA Ryomei</t>
  </si>
  <si>
    <t>AMARI Daisuke</t>
  </si>
  <si>
    <t>ISHIKAWA Kohei</t>
  </si>
  <si>
    <t>ITO Hirotaka</t>
  </si>
  <si>
    <t>KITSUKI Rin</t>
  </si>
  <si>
    <t>KUSHIBUCHI Kosuke</t>
  </si>
  <si>
    <t>SHIMAZAKI Yoshinori</t>
  </si>
  <si>
    <t>DONJI Takuro</t>
  </si>
  <si>
    <t>HARA Takumi</t>
  </si>
  <si>
    <t>FUJIKI Kota</t>
  </si>
  <si>
    <t>FURUKAWA Reon</t>
  </si>
  <si>
    <t>MATSUNOBU Taisei</t>
  </si>
  <si>
    <t>AKUTSU Yusuke</t>
  </si>
  <si>
    <t>IDEURA Shinya</t>
  </si>
  <si>
    <t>INO Kazuki</t>
  </si>
  <si>
    <t>KAWASAKI Kosei</t>
  </si>
  <si>
    <t>SAKAMOTO Kengo</t>
  </si>
  <si>
    <t>NAKANISHI Taiga</t>
  </si>
  <si>
    <t>NAGAYA Rentaro</t>
  </si>
  <si>
    <t>NISHIDA Rui</t>
  </si>
  <si>
    <t>NISHIMAKI Yusuke</t>
  </si>
  <si>
    <t>FUJIMOTO Ryo</t>
  </si>
  <si>
    <t>MIYAMOTO Taiki</t>
  </si>
  <si>
    <t>MURANO Yujiro</t>
  </si>
  <si>
    <t>ADACHI Yuto</t>
  </si>
  <si>
    <t>ATSUMI Yu</t>
  </si>
  <si>
    <t>OKAZAKI Masata</t>
  </si>
  <si>
    <t>KIKUCHI Shogo</t>
  </si>
  <si>
    <t>SASAKI Ryosuke</t>
  </si>
  <si>
    <t>SUZUKI Iori</t>
  </si>
  <si>
    <t>HAYASHI Masataka</t>
  </si>
  <si>
    <t>MIYANO Kiyoto</t>
  </si>
  <si>
    <t>AKUTSU Jumpei</t>
  </si>
  <si>
    <t>KURIHARA Sota</t>
  </si>
  <si>
    <t>SAITO Takuto</t>
  </si>
  <si>
    <t>SAKAITANI Ryuta</t>
  </si>
  <si>
    <t>YAZAWA Daichi</t>
  </si>
  <si>
    <t>OUCHI Yohei</t>
  </si>
  <si>
    <t>KINOSHITA Toranosuke</t>
  </si>
  <si>
    <t>NUMAJIRI Shogo</t>
  </si>
  <si>
    <t>HIRATA Hiroto</t>
  </si>
  <si>
    <t>YOKOYAMA Katsuhiro</t>
  </si>
  <si>
    <t>ASAI Hiroto</t>
  </si>
  <si>
    <t>ABE Yuki</t>
  </si>
  <si>
    <t>ARAI Shunsuke</t>
  </si>
  <si>
    <t>IJICHI Kenzo</t>
  </si>
  <si>
    <t>ORO Keiu</t>
  </si>
  <si>
    <t>KATO Yuya</t>
  </si>
  <si>
    <t>KAWANO Yusei</t>
  </si>
  <si>
    <t>KONO Ryota</t>
  </si>
  <si>
    <t>SATO Hayato</t>
  </si>
  <si>
    <t>SAKURAI Takumi</t>
  </si>
  <si>
    <t>SUGIURA Daisuke</t>
  </si>
  <si>
    <t>SUZUKI Keito</t>
  </si>
  <si>
    <t>SEO Shusuke</t>
  </si>
  <si>
    <t>TADAKA Eiki</t>
  </si>
  <si>
    <t>CHIKARAISHI Satoru</t>
  </si>
  <si>
    <t>NISHIYAMA Teppei</t>
  </si>
  <si>
    <t>HIDAKA Ryunosuke</t>
  </si>
  <si>
    <t>ITO Sota</t>
  </si>
  <si>
    <t>EGUCHI Taiga</t>
  </si>
  <si>
    <t>OJIMA Kaito</t>
  </si>
  <si>
    <t>OBARA Takumi</t>
  </si>
  <si>
    <t>KATO Atsushi</t>
  </si>
  <si>
    <t>KARINO Misaki</t>
  </si>
  <si>
    <t>KAMBE Syunsuke</t>
  </si>
  <si>
    <t>KOBAYASHI Ayumu</t>
  </si>
  <si>
    <t>WAKABAYASHI Daiki</t>
  </si>
  <si>
    <t>ISHIKAWA Takuma</t>
  </si>
  <si>
    <t>ONISHI Syunpei</t>
  </si>
  <si>
    <t>OGIWARA Sota</t>
  </si>
  <si>
    <t>SHINYA Renshi</t>
  </si>
  <si>
    <t>TSUKUDA Kohei</t>
  </si>
  <si>
    <t>HANASAKI Yuki</t>
  </si>
  <si>
    <t>HISATSUNA Kazuki</t>
  </si>
  <si>
    <t>MACHIDA Masamitsu</t>
  </si>
  <si>
    <t>OTSUBO Kota</t>
  </si>
  <si>
    <t>ONO Keishu</t>
  </si>
  <si>
    <t>KITA Atsushi</t>
  </si>
  <si>
    <t>SAKAI Ryota</t>
  </si>
  <si>
    <t>TAKAMI Mahiro</t>
  </si>
  <si>
    <t>TAZAWA Ren</t>
  </si>
  <si>
    <t>TSUBURA Kensuke</t>
  </si>
  <si>
    <t>NAKAJIMA Ryuta</t>
  </si>
  <si>
    <t>HIGASHIYAMA Shizuya</t>
  </si>
  <si>
    <t>FUJIMOTO Yuta</t>
  </si>
  <si>
    <t>MAEGAICHI Kota</t>
  </si>
  <si>
    <t>MINAKI Haru</t>
  </si>
  <si>
    <t>MIYAUCHI Toki</t>
  </si>
  <si>
    <t>YAMANO Chikara</t>
  </si>
  <si>
    <t>AOGAKI Hibiki</t>
  </si>
  <si>
    <t>AKATSU Yushin</t>
  </si>
  <si>
    <t>AKAHOSHI Yuto</t>
  </si>
  <si>
    <t>KATABUCHI Ryota</t>
  </si>
  <si>
    <t>KANEKO Ibuki</t>
  </si>
  <si>
    <t>KARASAWA Takumi</t>
  </si>
  <si>
    <t>SHINOKAWA Fumitaka</t>
  </si>
  <si>
    <t>SHIRATORI Tetta</t>
  </si>
  <si>
    <t>SUZUKI Mebuki</t>
  </si>
  <si>
    <t>NAKABORA Sho</t>
  </si>
  <si>
    <t>HATTORI Waku</t>
  </si>
  <si>
    <t>HANAO Kyosuke</t>
  </si>
  <si>
    <t>FUJIYAMA Ryusei</t>
  </si>
  <si>
    <t>YASUHARA Taiyo</t>
  </si>
  <si>
    <t>YAMAMOTO Ren</t>
  </si>
  <si>
    <t>AZAKI Toi</t>
  </si>
  <si>
    <t>ISHIZUKA Eiji</t>
  </si>
  <si>
    <t>IWAI Koki</t>
  </si>
  <si>
    <t>OSHIMA Ryousei</t>
  </si>
  <si>
    <t>OTANI So</t>
  </si>
  <si>
    <t>OKAMOTO Naoki</t>
  </si>
  <si>
    <t>SAKURAI Taiga</t>
  </si>
  <si>
    <t>YOKOCHI Hiroto</t>
  </si>
  <si>
    <t>WATANABE Kenta</t>
  </si>
  <si>
    <t>AKAI Kotaro</t>
  </si>
  <si>
    <t>ASHINO Ryo</t>
  </si>
  <si>
    <t>KUBOTA Tatsuya</t>
  </si>
  <si>
    <t>KOSUGE Shinya</t>
  </si>
  <si>
    <t>SHIRAIWA Junichi</t>
  </si>
  <si>
    <t>SUMIYA Ryo</t>
  </si>
  <si>
    <t>SOGA Kenshin</t>
  </si>
  <si>
    <t>TAKEDA Jumpei</t>
  </si>
  <si>
    <t>TASAKI Ryohei</t>
  </si>
  <si>
    <t>HARASAWA Kazuki</t>
  </si>
  <si>
    <t>MISAWA Yokuto</t>
  </si>
  <si>
    <t>YAMAZAKI Rui</t>
  </si>
  <si>
    <t>YAMAMOTO Kenta</t>
  </si>
  <si>
    <t>ITO Naoyuki</t>
  </si>
  <si>
    <t>UEZONO Shuji</t>
  </si>
  <si>
    <t>UCHIUMI Yukito</t>
  </si>
  <si>
    <t>KONDO Tomoki</t>
  </si>
  <si>
    <t>SAIMA Taisei</t>
  </si>
  <si>
    <t>TAKAHASHI Kanji</t>
  </si>
  <si>
    <t>MIYAGAWA Ren</t>
  </si>
  <si>
    <t>MIYAZAWA Yudai</t>
  </si>
  <si>
    <t>MURAKAMI Shunichi</t>
  </si>
  <si>
    <t>IWASAKI Taiyo</t>
  </si>
  <si>
    <t>TANAMI Osamu</t>
  </si>
  <si>
    <t>MATSUKURA Raito</t>
  </si>
  <si>
    <t>SAKAI Kentaro</t>
  </si>
  <si>
    <t>SAKAMOTO Kanto</t>
  </si>
  <si>
    <t>YAMAGUCHI Kazuki</t>
  </si>
  <si>
    <t>NISHII Shoma</t>
  </si>
  <si>
    <t>OKUBO Itsuki</t>
  </si>
  <si>
    <t>OKAMOTO Daichi</t>
  </si>
  <si>
    <t>JITSUKAWA Masahiro</t>
  </si>
  <si>
    <t>TANAKA Kaito</t>
  </si>
  <si>
    <t>IKAMI Wataru</t>
  </si>
  <si>
    <t>SUZUKI Takaya</t>
  </si>
  <si>
    <t>YOSHIDA Yudai</t>
  </si>
  <si>
    <t>OZAWA Kentaro</t>
  </si>
  <si>
    <t>KANDA Hiroto</t>
  </si>
  <si>
    <t>SUZUKI Ryusei</t>
  </si>
  <si>
    <t>MASAKI Makoto</t>
  </si>
  <si>
    <t>YUMOTO Itsuki</t>
  </si>
  <si>
    <t>OGAWA Keito</t>
  </si>
  <si>
    <t>KATO Jon</t>
  </si>
  <si>
    <t>KAN Issei</t>
  </si>
  <si>
    <t>GENKAWA Ryuya</t>
  </si>
  <si>
    <t>NAITO Soma</t>
  </si>
  <si>
    <t>NISHIMURA Hikaru</t>
  </si>
  <si>
    <t>TETSUKAWA Ayumi</t>
  </si>
  <si>
    <t>TOKUNO Shuto</t>
  </si>
  <si>
    <t>AOKI Hiroya</t>
  </si>
  <si>
    <t>OKUNO Sho</t>
  </si>
  <si>
    <t>KIMURA Kaito</t>
  </si>
  <si>
    <t>GOTO Hideaki</t>
  </si>
  <si>
    <t>SHIBASAKI Ibuki</t>
  </si>
  <si>
    <t>NAKAI Yuto</t>
  </si>
  <si>
    <t>NAKAGAWA Kosuke</t>
  </si>
  <si>
    <t>NAKAJIMA Shunsuke</t>
  </si>
  <si>
    <t>MOGI Takumi</t>
  </si>
  <si>
    <t>IMAIZUMI Yuya</t>
  </si>
  <si>
    <t>UBUKATA Shunya</t>
  </si>
  <si>
    <t>MARUYAMA Daiki</t>
  </si>
  <si>
    <t>MURAKAMI Kodai</t>
  </si>
  <si>
    <t>ABE Soma</t>
  </si>
  <si>
    <t>ISHIDA Tatsuya</t>
  </si>
  <si>
    <t>UEMOTO Sora</t>
  </si>
  <si>
    <t>GOKAN Shota</t>
  </si>
  <si>
    <t>KONDO Jumpei</t>
  </si>
  <si>
    <t>SHIGENO Takumi</t>
  </si>
  <si>
    <t>MADATE Kotaro</t>
  </si>
  <si>
    <t>MIURA Yuma</t>
  </si>
  <si>
    <t>YAMAGUCHI Seita</t>
  </si>
  <si>
    <t>AOYAMA Rei</t>
  </si>
  <si>
    <t>ASAI Hiromu</t>
  </si>
  <si>
    <t>ASADA Taisei</t>
  </si>
  <si>
    <t>IIYOSHI Takuto</t>
  </si>
  <si>
    <t>ISHII Hidenori</t>
  </si>
  <si>
    <t>IDA Koyo</t>
  </si>
  <si>
    <t>UEDA Hyuga</t>
  </si>
  <si>
    <t>OTA Rento</t>
  </si>
  <si>
    <t>ONUMA Kotaka</t>
  </si>
  <si>
    <t>OMOTO Itsuki</t>
  </si>
  <si>
    <t>KAI Takuto</t>
  </si>
  <si>
    <t>KYOTANI Koki</t>
  </si>
  <si>
    <t>KOMIYAMA Taisei</t>
  </si>
  <si>
    <t>SAKURAUCHI Shinya</t>
  </si>
  <si>
    <t>SAMOTO Koki</t>
  </si>
  <si>
    <t>SHIBA Daisuke</t>
  </si>
  <si>
    <t>SUGAHARA Yoshiki</t>
  </si>
  <si>
    <t>SUWA Hiroki</t>
  </si>
  <si>
    <t>TAKAHASHI Tatsuya</t>
  </si>
  <si>
    <t>TAKIGUCHI Taiga</t>
  </si>
  <si>
    <t>CHIHARA Yusei</t>
  </si>
  <si>
    <t>NAKANO Kiyomasa</t>
  </si>
  <si>
    <t>NARASAKI Hayato</t>
  </si>
  <si>
    <t>NUKAGA Ryohei</t>
  </si>
  <si>
    <t>NEGISHI Shun</t>
  </si>
  <si>
    <t>MATSUDA Reon</t>
  </si>
  <si>
    <t>MURASHIGE Ryotatsu</t>
  </si>
  <si>
    <t>YASHIMA Yuta</t>
  </si>
  <si>
    <t>YAMABAYASHI Reo</t>
  </si>
  <si>
    <t>YONEBAYASHI Yuto</t>
  </si>
  <si>
    <t>SASAKI Tatsumi</t>
  </si>
  <si>
    <t>IDE Koichi</t>
  </si>
  <si>
    <t>OGASAWARA Takashi</t>
  </si>
  <si>
    <t>KIKUCHI Natsuki</t>
  </si>
  <si>
    <t>KITASAKI Takuya</t>
  </si>
  <si>
    <t>NARUSE Ryuichiro</t>
  </si>
  <si>
    <t>HARAZUKA Yuki</t>
  </si>
  <si>
    <t>HIRATSUKA Shota</t>
  </si>
  <si>
    <t>YAMADA Koki</t>
  </si>
  <si>
    <t>OCHIAI Aoto</t>
  </si>
  <si>
    <t>KAWAGUCHI Kei</t>
  </si>
  <si>
    <t>KONDO Masato</t>
  </si>
  <si>
    <t>TAKAHASHI Yuya</t>
  </si>
  <si>
    <t>NISHIKATA Taiju</t>
  </si>
  <si>
    <t>NOMIMURA Daiki</t>
  </si>
  <si>
    <t>HAYASHIDA Hijiri</t>
  </si>
  <si>
    <t>FUCHIDA Ryoto</t>
  </si>
  <si>
    <t>MIMATA Yusaku</t>
  </si>
  <si>
    <t>YASUDA Hibiki</t>
  </si>
  <si>
    <t>YOKOSAWA Kiyoki</t>
  </si>
  <si>
    <t>ARIMURA Yusuke</t>
  </si>
  <si>
    <t>KUWAYAMA Toshitaka</t>
  </si>
  <si>
    <t>SHIMAZAKI Shota</t>
  </si>
  <si>
    <t>SUZUKI Reo</t>
  </si>
  <si>
    <t>TANIMOTO Yuhi</t>
  </si>
  <si>
    <t>HASHIBA Sho</t>
  </si>
  <si>
    <t>FURUICHI Yuta</t>
  </si>
  <si>
    <t>YAMASAKI Ryosuke</t>
  </si>
  <si>
    <t>HAMANISHI Yusuke</t>
  </si>
  <si>
    <t>OTA Naoya</t>
  </si>
  <si>
    <t>UTSUNO Atsushi</t>
  </si>
  <si>
    <t>OIZUMI Mahiro</t>
  </si>
  <si>
    <t>OIWA Ayumu</t>
  </si>
  <si>
    <t>OGATA Keito</t>
  </si>
  <si>
    <t>KATO Sota</t>
  </si>
  <si>
    <t>KUNIMOTO Daiki</t>
  </si>
  <si>
    <t>KOBAYASHI Atsuki</t>
  </si>
  <si>
    <t>KOBAYASHI Masato</t>
  </si>
  <si>
    <t>TAKAHASHI Ginga</t>
  </si>
  <si>
    <t>TANIMOTO Seiki</t>
  </si>
  <si>
    <t>HARA Kengo</t>
  </si>
  <si>
    <t>MAKITA Riku</t>
  </si>
  <si>
    <t>ADACHI Yuta</t>
  </si>
  <si>
    <t>KATO Takumi</t>
  </si>
  <si>
    <t>ANDO Toi</t>
  </si>
  <si>
    <t>IIDA Aoi</t>
  </si>
  <si>
    <t>INO Soichi</t>
  </si>
  <si>
    <t>DEMIZU Hide</t>
  </si>
  <si>
    <t>HASHIMOTO Yuto</t>
  </si>
  <si>
    <t>MORITA Masami</t>
  </si>
  <si>
    <t>UEMURA Taiki</t>
  </si>
  <si>
    <t>MORIYA Rintaro</t>
  </si>
  <si>
    <t>OKADA Kazuya</t>
  </si>
  <si>
    <t xml:space="preserve">MATSUURA Fumiya </t>
  </si>
  <si>
    <t>KOSHI Kazuma</t>
  </si>
  <si>
    <t>YAMAZAKI Tetsuya</t>
  </si>
  <si>
    <t>OTA Reiji</t>
  </si>
  <si>
    <t xml:space="preserve">NAKAGUCHI Takumi </t>
  </si>
  <si>
    <t>ONO Yuta</t>
  </si>
  <si>
    <t xml:space="preserve">KATAOKA  Takumi </t>
  </si>
  <si>
    <t>ADACHI Toshiaki</t>
  </si>
  <si>
    <t>OZAKI Haruto</t>
  </si>
  <si>
    <t>SATO Manato</t>
  </si>
  <si>
    <t>NAKAMURA Satoshi</t>
  </si>
  <si>
    <t xml:space="preserve">ITAGAKI  Nobuhiro </t>
  </si>
  <si>
    <t xml:space="preserve">SHIBATA Takeru </t>
  </si>
  <si>
    <t xml:space="preserve">ITO Sota </t>
  </si>
  <si>
    <t xml:space="preserve">SEKIGUCHI  Naoki </t>
  </si>
  <si>
    <t xml:space="preserve">MASAOKA  Atsushi </t>
  </si>
  <si>
    <t>MOTOMURA  Riku</t>
  </si>
  <si>
    <t xml:space="preserve">NAKAZATO Yusuke </t>
  </si>
  <si>
    <t>KOSAKAMOTO  Manato</t>
  </si>
  <si>
    <t>KITAMURA  Takefumi</t>
  </si>
  <si>
    <t>SHIBATA Yuki</t>
  </si>
  <si>
    <t>UCHIYAMA Kanta</t>
  </si>
  <si>
    <t xml:space="preserve">MIYAUCHI  Daisuke </t>
  </si>
  <si>
    <t xml:space="preserve">YAMANAKA Ginji </t>
  </si>
  <si>
    <t>OTSUBO Takuto</t>
  </si>
  <si>
    <t>SAKAMOTO Ryo</t>
  </si>
  <si>
    <t>TAKAHASHI Shuhei</t>
  </si>
  <si>
    <t>YAMAGUCHI Tomoya</t>
  </si>
  <si>
    <t>ONISHI Tatsuya</t>
  </si>
  <si>
    <t>OKADA Kohei</t>
  </si>
  <si>
    <t>KAKINUMA Yusuke</t>
  </si>
  <si>
    <t>KINOSHITA Naoki</t>
  </si>
  <si>
    <t>SUZUKI Masataka</t>
  </si>
  <si>
    <t>KIMURA Tomoya</t>
  </si>
  <si>
    <t>KOZU Kyosuke</t>
  </si>
  <si>
    <t>IITA Shinji</t>
  </si>
  <si>
    <t>MASHIDA Chihiro</t>
  </si>
  <si>
    <t>YAMADA Ikkei</t>
  </si>
  <si>
    <t>AOYAMA Mitsuki</t>
  </si>
  <si>
    <t>HORIE Kengo</t>
  </si>
  <si>
    <t>FUKUHARA Kazumasa</t>
  </si>
  <si>
    <t>ABE Takumi</t>
  </si>
  <si>
    <t>KONO Kunihiro</t>
  </si>
  <si>
    <t>KAWAGUCHI Kento</t>
  </si>
  <si>
    <t>OKAMURA Yuta</t>
  </si>
  <si>
    <t>IWASAKI Masaki</t>
  </si>
  <si>
    <t>IWATO Shunya</t>
  </si>
  <si>
    <t>YAMADA Hinata</t>
  </si>
  <si>
    <t>NAKADA Ryohei</t>
  </si>
  <si>
    <t>EBITA Sora</t>
  </si>
  <si>
    <t>ENDO Sota</t>
  </si>
  <si>
    <t>KADOWAKI Ryo</t>
  </si>
  <si>
    <t>KOMOTO Soma</t>
  </si>
  <si>
    <t>ONO Hirotaka</t>
  </si>
  <si>
    <t>HASEGAWA Jimpei</t>
  </si>
  <si>
    <t>FUKAYA Yusuke</t>
  </si>
  <si>
    <t>TAKAI Hayato</t>
  </si>
  <si>
    <t>TSUZUKU Yusuke</t>
  </si>
  <si>
    <t>DAIROKUNO Takaki</t>
  </si>
  <si>
    <t>HAMAYAMA Junichi</t>
  </si>
  <si>
    <t>NAGASHIMA Hiroki</t>
  </si>
  <si>
    <t>TANABE Yuya</t>
  </si>
  <si>
    <t>ICHIMURA Yuki</t>
  </si>
  <si>
    <t>YASUNAGA Yuki</t>
  </si>
  <si>
    <t>KURODA Yuta</t>
  </si>
  <si>
    <t>ONDA Takumi</t>
  </si>
  <si>
    <t>MIYAZAKI Shonosuke</t>
  </si>
  <si>
    <t>OZAKI Kota</t>
  </si>
  <si>
    <t>MORI Masaki</t>
  </si>
  <si>
    <t>YAMANAKA Yuki</t>
  </si>
  <si>
    <t>KIMURA Shogo</t>
  </si>
  <si>
    <t>MOTOMATSU Kanta</t>
  </si>
  <si>
    <t>ISHII Shota</t>
  </si>
  <si>
    <t>HASHIMOTO Kei</t>
  </si>
  <si>
    <t>IMAE Yuto</t>
  </si>
  <si>
    <t>YAMADA Aiki</t>
  </si>
  <si>
    <t>USHIODA Yusuke</t>
  </si>
  <si>
    <t>KAWADA Yuichi</t>
  </si>
  <si>
    <t>FURUYA Yuto</t>
  </si>
  <si>
    <t>HAYASHIDA Tomohiro</t>
  </si>
  <si>
    <t>SUZUKI Nobukazu</t>
  </si>
  <si>
    <t>OTSUJI Hayate</t>
  </si>
  <si>
    <t>KUDO Hayate</t>
  </si>
  <si>
    <t>KUWAHARA Takuya</t>
  </si>
  <si>
    <t>KOYAMA Nichika</t>
  </si>
  <si>
    <t>SAKURAI Ryoya</t>
  </si>
  <si>
    <t>TOKUNAGA Shozo</t>
  </si>
  <si>
    <t>HIRAI Hinata</t>
  </si>
  <si>
    <t>HIRAMA Taiki</t>
  </si>
  <si>
    <t>FUKUWAKI Shoya</t>
  </si>
  <si>
    <t>YAMAGUCHI Takeru</t>
  </si>
  <si>
    <t>OGATA Shunsuke</t>
  </si>
  <si>
    <t>SASAMURA Yuto</t>
  </si>
  <si>
    <t>SATO Kaito</t>
  </si>
  <si>
    <t>SHIGEMURA Kazuki</t>
  </si>
  <si>
    <t>HATAKEYAMA Ryudai</t>
  </si>
  <si>
    <t>MATSUZAKA Tanyu</t>
  </si>
  <si>
    <t>IWAMOTO Nichika</t>
  </si>
  <si>
    <t>OTSUKA Ryosuke</t>
  </si>
  <si>
    <t>KITADA Taiki</t>
  </si>
  <si>
    <t>KINEBUCHI Ryuya</t>
  </si>
  <si>
    <t>KOGURE Hikaru</t>
  </si>
  <si>
    <t>KODAMA Ibuki</t>
  </si>
  <si>
    <t>TANAKA Motohide</t>
  </si>
  <si>
    <t>MATSUTA Mahiro</t>
  </si>
  <si>
    <t>MIZUMURA Ryuki</t>
  </si>
  <si>
    <t>YAMADA Yuki</t>
  </si>
  <si>
    <t>YONEDA Shoya</t>
  </si>
  <si>
    <t>ASAUMI Takashi</t>
  </si>
  <si>
    <t>OWA Risei</t>
  </si>
  <si>
    <t>OKUDA Yoshiya</t>
  </si>
  <si>
    <t>TAKATSUKI Yoshiteru</t>
  </si>
  <si>
    <t>TAKABA Toya</t>
  </si>
  <si>
    <t>TANAKA Riki</t>
  </si>
  <si>
    <t>NAMIKI Neo</t>
  </si>
  <si>
    <t>HASEBE Shin</t>
  </si>
  <si>
    <t>MATSUMOTO Kotaro</t>
  </si>
  <si>
    <t>YOSHIMURA Hayato</t>
  </si>
  <si>
    <t>AKIYAMA Daiki</t>
  </si>
  <si>
    <t>IIDA Ryotaro</t>
  </si>
  <si>
    <t>IGUCHI Masaki</t>
  </si>
  <si>
    <t>OTSUBO Miki</t>
  </si>
  <si>
    <t>KOJIMA Kenjyo</t>
  </si>
  <si>
    <t>KOBAYASHI Yusuke</t>
  </si>
  <si>
    <t>FUJITA Shunto</t>
  </si>
  <si>
    <t>IHARA Tatsuya</t>
  </si>
  <si>
    <t>GOTO Mizuki</t>
  </si>
  <si>
    <t>SHIRAISHI Yukihiro</t>
  </si>
  <si>
    <t>SHINDO Toshiya</t>
  </si>
  <si>
    <t>TAMURA Ken</t>
  </si>
  <si>
    <t>MATSUDA Yuya</t>
  </si>
  <si>
    <t>MOCHIZUKI Yutaro</t>
  </si>
  <si>
    <t>YOSHITAKE Tomoki</t>
  </si>
  <si>
    <t>IWASHITA Kazuma</t>
  </si>
  <si>
    <t>KATO Kenta</t>
  </si>
  <si>
    <t>CHINO Ryuto</t>
  </si>
  <si>
    <t>SHIMIZU Hibiki</t>
  </si>
  <si>
    <t>TAKANASHI Kazuma</t>
  </si>
  <si>
    <t>TOMITA Ryotaro</t>
  </si>
  <si>
    <t>YAMAMOTO Takeru</t>
  </si>
  <si>
    <t>YOSHIHISA Kohei</t>
  </si>
  <si>
    <t>AOYAGI Takuro</t>
  </si>
  <si>
    <t>ARAI Yuta</t>
  </si>
  <si>
    <t>ISHIKAWA Yoshiki</t>
  </si>
  <si>
    <t>KATO Yuhi</t>
  </si>
  <si>
    <t>KIYOMATSU Takuma</t>
  </si>
  <si>
    <t>HIRATSUKA Hikaru</t>
  </si>
  <si>
    <t>FUJIMURA Shinya</t>
  </si>
  <si>
    <t>MAEDA Akinobu</t>
  </si>
  <si>
    <t>MATSUOKA Ryoma</t>
  </si>
  <si>
    <t>YOSHIDA Hiroki</t>
  </si>
  <si>
    <t>YOSHIHARA Ryotaro</t>
  </si>
  <si>
    <t>ARAI Ryohei</t>
  </si>
  <si>
    <t>KIRIYAMA Go</t>
  </si>
  <si>
    <t>GODA Ryo</t>
  </si>
  <si>
    <t>KODAMA Rikuto</t>
  </si>
  <si>
    <t>SATO Hiromu</t>
  </si>
  <si>
    <t>SAWADA Daiki</t>
  </si>
  <si>
    <t>SUSA Taichi</t>
  </si>
  <si>
    <t>TAKAHASHI Tatsuhiko</t>
  </si>
  <si>
    <t>TAKEBUTA Sota</t>
  </si>
  <si>
    <t>YAMASAKI Koshiro</t>
  </si>
  <si>
    <t>YAMASHITA Yuhi</t>
  </si>
  <si>
    <t>SUGANUMA Aoshi</t>
  </si>
  <si>
    <t>EGUCHI Kiyohiro</t>
  </si>
  <si>
    <t>KUDO Tsubasa</t>
  </si>
  <si>
    <t>GOTO Takuma</t>
  </si>
  <si>
    <t>JYO Takuma</t>
  </si>
  <si>
    <t>SUZUKI Keima</t>
  </si>
  <si>
    <t>SEKINE Daichi</t>
  </si>
  <si>
    <t>HADANO Yuta</t>
  </si>
  <si>
    <t>HARADA Hiroki</t>
  </si>
  <si>
    <t>HARADA Ryusei</t>
  </si>
  <si>
    <t>MORI Taishi</t>
  </si>
  <si>
    <t>YAMADA Takuto</t>
  </si>
  <si>
    <t>YOSHIMURA Riku</t>
  </si>
  <si>
    <t>OGATA Soyogu</t>
  </si>
  <si>
    <t>JOSEPH Razini</t>
  </si>
  <si>
    <t>ICHIGE Fujio</t>
  </si>
  <si>
    <t>OSHIRO Yoshiki</t>
  </si>
  <si>
    <t>KAKIKI Ikuto</t>
  </si>
  <si>
    <t>KANESHI Yuki</t>
  </si>
  <si>
    <t>KITAMOTO Takumi</t>
  </si>
  <si>
    <t>KIMURA Shun</t>
  </si>
  <si>
    <t>SHIMIZU Yutaka</t>
  </si>
  <si>
    <t>CHIDA Yuto</t>
  </si>
  <si>
    <t>NAKAGAWA Yuto</t>
  </si>
  <si>
    <t xml:space="preserve">HAMASAKI Katsumi </t>
  </si>
  <si>
    <t xml:space="preserve">FUKASAWA Sora </t>
  </si>
  <si>
    <t>MURAYAMA Koki</t>
  </si>
  <si>
    <t>MORIKI Yuma</t>
  </si>
  <si>
    <t>HOSHINA Toshiki</t>
  </si>
  <si>
    <t>ICHINOSE Tatsuya</t>
  </si>
  <si>
    <t>KAWAMURA Haruka</t>
  </si>
  <si>
    <t xml:space="preserve">KURABUCHI Daisuke </t>
  </si>
  <si>
    <t xml:space="preserve">KOGUCHI Naoya </t>
  </si>
  <si>
    <t>SHISHIDO Haru</t>
  </si>
  <si>
    <t>TAKAMURA Yusuke</t>
  </si>
  <si>
    <t>TAKEI Yuki</t>
  </si>
  <si>
    <t>TONOSAKI Shimon</t>
  </si>
  <si>
    <t>HASEBE Wataru</t>
  </si>
  <si>
    <t>HISE Koki</t>
  </si>
  <si>
    <t>YAMAMOTO Sota</t>
  </si>
  <si>
    <t>WAKIYAMA Hayato</t>
  </si>
  <si>
    <t>OSAKO Kazuki</t>
  </si>
  <si>
    <t>KAIDA Haruka</t>
  </si>
  <si>
    <t>SATO Hayate</t>
  </si>
  <si>
    <t>SEGAWA Genki</t>
  </si>
  <si>
    <t>NOGAMI Daiki</t>
  </si>
  <si>
    <t>YAMAZAKI Tabito</t>
  </si>
  <si>
    <t>FUJITA Hiroto</t>
  </si>
  <si>
    <t>TOKUHIRO Naoya</t>
  </si>
  <si>
    <t>YOKOYAMA Hayato</t>
  </si>
  <si>
    <t>YASUMI Tomoki</t>
  </si>
  <si>
    <t>YOSHIDA Ruki</t>
  </si>
  <si>
    <t>YOSHIOKA Ryuki</t>
  </si>
  <si>
    <t>YOSHIOKA  Shoki</t>
  </si>
  <si>
    <t>NOMURA Junya</t>
  </si>
  <si>
    <t>TAKAHASHI Koji</t>
  </si>
  <si>
    <t>SAITO Mizuki</t>
  </si>
  <si>
    <t>FURUKAWA Takeru</t>
  </si>
  <si>
    <t>HITOMI Atsuki</t>
  </si>
  <si>
    <t>NAKAOKA Gakuto</t>
  </si>
  <si>
    <t>KAKIKI Keiyu</t>
  </si>
  <si>
    <t>KADOTA Yusei</t>
  </si>
  <si>
    <t>KAWAHARA Takuma</t>
  </si>
  <si>
    <t>KITO Kamui</t>
  </si>
  <si>
    <t>SAKAGUCHI Ayumu</t>
  </si>
  <si>
    <t>SUGIURA Itsuki</t>
  </si>
  <si>
    <t>TOGAWA Kazuki</t>
  </si>
  <si>
    <t>NAKANISHI Shoki</t>
  </si>
  <si>
    <t>NAKASHIMA Issei</t>
  </si>
  <si>
    <t>NAGAI Kosei</t>
  </si>
  <si>
    <t>NUNOME Ren</t>
  </si>
  <si>
    <t>BABA Kento</t>
  </si>
  <si>
    <t>HOKAMA Fumiya</t>
  </si>
  <si>
    <t>MORISAWA Shumpei</t>
  </si>
  <si>
    <t>YAMADA Renta</t>
  </si>
  <si>
    <t>YAMAMOTO Yuki</t>
  </si>
  <si>
    <t>MATSUZAKI Shozo</t>
  </si>
  <si>
    <t>TAKIZAWA Shogo</t>
  </si>
  <si>
    <t>AKUTSU Nagisa</t>
  </si>
  <si>
    <t>HASEGAWA Shusei</t>
  </si>
  <si>
    <t>OSHIMA Masaki</t>
  </si>
  <si>
    <t>HOSODA Ryuto</t>
  </si>
  <si>
    <t>TAJIMA Yuzuki</t>
  </si>
  <si>
    <t>FUKUCHI Shingo</t>
  </si>
  <si>
    <t>NAKAJIMA Kaito</t>
  </si>
  <si>
    <t>KASADA Taiyo</t>
  </si>
  <si>
    <t>ITO Natsumu</t>
  </si>
  <si>
    <t>KOHORI Kento</t>
  </si>
  <si>
    <t>INOGUCHI Takaaki</t>
  </si>
  <si>
    <t>KAMEYAMA Junya</t>
  </si>
  <si>
    <t>SHIMIZU Kentaro</t>
  </si>
  <si>
    <t>SEKIGUCHI Sohei</t>
  </si>
  <si>
    <t>TAKAKI Sho</t>
  </si>
  <si>
    <t>TAKAKI Daisuke</t>
  </si>
  <si>
    <t>TAKEMOTO Yudai</t>
  </si>
  <si>
    <t>TABUCHI Shota</t>
  </si>
  <si>
    <t>TOSHIMA Nobumasa</t>
  </si>
  <si>
    <t>NAKANO Hiroto</t>
  </si>
  <si>
    <t>FUKUDA Kento</t>
  </si>
  <si>
    <t>HOSHINO Sota</t>
  </si>
  <si>
    <t>URABE Kazuki</t>
  </si>
  <si>
    <t>OKUBO Ikuma</t>
  </si>
  <si>
    <t>KENMOTSU Yuto</t>
  </si>
  <si>
    <t>KONISHI Tatsuya</t>
  </si>
  <si>
    <t>NISHIO Yuichiro</t>
  </si>
  <si>
    <t>MIYATA Tomoya</t>
  </si>
  <si>
    <t>MORI Hinata</t>
  </si>
  <si>
    <t>HIRATSUKA Shin</t>
  </si>
  <si>
    <t>HIRABAYASHI Yuki</t>
  </si>
  <si>
    <t>NAKANO Hirohisa</t>
  </si>
  <si>
    <t>NAKAYAMA Genki</t>
  </si>
  <si>
    <t>IKEDA Takumi</t>
  </si>
  <si>
    <t>EZAKI Tasuku</t>
  </si>
  <si>
    <t>SAISU Keita</t>
  </si>
  <si>
    <t>SAKAI Kimiaki</t>
  </si>
  <si>
    <t>SHIGETA Kazuki</t>
  </si>
  <si>
    <t>SHIBATA Yohei</t>
  </si>
  <si>
    <t>SHINYA Shouta</t>
  </si>
  <si>
    <t>TAKEUCHI Kanta</t>
  </si>
  <si>
    <t>TAKEMOTO Rin</t>
  </si>
  <si>
    <t>FUJITA Shun</t>
  </si>
  <si>
    <t>MAEKAWA Hiroki</t>
  </si>
  <si>
    <t>MATSUI Riku</t>
  </si>
  <si>
    <t>MINAMI Kazuki</t>
  </si>
  <si>
    <t>ISHII Keita</t>
  </si>
  <si>
    <t>ICHIKAWA Shigeki</t>
  </si>
  <si>
    <t>IDE Yugo</t>
  </si>
  <si>
    <t>KASE Rion</t>
  </si>
  <si>
    <t>KAWAMORI Taise</t>
  </si>
  <si>
    <t xml:space="preserve">KIRA Hiroki </t>
  </si>
  <si>
    <t>SEKI Sosuke</t>
  </si>
  <si>
    <t>TOITA Yuji</t>
  </si>
  <si>
    <t>HARAKAWA Ryo</t>
  </si>
  <si>
    <t>HONDA Akito</t>
  </si>
  <si>
    <t>MATSUSHITA Yuki</t>
  </si>
  <si>
    <t>MORIYA Riku</t>
  </si>
  <si>
    <t>ITO Gen</t>
  </si>
  <si>
    <t>IMAIZUMI Fumiya</t>
  </si>
  <si>
    <t>OKADA Mirai</t>
  </si>
  <si>
    <t xml:space="preserve">ISHIDA Hikaru </t>
  </si>
  <si>
    <t>KOBAYASHI Ryou</t>
  </si>
  <si>
    <t>SASAKI Ataru</t>
  </si>
  <si>
    <t>TABATA Konosuke</t>
  </si>
  <si>
    <t>NAKAMURA Kento</t>
  </si>
  <si>
    <t>NAKA Ryusei</t>
  </si>
  <si>
    <t>MACHINO Shohei</t>
  </si>
  <si>
    <t>MATSUYAMA Shisei</t>
  </si>
  <si>
    <t>MORITA Masaki</t>
  </si>
  <si>
    <t>OKAWA Ayumu</t>
  </si>
  <si>
    <t>OKAZAKI Tanisuke</t>
  </si>
  <si>
    <t>KOIKE Akira</t>
  </si>
  <si>
    <t>SHIMAZU Kensuke</t>
  </si>
  <si>
    <t>SHIMOBEPPU Akira</t>
  </si>
  <si>
    <t>ARASHIRO Ryusuke</t>
  </si>
  <si>
    <t>SHINDO Sota</t>
  </si>
  <si>
    <t>NAKAIE Shunji</t>
  </si>
  <si>
    <t>NAKAYAMA Daichi</t>
  </si>
  <si>
    <t>MASUKO Shotaro</t>
  </si>
  <si>
    <t>MATSUZAWA Shobu</t>
  </si>
  <si>
    <t>MATSUMOTO Tsubasa</t>
  </si>
  <si>
    <t>WATANABE Reon</t>
  </si>
  <si>
    <t>KOBAYASHI Mitsuteru</t>
  </si>
  <si>
    <t>OBATA Katsushi</t>
  </si>
  <si>
    <t>OSAWA Ayato</t>
  </si>
  <si>
    <t>KASHIWAGI Yu</t>
  </si>
  <si>
    <t>YAMAGUCHI Takuto</t>
  </si>
  <si>
    <t>WATANABE Masaki</t>
  </si>
  <si>
    <t>OGAWA Yutaro</t>
  </si>
  <si>
    <t>ARAKI Fukuto</t>
  </si>
  <si>
    <t>TAKEO Soya</t>
  </si>
  <si>
    <t>FUKUI Yuto</t>
  </si>
  <si>
    <t>ISHIKAWA Kota</t>
  </si>
  <si>
    <t>MATSUURA Reon</t>
  </si>
  <si>
    <t>MURATA Yuki</t>
  </si>
  <si>
    <t>KANIE Tatsuki</t>
  </si>
  <si>
    <t>OISHI Toma</t>
  </si>
  <si>
    <t>TAKAHASHI Shoei</t>
  </si>
  <si>
    <t>FUKASAWA Ryusei</t>
  </si>
  <si>
    <t>NATORI Kugo</t>
  </si>
  <si>
    <t>ISONO Yusaku</t>
  </si>
  <si>
    <t>NAKAJIMA Teppei</t>
  </si>
  <si>
    <t>SUGISAKI Tsubasa</t>
  </si>
  <si>
    <t>ARAI Yuya</t>
  </si>
  <si>
    <t>UCHIDA Hikaru</t>
  </si>
  <si>
    <t>NAHARA Shingo</t>
  </si>
  <si>
    <t>KATO Jumpei</t>
  </si>
  <si>
    <t>KUSABA Daichi</t>
  </si>
  <si>
    <t>KUMAGAI Masumi</t>
  </si>
  <si>
    <t>MAEKAWA Yuzuki</t>
  </si>
  <si>
    <t>SAEKI Ryo</t>
  </si>
  <si>
    <t>OSAWA Shumpei</t>
  </si>
  <si>
    <t>MIYAMURA Shoma</t>
  </si>
  <si>
    <t>KURIHARA Takuya</t>
  </si>
  <si>
    <t>TSUKADA Takahide</t>
  </si>
  <si>
    <t>WATANABE Kazuya</t>
  </si>
  <si>
    <t>ISHII Toshiya</t>
  </si>
  <si>
    <t>FUNABASHI Toi</t>
  </si>
  <si>
    <t>HAGA Kotaro</t>
  </si>
  <si>
    <t>YAMAMOTO Kosuke</t>
  </si>
  <si>
    <t>TOTSUKA Keito</t>
  </si>
  <si>
    <t>KOBAYASHI Shunya</t>
  </si>
  <si>
    <t>TODAKA Kento</t>
  </si>
  <si>
    <t>SAHARA Rito</t>
  </si>
  <si>
    <t>SAKABE Junichiro</t>
  </si>
  <si>
    <t>WATANABE Masanori</t>
  </si>
  <si>
    <t>MIYAHARA Soshi</t>
  </si>
  <si>
    <t>MIURA Ryotaro</t>
  </si>
  <si>
    <t>NOZAWA Takumi</t>
  </si>
  <si>
    <t>KAKIYAMA Ryudai</t>
  </si>
  <si>
    <t>TOMIMOTO Masahiro</t>
  </si>
  <si>
    <t>TOGASHI Yuto</t>
  </si>
  <si>
    <t>KONNO Soshi</t>
  </si>
  <si>
    <t>NISHIDA Takahiro</t>
  </si>
  <si>
    <t>KOBATA Haruki</t>
  </si>
  <si>
    <t>TANSHO Ken</t>
  </si>
  <si>
    <t>HORIHATA Keigo</t>
  </si>
  <si>
    <t>OUE Soma</t>
  </si>
  <si>
    <t>ZENTA Shuhei</t>
  </si>
  <si>
    <t>MIYAZAKI Kazuya</t>
  </si>
  <si>
    <t>YAMATANI Masaya</t>
  </si>
  <si>
    <t>TSUBOTA Kairi</t>
  </si>
  <si>
    <t>MUNAKATA Hijiri</t>
  </si>
  <si>
    <t>SHIMAZAKI Genki</t>
  </si>
  <si>
    <t>OKUMURA Tatsunori</t>
  </si>
  <si>
    <t>MATSUO Ryowa</t>
  </si>
  <si>
    <t>AOYAMA Kazuki</t>
  </si>
  <si>
    <t>SATO Yuta</t>
  </si>
  <si>
    <t>SASAKI Kuya</t>
  </si>
  <si>
    <t>TOMIOKA Shoma</t>
  </si>
  <si>
    <t>NARITA Kazuya</t>
  </si>
  <si>
    <t>YEGON  Vincent</t>
  </si>
  <si>
    <t>IKUTA Ruka</t>
  </si>
  <si>
    <t>NAGAOKA Yuki</t>
  </si>
  <si>
    <t>ARATAKE Shinya</t>
  </si>
  <si>
    <t>FUJII Kakeru</t>
  </si>
  <si>
    <t>KAWABATA Norihiro</t>
  </si>
  <si>
    <t>KAWABATA Kenshi</t>
  </si>
  <si>
    <t>HAYASHI Yusaku</t>
  </si>
  <si>
    <t>SAKAMOTO Shota</t>
  </si>
  <si>
    <t>MURAMATSU Hironori</t>
  </si>
  <si>
    <t>KAWAMURA Reo</t>
  </si>
  <si>
    <t>SEINO Ataru</t>
  </si>
  <si>
    <t>KAMATA Masaki</t>
  </si>
  <si>
    <t>TAKE Junya</t>
  </si>
  <si>
    <t>TANAKA Shunsuke</t>
  </si>
  <si>
    <t>HONDA Ippei</t>
  </si>
  <si>
    <t>ASAI Kaido</t>
  </si>
  <si>
    <t>KATO Yuto</t>
  </si>
  <si>
    <t>FUMOTO Itsuki</t>
  </si>
  <si>
    <t>YOSHIDA Ryoga</t>
  </si>
  <si>
    <t>KUWANA Aoto</t>
  </si>
  <si>
    <t>ITABASHI Haruto</t>
  </si>
  <si>
    <t>ADACHI Rio</t>
  </si>
  <si>
    <t>TAKAHASHI Shoya</t>
  </si>
  <si>
    <t>ISHIWATA Hiroto</t>
  </si>
  <si>
    <t>TOGUCHI Takeru</t>
  </si>
  <si>
    <t>UNE Ayumu</t>
  </si>
  <si>
    <t>KAWASAKI Kohei</t>
  </si>
  <si>
    <t>MATSUI Naoki</t>
  </si>
  <si>
    <t>KURIHARA Keigo</t>
  </si>
  <si>
    <t>ONO Kazuki</t>
  </si>
  <si>
    <t>AOYAGI Tatsuya</t>
  </si>
  <si>
    <t>YOSHIDA Kota</t>
  </si>
  <si>
    <t>ITOI Haruki</t>
  </si>
  <si>
    <t>SAKATA Hayato</t>
  </si>
  <si>
    <t>BABA Ryunosuke</t>
  </si>
  <si>
    <t>KAWASAKI Hirotaka</t>
  </si>
  <si>
    <t>HIRONAKA Takuma</t>
  </si>
  <si>
    <t>SHIRATORI Koya</t>
  </si>
  <si>
    <t>KOJIMA Shinya</t>
  </si>
  <si>
    <t>BUKAWA Ruina</t>
  </si>
  <si>
    <t>NAKAZIMA Ryoki</t>
  </si>
  <si>
    <t>YONEYAMA Sora</t>
  </si>
  <si>
    <t>KAWATA Akihito</t>
  </si>
  <si>
    <t>SUZUKI Ginga</t>
  </si>
  <si>
    <t>KANAI Issei</t>
  </si>
  <si>
    <t>KURANO Rikuto</t>
  </si>
  <si>
    <t>YOSHIMOTO Koki</t>
  </si>
  <si>
    <t>OGINUMA Naoto</t>
  </si>
  <si>
    <t>SHIRAHIGE Issei</t>
  </si>
  <si>
    <t>MAEDA Atsushi</t>
  </si>
  <si>
    <t>UENO Kohei</t>
  </si>
  <si>
    <t>YAMAMORI Shota</t>
  </si>
  <si>
    <t>MATSUSHIMA Sho</t>
  </si>
  <si>
    <t>SHIMAZAKI Ryusei</t>
  </si>
  <si>
    <t>MATSUO Hiroyuki</t>
  </si>
  <si>
    <t>ITO Hidetora</t>
  </si>
  <si>
    <t>KAWASAKI Jhoi</t>
  </si>
  <si>
    <t>NISHIDA Ayumu</t>
  </si>
  <si>
    <t>SEZAWA Akihiro</t>
  </si>
  <si>
    <t>SUTO Ren</t>
  </si>
  <si>
    <t>IIZUKA Tatsuya</t>
  </si>
  <si>
    <t>KUGA Shunta</t>
  </si>
  <si>
    <t>ARICHI Yuma</t>
  </si>
  <si>
    <t>ITANI Shota</t>
  </si>
  <si>
    <t>MAEDA Keita</t>
  </si>
  <si>
    <t>TANIGUCHI Yuito</t>
  </si>
  <si>
    <t>MAESHINJO Washin</t>
  </si>
  <si>
    <t>UENO Minato</t>
  </si>
  <si>
    <t>NOGUCHI Makito</t>
  </si>
  <si>
    <t>FUKUSHIMA Gentaro</t>
  </si>
  <si>
    <t>NOMURA Kyotaro</t>
  </si>
  <si>
    <t>ISHIBASHI Kazuya</t>
  </si>
  <si>
    <t>KOBAYASHI Kenyu</t>
  </si>
  <si>
    <t>NAKAYAMA Jin</t>
  </si>
  <si>
    <t>HIRANO Hayato</t>
  </si>
  <si>
    <t>NAKADAI Keito</t>
  </si>
  <si>
    <t>KOYASU Ryosei</t>
  </si>
  <si>
    <t>NAOI Ryota</t>
  </si>
  <si>
    <t>IIJIMA Shun</t>
  </si>
  <si>
    <t>INO Kota</t>
  </si>
  <si>
    <t>OTSUKI Eiichi</t>
  </si>
  <si>
    <t>KYOSAKA Takumi</t>
  </si>
  <si>
    <t>KOBAYASHI Sota</t>
  </si>
  <si>
    <t>SUZUKI Fumiya</t>
  </si>
  <si>
    <t>SUGAWARA Shinnosuke</t>
  </si>
  <si>
    <t>SUDO Kensuke</t>
  </si>
  <si>
    <t>NAKAYAMA Takumi</t>
  </si>
  <si>
    <t>DENPSYJASTIN Sho</t>
  </si>
  <si>
    <t>HIRANO Riki</t>
  </si>
  <si>
    <t>HIRABAYASHI Takuro</t>
  </si>
  <si>
    <t>FUNAHASHI Eiga</t>
  </si>
  <si>
    <t>MASUI Daisuke</t>
  </si>
  <si>
    <t>MUNENAKA Yuta</t>
  </si>
  <si>
    <t>YAMAGUCHI Toka</t>
  </si>
  <si>
    <t>YAMADA Yosuke</t>
  </si>
  <si>
    <t>WASADA Kosuke</t>
  </si>
  <si>
    <t>USUI Yuma</t>
  </si>
  <si>
    <t>IGUCHI Shota</t>
  </si>
  <si>
    <t>ISHINABE Takumi</t>
  </si>
  <si>
    <t>ORIYAMA Keishu</t>
  </si>
  <si>
    <t>KATO Daisuke</t>
  </si>
  <si>
    <t>KIMURA Takashi</t>
  </si>
  <si>
    <t>KURAMOCHI Noriaki</t>
  </si>
  <si>
    <t>SADAHISA Ryo</t>
  </si>
  <si>
    <t>TAKIBUCHI Nobuhiro</t>
  </si>
  <si>
    <t>TOSHIDA Taiki</t>
  </si>
  <si>
    <t>NOMURA Kazushi</t>
  </si>
  <si>
    <t>BABA Yuki</t>
  </si>
  <si>
    <t>BANDO Ryuta</t>
  </si>
  <si>
    <t>YAMANAKA Ryo</t>
  </si>
  <si>
    <t>YUKAWA Jun</t>
  </si>
  <si>
    <t>YAMAGUCHI Sota</t>
  </si>
  <si>
    <t>YOSHIDA Keisuke</t>
  </si>
  <si>
    <t>WATABE Tsuyoshi</t>
  </si>
  <si>
    <t>AIKAWA Mugita</t>
  </si>
  <si>
    <t>OMORI Konosuke</t>
  </si>
  <si>
    <t>KINJO Kai</t>
  </si>
  <si>
    <t>KUMAI Yuto</t>
  </si>
  <si>
    <t>KURODA Kosei</t>
  </si>
  <si>
    <t>GOTO Ryota</t>
  </si>
  <si>
    <t>SHIMIZU Yuto</t>
  </si>
  <si>
    <t>TSUJI Kyosuke</t>
  </si>
  <si>
    <t>TONSHO Yudai</t>
  </si>
  <si>
    <t>NISHINAGA Takashi</t>
  </si>
  <si>
    <t>HIRANO Sota</t>
  </si>
  <si>
    <t>MILLERCHIMOTO Max</t>
  </si>
  <si>
    <t>SHIRASE Kenya</t>
  </si>
  <si>
    <t>NAKAMURA Daiki</t>
  </si>
  <si>
    <t>ICHIKAWA Daiki</t>
  </si>
  <si>
    <t>NAKAYAMA Rinto</t>
  </si>
  <si>
    <t>MINEMOTO Koki</t>
  </si>
  <si>
    <t>KOIKE Yota</t>
  </si>
  <si>
    <t>KISHIMOTO Kentaro</t>
  </si>
  <si>
    <t>SEKIGUCHI Kenta</t>
  </si>
  <si>
    <t>KATO Kakeru</t>
  </si>
  <si>
    <t>MARUYAMA Ryunosuke</t>
  </si>
  <si>
    <t>MIYAZAWA Toru</t>
  </si>
  <si>
    <t>UCHIDA Kento</t>
  </si>
  <si>
    <t>HATTORI Kaishin</t>
  </si>
  <si>
    <t>MIGITA Tokihiro</t>
  </si>
  <si>
    <t>TADAUCHI Yuji</t>
  </si>
  <si>
    <t>IMAKAWA Mito</t>
  </si>
  <si>
    <t>OKURA Shuta</t>
  </si>
  <si>
    <t>TOKIGAWA Masaya</t>
  </si>
  <si>
    <t>ISHIDA Tomoya</t>
  </si>
  <si>
    <t>IWASAKA Yushi</t>
  </si>
  <si>
    <t>KANNO Yu</t>
  </si>
  <si>
    <t>SHIMOMOTO Keito</t>
  </si>
  <si>
    <t>TOMINAGA Kaira</t>
  </si>
  <si>
    <t>NAKAGAWA Ryotaro</t>
  </si>
  <si>
    <t>MATSUZAWA Rin</t>
  </si>
  <si>
    <t>YAMAZAKI Koma</t>
  </si>
  <si>
    <t>YOSHIDA Kakuto</t>
  </si>
  <si>
    <t>KAJIWARA Takato</t>
  </si>
  <si>
    <t>KESAMARU Shuya</t>
  </si>
  <si>
    <t>SHIRAISHI Taimu</t>
  </si>
  <si>
    <t>TANIGUCHI Ren</t>
  </si>
  <si>
    <t>NAKANO Kaito</t>
  </si>
  <si>
    <t>NAKAMA Natsuki</t>
  </si>
  <si>
    <t>NAKAYAMA Yuta</t>
  </si>
  <si>
    <t>NOAH Kiplimo</t>
  </si>
  <si>
    <t>AOKI Yuki</t>
  </si>
  <si>
    <t>UZIHARA Katsuto</t>
  </si>
  <si>
    <t>ITO Yuta</t>
  </si>
  <si>
    <t>KATAYAMA Takumi</t>
  </si>
  <si>
    <t>SATO Shunya</t>
  </si>
  <si>
    <t>TSUTSUMI Masato</t>
  </si>
  <si>
    <t>TOKITO Kazuki</t>
  </si>
  <si>
    <t>NAGATA Daichi</t>
  </si>
  <si>
    <t>MORINO Hiroshi</t>
  </si>
  <si>
    <t>MAKUTA Naoto</t>
  </si>
  <si>
    <t>YADOMURA Yuki</t>
  </si>
  <si>
    <t>SAITO Shun</t>
  </si>
  <si>
    <t>ISHIKAWA Takumi</t>
  </si>
  <si>
    <t>ABE Kyosuke</t>
  </si>
  <si>
    <t>KANEKO Takanori</t>
  </si>
  <si>
    <t>TAIRA Ryusei</t>
  </si>
  <si>
    <t>ARAMAKI Riku</t>
  </si>
  <si>
    <t>OKAZAKI Tatsuya</t>
  </si>
  <si>
    <t>KIKUCHI Shin</t>
  </si>
  <si>
    <t>KONNO Hibiki</t>
  </si>
  <si>
    <t>SATO Ryuki</t>
  </si>
  <si>
    <t>MATSUMOTO Kohei</t>
  </si>
  <si>
    <t>YAMAGUCHI Takashi</t>
  </si>
  <si>
    <t>KITAWAKI Junnosuke</t>
  </si>
  <si>
    <t>URATA Naoyuki</t>
  </si>
  <si>
    <t>HAMADA Takumi</t>
  </si>
  <si>
    <t>TANAKA Toshiaki</t>
  </si>
  <si>
    <t>MATSUO Kazuki</t>
  </si>
  <si>
    <t>NAKAJIMA Kento</t>
  </si>
  <si>
    <t>SAIGO Sho</t>
  </si>
  <si>
    <t>NOMURA Minto</t>
  </si>
  <si>
    <t>ASAKO Tomonari</t>
  </si>
  <si>
    <t>HARADA Kosuke</t>
  </si>
  <si>
    <t>TAKAHASHI Yu</t>
  </si>
  <si>
    <t>KAWASHIMA Shota</t>
  </si>
  <si>
    <t>IKEDA Aoi</t>
  </si>
  <si>
    <t>YASHIMA Ryuya</t>
  </si>
  <si>
    <t>SATO Ryoichi</t>
  </si>
  <si>
    <t>ASAMI Koki</t>
  </si>
  <si>
    <t>KAWAMURA Daisuke</t>
  </si>
  <si>
    <t>MIURA Koji</t>
  </si>
  <si>
    <t>NOGUCHI So</t>
  </si>
  <si>
    <t>HOSHIKAWA Yuga</t>
  </si>
  <si>
    <t>OKURA Ryosuke</t>
  </si>
  <si>
    <t>ORUI Yasunobu</t>
  </si>
  <si>
    <t>SONODA Takumi</t>
  </si>
  <si>
    <t>KANEKO Koki</t>
  </si>
  <si>
    <t>HATAKEYAMA Rio</t>
  </si>
  <si>
    <t>TSUCHIYA Masaya</t>
  </si>
  <si>
    <t>SUDO Ryoga</t>
  </si>
  <si>
    <t>ANAZAWA Yutaka</t>
  </si>
  <si>
    <t>TAKIGAWA Takumi</t>
  </si>
  <si>
    <t>KAWADA Shoji</t>
  </si>
  <si>
    <t>OSHIMA Issei</t>
  </si>
  <si>
    <t>MOTOYAMA Koki</t>
  </si>
  <si>
    <t>KOFUNE Wamu</t>
  </si>
  <si>
    <t>SASAKI Taro</t>
  </si>
  <si>
    <t>ARAI Yuito</t>
  </si>
  <si>
    <t>IIDA Hikaru</t>
  </si>
  <si>
    <t>TASHIRO Daichi</t>
  </si>
  <si>
    <t>KAWASAKI Riku</t>
  </si>
  <si>
    <t>KIMURA Taichi</t>
  </si>
  <si>
    <t>KAWASHIMA Kenichi</t>
  </si>
  <si>
    <t>ISHIBUCHI Hiroki</t>
  </si>
  <si>
    <t>ARAI Yusuke</t>
  </si>
  <si>
    <t>MATSUMOTO Yuya</t>
  </si>
  <si>
    <t>ITO Takaya</t>
  </si>
  <si>
    <t>WANISHI Reo</t>
  </si>
  <si>
    <t>SATO Morito</t>
  </si>
  <si>
    <t>HIRAI Takehito</t>
  </si>
  <si>
    <t>HARA Ibuki</t>
  </si>
  <si>
    <t>TAKAHASHI Shigeto</t>
  </si>
  <si>
    <t>TOKUNAGA Masato</t>
  </si>
  <si>
    <t>UCHIYAMA Hirotoshi</t>
  </si>
  <si>
    <t>SUZUKI Sho</t>
  </si>
  <si>
    <t>HANDA Kenta</t>
  </si>
  <si>
    <t>TERAKI Shinichiro</t>
  </si>
  <si>
    <t>NAGURA Daigo</t>
  </si>
  <si>
    <t>WAKAYAMA Akira</t>
  </si>
  <si>
    <t>KATAYAMA Takehito</t>
  </si>
  <si>
    <t>SHIOZAWA Takayuki</t>
  </si>
  <si>
    <t>SHIMOSATO Naoki</t>
  </si>
  <si>
    <t>KOHAMA Itsuki</t>
  </si>
  <si>
    <t>TANAKA Masaharu</t>
  </si>
  <si>
    <t>OKA Mirai</t>
  </si>
  <si>
    <t>SEKI Masanori</t>
  </si>
  <si>
    <t>HARYU Takumi</t>
  </si>
  <si>
    <t>HOZUMI  Shoma</t>
  </si>
  <si>
    <t>MATSUO Yudai</t>
  </si>
  <si>
    <t>HAO Takumi</t>
  </si>
  <si>
    <t>MITSUI Kenshiro</t>
  </si>
  <si>
    <t>HIRATSUKA Ryo</t>
  </si>
  <si>
    <t>OTAKA Tsubasa</t>
  </si>
  <si>
    <t>MINAKAWA Ryuto</t>
  </si>
  <si>
    <t>ARAI Taiga</t>
  </si>
  <si>
    <t>TERASAWA Yuzuru</t>
  </si>
  <si>
    <t>KON Yoshiyuki</t>
  </si>
  <si>
    <t>ARAI Jumpei</t>
  </si>
  <si>
    <t>FUJUSESU Kouki</t>
  </si>
  <si>
    <t>WATANABE Tomu</t>
  </si>
  <si>
    <t>SEIMIYA Fumitaka</t>
  </si>
  <si>
    <t>OTO Yuki</t>
  </si>
  <si>
    <t>HIGA Kodai</t>
  </si>
  <si>
    <t>NISHIKAWA Shoma</t>
  </si>
  <si>
    <t>FUJITA Yudai</t>
  </si>
  <si>
    <t>MASUDA Yuji</t>
  </si>
  <si>
    <t>TSUCHIYA Takuto</t>
  </si>
  <si>
    <t>MASUKAWA Seiga</t>
  </si>
  <si>
    <t>HIRAMOTO Ren</t>
  </si>
  <si>
    <t>MURAYAMA Yukumi</t>
  </si>
  <si>
    <t>TAKAHASHI Tonan</t>
  </si>
  <si>
    <t>KAMIMURA Chihiro</t>
  </si>
  <si>
    <t>INUBASHIRI Atsuto</t>
  </si>
  <si>
    <t>KOSHIMIZU Yusuke</t>
  </si>
  <si>
    <t>FUKUNO Riku</t>
  </si>
  <si>
    <t>KAMEYAMA Ryo</t>
  </si>
  <si>
    <t>OKAMOTO Yuichiro</t>
  </si>
  <si>
    <t>KITAFUJI Ryo</t>
  </si>
  <si>
    <t>SATO Katsuki</t>
  </si>
  <si>
    <t>SAKAUE Masaya</t>
  </si>
  <si>
    <t>NAGAHARI Shuya</t>
  </si>
  <si>
    <t>MUNAKATA Kenshiro</t>
  </si>
  <si>
    <t>ENDO Koki</t>
  </si>
  <si>
    <t>FUJIMOTO Shoki</t>
  </si>
  <si>
    <t>TAKABATAKE Narumi</t>
  </si>
  <si>
    <t>OHASHI Takumu</t>
  </si>
  <si>
    <t>ODAKA Hiroki</t>
  </si>
  <si>
    <t>OKADA Ryo</t>
  </si>
  <si>
    <t>MORISHITA Nobuse</t>
  </si>
  <si>
    <t>KASE Yoshiki</t>
  </si>
  <si>
    <t>HONGO Shota</t>
  </si>
  <si>
    <t>NAOI Shota</t>
  </si>
  <si>
    <t>AKASHI Koki</t>
  </si>
  <si>
    <t>SAMPEI Mahiro</t>
  </si>
  <si>
    <t>MORI Shigekazujunior</t>
  </si>
  <si>
    <t>MIZUNO Taiga</t>
  </si>
  <si>
    <t>NAKAZIMA Tatsuya</t>
  </si>
  <si>
    <t>NOMURA Mizuki</t>
  </si>
  <si>
    <t>ISHIDA Kentaro</t>
  </si>
  <si>
    <t>UKIGAI Masaki</t>
  </si>
  <si>
    <t>LOPEZ Seiichi</t>
  </si>
  <si>
    <t>YANAGISAWA Nao</t>
  </si>
  <si>
    <t>ASAHARA Shun</t>
  </si>
  <si>
    <t>ARATANI Shuhei</t>
  </si>
  <si>
    <t>OGIHARA Gen</t>
  </si>
  <si>
    <t>IKEDA Naruki</t>
  </si>
  <si>
    <t>AOKI Satoru</t>
  </si>
  <si>
    <t>TAKAHASHI Sanshiro</t>
  </si>
  <si>
    <t>KIKUCHI Tsubasa</t>
  </si>
  <si>
    <t>SHIRATORI Ryo</t>
  </si>
  <si>
    <t>TAGAWA Kyosuke</t>
  </si>
  <si>
    <t>SHITARA Kazuki</t>
  </si>
  <si>
    <t>NISHIE Iori</t>
  </si>
  <si>
    <t>MIYATA Tomohiro</t>
  </si>
  <si>
    <t>YAMASHITA Tatsuya</t>
  </si>
  <si>
    <t>OZAKI Ko</t>
  </si>
  <si>
    <t>KOSHITA Junichiro</t>
  </si>
  <si>
    <t>GOMI Yuta</t>
  </si>
  <si>
    <t>TERADO Tasuku</t>
  </si>
  <si>
    <t>MATSUNO Kodai</t>
  </si>
  <si>
    <t>MASUDA Yoshihiro</t>
  </si>
  <si>
    <t>IDE Naoya</t>
  </si>
  <si>
    <t>NAKAYAMA Kodai</t>
  </si>
  <si>
    <t>SATO Shunta</t>
  </si>
  <si>
    <t>TSUKUDA Kai</t>
  </si>
  <si>
    <t>IWAI Yasuhiro</t>
  </si>
  <si>
    <t>SHIGA Yusei</t>
  </si>
  <si>
    <t>TAKAHASHI Riku</t>
  </si>
  <si>
    <t>NONAKA Ryo</t>
  </si>
  <si>
    <t>KOUTSU Taiyo</t>
  </si>
  <si>
    <t>ONUMA Shunto</t>
  </si>
  <si>
    <t>AKIHAMA Rikuto</t>
  </si>
  <si>
    <t>KATSU Yuto</t>
  </si>
  <si>
    <t>YAMAJI Tomoharu</t>
  </si>
  <si>
    <t>HORIUCHI Hiroki</t>
  </si>
  <si>
    <t>ISHIYAMA Daiki</t>
  </si>
  <si>
    <t>OTSUKA Yuki</t>
  </si>
  <si>
    <t>KAGIYA Nozomi</t>
  </si>
  <si>
    <t>KAWAI Takumi</t>
  </si>
  <si>
    <t>TAKAKURA Wataru</t>
  </si>
  <si>
    <t>TAKADA Kaisei</t>
  </si>
  <si>
    <t>YOSHIZATO Syun</t>
  </si>
  <si>
    <t>IRIE Taisei</t>
  </si>
  <si>
    <t>UCHINUMA Sawaki</t>
  </si>
  <si>
    <t>KURANO Kyosuke</t>
  </si>
  <si>
    <t>SAKAKIBARA Takafumi</t>
  </si>
  <si>
    <t>SAKAMOTO Hiroki</t>
  </si>
  <si>
    <t>SASAKI Shota</t>
  </si>
  <si>
    <t>SASAKI Yuma</t>
  </si>
  <si>
    <t>SANO Tomoya</t>
  </si>
  <si>
    <t>SUZUKI Kanta</t>
  </si>
  <si>
    <t>TAKADA Kenta</t>
  </si>
  <si>
    <t>TAJIRI Ken</t>
  </si>
  <si>
    <t>NAMATAME Daisuke</t>
  </si>
  <si>
    <t>OKADA Ryusei</t>
  </si>
  <si>
    <t>KIYONO Taisei</t>
  </si>
  <si>
    <t>KOIZUMI Ken</t>
  </si>
  <si>
    <t>SUGINO Yuta</t>
  </si>
  <si>
    <t>TAKAHASHI Hiroki</t>
  </si>
  <si>
    <t>DESEN Ryunosuke</t>
  </si>
  <si>
    <t>NAGAI Ryuji</t>
  </si>
  <si>
    <t>FURUSAWA Hiroki</t>
  </si>
  <si>
    <t>MACHIDA Kosei</t>
  </si>
  <si>
    <t>MATSUOKA Ryuki</t>
  </si>
  <si>
    <t>MATSUZAKI Ryosuke</t>
  </si>
  <si>
    <t>MATSUMOTO Keigo</t>
  </si>
  <si>
    <t>TAKAHASHI Kotaro</t>
  </si>
  <si>
    <t>GENKA Yu</t>
  </si>
  <si>
    <t>NAGAMINE Ryunosuke</t>
  </si>
  <si>
    <t>ARAKI Kaito</t>
  </si>
  <si>
    <t>UENO Taiki</t>
  </si>
  <si>
    <t>UEMORI Kaiji</t>
  </si>
  <si>
    <t>OMICHI Ryunosuke</t>
  </si>
  <si>
    <t>KASHIWAMATA Kaito</t>
  </si>
  <si>
    <t>KAWANA Koe</t>
  </si>
  <si>
    <t>KANE Yuto</t>
  </si>
  <si>
    <t>KURACHI Tomoya</t>
  </si>
  <si>
    <t>KOBAYASHI Yushin</t>
  </si>
  <si>
    <t>SHIMAOKA Yu</t>
  </si>
  <si>
    <t>TAJIMA Ryusei</t>
  </si>
  <si>
    <t>NIIYAMA Toshimune</t>
  </si>
  <si>
    <t>HASEBE Takuto</t>
  </si>
  <si>
    <t>FUKUTA Shoya</t>
  </si>
  <si>
    <t>SAKAI Shunsuke</t>
  </si>
  <si>
    <t>KASHIWABARA Masahito</t>
  </si>
  <si>
    <t>MOCHIZUKI Ikko</t>
  </si>
  <si>
    <t>HAGIYA Yuto</t>
  </si>
  <si>
    <t>SHIMADA Sho</t>
  </si>
  <si>
    <t>AKIMOTO Ren</t>
  </si>
  <si>
    <t>ICHINEI Sho</t>
  </si>
  <si>
    <t>ISOGAI Kaito</t>
  </si>
  <si>
    <t>OTA Kento</t>
  </si>
  <si>
    <t>OKUBO Yuhei</t>
  </si>
  <si>
    <t>ONO Kosuke</t>
  </si>
  <si>
    <t>KOIZUMI Ryo</t>
  </si>
  <si>
    <t>SASAKI Ryo</t>
  </si>
  <si>
    <t>SAKATA Ikuto</t>
  </si>
  <si>
    <t>SATO Hirotaka</t>
  </si>
  <si>
    <t>SHIOKAWA Keigo</t>
  </si>
  <si>
    <t>SHINOZAKI Taisei</t>
  </si>
  <si>
    <t>SUGIYAMA Reiji</t>
  </si>
  <si>
    <t>SUZUKI Yudai</t>
  </si>
  <si>
    <t>TANAKA Soichiro</t>
  </si>
  <si>
    <t>TANAKA Haruto</t>
  </si>
  <si>
    <t>TSUTSUMI Keita</t>
  </si>
  <si>
    <t>FUJIMURA Shota</t>
  </si>
  <si>
    <t>HOSOI Teppei</t>
  </si>
  <si>
    <t>MATSUGUMA Akinori</t>
  </si>
  <si>
    <t>MORI Yuto</t>
  </si>
  <si>
    <t>YAMATE Yuichi</t>
  </si>
  <si>
    <t>HOMMA Kazuki</t>
  </si>
  <si>
    <t>HAYASHI Takuma</t>
  </si>
  <si>
    <t>UEKUSA Yuki</t>
  </si>
  <si>
    <t>KASAMATSU Taisei</t>
  </si>
  <si>
    <t>YAMAMURA Naoto</t>
  </si>
  <si>
    <t>MAZAWA Atsuki</t>
  </si>
  <si>
    <t>YAMAMOTO Jin</t>
  </si>
  <si>
    <t>YOSHINO Kota</t>
  </si>
  <si>
    <t>UMEKAWA Shun</t>
  </si>
  <si>
    <t>TSUTSUMI Kentaro</t>
  </si>
  <si>
    <t>MATOBA Shota</t>
  </si>
  <si>
    <t>KITAKI Yuta</t>
  </si>
  <si>
    <t>MIYAMOTO Tetsushi</t>
  </si>
  <si>
    <t>OGASAWARA Jun</t>
  </si>
  <si>
    <t>SHIMIZU Daisuke</t>
  </si>
  <si>
    <t>FUJITA Koshi</t>
  </si>
  <si>
    <t>ZENIYA Noboru</t>
  </si>
  <si>
    <t>SAITO Masafumi</t>
  </si>
  <si>
    <t>YAMADA Masahiro</t>
  </si>
  <si>
    <t>KOYASHIKI Rituki</t>
  </si>
  <si>
    <t>ANDO Kaoru</t>
  </si>
  <si>
    <t>IGAI Taisuke</t>
  </si>
  <si>
    <t>IZAWA Ryoji</t>
  </si>
  <si>
    <t>ISHIOKA Yuto</t>
  </si>
  <si>
    <t>IZUMI Haruto</t>
  </si>
  <si>
    <t>EIDA Ryusei</t>
  </si>
  <si>
    <t>ODAIRA Takafumi</t>
  </si>
  <si>
    <t>OTSUKI Akihiro</t>
  </si>
  <si>
    <t>ONUKI Ryunosuke</t>
  </si>
  <si>
    <t>OHASHI Taiki</t>
  </si>
  <si>
    <t>KIYOZUMI Haruto</t>
  </si>
  <si>
    <t>KOBAYASHI Masayuki</t>
  </si>
  <si>
    <t>KOMATSU Shingo</t>
  </si>
  <si>
    <t>SAKAI Kazuma</t>
  </si>
  <si>
    <t>SASAHARA Takumi</t>
  </si>
  <si>
    <t>SHIMBO Yamato</t>
  </si>
  <si>
    <t>TAKANABE Sorato</t>
  </si>
  <si>
    <t>TAKAHASHI Tatsunari</t>
  </si>
  <si>
    <t>TAKAHASHI Naoki</t>
  </si>
  <si>
    <t>TAKEO Kotaro</t>
  </si>
  <si>
    <t>TAKEDA Kazuki</t>
  </si>
  <si>
    <t>TAMURA Hikaru</t>
  </si>
  <si>
    <t>TERAMACHI Tatsuya</t>
  </si>
  <si>
    <t>NAKASHIMA Kensho</t>
  </si>
  <si>
    <t>NITTA Hayato</t>
  </si>
  <si>
    <t>FUKUMOTO Ren</t>
  </si>
  <si>
    <t>MASUMOTO Daigo</t>
  </si>
  <si>
    <t>MATSUSHITA Yuya</t>
  </si>
  <si>
    <t>YOSHIDA Kazushige</t>
  </si>
  <si>
    <t>OTSUKI Kaisei</t>
  </si>
  <si>
    <t>KATO Hiroto</t>
  </si>
  <si>
    <t>KIKUYOSHI Sho</t>
  </si>
  <si>
    <t>NIIMI Hayate</t>
  </si>
  <si>
    <t>HONDA Yoshiki</t>
  </si>
  <si>
    <t>ASABA Rei</t>
  </si>
  <si>
    <t>ISHIBA Kenta</t>
  </si>
  <si>
    <t>NAGATA Kazuma</t>
  </si>
  <si>
    <t>SEKIGUCHI Shoto</t>
  </si>
  <si>
    <t>ISHIMATSU Sho</t>
  </si>
  <si>
    <t>HATAKEYAMA Ryota</t>
  </si>
  <si>
    <t>KOIKE Naomi</t>
  </si>
  <si>
    <t>HIROSAWA Yuto</t>
  </si>
  <si>
    <t>ONUKI Haruya</t>
  </si>
  <si>
    <t>TANAKA Rento</t>
  </si>
  <si>
    <t>IWAO Kenshin</t>
  </si>
  <si>
    <t>AOKI Tomohiro</t>
  </si>
  <si>
    <t>ABE Masato</t>
  </si>
  <si>
    <t>ENO Jyuri</t>
  </si>
  <si>
    <t>KATSUZAKI Asahi</t>
  </si>
  <si>
    <t>AICHI Ayumu</t>
  </si>
  <si>
    <t>KATO Tatuki</t>
  </si>
  <si>
    <t>KATORI Hiroki</t>
  </si>
  <si>
    <t>YAMADA Shun</t>
  </si>
  <si>
    <t>ABIRU Satoshi</t>
  </si>
  <si>
    <t>KATAYAMA Hiroki</t>
  </si>
  <si>
    <t>TAKEDA Yuji</t>
  </si>
  <si>
    <t>TSUTSUI Yuto</t>
  </si>
  <si>
    <t>HAMAMOTO Shinnosuke</t>
  </si>
  <si>
    <t>YAMASHITA Naoki</t>
  </si>
  <si>
    <t>KANEKO Wahei</t>
  </si>
  <si>
    <t>KONNO Misaki</t>
  </si>
  <si>
    <t>SAKITANI Yoichi</t>
  </si>
  <si>
    <t>TAKAHASHI Nariaki</t>
  </si>
  <si>
    <t>MAKINO Kaito</t>
  </si>
  <si>
    <t>FUJIMORI Kai</t>
  </si>
  <si>
    <t>IMAI Shintaro</t>
  </si>
  <si>
    <t>OUCHI Tomotaka</t>
  </si>
  <si>
    <t>KUBOTA Kento</t>
  </si>
  <si>
    <t>NISHIBAYASHI Shintaro</t>
  </si>
  <si>
    <t>ABE Keigo</t>
  </si>
  <si>
    <t>IINO Koki</t>
  </si>
  <si>
    <t>UEMURA Sawato</t>
  </si>
  <si>
    <t>SASAKI Daichi</t>
  </si>
  <si>
    <t>SHIBATA Daiki</t>
  </si>
  <si>
    <t>SUGO Kohei</t>
  </si>
  <si>
    <t>TAKANO Hayato</t>
  </si>
  <si>
    <t>TABATA Ryusei</t>
  </si>
  <si>
    <t>TOMATSURI Yuta</t>
  </si>
  <si>
    <t>NAMIOKA Masaki</t>
  </si>
  <si>
    <t>MIYAGAWA Makoto</t>
  </si>
  <si>
    <t>MIYAGAWA Taimei</t>
  </si>
  <si>
    <t>YAMADA Hirotaka</t>
  </si>
  <si>
    <t>OZAKI Shunto</t>
  </si>
  <si>
    <t>KOMATA Iori</t>
  </si>
  <si>
    <t>SOMA Shonosuke</t>
  </si>
  <si>
    <t>NORO Atsuto</t>
  </si>
  <si>
    <t>KANZAWA Ayato</t>
  </si>
  <si>
    <t>TORIO Hiroki</t>
  </si>
  <si>
    <t>MIYAMOTO Takeshi</t>
  </si>
  <si>
    <t>ITO Toshiyasu</t>
  </si>
  <si>
    <t>OSAKI Yosuke</t>
  </si>
  <si>
    <t>OGURA Genki</t>
  </si>
  <si>
    <t>SUZUKI Sora</t>
  </si>
  <si>
    <t>HONDA Hotaka</t>
  </si>
  <si>
    <t>MIYAGAWA Kaisei</t>
  </si>
  <si>
    <t>YAMAGAMI Yuki</t>
  </si>
  <si>
    <t>KOBAYASHI Ryohei</t>
  </si>
  <si>
    <t>IKEDA Yohei</t>
  </si>
  <si>
    <t>IWAMURO Takaki</t>
  </si>
  <si>
    <t>OUCHI Kazuki</t>
  </si>
  <si>
    <t>OSHIMA Keita</t>
  </si>
  <si>
    <t>OTA Tetsuro</t>
  </si>
  <si>
    <t>ONO Keiji</t>
  </si>
  <si>
    <t>KAMEDA Yutaro</t>
  </si>
  <si>
    <t>KOJA Masahiro</t>
  </si>
  <si>
    <t>KOMATSU Naoki</t>
  </si>
  <si>
    <t>SHIMANO Hiromi</t>
  </si>
  <si>
    <t>SUGANUMA Ryusuke</t>
  </si>
  <si>
    <t>NOGAMI Shota</t>
  </si>
  <si>
    <t>NOJIRI Kotaro</t>
  </si>
  <si>
    <t>HAMASAKI Hirotaka</t>
  </si>
  <si>
    <t>FUKUZUMI Kensho</t>
  </si>
  <si>
    <t>MATSUO Takumi</t>
  </si>
  <si>
    <t>MORISHITA Kota</t>
  </si>
  <si>
    <t>UTOGUCHI Koki</t>
  </si>
  <si>
    <t>OUCHI Koki</t>
  </si>
  <si>
    <t>OHATA Reo</t>
  </si>
  <si>
    <t>OKAJIMA Tsubasa</t>
  </si>
  <si>
    <t>ONITSUKA Tatsuyoshi</t>
  </si>
  <si>
    <t>KATO Hiroyuki</t>
  </si>
  <si>
    <t>SAITO Kota</t>
  </si>
  <si>
    <t>SAKAGUCHI Jin</t>
  </si>
  <si>
    <t>SATO Shimba</t>
  </si>
  <si>
    <t>TSUZUKI Hinata</t>
  </si>
  <si>
    <t>NAKADA Jin</t>
  </si>
  <si>
    <t>MINAKUCHI Yuto</t>
  </si>
  <si>
    <t>MORIBE Kiyoharu</t>
  </si>
  <si>
    <t>YAMASHITA Taishi</t>
  </si>
  <si>
    <t>OKUYAMA Keishin</t>
  </si>
  <si>
    <t>KITAWAKI Hideto</t>
  </si>
  <si>
    <t>KINJO Gaku</t>
  </si>
  <si>
    <t>KUSHIMA Taiga</t>
  </si>
  <si>
    <t>SUZUKI Katsuhiko</t>
  </si>
  <si>
    <t>TAKATSU Hiroki</t>
  </si>
  <si>
    <t>TAKAHASHI Shunsuke</t>
  </si>
  <si>
    <t>TAKESUE Naoki</t>
  </si>
  <si>
    <t>TANIGUCHI Takaaki</t>
  </si>
  <si>
    <t>NANAUMI Ryusei</t>
  </si>
  <si>
    <t>NAMURA Tatsuya</t>
  </si>
  <si>
    <t>FUJISHIRO Ryosei</t>
  </si>
  <si>
    <t>FUJIMOTO Tamaki</t>
  </si>
  <si>
    <t>MATSUURA Rintaro</t>
  </si>
  <si>
    <t>MATSUNAGA Yugo</t>
  </si>
  <si>
    <t>MISHIMA Sota</t>
  </si>
  <si>
    <t>MURAKOSHI Ryota</t>
  </si>
  <si>
    <t>MORIMOTO Seiya</t>
  </si>
  <si>
    <t>DEKURA Masashi</t>
  </si>
  <si>
    <t>IKAI Kakeru</t>
  </si>
  <si>
    <t>OKURA Taichi</t>
  </si>
  <si>
    <t>KURIHARA Wataru</t>
  </si>
  <si>
    <t>BABA Iori</t>
  </si>
  <si>
    <t>KIMURA KAITO</t>
  </si>
  <si>
    <t>NEGISHI AKIHITO</t>
  </si>
  <si>
    <t>HOSHINO RYOMA</t>
  </si>
  <si>
    <t>OYAMA KAZUTO</t>
  </si>
  <si>
    <t>ARAI TAISEI</t>
  </si>
  <si>
    <t>YOSHINO DAIKI</t>
  </si>
  <si>
    <t>OMI KIYOTAKA</t>
  </si>
  <si>
    <t>NAKAJIMA SEIYA</t>
  </si>
  <si>
    <t>SAKAMOTO KOSUKE</t>
  </si>
  <si>
    <t>SERIZAWA MASAYA</t>
  </si>
  <si>
    <t>TOYOTA REN</t>
  </si>
  <si>
    <t>MARUYAMA HISAKI</t>
  </si>
  <si>
    <t>ASADA Kohei</t>
  </si>
  <si>
    <t>IKENAGA Shinnosuke</t>
  </si>
  <si>
    <t>KAYAHARA Ryota</t>
  </si>
  <si>
    <t>SASAKI Kai</t>
  </si>
  <si>
    <t>SUZUKI Kenji</t>
  </si>
  <si>
    <t>TANAKA Ryotaro</t>
  </si>
  <si>
    <t>FUKUZAWA Motoki</t>
  </si>
  <si>
    <t>MATSUDO Haruki</t>
  </si>
  <si>
    <t>MORI Haruto</t>
  </si>
  <si>
    <t>WAKABAYASHI Ryohei</t>
  </si>
  <si>
    <t>KANEKO Ryo</t>
  </si>
  <si>
    <t>KIYOSAKI Yu</t>
  </si>
  <si>
    <t>KURASHIMA Takashi</t>
  </si>
  <si>
    <t>TANAKA Ippei</t>
  </si>
  <si>
    <t>TSUJI Satoshi</t>
  </si>
  <si>
    <t>TSUTSU Ryota</t>
  </si>
  <si>
    <t>TERADA Kotaro</t>
  </si>
  <si>
    <t>NAGATOMO Yuki</t>
  </si>
  <si>
    <t>HAYASHI Kosei</t>
  </si>
  <si>
    <t>FUKUI Ryuma</t>
  </si>
  <si>
    <t>OZEKI Sanshiro</t>
  </si>
  <si>
    <t>KANAGAWA Ryota</t>
  </si>
  <si>
    <t>TODAKA Yuta</t>
  </si>
  <si>
    <t>NAKAMURA Takumi</t>
  </si>
  <si>
    <t>HORIUCHI Shogo</t>
  </si>
  <si>
    <t>MIYAMOTO Chikara</t>
  </si>
  <si>
    <t>MIYAMOTO Ryuji</t>
  </si>
  <si>
    <t>NAGATA Takumi</t>
  </si>
  <si>
    <t>SAKANIWA Kazuhiro</t>
  </si>
  <si>
    <t>KIKUCHI Ryosuke</t>
  </si>
  <si>
    <t>YAMAZAKI Hiroto</t>
  </si>
  <si>
    <t>TAKAHASHI Masaki</t>
  </si>
  <si>
    <t>KOMURA Masafumi</t>
  </si>
  <si>
    <t>TAKAGI Daichi</t>
  </si>
  <si>
    <t>YONEKAWA Atsushi</t>
  </si>
  <si>
    <t>KIKUCHI Kosuke</t>
  </si>
  <si>
    <t>TANABE Hayata</t>
  </si>
  <si>
    <t>KATAOKA Yuki</t>
  </si>
  <si>
    <t>TANAKA Tatsuya</t>
  </si>
  <si>
    <t>SAKAI Yuma</t>
  </si>
  <si>
    <t>SATO Ryoma</t>
  </si>
  <si>
    <t>SHIRASAKI Yutaro</t>
  </si>
  <si>
    <t>MIKI Taiga</t>
  </si>
  <si>
    <t>HANZAWA Naoya</t>
  </si>
  <si>
    <t>KAWAI Takashi</t>
  </si>
  <si>
    <t>MINOSHIMA Yuki</t>
  </si>
  <si>
    <t>IMAI Ryusei</t>
  </si>
  <si>
    <t>OZAWA Sota</t>
  </si>
  <si>
    <t>TAKAHASHI Keita</t>
  </si>
  <si>
    <t>MORITA Kensuke</t>
  </si>
  <si>
    <t>TOYAMA Yui</t>
  </si>
  <si>
    <t>OKANO Yuta</t>
  </si>
  <si>
    <t>HORIGUCHI Kenshi</t>
  </si>
  <si>
    <t>SUGITA Yugo</t>
  </si>
  <si>
    <t>OKUDA Ayuna</t>
  </si>
  <si>
    <t>SHIRASAKI Mahiro</t>
  </si>
  <si>
    <t>TAKI Yukihiro</t>
  </si>
  <si>
    <t>NITTA Hayate</t>
  </si>
  <si>
    <t>MIYATA Kentaro</t>
  </si>
  <si>
    <t>MOTOMURA Kota</t>
  </si>
  <si>
    <t>MOROHOSHI Sota</t>
  </si>
  <si>
    <t>YACHINAKA Yudai</t>
  </si>
  <si>
    <t>AKUZAWA Ryusei</t>
  </si>
  <si>
    <t>MORISHITA Yuki</t>
  </si>
  <si>
    <t>YAMAMOTO Tatsuya</t>
  </si>
  <si>
    <t>KOBAYASHI Takumi</t>
  </si>
  <si>
    <t>NAGUMO Yoshiki</t>
  </si>
  <si>
    <t>UENO Kaito</t>
  </si>
  <si>
    <t>KAWAI Kishu</t>
  </si>
  <si>
    <t>SHIMAZU Kohei</t>
  </si>
  <si>
    <t>TADOKORO Koki</t>
  </si>
  <si>
    <t>TOYAMA Shogo</t>
  </si>
  <si>
    <t>FUJIKAWA Masayuki</t>
  </si>
  <si>
    <t>MIZUYA Yosuke</t>
  </si>
  <si>
    <t>ITO Yusuke</t>
  </si>
  <si>
    <t>IWANAGA Takuma</t>
  </si>
  <si>
    <t>OKABAYASHI Masaya</t>
  </si>
  <si>
    <t>KAWASHIMA Haruki</t>
  </si>
  <si>
    <t>SHIMIZU Ryosuke</t>
  </si>
  <si>
    <t>SHIMOFUJI Takashi</t>
  </si>
  <si>
    <t>TOMODA Naohiro</t>
  </si>
  <si>
    <t>NAKAZATO Hyoma</t>
  </si>
  <si>
    <t>MIYASHITA Ota</t>
  </si>
  <si>
    <t>KOSAKA Toshimitsu</t>
  </si>
  <si>
    <t>NAGAKURA Koki</t>
  </si>
  <si>
    <t>HIRATA Koshiro</t>
  </si>
  <si>
    <t>FURUKAWA Kaito</t>
  </si>
  <si>
    <t>MATSUI Yutaro</t>
  </si>
  <si>
    <t>INOUE Koki</t>
  </si>
  <si>
    <t>SANOGAWA Yo</t>
  </si>
  <si>
    <t>SHIMIZU Ryo</t>
  </si>
  <si>
    <t>SUZUKI Tatsuya</t>
  </si>
  <si>
    <t>MAEDA Riki</t>
  </si>
  <si>
    <t>TAKEMOTO Keigo</t>
  </si>
  <si>
    <t>MASUNAGA Riki</t>
  </si>
  <si>
    <t>SAITO Tomohisa</t>
  </si>
  <si>
    <t>YAMAGUCHI Seiji</t>
  </si>
  <si>
    <t>SODEYAMA Taisei</t>
  </si>
  <si>
    <t>TAKEI Hiroto</t>
  </si>
  <si>
    <t>FURUYA Yuki</t>
  </si>
  <si>
    <t>YASUDA Yusuke</t>
  </si>
  <si>
    <t>ENOMOTO Kenta</t>
  </si>
  <si>
    <t>UESUGI Taketo</t>
  </si>
  <si>
    <t>SUKEGAWA Kenta</t>
  </si>
  <si>
    <t>NAITO Kaito</t>
  </si>
  <si>
    <t>NAGASHIMA Yuma</t>
  </si>
  <si>
    <t>NONAKA Sotaro</t>
  </si>
  <si>
    <t>IKEUCHI Kaito</t>
  </si>
  <si>
    <t>CHUBACHI Natsuki</t>
  </si>
  <si>
    <t>KOBAYASHI Ryosuke</t>
  </si>
  <si>
    <t>KAWAHARA Kazuki</t>
  </si>
  <si>
    <t>KISHIDA Keigo</t>
  </si>
  <si>
    <t>TOMITA Ryosuke</t>
  </si>
  <si>
    <t>HAGA Junki</t>
  </si>
  <si>
    <t>MASUDA Hiroki</t>
  </si>
  <si>
    <t>TANIGUCHI Ryosuke</t>
  </si>
  <si>
    <t>TANAKA Ryuta</t>
  </si>
  <si>
    <t>SASORI Ryo</t>
  </si>
  <si>
    <t>FUKUSAWA Kai</t>
  </si>
  <si>
    <t>OHIRA Kyosuke</t>
  </si>
  <si>
    <t>SATO Kenshin</t>
  </si>
  <si>
    <t>TANAKA Yuta</t>
  </si>
  <si>
    <t>YAMAZAKI Kohei</t>
  </si>
  <si>
    <t>KITAMURA Takayuki</t>
  </si>
  <si>
    <t>KOSAKA Kengo</t>
  </si>
  <si>
    <t>YAMANAKA Yutaro</t>
  </si>
  <si>
    <t>SEKI Shunto</t>
  </si>
  <si>
    <t>MATSUI Hiroki</t>
  </si>
  <si>
    <t>MATSUURA Naohiko</t>
  </si>
  <si>
    <t>ASADA Yuma</t>
  </si>
  <si>
    <t>TOGASHI Takekiyo</t>
  </si>
  <si>
    <t>KAJIYAMA Takuma</t>
  </si>
  <si>
    <t>YUNOKIZAKI Masahiko</t>
  </si>
  <si>
    <t>KOJIMA Kazuyuki</t>
  </si>
  <si>
    <t>MORISHIMA Shun</t>
  </si>
  <si>
    <t>KATO Sho</t>
  </si>
  <si>
    <t>SUGINO Kenta</t>
  </si>
  <si>
    <t>HASEGAWA Tatsuki</t>
  </si>
  <si>
    <t>MARUYAMA Tomoki</t>
  </si>
  <si>
    <t>ENDO Hayato</t>
  </si>
  <si>
    <t>TOYONAGA Kohei</t>
  </si>
  <si>
    <t>SHINOZAKI Tomoki</t>
  </si>
  <si>
    <t>MOTEGI Yu</t>
  </si>
  <si>
    <t>FUKUDA Kazuki</t>
  </si>
  <si>
    <t>NAKANO Kotaro</t>
  </si>
  <si>
    <t>TAMURA Sho</t>
  </si>
  <si>
    <t>SHINOZAKI Ryusuke</t>
  </si>
  <si>
    <t>NITTA Daisuke</t>
  </si>
  <si>
    <t>ISHII Daiki</t>
  </si>
  <si>
    <t>FURUYA Takuma</t>
  </si>
  <si>
    <t>MOROOKA Daiki</t>
  </si>
  <si>
    <t>OKADA Takuya</t>
  </si>
  <si>
    <t>KONNO Taiga</t>
  </si>
  <si>
    <t>BANI Umi</t>
  </si>
  <si>
    <t>KARAKAMA Fumiaki</t>
  </si>
  <si>
    <t>FURUKAWA Hiroki</t>
  </si>
  <si>
    <t>KIKUCHI Yuma</t>
  </si>
  <si>
    <t>NAKA Haruto</t>
  </si>
  <si>
    <t>ISHIMOTO Koji</t>
  </si>
  <si>
    <t>OKUBO Kohei</t>
  </si>
  <si>
    <t>OHARA Kazuma</t>
  </si>
  <si>
    <t>KAWARA Kosei</t>
  </si>
  <si>
    <t>KUSAMA Reiya</t>
  </si>
  <si>
    <t>KOMATSU Yuta</t>
  </si>
  <si>
    <t>TERAMOTO Taiki</t>
  </si>
  <si>
    <t>WATANABE Takumi</t>
  </si>
  <si>
    <t>AOTA Fusuke</t>
  </si>
  <si>
    <t>ATSURA Daichi</t>
  </si>
  <si>
    <t>OTSUKA Koji</t>
  </si>
  <si>
    <t>OTSUKA Kohei</t>
  </si>
  <si>
    <t>KAGEYAMA Tasuku</t>
  </si>
  <si>
    <t>TANAKA Ryunosuke</t>
  </si>
  <si>
    <t>HOSHINA Hayato</t>
  </si>
  <si>
    <t>AOSAKI Ryoga</t>
  </si>
  <si>
    <t>UEDA Keigo</t>
  </si>
  <si>
    <t>UEHARA Yamato</t>
  </si>
  <si>
    <t>KITAJIMA Tatsuya</t>
  </si>
  <si>
    <t>SUZUKI Kenta</t>
  </si>
  <si>
    <t>NONAKA Takumi</t>
  </si>
  <si>
    <t>HIRAI Kosuke</t>
  </si>
  <si>
    <t>MORIYA Genta</t>
  </si>
  <si>
    <t>YAMADA Ryu</t>
  </si>
  <si>
    <t>ASAUMI Toru</t>
  </si>
  <si>
    <t>UCHINO Risei</t>
  </si>
  <si>
    <t>KIM Younghun</t>
  </si>
  <si>
    <t>KURAMOTO Kenshi</t>
  </si>
  <si>
    <t>KOIZUMI Daiki</t>
  </si>
  <si>
    <t>KOBAYASHI Shunsuke</t>
  </si>
  <si>
    <t>NAKAIMA Tyekento</t>
  </si>
  <si>
    <t>HIGA Shinichi</t>
  </si>
  <si>
    <t>HIRAKAWA Takeru</t>
  </si>
  <si>
    <t>MUTO Ryuto</t>
  </si>
  <si>
    <t>KUGIMACHI Ryotaro</t>
  </si>
  <si>
    <t>KAWABE Ryusuke</t>
  </si>
  <si>
    <t>YAMAGUCHI Hayato</t>
  </si>
  <si>
    <t>USUI Kyosuke</t>
  </si>
  <si>
    <t>CHIDA Kensuke</t>
  </si>
  <si>
    <t>OKI Hayato</t>
  </si>
  <si>
    <t>CHINONE Masakatsu</t>
  </si>
  <si>
    <t>CHIBA Hikaru</t>
  </si>
  <si>
    <t>AOKI Kosuke</t>
  </si>
  <si>
    <t>IKEDA Ryoto</t>
  </si>
  <si>
    <t>MIYAZAWA Kenta</t>
  </si>
  <si>
    <t>SHIMURA Ko</t>
  </si>
  <si>
    <t>EGUCHI Kodai</t>
  </si>
  <si>
    <t>YAGISHITA Kenjiro</t>
  </si>
  <si>
    <t>YAMAZAKI Daiki</t>
  </si>
  <si>
    <t>UEDA Tatsumi</t>
  </si>
  <si>
    <t>SHIMOZU Ryoan</t>
  </si>
  <si>
    <t>SHIGEMORI Katsuhiko</t>
  </si>
  <si>
    <t>CHO Kaho</t>
  </si>
  <si>
    <t>KAJIWARA Makoto</t>
  </si>
  <si>
    <t>YANAGIDA Ryosuke</t>
  </si>
  <si>
    <t>KIYOSHIMA Rei</t>
  </si>
  <si>
    <t>HISAMATSU Keima</t>
  </si>
  <si>
    <t>MUTO Yoshiki</t>
  </si>
  <si>
    <t>YANO Tsukasa</t>
  </si>
  <si>
    <t>NOZAKI Tatsuya</t>
  </si>
  <si>
    <t>IUCHI Shoki</t>
  </si>
  <si>
    <t>YONEYAMA Rentaro</t>
  </si>
  <si>
    <t>NAKAGAWA Dai</t>
  </si>
  <si>
    <t>IMAI Kento</t>
  </si>
  <si>
    <t>KIMOTO Riiya</t>
  </si>
  <si>
    <t>OHASHI Takuto</t>
  </si>
  <si>
    <t>KASHIWABARA Yuki</t>
  </si>
  <si>
    <t>SAITO Hibiki</t>
  </si>
  <si>
    <t>KUWATA Tomoki</t>
  </si>
  <si>
    <t>SEKIGUCHI Ryuki</t>
  </si>
  <si>
    <t>NUMATA Atsumu</t>
  </si>
  <si>
    <t>NOGUCHI Fumiya</t>
  </si>
  <si>
    <t>TSUTSUI Akiyoshi</t>
  </si>
  <si>
    <t>FUJIMOTO  Noa</t>
  </si>
  <si>
    <t>YAMADA Takashi</t>
  </si>
  <si>
    <t>MATSUMOTO Kazuki</t>
  </si>
  <si>
    <t>MORITA Yuki</t>
  </si>
  <si>
    <t>KUGI Daichi</t>
  </si>
  <si>
    <t>TORIGOE Kai</t>
  </si>
  <si>
    <t>KAWAHARA  Yuki</t>
  </si>
  <si>
    <t>KASAI Yosuke</t>
  </si>
  <si>
    <t>MATSUMOTO Yuichi</t>
  </si>
  <si>
    <t>MORINO Ryusei</t>
  </si>
  <si>
    <t>YAMADA Itsuki</t>
  </si>
  <si>
    <t>ARAHATA Hiroto</t>
  </si>
  <si>
    <t>MARUYAMA Shotaro</t>
  </si>
  <si>
    <t>MATSUDA Haruki</t>
  </si>
  <si>
    <t>KOCHI Hiroki</t>
  </si>
  <si>
    <t>KOYAMA Daiki</t>
  </si>
  <si>
    <t>SHIMIZU Makoto</t>
  </si>
  <si>
    <t>IDE Junichiro</t>
  </si>
  <si>
    <t>IIDA Kento</t>
  </si>
  <si>
    <t>IGUMA Takehiro</t>
  </si>
  <si>
    <t>NAGANO Hajime</t>
  </si>
  <si>
    <t>ISE Takuya</t>
  </si>
  <si>
    <t>TANIMOTO Masahiro</t>
  </si>
  <si>
    <t>SHINTAKU Tetsuya</t>
  </si>
  <si>
    <t>TSUBOKURA Toshiki</t>
  </si>
  <si>
    <t>KANAYAMA Hiroki</t>
  </si>
  <si>
    <t>OKAMURA Soichiro</t>
  </si>
  <si>
    <t>KAKUI Ryota</t>
  </si>
  <si>
    <t xml:space="preserve">OGAWA  Yutaro </t>
  </si>
  <si>
    <t>HAYASHI Kaito</t>
  </si>
  <si>
    <t>KITAMI Rei</t>
  </si>
  <si>
    <t>YOSHIMURA Ryosuke</t>
  </si>
  <si>
    <t>NAKAMURA Monta</t>
  </si>
  <si>
    <t>KURIHARA Yusuke</t>
  </si>
  <si>
    <t>TAKAHASHI  Yuta</t>
  </si>
  <si>
    <t>HASHIMOTO Shoichiro</t>
  </si>
  <si>
    <t>ENDO  Yoshiki</t>
  </si>
  <si>
    <t>OGAWA  Junki</t>
  </si>
  <si>
    <t>NAKATANI Shinya</t>
  </si>
  <si>
    <t>YOSHIDA Yuto</t>
  </si>
  <si>
    <t>FUJINO Shuji</t>
  </si>
  <si>
    <t>MORI Shotaro</t>
  </si>
  <si>
    <t>NAKAMURA Taiki</t>
  </si>
  <si>
    <t>TOMOI Yuto</t>
  </si>
  <si>
    <t>SHIDARA Yuta</t>
  </si>
  <si>
    <t>TERUNAGA Shion</t>
  </si>
  <si>
    <t>TACHIKAWA Ryoju</t>
  </si>
  <si>
    <t>TANAKA Shuji</t>
  </si>
  <si>
    <t>MACHIDA Yusaku</t>
  </si>
  <si>
    <t>HANAYAMA Yusuke</t>
  </si>
  <si>
    <t>YAMAMOTO Yuzuki</t>
  </si>
  <si>
    <t>TSUCHIYA Tomoya</t>
  </si>
  <si>
    <t>ASANUMA Satoshi</t>
  </si>
  <si>
    <t>OMOTO Kazuki</t>
  </si>
  <si>
    <t>MOCHIZUKI Yuichi</t>
  </si>
  <si>
    <t>FUKUDA Yuichi</t>
  </si>
  <si>
    <t>FUKUMOTO Taiki</t>
  </si>
  <si>
    <t>TANAKA Rikizo</t>
  </si>
  <si>
    <t>OKAMOTO Yuki</t>
  </si>
  <si>
    <t>KAWAMURA Masahiro</t>
  </si>
  <si>
    <t>ISHIZAWA Yusuke</t>
  </si>
  <si>
    <t>KIMURA Rintaro</t>
  </si>
  <si>
    <t>KODA Ren</t>
  </si>
  <si>
    <t>URASAKI Kosuke</t>
  </si>
  <si>
    <t>HOSHINA Takayoshi</t>
  </si>
  <si>
    <t>MORI Atsuhiro</t>
  </si>
  <si>
    <t>FUKUDA Daiki</t>
  </si>
  <si>
    <t>ITO Shunta</t>
  </si>
  <si>
    <t>ONO Shion</t>
  </si>
  <si>
    <t>MINEGISHI Yuto</t>
  </si>
  <si>
    <t>FUJII Shinsuke</t>
  </si>
  <si>
    <t>TAZAKI Kentaro</t>
  </si>
  <si>
    <t>UBUKATA Toshiki</t>
  </si>
  <si>
    <t>MIYATA Yudai</t>
  </si>
  <si>
    <t>MATSUNOSHITA Daichi</t>
  </si>
  <si>
    <t>GOTO Kimihiro</t>
  </si>
  <si>
    <t>WATANABE Ryuhei</t>
  </si>
  <si>
    <t>NAKANO Yamato</t>
  </si>
  <si>
    <t>MIZUTA Ryosuke</t>
  </si>
  <si>
    <t>IZUBUCHI Fumiya</t>
  </si>
  <si>
    <t>OKUNO Masanobu</t>
  </si>
  <si>
    <t>KANEKO Takuma</t>
  </si>
  <si>
    <t>YAGINUMA Shingo</t>
  </si>
  <si>
    <t>ABE Kazuya</t>
  </si>
  <si>
    <t>ITO Sogo</t>
  </si>
  <si>
    <t>IMAI Kyosuke</t>
  </si>
  <si>
    <t>UMEZAWA Haruki</t>
  </si>
  <si>
    <t>OKADA Yuji</t>
  </si>
  <si>
    <t>KISHIMOTO Koki</t>
  </si>
  <si>
    <t>KUBOTA Tetsuya</t>
  </si>
  <si>
    <t>KUROSAWA Masaru</t>
  </si>
  <si>
    <t>KOMIZO Hisayoshi</t>
  </si>
  <si>
    <t>SHIKANAI Soichiro</t>
  </si>
  <si>
    <t>SHISHIKURA Kazuki</t>
  </si>
  <si>
    <t>SHIMANUKI Shuhei</t>
  </si>
  <si>
    <t>TAGUCHI Ryota</t>
  </si>
  <si>
    <t>TANAKA Mizuki</t>
  </si>
  <si>
    <t>NAKAMURA Sho</t>
  </si>
  <si>
    <t>HAKOZAKI Naoki</t>
  </si>
  <si>
    <t>HASEGAWA Tsutomu</t>
  </si>
  <si>
    <t>FUKAMACHI Masato</t>
  </si>
  <si>
    <t>MAEDA Yoshihisa</t>
  </si>
  <si>
    <t>MIYA Ryutaro</t>
  </si>
  <si>
    <t>MIYAGI Yoshiaki</t>
  </si>
  <si>
    <t>MIYAJI Katsuhiro</t>
  </si>
  <si>
    <t>MIYASHITA Kazuya</t>
  </si>
  <si>
    <t>MORI Motoya</t>
  </si>
  <si>
    <t>RIN Koken</t>
  </si>
  <si>
    <t>WAKUDA Aoi</t>
  </si>
  <si>
    <t>UMEDA Hiroki</t>
  </si>
  <si>
    <t>ODA Koki</t>
  </si>
  <si>
    <t>KINOUCHI Ryo</t>
  </si>
  <si>
    <t>KOBAYASHI Shogo</t>
  </si>
  <si>
    <t>KONDO Kaiji</t>
  </si>
  <si>
    <t>SAKAMAKI Tsugumune</t>
  </si>
  <si>
    <t>SHIBATA Sein</t>
  </si>
  <si>
    <t>SHIMOTORI Yoshihito</t>
  </si>
  <si>
    <t>TAKAYAMA Asahi</t>
  </si>
  <si>
    <t>TASHIRO Katsuki</t>
  </si>
  <si>
    <t>NAITO Kohei</t>
  </si>
  <si>
    <t>HARADA Naoki</t>
  </si>
  <si>
    <t>MAKINO Toshiki</t>
  </si>
  <si>
    <t>MUKODA Shuta</t>
  </si>
  <si>
    <t>ICHIJO Atsuhiro</t>
  </si>
  <si>
    <t>KAJIWARA Kento</t>
  </si>
  <si>
    <t>TAKAHASHI Reo</t>
  </si>
  <si>
    <t>TAKEOKA Dai</t>
  </si>
  <si>
    <t>HASHIOKA Daisuke</t>
  </si>
  <si>
    <t>MURAKAMI Haruya</t>
  </si>
  <si>
    <t>YOKOTA Yuma</t>
  </si>
  <si>
    <t>AGAWA Yo</t>
  </si>
  <si>
    <t>AKATSUKA Yosuke</t>
  </si>
  <si>
    <t>OGAWA Takumi</t>
  </si>
  <si>
    <t>KUSHIDA Masaru</t>
  </si>
  <si>
    <t>TSUCHIDA Shuji</t>
  </si>
  <si>
    <t>HIROSE Yuya</t>
  </si>
  <si>
    <t>YOKAWA Shu</t>
  </si>
  <si>
    <t>YOSHIDA Keiichiro</t>
  </si>
  <si>
    <t>INOUE Akihito</t>
  </si>
  <si>
    <t>SASAKI Ryoichi</t>
  </si>
  <si>
    <t>SHIODA Takumi</t>
  </si>
  <si>
    <t>SHIBAE Masaki</t>
  </si>
  <si>
    <t>SHIMOYAMA Tatsuhiro</t>
  </si>
  <si>
    <t>SHIRAGA Taiki</t>
  </si>
  <si>
    <t>TATSUMI Kota</t>
  </si>
  <si>
    <t>NARA Yuto</t>
  </si>
  <si>
    <t>YANADA Kosaku</t>
  </si>
  <si>
    <t>SHIRAISHI Yasutaka</t>
  </si>
  <si>
    <t>TANABE Sora</t>
  </si>
  <si>
    <t>TOSANO Misaki</t>
  </si>
  <si>
    <t>MUTA Issa</t>
  </si>
  <si>
    <t>USAMI Taketo</t>
  </si>
  <si>
    <t>IGETA Aoi</t>
  </si>
  <si>
    <t>ICHINO Taketo</t>
  </si>
  <si>
    <t>OYAMADA Gaku</t>
  </si>
  <si>
    <t>SAITA Taiki</t>
  </si>
  <si>
    <t>FUJIMOTO Masayuki</t>
  </si>
  <si>
    <t>HATTORI Kazuma</t>
  </si>
  <si>
    <t>MORITA Kohei</t>
  </si>
  <si>
    <t>TSUNODA Kakeru</t>
  </si>
  <si>
    <t>ARAKAWA Rintaro</t>
  </si>
  <si>
    <t>IKEBA Shunichi</t>
  </si>
  <si>
    <t>ITO Hiroyuki</t>
  </si>
  <si>
    <t>OTA Ryusuke</t>
  </si>
  <si>
    <t>SHIRAISHI Keita</t>
  </si>
  <si>
    <t>SENO Takanori</t>
  </si>
  <si>
    <t>NISHIKATA Yuto</t>
  </si>
  <si>
    <t>YOSHIDA Miharu</t>
  </si>
  <si>
    <t>HASHIMOTO Yuta</t>
  </si>
  <si>
    <t>HIRAIDE Shunya</t>
  </si>
  <si>
    <t>FURUKAWA Toshinori</t>
  </si>
  <si>
    <t>ITO Toshihiro</t>
  </si>
  <si>
    <t>KIKUCHI Masakatsu</t>
  </si>
  <si>
    <t>HIRAMA Yuhito</t>
  </si>
  <si>
    <t>MASUDA Ryosuke</t>
  </si>
  <si>
    <t>TANJI Shohei</t>
  </si>
  <si>
    <t>SODA Naoki</t>
  </si>
  <si>
    <t>HONGU Hiromu</t>
  </si>
  <si>
    <t>MURATA Hikaru</t>
  </si>
  <si>
    <t>AKITA Ryo</t>
  </si>
  <si>
    <t>IWASAKI Masaya</t>
  </si>
  <si>
    <t>IKOMA Joji</t>
  </si>
  <si>
    <t>SAITO Shuhei</t>
  </si>
  <si>
    <t>SHIMAMURA Kaito</t>
  </si>
  <si>
    <t>MUTO Hasumi</t>
  </si>
  <si>
    <t>TAI Ryusei</t>
  </si>
  <si>
    <t>WASHINO Shota</t>
  </si>
  <si>
    <t>WATANABE Jin</t>
  </si>
  <si>
    <t>KIN Takayasu</t>
  </si>
  <si>
    <t>TOMONO Kiminobu</t>
  </si>
  <si>
    <t>SATO Naoya</t>
  </si>
  <si>
    <t>YAMADA Makoto</t>
  </si>
  <si>
    <t>KAMEI Kenta</t>
  </si>
  <si>
    <t>IKEDA Riki</t>
  </si>
  <si>
    <t>HAMAGUCHI Mutsumi</t>
  </si>
  <si>
    <t>MIYADERA Yuki</t>
  </si>
  <si>
    <t>ISHII Kakeru</t>
  </si>
  <si>
    <t>ICHIKIHARA Jun</t>
  </si>
  <si>
    <t>OISHI Ryo</t>
  </si>
  <si>
    <t>KASHIMA Norihiro</t>
  </si>
  <si>
    <t>KAYANO Masahiro</t>
  </si>
  <si>
    <t>KOBAYASHI Jun</t>
  </si>
  <si>
    <t>TSUJI Kairi</t>
  </si>
  <si>
    <t>MORISHIMA Yoshihiro</t>
  </si>
  <si>
    <t>IWAMA Satoshi</t>
  </si>
  <si>
    <t>EGUCHI Tatsuhiro</t>
  </si>
  <si>
    <t>KATSUMATA Koki</t>
  </si>
  <si>
    <t>KANAKUBO Haruki</t>
  </si>
  <si>
    <t>GEMMA Takumi</t>
  </si>
  <si>
    <t>SASAKI Asuka</t>
  </si>
  <si>
    <t>SASAKI Shion</t>
  </si>
  <si>
    <t>NEGORO Yu</t>
  </si>
  <si>
    <t>HATTORI Yuta</t>
  </si>
  <si>
    <t>HAYASHIDA Kaito</t>
  </si>
  <si>
    <t>MINAMI Mikuto</t>
  </si>
  <si>
    <t>YOKOYAMA Yu</t>
  </si>
  <si>
    <t>ADACHI Ryusei</t>
  </si>
  <si>
    <t>KUNIMASU Haruki</t>
  </si>
  <si>
    <t>TAKASE Kei</t>
  </si>
  <si>
    <t>TERAI Nozomu</t>
  </si>
  <si>
    <t>TOMINAGA Yuyu</t>
  </si>
  <si>
    <t>NAGAO Kento</t>
  </si>
  <si>
    <t>NAKAMURA Ryugo</t>
  </si>
  <si>
    <t>NARUSHIMA Koki</t>
  </si>
  <si>
    <t>MASUDA Yuki</t>
  </si>
  <si>
    <t>MATSUMOTO Kaoru</t>
  </si>
  <si>
    <t>MINAMI Riki</t>
  </si>
  <si>
    <t>YOSHIOKA Takuya</t>
  </si>
  <si>
    <t>YOSHIMOTO Masanari</t>
  </si>
  <si>
    <t>AWAE Rintaro</t>
  </si>
  <si>
    <t>OKA Ryosuke</t>
  </si>
  <si>
    <t>OKAYAMA Yoji</t>
  </si>
  <si>
    <t>KIMURA Akihito</t>
  </si>
  <si>
    <t>TASHIMA Koki</t>
  </si>
  <si>
    <t>NAKAYAMA Nobuki</t>
  </si>
  <si>
    <t>NOGE Ryohei</t>
  </si>
  <si>
    <t>FUJINO Shunya</t>
  </si>
  <si>
    <t>MIZUTANI Yuto</t>
  </si>
  <si>
    <t>MIYANAGA Kazuki</t>
  </si>
  <si>
    <t>YAMASAKI Makoto</t>
  </si>
  <si>
    <t>YAMASHIRO Kosuke</t>
  </si>
  <si>
    <t>YAMAMURA haruto</t>
  </si>
  <si>
    <t>FURUYA Kensuke</t>
  </si>
  <si>
    <t>OGAWA Naoya</t>
  </si>
  <si>
    <t>GOMYO Naoki</t>
  </si>
  <si>
    <t>NORO Shuto</t>
  </si>
  <si>
    <t>FUKUDA Kanata</t>
  </si>
  <si>
    <t>YAMAZAKI Yukito</t>
  </si>
  <si>
    <t>ONO Shohei</t>
  </si>
  <si>
    <t>KATAKURA Ryo</t>
  </si>
  <si>
    <t>KUSUGAYA Ryo</t>
  </si>
  <si>
    <t>YOKOI Takahito</t>
  </si>
  <si>
    <t>SAITO Yuki</t>
  </si>
  <si>
    <t>KOKUBUN Yuta</t>
  </si>
  <si>
    <t>FUSHIMI Kota</t>
  </si>
  <si>
    <t>ASADA Tomoya</t>
  </si>
  <si>
    <t>ONO Ryosuke</t>
  </si>
  <si>
    <t>NAGATA Riku</t>
  </si>
  <si>
    <t>KAMIYA Masanori</t>
  </si>
  <si>
    <t>NAGASE Takashi</t>
  </si>
  <si>
    <t>HOSOGOSHI Daichi</t>
  </si>
  <si>
    <t>MAEYAMA Kotaro</t>
  </si>
  <si>
    <t>MATSUMOTO Shun</t>
  </si>
  <si>
    <t>ICHIBA Kaisei</t>
  </si>
  <si>
    <t>ONOGI Riki</t>
  </si>
  <si>
    <t>KOBAYASHI Tomoya</t>
  </si>
  <si>
    <t>TAKAHASHI Takuya</t>
  </si>
  <si>
    <t>TAKAHASHI Yuji</t>
  </si>
  <si>
    <t>TAJIRI Yusei</t>
  </si>
  <si>
    <t>HIRAMARU Keito</t>
  </si>
  <si>
    <t>YAMAGUCHI Shoichi</t>
  </si>
  <si>
    <t>YONEYA Tetsu</t>
  </si>
  <si>
    <t>HAISHIMA Gaburiereriki</t>
  </si>
  <si>
    <t>SHIBUYA Asato</t>
  </si>
  <si>
    <t>TAKAKI Hayato</t>
  </si>
  <si>
    <t>KAWANO Taishiro</t>
  </si>
  <si>
    <t>IKEDA Sho</t>
  </si>
  <si>
    <t>BAKU Yukimasa</t>
  </si>
  <si>
    <t>SUDA Taishi</t>
  </si>
  <si>
    <t>OGINO Haruki</t>
  </si>
  <si>
    <t>ITO Issei</t>
  </si>
  <si>
    <t>NAGAO Shu</t>
  </si>
  <si>
    <t>SHIRAKAWA Daichi</t>
  </si>
  <si>
    <t>DANIEL Kayiok</t>
  </si>
  <si>
    <t>MORISHIGE Kanei</t>
  </si>
  <si>
    <t>HIRAMOTO Yuki</t>
  </si>
  <si>
    <t>TSUBOTA Kai</t>
  </si>
  <si>
    <t>NISHIKAWA Hayato</t>
  </si>
  <si>
    <t>TAKESHITA Kosuke</t>
  </si>
  <si>
    <t>MIYAKO Kakeru</t>
  </si>
  <si>
    <t>KIDOGUCHI Toshiki</t>
  </si>
  <si>
    <t>SAMPEI Yusei</t>
  </si>
  <si>
    <t>FUJITANI Masaki</t>
  </si>
  <si>
    <t>TSUKADA Yudai</t>
  </si>
  <si>
    <t>TAKASE Nagi</t>
  </si>
  <si>
    <t>HIDESHIMA Taisei</t>
  </si>
  <si>
    <t>OKAMURA Yudai</t>
  </si>
  <si>
    <t>LEDAMA Kisaisa</t>
  </si>
  <si>
    <t>UCHIYAMA Yuki</t>
  </si>
  <si>
    <t>YOSHIHARA Tetsu</t>
  </si>
  <si>
    <t>SUZUKI Yuto</t>
  </si>
  <si>
    <t>KATAGIRI Shuta</t>
  </si>
  <si>
    <t>SASAKI Oki</t>
  </si>
  <si>
    <t>ITO Yusaku</t>
  </si>
  <si>
    <t>YAMADA Takeshi</t>
  </si>
  <si>
    <t>SATO Hideaki</t>
  </si>
  <si>
    <t>AJIRO Yuto</t>
  </si>
  <si>
    <t>KUDO Ryuichi</t>
  </si>
  <si>
    <t>TAKANO Ryo</t>
  </si>
  <si>
    <t>KIKUCHI Keito</t>
  </si>
  <si>
    <t>HIGASHI Teppei</t>
  </si>
  <si>
    <t>IIZUKA Ippei</t>
  </si>
  <si>
    <t>TAMEGAI Shun</t>
  </si>
  <si>
    <t>HOSAKA Ariki</t>
  </si>
  <si>
    <t>YOKOTA Ryotaro</t>
  </si>
  <si>
    <t>HASEGAWA Hikaru</t>
  </si>
  <si>
    <t>YOSHIKAWA Daichi</t>
  </si>
  <si>
    <t>SAITO Gen</t>
  </si>
  <si>
    <t>FUJITA Kohei</t>
  </si>
  <si>
    <t>OKUYA Kensuke</t>
  </si>
  <si>
    <t>YONEDA Mitsutoshi</t>
  </si>
  <si>
    <t>YANAGITA Akihiro</t>
  </si>
  <si>
    <t>KABASAWA Yuki</t>
  </si>
  <si>
    <t>AOKI Hayate</t>
  </si>
  <si>
    <t>MATSUO Ryoga</t>
  </si>
  <si>
    <t>KUMAZAWA Ryoya</t>
  </si>
  <si>
    <t>TOKUNAGA Takumi</t>
  </si>
  <si>
    <t>SUGIYAMA Hyuto</t>
  </si>
  <si>
    <t>KAMATA Kotaro</t>
  </si>
  <si>
    <t>YOKOMORI Tomoro</t>
  </si>
  <si>
    <t>MATSUMOTO Takahiro</t>
  </si>
  <si>
    <t>HIGASHI Keigo</t>
  </si>
  <si>
    <t>UCHIDA Sota</t>
  </si>
  <si>
    <t>OGURA Yamato</t>
  </si>
  <si>
    <t>TAKANO Taiyo</t>
  </si>
  <si>
    <t>MIKAMI Yuki</t>
  </si>
  <si>
    <t>OGASAHARA Rinta</t>
  </si>
  <si>
    <t>NAGAKURA Shuto</t>
  </si>
  <si>
    <t>HIRAMOTO Fusuke</t>
  </si>
  <si>
    <t>OTSUKI Syuto</t>
  </si>
  <si>
    <t>HAGIHARA Ryo</t>
  </si>
  <si>
    <t>NODA Naoki</t>
  </si>
  <si>
    <t>TERAO Kyoichiro</t>
  </si>
  <si>
    <t>CHISHIMA Shunsuke</t>
  </si>
  <si>
    <t>INOSE Motoshi</t>
  </si>
  <si>
    <t>KATSUNO Yota</t>
  </si>
  <si>
    <t>KAMADA  Riku</t>
  </si>
  <si>
    <t>TADANO Kaito</t>
  </si>
  <si>
    <t>SONOHARA Yudai</t>
  </si>
  <si>
    <t>KONNO Takato</t>
  </si>
  <si>
    <t>AIDA Ko</t>
  </si>
  <si>
    <t>KAWANISHI Hirokazu</t>
  </si>
  <si>
    <t>TSUJIMOTO Naoki</t>
  </si>
  <si>
    <t>INOUE Yusuke</t>
  </si>
  <si>
    <t>YOKOTA Ryota</t>
  </si>
  <si>
    <t>SATO Shogo</t>
  </si>
  <si>
    <t>OKUMA Koki</t>
  </si>
  <si>
    <t>NARA Hidetaka</t>
  </si>
  <si>
    <t>YAMAZAKI Taichi</t>
  </si>
  <si>
    <t>HASHIZAWA Takatoshi</t>
  </si>
  <si>
    <t>SUZUKI Yuuki</t>
  </si>
  <si>
    <t>NAKAGAWA Haruki</t>
  </si>
  <si>
    <t>MATSUSHIMA Kazuhisa</t>
  </si>
  <si>
    <t>OKAMOTO Kazuma</t>
  </si>
  <si>
    <t>SHIRAKURA Hayato</t>
  </si>
  <si>
    <t>YONAIYAMA Hikaru</t>
  </si>
  <si>
    <t>MIZOGUCHI Takaya</t>
  </si>
  <si>
    <t>SEKI Shuntaro</t>
  </si>
  <si>
    <t>SAKAMOTO Yujin</t>
  </si>
  <si>
    <t>AIKAWA Michihiro</t>
  </si>
  <si>
    <t>MUNAKATA Shun</t>
  </si>
  <si>
    <t>TSUKADA Jumpei</t>
  </si>
  <si>
    <t>TAKADA Ryutaro</t>
  </si>
  <si>
    <t>SAKATA Hiro</t>
  </si>
  <si>
    <t>ASAZUMA Hiroto</t>
  </si>
  <si>
    <t>SAITO Hayato</t>
  </si>
  <si>
    <t>ITO Yu</t>
  </si>
  <si>
    <t>TOKUTAKE Hayato</t>
  </si>
  <si>
    <t>KUMAZAWA Yura</t>
  </si>
  <si>
    <t>KANNAN Sota</t>
  </si>
  <si>
    <t>HIRAMATSU Koki</t>
  </si>
  <si>
    <t>AIKAWA Hibiki</t>
  </si>
  <si>
    <t>OTSUKA Kain</t>
  </si>
  <si>
    <t>TERADA Kota</t>
  </si>
  <si>
    <t>NISHIBORI Reo</t>
  </si>
  <si>
    <t>HIGANO Shun</t>
  </si>
  <si>
    <t>YAMAZAKI Sota</t>
  </si>
  <si>
    <t>NAGASAKI Yuto</t>
  </si>
  <si>
    <t>ODA Shuichiro</t>
  </si>
  <si>
    <t>TOYAMA Kazuki</t>
  </si>
  <si>
    <t>MURAYAMA Kaito</t>
  </si>
  <si>
    <t>YAMAZAKI Kota</t>
  </si>
  <si>
    <t>NAKAMOTO Shinya</t>
  </si>
  <si>
    <t>NAGAHORI Yuki</t>
  </si>
  <si>
    <t>HIGUCHI Kensho</t>
  </si>
  <si>
    <t>INOE Kosuke</t>
  </si>
  <si>
    <t>HAYASHI Kurimatsu</t>
  </si>
  <si>
    <t>SAKATA Kotaro</t>
  </si>
  <si>
    <t>IWASAKI Kampei</t>
  </si>
  <si>
    <t>IWAMI Toshiki</t>
  </si>
  <si>
    <t>AOKI Kodai</t>
  </si>
  <si>
    <t>SAKAMOTO Kohei</t>
  </si>
  <si>
    <t>KUSUHASHI Ryoya</t>
  </si>
  <si>
    <t>HORIE Shinshu</t>
  </si>
  <si>
    <t>YANAGIYA Ryota</t>
  </si>
  <si>
    <t>SAITO Hiroaki</t>
  </si>
  <si>
    <t>YAMADA Yotaro</t>
  </si>
  <si>
    <t>SAKAMOTO Takuma</t>
  </si>
  <si>
    <t>KATO Hiromasa</t>
  </si>
  <si>
    <t>CHAYAMA Futa</t>
  </si>
  <si>
    <t>KAWAMOTO Tatsuya</t>
  </si>
  <si>
    <t>KUROKI Ryuto</t>
  </si>
  <si>
    <t>MIZUMACHI Kaito</t>
  </si>
  <si>
    <t>KUBOTA Koki</t>
  </si>
  <si>
    <t>KANEDA Toshiki</t>
  </si>
  <si>
    <t>OSUGA Keita</t>
  </si>
  <si>
    <t>YAMAGUCHI Shota</t>
  </si>
  <si>
    <t>TAKIGAWA Fumihiro</t>
  </si>
  <si>
    <t>HIBINO Shiki</t>
  </si>
  <si>
    <t>TAKABAYASHI Yasutaka</t>
  </si>
  <si>
    <t>TAKO Naoki</t>
  </si>
  <si>
    <t>INOMOTO Taiji</t>
  </si>
  <si>
    <t>HARIU Yuta</t>
  </si>
  <si>
    <t>ABE  Yasuharu</t>
  </si>
  <si>
    <t>MICHIBA Daisuke</t>
  </si>
  <si>
    <t>NOGAMI Kazuki</t>
  </si>
  <si>
    <t>WATANABE Haru</t>
  </si>
  <si>
    <t>GONDO Hiroki</t>
  </si>
  <si>
    <t>TANNO Mizuki</t>
  </si>
  <si>
    <t>TAKAI Noriyoshi</t>
  </si>
  <si>
    <t>KAWAMURA Shuki</t>
  </si>
  <si>
    <t>MITO Hiroki</t>
  </si>
  <si>
    <t>SAITO Ryo</t>
  </si>
  <si>
    <t>ODAHARA Taiga</t>
  </si>
  <si>
    <t>KEGASAWA Naoki</t>
  </si>
  <si>
    <t>ISEKI Rei</t>
  </si>
  <si>
    <t>KOBAYASHI Kento</t>
  </si>
  <si>
    <t>KUWAMOTO Sodai</t>
  </si>
  <si>
    <t>DOKIN Shunsuke</t>
  </si>
  <si>
    <t>KONDO Kentaro</t>
  </si>
  <si>
    <t>TAKAI Yuki</t>
  </si>
  <si>
    <t>TAKADA Ryushi</t>
  </si>
  <si>
    <t>KOJIMA Yuya</t>
  </si>
  <si>
    <t>HIMI Akira</t>
  </si>
  <si>
    <t>IDE Shoichiro</t>
  </si>
  <si>
    <t>FURUKI Kenji</t>
  </si>
  <si>
    <t>MOCHIMASU Hirotaka</t>
  </si>
  <si>
    <t>WAKAHARA Shogo</t>
  </si>
  <si>
    <t>SUZUKI Tomohito</t>
  </si>
  <si>
    <t>MANABE Kazuhiro</t>
  </si>
  <si>
    <t>MIYATA Kosuke</t>
  </si>
  <si>
    <t>YAMAGAMI Fusaaki</t>
  </si>
  <si>
    <t>KATAYAMA Satoshi</t>
  </si>
  <si>
    <t>IRISHIKA Hidehiro</t>
  </si>
  <si>
    <t>NAKAMOTO Koki</t>
  </si>
  <si>
    <t>MIURA Tomoyasu</t>
  </si>
  <si>
    <t>URANO Koichiro</t>
  </si>
  <si>
    <t>KURIHARA Machi</t>
  </si>
  <si>
    <t>YOSHIDA Ruka</t>
  </si>
  <si>
    <t>KAWASHIMA Ata</t>
  </si>
  <si>
    <t>KONDO Yukito</t>
  </si>
  <si>
    <t>WAKATAKE Hiroki</t>
  </si>
  <si>
    <t>SHIGA Shota</t>
  </si>
  <si>
    <t>IDETA Shuki</t>
  </si>
  <si>
    <t>HATAI Kazuki</t>
  </si>
  <si>
    <t>KOBAYASHI Toranosuke</t>
  </si>
  <si>
    <t>ISHIKAWA Kaito</t>
  </si>
  <si>
    <t>NISHIDA Tomoaki</t>
  </si>
  <si>
    <t>OGATA Masanori</t>
  </si>
  <si>
    <t>TONOTSUKA Takao</t>
  </si>
  <si>
    <t>KABA Ryosuke</t>
  </si>
  <si>
    <t>YAMASHITA Kazuhiro</t>
  </si>
  <si>
    <t>KURIHARA Riku</t>
  </si>
  <si>
    <t>ARAI Yoshinosuke</t>
  </si>
  <si>
    <t>KAWASHIMA Reiji</t>
  </si>
  <si>
    <t>SAKAI Yuto</t>
  </si>
  <si>
    <t>KOMORI Takeshi</t>
  </si>
  <si>
    <t>KATO Nobuyuki</t>
  </si>
  <si>
    <t>KOYANAGI Akira</t>
  </si>
  <si>
    <t>KATO Takahiro</t>
  </si>
  <si>
    <t>KOBAYASHI Junya</t>
  </si>
  <si>
    <t>SUZUKI Takemi</t>
  </si>
  <si>
    <t>KANDA Hikaru</t>
  </si>
  <si>
    <t>TAJIMA Shoki</t>
  </si>
  <si>
    <t>MIDORIKAWA Takato</t>
  </si>
  <si>
    <t>SHIRATSUCHI BURAIAN Ryuichi</t>
  </si>
  <si>
    <t>ONO Kosei</t>
  </si>
  <si>
    <t>MIYAZAKI Shota</t>
  </si>
  <si>
    <t>KUWANA Ryuga</t>
  </si>
  <si>
    <t>ISHIZUKA Yugi</t>
  </si>
  <si>
    <t>ICHIGE Ryo</t>
  </si>
  <si>
    <t>SONO Yosuke</t>
  </si>
  <si>
    <t>SATO Akihiko</t>
  </si>
  <si>
    <t>YAMANE Takeyuki</t>
  </si>
  <si>
    <t>TAMURA Tomoki</t>
  </si>
  <si>
    <t>MATSUO Yuya</t>
  </si>
  <si>
    <t>MUROI Hayato</t>
  </si>
  <si>
    <t>MATSUMOTO Daiki</t>
  </si>
  <si>
    <t>CHIGIRA Masaya</t>
  </si>
  <si>
    <t>HASEGAWA Shoma</t>
  </si>
  <si>
    <t>TAKAHASHI Kazusa</t>
  </si>
  <si>
    <t>SATO Shintaro</t>
  </si>
  <si>
    <t>OBATA Yoshihiro</t>
  </si>
  <si>
    <t>ISHI Yuki</t>
  </si>
  <si>
    <t>IWATA Anji</t>
  </si>
  <si>
    <t>OCHIAI Ryuto</t>
  </si>
  <si>
    <t>IIZUKA Yuta</t>
  </si>
  <si>
    <t>ISHIZUKA Akihiro</t>
  </si>
  <si>
    <t>KAKUBARI Tomotaka</t>
  </si>
  <si>
    <t>SIGANO Koki</t>
  </si>
  <si>
    <t>KUROKAWA Masato</t>
  </si>
  <si>
    <t>TAKAHASHI Issei</t>
  </si>
  <si>
    <t>INABE Takuro</t>
  </si>
  <si>
    <t>HIROSE Tomonori</t>
  </si>
  <si>
    <t>UEKI Yutaro</t>
  </si>
  <si>
    <t>TOSAKA Masahiro</t>
  </si>
  <si>
    <t>MURAKI Kensei</t>
  </si>
  <si>
    <t>YAMAMOTO Daiki</t>
  </si>
  <si>
    <t>AOYAMA Keigo</t>
  </si>
  <si>
    <t>HARASAWA  Kazuma</t>
  </si>
  <si>
    <t>SUSUKI Yoshihiro</t>
  </si>
  <si>
    <t>TOKITA Akio</t>
  </si>
  <si>
    <t>ISHIZUKA Hiromu</t>
  </si>
  <si>
    <t>ONABETA Kosuke</t>
  </si>
  <si>
    <t>IBUKI Hayato</t>
  </si>
  <si>
    <t>TSURUBUCHI Yusuke</t>
  </si>
  <si>
    <t>SHIMADA Kei</t>
  </si>
  <si>
    <t>MIYAMOTO Sei</t>
  </si>
  <si>
    <t>HIRA Ryota</t>
  </si>
  <si>
    <t>ISHIMURA Kento</t>
  </si>
  <si>
    <t>IMAIZUMI Ryota</t>
  </si>
  <si>
    <t>TAKAHASHI Aki</t>
  </si>
  <si>
    <t>TOMII Rikuya</t>
  </si>
  <si>
    <t>MOTEKI Shin</t>
  </si>
  <si>
    <t>SASAKI Shinji</t>
  </si>
  <si>
    <t>SATO Takafumi</t>
  </si>
  <si>
    <t>SUZUKI Atsushi</t>
  </si>
  <si>
    <t>MARUYAMA Sota</t>
  </si>
  <si>
    <t>KAMEI Ryo</t>
  </si>
  <si>
    <t>SATO Mitsutoshi</t>
  </si>
  <si>
    <t>ITO Kohei</t>
  </si>
  <si>
    <t>OGINO Jun</t>
  </si>
  <si>
    <t>TAKASHIMA Yoshizumi</t>
  </si>
  <si>
    <t>HARUTA Yuki</t>
  </si>
  <si>
    <t>TAKEUCHI Naoyuki</t>
  </si>
  <si>
    <t>INOUE Leon</t>
  </si>
  <si>
    <t>UESUGI Yuma</t>
  </si>
  <si>
    <t>NIHEI Akihiro</t>
  </si>
  <si>
    <t>KAWASHIMA  Ryoyu</t>
  </si>
  <si>
    <t>TAKIMOTO Hosei</t>
  </si>
  <si>
    <t>CHIGASAKI Masato</t>
  </si>
  <si>
    <t>MATSUMOTO Takuma</t>
  </si>
  <si>
    <t>TAKAHASHI Takumi</t>
  </si>
  <si>
    <t>HASHIMOTO Shinji</t>
  </si>
  <si>
    <t>IIMORI Yoshiyuki</t>
  </si>
  <si>
    <t>HAYASHI Kohei</t>
  </si>
  <si>
    <t>YAMADA Haruto</t>
  </si>
  <si>
    <t>OKABE Jun</t>
  </si>
  <si>
    <t>KOHAMA Kai</t>
  </si>
  <si>
    <t>NONAKA Shinnta</t>
  </si>
  <si>
    <t>ICHIKAWA Hiroto</t>
  </si>
  <si>
    <t>WATANABE Hibiki</t>
  </si>
  <si>
    <t>HIGASHIURA Kota</t>
  </si>
  <si>
    <t>SHIBA Ryosuke</t>
  </si>
  <si>
    <t>OGAWA Yu</t>
  </si>
  <si>
    <t>MOROOKA Riku</t>
  </si>
  <si>
    <t>HORI Kennichirou</t>
  </si>
  <si>
    <t>MIYATA  Hiroki</t>
  </si>
  <si>
    <t>SAKAMOTO Kanta</t>
  </si>
  <si>
    <t>FUNAHASHI Masaya</t>
  </si>
  <si>
    <t>KAMBE Takuya</t>
  </si>
  <si>
    <t>HOTTA Ryohei</t>
  </si>
  <si>
    <t>KASAHARA Tsuyoshi</t>
  </si>
  <si>
    <t>OKAMOTO Nobuaki</t>
  </si>
  <si>
    <t>NAKANE Haruki</t>
  </si>
  <si>
    <t>KITSUKAWA Hayato</t>
  </si>
  <si>
    <t>MOMMA Tomoya</t>
  </si>
  <si>
    <t>KOJIMA Teruto</t>
  </si>
  <si>
    <t>MIURA Kazuki</t>
  </si>
  <si>
    <t>MITAMA Shin</t>
  </si>
  <si>
    <t>FUJITA Yusuke</t>
  </si>
  <si>
    <t>KOMATSUZAKI Kaito</t>
  </si>
  <si>
    <t>KOBAYASHI Syunsuke</t>
  </si>
  <si>
    <t>MATSUMOTO Yuki</t>
  </si>
  <si>
    <t>KUMAGAI Ken</t>
  </si>
  <si>
    <t>ANDO Kai</t>
  </si>
  <si>
    <t>ISHIDA Yuki</t>
  </si>
  <si>
    <t>ISOZAKI Kohei</t>
  </si>
  <si>
    <t>ICHIHARA Takumi</t>
  </si>
  <si>
    <t>ITO Hazuki</t>
  </si>
  <si>
    <t>IWANAGA Hiroki</t>
  </si>
  <si>
    <t>SAITO Taiga</t>
  </si>
  <si>
    <t>SEKINE Yu</t>
  </si>
  <si>
    <t>TADA Kentaro</t>
  </si>
  <si>
    <t>CHIBA Ryotaro</t>
  </si>
  <si>
    <t>IKEDA Yuto</t>
  </si>
  <si>
    <t>INADA Shoma</t>
  </si>
  <si>
    <t>KOIZUMI Kaito</t>
  </si>
  <si>
    <t>KOYAMA Soya</t>
  </si>
  <si>
    <t>ZAMA Takeru</t>
  </si>
  <si>
    <t>SUDO Shuto</t>
  </si>
  <si>
    <t>NIIYAMA Shoma</t>
  </si>
  <si>
    <t>ISHII Mutsumi</t>
  </si>
  <si>
    <t>SATO Mayuki</t>
  </si>
  <si>
    <t>SUZUKI Ryoya</t>
  </si>
  <si>
    <t>CHIBA Renya</t>
  </si>
  <si>
    <t>MATSUNO Yuki</t>
  </si>
  <si>
    <t>YASUDA Hayato</t>
  </si>
  <si>
    <t>AOKI Yoshinori</t>
  </si>
  <si>
    <t>IIZUKA Ayumu</t>
  </si>
  <si>
    <t>SAKURAI Yuto</t>
  </si>
  <si>
    <t>TAKAMI Satoshi</t>
  </si>
  <si>
    <t>TAKEHARA Shuntaro</t>
  </si>
  <si>
    <t>BANDO Yuta</t>
  </si>
  <si>
    <t>MURAKI Kenta</t>
  </si>
  <si>
    <t>SAKATA Hiroki</t>
  </si>
  <si>
    <t>MIYAMOTO Suguru</t>
  </si>
  <si>
    <t>AISAKA Bunta</t>
  </si>
  <si>
    <t>EMA Hibiki</t>
  </si>
  <si>
    <t>ARIZONO Tatsuki</t>
  </si>
  <si>
    <t>OZAWA Tomoharu</t>
  </si>
  <si>
    <t>SASAKI Yuta</t>
  </si>
  <si>
    <t>NAGAI Tokuma</t>
  </si>
  <si>
    <t>FUJII Kaito</t>
  </si>
  <si>
    <t>CHIBA Ryohei</t>
  </si>
  <si>
    <t>MIKADO Masaki</t>
  </si>
  <si>
    <t>ABE Tatsuki</t>
  </si>
  <si>
    <t>ANDO Atsushi</t>
  </si>
  <si>
    <t>KATO Kei</t>
  </si>
  <si>
    <t>IKARASHI Tomoya</t>
  </si>
  <si>
    <t>KUMAGAI Wataru</t>
  </si>
  <si>
    <t>KON Tatsuya</t>
  </si>
  <si>
    <t>NAGANO Kotaro</t>
  </si>
  <si>
    <t>YOSHIMOTO Yuma</t>
  </si>
  <si>
    <t>EMOTO Kenta</t>
  </si>
  <si>
    <t>OKUBO Yuki</t>
  </si>
  <si>
    <t>KORIYAMA Keigo</t>
  </si>
  <si>
    <t>YANASHIMA Ryuta</t>
  </si>
  <si>
    <t>OKADA Takumi</t>
  </si>
  <si>
    <t>AGAWA Hayato</t>
  </si>
  <si>
    <t>KAWASHIMA Daiki</t>
  </si>
  <si>
    <t>YOKOYAMA Yosuke</t>
  </si>
  <si>
    <t>NISHIKAWA Tsuyoshi</t>
  </si>
  <si>
    <t>MATSUDA Shigeto</t>
  </si>
  <si>
    <t>YAMAZAKI Taketoshi</t>
  </si>
  <si>
    <t>HATTORI Naoki</t>
  </si>
  <si>
    <t>IKEDA Ryoma</t>
  </si>
  <si>
    <t>SHIMANUKI Seigo</t>
  </si>
  <si>
    <t>KIMURA Fuga</t>
  </si>
  <si>
    <t>INAMORI Taiyu</t>
  </si>
  <si>
    <t>OI Kota</t>
  </si>
  <si>
    <t>WATAHIKI Daiju</t>
  </si>
  <si>
    <t>YAMADA Ryusuke</t>
  </si>
  <si>
    <t>AMASAKI Sho</t>
  </si>
  <si>
    <t>ONODERA Haruka</t>
  </si>
  <si>
    <t>SAKAI Yuki</t>
  </si>
  <si>
    <t>SUZUKI Taku</t>
  </si>
  <si>
    <t>TANIMURA Ryo</t>
  </si>
  <si>
    <t>TORIKAI Yuki</t>
  </si>
  <si>
    <t>HINO Hiroto</t>
  </si>
  <si>
    <t>HINOHARA Tomoya</t>
  </si>
  <si>
    <t>FUKUSHIMA Kento</t>
  </si>
  <si>
    <t>HOSHI Gaku</t>
  </si>
  <si>
    <t>MASUDA Sora</t>
  </si>
  <si>
    <t>YAMANE Koki</t>
  </si>
  <si>
    <t>YOSHIDA Ritsuya</t>
  </si>
  <si>
    <t>ARAKI Tsubasa</t>
  </si>
  <si>
    <t>ENDO Daichi</t>
  </si>
  <si>
    <t>KUNIMOTO Naoki</t>
  </si>
  <si>
    <t>GO Asuka</t>
  </si>
  <si>
    <t>SATO Takuto</t>
  </si>
  <si>
    <t>TERASHIMA Keiichi</t>
  </si>
  <si>
    <t>NAKAMURA Fuma</t>
  </si>
  <si>
    <t>HASHIMOTO Naoto</t>
  </si>
  <si>
    <t>HIRAISHI Yuma</t>
  </si>
  <si>
    <t>HOSOYA Shoma</t>
  </si>
  <si>
    <t>MIHARA Kaito</t>
  </si>
  <si>
    <t>MORITA Eisuke</t>
  </si>
  <si>
    <t>YASUMURA Haruki</t>
  </si>
  <si>
    <t>WATABE Hiroki</t>
  </si>
  <si>
    <t>ARAI Hiroki</t>
  </si>
  <si>
    <t>ITO Keisuke</t>
  </si>
  <si>
    <t>OHANA Shota</t>
  </si>
  <si>
    <t>KANKE Sora</t>
  </si>
  <si>
    <t>KITANO Kaihei</t>
  </si>
  <si>
    <t>SATO Eito</t>
  </si>
  <si>
    <t>SUZUKI Kiwamu</t>
  </si>
  <si>
    <t>NAKANO Daichi</t>
  </si>
  <si>
    <t>HIGA Ryogo</t>
  </si>
  <si>
    <t>FUJIO Shoki</t>
  </si>
  <si>
    <t>HONDA Ryoya</t>
  </si>
  <si>
    <t>MURAKAMI Mao</t>
  </si>
  <si>
    <t>MOTONAGA Kotaro</t>
  </si>
  <si>
    <t>MORIMOTO Shota</t>
  </si>
  <si>
    <t>YASUDA Masato</t>
  </si>
  <si>
    <t>YOSHIOKA Naoki</t>
  </si>
  <si>
    <t>ARIJI Kakeru</t>
  </si>
  <si>
    <t>OTSUJI Shogo</t>
  </si>
  <si>
    <t>ORUI Shun</t>
  </si>
  <si>
    <t>OYOSHI Yusuke</t>
  </si>
  <si>
    <t>ONO Ryuichiro</t>
  </si>
  <si>
    <t>KONDA Tatsuya</t>
  </si>
  <si>
    <t>SHIOI Kotaro</t>
  </si>
  <si>
    <t>SUETSUGU Kaito</t>
  </si>
  <si>
    <t>NISHIWAKI Shota</t>
  </si>
  <si>
    <t>HAMADA Kosei</t>
  </si>
  <si>
    <t>HARIGAI Shoki</t>
  </si>
  <si>
    <t>HAYASHIDA Kaiki</t>
  </si>
  <si>
    <t>HIGASHI Hikaru</t>
  </si>
  <si>
    <t>HIDAKA Takumu</t>
  </si>
  <si>
    <t>FUKAI Ryusei</t>
  </si>
  <si>
    <t>MIZUYA Kosuke</t>
  </si>
  <si>
    <t>MORI Yushi</t>
  </si>
  <si>
    <t>YAMASHITA Kohei</t>
  </si>
  <si>
    <t>NISHIYAMA Kota</t>
  </si>
  <si>
    <t>HOSHINA Kaigo</t>
  </si>
  <si>
    <t>KOYAMA Sho</t>
  </si>
  <si>
    <t>TAKAHASHI Hayato</t>
  </si>
  <si>
    <t>UCHIDA Naoma</t>
  </si>
  <si>
    <t>NOMURA Taiki</t>
  </si>
  <si>
    <t>GAMO Ryosuke</t>
  </si>
  <si>
    <t>TAKAOKA Kango</t>
  </si>
  <si>
    <t>FUKUDA Junmpei</t>
  </si>
  <si>
    <t>HOSONO Seiya</t>
  </si>
  <si>
    <t>YAMADA Kenta</t>
  </si>
  <si>
    <t>MAKITA Kenta</t>
  </si>
  <si>
    <t>ISHIHARA Kazuki</t>
  </si>
  <si>
    <t>ARAKAWA Ryotaro</t>
  </si>
  <si>
    <t>KAWASE Kazuyoshi</t>
  </si>
  <si>
    <t>MURASE Mahiro</t>
  </si>
  <si>
    <t>MARUSHIMA Yuta</t>
  </si>
  <si>
    <t>OBA Kosei</t>
  </si>
  <si>
    <t>SASAKI Toshiaki</t>
  </si>
  <si>
    <t>TOGE Shintaro</t>
  </si>
  <si>
    <t>HARA Kotaro</t>
  </si>
  <si>
    <t>TOKUDA Katsuyuki</t>
  </si>
  <si>
    <t>SASAKI Tomohiro</t>
  </si>
  <si>
    <t>NIINO Tasuku</t>
  </si>
  <si>
    <t>WADA Yoshiki</t>
  </si>
  <si>
    <t>WADA Naoki</t>
  </si>
  <si>
    <t>ARAKAWA Yu</t>
  </si>
  <si>
    <t>SAWATSUBASHI Yuto</t>
  </si>
  <si>
    <t>SUZUKI Yuhi</t>
  </si>
  <si>
    <t>SHIMOKAWA Osamu</t>
  </si>
  <si>
    <t>KUMABE Takatoshi</t>
  </si>
  <si>
    <t>ISHIKAWA Taisei</t>
  </si>
  <si>
    <t>TSURUMI Reo</t>
  </si>
  <si>
    <t>KANEKO Shota</t>
  </si>
  <si>
    <t>FUJIWARA Moto</t>
  </si>
  <si>
    <t>HARASHIMA Shoki</t>
  </si>
  <si>
    <t>TAKASE Yuki</t>
  </si>
  <si>
    <t>YOSHIDA Naoki</t>
  </si>
  <si>
    <t>SAITO Akira</t>
  </si>
  <si>
    <t>KITA Haruto</t>
  </si>
  <si>
    <t>TAZAWA Yoshitomo</t>
  </si>
  <si>
    <t>KAMIJO Taichi</t>
  </si>
  <si>
    <t>KONDO Masaki</t>
  </si>
  <si>
    <t>KATAOKA Daichi</t>
  </si>
  <si>
    <t>TOKAIRIN Makoto</t>
  </si>
  <si>
    <t>SHIMIZU Takafumi</t>
  </si>
  <si>
    <t>KAMBE Shunta</t>
  </si>
  <si>
    <t>NAGAO Masaki</t>
  </si>
  <si>
    <t>TAKAHASHI Ikuto</t>
  </si>
  <si>
    <t>SHIMOZATO Sota</t>
  </si>
  <si>
    <t>TAKEDA Haruki</t>
  </si>
  <si>
    <t>YASUDA Takato</t>
  </si>
  <si>
    <t>UCHIYAMA Yushi</t>
  </si>
  <si>
    <t>MIZUTANI Kosuke</t>
  </si>
  <si>
    <t>OKADA Norifumi</t>
  </si>
  <si>
    <t>KAWAGUCHI Ryosuke</t>
  </si>
  <si>
    <t>MATSUO Kazunori</t>
  </si>
  <si>
    <t>TAKAHASHI Keitaro</t>
  </si>
  <si>
    <t>HAGA Shuma</t>
  </si>
  <si>
    <t>YASUDA Shintaro</t>
  </si>
  <si>
    <t>MUTO Yota</t>
  </si>
  <si>
    <t>IKEYA Tomohiro</t>
  </si>
  <si>
    <t>KAWADA Naoki</t>
  </si>
  <si>
    <t>TAKENOUCHI Keisuke</t>
  </si>
  <si>
    <t>FUKUDA Takumi</t>
  </si>
  <si>
    <t>YAMAGATA Yasutaka</t>
  </si>
  <si>
    <t>YAMAMURO Naoto</t>
  </si>
  <si>
    <t>OGAWA Kazuyoshi</t>
  </si>
  <si>
    <t>KARUBE Masashi</t>
  </si>
  <si>
    <t>NAKAHATA Motohiro</t>
  </si>
  <si>
    <t>KAMIO Yuki</t>
  </si>
  <si>
    <t>KOBAYASHI Takato</t>
  </si>
  <si>
    <t>SAITO Yoshiki</t>
  </si>
  <si>
    <t>SHIBA Takeshi</t>
  </si>
  <si>
    <t>TACHIZAKI Tetta</t>
  </si>
  <si>
    <t>MATSUKAWA Miyato</t>
  </si>
  <si>
    <t>IIJIMA Kosuke</t>
  </si>
  <si>
    <t>KAWATANI Yoshiaki</t>
  </si>
  <si>
    <t>NAKANO Yuta</t>
  </si>
  <si>
    <t>UCHIDA Kakeru</t>
  </si>
  <si>
    <t>EBIHARA Yudai</t>
  </si>
  <si>
    <t>HASHIMOTO Akio</t>
  </si>
  <si>
    <t>OTANI Kento</t>
  </si>
  <si>
    <t>TATEMATSU Shogo</t>
  </si>
  <si>
    <t>NAOI Asato</t>
  </si>
  <si>
    <t>SAKURAI Yui</t>
  </si>
  <si>
    <t>MAEDA Akihide</t>
  </si>
  <si>
    <t>IKEYA Taichi</t>
  </si>
  <si>
    <t>KODERA Takahiro</t>
  </si>
  <si>
    <t>SUGANO Yuki</t>
  </si>
  <si>
    <t>OBA Hikaru</t>
  </si>
  <si>
    <t>NAKAMICHI Kanta</t>
  </si>
  <si>
    <t>FUNAHASHI Yuta</t>
  </si>
  <si>
    <t>IIDA Kohei</t>
  </si>
  <si>
    <t>WADA Yuichi</t>
  </si>
  <si>
    <t>UCHIYAMA Takaya</t>
  </si>
  <si>
    <t>MIYAZAKI Shohei</t>
  </si>
  <si>
    <t>KATAHA Seitaro</t>
  </si>
  <si>
    <t>ENOMOTO Reo</t>
  </si>
  <si>
    <t>SHIMMURA Daichi</t>
  </si>
  <si>
    <t>MURAO  Yusuke</t>
  </si>
  <si>
    <t xml:space="preserve">KANESHIRO  Shuntaro </t>
  </si>
  <si>
    <t>MUKAI Nobuyuki</t>
  </si>
  <si>
    <t>TASHIRO Hiroki</t>
  </si>
  <si>
    <t>KIMURA Junichiro</t>
  </si>
  <si>
    <t>KINOSHITA Yuto</t>
  </si>
  <si>
    <t>SATO Shigeya</t>
  </si>
  <si>
    <t>SATO Takumu</t>
  </si>
  <si>
    <t>SHIMODA Toshiya</t>
  </si>
  <si>
    <t>TAKEUCHI Shuto</t>
  </si>
  <si>
    <t>TAKEDA Yusuke</t>
  </si>
  <si>
    <t>TAMURA Kenshin</t>
  </si>
  <si>
    <t>USHIODA Koki</t>
  </si>
  <si>
    <t>OZAKI Yo</t>
  </si>
  <si>
    <t>AKIYAMA Naoki</t>
  </si>
  <si>
    <t>OKUBO Ayumu</t>
  </si>
  <si>
    <t>TOMOMURA Shunsuke</t>
  </si>
  <si>
    <t>HARADA Soichi</t>
  </si>
  <si>
    <t>FUNADA Keigo</t>
  </si>
  <si>
    <t>WAKIMOTO Takeru</t>
  </si>
  <si>
    <t>KUROSAWA Akira</t>
  </si>
  <si>
    <t>KANNO Yuto</t>
  </si>
  <si>
    <t>SAITO Yu</t>
  </si>
  <si>
    <t>SHIMOYAMA Ryusuke</t>
  </si>
  <si>
    <t>TSUJINO Daiki</t>
  </si>
  <si>
    <t>MIYAZAKI Sho</t>
  </si>
  <si>
    <t>MASUKO Keigo</t>
  </si>
  <si>
    <t>GOTO Koga</t>
  </si>
  <si>
    <t>OGATA Takumi</t>
  </si>
  <si>
    <t>AOKI Ryouya</t>
  </si>
  <si>
    <t>KANOUCHI Rui</t>
  </si>
  <si>
    <t>MUGIMURA Ituki</t>
  </si>
  <si>
    <t>YAEGASHI Kazuya</t>
  </si>
  <si>
    <t>ITO Seiya</t>
  </si>
  <si>
    <t>IIMURA Keijiro</t>
  </si>
  <si>
    <t>TAKITA Masato</t>
  </si>
  <si>
    <t>SUZUKI Ryoma</t>
  </si>
  <si>
    <t>YAMAMOTO Shoma</t>
  </si>
  <si>
    <t>TAKAMATSU Kazuki</t>
  </si>
  <si>
    <t>YOSHIDA Tsubasa</t>
  </si>
  <si>
    <t>YAMAMOTO Shun</t>
  </si>
  <si>
    <t>TERAUCHI Ken</t>
  </si>
  <si>
    <t>OTAKE Yuma</t>
  </si>
  <si>
    <t>KUSHIDA Takahiro</t>
  </si>
  <si>
    <t>OKAZAKI Junya</t>
  </si>
  <si>
    <t>SAITO Naohiko</t>
  </si>
  <si>
    <t>HOSHI Yuta</t>
  </si>
  <si>
    <t>ISHIZEKI Yusuke</t>
  </si>
  <si>
    <t>ONODERA Shuto</t>
  </si>
  <si>
    <t>TETSUKA Shinsuke</t>
  </si>
  <si>
    <t>IWAKAMI Yuta</t>
  </si>
  <si>
    <t>SOETA Kohei</t>
  </si>
  <si>
    <t>SOETA Yuma</t>
  </si>
  <si>
    <t>DEJEN TESUFALEM WELDU</t>
  </si>
  <si>
    <t>TSHERING PENJOR</t>
  </si>
  <si>
    <t>HAGA Sasuke</t>
  </si>
  <si>
    <t>SAKAI Hinata</t>
  </si>
  <si>
    <t>OSAKA Yuichirou</t>
  </si>
  <si>
    <t>HIRATA Syuto</t>
  </si>
  <si>
    <t>SASAKI Sota</t>
  </si>
  <si>
    <t>ISA Taisei</t>
  </si>
  <si>
    <t>KABASAWA Sho</t>
  </si>
  <si>
    <t>HACHIYA Kaito</t>
  </si>
  <si>
    <t>NEMOTO Takumi</t>
  </si>
  <si>
    <t>MAJIMA Fumiya</t>
  </si>
  <si>
    <t>SHIBATA Yu</t>
  </si>
  <si>
    <t>NIIJIMA Yukihiro</t>
  </si>
  <si>
    <t>OTA Junya</t>
  </si>
  <si>
    <t>ITO Yuzuru</t>
  </si>
  <si>
    <t>IIJIMA Tomoya</t>
  </si>
  <si>
    <t>ISHIZU Yoshiaki</t>
  </si>
  <si>
    <t>OSAWA Tomoki</t>
  </si>
  <si>
    <t>SAKURAGI Hiroto</t>
  </si>
  <si>
    <t>SUZUKI Hiromi</t>
  </si>
  <si>
    <t>NAKAMURA Shinichiro</t>
  </si>
  <si>
    <t>HARATOMI Yoshiki</t>
  </si>
  <si>
    <t>HIRATA Koji</t>
  </si>
  <si>
    <t>MATSUMOTO Naoki</t>
  </si>
  <si>
    <t>MIGITA Kira</t>
  </si>
  <si>
    <t>ASO Itsuki</t>
  </si>
  <si>
    <t>ONODERA Yuki</t>
  </si>
  <si>
    <t>NAKATAKE Taiki</t>
  </si>
  <si>
    <t>NAGAI Daisuke</t>
  </si>
  <si>
    <t>NISHIMURA Takumi</t>
  </si>
  <si>
    <t>MIKAMI Yuta</t>
  </si>
  <si>
    <t>YONEMITSU Kaede</t>
  </si>
  <si>
    <t>ICHIHARA Rikiya</t>
  </si>
  <si>
    <t>OGATA Takanori</t>
  </si>
  <si>
    <t>KAI Haruki</t>
  </si>
  <si>
    <t>KASAI Jun</t>
  </si>
  <si>
    <t>KATAOKA Wataru</t>
  </si>
  <si>
    <t>NIINAE Yutaro</t>
  </si>
  <si>
    <t>HAMANO Masaki</t>
  </si>
  <si>
    <t>HONDA Koshiro</t>
  </si>
  <si>
    <t>NAKAMURA Tomoya</t>
  </si>
  <si>
    <t>MATSUDA Sota</t>
  </si>
  <si>
    <t>MURATA Kaisei</t>
  </si>
  <si>
    <t>YOKOYAMA Kaiya</t>
  </si>
  <si>
    <t>PHILIP Mulwa</t>
  </si>
  <si>
    <t>ARITA Ibuki</t>
  </si>
  <si>
    <t>UESUGI Hiroto</t>
  </si>
  <si>
    <t>KUWATA Daisuke</t>
  </si>
  <si>
    <t>SHIMURA Kenta</t>
  </si>
  <si>
    <t>HISAMITSU Kota</t>
  </si>
  <si>
    <t>MARUOKA Hiraku</t>
  </si>
  <si>
    <t>MIZOGUCHI Taira</t>
  </si>
  <si>
    <t>MURAMOTO Sho</t>
  </si>
  <si>
    <t>MOCHIZUKI Yohei</t>
  </si>
  <si>
    <t>MORISHITA Haru</t>
  </si>
  <si>
    <t>YAMAMORI Ryuki</t>
  </si>
  <si>
    <t>YAMASHITA Yuito</t>
  </si>
  <si>
    <t>YOSHIDA Yura</t>
  </si>
  <si>
    <t>URAKAWA Yuki</t>
  </si>
  <si>
    <t>SASAJIMA Akira</t>
  </si>
  <si>
    <t>KITAGAWA Tatsuya</t>
  </si>
  <si>
    <t>TANAKA Koichi</t>
  </si>
  <si>
    <t>YASAKA Makoto</t>
  </si>
  <si>
    <t>YAEGASHI Toranosuke</t>
  </si>
  <si>
    <t>MATSUNAGA Ryunosuke</t>
  </si>
  <si>
    <t>SATO Haruki</t>
  </si>
  <si>
    <t>KATO Tatsuki</t>
  </si>
  <si>
    <t>AOYAGI Shinji</t>
  </si>
  <si>
    <t>KAWAKAMI Takuto</t>
  </si>
  <si>
    <t>SUZUKI Takumaru</t>
  </si>
  <si>
    <t>ARAKI Hajime</t>
  </si>
  <si>
    <t>NISIKAWA Yuuma</t>
  </si>
  <si>
    <t>HUKUDA Naoki</t>
  </si>
  <si>
    <t>YAMASHITA Yushin</t>
  </si>
  <si>
    <t>IWAKAWA Amou</t>
  </si>
  <si>
    <t>AKIYAMA Jingo</t>
  </si>
  <si>
    <t>SUGAWARA Masato</t>
  </si>
  <si>
    <t>AKIYAMA Tomoya</t>
  </si>
  <si>
    <t>ARAGA Takahiro</t>
  </si>
  <si>
    <t>OURA Tastuki</t>
  </si>
  <si>
    <t>KIKUTI Yuta</t>
  </si>
  <si>
    <t>MATSUMOTO Shion</t>
  </si>
  <si>
    <t>NISHIKAWA Haruto</t>
  </si>
  <si>
    <t>NAGUMO Kaiya</t>
  </si>
  <si>
    <t>UEDA Toshiki</t>
  </si>
  <si>
    <t>KASHIBUCHI Kazuma</t>
  </si>
  <si>
    <t>EDA Hiroki</t>
  </si>
  <si>
    <t>NAITO Takuma</t>
  </si>
  <si>
    <t>IKARI Yuta</t>
  </si>
  <si>
    <t>OHMORI Kaito</t>
  </si>
  <si>
    <t>KUROSAKI Takumi</t>
  </si>
  <si>
    <t>TOBE Hiroaki</t>
  </si>
  <si>
    <t>TSUNAKAWA Rikito</t>
  </si>
  <si>
    <t>KAWAMATA Tsubasa</t>
  </si>
  <si>
    <t>YONEKAWA Wataru</t>
  </si>
  <si>
    <t>MORO Shuta</t>
  </si>
  <si>
    <t>HASHIMOTO Shu</t>
  </si>
  <si>
    <t>KUMAZAWA Nao</t>
  </si>
  <si>
    <t>ISO  Fumiya</t>
  </si>
  <si>
    <t>SHIMANE Kaito</t>
  </si>
  <si>
    <t>UENO Rijun</t>
  </si>
  <si>
    <t>NAKAYAMA Naoki</t>
  </si>
  <si>
    <t>KONDO Yukiharu</t>
  </si>
  <si>
    <t>KUBO Sho</t>
  </si>
  <si>
    <t>FURUYA Mahiro</t>
  </si>
  <si>
    <t>INOUE Kazuma</t>
  </si>
  <si>
    <t>NAKAZATO Masaki</t>
  </si>
  <si>
    <t>INAGAKI Hiroya</t>
  </si>
  <si>
    <t>FURUSAWA Kazuto</t>
  </si>
  <si>
    <t>YAMADA Ryosei</t>
  </si>
  <si>
    <t>WATANABE Kouhei</t>
  </si>
  <si>
    <t>ABE Hiroto</t>
  </si>
  <si>
    <t>KAWANOBE Ryo</t>
  </si>
  <si>
    <t>MADATE Ryotarou</t>
  </si>
  <si>
    <t>KASUO Yuto</t>
  </si>
  <si>
    <t>FURUSHIMA Shoki</t>
  </si>
  <si>
    <t>SATO Syuuto</t>
  </si>
  <si>
    <t>KAWAKAMI Daiki</t>
  </si>
  <si>
    <t>ISOBE Go</t>
  </si>
  <si>
    <t>MURAKAMI Jun</t>
  </si>
  <si>
    <t>OHASHI Hiromu</t>
  </si>
  <si>
    <t>KANEKO Hiroya</t>
  </si>
  <si>
    <t>TAKADA Tomonari</t>
  </si>
  <si>
    <t>WANJIKU Charles Kamau</t>
  </si>
  <si>
    <t>SAITO Naoyuki</t>
  </si>
  <si>
    <t>KANO Hirokazu</t>
  </si>
  <si>
    <t>KUROIWA Jo</t>
  </si>
  <si>
    <t>KOIZUMI Tomoya</t>
  </si>
  <si>
    <t>WATANABE Masahiro</t>
  </si>
  <si>
    <t>KUDO Hiroki</t>
  </si>
  <si>
    <t>NAKAGAWA Tatsuya</t>
  </si>
  <si>
    <t>HOKAZONO Hiroto</t>
  </si>
  <si>
    <t>MITUI Tomoki</t>
  </si>
  <si>
    <t>YOSHINARI Toshiki</t>
  </si>
  <si>
    <t>NAKATOMI Yuta</t>
  </si>
  <si>
    <t>TAKAHASHI Keisuke</t>
  </si>
  <si>
    <t>SAKUMA Itsuku</t>
  </si>
  <si>
    <t>OKABE Shinichiro</t>
  </si>
  <si>
    <t>HARA Hiroki</t>
  </si>
  <si>
    <t>HAGINO Toi</t>
  </si>
  <si>
    <t>SANO Kosuke</t>
  </si>
  <si>
    <t>HEMMI Yuta</t>
  </si>
  <si>
    <t>KUROSAKA Keigo</t>
  </si>
  <si>
    <t>OKUNO  Hisashi</t>
  </si>
  <si>
    <t>HOMMA Tomoki</t>
  </si>
  <si>
    <t>HIRUKAWA Takeru</t>
  </si>
  <si>
    <t>IWATA Yuki</t>
  </si>
  <si>
    <t>KIMIKOBE Kei</t>
  </si>
  <si>
    <t>IWAI Tamaki</t>
  </si>
  <si>
    <t>OSAWA Itsuki</t>
  </si>
  <si>
    <t>KOMINAMI Takao</t>
  </si>
  <si>
    <t>HASE Keisuke</t>
  </si>
  <si>
    <t>ISHIKAWA Haruya</t>
  </si>
  <si>
    <t>OYANAGI  Taichi</t>
  </si>
  <si>
    <t>TSUNE Yuji</t>
  </si>
  <si>
    <t>TSUCHIYA Kai</t>
  </si>
  <si>
    <t>YANO Ryota</t>
  </si>
  <si>
    <t>MATSUKAWA Kiyoshi</t>
  </si>
  <si>
    <t>SUZUKI Masaki</t>
  </si>
  <si>
    <t>WADA Michihiro</t>
  </si>
  <si>
    <t>YAMADA Akihiro</t>
  </si>
  <si>
    <t>MAKIHARA Hiroaki</t>
  </si>
  <si>
    <t>UEDA Yohei</t>
  </si>
  <si>
    <t>KATO Ryusei</t>
  </si>
  <si>
    <t>KONO Takumi</t>
  </si>
  <si>
    <t>KOBAYASHI Takuto</t>
  </si>
  <si>
    <t>SUGIHO Kota</t>
  </si>
  <si>
    <t>TAKEUCHI Syoma</t>
  </si>
  <si>
    <t>NAMBA Takashi</t>
  </si>
  <si>
    <t>HAGIWARA Arata</t>
  </si>
  <si>
    <t>HAYAKAWA Tomoki</t>
  </si>
  <si>
    <t>MIZUNO Yuki</t>
  </si>
  <si>
    <t>YAMAMOTO Masaki</t>
  </si>
  <si>
    <t>ASAI Takumi</t>
  </si>
  <si>
    <t>ONO Hiroki</t>
  </si>
  <si>
    <t>KONDO Koryu</t>
  </si>
  <si>
    <t>SHIINO Shura</t>
  </si>
  <si>
    <t>SHIBATA Taison</t>
  </si>
  <si>
    <t>TSUKATANI Nozomu</t>
  </si>
  <si>
    <t>HIROTA Kaishin</t>
  </si>
  <si>
    <t>YAMAKAWA Taichi</t>
  </si>
  <si>
    <t>YAMAMOTO Soya</t>
  </si>
  <si>
    <t>UTSUGI Shuta</t>
  </si>
  <si>
    <t>KANAZAWA Itsuki</t>
  </si>
  <si>
    <t>KUDO Ikuya</t>
  </si>
  <si>
    <t>SHIMIZU Yusuke</t>
  </si>
  <si>
    <t>TAKAGI Taisei</t>
  </si>
  <si>
    <t>MATSUMOTO Kaito</t>
  </si>
  <si>
    <t>MATSUMOTO Hibiki</t>
  </si>
  <si>
    <t>MOTOGURA Shun</t>
  </si>
  <si>
    <t>YAMAGUCHI Yuji</t>
  </si>
  <si>
    <t>OSAWA Koshi</t>
  </si>
  <si>
    <t>OHASHI Riku</t>
  </si>
  <si>
    <t>OKUDA Natsuki</t>
  </si>
  <si>
    <t>OGURA Sena</t>
  </si>
  <si>
    <t>KAMINOTA Mahiro</t>
  </si>
  <si>
    <t>KAMOSHIDA Ryotaro</t>
  </si>
  <si>
    <t>KOYAMA Haruki</t>
  </si>
  <si>
    <t>KONNO Genki</t>
  </si>
  <si>
    <t>KONNO Sunao</t>
  </si>
  <si>
    <t>MIYAMOTO Hiroya</t>
  </si>
  <si>
    <t>WAKATA Soichiro</t>
  </si>
  <si>
    <t>ISIWATA Ken</t>
  </si>
  <si>
    <t>TAKEI Kentaro</t>
  </si>
  <si>
    <t>OTAKA Takeru</t>
  </si>
  <si>
    <t>TAKAI Nobuteru</t>
  </si>
  <si>
    <t>KUTUMI Shota</t>
  </si>
  <si>
    <t>KAIDUKA Taiki</t>
  </si>
  <si>
    <t>UTUGI Reo</t>
  </si>
  <si>
    <t>KAMURO Ken</t>
  </si>
  <si>
    <t>SHIBUYA Masaki</t>
  </si>
  <si>
    <t>MURAKAMI Yudai</t>
  </si>
  <si>
    <t>SASAGUTI Naoya</t>
  </si>
  <si>
    <t>TANAKA Ryoichi</t>
  </si>
  <si>
    <t>YAMAMOTO Takahiro</t>
  </si>
  <si>
    <t>SEYA Hiroshi</t>
  </si>
  <si>
    <t>IGARASHI Jun</t>
  </si>
  <si>
    <t>KOBAYASHI Kaito</t>
  </si>
  <si>
    <t>OYA Ryo</t>
  </si>
  <si>
    <t>KIMURA Yuto</t>
  </si>
  <si>
    <t>OMAE Yuki</t>
  </si>
  <si>
    <t>YAMADA Hibiki</t>
  </si>
  <si>
    <t>SAKAI Yujiro</t>
  </si>
  <si>
    <t>KUBO Takase</t>
  </si>
  <si>
    <t>NISHIMURA Yugo</t>
  </si>
  <si>
    <t>KOBAYASHI Tsubasa</t>
  </si>
  <si>
    <t>KIMURA Naoto</t>
  </si>
  <si>
    <t>YUKI Taro</t>
  </si>
  <si>
    <t>FUSE Daiki</t>
  </si>
  <si>
    <t>FUKUDA Tatsuhiro</t>
  </si>
  <si>
    <t>HASHIMOTO Naoki</t>
  </si>
  <si>
    <t>KOUCHI Shunsuke</t>
  </si>
  <si>
    <t>SUZUKI Shota</t>
  </si>
  <si>
    <t>MIYAZAKI Masaya</t>
  </si>
  <si>
    <t>FURUYA Aruto</t>
  </si>
  <si>
    <t>HAYASHIDA Shoji</t>
  </si>
  <si>
    <t>HOMMA Hayate</t>
  </si>
  <si>
    <t>MIZUMOTO Taiga</t>
  </si>
  <si>
    <t>OMI Kazuya</t>
  </si>
  <si>
    <t>SUZUKI Taiga</t>
  </si>
  <si>
    <t>WACHI Satoshi</t>
  </si>
  <si>
    <t>FUDEWAKI Tomohiro</t>
  </si>
  <si>
    <t>MUROKA Shin</t>
  </si>
  <si>
    <t>YOKOKURA Takeru</t>
  </si>
  <si>
    <t>HAKAMATA Takumi</t>
  </si>
  <si>
    <t>MORIAI Kazumasa</t>
  </si>
  <si>
    <t>YOSHIDOME Yugo</t>
  </si>
  <si>
    <t>HAYASHI Nobuyuki</t>
  </si>
  <si>
    <t>MORI Taiga</t>
  </si>
  <si>
    <t>UTIYAMA Ryo</t>
  </si>
  <si>
    <t>OKADA Kazuma</t>
  </si>
  <si>
    <t>SATO Takuya</t>
  </si>
  <si>
    <t>KASIMA Kohei</t>
  </si>
  <si>
    <t>ASAMIZU Takehiro</t>
  </si>
  <si>
    <t>SUZUKI Daikichi</t>
  </si>
  <si>
    <t>ISHITOBI Asahi</t>
  </si>
  <si>
    <t>NAGAE Ryuya</t>
  </si>
  <si>
    <t>TAKEDA Naoyuki</t>
  </si>
  <si>
    <t>FUMOTO Yosuke</t>
  </si>
  <si>
    <t>INABA Kazuki</t>
  </si>
  <si>
    <t>SHIBUSAWA Kento</t>
  </si>
  <si>
    <t>NISHIMURA Shoma</t>
  </si>
  <si>
    <t>YONEZAWA  Hiroki</t>
  </si>
  <si>
    <t>EGAWA Toshikazu</t>
  </si>
  <si>
    <t>KABASAWA Ken</t>
  </si>
  <si>
    <t>YOSHIKAWA Tatsuya</t>
  </si>
  <si>
    <t>NEGISHI Yuta</t>
  </si>
  <si>
    <t>ICHIKAWA Takaaki</t>
  </si>
  <si>
    <t>MATSUMOTO Taketo</t>
  </si>
  <si>
    <t>YAMASHITA Yusuke</t>
  </si>
  <si>
    <t>TAMURA Yoshihiro</t>
  </si>
  <si>
    <t>KATSUKI Yuya</t>
  </si>
  <si>
    <t>SHIRAI Taiga</t>
  </si>
  <si>
    <t>MUTO Kotetsu</t>
  </si>
  <si>
    <t>ONO Ryuya</t>
  </si>
  <si>
    <t>HAGIHARA Daichi</t>
  </si>
  <si>
    <t>KOKUBO Takayoshi</t>
  </si>
  <si>
    <t>CHIKU Yusei</t>
  </si>
  <si>
    <t>AIHARA Shota</t>
  </si>
  <si>
    <t>SUGURE Taichi</t>
  </si>
  <si>
    <t>KANEKO Tomotsugu</t>
  </si>
  <si>
    <t>SHIMADA Kohei</t>
  </si>
  <si>
    <t>HOSOSUGI Mutsuki</t>
  </si>
  <si>
    <t>KUMAGAI Shuto</t>
  </si>
  <si>
    <t>KIKAWADA Yuki</t>
  </si>
  <si>
    <t>UTSUNOMIYA Kazuki</t>
  </si>
  <si>
    <t>MAEOKA Taiki</t>
  </si>
  <si>
    <t>FUSE Daichi</t>
  </si>
  <si>
    <t>HASEGAWA Ryota</t>
  </si>
  <si>
    <t>HANAMURA Ryotaro</t>
  </si>
  <si>
    <t>ZENIYA Ryota</t>
  </si>
  <si>
    <t>KOBAYASHI Takamasa</t>
  </si>
  <si>
    <t>ABE Ryo</t>
  </si>
  <si>
    <t>OIWA Kento</t>
  </si>
  <si>
    <t>SANO Kohei</t>
  </si>
  <si>
    <t>SUZUKI Yuya</t>
  </si>
  <si>
    <t>KATO Masanao</t>
  </si>
  <si>
    <t>SHIMIZU Kaito</t>
  </si>
  <si>
    <t>FUNAKI Yushi</t>
  </si>
  <si>
    <t>AOKI Keito</t>
  </si>
  <si>
    <t>KIKUCHI Naoya</t>
  </si>
  <si>
    <t>SAKAGUCHI Hisataka</t>
  </si>
  <si>
    <t>SYOZI Keita</t>
  </si>
  <si>
    <t>SERITA Waon</t>
  </si>
  <si>
    <t>TASHIRO Kazuki</t>
  </si>
  <si>
    <t>HAYASAKA Akira</t>
  </si>
  <si>
    <t>MISHINA Riku</t>
  </si>
  <si>
    <t>YAMAMOTO Taichi</t>
  </si>
  <si>
    <t>ISHIKAWA Tomohiro</t>
  </si>
  <si>
    <t>INOUE Tomoya</t>
  </si>
  <si>
    <t>OTA Kanzi</t>
  </si>
  <si>
    <t>KUSANO Reiya</t>
  </si>
  <si>
    <t>KUNIYASU Ryoma</t>
  </si>
  <si>
    <t>CHONABAYASHI Hiroki</t>
  </si>
  <si>
    <t>MORISHITA Naoki</t>
  </si>
  <si>
    <t>YASHIRO Yuya</t>
  </si>
  <si>
    <t>ISHII Masato</t>
  </si>
  <si>
    <t>USUKI Kosuke</t>
  </si>
  <si>
    <t>KATO Naoto</t>
  </si>
  <si>
    <t>KANAI Keita</t>
  </si>
  <si>
    <t>KANNO Riki</t>
  </si>
  <si>
    <t>KITAGAWA Ryoma</t>
  </si>
  <si>
    <t>KUWAYAMA Hirotaka</t>
  </si>
  <si>
    <t>KODA Takumi</t>
  </si>
  <si>
    <t>SUGIMOTO Hinata</t>
  </si>
  <si>
    <t>SUZUKI Daisuke</t>
  </si>
  <si>
    <t>SONE Masafumi</t>
  </si>
  <si>
    <t>CHIYA Naoki</t>
  </si>
  <si>
    <t>DOMOTO Syoki</t>
  </si>
  <si>
    <t>NAKAMURA Soma</t>
  </si>
  <si>
    <t>MATSUMURA Naoya</t>
  </si>
  <si>
    <t>MIZUTANI Yuya</t>
  </si>
  <si>
    <t>MIWA Junnosuke</t>
  </si>
  <si>
    <t>YOSHINO Kakeru</t>
  </si>
  <si>
    <t>IIDA Tatsuya</t>
  </si>
  <si>
    <t>MIYOSHI Tomoya</t>
  </si>
  <si>
    <t>IDE Hayate</t>
  </si>
  <si>
    <t>AIDA Chikara</t>
  </si>
  <si>
    <t>ISHIMARU Takayuki</t>
  </si>
  <si>
    <t>OBA Masaya</t>
  </si>
  <si>
    <t>SANGU Gamu</t>
  </si>
  <si>
    <t>SUZUKI Koichiro</t>
  </si>
  <si>
    <t>SUZUKI Masaharu</t>
  </si>
  <si>
    <t>YAMAGUCHI Satoshi</t>
  </si>
  <si>
    <t>SUZUKI Tomoro</t>
  </si>
  <si>
    <t>NAKAGAITO Yuki</t>
  </si>
  <si>
    <t>HORI Takuto</t>
  </si>
  <si>
    <t>YUTANI Kosuke</t>
  </si>
  <si>
    <t>USHIYAMA Takumi</t>
  </si>
  <si>
    <t>DOSAKA Yamato</t>
  </si>
  <si>
    <t>NAGAMINE Hayate</t>
  </si>
  <si>
    <t>HARAGUCHI Rin</t>
  </si>
  <si>
    <t>HINATA Syunsuke</t>
  </si>
  <si>
    <t>HIROSAWA Yoshitaka</t>
  </si>
  <si>
    <t>YANABU Kanta</t>
  </si>
  <si>
    <t>YAHAGI Sou</t>
  </si>
  <si>
    <t>YAMAMOTO Takao</t>
  </si>
  <si>
    <t>UJIIE Takeru</t>
  </si>
  <si>
    <t>OKAMOTO Yukihisa</t>
  </si>
  <si>
    <t>SIOZAKI Chiune</t>
  </si>
  <si>
    <t>SHINAGAWA Kazuki</t>
  </si>
  <si>
    <t>SHIMOMURA Junnya</t>
  </si>
  <si>
    <t>TSUKAMOTO Izumi</t>
  </si>
  <si>
    <t>TOKAIRIN Wataru</t>
  </si>
  <si>
    <t>TOKUI Yuki</t>
  </si>
  <si>
    <t>NEGISHI Yusaku</t>
  </si>
  <si>
    <t>BESSYO Ryoma</t>
  </si>
  <si>
    <t>MORITA Ikkei</t>
  </si>
  <si>
    <t>OSUGA Keigo</t>
  </si>
  <si>
    <t>OGIHARA Rikuto</t>
  </si>
  <si>
    <t>ORIHARA Ryoto</t>
  </si>
  <si>
    <t>KUDO Sanga</t>
  </si>
  <si>
    <t>KOGURE Kyosuke</t>
  </si>
  <si>
    <t>KOBAYAKAWA Hiroto</t>
  </si>
  <si>
    <t>SAKUMA Yuki</t>
  </si>
  <si>
    <t>SHIMAMURA Kodai</t>
  </si>
  <si>
    <t>SHIMIZU Takuto</t>
  </si>
  <si>
    <t>NOROTA Rei</t>
  </si>
  <si>
    <t>HASEGAWA Jun</t>
  </si>
  <si>
    <t>MISHIRO Kazuya</t>
  </si>
  <si>
    <t>YANAGI Kotaro</t>
  </si>
  <si>
    <t>YAMAMOTO Hyuga</t>
  </si>
  <si>
    <t>WAKAI Daiki</t>
  </si>
  <si>
    <t>WAKAI Yuto</t>
  </si>
  <si>
    <t>ADACHI Takumu</t>
  </si>
  <si>
    <t>ABE Kanta</t>
  </si>
  <si>
    <t>OTA Tsubasa</t>
  </si>
  <si>
    <t>SUGIYAMA Ryu</t>
  </si>
  <si>
    <t>TANAKA Aren</t>
  </si>
  <si>
    <t>HASHITSUME Syuhei</t>
  </si>
  <si>
    <t>MATSUURA Komei</t>
  </si>
  <si>
    <t>YOSHIDA Syohei</t>
  </si>
  <si>
    <t>SAINO Tsukasa</t>
  </si>
  <si>
    <t>TSUNEDUMI Yuta</t>
  </si>
  <si>
    <t>MATSUMOTO Tomoki</t>
  </si>
  <si>
    <t>MORI Soma</t>
  </si>
  <si>
    <t>KATAOKA Taisei</t>
  </si>
  <si>
    <t>KITAGAWA Takato</t>
  </si>
  <si>
    <t>TAKANO Shintaro</t>
  </si>
  <si>
    <t>TOYAMA Syunnya</t>
  </si>
  <si>
    <t>HASEGAWA Daiki</t>
  </si>
  <si>
    <t>MATSUMURA Koki</t>
  </si>
  <si>
    <t>MORI Takumu</t>
  </si>
  <si>
    <t>MORI Ryuichi</t>
  </si>
  <si>
    <t>YAMAGISHI Takeru</t>
  </si>
  <si>
    <t>YAMAGISHI Motoki</t>
  </si>
  <si>
    <t>OKUMURA Hitoshi</t>
  </si>
  <si>
    <t>KAMIYA Takehiro</t>
  </si>
  <si>
    <t>KOMATSU Kaito</t>
  </si>
  <si>
    <t>HISADA Koki</t>
  </si>
  <si>
    <t>MURATA Shinji</t>
  </si>
  <si>
    <t>YAMAMOTO Shinnya</t>
  </si>
  <si>
    <t>YAWATA Shinnnosuke</t>
  </si>
  <si>
    <t>UEKI Takehiro</t>
  </si>
  <si>
    <t>KIKUCHI Kazuto</t>
  </si>
  <si>
    <t>KIKUCHI Ryoma</t>
  </si>
  <si>
    <t>KIHARA Subaru</t>
  </si>
  <si>
    <t>KIMURA Seiya</t>
  </si>
  <si>
    <t>SHIMIZU Yuga</t>
  </si>
  <si>
    <t>TANAKA Yuki</t>
  </si>
  <si>
    <t>TSUNASHIMA Tatsuya</t>
  </si>
  <si>
    <t>TOKORO Kohei</t>
  </si>
  <si>
    <t>MATSUMAE Ryuki</t>
  </si>
  <si>
    <t>HASEGAWA Taisei</t>
  </si>
  <si>
    <t>FUKUI Hiromu</t>
  </si>
  <si>
    <t>FUKUSHI Haruto</t>
  </si>
  <si>
    <t>HORIUCHI Joichi</t>
  </si>
  <si>
    <t>MATSUMOTO Tsukasa</t>
  </si>
  <si>
    <t>MARUYAMA Kotaro</t>
  </si>
  <si>
    <t>MANOKU Naoki</t>
  </si>
  <si>
    <t>MIYAMOTO Takehiro</t>
  </si>
  <si>
    <t>MOCHIZUKI Takeru</t>
  </si>
  <si>
    <t>MORI Toma</t>
  </si>
  <si>
    <t>KITAMURA Syuta</t>
  </si>
  <si>
    <t>TAKEUCHI Arata</t>
  </si>
  <si>
    <t>YANAHASHI Kazuki</t>
  </si>
  <si>
    <t>RAIMOI Vincent</t>
  </si>
  <si>
    <t>PAUL Gitonga</t>
  </si>
  <si>
    <t>CHIKAMATSU Takaya</t>
  </si>
  <si>
    <t>IWAKIRI Kaito</t>
  </si>
  <si>
    <t>MUTO Masahiro</t>
  </si>
  <si>
    <t>TOMITA Kazumasa</t>
  </si>
  <si>
    <t>HASUTA Masami</t>
  </si>
  <si>
    <t>OUCHI Katsuhiro</t>
  </si>
  <si>
    <t>KOJIMA Kosuke</t>
  </si>
  <si>
    <t>HASUNUMA Naoki</t>
  </si>
  <si>
    <t>TAKAHASHI Mitsuaki</t>
  </si>
  <si>
    <t>OKADA Daiki</t>
  </si>
  <si>
    <t>NAKAO Soya</t>
  </si>
  <si>
    <t>SUZUKI Yosuke</t>
  </si>
  <si>
    <t>ANDO Keigo</t>
  </si>
  <si>
    <t>OJIRO Tomohiro</t>
  </si>
  <si>
    <t>AIZAWA Shunsuke</t>
  </si>
  <si>
    <t>ISHII Toshiki</t>
  </si>
  <si>
    <t>IWAI Kazuya</t>
  </si>
  <si>
    <t>OKUNO Soki</t>
  </si>
  <si>
    <t>KAMEDA Satoru</t>
  </si>
  <si>
    <t>KUBO Shoyo</t>
  </si>
  <si>
    <t>KURIHARA Haruto</t>
  </si>
  <si>
    <t>SHIMIZU Masato</t>
  </si>
  <si>
    <t>SHIMO Yuma</t>
  </si>
  <si>
    <t>TAKAGAI Shun</t>
  </si>
  <si>
    <t>TANIGUCHI Ken</t>
  </si>
  <si>
    <t>TERAMOTO Soichi</t>
  </si>
  <si>
    <t>DOI Takumi</t>
  </si>
  <si>
    <t>NAKANISHI Takuma</t>
  </si>
  <si>
    <t>NISHIMURA Shota</t>
  </si>
  <si>
    <t>HARADUKA Tatsuki</t>
  </si>
  <si>
    <t>HARADA Manato</t>
  </si>
  <si>
    <t>FURUKAWA Hiromu</t>
  </si>
  <si>
    <t>MIKI Yusuke</t>
  </si>
  <si>
    <t>YAMAUCHI Daichi</t>
  </si>
  <si>
    <t>YAMANAKA Taichi</t>
  </si>
  <si>
    <t>YAMAMOTO Kanta</t>
  </si>
  <si>
    <t>YOSHIDA Eiji</t>
  </si>
  <si>
    <t>Yuki AKIYAMA</t>
  </si>
  <si>
    <t>INO Takeru</t>
  </si>
  <si>
    <t>OHARA Yuto</t>
  </si>
  <si>
    <t>ONODERA Keita</t>
  </si>
  <si>
    <t>TSUKAGUCHI Teppei</t>
  </si>
  <si>
    <t>NAGANO Koyuru</t>
  </si>
  <si>
    <t>YAJIMA Daiki</t>
  </si>
  <si>
    <t>ISHIDA Kento</t>
  </si>
  <si>
    <t>KOGANEI Yuki</t>
  </si>
  <si>
    <t>TAKAHASHI Tetsuya</t>
  </si>
  <si>
    <t>SATO Takumi</t>
  </si>
  <si>
    <t>NIHEI Yota</t>
  </si>
  <si>
    <t>HISAMATSU Chikara</t>
  </si>
  <si>
    <t>HIRAI Masato</t>
  </si>
  <si>
    <t>ITO Mahiro</t>
  </si>
  <si>
    <t>AOKI Syunya</t>
  </si>
  <si>
    <t>KASHIWABARA Takeru</t>
  </si>
  <si>
    <t>GOTO Ryuji</t>
  </si>
  <si>
    <t>TANAKA Masahiro</t>
  </si>
  <si>
    <t>EGASHIRA Ryo</t>
  </si>
  <si>
    <t>MIYATA Tsuguru</t>
  </si>
  <si>
    <t>YAMADA Yuji</t>
  </si>
  <si>
    <t>SHIRAI Soto</t>
  </si>
  <si>
    <t>YAMAMASU Daiki</t>
  </si>
  <si>
    <t>YAMAMOTO Riki</t>
  </si>
  <si>
    <t>KINOSHITA Ryo</t>
  </si>
  <si>
    <t>TORIUMI Yuto</t>
  </si>
  <si>
    <t>MATSUYAMA Syunyo</t>
  </si>
  <si>
    <t>WADA Koki</t>
  </si>
  <si>
    <t>IMURA Keito</t>
  </si>
  <si>
    <t>ASANUMA Shintaro</t>
  </si>
  <si>
    <t>YODA Kodai</t>
  </si>
  <si>
    <t>KAWAHARA Syuya</t>
  </si>
  <si>
    <t>HAYAKAWA Takumi</t>
  </si>
  <si>
    <t>MIURA Tetta</t>
  </si>
  <si>
    <t>INOUE Koyo</t>
  </si>
  <si>
    <t>SUZUKI Aijin</t>
  </si>
  <si>
    <t>MASUI Syuto</t>
  </si>
  <si>
    <t>ASAKURA Hotaka</t>
  </si>
  <si>
    <t>NOMIGUCHI Takeshi</t>
  </si>
  <si>
    <t>HATAKEYAMA Hiroki</t>
  </si>
  <si>
    <t>SHIMIZU Taisei</t>
  </si>
  <si>
    <t>TANIGAWA Hayato</t>
  </si>
  <si>
    <t>MIYAUCHI Yuya</t>
  </si>
  <si>
    <t>NAKANE Hiroto</t>
  </si>
  <si>
    <t>NAKAMURA Kentaro</t>
  </si>
  <si>
    <t>SATAKE Katsuki</t>
  </si>
  <si>
    <t>KOMEDA Taiyo</t>
  </si>
  <si>
    <t>KANAI Hiroya</t>
  </si>
  <si>
    <t>AKIYOSHI Seiya</t>
  </si>
  <si>
    <t>ISHIKAWA Keijiro</t>
  </si>
  <si>
    <t>INOUE Masami</t>
  </si>
  <si>
    <t>OKUMURA Sosuke</t>
  </si>
  <si>
    <t>KASHIMA Seiya</t>
  </si>
  <si>
    <t>KIKUCHI Keita</t>
  </si>
  <si>
    <t>SYODA Seiki</t>
  </si>
  <si>
    <t>TAKAGI Katsuyoshi</t>
  </si>
  <si>
    <t>NEGISHI Ken</t>
  </si>
  <si>
    <t>NOGUCHI Daigo</t>
  </si>
  <si>
    <t>MORISHIGE Takaya</t>
  </si>
  <si>
    <t>MORISHIMA Kanto</t>
  </si>
  <si>
    <t>YAMAZAKI Daichi</t>
  </si>
  <si>
    <t>YAMAMOTO Koki</t>
  </si>
  <si>
    <t>YOSHINO Tosei</t>
  </si>
  <si>
    <t>HIRAMATSU Papdemba</t>
  </si>
  <si>
    <t>SHIOZAKI Suguru</t>
  </si>
  <si>
    <t>SHIGETA Katsumasa　</t>
  </si>
  <si>
    <t>KAMIYA Syoya</t>
  </si>
  <si>
    <t>ANDO Shiryu</t>
  </si>
  <si>
    <t>TAKEUCHI Akinori</t>
  </si>
  <si>
    <t>HAMAMOTO Hiroto</t>
  </si>
  <si>
    <t>MAKISE Yusuke</t>
  </si>
  <si>
    <t>YAMANISHI Shuya</t>
  </si>
  <si>
    <t>KUBOTA Ao</t>
  </si>
  <si>
    <t>KATO Iori</t>
  </si>
  <si>
    <t>KITAJIMA Yuki</t>
  </si>
  <si>
    <t>TSUJII Takaaki</t>
  </si>
  <si>
    <t>KIKUCHI Rintaro</t>
  </si>
  <si>
    <t>KIKUCHI Rikuto</t>
  </si>
  <si>
    <t>NISHINO Takumi</t>
  </si>
  <si>
    <t>IZUMIDA KONAN</t>
  </si>
  <si>
    <t>IDEI Toki</t>
  </si>
  <si>
    <t>KINOSHITA Yusuke</t>
  </si>
  <si>
    <t>KIMURA Haruki</t>
  </si>
  <si>
    <t>SHIGA Nagomu</t>
  </si>
  <si>
    <t>SHIGEFUJI Akio</t>
  </si>
  <si>
    <t>TAKASHIMA Natsuki</t>
  </si>
  <si>
    <t>TAKAHASHI Yuto</t>
  </si>
  <si>
    <t>TAKEUCHI Shinnosuke</t>
  </si>
  <si>
    <t>TOYOSHIMA Kakuto</t>
  </si>
  <si>
    <t>TOYODA Kyouhei</t>
  </si>
  <si>
    <t>HANAYA Ryunosuke</t>
  </si>
  <si>
    <t>FUKUDA Keisuke</t>
  </si>
  <si>
    <t>FUJISAWA Tasuku</t>
  </si>
  <si>
    <t>AOKI Shin</t>
  </si>
  <si>
    <t>UNO Yota</t>
  </si>
  <si>
    <t>OTSUKA Hiroto</t>
  </si>
  <si>
    <t>KON Tomoya</t>
  </si>
  <si>
    <t>TACHIZAKO Kohei</t>
  </si>
  <si>
    <t>NOBUNAGA Yoshiki</t>
  </si>
  <si>
    <t>FUKUNAGA Issei</t>
  </si>
  <si>
    <t>MITA Tomoumi</t>
  </si>
  <si>
    <t>WATANABE Kouta</t>
  </si>
  <si>
    <t>HAMADA Sorataka</t>
  </si>
  <si>
    <t>ONO Koki</t>
  </si>
  <si>
    <t>URIU Kazuki</t>
  </si>
  <si>
    <t>OKADA Hiro</t>
  </si>
  <si>
    <t>SADUKA Yusuke</t>
  </si>
  <si>
    <t>MIYAOKA Kesuke</t>
  </si>
  <si>
    <t>KITABAYASHI Takuya</t>
  </si>
  <si>
    <t>TAKEZAWA Yuto</t>
  </si>
  <si>
    <t>MORIYAMA Koki</t>
  </si>
  <si>
    <t>ISHIDO Sora</t>
  </si>
  <si>
    <t>YAMAJI Yuto</t>
  </si>
  <si>
    <t>KISHI Maikajemuzu</t>
  </si>
  <si>
    <t>KIJIMA Takato</t>
  </si>
  <si>
    <t>SATO Hikaru</t>
  </si>
  <si>
    <t>SEKIGUTI Daiki</t>
  </si>
  <si>
    <t>TADA Naoki</t>
  </si>
  <si>
    <t>KAWATI Atuto</t>
  </si>
  <si>
    <t>MATUMOTO Ryou</t>
  </si>
  <si>
    <t>KAKINUMA Kaoru</t>
  </si>
  <si>
    <t>AITA Tomoya</t>
  </si>
  <si>
    <t>KOGURE Yoshiyuki</t>
  </si>
  <si>
    <t>SIMIZU Yosiaki</t>
  </si>
  <si>
    <t>ISHII Masaya</t>
  </si>
  <si>
    <t>KAWAI Kouji</t>
  </si>
  <si>
    <t>IKEDA Syo</t>
  </si>
  <si>
    <t>HIRATA You</t>
  </si>
  <si>
    <t>FUJISAKU Iori</t>
  </si>
  <si>
    <t>YASUTOMI Torata</t>
  </si>
  <si>
    <t>KOBAYASHI Kenntaro</t>
  </si>
  <si>
    <t>UEKI Seiya</t>
  </si>
  <si>
    <t>TUNO Kaito</t>
  </si>
  <si>
    <t>GOUDA Ryouto</t>
  </si>
  <si>
    <t>OGAWA  Tomoya</t>
  </si>
  <si>
    <t>KONO Taiki</t>
  </si>
  <si>
    <t>KIKUCHI Taisei</t>
  </si>
  <si>
    <t>YAMAZAKI Masaya</t>
  </si>
  <si>
    <t>KYUJI Shunzo</t>
  </si>
  <si>
    <t>MATSUBARA Keisuke</t>
  </si>
  <si>
    <t>KATASE Yuki</t>
  </si>
  <si>
    <t>NAKAJIMA Kazuki</t>
  </si>
  <si>
    <t>USUI Yuto</t>
  </si>
  <si>
    <t>KAI Yuya</t>
  </si>
  <si>
    <t>AGARI Satoshi</t>
  </si>
  <si>
    <t>SAKAI Hirokazu</t>
  </si>
  <si>
    <t>NAGUMO Yugo</t>
  </si>
  <si>
    <t>WADA Keisuke</t>
  </si>
  <si>
    <t>OKABE Hyogo</t>
  </si>
  <si>
    <t>TERAZAWA Kensin</t>
  </si>
  <si>
    <t>INOUE Kosuke</t>
  </si>
  <si>
    <t>KYOKAKU Haruto</t>
  </si>
  <si>
    <t>KOIKE Teppei</t>
  </si>
  <si>
    <t>SASAKI Yuichi</t>
  </si>
  <si>
    <t>SUGISAWA Hirono</t>
  </si>
  <si>
    <t>YAMAZAKI Chiharu</t>
  </si>
  <si>
    <t>MUROI Sota</t>
  </si>
  <si>
    <t>AMBE Ryo</t>
  </si>
  <si>
    <t>NAKAMURA Kanato</t>
  </si>
  <si>
    <t>SAKKA Manato</t>
  </si>
  <si>
    <t>YAMAGUCHI Teruyasu</t>
  </si>
  <si>
    <t>TERASHIMA Yuga</t>
  </si>
  <si>
    <t>GOTO Kenta</t>
  </si>
  <si>
    <t>IJIMA Kosuke</t>
  </si>
  <si>
    <t>SEKI Kantaro</t>
  </si>
  <si>
    <t>HARADA Masaaki</t>
  </si>
  <si>
    <t>KAWASHIMA Riku</t>
  </si>
  <si>
    <t>SAKAI Syuto</t>
  </si>
  <si>
    <t>HORIKOSHI Asato</t>
  </si>
  <si>
    <t>MINAGAWA Tetsuhito</t>
  </si>
  <si>
    <t>HASEGAWA Eiki</t>
  </si>
  <si>
    <t>KANEKO Syuya</t>
  </si>
  <si>
    <t>KATAGIRI Yusuke</t>
  </si>
  <si>
    <t>YAMAGA Chinatsu</t>
  </si>
  <si>
    <t>YOKAWA Yuto</t>
  </si>
  <si>
    <t>KAMO Genki</t>
  </si>
  <si>
    <t>SHINA Kohei</t>
  </si>
  <si>
    <t>KUMADA Ryohei</t>
  </si>
  <si>
    <t>MASUDA Koshin</t>
  </si>
  <si>
    <t>DEGUCHI Natsuo</t>
  </si>
  <si>
    <t>MURAKAMI Takumi</t>
  </si>
  <si>
    <t>NITSU Hayato</t>
  </si>
  <si>
    <t>NATSUME Riku</t>
  </si>
  <si>
    <t>NAGASHIMA Hayata</t>
  </si>
  <si>
    <t>SUZUKI Neo</t>
  </si>
  <si>
    <t>MORO Aoto</t>
  </si>
  <si>
    <t>SHIMADA Kentaro</t>
  </si>
  <si>
    <t>YASUDA Rion</t>
  </si>
  <si>
    <t>NITTA Yota</t>
  </si>
  <si>
    <t>TAKAHASHI Kusuki</t>
  </si>
  <si>
    <t>NAKAJIMA Shun</t>
  </si>
  <si>
    <t>MOROSAWA Ryo</t>
  </si>
  <si>
    <t>MAKITA Botaro</t>
  </si>
  <si>
    <t>MIMURA Taiga</t>
  </si>
  <si>
    <t>OGURA Isshin</t>
  </si>
  <si>
    <t>NOMURA Kanata</t>
  </si>
  <si>
    <t>SAITO Yusuke</t>
  </si>
  <si>
    <t>BABA Yujiro</t>
  </si>
  <si>
    <t>KAJIYA Syugo</t>
  </si>
  <si>
    <t>SAKKA Hiroki</t>
  </si>
  <si>
    <t>NISHIMOTO Kaito</t>
  </si>
  <si>
    <t>ASAOKA Kuya</t>
  </si>
  <si>
    <t>KUMAGAI Ryuya</t>
  </si>
  <si>
    <t>NAKAJIMA Rikuto</t>
  </si>
  <si>
    <t>TESHIMA Kazuyoshi</t>
  </si>
  <si>
    <t>NAKASAKA Kosei</t>
  </si>
  <si>
    <t>YAMAUCHI Ryoi</t>
  </si>
  <si>
    <t>NOMURA Hiroto</t>
  </si>
  <si>
    <t>INOUE Fumitaka</t>
  </si>
  <si>
    <t>SHINOHARA Kakeru</t>
  </si>
  <si>
    <t>SAITO　 Takuma</t>
  </si>
  <si>
    <t>SATO　 Norihito</t>
  </si>
  <si>
    <t xml:space="preserve">TSURUI Kosuke </t>
  </si>
  <si>
    <t>IKEDA Rui</t>
  </si>
  <si>
    <t>IMAMURA Jukiya</t>
  </si>
  <si>
    <t xml:space="preserve">UDA  Rikuto </t>
  </si>
  <si>
    <t>OKAMURA Sasuke</t>
  </si>
  <si>
    <t>NUMAJIRI Kei</t>
  </si>
  <si>
    <t>YAGYU Kazuma</t>
  </si>
  <si>
    <t>USUTANI Masahumi</t>
  </si>
  <si>
    <t>KUDO Hayato</t>
  </si>
  <si>
    <t>MITSUI Kohei</t>
  </si>
  <si>
    <t>ADACHI  Kyoma</t>
  </si>
  <si>
    <t>UENO Yuto</t>
  </si>
  <si>
    <t>ENNYU Go</t>
  </si>
  <si>
    <t>OCHIAI Yamato</t>
  </si>
  <si>
    <t>SASAKI Takeshi</t>
  </si>
  <si>
    <t>SASAKI  Ryoto</t>
  </si>
  <si>
    <t>SATO　 Yukiya</t>
  </si>
  <si>
    <t>SANADA Ryose</t>
  </si>
  <si>
    <t>TANAKA Daisuke</t>
  </si>
  <si>
    <t>NAKANISHI Mao</t>
  </si>
  <si>
    <t>NAKAYAMA Soma</t>
  </si>
  <si>
    <t>NAGAI Tomohisa</t>
  </si>
  <si>
    <t>NAGATANI Miki</t>
  </si>
  <si>
    <t>NONAKA Sota</t>
  </si>
  <si>
    <t>HATANO Tomoki</t>
  </si>
  <si>
    <t>HATTORI Yukihito</t>
  </si>
  <si>
    <t>HUKUOKA Akihiro</t>
  </si>
  <si>
    <t>MOCHIZUKI Kazushi</t>
  </si>
  <si>
    <t>YASUDA Kaito</t>
  </si>
  <si>
    <t>YAMASHITA Yuki</t>
  </si>
  <si>
    <t>YAMAMOTO  Raiga</t>
  </si>
  <si>
    <t>YAMAMOTO Ryushin</t>
  </si>
  <si>
    <t>YOKOUCHI Haruto</t>
  </si>
  <si>
    <t>KUHARA Takaharu</t>
  </si>
  <si>
    <t>ODAIRA Ataru</t>
  </si>
  <si>
    <t>KAGAWA Kaiga</t>
  </si>
  <si>
    <t>YAMAMOTO  Shion</t>
  </si>
  <si>
    <t>KAGA Hiroyuki</t>
  </si>
  <si>
    <t>MASUMOTO Soichiro</t>
  </si>
  <si>
    <t>ETO Ken</t>
  </si>
  <si>
    <t>MIYAZATO Kohei</t>
  </si>
  <si>
    <t>MINE Ryoya</t>
  </si>
  <si>
    <t>MIYAZAWA Hikaru</t>
  </si>
  <si>
    <t>ORUI Riku</t>
  </si>
  <si>
    <t>SHIGETA Takuya</t>
  </si>
  <si>
    <t>NAKAMURA Tetsuya</t>
  </si>
  <si>
    <t>INAGAKI Masato</t>
  </si>
  <si>
    <t>SHIMAMURA Kosuke</t>
  </si>
  <si>
    <t>MOROHASHI Koki</t>
  </si>
  <si>
    <t>HARADA Yuki</t>
  </si>
  <si>
    <t>UMEMURA Kazuki</t>
  </si>
  <si>
    <t>ISHIGURO Arufu</t>
  </si>
  <si>
    <t>KOBAYASHI Yuta</t>
  </si>
  <si>
    <t>TOGAWA Yuto</t>
  </si>
  <si>
    <t>KATSUMATA Kenta</t>
  </si>
  <si>
    <t>TAKAHASHI Ryohei</t>
  </si>
  <si>
    <t>MUKAI Kazuma</t>
  </si>
  <si>
    <t>KUBO Amane</t>
  </si>
  <si>
    <t>TANGIKU Yuta</t>
  </si>
  <si>
    <t>NISHIOKA Kazuki</t>
  </si>
  <si>
    <t>HAYASHI Daichi</t>
  </si>
  <si>
    <t>ARAKURA Yusuke</t>
  </si>
  <si>
    <t>TSURUTA  Kazuki</t>
  </si>
  <si>
    <t>KANAI Naoki</t>
  </si>
  <si>
    <t>NAGATA Sotaro</t>
  </si>
  <si>
    <t>MURAYAMA Taro</t>
  </si>
  <si>
    <t>MATSUKAWA Yuki</t>
  </si>
  <si>
    <t>ADACHI Naoki</t>
  </si>
  <si>
    <t>ONODERA Masaaki</t>
  </si>
  <si>
    <t>SAKAINO Yuga</t>
  </si>
  <si>
    <t>HOSOYA Yuto</t>
  </si>
  <si>
    <t>MATSUSHITA Yusuke</t>
  </si>
  <si>
    <t>TANAKA Ryoto</t>
  </si>
  <si>
    <t>TOKUOKA Hayate</t>
  </si>
  <si>
    <t>YAMAGA Masato</t>
  </si>
  <si>
    <t>OBA Shun</t>
  </si>
  <si>
    <t>SHIRAI Toshiyuki</t>
  </si>
  <si>
    <t>SAKUMA Keito</t>
  </si>
  <si>
    <t>KANEKO Yuki</t>
  </si>
  <si>
    <t>HOSOI Shunta</t>
  </si>
  <si>
    <t>NAGASHIMA Koki</t>
  </si>
  <si>
    <t>NAKAZONO Tomoya</t>
  </si>
  <si>
    <t>TAKATORI Yuito</t>
  </si>
  <si>
    <t>ASAI Gaku</t>
  </si>
  <si>
    <t>OIKAWA Masachika</t>
  </si>
  <si>
    <t>TAKESHITA Norihiro</t>
  </si>
  <si>
    <t>FUJISHIMA Daiki</t>
  </si>
  <si>
    <t>HIJIKATA Yutaro</t>
  </si>
  <si>
    <t>UGAJIN Yusuke</t>
  </si>
  <si>
    <t>ENDO Yohei</t>
  </si>
  <si>
    <t>SHIBUYA Mao</t>
  </si>
  <si>
    <t>ONO Kenichi</t>
  </si>
  <si>
    <t>OURA Takumi</t>
  </si>
  <si>
    <t>KUWABARA Tetsuya</t>
  </si>
  <si>
    <t>SHIBAKUSA Mayune</t>
  </si>
  <si>
    <t>KAWAKAMI Tomoya</t>
  </si>
  <si>
    <t>ISHIKAWA Taichi</t>
  </si>
  <si>
    <t>HASHIMOTO Masayuki</t>
  </si>
  <si>
    <t>ASAUMI Shinnosuke</t>
  </si>
  <si>
    <t>ITO Kyo</t>
  </si>
  <si>
    <t>ITO Yuto</t>
  </si>
  <si>
    <t>EGUCHI Seiya</t>
  </si>
  <si>
    <t>ONUMA Kenshin</t>
  </si>
  <si>
    <t>ONO Kazuto</t>
  </si>
  <si>
    <t>KUSHIHASHI Kazuki</t>
  </si>
  <si>
    <t>KOGA Shogo</t>
  </si>
  <si>
    <t>KONNO Daiki</t>
  </si>
  <si>
    <t>SASAKI Izuru</t>
  </si>
  <si>
    <t>TAKANO Daita</t>
  </si>
  <si>
    <t>NASU Chiharu</t>
  </si>
  <si>
    <t>HASHIMOTO Koshi</t>
  </si>
  <si>
    <t>MORI Masaya</t>
  </si>
  <si>
    <t>YAMAWAKI Mizuki</t>
  </si>
  <si>
    <t>MUTSUNA Yuki</t>
  </si>
  <si>
    <t>AOKI Riku</t>
  </si>
  <si>
    <t>IGARASHI Shoei</t>
  </si>
  <si>
    <t>ONOUE Koshi</t>
  </si>
  <si>
    <t>KUROSAWA Kakeru</t>
  </si>
  <si>
    <t>KURODA Tsubasa</t>
  </si>
  <si>
    <t>TANAKA Koki</t>
  </si>
  <si>
    <t>NABEMOTO Keiji</t>
  </si>
  <si>
    <t>EDO Daisuke</t>
  </si>
  <si>
    <t>SUZUE Yuki</t>
  </si>
  <si>
    <t>NAKAJIMA Haruki</t>
  </si>
  <si>
    <t>MATSUO Yusei</t>
  </si>
  <si>
    <t>ISHIDA Taiyo</t>
  </si>
  <si>
    <t>NAGATA Kengo</t>
  </si>
  <si>
    <t>AKAIKE Riku</t>
  </si>
  <si>
    <t>UCHIYAMA Shunichi</t>
  </si>
  <si>
    <t>URUSHIBATA Atsuki</t>
  </si>
  <si>
    <t>OMORI Ryota</t>
  </si>
  <si>
    <t>KINO Ukyo</t>
  </si>
  <si>
    <t>KOH Genki</t>
  </si>
  <si>
    <t>SASABE Shunsuke</t>
  </si>
  <si>
    <t>SHIROI Toshiya</t>
  </si>
  <si>
    <t>SETOYAMA Yuto</t>
  </si>
  <si>
    <t>TAKAHAMA Taishi</t>
  </si>
  <si>
    <t>TANAKA Shingo</t>
  </si>
  <si>
    <t>TANAKA Taisei</t>
  </si>
  <si>
    <t>NAKATSUGAWA Ryo</t>
  </si>
  <si>
    <t>HASHIMOTO Takuya</t>
  </si>
  <si>
    <t>HIRANO Ryo</t>
  </si>
  <si>
    <t>FUJII Kenta</t>
  </si>
  <si>
    <t>MATSUO Seiya</t>
  </si>
  <si>
    <t>MIZUKANE Daisuke</t>
  </si>
  <si>
    <t>MIYOSHI Koki</t>
  </si>
  <si>
    <t>YANAGISAWA Keigo</t>
  </si>
  <si>
    <t>YOSHITOMI Junya</t>
  </si>
  <si>
    <t>TAMAKI Yuma</t>
  </si>
  <si>
    <t>YOSHIHARA Shunto</t>
  </si>
  <si>
    <t>HIGUCHI Kentaro</t>
  </si>
  <si>
    <t>NISHIJIMA Toru</t>
  </si>
  <si>
    <t>NAEMURA Ryuna</t>
  </si>
  <si>
    <t>INOUE Takuya</t>
  </si>
  <si>
    <t>TOU Kanrin</t>
  </si>
  <si>
    <t>MIYAJIMA Takaki</t>
  </si>
  <si>
    <t>BABA Kodai</t>
  </si>
  <si>
    <t>IINO Hayato</t>
  </si>
  <si>
    <t>MURAMATSU Seiya</t>
  </si>
  <si>
    <t>MASAKI Haruki</t>
  </si>
  <si>
    <t>KOSHIKA Shimpei</t>
  </si>
  <si>
    <t>SAKAMOTO Sohei</t>
  </si>
  <si>
    <t>HIRANO Rin</t>
  </si>
  <si>
    <t>KUBOYAMA Riki</t>
  </si>
  <si>
    <t>OTA Takeshi</t>
  </si>
  <si>
    <t>OTSUKA Katsuki</t>
  </si>
  <si>
    <t>ONO Seiki</t>
  </si>
  <si>
    <t>TAKAHASHI Taisei</t>
  </si>
  <si>
    <t>TATEIRI Motoki</t>
  </si>
  <si>
    <t>MIMURA Syota</t>
  </si>
  <si>
    <t>KUNIMATSU Akira</t>
  </si>
  <si>
    <t>IMAI Takao</t>
  </si>
  <si>
    <t>FUDAUCHI Wataru</t>
  </si>
  <si>
    <t>SATO Daiki</t>
  </si>
  <si>
    <t>SATO Ryusei</t>
  </si>
  <si>
    <t>UENO Fumiya</t>
  </si>
  <si>
    <t>ISHIYAMA Jo</t>
  </si>
  <si>
    <t>ICHIMARU Ryuki</t>
  </si>
  <si>
    <t>HIROSE Syui</t>
  </si>
  <si>
    <t>YOSHIKAWA Ryosuke</t>
  </si>
  <si>
    <t>SUZUKI Takehiro</t>
  </si>
  <si>
    <t>YAMAMOTO Rintaro</t>
  </si>
  <si>
    <t>NABESHIMA Jin</t>
  </si>
  <si>
    <t>MIYASHITA Syunsuke</t>
  </si>
  <si>
    <t>AKIYAMA Moeki</t>
  </si>
  <si>
    <t>TAKEDA Suguru</t>
  </si>
  <si>
    <t>KUROSHIMA Kentaro</t>
  </si>
  <si>
    <t>KUBOTA Yusuke</t>
  </si>
  <si>
    <t>OCHIAI Renta</t>
  </si>
  <si>
    <t>FUJIWARA Kaito</t>
  </si>
  <si>
    <t>TAKAMATSU Kenshin</t>
  </si>
  <si>
    <t>NUMAHATA Dai</t>
  </si>
  <si>
    <t>ISHITANI Kokoro</t>
  </si>
  <si>
    <t>SASAKI Yuya</t>
  </si>
  <si>
    <t>AKIMOTO Ryota</t>
  </si>
  <si>
    <t>AOKI Kazuma</t>
  </si>
  <si>
    <t>HIRAI Daiki</t>
  </si>
  <si>
    <t>HASHIMOTO Daiki</t>
  </si>
  <si>
    <t>MACHI Ryota</t>
  </si>
  <si>
    <t>HOSAYAMA Masato</t>
  </si>
  <si>
    <t xml:space="preserve">KOIZUMI Rikuto </t>
  </si>
  <si>
    <t>ODATE Ten</t>
  </si>
  <si>
    <t>ONO Eiki</t>
  </si>
  <si>
    <t>TADANO Kiyoto</t>
  </si>
  <si>
    <t>NONAKA Ikumi</t>
  </si>
  <si>
    <t>UEDA Asahi</t>
  </si>
  <si>
    <t>MURAYAMA Yuki</t>
  </si>
  <si>
    <t>HASEGAWA Toshiki</t>
  </si>
  <si>
    <t>SHIMOE Kenjiro</t>
  </si>
  <si>
    <t>FUJIWARA Kosei</t>
  </si>
  <si>
    <t>MAETSU Ikuya</t>
  </si>
  <si>
    <t>YUMINAGA Takahiro</t>
  </si>
  <si>
    <t>AOKI Miu</t>
  </si>
  <si>
    <t>NAGAMORI Seiya</t>
  </si>
  <si>
    <t>HASEGAWA Hironosuke</t>
  </si>
  <si>
    <t>TAKATAMA Shunsuke</t>
  </si>
  <si>
    <t>TERAMOTO Ryuya</t>
  </si>
  <si>
    <t>HAYASHI Yuga</t>
  </si>
  <si>
    <t>YAHIRO Masanari</t>
  </si>
  <si>
    <t>YAMAMOTO Yuhi</t>
  </si>
  <si>
    <t>WARAGAI Seiya</t>
  </si>
  <si>
    <t>GUNJI Masaaki</t>
  </si>
  <si>
    <t>NAKAJIMA Daichi</t>
  </si>
  <si>
    <t>AMAGI  Asahi</t>
  </si>
  <si>
    <t>FUKAMACHI Hidai</t>
  </si>
  <si>
    <t>IMANISHI Kota</t>
  </si>
  <si>
    <t>OOTA Taisei</t>
  </si>
  <si>
    <t>SADO Kihiro</t>
  </si>
  <si>
    <t xml:space="preserve">SASAKI Tsubasa </t>
  </si>
  <si>
    <t>HAMADA Kanji</t>
  </si>
  <si>
    <t>TOGANO Nobunao</t>
  </si>
  <si>
    <t>KURATA Ayumu</t>
  </si>
  <si>
    <t>NONAKA  Seiya</t>
  </si>
  <si>
    <t>KITAZAWA Tetsu</t>
  </si>
  <si>
    <t>KANA Kozo</t>
  </si>
  <si>
    <t>SHINO Ryusuke</t>
  </si>
  <si>
    <t>MORI Masato</t>
  </si>
  <si>
    <t>FUKUSHIMA Ayumu</t>
  </si>
  <si>
    <t>SUDO Ryuji</t>
  </si>
  <si>
    <t>KUREBAYASHI Hayate</t>
  </si>
  <si>
    <t>KIDO Yosuke</t>
  </si>
  <si>
    <t>UEDA Haruki</t>
  </si>
  <si>
    <t>TAKAHASHI Keishiro</t>
  </si>
  <si>
    <t>MIKAJIRI Kyowa</t>
  </si>
  <si>
    <t>FUJIMOTO Hiroki</t>
  </si>
  <si>
    <t>SATO Kyohei</t>
  </si>
  <si>
    <t>KASAI Taiki</t>
  </si>
  <si>
    <t>UEKI Shota</t>
  </si>
  <si>
    <t>ABE Ryutaro</t>
  </si>
  <si>
    <t>YAEGASHI Hiromu</t>
  </si>
  <si>
    <t>KATANO Yuta</t>
  </si>
  <si>
    <t>SASAYA Ryota</t>
  </si>
  <si>
    <t>TSUCHIYA Yuki</t>
  </si>
  <si>
    <t>ITO Tatsuya</t>
  </si>
  <si>
    <t>KASAI Naoki</t>
  </si>
  <si>
    <t>KIKUCHI Reiji</t>
  </si>
  <si>
    <t>SAITO Ko</t>
  </si>
  <si>
    <t>SUZUKI Yuma</t>
  </si>
  <si>
    <t>TAKED Shota</t>
  </si>
  <si>
    <t>NAKANO Yuya</t>
  </si>
  <si>
    <t>NISHIMURA Yuma</t>
  </si>
  <si>
    <t>HIRATA Tomoki</t>
  </si>
  <si>
    <t>FUCHU Ayuki</t>
  </si>
  <si>
    <t>MATSUMOTO Reo</t>
  </si>
  <si>
    <t>MIURA Kazuma</t>
  </si>
  <si>
    <t>KAWASAKI Kyohei</t>
  </si>
  <si>
    <t>IKEDA Masashi</t>
  </si>
  <si>
    <t>KOBAYASHI Takazumi</t>
  </si>
  <si>
    <t>SAKAI Hiroyuki</t>
  </si>
  <si>
    <t>SATO Taiyo</t>
  </si>
  <si>
    <t>TAKEO Koki</t>
  </si>
  <si>
    <t>TASAKI Yoshiki</t>
  </si>
  <si>
    <t>NAKAYAMA Sota</t>
  </si>
  <si>
    <t>MARUYAMA Masayasu</t>
  </si>
  <si>
    <t>IRINO Shota</t>
  </si>
  <si>
    <t>OKADA Takuro</t>
  </si>
  <si>
    <t>KANEDA Ryosuke</t>
  </si>
  <si>
    <t>KOBAYASHI Hiroaki</t>
  </si>
  <si>
    <t>TSUKADA Hosei</t>
  </si>
  <si>
    <t>TERUUCHI Atsutoshi</t>
  </si>
  <si>
    <t>TOMIYAMA Shota</t>
  </si>
  <si>
    <t>NAGAI Ryusei</t>
  </si>
  <si>
    <t>HASEGAWA Shuta</t>
  </si>
  <si>
    <t>FUJIWARA Junnosuke</t>
  </si>
  <si>
    <t>KAWAKAMI Ryo</t>
  </si>
  <si>
    <t>KAWANO Hiroto</t>
  </si>
  <si>
    <t>SHIBUYA Naoshi</t>
  </si>
  <si>
    <t>NISHIZAWA Kazuki</t>
  </si>
  <si>
    <t>MIYASHITA Rintaro</t>
  </si>
  <si>
    <t>SHINKAI Hayato</t>
  </si>
  <si>
    <t>ISONO Yota</t>
  </si>
  <si>
    <t>SUGIOKA Ryoma</t>
  </si>
  <si>
    <t>TSUTSUMI Kotaro</t>
  </si>
  <si>
    <t>MIYAZAKI Yusuke</t>
  </si>
  <si>
    <t>UEHARA Yuki</t>
  </si>
  <si>
    <t>NAKANISHI Keita</t>
  </si>
  <si>
    <t>MINAKAWA Kazunori</t>
  </si>
  <si>
    <t>OKABE Taiga</t>
  </si>
  <si>
    <t>ONUMA Tatsuki</t>
  </si>
  <si>
    <t>ISHIKAWA Ryosuke</t>
  </si>
  <si>
    <t>TOGURI Arata</t>
  </si>
  <si>
    <t>EBISAWA Kouta</t>
  </si>
  <si>
    <t>TASAKI Hotaka</t>
  </si>
  <si>
    <t>MORI Yuma</t>
  </si>
  <si>
    <t>KUSANAGI Tatsuhito</t>
  </si>
  <si>
    <t>YAMADA Masataka</t>
  </si>
  <si>
    <t>ONIZAWA Daichi</t>
  </si>
  <si>
    <t>TSUZAKI Shuto</t>
  </si>
  <si>
    <t>WATANABE Yoshitaka</t>
  </si>
  <si>
    <t>MIYAMOTO Keita</t>
  </si>
  <si>
    <t>KOMATSU Seiya</t>
  </si>
  <si>
    <t>SAITOU Kosuke</t>
  </si>
  <si>
    <t>SATO Atsuki</t>
  </si>
  <si>
    <t>TAKAKU Hisanori</t>
  </si>
  <si>
    <t>HARA Taizo</t>
  </si>
  <si>
    <t>HINATA Ryo</t>
  </si>
  <si>
    <t>YOSHIOKA Atsushi</t>
  </si>
  <si>
    <t>MASUNAGA Kodai</t>
  </si>
  <si>
    <t>KATOH Hiroki</t>
  </si>
  <si>
    <t>HAMANAKA Kenta</t>
  </si>
  <si>
    <t>SHIDOMI Sho</t>
  </si>
  <si>
    <t>HIRANO Kai</t>
  </si>
  <si>
    <t>ENATSU Kohei</t>
  </si>
  <si>
    <t>MORIZANE Ryota</t>
  </si>
  <si>
    <t>FUKUSHIMA Kaito</t>
  </si>
  <si>
    <t>OKABE Kohei</t>
  </si>
  <si>
    <t>MORIMOTO Wataru</t>
  </si>
  <si>
    <t>YAMAGUCHI Sho</t>
  </si>
  <si>
    <t>SHINOKU Kota</t>
  </si>
  <si>
    <t>HENMI Sota</t>
  </si>
  <si>
    <t>UEDA Yuki</t>
  </si>
  <si>
    <t>IMAMURA Ryota</t>
  </si>
  <si>
    <t>SENDA Akito</t>
  </si>
  <si>
    <t>TABATA Hiroki</t>
  </si>
  <si>
    <t>TSURUMI Kenta</t>
  </si>
  <si>
    <t>NAKANO Tomoya</t>
  </si>
  <si>
    <t>YASHIMA Kaito</t>
  </si>
  <si>
    <t>ONISHI Hayato</t>
  </si>
  <si>
    <t>HIGA Ryutaro</t>
  </si>
  <si>
    <t>KANO Taho</t>
  </si>
  <si>
    <t>NISHIDA Fumiya</t>
  </si>
  <si>
    <t>HIROKI Ryota</t>
  </si>
  <si>
    <t>CHIBA Syunsuke</t>
  </si>
  <si>
    <t>YAMAMOTO Yoichiro</t>
  </si>
  <si>
    <t>NAKAJIMA Takato</t>
  </si>
  <si>
    <t>MUROI Atsushi</t>
  </si>
  <si>
    <t>MATSUMOTO Masato</t>
  </si>
  <si>
    <t>ISHIWATA Fuuju</t>
  </si>
  <si>
    <t>SUZUKI Hayato</t>
  </si>
  <si>
    <t>MISHINA Yuukirou</t>
  </si>
  <si>
    <t>YOSHIDA Kanau</t>
  </si>
  <si>
    <t>ISHIKAWA Daiki</t>
  </si>
  <si>
    <t>TAKANO Yuudai</t>
  </si>
  <si>
    <t>TAKANO Yuusuke</t>
  </si>
  <si>
    <t>URABE Takuma</t>
  </si>
  <si>
    <t>YOSHIDA Ryou</t>
  </si>
  <si>
    <t>UMEMURA Ryuusei</t>
  </si>
  <si>
    <t>IKUMA Kensuke</t>
  </si>
  <si>
    <t>OOKUBO Shion</t>
  </si>
  <si>
    <t>IIHAMA Yutaro</t>
  </si>
  <si>
    <t>KAJIYAMA Syohei</t>
  </si>
  <si>
    <t>KANAZASI Yutaro</t>
  </si>
  <si>
    <t>KAWAMURA Kairi</t>
  </si>
  <si>
    <t>SATO Ren</t>
  </si>
  <si>
    <t>TAKADA Konosuke</t>
  </si>
  <si>
    <t>FUJITA Kai</t>
  </si>
  <si>
    <t>SHIRAIWA Mikiya</t>
  </si>
  <si>
    <t>OHARA Kento</t>
  </si>
  <si>
    <t>YAMAMOTO Kansei</t>
  </si>
  <si>
    <t>KAWAHARA Ayumu</t>
  </si>
  <si>
    <t>SAKAI Ryosuke</t>
  </si>
  <si>
    <t>KIDO Yusuke</t>
  </si>
  <si>
    <t>KINASHI Yoshiki</t>
  </si>
  <si>
    <t>WATANABE Sota</t>
  </si>
  <si>
    <t>YAMAMOTO Kansuke</t>
  </si>
  <si>
    <t>MATSUZAKI Koki</t>
  </si>
  <si>
    <t>IWATA Iori</t>
  </si>
  <si>
    <t>OGASAWARA Daichi</t>
  </si>
  <si>
    <t>MIURA Hiroaki</t>
  </si>
  <si>
    <t>KONDO Keita</t>
  </si>
  <si>
    <t>MINEMURA Iori</t>
  </si>
  <si>
    <t>YANAI Makoto</t>
  </si>
  <si>
    <t>ARAI Makito</t>
  </si>
  <si>
    <t>KIKUCHI Sho</t>
  </si>
  <si>
    <t>ishizaki masato</t>
  </si>
  <si>
    <t>eda takuto</t>
  </si>
  <si>
    <t>kakinuma koki</t>
  </si>
  <si>
    <t>sakamoto dai</t>
  </si>
  <si>
    <t>tokita shogo</t>
  </si>
  <si>
    <t>KOYAMA Kazuya</t>
  </si>
  <si>
    <t>KATO Hiroki</t>
  </si>
  <si>
    <t>OSHIO Kengo</t>
  </si>
  <si>
    <t>YONEZAWA Hayato</t>
  </si>
  <si>
    <t>TSUCHIYA Taiichiro</t>
  </si>
  <si>
    <t>YANAI Ryota</t>
  </si>
  <si>
    <t>UTSUGI Kohei</t>
  </si>
  <si>
    <t>FUJII Yusuke</t>
  </si>
  <si>
    <t>MATSUMORI  Fumiaki</t>
  </si>
  <si>
    <t>NAGATANI Ponpatto</t>
  </si>
  <si>
    <t>KATOU Naoya</t>
  </si>
  <si>
    <t>KITANO Ryuya</t>
  </si>
  <si>
    <t>KUDO Kenshiro</t>
  </si>
  <si>
    <t>SHIGETOMI Yuna</t>
  </si>
  <si>
    <t>MASAOKA Sora</t>
  </si>
  <si>
    <t>YAMAZAKI Haruto</t>
  </si>
  <si>
    <t>TANIKAWA Ren</t>
  </si>
  <si>
    <t>KOBAYASHITOMASU Syuhei</t>
  </si>
  <si>
    <t>ASUKA Soichiro</t>
  </si>
  <si>
    <t>SINOZAKI Kakeru</t>
  </si>
  <si>
    <t>ISIKAWA Taiki</t>
  </si>
  <si>
    <t>SIMIZU Raiki</t>
  </si>
  <si>
    <t>YAMAMAOTO Yuji</t>
  </si>
  <si>
    <t>IDEGAMI Hiroto</t>
  </si>
  <si>
    <t>YAMAUCHI Tomoyuki</t>
  </si>
  <si>
    <t>SHINNO Saeki</t>
  </si>
  <si>
    <t>SHOUJI Hiderou</t>
  </si>
  <si>
    <t>YUZURIHA Mikihiro</t>
  </si>
  <si>
    <t>ISHIDA Rikuto</t>
  </si>
  <si>
    <t>SHIBATA Kazuki</t>
  </si>
  <si>
    <t>FURUYA Keisho</t>
  </si>
  <si>
    <t>TAKEADA Hiroki</t>
  </si>
  <si>
    <t>OGAWA Kodai</t>
  </si>
  <si>
    <t>HOSOYAMA Yuji</t>
  </si>
  <si>
    <t>SUGAWARA Kenya</t>
  </si>
  <si>
    <t>YOSHIHARA Nagisa</t>
  </si>
  <si>
    <t>HAYAKAWA Tomohiro</t>
  </si>
  <si>
    <t>SHINOZAKI Akihiko</t>
  </si>
  <si>
    <t>KUSUNOKI Ryota</t>
  </si>
  <si>
    <t>MORITA Daiki</t>
  </si>
  <si>
    <t>TAREISHI Yugo</t>
  </si>
  <si>
    <t>ISHIHARA Hiroki</t>
  </si>
  <si>
    <t>UEMURA Yuta</t>
  </si>
  <si>
    <t>SUGAI Takumi</t>
  </si>
  <si>
    <t>DOI Shota</t>
  </si>
  <si>
    <t>TOMARU Issa</t>
  </si>
  <si>
    <t>HORIGOME Ao</t>
  </si>
  <si>
    <t>OKUMURA Kazuki</t>
  </si>
  <si>
    <t>HARADA Masaki</t>
  </si>
  <si>
    <t>UCHIDA Atsushi</t>
  </si>
  <si>
    <t>SHIMOMURA Yasunobu</t>
  </si>
  <si>
    <t>TOMITA Keito</t>
  </si>
  <si>
    <t>HOSHINO Takumi</t>
  </si>
  <si>
    <t>HOJO Seiya</t>
  </si>
  <si>
    <t>SUGAWARA Hibiki</t>
  </si>
  <si>
    <t>SUZUKI Mototsugu</t>
  </si>
  <si>
    <t>CHIBA Yuki</t>
  </si>
  <si>
    <t>NISHI Yudai</t>
  </si>
  <si>
    <t>OKUMURA Kanade</t>
  </si>
  <si>
    <t>TAMAI Ryou</t>
  </si>
  <si>
    <t>USAMI Yuta</t>
  </si>
  <si>
    <t>HIRANO Taichi</t>
  </si>
  <si>
    <t>MOCHIMASU Koki</t>
  </si>
  <si>
    <t>SETO Ryohei</t>
  </si>
  <si>
    <t>TAKAHASHI Rei</t>
  </si>
  <si>
    <t>NAKAHIRA Koushiro</t>
  </si>
  <si>
    <t>MIYAMOTO Taishi</t>
  </si>
  <si>
    <t>MARUYAMA Shota</t>
  </si>
  <si>
    <t>NAKAGAWA Yoshiaki</t>
  </si>
  <si>
    <t>YAMASHITA Reisuke</t>
  </si>
  <si>
    <t>ODA Kento</t>
  </si>
  <si>
    <t>TAKAGI Ryo</t>
  </si>
  <si>
    <t>HISADA Shunsuke</t>
  </si>
  <si>
    <t>OSHIMA Hirotaka</t>
  </si>
  <si>
    <t>TANAKA Yuzuki</t>
  </si>
  <si>
    <t>MATSUMOTO Takumi</t>
  </si>
  <si>
    <t>KAWAI Satoshi</t>
  </si>
  <si>
    <t>TANABE Kosuke</t>
  </si>
  <si>
    <t>KANEKO Yoshia</t>
  </si>
  <si>
    <t>SETO Yumeto</t>
  </si>
  <si>
    <t>SASAGAWA Koutarou</t>
  </si>
  <si>
    <t>SUGIYAMA Ai</t>
  </si>
  <si>
    <t>SOEJIMA Kenta</t>
  </si>
  <si>
    <t>MATSUO Tsubasa</t>
  </si>
  <si>
    <t>GOUHARA Masaya</t>
  </si>
  <si>
    <t>OKUBAYASHI Takuya</t>
  </si>
  <si>
    <t>ABE Ryomei</t>
  </si>
  <si>
    <t>OSAWA Takehiro</t>
  </si>
  <si>
    <t>SUGANUMA Takuya</t>
  </si>
  <si>
    <t>TANAAMI Hikaru</t>
  </si>
  <si>
    <t>HAMADA Yui</t>
  </si>
  <si>
    <t>MORITA Seiko</t>
  </si>
  <si>
    <t>HISHINUMA Hayate</t>
  </si>
  <si>
    <t>YANAGIDA Tomohiro</t>
  </si>
  <si>
    <t>NARA  Dice</t>
  </si>
  <si>
    <t>UESIGI Takayori</t>
  </si>
  <si>
    <t>ISHIZAKI Hiroyuki</t>
  </si>
  <si>
    <t>ENOMOTO Taiki</t>
  </si>
  <si>
    <t>MIZUNO Aki</t>
  </si>
  <si>
    <t>OGATA Shoichi</t>
  </si>
  <si>
    <t>FURUYAMA Tomoya</t>
  </si>
  <si>
    <t>TOZAWA Kouta</t>
  </si>
  <si>
    <t>NAKAI  Syuta</t>
  </si>
  <si>
    <t>SAEKI Ryota</t>
  </si>
  <si>
    <t>NAKAZAWA Arata</t>
  </si>
  <si>
    <t>SASAKI Ryona</t>
  </si>
  <si>
    <t>WASHIO Masayuki</t>
  </si>
  <si>
    <t>KAZUNO Hiroki</t>
  </si>
  <si>
    <t>IKEDA Haru</t>
  </si>
  <si>
    <t>ITO Kaita</t>
  </si>
  <si>
    <t>OKAZAKI Yuichiro</t>
  </si>
  <si>
    <t>KANAYA Yuichi</t>
  </si>
  <si>
    <t>SHIMIZU Kojiro</t>
  </si>
  <si>
    <t>HOSOYA Esuke</t>
  </si>
  <si>
    <t>AIKAWA　 Yuki</t>
  </si>
  <si>
    <t>英語表記</t>
    <rPh sb="0" eb="2">
      <t>エイゴ</t>
    </rPh>
    <rPh sb="2" eb="4">
      <t>ヒョウキ</t>
    </rPh>
    <phoneticPr fontId="1"/>
  </si>
  <si>
    <t>国籍
(3レター)</t>
    <rPh sb="0" eb="2">
      <t>コクセキ</t>
    </rPh>
    <phoneticPr fontId="1"/>
  </si>
  <si>
    <t>3レター</t>
    <phoneticPr fontId="7"/>
  </si>
  <si>
    <t>JPN</t>
  </si>
  <si>
    <t>KEN</t>
  </si>
  <si>
    <t>BRA</t>
  </si>
  <si>
    <t>PER</t>
  </si>
  <si>
    <t>KOR</t>
  </si>
  <si>
    <t>CHN</t>
  </si>
  <si>
    <t>THA</t>
  </si>
  <si>
    <t>ERI</t>
  </si>
  <si>
    <t>BHU</t>
  </si>
  <si>
    <t xml:space="preserve">JPN </t>
  </si>
  <si>
    <t>慶應義塾大学大学院</t>
    <rPh sb="6" eb="9">
      <t>ダイガクイン</t>
    </rPh>
    <phoneticPr fontId="7"/>
  </si>
  <si>
    <t>東海大学大学院</t>
    <rPh sb="4" eb="7">
      <t>ダイガクイン</t>
    </rPh>
    <phoneticPr fontId="7"/>
  </si>
  <si>
    <t>東洋大学大学院</t>
    <rPh sb="4" eb="7">
      <t>ダイガクイン</t>
    </rPh>
    <phoneticPr fontId="7"/>
  </si>
  <si>
    <t>筑波大学大学院</t>
    <rPh sb="4" eb="7">
      <t>ダイガクイン</t>
    </rPh>
    <phoneticPr fontId="7"/>
  </si>
  <si>
    <t>順天堂大学大学院</t>
    <rPh sb="5" eb="8">
      <t>ダイガクイン</t>
    </rPh>
    <phoneticPr fontId="7"/>
  </si>
  <si>
    <t>東京大学大学院</t>
    <rPh sb="4" eb="7">
      <t>ダイガクイン</t>
    </rPh>
    <phoneticPr fontId="7"/>
  </si>
  <si>
    <t>東京学芸大学大学院</t>
    <rPh sb="6" eb="9">
      <t>ダイガクイン</t>
    </rPh>
    <phoneticPr fontId="7"/>
  </si>
  <si>
    <t>大東文化大学大学院</t>
    <rPh sb="6" eb="9">
      <t>ダイガクイン</t>
    </rPh>
    <phoneticPr fontId="7"/>
  </si>
  <si>
    <t>日本大学大学院</t>
    <rPh sb="4" eb="7">
      <t>ダイガクイン</t>
    </rPh>
    <phoneticPr fontId="7"/>
  </si>
  <si>
    <t>中央大学大学院</t>
    <rPh sb="4" eb="7">
      <t>ダイガクイン</t>
    </rPh>
    <phoneticPr fontId="7"/>
  </si>
  <si>
    <t>横浜国立大学大学院</t>
    <rPh sb="6" eb="9">
      <t>ダイガクイン</t>
    </rPh>
    <phoneticPr fontId="7"/>
  </si>
  <si>
    <t>茨城大学大学院</t>
    <rPh sb="4" eb="7">
      <t>ダイガクイン</t>
    </rPh>
    <phoneticPr fontId="7"/>
  </si>
  <si>
    <t>上武大学大学院</t>
    <rPh sb="4" eb="7">
      <t>ダイガクイン</t>
    </rPh>
    <phoneticPr fontId="7"/>
  </si>
  <si>
    <t>千葉大学大学院</t>
    <rPh sb="4" eb="7">
      <t>ダイガクイン</t>
    </rPh>
    <phoneticPr fontId="7"/>
  </si>
  <si>
    <t>日本体育大学大学院</t>
    <rPh sb="6" eb="9">
      <t>ダイガクイン</t>
    </rPh>
    <phoneticPr fontId="7"/>
  </si>
  <si>
    <t>東京農工大学大学院</t>
    <rPh sb="6" eb="9">
      <t>ダイガクイン</t>
    </rPh>
    <phoneticPr fontId="7"/>
  </si>
  <si>
    <t>上智大学大学院</t>
    <rPh sb="4" eb="7">
      <t>ダイガクイン</t>
    </rPh>
    <phoneticPr fontId="7"/>
  </si>
  <si>
    <t>東京理科大学大学院</t>
    <rPh sb="6" eb="9">
      <t>ダイガクイン</t>
    </rPh>
    <phoneticPr fontId="7"/>
  </si>
  <si>
    <t>東京工業大学大学院</t>
    <rPh sb="6" eb="9">
      <t>ダイガクイン</t>
    </rPh>
    <phoneticPr fontId="7"/>
  </si>
  <si>
    <t>山梨大学大学院</t>
    <rPh sb="4" eb="7">
      <t>ダイガクイン</t>
    </rPh>
    <phoneticPr fontId="7"/>
  </si>
  <si>
    <t>東京海洋大学大学院</t>
    <rPh sb="6" eb="9">
      <t>ダイガクイン</t>
    </rPh>
    <phoneticPr fontId="7"/>
  </si>
  <si>
    <t>群馬大学大学院</t>
    <rPh sb="4" eb="7">
      <t>ダイガクイン</t>
    </rPh>
    <phoneticPr fontId="7"/>
  </si>
  <si>
    <t>電気通信大学大学院</t>
    <rPh sb="6" eb="9">
      <t>ダイガクイン</t>
    </rPh>
    <phoneticPr fontId="7"/>
  </si>
  <si>
    <t>東京都立大学大学院</t>
    <rPh sb="6" eb="9">
      <t>ダイガクイン</t>
    </rPh>
    <phoneticPr fontId="7"/>
  </si>
  <si>
    <t>埼玉大学大学院</t>
    <rPh sb="4" eb="7">
      <t>ダイガクイン</t>
    </rPh>
    <phoneticPr fontId="7"/>
  </si>
  <si>
    <t>東京電機大学大学院</t>
    <rPh sb="6" eb="9">
      <t>ダイガクイン</t>
    </rPh>
    <phoneticPr fontId="7"/>
  </si>
  <si>
    <t>Data</t>
  </si>
  <si>
    <t>基本情報</t>
    <rPh sb="0" eb="2">
      <t>キホン</t>
    </rPh>
    <rPh sb="2" eb="4">
      <t>ジョウホウ</t>
    </rPh>
    <phoneticPr fontId="16"/>
  </si>
  <si>
    <t>登録番号</t>
    <rPh sb="0" eb="2">
      <t>トウロク</t>
    </rPh>
    <rPh sb="2" eb="4">
      <t>バンゴウ</t>
    </rPh>
    <phoneticPr fontId="16"/>
  </si>
  <si>
    <t>氏名</t>
    <rPh sb="0" eb="2">
      <t>シメイ</t>
    </rPh>
    <phoneticPr fontId="16"/>
  </si>
  <si>
    <t>ﾌﾘｶﾞﾅ(英語表記)</t>
    <rPh sb="6" eb="8">
      <t>エイゴ</t>
    </rPh>
    <rPh sb="8" eb="10">
      <t>ヒョウキ</t>
    </rPh>
    <phoneticPr fontId="16"/>
  </si>
  <si>
    <t>所属コード</t>
    <rPh sb="0" eb="2">
      <t>ショゾク</t>
    </rPh>
    <phoneticPr fontId="16"/>
  </si>
  <si>
    <t>学年</t>
    <rPh sb="0" eb="2">
      <t>ガクネン</t>
    </rPh>
    <phoneticPr fontId="16"/>
  </si>
  <si>
    <t>登録陸協</t>
    <rPh sb="0" eb="2">
      <t>トウロク</t>
    </rPh>
    <rPh sb="2" eb="3">
      <t>リク</t>
    </rPh>
    <rPh sb="3" eb="4">
      <t>キョウ</t>
    </rPh>
    <phoneticPr fontId="16"/>
  </si>
  <si>
    <t>国籍(3レター)</t>
    <rPh sb="0" eb="2">
      <t>コクセキ</t>
    </rPh>
    <phoneticPr fontId="16"/>
  </si>
  <si>
    <t>種目１</t>
    <rPh sb="0" eb="2">
      <t>シュモク</t>
    </rPh>
    <phoneticPr fontId="16"/>
  </si>
  <si>
    <t>有効記録１</t>
    <rPh sb="0" eb="2">
      <t>ユウコウ</t>
    </rPh>
    <rPh sb="2" eb="4">
      <t>キロク</t>
    </rPh>
    <phoneticPr fontId="16"/>
  </si>
  <si>
    <t>備考</t>
    <rPh sb="0" eb="2">
      <t>ビコウ</t>
    </rPh>
    <phoneticPr fontId="15"/>
  </si>
  <si>
    <t>TR</t>
    <phoneticPr fontId="15"/>
  </si>
  <si>
    <t>※このシートは印刷し、捺印したものをスキャンしてデータ化すること</t>
    <rPh sb="7" eb="9">
      <t>インサツ</t>
    </rPh>
    <rPh sb="11" eb="13">
      <t>ナツイン</t>
    </rPh>
    <rPh sb="27" eb="28">
      <t>カ</t>
    </rPh>
    <phoneticPr fontId="5"/>
  </si>
  <si>
    <t>※スキャンデータはメールにて提出すること(エントリーマニュアル参照)</t>
    <rPh sb="14" eb="16">
      <t>テイシュツ</t>
    </rPh>
    <rPh sb="31" eb="33">
      <t>サンショウ</t>
    </rPh>
    <phoneticPr fontId="5"/>
  </si>
  <si>
    <t>第99回関東学生陸上競技対校選手権大会</t>
    <rPh sb="17" eb="19">
      <t>タイカイ</t>
    </rPh>
    <phoneticPr fontId="3"/>
  </si>
  <si>
    <t>青学大</t>
  </si>
  <si>
    <t>ｱｵﾔﾏｶﾞｸｲﾝﾀﾞｲｶﾞｸ</t>
  </si>
  <si>
    <t>亜大</t>
  </si>
  <si>
    <t>ｱｼﾞｱﾀﾞｲｶﾞｸ</t>
  </si>
  <si>
    <t>茨城キリスト教大学</t>
  </si>
  <si>
    <t>茨城キリスト教大</t>
    <rPh sb="7" eb="8">
      <t>ダイ</t>
    </rPh>
    <phoneticPr fontId="1"/>
  </si>
  <si>
    <t>ｲﾊﾞﾗｷｷﾘｽﾄｷｮｳﾀﾞｲｶﾞｸ</t>
  </si>
  <si>
    <t>茨城大</t>
  </si>
  <si>
    <t>ｲﾊﾞﾗｷﾀﾞｲｶﾞｸ</t>
  </si>
  <si>
    <t>宇都宮大</t>
  </si>
  <si>
    <t>ｳﾂﾉﾐﾔﾀﾞｲｶﾞｸ</t>
  </si>
  <si>
    <t>桜美林大</t>
  </si>
  <si>
    <t>ｵｳﾋﾞﾘﾝﾀﾞｲｶﾞｸ</t>
  </si>
  <si>
    <t>お茶の水女子大学</t>
  </si>
  <si>
    <t>お茶女大</t>
  </si>
  <si>
    <t>ｵﾁｬﾉﾐｽﾞｼﾞｮｼﾀﾞｲｶﾞｸ</t>
  </si>
  <si>
    <t>小山工業高等専門学校</t>
    <rPh sb="0" eb="2">
      <t>オヤマ</t>
    </rPh>
    <rPh sb="2" eb="4">
      <t>コウギョウ</t>
    </rPh>
    <rPh sb="4" eb="6">
      <t>コウトウ</t>
    </rPh>
    <rPh sb="6" eb="8">
      <t>センモン</t>
    </rPh>
    <rPh sb="8" eb="10">
      <t>ガッコウ</t>
    </rPh>
    <phoneticPr fontId="2"/>
  </si>
  <si>
    <t>小山高専</t>
  </si>
  <si>
    <t>ｵﾔﾏｺｳｷﾞｮｳｾﾝﾓﾝｶﾞｯｺｳ</t>
  </si>
  <si>
    <t>学習院女子大学</t>
    <rPh sb="0" eb="3">
      <t>ガクシュウイン</t>
    </rPh>
    <rPh sb="3" eb="5">
      <t>ジョシ</t>
    </rPh>
    <rPh sb="5" eb="7">
      <t>ダイガク</t>
    </rPh>
    <phoneticPr fontId="2"/>
  </si>
  <si>
    <t>学習院女大</t>
  </si>
  <si>
    <t>ｶﾞｸｼｭｳｲﾝｼﾞｮｼﾀﾞｲｶﾞｸ</t>
  </si>
  <si>
    <t>学習院大</t>
  </si>
  <si>
    <t>ｶﾞｸｼｭｳｲﾝﾀﾞｲｶﾞｸ</t>
  </si>
  <si>
    <t>神奈川県立保健福祉大学</t>
  </si>
  <si>
    <t>保健福祉大</t>
    <rPh sb="2" eb="4">
      <t>フクシ</t>
    </rPh>
    <rPh sb="4" eb="5">
      <t>ダイ</t>
    </rPh>
    <phoneticPr fontId="1"/>
  </si>
  <si>
    <t>ｶﾅｶﾞﾜｹﾝﾘﾂﾎｹﾝﾌｸｼﾀﾞｲｶﾞｸ</t>
  </si>
  <si>
    <t>神奈川工大</t>
  </si>
  <si>
    <t>ｶﾅｶﾞﾜｺｳｶﾀﾞｲｶﾞｸ</t>
  </si>
  <si>
    <t>神奈川大</t>
  </si>
  <si>
    <t>ｶﾅｶﾞﾜﾀﾞｲｶﾞｸ</t>
  </si>
  <si>
    <t>鎌倉女子大学</t>
  </si>
  <si>
    <t>鎌倉女大</t>
  </si>
  <si>
    <t>ｶﾏｸﾗｼﾞｮｼﾀﾞｲｶﾞｸ</t>
  </si>
  <si>
    <t>関東学院大</t>
  </si>
  <si>
    <t>ｶﾝﾄｳｶﾞｸｲﾝﾀﾞｲｶﾞｸ</t>
  </si>
  <si>
    <t>関東学園大学</t>
    <rPh sb="3" eb="4">
      <t>エン</t>
    </rPh>
    <phoneticPr fontId="2"/>
  </si>
  <si>
    <t>関東学園大</t>
  </si>
  <si>
    <t>ｶﾝﾄｳｶﾞｸｴﾝﾀﾞｲｶﾞｸ</t>
  </si>
  <si>
    <t>木更津工業高等専門学校</t>
    <rPh sb="0" eb="3">
      <t>キサラヅ</t>
    </rPh>
    <rPh sb="3" eb="5">
      <t>コウギョウ</t>
    </rPh>
    <rPh sb="5" eb="7">
      <t>コウトウ</t>
    </rPh>
    <rPh sb="7" eb="9">
      <t>センモン</t>
    </rPh>
    <rPh sb="9" eb="11">
      <t>ガッコウ</t>
    </rPh>
    <phoneticPr fontId="2"/>
  </si>
  <si>
    <t>木更津高専</t>
  </si>
  <si>
    <t>ｷｻﾗﾂﾞｺｳｷﾞｮｳｺｳﾄｳｾﾝﾓﾝｶﾞｯｺｳ</t>
  </si>
  <si>
    <t>北里大</t>
  </si>
  <si>
    <t>ｷﾀｻﾄﾀﾞｲｶﾞｸ</t>
  </si>
  <si>
    <t>杏林大学</t>
    <rPh sb="0" eb="2">
      <t>キョウリン</t>
    </rPh>
    <rPh sb="2" eb="4">
      <t>ダイガク</t>
    </rPh>
    <phoneticPr fontId="2"/>
  </si>
  <si>
    <t>杏林大</t>
  </si>
  <si>
    <t>ｷｮｳﾘﾝﾀﾞｲｶﾞｸ</t>
  </si>
  <si>
    <t>群大</t>
  </si>
  <si>
    <t>ｸﾞﾝﾏﾀﾞｲｶﾞｸ</t>
  </si>
  <si>
    <t>敬愛大学</t>
    <rPh sb="0" eb="2">
      <t>ケイアイ</t>
    </rPh>
    <rPh sb="2" eb="4">
      <t>ダイガク</t>
    </rPh>
    <phoneticPr fontId="2"/>
  </si>
  <si>
    <t>敬愛大</t>
  </si>
  <si>
    <t>ｹｲｱｲﾀﾞｲｶﾞｸ</t>
  </si>
  <si>
    <t>工学院大</t>
  </si>
  <si>
    <t>ｺｳｶﾞｸｲﾝﾀﾞｲｶﾞｸ</t>
  </si>
  <si>
    <t>國學院大</t>
  </si>
  <si>
    <t>ｺｸｶﾞｸｲﾝﾀﾞｲｶﾞｸ</t>
  </si>
  <si>
    <t>国際基督教大学</t>
    <rPh sb="0" eb="2">
      <t>コクサイ</t>
    </rPh>
    <rPh sb="2" eb="5">
      <t>キリストキョウ</t>
    </rPh>
    <rPh sb="5" eb="7">
      <t>ダイガク</t>
    </rPh>
    <phoneticPr fontId="2"/>
  </si>
  <si>
    <t>ICU</t>
  </si>
  <si>
    <t>ｺｸｻｲｷﾘｽﾄｷｮｳﾀﾞｲｶﾞｸ</t>
  </si>
  <si>
    <t>駒大</t>
  </si>
  <si>
    <t>ｺﾏｻﾞﾜﾀﾞｲｶﾞｸ</t>
  </si>
  <si>
    <t>埼玉医科大学</t>
    <rPh sb="0" eb="2">
      <t>サイタマ</t>
    </rPh>
    <rPh sb="2" eb="4">
      <t>イカ</t>
    </rPh>
    <rPh sb="4" eb="6">
      <t>ダイガク</t>
    </rPh>
    <phoneticPr fontId="2"/>
  </si>
  <si>
    <t>埼玉医大</t>
  </si>
  <si>
    <t>ｻｲﾀﾏｲｶﾀﾞｲｶﾞｸ</t>
  </si>
  <si>
    <t>埼玉県立大学</t>
    <rPh sb="2" eb="4">
      <t>ケンリツ</t>
    </rPh>
    <rPh sb="4" eb="6">
      <t>ダイガク</t>
    </rPh>
    <phoneticPr fontId="2"/>
  </si>
  <si>
    <t>埼玉県立大</t>
  </si>
  <si>
    <t>ｻｲﾀﾏｹﾝﾘﾂﾀﾞｲｶﾞｸ</t>
  </si>
  <si>
    <t>埼大</t>
  </si>
  <si>
    <t>ｻｲﾀﾏﾀﾞｲｶﾞｸ</t>
  </si>
  <si>
    <t>相模女子大学</t>
    <rPh sb="0" eb="2">
      <t>サガミ</t>
    </rPh>
    <rPh sb="2" eb="4">
      <t>ジョシ</t>
    </rPh>
    <rPh sb="4" eb="6">
      <t>ダイガク</t>
    </rPh>
    <phoneticPr fontId="2"/>
  </si>
  <si>
    <t>相模女大</t>
  </si>
  <si>
    <t>ｻｶﾞﾐｼﾞｮｼﾀﾞｲｶﾞｸ</t>
  </si>
  <si>
    <t>作新学大</t>
  </si>
  <si>
    <t>ｻｸｼﾝｶﾞｸｲﾝﾀﾞｲｶﾞｸ</t>
  </si>
  <si>
    <t>サレジオ工業高等専門学校</t>
    <rPh sb="4" eb="6">
      <t>コウギョウ</t>
    </rPh>
    <rPh sb="6" eb="8">
      <t>コウトウ</t>
    </rPh>
    <rPh sb="8" eb="10">
      <t>センモン</t>
    </rPh>
    <rPh sb="10" eb="12">
      <t>ガッコウ</t>
    </rPh>
    <phoneticPr fontId="2"/>
  </si>
  <si>
    <t>サレジオ高専</t>
  </si>
  <si>
    <t>ｻﾚｼﾞｵｺｳｷﾞｮｳｺｳﾄｳｾﾝﾓﾝｶﾞｯｺｳ</t>
  </si>
  <si>
    <t>自治医科大学</t>
    <rPh sb="0" eb="2">
      <t>ジチ</t>
    </rPh>
    <rPh sb="2" eb="5">
      <t>イカダイ</t>
    </rPh>
    <rPh sb="5" eb="6">
      <t>ガク</t>
    </rPh>
    <phoneticPr fontId="2"/>
  </si>
  <si>
    <t>自治医大</t>
  </si>
  <si>
    <t>ｼﾞﾁｲｶﾀﾞｲｶﾞｸ</t>
  </si>
  <si>
    <t>芝浦工大</t>
  </si>
  <si>
    <t>ｼﾊﾞｳﾗｺｳｷﾞｮｳﾀﾞｲｶﾞｸ</t>
  </si>
  <si>
    <t>首都大学東京</t>
  </si>
  <si>
    <t>首都大</t>
  </si>
  <si>
    <t>ｼｭﾄﾀﾞｲｶﾞｸﾄｳｷｮｳ</t>
  </si>
  <si>
    <t>松蔭大学</t>
  </si>
  <si>
    <t>松蔭大</t>
  </si>
  <si>
    <t>ｼｮｳｲﾝﾀﾞｲｶﾞｸ</t>
  </si>
  <si>
    <t>城西国大</t>
  </si>
  <si>
    <t>ｼﾞｮｳｻｲｺｸｻｲﾀﾞｲｶﾞｸ</t>
  </si>
  <si>
    <t>上智大</t>
  </si>
  <si>
    <t>ｼﾞｮｳﾁﾀﾞｲｶﾞｸ</t>
  </si>
  <si>
    <t>尚美学大</t>
  </si>
  <si>
    <t>ｼｮｳﾋﾞｶﾞｸｴﾝﾀﾞｲｶﾞｸ</t>
  </si>
  <si>
    <t>上武大</t>
  </si>
  <si>
    <t>ｼﾞｮｳﾌﾞﾀﾞｲｶﾞｸ</t>
  </si>
  <si>
    <t>昭和大学</t>
    <rPh sb="0" eb="2">
      <t>ショウワ</t>
    </rPh>
    <rPh sb="2" eb="4">
      <t>ダイガク</t>
    </rPh>
    <phoneticPr fontId="2"/>
  </si>
  <si>
    <t>昭和大</t>
  </si>
  <si>
    <t>ｼｮｳﾜﾀﾞｲｶﾞｸ</t>
  </si>
  <si>
    <t>昭和薬科大学</t>
    <rPh sb="0" eb="2">
      <t>ショウワ</t>
    </rPh>
    <rPh sb="2" eb="4">
      <t>ヤッカ</t>
    </rPh>
    <rPh sb="4" eb="6">
      <t>ダイガク</t>
    </rPh>
    <phoneticPr fontId="2"/>
  </si>
  <si>
    <t>昭和薬大</t>
  </si>
  <si>
    <t>ｼｮｳﾜﾔｯｶﾀﾞｲｶﾞｸ</t>
  </si>
  <si>
    <t>聖学院大</t>
  </si>
  <si>
    <t>ｾｲｶﾞｸｲﾝﾀﾞｲｶﾞｸ</t>
  </si>
  <si>
    <t>成蹊大</t>
  </si>
  <si>
    <t>ｾｲｹｲﾀﾞｲｶﾞｸ</t>
  </si>
  <si>
    <t>星槎大学</t>
    <rPh sb="0" eb="2">
      <t>セイサ</t>
    </rPh>
    <rPh sb="2" eb="4">
      <t>ダイガク</t>
    </rPh>
    <phoneticPr fontId="1"/>
  </si>
  <si>
    <t>星槎大</t>
    <rPh sb="0" eb="2">
      <t>セイサ</t>
    </rPh>
    <rPh sb="2" eb="3">
      <t>ダイ</t>
    </rPh>
    <phoneticPr fontId="1"/>
  </si>
  <si>
    <t>ｾｲｻﾀﾞｲｶﾞｸ</t>
  </si>
  <si>
    <t>成城大</t>
  </si>
  <si>
    <t>ｾｲｼﾞｮｳﾀﾞｲｶﾞｸ</t>
  </si>
  <si>
    <t>聖徳大学</t>
    <rPh sb="0" eb="2">
      <t>セイトク</t>
    </rPh>
    <rPh sb="2" eb="4">
      <t>ダイガク</t>
    </rPh>
    <phoneticPr fontId="2"/>
  </si>
  <si>
    <t>聖徳大</t>
  </si>
  <si>
    <t>ｾｲﾄｸﾀﾞｲｶﾞｸ</t>
  </si>
  <si>
    <t>聖マリアンナ医科大学</t>
  </si>
  <si>
    <t>聖ﾏﾘｱﾝﾅ医大</t>
  </si>
  <si>
    <t>ｾｲﾏﾘｱﾝﾅｲｶﾀﾞｲｶﾞｸ</t>
  </si>
  <si>
    <t>清和大学</t>
    <rPh sb="0" eb="2">
      <t>セイワ</t>
    </rPh>
    <rPh sb="2" eb="4">
      <t>ダイガク</t>
    </rPh>
    <phoneticPr fontId="2"/>
  </si>
  <si>
    <t>清和大</t>
  </si>
  <si>
    <t>ｾｲﾜﾀﾞｲｶﾞｸ</t>
  </si>
  <si>
    <t>専大</t>
  </si>
  <si>
    <t>ｾﾝｼｭｳﾀﾞｲｶﾞｸ</t>
  </si>
  <si>
    <t>創価大</t>
  </si>
  <si>
    <t>ｿｳｶﾀﾞｲｶﾞｸ</t>
  </si>
  <si>
    <t>創造学園大学</t>
  </si>
  <si>
    <t>創学大</t>
  </si>
  <si>
    <t>ｿｳｿﾞｳｶﾞｸｴﾝﾀﾞｲｶﾞｸ</t>
  </si>
  <si>
    <t>大正大学</t>
    <rPh sb="0" eb="2">
      <t>タイショウ</t>
    </rPh>
    <rPh sb="2" eb="4">
      <t>ダイガク</t>
    </rPh>
    <phoneticPr fontId="2"/>
  </si>
  <si>
    <t>大正大</t>
  </si>
  <si>
    <t>ﾀｲｼｮｳﾀﾞｲｶﾞｸ</t>
  </si>
  <si>
    <t>大東大</t>
  </si>
  <si>
    <t>ﾀﾞｲﾄｳﾌﾞﾝｶﾀﾞｲｶﾞｸ</t>
  </si>
  <si>
    <t>高崎経大</t>
  </si>
  <si>
    <t>ﾀｶｻｷｹｲｻﾞｲﾀﾞｲｶﾞｸ</t>
  </si>
  <si>
    <t>高崎健康福祉大学</t>
    <rPh sb="0" eb="2">
      <t>タカサキ</t>
    </rPh>
    <rPh sb="2" eb="4">
      <t>ケンコウ</t>
    </rPh>
    <rPh sb="4" eb="6">
      <t>フクシ</t>
    </rPh>
    <rPh sb="6" eb="8">
      <t>ダイガク</t>
    </rPh>
    <phoneticPr fontId="2"/>
  </si>
  <si>
    <t>高崎健大</t>
  </si>
  <si>
    <t>ﾀｶｻｷｹﾝｺｳﾌｸｼﾀﾞｲｶﾞｸ</t>
  </si>
  <si>
    <t>拓大</t>
  </si>
  <si>
    <t>ﾀｸｼｮｸﾀﾞｲｶﾞｸ</t>
  </si>
  <si>
    <t>玉川大</t>
  </si>
  <si>
    <t>ﾀﾏｶﾞﾜﾀﾞｲｶﾞｸ</t>
  </si>
  <si>
    <t>千葉県立保健医療大学</t>
    <rPh sb="0" eb="2">
      <t>チバ</t>
    </rPh>
    <rPh sb="2" eb="4">
      <t>ケンリツ</t>
    </rPh>
    <rPh sb="4" eb="6">
      <t>ホケン</t>
    </rPh>
    <rPh sb="6" eb="8">
      <t>イリョウ</t>
    </rPh>
    <rPh sb="8" eb="10">
      <t>ダイガク</t>
    </rPh>
    <phoneticPr fontId="2"/>
  </si>
  <si>
    <t>千葉保健医療大</t>
    <rPh sb="0" eb="2">
      <t>チバ</t>
    </rPh>
    <rPh sb="2" eb="4">
      <t>ホケン</t>
    </rPh>
    <rPh sb="4" eb="6">
      <t>イリョウ</t>
    </rPh>
    <rPh sb="6" eb="7">
      <t>ダイ</t>
    </rPh>
    <phoneticPr fontId="2"/>
  </si>
  <si>
    <t>ﾁﾊﾞｹﾝﾘﾂﾎｹﾝｲﾘｮｳﾀﾞｲｶﾞｸ</t>
  </si>
  <si>
    <t>千工大</t>
  </si>
  <si>
    <t>ﾁﾊﾞｺｳｷﾞｮｳﾀﾞｲｶﾞｸ</t>
  </si>
  <si>
    <t>千商大</t>
  </si>
  <si>
    <t>ﾁﾊﾞｼｮｳｶﾀﾞｲｶﾞｸ</t>
  </si>
  <si>
    <t>千葉大</t>
  </si>
  <si>
    <t>ﾁﾊﾞﾀﾞｲｶﾞｸ</t>
  </si>
  <si>
    <t>中央学大</t>
  </si>
  <si>
    <t>ﾁｭｳｵｳｶﾞｸｲﾝﾀﾞｲｶﾞｸ</t>
  </si>
  <si>
    <t>津田塾大学</t>
  </si>
  <si>
    <t>津田塾大</t>
  </si>
  <si>
    <t>ﾂﾀﾞｼﾞｭｸﾀﾞｲｶﾞｸ</t>
  </si>
  <si>
    <t>都留文大</t>
  </si>
  <si>
    <t>ﾂﾙﾌﾞﾝｶﾀﾞｲｶﾞｸ</t>
  </si>
  <si>
    <t>帝科大</t>
  </si>
  <si>
    <t>ﾃｲｷｮｳｶｶﾞｸﾀﾞｲｶﾞｸ</t>
  </si>
  <si>
    <t>帝京大</t>
  </si>
  <si>
    <t>ﾃｲｷｮｳﾀﾞｲｶﾞｸ</t>
  </si>
  <si>
    <t>帝京平大</t>
  </si>
  <si>
    <t>ﾃｲｷｮｳﾍｲｾｲﾀﾞｲｶﾞｸ</t>
  </si>
  <si>
    <t>電通大</t>
  </si>
  <si>
    <t>ﾃﾞﾝｷﾂｳｼﾝﾀﾞｲｶﾞｸ</t>
  </si>
  <si>
    <t>桐蔭大</t>
  </si>
  <si>
    <t>ﾄｳｲﾝﾖｺﾊﾏﾀﾞｲｶﾞｸ</t>
  </si>
  <si>
    <t>東京医科歯科大学</t>
    <rPh sb="0" eb="2">
      <t>トウキョウ</t>
    </rPh>
    <rPh sb="2" eb="4">
      <t>イカ</t>
    </rPh>
    <rPh sb="4" eb="6">
      <t>シカ</t>
    </rPh>
    <rPh sb="6" eb="8">
      <t>ダイガク</t>
    </rPh>
    <phoneticPr fontId="2"/>
  </si>
  <si>
    <t>東京医歯大</t>
  </si>
  <si>
    <t>ﾄｳｷｮｳｲｶｼｶﾀﾞｲｶﾞｸ</t>
  </si>
  <si>
    <t>東京外大</t>
  </si>
  <si>
    <t>ﾄｳｷｮｳｶﾞｲｺｸｺﾞﾀﾞｲｶﾞｸ</t>
  </si>
  <si>
    <t>東京海大</t>
  </si>
  <si>
    <t>ﾄｳｷｮｳｶｲﾖｳﾀﾞｲｶﾞｸ</t>
  </si>
  <si>
    <t>東学大</t>
  </si>
  <si>
    <t>ﾄｳｷｮｳｶﾞｸｹﾞｲﾀﾞｲｶﾞｸ</t>
  </si>
  <si>
    <t>東経大</t>
  </si>
  <si>
    <t>ﾄｳｷｮｳｹｲｻﾞｲﾀﾞｲｶﾞｸ</t>
  </si>
  <si>
    <t>東京工科大学</t>
  </si>
  <si>
    <t>東工科大</t>
  </si>
  <si>
    <t>ﾄｳｷｮｳｺｳｶﾀﾞｲｶﾞｸ</t>
  </si>
  <si>
    <t>東工大</t>
  </si>
  <si>
    <t>ﾄｳｷｮｳｺｳｷﾞｮｳﾀﾞｲｶﾞｸ</t>
  </si>
  <si>
    <t>東京工芸大学</t>
    <rPh sb="0" eb="2">
      <t>トウキョウ</t>
    </rPh>
    <rPh sb="2" eb="4">
      <t>コウゲイ</t>
    </rPh>
    <rPh sb="4" eb="6">
      <t>ダイガク</t>
    </rPh>
    <phoneticPr fontId="2"/>
  </si>
  <si>
    <t>東工芸大</t>
  </si>
  <si>
    <t>ﾄｳｷｮｳｺｳｹﾞｲﾀﾞｲｶﾞｸ</t>
  </si>
  <si>
    <t>東京国際大学</t>
    <rPh sb="0" eb="2">
      <t>トウキョウ</t>
    </rPh>
    <rPh sb="2" eb="4">
      <t>コクサイ</t>
    </rPh>
    <rPh sb="4" eb="6">
      <t>ダイガク</t>
    </rPh>
    <phoneticPr fontId="2"/>
  </si>
  <si>
    <t>東国大</t>
  </si>
  <si>
    <t>ﾄｳｷｮｳｺｸｻｲﾀﾞｲｶﾞｸ</t>
  </si>
  <si>
    <t>東情大</t>
  </si>
  <si>
    <t>ﾄｳｷｮｳｼﾞｮｳﾎｳﾀﾞｲｶﾞｸ</t>
  </si>
  <si>
    <t>東京女子体育大学</t>
  </si>
  <si>
    <t>東女体大</t>
  </si>
  <si>
    <t>ﾄｳｷｮｳｼﾞｮｼﾀｲｲｸﾀﾞｲｶﾞｸ</t>
  </si>
  <si>
    <t>東大</t>
  </si>
  <si>
    <t>ﾄｳｷｮｳﾀﾞｲｶﾞｸ</t>
  </si>
  <si>
    <t>東電大</t>
  </si>
  <si>
    <t>ﾄｳｷｮｳﾃﾞﾝｷﾀﾞｲｶﾞｸ</t>
  </si>
  <si>
    <t>都市大</t>
  </si>
  <si>
    <t>ﾄｳｷｮｳﾄｼﾀﾞｲｶﾞｸ</t>
  </si>
  <si>
    <t>東農大</t>
  </si>
  <si>
    <t>ﾄｳｷｮｳﾉｳｷﾞｮｳﾀﾞｲｶﾞｸ</t>
  </si>
  <si>
    <t>東農工大</t>
  </si>
  <si>
    <t>ﾄｳｷｮｳﾉｳｺｳﾀﾞｲｶﾞｸ</t>
  </si>
  <si>
    <t>東京福祉大学</t>
  </si>
  <si>
    <t>東福大</t>
  </si>
  <si>
    <t>ﾄｳｷｮｳﾌｸｼﾀﾞｲｶﾞｸ</t>
  </si>
  <si>
    <t>東京薬大</t>
  </si>
  <si>
    <t>ﾄｳｷｮｳﾔｯｶﾀﾞｲｶﾞｸ</t>
  </si>
  <si>
    <t>東理大</t>
  </si>
  <si>
    <t>ﾄｳｷｮｳﾘｶﾀﾞｲｶﾞｸ</t>
  </si>
  <si>
    <t>東邦大</t>
  </si>
  <si>
    <t>ﾄｳﾎｳﾀﾞｲｶﾞｸ</t>
  </si>
  <si>
    <t>獨協大</t>
  </si>
  <si>
    <t>ﾄﾞｯｷｮｳﾀﾞｲｶﾞｸ</t>
  </si>
  <si>
    <t>日本工業大学</t>
    <rPh sb="0" eb="2">
      <t>ニホン</t>
    </rPh>
    <rPh sb="2" eb="4">
      <t>コウギョウ</t>
    </rPh>
    <rPh sb="4" eb="6">
      <t>ダイガク</t>
    </rPh>
    <phoneticPr fontId="2"/>
  </si>
  <si>
    <t>日工大</t>
  </si>
  <si>
    <t>ﾆｯﾎﾟﾝｺｳｷﾞﾖｳﾀﾞｲｶﾞｸ</t>
  </si>
  <si>
    <t>日本体育大学専攻科</t>
    <rPh sb="0" eb="2">
      <t>ニホン</t>
    </rPh>
    <rPh sb="6" eb="8">
      <t>センコウ</t>
    </rPh>
    <rPh sb="8" eb="9">
      <t>カ</t>
    </rPh>
    <phoneticPr fontId="2"/>
  </si>
  <si>
    <t>日体大専</t>
    <rPh sb="0" eb="3">
      <t>ニッタイダイ</t>
    </rPh>
    <rPh sb="3" eb="4">
      <t>アツム</t>
    </rPh>
    <phoneticPr fontId="2"/>
  </si>
  <si>
    <t>ﾆｯﾎﾟﾝﾀｲｲｸﾀﾞｲｶﾞｸｾﾝｺｳｶ</t>
  </si>
  <si>
    <t>日本ウェルネススポーツ大学</t>
    <rPh sb="0" eb="2">
      <t>ニホン</t>
    </rPh>
    <rPh sb="11" eb="13">
      <t>ダイガク</t>
    </rPh>
    <phoneticPr fontId="2"/>
  </si>
  <si>
    <t>ウェルネス大</t>
    <rPh sb="5" eb="6">
      <t>ダイ</t>
    </rPh>
    <phoneticPr fontId="2"/>
  </si>
  <si>
    <t>ﾆﾎﾝｳｪﾙﾈｽｽﾎﾟｰﾂﾀﾞｲｶﾞｸ</t>
  </si>
  <si>
    <t>日本女子体育大学</t>
  </si>
  <si>
    <t>日女体大</t>
  </si>
  <si>
    <t>ﾆﾎﾝｼﾞｮｼﾀｲｲｸﾀﾞｲｶﾞｸ</t>
  </si>
  <si>
    <t>日本女子大学</t>
  </si>
  <si>
    <t>日女大</t>
  </si>
  <si>
    <t>ﾆﾎﾝｼﾞｮｼﾀﾞｲｶﾞｸ</t>
  </si>
  <si>
    <t>日本橋学館大学</t>
    <rPh sb="0" eb="3">
      <t>ニホンバシ</t>
    </rPh>
    <rPh sb="3" eb="5">
      <t>ガッカン</t>
    </rPh>
    <rPh sb="5" eb="7">
      <t>ダイガク</t>
    </rPh>
    <phoneticPr fontId="2"/>
  </si>
  <si>
    <t>日本橋学大</t>
  </si>
  <si>
    <t>ﾆﾎﾝﾊﾞｼｶﾞﾂｶﾝﾀﾞｲｶﾞｸ</t>
  </si>
  <si>
    <t>日本薬科大学</t>
    <rPh sb="0" eb="2">
      <t>ニホン</t>
    </rPh>
    <rPh sb="2" eb="4">
      <t>ヤッカ</t>
    </rPh>
    <rPh sb="4" eb="6">
      <t>ダイガク</t>
    </rPh>
    <phoneticPr fontId="2"/>
  </si>
  <si>
    <t>日薬大</t>
  </si>
  <si>
    <t>ﾆﾎﾝﾔｯｶﾀﾞｲｶﾞｸ</t>
  </si>
  <si>
    <t>人間総合科学大学</t>
  </si>
  <si>
    <t>人総科大</t>
  </si>
  <si>
    <t>ﾆﾝｹﾞﾝｿｳｺﾞｳｶｶﾞｸﾀﾞｲｶﾞｸ</t>
  </si>
  <si>
    <t>白鷗大</t>
  </si>
  <si>
    <t>ﾊｸｵｳﾀﾞｲｶﾞｸ</t>
  </si>
  <si>
    <t>一橋大</t>
  </si>
  <si>
    <t>ﾋﾄﾂﾊﾞｼﾀﾞｲｶﾞｸ</t>
  </si>
  <si>
    <t>文教大</t>
  </si>
  <si>
    <t>ﾌﾞﾝｷｮｳﾀﾞｲｶﾞｸ</t>
  </si>
  <si>
    <t>平成国大</t>
  </si>
  <si>
    <t>ﾍｲｾｲｺｸｻｲﾀﾞｲｶﾞｸ</t>
  </si>
  <si>
    <t>防衛医科大学校</t>
    <rPh sb="2" eb="4">
      <t>イカ</t>
    </rPh>
    <phoneticPr fontId="2"/>
  </si>
  <si>
    <t>防衛医大</t>
  </si>
  <si>
    <t>ﾎﾞｳｴｲｲｶﾀﾞｲｶﾞｯｺｳ</t>
  </si>
  <si>
    <t>防大</t>
  </si>
  <si>
    <t>ﾎﾞｳｴｲﾀﾞｲｶﾞｯｺｳ</t>
  </si>
  <si>
    <t>放送大</t>
  </si>
  <si>
    <t>ﾎｳｿｳﾀﾞｲｶﾞｸ</t>
  </si>
  <si>
    <t>星薬科大学</t>
    <rPh sb="0" eb="1">
      <t>ホシ</t>
    </rPh>
    <rPh sb="1" eb="3">
      <t>ヤッカ</t>
    </rPh>
    <rPh sb="3" eb="5">
      <t>ダイガク</t>
    </rPh>
    <phoneticPr fontId="2"/>
  </si>
  <si>
    <t>星薬大</t>
  </si>
  <si>
    <t>ﾎｼﾔｯｶﾀﾞｲｶﾞｸ</t>
  </si>
  <si>
    <t>武蔵丘短期大学</t>
    <rPh sb="0" eb="3">
      <t>ムサシガオカ</t>
    </rPh>
    <rPh sb="3" eb="5">
      <t>タンキ</t>
    </rPh>
    <rPh sb="5" eb="7">
      <t>ダイガク</t>
    </rPh>
    <phoneticPr fontId="2"/>
  </si>
  <si>
    <t>武蔵丘短大</t>
  </si>
  <si>
    <t>ﾑｻｼｶﾞｵｶﾀﾝｷﾀﾞｲｶﾞｸ</t>
  </si>
  <si>
    <t>武蔵大</t>
  </si>
  <si>
    <t>ﾑｻｼﾀﾞｲｶﾞｸ</t>
  </si>
  <si>
    <t>武蔵野学大</t>
  </si>
  <si>
    <t>ﾑｻｼﾉｶﾞｸｲﾝﾀﾞｲｶﾞｸ</t>
  </si>
  <si>
    <t>武蔵野大学</t>
    <rPh sb="2" eb="3">
      <t>ノ</t>
    </rPh>
    <phoneticPr fontId="2"/>
  </si>
  <si>
    <t>武蔵野大</t>
  </si>
  <si>
    <t>ﾑｻｼﾉﾀﾞｲｶﾞｸ</t>
  </si>
  <si>
    <t>明海大</t>
  </si>
  <si>
    <t>ﾒｲｶｲﾀﾞｲｶﾞｸ</t>
  </si>
  <si>
    <t>明学大</t>
  </si>
  <si>
    <t>ﾒｲｼﾞｶﾞｸｲﾝﾀﾞｲｶﾞｸ</t>
  </si>
  <si>
    <t>明大</t>
  </si>
  <si>
    <t>ﾒｲｼﾞﾀﾞｲｶﾞｸ</t>
  </si>
  <si>
    <t>明治薬科大学</t>
  </si>
  <si>
    <t>明治薬大</t>
  </si>
  <si>
    <t>ﾒｲｼﾞﾔｯｶﾀﾞｲｶﾞｸ</t>
  </si>
  <si>
    <t>明星大学</t>
    <rPh sb="0" eb="2">
      <t>メイセイ</t>
    </rPh>
    <rPh sb="2" eb="4">
      <t>ダイガク</t>
    </rPh>
    <phoneticPr fontId="2"/>
  </si>
  <si>
    <t>明星大</t>
  </si>
  <si>
    <t>ﾒｲｾｲﾀﾞｲｶﾞｸ</t>
  </si>
  <si>
    <t>山梨英和大学</t>
    <rPh sb="0" eb="2">
      <t>ヤマナシ</t>
    </rPh>
    <rPh sb="2" eb="4">
      <t>エイワ</t>
    </rPh>
    <rPh sb="4" eb="6">
      <t>ダイガク</t>
    </rPh>
    <phoneticPr fontId="2"/>
  </si>
  <si>
    <t>英和大</t>
  </si>
  <si>
    <t>ﾔﾏﾅｼｴｲﾜﾀﾞｲｶﾞｸ</t>
  </si>
  <si>
    <t>山梨大</t>
  </si>
  <si>
    <t>ﾔﾏﾅｼﾀﾞｲｶﾞｸ</t>
  </si>
  <si>
    <t>横市大</t>
  </si>
  <si>
    <t>ﾖｺﾊﾏｲﾁﾘﾂﾀﾞｲｶﾞｸ</t>
  </si>
  <si>
    <t>横国大</t>
  </si>
  <si>
    <t>ﾖｺﾊﾏｺｸﾘﾂﾀﾞｲｶﾞｸ</t>
  </si>
  <si>
    <t>立大</t>
  </si>
  <si>
    <t>ﾘｯｷｮｳﾀﾞｲｶﾞｸ</t>
  </si>
  <si>
    <t>立正大</t>
  </si>
  <si>
    <t>ﾘｯｼｮｳﾀﾞｲｶﾞｸ</t>
  </si>
  <si>
    <t>了德寺大学</t>
  </si>
  <si>
    <t>了德寺大</t>
  </si>
  <si>
    <t>ﾘｮｳﾄｸｼﾞﾀﾞｲｶﾞｸ</t>
  </si>
  <si>
    <t>麗澤大</t>
  </si>
  <si>
    <t>ﾚｲﾀｸﾀﾞｲｶﾞｸ</t>
  </si>
  <si>
    <t>和光大学</t>
  </si>
  <si>
    <t>和光大</t>
  </si>
  <si>
    <t>ﾜｺｳﾀﾞｲｶﾞｸ</t>
  </si>
  <si>
    <t>(男子2部)</t>
    <phoneticPr fontId="15"/>
  </si>
  <si>
    <t>14 神奈川</t>
  </si>
  <si>
    <t>13 東京</t>
  </si>
  <si>
    <t>24 三重</t>
  </si>
  <si>
    <t>10 群馬</t>
  </si>
  <si>
    <t>12 千葉</t>
  </si>
  <si>
    <t>40 福岡</t>
  </si>
  <si>
    <t>27 大阪</t>
  </si>
  <si>
    <t>34 広島</t>
  </si>
  <si>
    <t>05 秋田</t>
  </si>
  <si>
    <t>28 兵庫</t>
  </si>
  <si>
    <t>32 島根</t>
  </si>
  <si>
    <t>11 埼玉</t>
  </si>
  <si>
    <t>04 宮城</t>
  </si>
  <si>
    <t>42 長崎</t>
  </si>
  <si>
    <t>33 岡山</t>
  </si>
  <si>
    <t>22 静岡</t>
  </si>
  <si>
    <t>23 愛知</t>
  </si>
  <si>
    <t>39 高知</t>
  </si>
  <si>
    <t>15 新潟</t>
  </si>
  <si>
    <t>38 愛媛</t>
  </si>
  <si>
    <t>17 石川</t>
  </si>
  <si>
    <t>09 栃木</t>
  </si>
  <si>
    <t>21 岐阜</t>
  </si>
  <si>
    <t>44 大分</t>
  </si>
  <si>
    <t>37 香川</t>
  </si>
  <si>
    <t>02 青森</t>
  </si>
  <si>
    <t>20 長野</t>
  </si>
  <si>
    <t>43 熊本</t>
  </si>
  <si>
    <t>08 茨城</t>
  </si>
  <si>
    <t>45 宮崎</t>
  </si>
  <si>
    <t>41 佐賀</t>
  </si>
  <si>
    <t>03 岩手</t>
  </si>
  <si>
    <t>06 山形</t>
  </si>
  <si>
    <t>46 鹿児島</t>
  </si>
  <si>
    <t>18 福井</t>
  </si>
  <si>
    <t>29 奈良</t>
  </si>
  <si>
    <t>07 福島</t>
  </si>
  <si>
    <t>35 山口</t>
  </si>
  <si>
    <t>26 京都</t>
  </si>
  <si>
    <t>16 富山</t>
  </si>
  <si>
    <t>25 滋賀</t>
  </si>
  <si>
    <t>30 和歌山</t>
  </si>
  <si>
    <t>47 沖縄</t>
  </si>
  <si>
    <t>19 山梨</t>
  </si>
  <si>
    <t>31 鳥取</t>
  </si>
  <si>
    <t>36 徳島</t>
  </si>
  <si>
    <r>
      <rPr>
        <sz val="20"/>
        <color theme="1"/>
        <rFont val="HG丸ｺﾞｼｯｸM-PRO"/>
        <family val="3"/>
        <charset val="128"/>
      </rPr>
      <t>エントリーシート</t>
    </r>
    <r>
      <rPr>
        <sz val="18"/>
        <color theme="1"/>
        <rFont val="HG丸ｺﾞｼｯｸM-PRO"/>
        <family val="3"/>
        <charset val="128"/>
      </rPr>
      <t>　(男子2部・一般種目用)</t>
    </r>
    <rPh sb="10" eb="12">
      <t>ダンシ</t>
    </rPh>
    <rPh sb="13" eb="14">
      <t>ブ</t>
    </rPh>
    <rPh sb="15" eb="17">
      <t>イッパン</t>
    </rPh>
    <rPh sb="17" eb="19">
      <t>シュモク</t>
    </rPh>
    <rPh sb="19" eb="20">
      <t>ヨウ</t>
    </rPh>
    <phoneticPr fontId="3"/>
  </si>
  <si>
    <t>ナンバー</t>
    <phoneticPr fontId="15"/>
  </si>
  <si>
    <t>番号③</t>
    <rPh sb="0" eb="2">
      <t>バンゴウ</t>
    </rPh>
    <phoneticPr fontId="1"/>
  </si>
  <si>
    <t>なし</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</si>
</sst>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0"/>
    <numFmt numFmtId="177" formatCode="00"/>
    <numFmt numFmtId="178" formatCode="0_);[Red]\(0\)"/>
  </numFmts>
  <fonts count="25" x14ac:knownFonts="1">
    <font>
      <sz val="11"/>
      <color theme="1"/>
      <name val="ＭＳ Ｐゴシック"/>
      <family val="3"/>
      <charset val="128"/>
      <scheme val="minor"/>
    </font>
    <font>
      <sz val="6"/>
      <name val="ＭＳ Ｐゴシック"/>
      <family val="3"/>
      <charset val="128"/>
    </font>
    <font>
      <sz val="11"/>
      <name val="ＭＳ Ｐゴシック"/>
      <family val="3"/>
      <charset val="128"/>
    </font>
    <font>
      <sz val="6"/>
      <name val="ＭＳ Ｐゴシック"/>
      <family val="3"/>
      <charset val="128"/>
    </font>
    <font>
      <sz val="11"/>
      <name val="HG丸ｺﾞｼｯｸM-PRO"/>
      <family val="3"/>
      <charset val="128"/>
    </font>
    <font>
      <sz val="6"/>
      <name val="ＭＳ Ｐゴシック"/>
      <family val="3"/>
      <charset val="128"/>
    </font>
    <font>
      <sz val="6"/>
      <name val="ＭＳ Ｐゴシック"/>
      <family val="3"/>
      <charset val="128"/>
    </font>
    <font>
      <sz val="6"/>
      <name val="ＭＳ Ｐゴシック"/>
      <family val="3"/>
      <charset val="128"/>
    </font>
    <font>
      <sz val="11"/>
      <color theme="1"/>
      <name val="ＭＳ Ｐゴシック"/>
      <family val="3"/>
      <charset val="128"/>
      <scheme val="minor"/>
    </font>
    <font>
      <sz val="11"/>
      <color theme="1"/>
      <name val="HG丸ｺﾞｼｯｸM-PRO"/>
      <family val="3"/>
      <charset val="128"/>
    </font>
    <font>
      <sz val="22"/>
      <color theme="1"/>
      <name val="HG丸ｺﾞｼｯｸM-PRO"/>
      <family val="3"/>
      <charset val="128"/>
    </font>
    <font>
      <sz val="18"/>
      <color theme="1"/>
      <name val="HG丸ｺﾞｼｯｸM-PRO"/>
      <family val="3"/>
      <charset val="128"/>
    </font>
    <font>
      <sz val="16"/>
      <color theme="1"/>
      <name val="HG丸ｺﾞｼｯｸM-PRO"/>
      <family val="3"/>
      <charset val="128"/>
    </font>
    <font>
      <sz val="20"/>
      <color theme="1"/>
      <name val="HG丸ｺﾞｼｯｸM-PRO"/>
      <family val="3"/>
      <charset val="128"/>
    </font>
    <font>
      <sz val="11"/>
      <color rgb="FFFF99CC"/>
      <name val="HG丸ｺﾞｼｯｸM-PRO"/>
      <family val="3"/>
      <charset val="128"/>
    </font>
    <font>
      <sz val="6"/>
      <name val="ＭＳ Ｐゴシック"/>
      <family val="3"/>
      <charset val="128"/>
      <scheme val="minor"/>
    </font>
    <font>
      <sz val="11"/>
      <color theme="1"/>
      <name val="ＭＳ Ｐゴシック"/>
      <family val="2"/>
      <scheme val="minor"/>
    </font>
    <font>
      <sz val="12"/>
      <color indexed="81"/>
      <name val="ＭＳ Ｐゴシック"/>
      <family val="3"/>
      <charset val="128"/>
    </font>
    <font>
      <b/>
      <sz val="16"/>
      <color theme="0"/>
      <name val="HG丸ｺﾞｼｯｸM-PRO"/>
      <family val="3"/>
      <charset val="128"/>
    </font>
    <font>
      <b/>
      <sz val="12"/>
      <color theme="1"/>
      <name val="HG丸ｺﾞｼｯｸM-PRO"/>
      <family val="3"/>
      <charset val="128"/>
    </font>
    <font>
      <b/>
      <sz val="11"/>
      <color theme="0"/>
      <name val="HG丸ｺﾞｼｯｸM-PRO"/>
      <family val="3"/>
      <charset val="128"/>
    </font>
    <font>
      <b/>
      <sz val="11"/>
      <color theme="1"/>
      <name val="HG丸ｺﾞｼｯｸM-PRO"/>
      <family val="3"/>
      <charset val="128"/>
    </font>
    <font>
      <sz val="12"/>
      <color theme="1"/>
      <name val="HG丸ｺﾞｼｯｸM-PRO"/>
      <family val="3"/>
      <charset val="128"/>
    </font>
    <font>
      <sz val="11"/>
      <name val="ＭＳ Ｐゴシック"/>
      <family val="3"/>
      <charset val="128"/>
      <scheme val="minor"/>
    </font>
    <font>
      <sz val="12"/>
      <name val="ＭＳ Ｐゴシック"/>
      <family val="3"/>
      <charset val="128"/>
      <scheme val="minor"/>
    </font>
  </fonts>
  <fills count="16">
    <fill>
      <patternFill patternType="none"/>
    </fill>
    <fill>
      <patternFill patternType="gray125"/>
    </fill>
    <fill>
      <patternFill patternType="solid">
        <fgColor theme="0"/>
        <bgColor indexed="64"/>
      </patternFill>
    </fill>
    <fill>
      <patternFill patternType="solid">
        <fgColor rgb="FFCCFCEA"/>
        <bgColor indexed="64"/>
      </patternFill>
    </fill>
    <fill>
      <patternFill patternType="solid">
        <fgColor rgb="FFD7F7FD"/>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FFA3"/>
        <bgColor indexed="64"/>
      </patternFill>
    </fill>
    <fill>
      <patternFill patternType="solid">
        <fgColor rgb="FFFFCC66"/>
        <bgColor indexed="64"/>
      </patternFill>
    </fill>
    <fill>
      <patternFill patternType="solid">
        <fgColor rgb="FFFF99CC"/>
        <bgColor indexed="64"/>
      </patternFill>
    </fill>
    <fill>
      <patternFill patternType="solid">
        <fgColor rgb="FFFFFF99"/>
        <bgColor indexed="64"/>
      </patternFill>
    </fill>
    <fill>
      <patternFill patternType="solid">
        <fgColor theme="7" tint="0.59999389629810485"/>
        <bgColor indexed="64"/>
      </patternFill>
    </fill>
    <fill>
      <patternFill patternType="solid">
        <fgColor theme="0" tint="-0.499984740745262"/>
        <bgColor indexed="64"/>
      </patternFill>
    </fill>
    <fill>
      <patternFill patternType="solid">
        <fgColor theme="1"/>
        <bgColor indexed="64"/>
      </patternFill>
    </fill>
    <fill>
      <patternFill patternType="solid">
        <fgColor rgb="FF0070C0"/>
        <bgColor indexed="64"/>
      </patternFill>
    </fill>
    <fill>
      <patternFill patternType="solid">
        <fgColor theme="1" tint="0.34998626667073579"/>
        <bgColor indexed="64"/>
      </patternFill>
    </fill>
  </fills>
  <borders count="86">
    <border>
      <left/>
      <right/>
      <top/>
      <bottom/>
      <diagonal/>
    </border>
    <border>
      <left style="hair">
        <color indexed="64"/>
      </left>
      <right style="hair">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hair">
        <color indexed="64"/>
      </right>
      <top/>
      <bottom style="hair">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medium">
        <color indexed="64"/>
      </top>
      <bottom style="thin">
        <color indexed="64"/>
      </bottom>
      <diagonal/>
    </border>
    <border>
      <left style="thin">
        <color indexed="64"/>
      </left>
      <right style="hair">
        <color indexed="64"/>
      </right>
      <top style="thin">
        <color indexed="64"/>
      </top>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style="hair">
        <color indexed="64"/>
      </right>
      <top/>
      <bottom style="hair">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hair">
        <color indexed="64"/>
      </left>
      <right style="hair">
        <color indexed="64"/>
      </right>
      <top/>
      <bottom/>
      <diagonal/>
    </border>
    <border>
      <left style="hair">
        <color indexed="64"/>
      </left>
      <right style="hair">
        <color indexed="64"/>
      </right>
      <top/>
      <bottom style="medium">
        <color indexed="64"/>
      </bottom>
      <diagonal/>
    </border>
    <border>
      <left/>
      <right/>
      <top style="medium">
        <color indexed="64"/>
      </top>
      <bottom/>
      <diagonal/>
    </border>
    <border>
      <left style="medium">
        <color indexed="64"/>
      </left>
      <right/>
      <top style="hair">
        <color indexed="64"/>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top style="hair">
        <color indexed="64"/>
      </top>
      <bottom style="medium">
        <color indexed="64"/>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right/>
      <top style="medium">
        <color indexed="64"/>
      </top>
      <bottom style="hair">
        <color indexed="64"/>
      </bottom>
      <diagonal/>
    </border>
    <border>
      <left/>
      <right style="medium">
        <color indexed="64"/>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double">
        <color indexed="64"/>
      </bottom>
      <diagonal/>
    </border>
    <border>
      <left style="hair">
        <color indexed="64"/>
      </left>
      <right/>
      <top style="double">
        <color indexed="64"/>
      </top>
      <bottom style="medium">
        <color indexed="64"/>
      </bottom>
      <diagonal/>
    </border>
    <border>
      <left/>
      <right/>
      <top style="double">
        <color indexed="64"/>
      </top>
      <bottom style="medium">
        <color indexed="64"/>
      </bottom>
      <diagonal/>
    </border>
    <border>
      <left/>
      <right style="hair">
        <color indexed="64"/>
      </right>
      <top style="double">
        <color indexed="64"/>
      </top>
      <bottom style="medium">
        <color indexed="64"/>
      </bottom>
      <diagonal/>
    </border>
    <border>
      <left/>
      <right style="medium">
        <color indexed="64"/>
      </right>
      <top style="double">
        <color indexed="64"/>
      </top>
      <bottom style="medium">
        <color indexed="64"/>
      </bottom>
      <diagonal/>
    </border>
    <border>
      <left style="hair">
        <color indexed="64"/>
      </left>
      <right style="hair">
        <color indexed="64"/>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hair">
        <color indexed="64"/>
      </right>
      <top style="medium">
        <color indexed="64"/>
      </top>
      <bottom/>
      <diagonal/>
    </border>
    <border>
      <left style="medium">
        <color indexed="64"/>
      </left>
      <right style="hair">
        <color indexed="64"/>
      </right>
      <top/>
      <bottom/>
      <diagonal/>
    </border>
    <border>
      <left style="medium">
        <color indexed="64"/>
      </left>
      <right style="hair">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bottom/>
      <diagonal/>
    </border>
    <border>
      <left/>
      <right style="hair">
        <color indexed="64"/>
      </right>
      <top/>
      <bottom style="medium">
        <color indexed="64"/>
      </bottom>
      <diagonal/>
    </border>
    <border>
      <left style="hair">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bottom style="medium">
        <color indexed="64"/>
      </bottom>
      <diagonal/>
    </border>
    <border>
      <left/>
      <right style="thin">
        <color indexed="64"/>
      </right>
      <top style="medium">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diagonal/>
    </border>
    <border>
      <left style="thin">
        <color indexed="64"/>
      </left>
      <right style="thin">
        <color indexed="64"/>
      </right>
      <top/>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bottom style="hair">
        <color indexed="64"/>
      </bottom>
      <diagonal/>
    </border>
    <border>
      <left style="thin">
        <color indexed="64"/>
      </left>
      <right/>
      <top style="thin">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indexed="64"/>
      </right>
      <top style="thin">
        <color auto="1"/>
      </top>
      <bottom style="double">
        <color auto="1"/>
      </bottom>
      <diagonal/>
    </border>
    <border diagonalDown="1">
      <left style="hair">
        <color indexed="64"/>
      </left>
      <right style="hair">
        <color indexed="64"/>
      </right>
      <top style="hair">
        <color indexed="64"/>
      </top>
      <bottom style="hair">
        <color indexed="64"/>
      </bottom>
      <diagonal style="hair">
        <color indexed="64"/>
      </diagonal>
    </border>
    <border>
      <left style="hair">
        <color indexed="64"/>
      </left>
      <right style="thin">
        <color indexed="64"/>
      </right>
      <top style="medium">
        <color indexed="64"/>
      </top>
      <bottom/>
      <diagonal/>
    </border>
    <border>
      <left style="hair">
        <color indexed="64"/>
      </left>
      <right style="medium">
        <color indexed="64"/>
      </right>
      <top style="medium">
        <color indexed="64"/>
      </top>
      <bottom/>
      <diagonal/>
    </border>
    <border>
      <left style="hair">
        <color indexed="64"/>
      </left>
      <right style="medium">
        <color indexed="64"/>
      </right>
      <top/>
      <bottom style="double">
        <color indexed="64"/>
      </bottom>
      <diagonal/>
    </border>
    <border>
      <left/>
      <right style="medium">
        <color indexed="64"/>
      </right>
      <top style="thin">
        <color indexed="64"/>
      </top>
      <bottom style="medium">
        <color indexed="64"/>
      </bottom>
      <diagonal/>
    </border>
  </borders>
  <cellStyleXfs count="4">
    <xf numFmtId="0" fontId="0" fillId="0" borderId="0">
      <alignment vertical="center"/>
    </xf>
    <xf numFmtId="9" fontId="8" fillId="0" borderId="0" applyFont="0" applyFill="0" applyBorder="0" applyAlignment="0" applyProtection="0">
      <alignment vertical="center"/>
    </xf>
    <xf numFmtId="0" fontId="16" fillId="0" borderId="0"/>
    <xf numFmtId="0" fontId="2" fillId="0" borderId="0">
      <alignment vertical="center"/>
    </xf>
  </cellStyleXfs>
  <cellXfs count="321">
    <xf numFmtId="0" fontId="0" fillId="0" borderId="0" xfId="0">
      <alignment vertical="center"/>
    </xf>
    <xf numFmtId="177" fontId="0" fillId="0" borderId="0" xfId="0" applyNumberFormat="1">
      <alignment vertical="center"/>
    </xf>
    <xf numFmtId="0" fontId="0" fillId="0" borderId="0" xfId="0" applyAlignment="1">
      <alignment horizontal="left" vertical="center"/>
    </xf>
    <xf numFmtId="0" fontId="9" fillId="0" borderId="0" xfId="0" applyFont="1">
      <alignment vertical="center"/>
    </xf>
    <xf numFmtId="0" fontId="9" fillId="0" borderId="0" xfId="0" applyFont="1" applyAlignment="1">
      <alignment horizontal="center" vertical="center"/>
    </xf>
    <xf numFmtId="176" fontId="0" fillId="0" borderId="0" xfId="0" applyNumberFormat="1">
      <alignment vertical="center"/>
    </xf>
    <xf numFmtId="176" fontId="9" fillId="3" borderId="10" xfId="0" applyNumberFormat="1" applyFont="1" applyFill="1" applyBorder="1" applyAlignment="1">
      <alignment horizontal="center" vertical="center"/>
    </xf>
    <xf numFmtId="176" fontId="9" fillId="0" borderId="12" xfId="0" applyNumberFormat="1" applyFont="1" applyBorder="1" applyAlignment="1">
      <alignment horizontal="center" vertical="center"/>
    </xf>
    <xf numFmtId="176" fontId="9" fillId="4" borderId="12" xfId="0" applyNumberFormat="1" applyFont="1" applyFill="1" applyBorder="1" applyAlignment="1">
      <alignment horizontal="center" vertical="center"/>
    </xf>
    <xf numFmtId="176" fontId="9" fillId="0" borderId="1" xfId="0" applyNumberFormat="1" applyFont="1" applyBorder="1" applyAlignment="1">
      <alignment horizontal="center" vertical="center"/>
    </xf>
    <xf numFmtId="176" fontId="9" fillId="4" borderId="1" xfId="0" applyNumberFormat="1" applyFont="1" applyFill="1" applyBorder="1" applyAlignment="1">
      <alignment horizontal="center" vertical="center"/>
    </xf>
    <xf numFmtId="0" fontId="0" fillId="0" borderId="0" xfId="0" applyNumberFormat="1">
      <alignment vertical="center"/>
    </xf>
    <xf numFmtId="177" fontId="9" fillId="5" borderId="12" xfId="1" applyNumberFormat="1" applyFont="1" applyFill="1" applyBorder="1" applyAlignment="1">
      <alignment horizontal="center" vertical="center"/>
    </xf>
    <xf numFmtId="49" fontId="0" fillId="0" borderId="0" xfId="0" applyNumberFormat="1">
      <alignment vertical="center"/>
    </xf>
    <xf numFmtId="177" fontId="9" fillId="5" borderId="1" xfId="1" applyNumberFormat="1" applyFont="1" applyFill="1" applyBorder="1" applyAlignment="1">
      <alignment horizontal="center" vertical="center"/>
    </xf>
    <xf numFmtId="176" fontId="9" fillId="3" borderId="6" xfId="0" applyNumberFormat="1" applyFont="1" applyFill="1" applyBorder="1" applyAlignment="1">
      <alignment horizontal="center" vertical="center"/>
    </xf>
    <xf numFmtId="176" fontId="9" fillId="3" borderId="6" xfId="0" applyNumberFormat="1" applyFont="1" applyFill="1" applyBorder="1" applyAlignment="1">
      <alignment horizontal="center" vertical="center" wrapText="1"/>
    </xf>
    <xf numFmtId="177" fontId="9" fillId="7" borderId="16" xfId="0" applyNumberFormat="1" applyFont="1" applyFill="1" applyBorder="1" applyAlignment="1">
      <alignment vertical="center"/>
    </xf>
    <xf numFmtId="176" fontId="9" fillId="7" borderId="16" xfId="0" applyNumberFormat="1" applyFont="1" applyFill="1" applyBorder="1" applyAlignment="1">
      <alignment vertical="center"/>
    </xf>
    <xf numFmtId="177" fontId="9" fillId="7" borderId="17" xfId="0" applyNumberFormat="1" applyFont="1" applyFill="1" applyBorder="1" applyAlignment="1">
      <alignment vertical="center"/>
    </xf>
    <xf numFmtId="176" fontId="9" fillId="7" borderId="17" xfId="0" applyNumberFormat="1" applyFont="1" applyFill="1" applyBorder="1" applyAlignment="1">
      <alignment vertical="center"/>
    </xf>
    <xf numFmtId="177" fontId="9" fillId="7" borderId="12" xfId="0" applyNumberFormat="1" applyFont="1" applyFill="1" applyBorder="1" applyAlignment="1">
      <alignment vertical="center"/>
    </xf>
    <xf numFmtId="176" fontId="9" fillId="7" borderId="12" xfId="0" applyNumberFormat="1" applyFont="1" applyFill="1" applyBorder="1" applyAlignment="1">
      <alignment vertical="center"/>
    </xf>
    <xf numFmtId="0" fontId="9" fillId="0" borderId="18" xfId="0" applyFont="1" applyBorder="1">
      <alignment vertical="center"/>
    </xf>
    <xf numFmtId="0" fontId="9" fillId="0" borderId="6" xfId="0" applyFont="1" applyBorder="1" applyAlignment="1">
      <alignment horizontal="center" vertical="center"/>
    </xf>
    <xf numFmtId="0" fontId="9" fillId="0" borderId="6" xfId="0" applyFont="1" applyBorder="1" applyAlignment="1" applyProtection="1">
      <alignment horizontal="center" vertical="center"/>
      <protection locked="0"/>
    </xf>
    <xf numFmtId="176" fontId="9" fillId="0" borderId="55" xfId="0" applyNumberFormat="1" applyFont="1" applyBorder="1" applyAlignment="1" applyProtection="1">
      <alignment vertical="center"/>
      <protection locked="0"/>
    </xf>
    <xf numFmtId="176" fontId="9" fillId="0" borderId="24" xfId="0" applyNumberFormat="1" applyFont="1" applyBorder="1" applyAlignment="1" applyProtection="1">
      <alignment vertical="center"/>
      <protection locked="0"/>
    </xf>
    <xf numFmtId="176" fontId="9" fillId="0" borderId="25" xfId="0" applyNumberFormat="1" applyFont="1" applyBorder="1" applyAlignment="1" applyProtection="1">
      <alignment vertical="center"/>
      <protection locked="0"/>
    </xf>
    <xf numFmtId="0" fontId="9" fillId="0" borderId="11" xfId="0" applyNumberFormat="1" applyFont="1" applyBorder="1" applyAlignment="1" applyProtection="1">
      <alignment horizontal="center" vertical="center"/>
      <protection locked="0"/>
    </xf>
    <xf numFmtId="176" fontId="9" fillId="0" borderId="56" xfId="0" applyNumberFormat="1" applyFont="1" applyBorder="1" applyAlignment="1" applyProtection="1">
      <alignment vertical="center"/>
      <protection locked="0"/>
    </xf>
    <xf numFmtId="176" fontId="9" fillId="0" borderId="21" xfId="0" applyNumberFormat="1" applyFont="1" applyBorder="1" applyAlignment="1" applyProtection="1">
      <alignment vertical="center"/>
      <protection locked="0"/>
    </xf>
    <xf numFmtId="176" fontId="9" fillId="0" borderId="20" xfId="0" applyNumberFormat="1" applyFont="1" applyBorder="1" applyAlignment="1" applyProtection="1">
      <alignment vertical="center"/>
      <protection locked="0"/>
    </xf>
    <xf numFmtId="0" fontId="9" fillId="0" borderId="13" xfId="0" applyNumberFormat="1" applyFont="1" applyBorder="1" applyAlignment="1" applyProtection="1">
      <alignment horizontal="center" vertical="center"/>
      <protection locked="0"/>
    </xf>
    <xf numFmtId="176" fontId="9" fillId="0" borderId="57" xfId="0" applyNumberFormat="1" applyFont="1" applyBorder="1" applyAlignment="1" applyProtection="1">
      <alignment vertical="center"/>
      <protection locked="0"/>
    </xf>
    <xf numFmtId="176" fontId="9" fillId="0" borderId="50" xfId="0" applyNumberFormat="1" applyFont="1" applyBorder="1" applyAlignment="1" applyProtection="1">
      <alignment vertical="center"/>
      <protection locked="0"/>
    </xf>
    <xf numFmtId="176" fontId="9" fillId="0" borderId="5" xfId="0" applyNumberFormat="1" applyFont="1" applyBorder="1" applyAlignment="1" applyProtection="1">
      <alignment vertical="center"/>
      <protection locked="0"/>
    </xf>
    <xf numFmtId="0" fontId="9" fillId="0" borderId="58" xfId="0" applyNumberFormat="1" applyFont="1" applyBorder="1" applyAlignment="1" applyProtection="1">
      <alignment horizontal="center" vertical="center"/>
      <protection locked="0"/>
    </xf>
    <xf numFmtId="177" fontId="9" fillId="0" borderId="12" xfId="0" applyNumberFormat="1" applyFont="1" applyBorder="1" applyAlignment="1" applyProtection="1">
      <alignment horizontal="center" vertical="center"/>
      <protection locked="0"/>
    </xf>
    <xf numFmtId="177" fontId="9" fillId="0" borderId="4" xfId="0" applyNumberFormat="1" applyFont="1" applyBorder="1" applyAlignment="1" applyProtection="1">
      <alignment horizontal="center" vertical="center"/>
      <protection locked="0"/>
    </xf>
    <xf numFmtId="177" fontId="9" fillId="0" borderId="17" xfId="0" applyNumberFormat="1" applyFont="1" applyBorder="1" applyAlignment="1" applyProtection="1">
      <alignment horizontal="center" vertical="center"/>
      <protection locked="0"/>
    </xf>
    <xf numFmtId="177" fontId="9" fillId="2" borderId="59" xfId="0" applyNumberFormat="1" applyFont="1" applyFill="1" applyBorder="1" applyAlignment="1" applyProtection="1">
      <alignment horizontal="center" vertical="center"/>
      <protection locked="0"/>
    </xf>
    <xf numFmtId="0" fontId="9" fillId="0" borderId="60" xfId="0" applyNumberFormat="1" applyFont="1" applyBorder="1" applyAlignment="1" applyProtection="1">
      <alignment horizontal="center" vertical="center"/>
      <protection locked="0"/>
    </xf>
    <xf numFmtId="0" fontId="9" fillId="0" borderId="61" xfId="0" applyFont="1" applyBorder="1" applyProtection="1">
      <alignment vertical="center"/>
      <protection locked="0"/>
    </xf>
    <xf numFmtId="0" fontId="9" fillId="0" borderId="24" xfId="0" applyFont="1" applyBorder="1" applyProtection="1">
      <alignment vertical="center"/>
      <protection locked="0"/>
    </xf>
    <xf numFmtId="177" fontId="9" fillId="2" borderId="62" xfId="0" applyNumberFormat="1" applyFont="1" applyFill="1" applyBorder="1" applyAlignment="1" applyProtection="1">
      <alignment horizontal="center" vertical="center"/>
      <protection locked="0"/>
    </xf>
    <xf numFmtId="0" fontId="9" fillId="0" borderId="63" xfId="0" applyNumberFormat="1" applyFont="1" applyBorder="1" applyAlignment="1" applyProtection="1">
      <alignment horizontal="center" vertical="center"/>
      <protection locked="0"/>
    </xf>
    <xf numFmtId="0" fontId="9" fillId="0" borderId="21" xfId="0" applyFont="1" applyBorder="1" applyProtection="1">
      <alignment vertical="center"/>
      <protection locked="0"/>
    </xf>
    <xf numFmtId="177" fontId="9" fillId="2" borderId="64" xfId="0" applyNumberFormat="1" applyFont="1" applyFill="1" applyBorder="1" applyAlignment="1" applyProtection="1">
      <alignment horizontal="center" vertical="center"/>
      <protection locked="0"/>
    </xf>
    <xf numFmtId="0" fontId="9" fillId="0" borderId="44" xfId="0" applyNumberFormat="1" applyFont="1" applyBorder="1" applyAlignment="1" applyProtection="1">
      <alignment horizontal="center" vertical="center"/>
      <protection locked="0"/>
    </xf>
    <xf numFmtId="0" fontId="9" fillId="0" borderId="52" xfId="0" applyFont="1" applyBorder="1" applyProtection="1">
      <alignment vertical="center"/>
      <protection locked="0"/>
    </xf>
    <xf numFmtId="0" fontId="9" fillId="0" borderId="50" xfId="0" applyFont="1" applyBorder="1" applyProtection="1">
      <alignment vertical="center"/>
      <protection locked="0"/>
    </xf>
    <xf numFmtId="0" fontId="9" fillId="0" borderId="25" xfId="0" applyNumberFormat="1" applyFont="1" applyBorder="1" applyAlignment="1" applyProtection="1">
      <alignment horizontal="center" vertical="center"/>
      <protection locked="0"/>
    </xf>
    <xf numFmtId="0" fontId="9" fillId="0" borderId="20" xfId="0" applyNumberFormat="1" applyFont="1" applyBorder="1" applyAlignment="1" applyProtection="1">
      <alignment horizontal="center" vertical="center"/>
      <protection locked="0"/>
    </xf>
    <xf numFmtId="0" fontId="9" fillId="0" borderId="29" xfId="0" applyNumberFormat="1" applyFont="1" applyBorder="1" applyAlignment="1" applyProtection="1">
      <alignment horizontal="center" vertical="center"/>
      <protection locked="0"/>
    </xf>
    <xf numFmtId="176" fontId="9" fillId="0" borderId="60" xfId="0" applyNumberFormat="1" applyFont="1" applyBorder="1" applyAlignment="1" applyProtection="1">
      <alignment horizontal="center" vertical="center"/>
      <protection locked="0"/>
    </xf>
    <xf numFmtId="176" fontId="9" fillId="0" borderId="63" xfId="0" applyNumberFormat="1" applyFont="1" applyBorder="1" applyAlignment="1" applyProtection="1">
      <alignment horizontal="center" vertical="center"/>
      <protection locked="0"/>
    </xf>
    <xf numFmtId="176" fontId="9" fillId="0" borderId="44" xfId="0" applyNumberFormat="1" applyFont="1" applyBorder="1" applyAlignment="1" applyProtection="1">
      <alignment horizontal="center" vertical="center"/>
      <protection locked="0"/>
    </xf>
    <xf numFmtId="176" fontId="9" fillId="3" borderId="7" xfId="0" applyNumberFormat="1" applyFont="1" applyFill="1" applyBorder="1" applyAlignment="1">
      <alignment horizontal="center" vertical="center"/>
    </xf>
    <xf numFmtId="0" fontId="9" fillId="10" borderId="25" xfId="0" applyNumberFormat="1" applyFont="1" applyFill="1" applyBorder="1" applyAlignment="1" applyProtection="1">
      <alignment horizontal="center" vertical="center"/>
    </xf>
    <xf numFmtId="0" fontId="9" fillId="10" borderId="20" xfId="0" applyNumberFormat="1" applyFont="1" applyFill="1" applyBorder="1" applyAlignment="1" applyProtection="1">
      <alignment horizontal="center" vertical="center"/>
    </xf>
    <xf numFmtId="0" fontId="9" fillId="10" borderId="29" xfId="0" applyNumberFormat="1" applyFont="1" applyFill="1" applyBorder="1" applyAlignment="1" applyProtection="1">
      <alignment horizontal="center" vertical="center"/>
    </xf>
    <xf numFmtId="0" fontId="9" fillId="10" borderId="65" xfId="0" applyNumberFormat="1" applyFont="1" applyFill="1" applyBorder="1" applyAlignment="1" applyProtection="1">
      <alignment horizontal="center" vertical="center"/>
    </xf>
    <xf numFmtId="0" fontId="9" fillId="10" borderId="66" xfId="0" applyNumberFormat="1" applyFont="1" applyFill="1" applyBorder="1" applyAlignment="1" applyProtection="1">
      <alignment horizontal="center" vertical="center"/>
    </xf>
    <xf numFmtId="0" fontId="9" fillId="10" borderId="67" xfId="0" applyNumberFormat="1" applyFont="1" applyFill="1" applyBorder="1" applyAlignment="1" applyProtection="1">
      <alignment horizontal="center" vertical="center"/>
    </xf>
    <xf numFmtId="0" fontId="9" fillId="0" borderId="0" xfId="0" applyFont="1" applyAlignment="1">
      <alignment vertical="center"/>
    </xf>
    <xf numFmtId="178" fontId="9" fillId="3" borderId="6" xfId="0" applyNumberFormat="1" applyFont="1" applyFill="1" applyBorder="1" applyAlignment="1">
      <alignment horizontal="center" vertical="center"/>
    </xf>
    <xf numFmtId="178" fontId="9" fillId="0" borderId="6" xfId="0" applyNumberFormat="1" applyFont="1" applyBorder="1" applyAlignment="1" applyProtection="1">
      <alignment horizontal="center" vertical="center"/>
      <protection locked="0"/>
    </xf>
    <xf numFmtId="178" fontId="9" fillId="0" borderId="0" xfId="0" applyNumberFormat="1" applyFont="1">
      <alignment vertical="center"/>
    </xf>
    <xf numFmtId="0" fontId="9" fillId="0" borderId="0" xfId="0" applyFont="1" applyFill="1">
      <alignment vertical="center"/>
    </xf>
    <xf numFmtId="0" fontId="9" fillId="11" borderId="0" xfId="0" applyFont="1" applyFill="1">
      <alignment vertical="center"/>
    </xf>
    <xf numFmtId="0" fontId="9" fillId="0" borderId="72" xfId="0" applyFont="1" applyBorder="1" applyProtection="1">
      <alignment vertical="center"/>
      <protection locked="0"/>
    </xf>
    <xf numFmtId="176" fontId="4" fillId="11" borderId="55" xfId="0" applyNumberFormat="1" applyFont="1" applyFill="1" applyBorder="1" applyAlignment="1" applyProtection="1">
      <alignment horizontal="center" vertical="center"/>
    </xf>
    <xf numFmtId="176" fontId="4" fillId="11" borderId="24" xfId="0" applyNumberFormat="1" applyFont="1" applyFill="1" applyBorder="1" applyAlignment="1" applyProtection="1">
      <alignment horizontal="center" vertical="center"/>
    </xf>
    <xf numFmtId="176" fontId="4" fillId="11" borderId="25" xfId="0" applyNumberFormat="1" applyFont="1" applyFill="1" applyBorder="1" applyAlignment="1" applyProtection="1">
      <alignment horizontal="center" vertical="center"/>
    </xf>
    <xf numFmtId="177" fontId="9" fillId="7" borderId="4" xfId="0" applyNumberFormat="1" applyFont="1" applyFill="1" applyBorder="1" applyAlignment="1" applyProtection="1">
      <alignment vertical="center"/>
    </xf>
    <xf numFmtId="177" fontId="9" fillId="11" borderId="12" xfId="0" applyNumberFormat="1" applyFont="1" applyFill="1" applyBorder="1" applyAlignment="1" applyProtection="1">
      <alignment horizontal="center" vertical="center"/>
    </xf>
    <xf numFmtId="176" fontId="9" fillId="7" borderId="4" xfId="0" applyNumberFormat="1" applyFont="1" applyFill="1" applyBorder="1" applyAlignment="1" applyProtection="1">
      <alignment vertical="center"/>
    </xf>
    <xf numFmtId="177" fontId="9" fillId="11" borderId="59" xfId="0" applyNumberFormat="1" applyFont="1" applyFill="1" applyBorder="1" applyAlignment="1" applyProtection="1">
      <alignment horizontal="center" vertical="center"/>
    </xf>
    <xf numFmtId="176" fontId="4" fillId="11" borderId="60" xfId="0" applyNumberFormat="1" applyFont="1" applyFill="1" applyBorder="1" applyAlignment="1" applyProtection="1">
      <alignment horizontal="center" vertical="center"/>
    </xf>
    <xf numFmtId="49" fontId="4" fillId="11" borderId="25" xfId="0" applyNumberFormat="1" applyFont="1" applyFill="1" applyBorder="1" applyAlignment="1" applyProtection="1">
      <alignment horizontal="center" vertical="center"/>
    </xf>
    <xf numFmtId="176" fontId="4" fillId="11" borderId="61" xfId="0" applyNumberFormat="1" applyFont="1" applyFill="1" applyBorder="1" applyAlignment="1" applyProtection="1">
      <alignment horizontal="left" vertical="center"/>
    </xf>
    <xf numFmtId="176" fontId="9" fillId="11" borderId="57" xfId="0" applyNumberFormat="1" applyFont="1" applyFill="1" applyBorder="1" applyAlignment="1" applyProtection="1">
      <alignment horizontal="center" vertical="center"/>
    </xf>
    <xf numFmtId="176" fontId="9" fillId="11" borderId="70" xfId="0" applyNumberFormat="1" applyFont="1" applyFill="1" applyBorder="1" applyAlignment="1" applyProtection="1">
      <alignment horizontal="center" vertical="center"/>
    </xf>
    <xf numFmtId="49" fontId="9" fillId="12" borderId="70" xfId="0" applyNumberFormat="1" applyFont="1" applyFill="1" applyBorder="1" applyAlignment="1" applyProtection="1">
      <alignment horizontal="center" vertical="center"/>
    </xf>
    <xf numFmtId="176" fontId="9" fillId="11" borderId="0" xfId="0" applyNumberFormat="1" applyFont="1" applyFill="1" applyBorder="1" applyAlignment="1" applyProtection="1">
      <alignment horizontal="center" vertical="center"/>
    </xf>
    <xf numFmtId="0" fontId="9" fillId="11" borderId="13" xfId="0" applyNumberFormat="1" applyFont="1" applyFill="1" applyBorder="1" applyAlignment="1" applyProtection="1">
      <alignment horizontal="center" vertical="center"/>
    </xf>
    <xf numFmtId="177" fontId="9" fillId="11" borderId="4" xfId="0" applyNumberFormat="1" applyFont="1" applyFill="1" applyBorder="1" applyAlignment="1" applyProtection="1">
      <alignment horizontal="center" vertical="center"/>
    </xf>
    <xf numFmtId="177" fontId="9" fillId="11" borderId="62" xfId="0" applyNumberFormat="1" applyFont="1" applyFill="1" applyBorder="1" applyAlignment="1" applyProtection="1">
      <alignment horizontal="center" vertical="center"/>
    </xf>
    <xf numFmtId="176" fontId="9" fillId="11" borderId="71" xfId="0" applyNumberFormat="1" applyFont="1" applyFill="1" applyBorder="1" applyAlignment="1" applyProtection="1">
      <alignment horizontal="center" vertical="center"/>
    </xf>
    <xf numFmtId="0" fontId="9" fillId="11" borderId="20" xfId="0" applyNumberFormat="1" applyFont="1" applyFill="1" applyBorder="1" applyAlignment="1" applyProtection="1">
      <alignment horizontal="center" vertical="center"/>
    </xf>
    <xf numFmtId="0" fontId="9" fillId="11" borderId="73" xfId="0" applyFont="1" applyFill="1" applyBorder="1" applyProtection="1">
      <alignment vertical="center"/>
    </xf>
    <xf numFmtId="176" fontId="9" fillId="3" borderId="74" xfId="0" applyNumberFormat="1" applyFont="1" applyFill="1" applyBorder="1" applyAlignment="1">
      <alignment horizontal="center" vertical="center"/>
    </xf>
    <xf numFmtId="176" fontId="9" fillId="3" borderId="8" xfId="0" applyNumberFormat="1" applyFont="1" applyFill="1" applyBorder="1" applyAlignment="1">
      <alignment horizontal="center" vertical="center"/>
    </xf>
    <xf numFmtId="0" fontId="9" fillId="0" borderId="1" xfId="0" applyNumberFormat="1" applyFont="1" applyBorder="1" applyAlignment="1" applyProtection="1">
      <alignment horizontal="center" vertical="center"/>
      <protection locked="0"/>
    </xf>
    <xf numFmtId="0" fontId="9" fillId="2" borderId="0" xfId="0" applyFont="1" applyFill="1">
      <alignment vertical="center"/>
    </xf>
    <xf numFmtId="0" fontId="20" fillId="14" borderId="77" xfId="0" applyFont="1" applyFill="1" applyBorder="1" applyAlignment="1">
      <alignment horizontal="center" vertical="center"/>
    </xf>
    <xf numFmtId="0" fontId="9" fillId="0" borderId="2" xfId="0" applyFont="1" applyBorder="1">
      <alignment vertical="center"/>
    </xf>
    <xf numFmtId="0" fontId="9" fillId="2" borderId="3" xfId="0" applyNumberFormat="1" applyFont="1" applyFill="1" applyBorder="1" applyAlignment="1" applyProtection="1">
      <alignment horizontal="center" vertical="center"/>
      <protection locked="0"/>
    </xf>
    <xf numFmtId="0" fontId="9" fillId="2" borderId="0" xfId="0" applyFont="1" applyFill="1" applyAlignment="1">
      <alignment vertical="top" wrapText="1"/>
    </xf>
    <xf numFmtId="176" fontId="9" fillId="3" borderId="15" xfId="0" applyNumberFormat="1" applyFont="1" applyFill="1" applyBorder="1" applyAlignment="1" applyProtection="1">
      <alignment horizontal="center" vertical="center"/>
      <protection hidden="1"/>
    </xf>
    <xf numFmtId="177" fontId="9" fillId="5" borderId="12" xfId="1" applyNumberFormat="1" applyFont="1" applyFill="1" applyBorder="1" applyAlignment="1" applyProtection="1">
      <alignment horizontal="center" vertical="center"/>
      <protection hidden="1"/>
    </xf>
    <xf numFmtId="177" fontId="9" fillId="5" borderId="1" xfId="1" applyNumberFormat="1" applyFont="1" applyFill="1" applyBorder="1" applyAlignment="1" applyProtection="1">
      <alignment horizontal="center" vertical="center"/>
      <protection hidden="1"/>
    </xf>
    <xf numFmtId="0" fontId="9" fillId="15" borderId="81" xfId="0" applyNumberFormat="1" applyFont="1" applyFill="1" applyBorder="1" applyAlignment="1" applyProtection="1">
      <alignment horizontal="center" vertical="center"/>
      <protection hidden="1"/>
    </xf>
    <xf numFmtId="176" fontId="9" fillId="3" borderId="9" xfId="0" applyNumberFormat="1" applyFont="1" applyFill="1" applyBorder="1" applyAlignment="1">
      <alignment horizontal="center" vertical="center"/>
    </xf>
    <xf numFmtId="176" fontId="9" fillId="0" borderId="12" xfId="0" applyNumberFormat="1" applyFont="1" applyBorder="1" applyAlignment="1" applyProtection="1">
      <alignment vertical="center"/>
      <protection locked="0"/>
    </xf>
    <xf numFmtId="176" fontId="9" fillId="0" borderId="1" xfId="0" applyNumberFormat="1" applyFont="1" applyBorder="1" applyAlignment="1" applyProtection="1">
      <alignment vertical="center"/>
      <protection locked="0"/>
    </xf>
    <xf numFmtId="0" fontId="4" fillId="9" borderId="43" xfId="0" applyNumberFormat="1" applyFont="1" applyFill="1" applyBorder="1" applyAlignment="1">
      <alignment vertical="center" wrapText="1"/>
    </xf>
    <xf numFmtId="0" fontId="14" fillId="9" borderId="44" xfId="0" applyNumberFormat="1" applyFont="1" applyFill="1" applyBorder="1" applyAlignment="1">
      <alignment vertical="center" wrapText="1"/>
    </xf>
    <xf numFmtId="0" fontId="4" fillId="9" borderId="43" xfId="0" applyNumberFormat="1" applyFont="1" applyFill="1" applyBorder="1" applyAlignment="1" applyProtection="1">
      <alignment vertical="center" wrapText="1"/>
      <protection hidden="1"/>
    </xf>
    <xf numFmtId="0" fontId="14" fillId="9" borderId="44" xfId="0" applyNumberFormat="1" applyFont="1" applyFill="1" applyBorder="1" applyAlignment="1" applyProtection="1">
      <alignment vertical="center" wrapText="1"/>
      <protection hidden="1"/>
    </xf>
    <xf numFmtId="176" fontId="9" fillId="6" borderId="37" xfId="0" applyNumberFormat="1" applyFont="1" applyFill="1" applyBorder="1" applyAlignment="1">
      <alignment vertical="center"/>
    </xf>
    <xf numFmtId="176" fontId="9" fillId="6" borderId="38" xfId="0" applyNumberFormat="1" applyFont="1" applyFill="1" applyBorder="1" applyAlignment="1">
      <alignment vertical="center"/>
    </xf>
    <xf numFmtId="176" fontId="9" fillId="6" borderId="39" xfId="0" applyNumberFormat="1" applyFont="1" applyFill="1" applyBorder="1" applyAlignment="1">
      <alignment vertical="center"/>
    </xf>
    <xf numFmtId="176" fontId="9" fillId="3" borderId="43" xfId="0" applyNumberFormat="1" applyFont="1" applyFill="1" applyBorder="1" applyAlignment="1">
      <alignment vertical="center" wrapText="1"/>
    </xf>
    <xf numFmtId="176" fontId="9" fillId="3" borderId="44" xfId="0" applyNumberFormat="1" applyFont="1" applyFill="1" applyBorder="1" applyAlignment="1">
      <alignment vertical="center" wrapText="1"/>
    </xf>
    <xf numFmtId="176" fontId="0" fillId="0" borderId="0" xfId="0" applyNumberFormat="1" applyAlignment="1">
      <alignment vertical="center"/>
    </xf>
    <xf numFmtId="176" fontId="10" fillId="0" borderId="5" xfId="0" applyNumberFormat="1" applyFont="1" applyBorder="1" applyAlignment="1">
      <alignment vertical="center"/>
    </xf>
    <xf numFmtId="176" fontId="9" fillId="8" borderId="33" xfId="0" applyNumberFormat="1" applyFont="1" applyFill="1" applyBorder="1" applyAlignment="1">
      <alignment horizontal="center" vertical="center"/>
    </xf>
    <xf numFmtId="176" fontId="9" fillId="0" borderId="36" xfId="0" applyNumberFormat="1" applyFont="1" applyBorder="1" applyAlignment="1">
      <alignment horizontal="center" vertical="center"/>
    </xf>
    <xf numFmtId="0" fontId="9" fillId="0" borderId="36" xfId="0" applyNumberFormat="1" applyFont="1" applyBorder="1" applyAlignment="1">
      <alignment horizontal="center" vertical="center"/>
    </xf>
    <xf numFmtId="176" fontId="9" fillId="0" borderId="30" xfId="0" applyNumberFormat="1" applyFont="1" applyBorder="1" applyAlignment="1">
      <alignment horizontal="center" vertical="center"/>
    </xf>
    <xf numFmtId="0" fontId="23" fillId="0" borderId="0" xfId="0" applyFont="1">
      <alignment vertical="center"/>
    </xf>
    <xf numFmtId="176" fontId="9" fillId="3" borderId="75" xfId="0" applyNumberFormat="1" applyFont="1" applyFill="1" applyBorder="1" applyAlignment="1">
      <alignment horizontal="center" vertical="center"/>
    </xf>
    <xf numFmtId="176" fontId="9" fillId="3" borderId="14" xfId="0" applyNumberFormat="1" applyFont="1" applyFill="1" applyBorder="1" applyAlignment="1">
      <alignment horizontal="center" vertical="center"/>
    </xf>
    <xf numFmtId="176" fontId="9" fillId="8" borderId="33" xfId="0" applyNumberFormat="1" applyFont="1" applyFill="1" applyBorder="1" applyAlignment="1">
      <alignment horizontal="center" vertical="center"/>
    </xf>
    <xf numFmtId="176" fontId="9" fillId="0" borderId="36" xfId="0" applyNumberFormat="1" applyFont="1" applyBorder="1" applyAlignment="1">
      <alignment horizontal="center" vertical="center"/>
    </xf>
    <xf numFmtId="0" fontId="9" fillId="0" borderId="36" xfId="0" applyNumberFormat="1" applyFont="1" applyBorder="1" applyAlignment="1">
      <alignment horizontal="center" vertical="center"/>
    </xf>
    <xf numFmtId="176" fontId="9" fillId="0" borderId="30" xfId="0" applyNumberFormat="1" applyFont="1" applyBorder="1" applyAlignment="1">
      <alignment horizontal="center" vertical="center"/>
    </xf>
    <xf numFmtId="176" fontId="9" fillId="3" borderId="15" xfId="0" applyNumberFormat="1" applyFont="1" applyFill="1" applyBorder="1" applyAlignment="1">
      <alignment horizontal="center" vertical="center"/>
    </xf>
    <xf numFmtId="0" fontId="0" fillId="0" borderId="0" xfId="0" applyFill="1">
      <alignment vertical="center"/>
    </xf>
    <xf numFmtId="176" fontId="9" fillId="0" borderId="36" xfId="0" applyNumberFormat="1" applyFont="1" applyBorder="1" applyAlignment="1">
      <alignment horizontal="center" vertical="center"/>
    </xf>
    <xf numFmtId="0" fontId="9" fillId="0" borderId="36" xfId="0" applyNumberFormat="1" applyFont="1" applyBorder="1" applyAlignment="1">
      <alignment horizontal="center" vertical="center"/>
    </xf>
    <xf numFmtId="176" fontId="9" fillId="8" borderId="33" xfId="0" applyNumberFormat="1" applyFont="1" applyFill="1" applyBorder="1" applyAlignment="1">
      <alignment horizontal="center" vertical="center"/>
    </xf>
    <xf numFmtId="176" fontId="9" fillId="14" borderId="14" xfId="0" applyNumberFormat="1" applyFont="1" applyFill="1" applyBorder="1" applyAlignment="1">
      <alignment horizontal="center" vertical="center"/>
    </xf>
    <xf numFmtId="176" fontId="9" fillId="14" borderId="75" xfId="0" applyNumberFormat="1" applyFont="1" applyFill="1" applyBorder="1" applyAlignment="1">
      <alignment horizontal="center" vertical="center"/>
    </xf>
    <xf numFmtId="176" fontId="9" fillId="14" borderId="43" xfId="0" applyNumberFormat="1" applyFont="1" applyFill="1" applyBorder="1" applyAlignment="1">
      <alignment vertical="center" wrapText="1"/>
    </xf>
    <xf numFmtId="0" fontId="4" fillId="14" borderId="43" xfId="0" applyNumberFormat="1" applyFont="1" applyFill="1" applyBorder="1" applyAlignment="1">
      <alignment vertical="center" wrapText="1"/>
    </xf>
    <xf numFmtId="0" fontId="4" fillId="14" borderId="43" xfId="0" applyNumberFormat="1" applyFont="1" applyFill="1" applyBorder="1" applyAlignment="1" applyProtection="1">
      <alignment vertical="center" wrapText="1"/>
      <protection hidden="1"/>
    </xf>
    <xf numFmtId="176" fontId="9" fillId="14" borderId="15" xfId="0" applyNumberFormat="1" applyFont="1" applyFill="1" applyBorder="1" applyAlignment="1">
      <alignment horizontal="center" vertical="center"/>
    </xf>
    <xf numFmtId="176" fontId="9" fillId="14" borderId="74" xfId="0" applyNumberFormat="1" applyFont="1" applyFill="1" applyBorder="1" applyAlignment="1">
      <alignment horizontal="center" vertical="center"/>
    </xf>
    <xf numFmtId="176" fontId="9" fillId="14" borderId="44" xfId="0" applyNumberFormat="1" applyFont="1" applyFill="1" applyBorder="1" applyAlignment="1">
      <alignment vertical="center" wrapText="1"/>
    </xf>
    <xf numFmtId="0" fontId="14" fillId="14" borderId="44" xfId="0" applyNumberFormat="1" applyFont="1" applyFill="1" applyBorder="1" applyAlignment="1">
      <alignment vertical="center" wrapText="1"/>
    </xf>
    <xf numFmtId="176" fontId="9" fillId="14" borderId="37" xfId="0" applyNumberFormat="1" applyFont="1" applyFill="1" applyBorder="1" applyAlignment="1">
      <alignment vertical="center"/>
    </xf>
    <xf numFmtId="176" fontId="9" fillId="14" borderId="38" xfId="0" applyNumberFormat="1" applyFont="1" applyFill="1" applyBorder="1" applyAlignment="1">
      <alignment vertical="center"/>
    </xf>
    <xf numFmtId="176" fontId="9" fillId="14" borderId="39" xfId="0" applyNumberFormat="1" applyFont="1" applyFill="1" applyBorder="1" applyAlignment="1">
      <alignment vertical="center"/>
    </xf>
    <xf numFmtId="0" fontId="14" fillId="14" borderId="44" xfId="0" applyNumberFormat="1" applyFont="1" applyFill="1" applyBorder="1" applyAlignment="1" applyProtection="1">
      <alignment vertical="center" wrapText="1"/>
      <protection hidden="1"/>
    </xf>
    <xf numFmtId="176" fontId="9" fillId="14" borderId="9" xfId="0" applyNumberFormat="1" applyFont="1" applyFill="1" applyBorder="1" applyAlignment="1">
      <alignment horizontal="center" vertical="center"/>
    </xf>
    <xf numFmtId="176" fontId="9" fillId="14" borderId="10" xfId="0" applyNumberFormat="1" applyFont="1" applyFill="1" applyBorder="1" applyAlignment="1">
      <alignment horizontal="center" vertical="center"/>
    </xf>
    <xf numFmtId="0" fontId="10" fillId="0" borderId="5" xfId="0" applyNumberFormat="1" applyFont="1" applyBorder="1" applyAlignment="1">
      <alignment vertical="center"/>
    </xf>
    <xf numFmtId="177" fontId="9" fillId="2" borderId="36" xfId="0" applyNumberFormat="1" applyFont="1" applyFill="1" applyBorder="1" applyAlignment="1" applyProtection="1">
      <alignment horizontal="center" vertical="center"/>
      <protection locked="0"/>
    </xf>
    <xf numFmtId="176" fontId="9" fillId="14" borderId="38" xfId="0" applyNumberFormat="1" applyFont="1" applyFill="1" applyBorder="1" applyAlignment="1">
      <alignment horizontal="center" vertical="center"/>
    </xf>
    <xf numFmtId="176" fontId="9" fillId="0" borderId="12" xfId="0" applyNumberFormat="1" applyFont="1" applyBorder="1" applyAlignment="1" applyProtection="1">
      <alignment horizontal="center" vertical="center"/>
      <protection locked="0"/>
    </xf>
    <xf numFmtId="176" fontId="9" fillId="4" borderId="12" xfId="0" applyNumberFormat="1" applyFont="1" applyFill="1" applyBorder="1" applyAlignment="1" applyProtection="1">
      <alignment horizontal="center" vertical="center"/>
      <protection locked="0"/>
    </xf>
    <xf numFmtId="176" fontId="9" fillId="0" borderId="1" xfId="0" applyNumberFormat="1" applyFont="1" applyBorder="1" applyAlignment="1" applyProtection="1">
      <alignment horizontal="center" vertical="center"/>
      <protection locked="0"/>
    </xf>
    <xf numFmtId="176" fontId="9" fillId="4" borderId="1" xfId="0" applyNumberFormat="1" applyFont="1" applyFill="1" applyBorder="1" applyAlignment="1" applyProtection="1">
      <alignment horizontal="center" vertical="center"/>
      <protection locked="0"/>
    </xf>
    <xf numFmtId="176" fontId="9" fillId="14" borderId="37" xfId="0" applyNumberFormat="1" applyFont="1" applyFill="1" applyBorder="1" applyAlignment="1" applyProtection="1">
      <alignment vertical="center"/>
      <protection locked="0"/>
    </xf>
    <xf numFmtId="176" fontId="9" fillId="14" borderId="38" xfId="0" applyNumberFormat="1" applyFont="1" applyFill="1" applyBorder="1" applyAlignment="1" applyProtection="1">
      <alignment vertical="center"/>
      <protection locked="0"/>
    </xf>
    <xf numFmtId="177" fontId="9" fillId="5" borderId="12" xfId="1" applyNumberFormat="1" applyFont="1" applyFill="1" applyBorder="1" applyAlignment="1" applyProtection="1">
      <alignment horizontal="center" vertical="center"/>
      <protection locked="0"/>
    </xf>
    <xf numFmtId="177" fontId="9" fillId="5" borderId="1" xfId="1" applyNumberFormat="1" applyFont="1" applyFill="1" applyBorder="1" applyAlignment="1" applyProtection="1">
      <alignment horizontal="center" vertical="center"/>
      <protection locked="0"/>
    </xf>
    <xf numFmtId="0" fontId="9" fillId="14" borderId="38" xfId="0" applyNumberFormat="1" applyFont="1" applyFill="1" applyBorder="1" applyAlignment="1">
      <alignment vertical="center"/>
    </xf>
    <xf numFmtId="0" fontId="9" fillId="0" borderId="12" xfId="0" applyNumberFormat="1" applyFont="1" applyBorder="1" applyAlignment="1" applyProtection="1">
      <alignment horizontal="center" vertical="center"/>
      <protection locked="0"/>
    </xf>
    <xf numFmtId="177" fontId="9" fillId="2" borderId="16" xfId="0" applyNumberFormat="1" applyFont="1" applyFill="1" applyBorder="1" applyAlignment="1" applyProtection="1">
      <alignment horizontal="center" vertical="center"/>
      <protection locked="0"/>
    </xf>
    <xf numFmtId="0" fontId="9" fillId="14" borderId="19" xfId="0" applyFont="1" applyFill="1" applyBorder="1" applyAlignment="1">
      <alignment horizontal="center" vertical="center"/>
    </xf>
    <xf numFmtId="0" fontId="9" fillId="14" borderId="26" xfId="0" applyFont="1" applyFill="1" applyBorder="1" applyAlignment="1">
      <alignment horizontal="center" vertical="center"/>
    </xf>
    <xf numFmtId="0" fontId="9" fillId="0" borderId="19" xfId="0" applyFont="1" applyBorder="1" applyAlignment="1" applyProtection="1">
      <alignment horizontal="center" vertical="center"/>
      <protection locked="0"/>
    </xf>
    <xf numFmtId="0" fontId="9" fillId="0" borderId="27" xfId="0" applyFont="1" applyBorder="1" applyAlignment="1" applyProtection="1">
      <alignment horizontal="center" vertical="center"/>
      <protection locked="0"/>
    </xf>
    <xf numFmtId="0" fontId="9" fillId="0" borderId="26" xfId="0" applyFont="1" applyBorder="1" applyAlignment="1" applyProtection="1">
      <alignment horizontal="center" vertical="center"/>
      <protection locked="0"/>
    </xf>
    <xf numFmtId="0" fontId="9" fillId="14" borderId="22" xfId="0" applyFont="1" applyFill="1" applyBorder="1" applyAlignment="1">
      <alignment horizontal="center" vertical="center"/>
    </xf>
    <xf numFmtId="0" fontId="9" fillId="14" borderId="28" xfId="0" applyFont="1" applyFill="1" applyBorder="1" applyAlignment="1">
      <alignment horizontal="center" vertical="center"/>
    </xf>
    <xf numFmtId="0" fontId="9" fillId="0" borderId="22" xfId="0" applyFont="1" applyBorder="1" applyAlignment="1" applyProtection="1">
      <alignment horizontal="center" vertical="center"/>
      <protection locked="0"/>
    </xf>
    <xf numFmtId="0" fontId="9" fillId="0" borderId="29" xfId="0" applyFont="1" applyBorder="1" applyAlignment="1" applyProtection="1">
      <alignment horizontal="center" vertical="center"/>
      <protection locked="0"/>
    </xf>
    <xf numFmtId="0" fontId="9" fillId="0" borderId="28" xfId="0" applyFont="1" applyBorder="1" applyAlignment="1" applyProtection="1">
      <alignment horizontal="center" vertical="center"/>
      <protection locked="0"/>
    </xf>
    <xf numFmtId="0" fontId="9" fillId="14" borderId="23" xfId="0" applyFont="1" applyFill="1" applyBorder="1" applyAlignment="1">
      <alignment horizontal="center" vertical="center"/>
    </xf>
    <xf numFmtId="0" fontId="9" fillId="14" borderId="24" xfId="0" applyFont="1" applyFill="1" applyBorder="1" applyAlignment="1">
      <alignment horizontal="center" vertical="center"/>
    </xf>
    <xf numFmtId="0" fontId="9" fillId="0" borderId="23" xfId="0" applyFont="1" applyBorder="1" applyAlignment="1" applyProtection="1">
      <alignment horizontal="center" vertical="center"/>
      <protection locked="0"/>
    </xf>
    <xf numFmtId="0" fontId="9" fillId="0" borderId="25" xfId="0" applyFont="1" applyBorder="1" applyAlignment="1" applyProtection="1">
      <alignment horizontal="center" vertical="center"/>
      <protection locked="0"/>
    </xf>
    <xf numFmtId="0" fontId="9" fillId="0" borderId="24" xfId="0" applyFont="1" applyBorder="1" applyAlignment="1" applyProtection="1">
      <alignment horizontal="center" vertical="center"/>
      <protection locked="0"/>
    </xf>
    <xf numFmtId="0" fontId="9" fillId="0" borderId="19" xfId="0" applyFont="1" applyBorder="1" applyAlignment="1">
      <alignment horizontal="center" vertical="center"/>
    </xf>
    <xf numFmtId="0" fontId="9" fillId="0" borderId="27" xfId="0" applyFont="1" applyBorder="1" applyAlignment="1">
      <alignment horizontal="center" vertical="center"/>
    </xf>
    <xf numFmtId="0" fontId="9" fillId="0" borderId="26" xfId="0" applyFont="1" applyBorder="1" applyAlignment="1">
      <alignment horizontal="center" vertical="center"/>
    </xf>
    <xf numFmtId="0" fontId="10" fillId="14" borderId="0" xfId="0" applyFont="1" applyFill="1" applyAlignment="1">
      <alignment horizontal="center" vertical="center"/>
    </xf>
    <xf numFmtId="0" fontId="11" fillId="14" borderId="0" xfId="0" applyFont="1" applyFill="1" applyAlignment="1">
      <alignment horizontal="center" vertical="center"/>
    </xf>
    <xf numFmtId="0" fontId="12" fillId="14" borderId="23" xfId="0" applyFont="1" applyFill="1" applyBorder="1" applyAlignment="1">
      <alignment horizontal="center" vertical="center"/>
    </xf>
    <xf numFmtId="0" fontId="12" fillId="14" borderId="24" xfId="0" applyFont="1" applyFill="1" applyBorder="1" applyAlignment="1">
      <alignment horizontal="center" vertical="center"/>
    </xf>
    <xf numFmtId="176" fontId="18" fillId="13" borderId="53" xfId="0" applyNumberFormat="1" applyFont="1" applyFill="1" applyBorder="1" applyAlignment="1">
      <alignment horizontal="center" vertical="center"/>
    </xf>
    <xf numFmtId="176" fontId="18" fillId="13" borderId="18" xfId="0" applyNumberFormat="1" applyFont="1" applyFill="1" applyBorder="1" applyAlignment="1">
      <alignment horizontal="center" vertical="center"/>
    </xf>
    <xf numFmtId="176" fontId="18" fillId="13" borderId="49" xfId="0" applyNumberFormat="1" applyFont="1" applyFill="1" applyBorder="1" applyAlignment="1">
      <alignment horizontal="center" vertical="center"/>
    </xf>
    <xf numFmtId="0" fontId="19" fillId="2" borderId="0" xfId="0" applyFont="1" applyFill="1" applyAlignment="1">
      <alignment horizontal="left" vertical="center"/>
    </xf>
    <xf numFmtId="176" fontId="20" fillId="14" borderId="78" xfId="0" applyNumberFormat="1" applyFont="1" applyFill="1" applyBorder="1" applyAlignment="1">
      <alignment horizontal="center" vertical="center"/>
    </xf>
    <xf numFmtId="176" fontId="20" fillId="14" borderId="79" xfId="0" applyNumberFormat="1" applyFont="1" applyFill="1" applyBorder="1" applyAlignment="1">
      <alignment horizontal="center" vertical="center"/>
    </xf>
    <xf numFmtId="176" fontId="20" fillId="14" borderId="80" xfId="0" applyNumberFormat="1" applyFont="1" applyFill="1" applyBorder="1" applyAlignment="1">
      <alignment horizontal="center" vertical="center"/>
    </xf>
    <xf numFmtId="177" fontId="9" fillId="7" borderId="0" xfId="0" applyNumberFormat="1" applyFont="1" applyFill="1" applyBorder="1" applyAlignment="1">
      <alignment horizontal="center" vertical="center"/>
    </xf>
    <xf numFmtId="177" fontId="21" fillId="7" borderId="0" xfId="0" applyNumberFormat="1" applyFont="1" applyFill="1" applyBorder="1" applyAlignment="1">
      <alignment horizontal="center" vertical="center"/>
    </xf>
    <xf numFmtId="176" fontId="21" fillId="7" borderId="0" xfId="0" applyNumberFormat="1" applyFont="1" applyFill="1" applyBorder="1" applyAlignment="1">
      <alignment horizontal="center" vertical="center"/>
    </xf>
    <xf numFmtId="0" fontId="22" fillId="2" borderId="0" xfId="0" applyFont="1" applyFill="1" applyAlignment="1">
      <alignment horizontal="left" vertical="top" wrapText="1"/>
    </xf>
    <xf numFmtId="177" fontId="9" fillId="7" borderId="36" xfId="0" applyNumberFormat="1" applyFont="1" applyFill="1" applyBorder="1" applyAlignment="1">
      <alignment horizontal="center" vertical="center"/>
    </xf>
    <xf numFmtId="177" fontId="9" fillId="7" borderId="31" xfId="0" applyNumberFormat="1" applyFont="1" applyFill="1" applyBorder="1" applyAlignment="1">
      <alignment horizontal="center" vertical="center"/>
    </xf>
    <xf numFmtId="0" fontId="9" fillId="0" borderId="36" xfId="0" applyFont="1" applyBorder="1" applyAlignment="1" applyProtection="1">
      <alignment horizontal="center" vertical="center"/>
      <protection hidden="1"/>
    </xf>
    <xf numFmtId="0" fontId="9" fillId="0" borderId="31" xfId="0" applyFont="1" applyBorder="1" applyAlignment="1" applyProtection="1">
      <alignment horizontal="center" vertical="center"/>
      <protection hidden="1"/>
    </xf>
    <xf numFmtId="177" fontId="9" fillId="7" borderId="36" xfId="0" applyNumberFormat="1" applyFont="1" applyFill="1" applyBorder="1" applyAlignment="1" applyProtection="1">
      <alignment horizontal="center" vertical="center"/>
      <protection hidden="1"/>
    </xf>
    <xf numFmtId="177" fontId="9" fillId="7" borderId="31" xfId="0" applyNumberFormat="1" applyFont="1" applyFill="1" applyBorder="1" applyAlignment="1" applyProtection="1">
      <alignment horizontal="center" vertical="center"/>
      <protection hidden="1"/>
    </xf>
    <xf numFmtId="177" fontId="9" fillId="0" borderId="36" xfId="0" applyNumberFormat="1" applyFont="1" applyBorder="1" applyAlignment="1" applyProtection="1">
      <alignment horizontal="center" vertical="center"/>
      <protection hidden="1"/>
    </xf>
    <xf numFmtId="177" fontId="9" fillId="0" borderId="31" xfId="0" applyNumberFormat="1" applyFont="1" applyBorder="1" applyAlignment="1" applyProtection="1">
      <alignment horizontal="center" vertical="center"/>
      <protection hidden="1"/>
    </xf>
    <xf numFmtId="176" fontId="9" fillId="7" borderId="36" xfId="0" applyNumberFormat="1" applyFont="1" applyFill="1" applyBorder="1" applyAlignment="1" applyProtection="1">
      <alignment horizontal="center" vertical="center"/>
      <protection hidden="1"/>
    </xf>
    <xf numFmtId="176" fontId="9" fillId="7" borderId="31" xfId="0" applyNumberFormat="1" applyFont="1" applyFill="1" applyBorder="1" applyAlignment="1" applyProtection="1">
      <alignment horizontal="center" vertical="center"/>
      <protection hidden="1"/>
    </xf>
    <xf numFmtId="177" fontId="9" fillId="0" borderId="36" xfId="0" applyNumberFormat="1" applyFont="1" applyBorder="1" applyAlignment="1">
      <alignment horizontal="center" vertical="center"/>
    </xf>
    <xf numFmtId="177" fontId="9" fillId="0" borderId="31" xfId="0" applyNumberFormat="1" applyFont="1" applyBorder="1" applyAlignment="1">
      <alignment horizontal="center" vertical="center"/>
    </xf>
    <xf numFmtId="176" fontId="9" fillId="7" borderId="36" xfId="0" applyNumberFormat="1" applyFont="1" applyFill="1" applyBorder="1" applyAlignment="1">
      <alignment horizontal="center" vertical="center"/>
    </xf>
    <xf numFmtId="176" fontId="9" fillId="7" borderId="31" xfId="0" applyNumberFormat="1" applyFont="1" applyFill="1" applyBorder="1" applyAlignment="1">
      <alignment horizontal="center" vertical="center"/>
    </xf>
    <xf numFmtId="177" fontId="9" fillId="2" borderId="36" xfId="0" applyNumberFormat="1" applyFont="1" applyFill="1" applyBorder="1" applyAlignment="1">
      <alignment horizontal="center" vertical="center"/>
    </xf>
    <xf numFmtId="177" fontId="9" fillId="2" borderId="31" xfId="0" applyNumberFormat="1" applyFont="1" applyFill="1" applyBorder="1" applyAlignment="1">
      <alignment horizontal="center" vertical="center"/>
    </xf>
    <xf numFmtId="0" fontId="9" fillId="0" borderId="36" xfId="0" applyNumberFormat="1" applyFont="1" applyBorder="1" applyAlignment="1">
      <alignment horizontal="center" vertical="center"/>
    </xf>
    <xf numFmtId="0" fontId="9" fillId="0" borderId="31" xfId="0" applyNumberFormat="1" applyFont="1" applyBorder="1" applyAlignment="1">
      <alignment horizontal="center" vertical="center"/>
    </xf>
    <xf numFmtId="176" fontId="9" fillId="0" borderId="36" xfId="0" applyNumberFormat="1" applyFont="1" applyBorder="1" applyAlignment="1">
      <alignment horizontal="center" vertical="center"/>
    </xf>
    <xf numFmtId="176" fontId="9" fillId="0" borderId="31" xfId="0" applyNumberFormat="1" applyFont="1" applyBorder="1" applyAlignment="1">
      <alignment horizontal="center" vertical="center"/>
    </xf>
    <xf numFmtId="176" fontId="9" fillId="0" borderId="36" xfId="0" applyNumberFormat="1" applyFont="1" applyBorder="1" applyAlignment="1" applyProtection="1">
      <alignment horizontal="center" vertical="center"/>
      <protection locked="0"/>
    </xf>
    <xf numFmtId="176" fontId="9" fillId="0" borderId="31" xfId="0" applyNumberFormat="1" applyFont="1" applyBorder="1" applyAlignment="1" applyProtection="1">
      <alignment horizontal="center" vertical="center"/>
      <protection locked="0"/>
    </xf>
    <xf numFmtId="176" fontId="9" fillId="0" borderId="36" xfId="0" applyNumberFormat="1" applyFont="1" applyBorder="1" applyAlignment="1" applyProtection="1">
      <alignment horizontal="center" vertical="center"/>
    </xf>
    <xf numFmtId="176" fontId="9" fillId="0" borderId="31" xfId="0" applyNumberFormat="1" applyFont="1" applyBorder="1" applyAlignment="1" applyProtection="1">
      <alignment horizontal="center" vertical="center"/>
    </xf>
    <xf numFmtId="0" fontId="9" fillId="3" borderId="40" xfId="0" applyNumberFormat="1" applyFont="1" applyFill="1" applyBorder="1" applyAlignment="1">
      <alignment horizontal="center" vertical="center"/>
    </xf>
    <xf numFmtId="0" fontId="9" fillId="3" borderId="41" xfId="0" applyNumberFormat="1" applyFont="1" applyFill="1" applyBorder="1" applyAlignment="1">
      <alignment horizontal="center" vertical="center"/>
    </xf>
    <xf numFmtId="0" fontId="9" fillId="3" borderId="42" xfId="0" applyNumberFormat="1" applyFont="1" applyFill="1" applyBorder="1" applyAlignment="1">
      <alignment horizontal="center" vertical="center"/>
    </xf>
    <xf numFmtId="0" fontId="9" fillId="0" borderId="36" xfId="0" applyNumberFormat="1" applyFont="1" applyBorder="1" applyAlignment="1" applyProtection="1">
      <alignment horizontal="center" vertical="center"/>
      <protection locked="0"/>
    </xf>
    <xf numFmtId="0" fontId="9" fillId="0" borderId="31" xfId="0" applyNumberFormat="1" applyFont="1" applyBorder="1" applyAlignment="1" applyProtection="1">
      <alignment horizontal="center" vertical="center"/>
      <protection locked="0"/>
    </xf>
    <xf numFmtId="0" fontId="13" fillId="0" borderId="36" xfId="0" applyNumberFormat="1" applyFont="1" applyBorder="1" applyAlignment="1" applyProtection="1">
      <alignment horizontal="center" vertical="center"/>
      <protection locked="0"/>
    </xf>
    <xf numFmtId="0" fontId="13" fillId="0" borderId="31" xfId="0" applyNumberFormat="1" applyFont="1" applyBorder="1" applyAlignment="1" applyProtection="1">
      <alignment horizontal="center" vertical="center"/>
      <protection locked="0"/>
    </xf>
    <xf numFmtId="176" fontId="9" fillId="3" borderId="82" xfId="0" applyNumberFormat="1" applyFont="1" applyFill="1" applyBorder="1" applyAlignment="1">
      <alignment horizontal="center" vertical="center"/>
    </xf>
    <xf numFmtId="176" fontId="9" fillId="3" borderId="64" xfId="0" applyNumberFormat="1" applyFont="1" applyFill="1" applyBorder="1" applyAlignment="1">
      <alignment horizontal="center" vertical="center"/>
    </xf>
    <xf numFmtId="176" fontId="9" fillId="3" borderId="43" xfId="0" applyNumberFormat="1" applyFont="1" applyFill="1" applyBorder="1" applyAlignment="1">
      <alignment horizontal="center" vertical="center" wrapText="1"/>
    </xf>
    <xf numFmtId="176" fontId="9" fillId="3" borderId="44" xfId="0" applyNumberFormat="1" applyFont="1" applyFill="1" applyBorder="1" applyAlignment="1">
      <alignment horizontal="center" vertical="center" wrapText="1"/>
    </xf>
    <xf numFmtId="176" fontId="9" fillId="3" borderId="75" xfId="0" applyNumberFormat="1" applyFont="1" applyFill="1" applyBorder="1" applyAlignment="1">
      <alignment horizontal="center" vertical="center"/>
    </xf>
    <xf numFmtId="176" fontId="9" fillId="3" borderId="68" xfId="0" applyNumberFormat="1" applyFont="1" applyFill="1" applyBorder="1" applyAlignment="1">
      <alignment horizontal="center" vertical="center"/>
    </xf>
    <xf numFmtId="176" fontId="9" fillId="3" borderId="76" xfId="0" applyNumberFormat="1" applyFont="1" applyFill="1" applyBorder="1" applyAlignment="1">
      <alignment horizontal="center" vertical="center"/>
    </xf>
    <xf numFmtId="176" fontId="9" fillId="3" borderId="75" xfId="0" applyNumberFormat="1" applyFont="1" applyFill="1" applyBorder="1" applyAlignment="1" applyProtection="1">
      <alignment horizontal="center" vertical="center"/>
      <protection hidden="1"/>
    </xf>
    <xf numFmtId="176" fontId="9" fillId="3" borderId="68" xfId="0" applyNumberFormat="1" applyFont="1" applyFill="1" applyBorder="1" applyAlignment="1" applyProtection="1">
      <alignment horizontal="center" vertical="center"/>
      <protection hidden="1"/>
    </xf>
    <xf numFmtId="176" fontId="9" fillId="3" borderId="76" xfId="0" applyNumberFormat="1" applyFont="1" applyFill="1" applyBorder="1" applyAlignment="1" applyProtection="1">
      <alignment horizontal="center" vertical="center"/>
      <protection hidden="1"/>
    </xf>
    <xf numFmtId="176" fontId="9" fillId="3" borderId="69" xfId="0" applyNumberFormat="1" applyFont="1" applyFill="1" applyBorder="1" applyAlignment="1">
      <alignment horizontal="center" vertical="center"/>
    </xf>
    <xf numFmtId="176" fontId="9" fillId="3" borderId="37" xfId="0" applyNumberFormat="1" applyFont="1" applyFill="1" applyBorder="1" applyAlignment="1">
      <alignment horizontal="center" vertical="center"/>
    </xf>
    <xf numFmtId="176" fontId="9" fillId="3" borderId="38" xfId="0" applyNumberFormat="1" applyFont="1" applyFill="1" applyBorder="1" applyAlignment="1">
      <alignment horizontal="center" vertical="center"/>
    </xf>
    <xf numFmtId="176" fontId="9" fillId="3" borderId="39" xfId="0" applyNumberFormat="1" applyFont="1" applyFill="1" applyBorder="1" applyAlignment="1">
      <alignment horizontal="center" vertical="center"/>
    </xf>
    <xf numFmtId="176" fontId="9" fillId="3" borderId="37" xfId="0" applyNumberFormat="1" applyFont="1" applyFill="1" applyBorder="1" applyAlignment="1" applyProtection="1">
      <alignment horizontal="center" vertical="center"/>
      <protection hidden="1"/>
    </xf>
    <xf numFmtId="176" fontId="9" fillId="3" borderId="38" xfId="0" applyNumberFormat="1" applyFont="1" applyFill="1" applyBorder="1" applyAlignment="1" applyProtection="1">
      <alignment horizontal="center" vertical="center"/>
      <protection hidden="1"/>
    </xf>
    <xf numFmtId="176" fontId="9" fillId="3" borderId="39" xfId="0" applyNumberFormat="1" applyFont="1" applyFill="1" applyBorder="1" applyAlignment="1" applyProtection="1">
      <alignment horizontal="center" vertical="center"/>
      <protection hidden="1"/>
    </xf>
    <xf numFmtId="176" fontId="9" fillId="3" borderId="51" xfId="0" applyNumberFormat="1" applyFont="1" applyFill="1" applyBorder="1" applyAlignment="1">
      <alignment horizontal="center" vertical="center"/>
    </xf>
    <xf numFmtId="176" fontId="9" fillId="3" borderId="52" xfId="0" applyNumberFormat="1" applyFont="1" applyFill="1" applyBorder="1" applyAlignment="1">
      <alignment horizontal="center" vertical="center"/>
    </xf>
    <xf numFmtId="176" fontId="9" fillId="3" borderId="43" xfId="0" applyNumberFormat="1" applyFont="1" applyFill="1" applyBorder="1" applyAlignment="1">
      <alignment horizontal="center" vertical="center"/>
    </xf>
    <xf numFmtId="176" fontId="9" fillId="3" borderId="44" xfId="0" applyNumberFormat="1" applyFont="1" applyFill="1" applyBorder="1" applyAlignment="1">
      <alignment horizontal="center" vertical="center"/>
    </xf>
    <xf numFmtId="0" fontId="9" fillId="3" borderId="43" xfId="0" applyNumberFormat="1" applyFont="1" applyFill="1" applyBorder="1" applyAlignment="1">
      <alignment horizontal="center" vertical="center"/>
    </xf>
    <xf numFmtId="0" fontId="9" fillId="3" borderId="44" xfId="0" applyNumberFormat="1" applyFont="1" applyFill="1" applyBorder="1" applyAlignment="1">
      <alignment horizontal="center" vertical="center"/>
    </xf>
    <xf numFmtId="177" fontId="9" fillId="0" borderId="36" xfId="0" applyNumberFormat="1" applyFont="1" applyBorder="1" applyAlignment="1" applyProtection="1">
      <alignment horizontal="center" vertical="center"/>
      <protection locked="0"/>
    </xf>
    <xf numFmtId="177" fontId="9" fillId="0" borderId="31" xfId="0" applyNumberFormat="1" applyFont="1" applyBorder="1" applyAlignment="1" applyProtection="1">
      <alignment horizontal="center" vertical="center"/>
      <protection locked="0"/>
    </xf>
    <xf numFmtId="177" fontId="9" fillId="2" borderId="36" xfId="0" applyNumberFormat="1" applyFont="1" applyFill="1" applyBorder="1" applyAlignment="1" applyProtection="1">
      <alignment horizontal="center" vertical="center"/>
      <protection locked="0"/>
    </xf>
    <xf numFmtId="177" fontId="9" fillId="2" borderId="31" xfId="0" applyNumberFormat="1" applyFont="1" applyFill="1" applyBorder="1" applyAlignment="1" applyProtection="1">
      <alignment horizontal="center" vertical="center"/>
      <protection locked="0"/>
    </xf>
    <xf numFmtId="0" fontId="9" fillId="0" borderId="83" xfId="0" applyNumberFormat="1" applyFont="1" applyBorder="1" applyAlignment="1" applyProtection="1">
      <alignment horizontal="center" vertical="center"/>
      <protection locked="0"/>
    </xf>
    <xf numFmtId="0" fontId="9" fillId="0" borderId="84" xfId="0" applyNumberFormat="1" applyFont="1" applyBorder="1" applyAlignment="1" applyProtection="1">
      <alignment horizontal="center" vertical="center"/>
      <protection locked="0"/>
    </xf>
    <xf numFmtId="176" fontId="9" fillId="8" borderId="32" xfId="0" applyNumberFormat="1" applyFont="1" applyFill="1" applyBorder="1" applyAlignment="1">
      <alignment horizontal="center" vertical="center"/>
    </xf>
    <xf numFmtId="176" fontId="9" fillId="8" borderId="33" xfId="0" applyNumberFormat="1" applyFont="1" applyFill="1" applyBorder="1" applyAlignment="1">
      <alignment horizontal="center" vertical="center"/>
    </xf>
    <xf numFmtId="176" fontId="9" fillId="8" borderId="34" xfId="0" applyNumberFormat="1" applyFont="1" applyFill="1" applyBorder="1" applyAlignment="1">
      <alignment horizontal="center" vertical="center"/>
    </xf>
    <xf numFmtId="176" fontId="0" fillId="0" borderId="32" xfId="0" applyNumberFormat="1" applyBorder="1" applyAlignment="1" applyProtection="1">
      <alignment horizontal="center" vertical="center"/>
      <protection locked="0"/>
    </xf>
    <xf numFmtId="176" fontId="0" fillId="0" borderId="33" xfId="0" applyNumberFormat="1" applyBorder="1" applyAlignment="1" applyProtection="1">
      <alignment horizontal="center" vertical="center"/>
      <protection locked="0"/>
    </xf>
    <xf numFmtId="176" fontId="0" fillId="0" borderId="35" xfId="0" applyNumberFormat="1" applyBorder="1" applyAlignment="1" applyProtection="1">
      <alignment horizontal="center" vertical="center"/>
      <protection locked="0"/>
    </xf>
    <xf numFmtId="177" fontId="9" fillId="2" borderId="36" xfId="0" applyNumberFormat="1" applyFont="1" applyFill="1" applyBorder="1" applyAlignment="1" applyProtection="1">
      <alignment horizontal="center" vertical="center"/>
      <protection hidden="1"/>
    </xf>
    <xf numFmtId="177" fontId="9" fillId="2" borderId="31" xfId="0" applyNumberFormat="1" applyFont="1" applyFill="1" applyBorder="1" applyAlignment="1" applyProtection="1">
      <alignment horizontal="center" vertical="center"/>
      <protection hidden="1"/>
    </xf>
    <xf numFmtId="176" fontId="10" fillId="0" borderId="0" xfId="0" applyNumberFormat="1" applyFont="1" applyAlignment="1">
      <alignment horizontal="center" vertical="center"/>
    </xf>
    <xf numFmtId="176" fontId="9" fillId="3" borderId="45" xfId="0" applyNumberFormat="1" applyFont="1" applyFill="1" applyBorder="1" applyAlignment="1">
      <alignment horizontal="center" vertical="center"/>
    </xf>
    <xf numFmtId="176" fontId="9" fillId="3" borderId="46" xfId="0" applyNumberFormat="1" applyFont="1" applyFill="1" applyBorder="1" applyAlignment="1">
      <alignment horizontal="center" vertical="center"/>
    </xf>
    <xf numFmtId="177" fontId="9" fillId="5" borderId="36" xfId="1" applyNumberFormat="1" applyFont="1" applyFill="1" applyBorder="1" applyAlignment="1">
      <alignment horizontal="center" vertical="center"/>
    </xf>
    <xf numFmtId="177" fontId="9" fillId="5" borderId="31" xfId="1" applyNumberFormat="1" applyFont="1" applyFill="1" applyBorder="1" applyAlignment="1">
      <alignment horizontal="center" vertical="center"/>
    </xf>
    <xf numFmtId="176" fontId="9" fillId="14" borderId="43" xfId="0" applyNumberFormat="1" applyFont="1" applyFill="1" applyBorder="1" applyAlignment="1">
      <alignment horizontal="center" vertical="center" wrapText="1"/>
    </xf>
    <xf numFmtId="176" fontId="9" fillId="14" borderId="44" xfId="0" applyNumberFormat="1" applyFont="1" applyFill="1" applyBorder="1" applyAlignment="1">
      <alignment horizontal="center" vertical="center"/>
    </xf>
    <xf numFmtId="0" fontId="24" fillId="0" borderId="36" xfId="0" applyNumberFormat="1" applyFont="1" applyBorder="1" applyAlignment="1" applyProtection="1">
      <alignment horizontal="center" vertical="center"/>
      <protection locked="0"/>
    </xf>
    <xf numFmtId="0" fontId="24" fillId="0" borderId="31" xfId="0" applyNumberFormat="1" applyFont="1" applyBorder="1" applyAlignment="1" applyProtection="1">
      <alignment horizontal="center" vertical="center"/>
      <protection locked="0"/>
    </xf>
    <xf numFmtId="176" fontId="9" fillId="14" borderId="44" xfId="0" applyNumberFormat="1" applyFont="1" applyFill="1" applyBorder="1" applyAlignment="1">
      <alignment horizontal="center" vertical="center" wrapText="1"/>
    </xf>
    <xf numFmtId="176" fontId="9" fillId="14" borderId="75" xfId="0" applyNumberFormat="1" applyFont="1" applyFill="1" applyBorder="1" applyAlignment="1">
      <alignment horizontal="center" vertical="center"/>
    </xf>
    <xf numFmtId="176" fontId="9" fillId="14" borderId="68" xfId="0" applyNumberFormat="1" applyFont="1" applyFill="1" applyBorder="1" applyAlignment="1">
      <alignment horizontal="center" vertical="center"/>
    </xf>
    <xf numFmtId="176" fontId="9" fillId="14" borderId="76" xfId="0" applyNumberFormat="1" applyFont="1" applyFill="1" applyBorder="1" applyAlignment="1">
      <alignment horizontal="center" vertical="center"/>
    </xf>
    <xf numFmtId="176" fontId="9" fillId="14" borderId="75" xfId="0" applyNumberFormat="1" applyFont="1" applyFill="1" applyBorder="1" applyAlignment="1" applyProtection="1">
      <alignment horizontal="center" vertical="center"/>
      <protection hidden="1"/>
    </xf>
    <xf numFmtId="176" fontId="9" fillId="14" borderId="68" xfId="0" applyNumberFormat="1" applyFont="1" applyFill="1" applyBorder="1" applyAlignment="1" applyProtection="1">
      <alignment horizontal="center" vertical="center"/>
      <protection hidden="1"/>
    </xf>
    <xf numFmtId="176" fontId="9" fillId="14" borderId="69" xfId="0" applyNumberFormat="1" applyFont="1" applyFill="1" applyBorder="1" applyAlignment="1">
      <alignment horizontal="center" vertical="center"/>
    </xf>
    <xf numFmtId="176" fontId="9" fillId="14" borderId="37" xfId="0" applyNumberFormat="1" applyFont="1" applyFill="1" applyBorder="1" applyAlignment="1">
      <alignment horizontal="center" vertical="center"/>
    </xf>
    <xf numFmtId="176" fontId="9" fillId="14" borderId="38" xfId="0" applyNumberFormat="1" applyFont="1" applyFill="1" applyBorder="1" applyAlignment="1">
      <alignment horizontal="center" vertical="center"/>
    </xf>
    <xf numFmtId="176" fontId="9" fillId="14" borderId="39" xfId="0" applyNumberFormat="1" applyFont="1" applyFill="1" applyBorder="1" applyAlignment="1">
      <alignment horizontal="center" vertical="center"/>
    </xf>
    <xf numFmtId="176" fontId="9" fillId="14" borderId="37" xfId="0" applyNumberFormat="1" applyFont="1" applyFill="1" applyBorder="1" applyAlignment="1" applyProtection="1">
      <alignment horizontal="center" vertical="center"/>
      <protection hidden="1"/>
    </xf>
    <xf numFmtId="176" fontId="9" fillId="14" borderId="38" xfId="0" applyNumberFormat="1" applyFont="1" applyFill="1" applyBorder="1" applyAlignment="1" applyProtection="1">
      <alignment horizontal="center" vertical="center"/>
      <protection hidden="1"/>
    </xf>
    <xf numFmtId="176" fontId="9" fillId="14" borderId="39" xfId="0" applyNumberFormat="1" applyFont="1" applyFill="1" applyBorder="1" applyAlignment="1" applyProtection="1">
      <alignment horizontal="center" vertical="center"/>
      <protection hidden="1"/>
    </xf>
    <xf numFmtId="176" fontId="9" fillId="14" borderId="85" xfId="0" applyNumberFormat="1" applyFont="1" applyFill="1" applyBorder="1" applyAlignment="1">
      <alignment horizontal="center" vertical="center"/>
    </xf>
    <xf numFmtId="177" fontId="9" fillId="2" borderId="83" xfId="0" applyNumberFormat="1" applyFont="1" applyFill="1" applyBorder="1" applyAlignment="1" applyProtection="1">
      <alignment horizontal="center" vertical="center"/>
      <protection locked="0"/>
    </xf>
    <xf numFmtId="177" fontId="9" fillId="2" borderId="84" xfId="0" applyNumberFormat="1" applyFont="1" applyFill="1" applyBorder="1" applyAlignment="1" applyProtection="1">
      <alignment horizontal="center" vertical="center"/>
      <protection locked="0"/>
    </xf>
    <xf numFmtId="0" fontId="9" fillId="14" borderId="43" xfId="0" applyNumberFormat="1" applyFont="1" applyFill="1" applyBorder="1" applyAlignment="1">
      <alignment horizontal="center" vertical="center"/>
    </xf>
    <xf numFmtId="0" fontId="9" fillId="14" borderId="44" xfId="0" applyNumberFormat="1" applyFont="1" applyFill="1" applyBorder="1" applyAlignment="1">
      <alignment horizontal="center" vertical="center"/>
    </xf>
    <xf numFmtId="176" fontId="9" fillId="14" borderId="43" xfId="0" applyNumberFormat="1" applyFont="1" applyFill="1" applyBorder="1" applyAlignment="1">
      <alignment horizontal="center" vertical="center"/>
    </xf>
    <xf numFmtId="176" fontId="9" fillId="14" borderId="82" xfId="0" applyNumberFormat="1" applyFont="1" applyFill="1" applyBorder="1" applyAlignment="1">
      <alignment horizontal="center" vertical="center"/>
    </xf>
    <xf numFmtId="176" fontId="9" fillId="14" borderId="64" xfId="0" applyNumberFormat="1" applyFont="1" applyFill="1" applyBorder="1" applyAlignment="1">
      <alignment horizontal="center" vertical="center"/>
    </xf>
    <xf numFmtId="176" fontId="9" fillId="14" borderId="75" xfId="0" applyNumberFormat="1" applyFont="1" applyFill="1" applyBorder="1" applyAlignment="1" applyProtection="1">
      <alignment horizontal="center" vertical="center"/>
      <protection locked="0"/>
    </xf>
    <xf numFmtId="176" fontId="9" fillId="14" borderId="68" xfId="0" applyNumberFormat="1" applyFont="1" applyFill="1" applyBorder="1" applyAlignment="1" applyProtection="1">
      <alignment horizontal="center" vertical="center"/>
      <protection locked="0"/>
    </xf>
    <xf numFmtId="176" fontId="9" fillId="14" borderId="76" xfId="0" applyNumberFormat="1" applyFont="1" applyFill="1" applyBorder="1" applyAlignment="1" applyProtection="1">
      <alignment horizontal="center" vertical="center"/>
      <protection locked="0"/>
    </xf>
    <xf numFmtId="177" fontId="9" fillId="7" borderId="36" xfId="0" applyNumberFormat="1" applyFont="1" applyFill="1" applyBorder="1" applyAlignment="1" applyProtection="1">
      <alignment horizontal="center" vertical="center"/>
      <protection locked="0"/>
    </xf>
    <xf numFmtId="177" fontId="9" fillId="7" borderId="31" xfId="0" applyNumberFormat="1" applyFont="1" applyFill="1" applyBorder="1" applyAlignment="1" applyProtection="1">
      <alignment horizontal="center" vertical="center"/>
      <protection locked="0"/>
    </xf>
    <xf numFmtId="176" fontId="9" fillId="7" borderId="36" xfId="0" applyNumberFormat="1" applyFont="1" applyFill="1" applyBorder="1" applyAlignment="1" applyProtection="1">
      <alignment horizontal="center" vertical="center"/>
      <protection locked="0"/>
    </xf>
    <xf numFmtId="176" fontId="9" fillId="7" borderId="31" xfId="0" applyNumberFormat="1" applyFont="1" applyFill="1" applyBorder="1" applyAlignment="1" applyProtection="1">
      <alignment horizontal="center" vertical="center"/>
      <protection locked="0"/>
    </xf>
    <xf numFmtId="0" fontId="9" fillId="0" borderId="36" xfId="0" applyFont="1" applyBorder="1" applyAlignment="1" applyProtection="1">
      <alignment horizontal="center" vertical="center"/>
      <protection locked="0"/>
    </xf>
    <xf numFmtId="0" fontId="9" fillId="0" borderId="31" xfId="0" applyFont="1" applyBorder="1" applyAlignment="1" applyProtection="1">
      <alignment horizontal="center" vertical="center"/>
      <protection locked="0"/>
    </xf>
    <xf numFmtId="0" fontId="24" fillId="0" borderId="36" xfId="0" applyFont="1" applyBorder="1" applyAlignment="1" applyProtection="1">
      <alignment horizontal="center" vertical="center"/>
      <protection locked="0"/>
    </xf>
    <xf numFmtId="0" fontId="24" fillId="0" borderId="31" xfId="0" applyFont="1" applyBorder="1" applyAlignment="1" applyProtection="1">
      <alignment horizontal="center" vertical="center"/>
      <protection locked="0"/>
    </xf>
    <xf numFmtId="176" fontId="9" fillId="14" borderId="51" xfId="0" applyNumberFormat="1" applyFont="1" applyFill="1" applyBorder="1" applyAlignment="1">
      <alignment horizontal="center" vertical="center"/>
    </xf>
    <xf numFmtId="176" fontId="9" fillId="14" borderId="52" xfId="0" applyNumberFormat="1" applyFont="1" applyFill="1" applyBorder="1" applyAlignment="1">
      <alignment horizontal="center" vertical="center"/>
    </xf>
    <xf numFmtId="0" fontId="9" fillId="14" borderId="40" xfId="0" applyNumberFormat="1" applyFont="1" applyFill="1" applyBorder="1" applyAlignment="1">
      <alignment horizontal="center" vertical="center"/>
    </xf>
    <xf numFmtId="0" fontId="9" fillId="14" borderId="41" xfId="0" applyNumberFormat="1" applyFont="1" applyFill="1" applyBorder="1" applyAlignment="1">
      <alignment horizontal="center" vertical="center"/>
    </xf>
    <xf numFmtId="0" fontId="9" fillId="14" borderId="42" xfId="0" applyNumberFormat="1" applyFont="1" applyFill="1" applyBorder="1" applyAlignment="1">
      <alignment horizontal="center" vertical="center"/>
    </xf>
    <xf numFmtId="176" fontId="9" fillId="14" borderId="45" xfId="0" applyNumberFormat="1" applyFont="1" applyFill="1" applyBorder="1" applyAlignment="1">
      <alignment horizontal="center" vertical="center"/>
    </xf>
    <xf numFmtId="176" fontId="9" fillId="14" borderId="46" xfId="0" applyNumberFormat="1" applyFont="1" applyFill="1" applyBorder="1" applyAlignment="1">
      <alignment horizontal="center" vertical="center"/>
    </xf>
    <xf numFmtId="0" fontId="13" fillId="0" borderId="0" xfId="0" applyFont="1" applyAlignment="1">
      <alignment horizontal="center" vertical="center"/>
    </xf>
    <xf numFmtId="0" fontId="13" fillId="0" borderId="5" xfId="0" applyFont="1" applyBorder="1" applyAlignment="1">
      <alignment horizontal="center" vertical="center"/>
    </xf>
    <xf numFmtId="176" fontId="9" fillId="3" borderId="47" xfId="0" applyNumberFormat="1" applyFont="1" applyFill="1" applyBorder="1" applyAlignment="1">
      <alignment horizontal="center" vertical="center"/>
    </xf>
    <xf numFmtId="176" fontId="9" fillId="3" borderId="48" xfId="0" applyNumberFormat="1" applyFont="1" applyFill="1" applyBorder="1" applyAlignment="1">
      <alignment horizontal="center" vertical="center"/>
    </xf>
    <xf numFmtId="176" fontId="9" fillId="3" borderId="49" xfId="0" applyNumberFormat="1" applyFont="1" applyFill="1" applyBorder="1" applyAlignment="1">
      <alignment horizontal="center" vertical="center"/>
    </xf>
    <xf numFmtId="176" fontId="9" fillId="3" borderId="50" xfId="0" applyNumberFormat="1" applyFont="1" applyFill="1" applyBorder="1" applyAlignment="1">
      <alignment horizontal="center" vertical="center"/>
    </xf>
    <xf numFmtId="176" fontId="9" fillId="3" borderId="49" xfId="0" applyNumberFormat="1" applyFont="1" applyFill="1" applyBorder="1" applyAlignment="1">
      <alignment horizontal="center" vertical="center" wrapText="1"/>
    </xf>
    <xf numFmtId="176" fontId="9" fillId="3" borderId="53" xfId="0" applyNumberFormat="1" applyFont="1" applyFill="1" applyBorder="1" applyAlignment="1">
      <alignment horizontal="center" vertical="center"/>
    </xf>
    <xf numFmtId="176" fontId="9" fillId="3" borderId="54" xfId="0" applyNumberFormat="1" applyFont="1" applyFill="1" applyBorder="1" applyAlignment="1">
      <alignment horizontal="center" vertical="center"/>
    </xf>
  </cellXfs>
  <cellStyles count="4">
    <cellStyle name="パーセント" xfId="1" builtinId="5"/>
    <cellStyle name="標準" xfId="0" builtinId="0"/>
    <cellStyle name="標準 2" xfId="2" xr:uid="{00000000-0005-0000-0000-000002000000}"/>
    <cellStyle name="標準 3" xfId="3" xr:uid="{00000000-0005-0000-0000-000003000000}"/>
  </cellStyles>
  <dxfs count="884">
    <dxf>
      <font>
        <color rgb="FF9C0006"/>
      </font>
      <fill>
        <patternFill>
          <bgColor rgb="FFFFC7CE"/>
        </patternFill>
      </fill>
    </dxf>
    <dxf>
      <fill>
        <patternFill>
          <bgColor rgb="FFFF0000"/>
        </patternFill>
      </fill>
    </dxf>
    <dxf>
      <fill>
        <patternFill>
          <bgColor theme="0" tint="-0.499984740745262"/>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theme="0" tint="-0.499984740745262"/>
        </patternFill>
      </fill>
      <border>
        <vertical/>
        <horizontal/>
      </border>
    </dxf>
    <dxf>
      <fill>
        <patternFill>
          <bgColor rgb="FFFF000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
      <fill>
        <patternFill>
          <bgColor rgb="FFFF0000"/>
        </patternFill>
      </fill>
    </dxf>
    <dxf>
      <fill>
        <patternFill>
          <bgColor rgb="FFFF0000"/>
        </patternFill>
      </fill>
    </dxf>
    <dxf>
      <fill>
        <patternFill>
          <bgColor theme="0" tint="-0.499984740745262"/>
        </patternFill>
      </fill>
      <border>
        <vertical/>
        <horizontal/>
      </border>
    </dxf>
    <dxf>
      <fill>
        <patternFill>
          <bgColor rgb="FFFF0000"/>
        </patternFill>
      </fill>
    </dxf>
    <dxf>
      <fill>
        <patternFill>
          <bgColor rgb="FF00B0F0"/>
        </patternFill>
      </fill>
    </dxf>
    <dxf>
      <fill>
        <patternFill>
          <bgColor rgb="FFFFFF00"/>
        </patternFill>
      </fill>
    </dxf>
    <dxf>
      <fill>
        <patternFill>
          <bgColor rgb="FFFF0000"/>
        </patternFill>
      </fill>
    </dxf>
    <dxf>
      <fill>
        <patternFill>
          <bgColor rgb="FF00B0F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00B0F0"/>
        </patternFill>
      </fill>
    </dxf>
    <dxf>
      <fill>
        <patternFill>
          <bgColor rgb="FFFFFF00"/>
        </patternFill>
      </fill>
    </dxf>
    <dxf>
      <fill>
        <patternFill>
          <bgColor theme="0" tint="-0.499984740745262"/>
        </patternFill>
      </fill>
      <border>
        <vertical/>
        <horizontal/>
      </border>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0</xdr:col>
      <xdr:colOff>27215</xdr:colOff>
      <xdr:row>8</xdr:row>
      <xdr:rowOff>54428</xdr:rowOff>
    </xdr:from>
    <xdr:to>
      <xdr:col>4</xdr:col>
      <xdr:colOff>1279072</xdr:colOff>
      <xdr:row>13</xdr:row>
      <xdr:rowOff>0</xdr:rowOff>
    </xdr:to>
    <xdr:sp macro="" textlink="">
      <xdr:nvSpPr>
        <xdr:cNvPr id="3" name="吹き出し: 四角形 2">
          <a:extLst>
            <a:ext uri="{FF2B5EF4-FFF2-40B4-BE49-F238E27FC236}">
              <a16:creationId xmlns:a16="http://schemas.microsoft.com/office/drawing/2014/main" id="{CA6485CD-7A61-4A4C-94D3-3850A237EC1E}"/>
            </a:ext>
          </a:extLst>
        </xdr:cNvPr>
        <xdr:cNvSpPr/>
      </xdr:nvSpPr>
      <xdr:spPr>
        <a:xfrm>
          <a:off x="27215" y="1632857"/>
          <a:ext cx="4027714" cy="843643"/>
        </a:xfrm>
        <a:prstGeom prst="wedgeRectCallout">
          <a:avLst>
            <a:gd name="adj1" fmla="val -13516"/>
            <a:gd name="adj2" fmla="val -96231"/>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a:t>ｄ</a:t>
          </a:r>
          <a:r>
            <a:rPr kumimoji="1" lang="ja-JP" altLang="en-US" sz="1400">
              <a:solidFill>
                <a:sysClr val="windowText" lastClr="000000"/>
              </a:solidFill>
            </a:rPr>
            <a:t>関東学連未登録者がエントリーする場合は</a:t>
          </a:r>
          <a:endParaRPr kumimoji="1" lang="en-US" altLang="ja-JP" sz="1400">
            <a:solidFill>
              <a:sysClr val="windowText" lastClr="000000"/>
            </a:solidFill>
          </a:endParaRPr>
        </a:p>
        <a:p>
          <a:pPr algn="ctr"/>
          <a:r>
            <a:rPr kumimoji="1" lang="ja-JP" altLang="en-US" sz="1400">
              <a:solidFill>
                <a:sysClr val="windowText" lastClr="000000"/>
              </a:solidFill>
            </a:rPr>
            <a:t>「新規学連登録者入力シート」に選手情報を入力し、</a:t>
          </a:r>
          <a:endParaRPr kumimoji="1" lang="en-US" altLang="ja-JP" sz="1400">
            <a:solidFill>
              <a:sysClr val="windowText" lastClr="000000"/>
            </a:solidFill>
          </a:endParaRPr>
        </a:p>
        <a:p>
          <a:pPr algn="ctr"/>
          <a:r>
            <a:rPr kumimoji="1" lang="ja-JP" altLang="en-US" sz="1400">
              <a:solidFill>
                <a:sysClr val="windowText" lastClr="000000"/>
              </a:solidFill>
            </a:rPr>
            <a:t>この欄に〇を入力してください。</a:t>
          </a:r>
        </a:p>
      </xdr:txBody>
    </xdr:sp>
    <xdr:clientData/>
  </xdr:twoCellAnchor>
  <xdr:twoCellAnchor>
    <xdr:from>
      <xdr:col>4</xdr:col>
      <xdr:colOff>1510394</xdr:colOff>
      <xdr:row>9</xdr:row>
      <xdr:rowOff>108859</xdr:rowOff>
    </xdr:from>
    <xdr:to>
      <xdr:col>9</xdr:col>
      <xdr:colOff>163286</xdr:colOff>
      <xdr:row>12</xdr:row>
      <xdr:rowOff>122465</xdr:rowOff>
    </xdr:to>
    <xdr:sp macro="" textlink="">
      <xdr:nvSpPr>
        <xdr:cNvPr id="4" name="吹き出し: 四角形 3">
          <a:extLst>
            <a:ext uri="{FF2B5EF4-FFF2-40B4-BE49-F238E27FC236}">
              <a16:creationId xmlns:a16="http://schemas.microsoft.com/office/drawing/2014/main" id="{B5A0E90D-2A42-4B3C-959C-077F7788E6D3}"/>
            </a:ext>
          </a:extLst>
        </xdr:cNvPr>
        <xdr:cNvSpPr/>
      </xdr:nvSpPr>
      <xdr:spPr>
        <a:xfrm>
          <a:off x="4286251" y="1864180"/>
          <a:ext cx="4027714" cy="557892"/>
        </a:xfrm>
        <a:prstGeom prst="wedgeRectCallout">
          <a:avLst>
            <a:gd name="adj1" fmla="val -96286"/>
            <a:gd name="adj2" fmla="val -196704"/>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a:solidFill>
                <a:sysClr val="windowText" lastClr="000000"/>
              </a:solidFill>
            </a:rPr>
            <a:t>登録番号</a:t>
          </a:r>
          <a:r>
            <a:rPr kumimoji="1" lang="en-US" altLang="ja-JP" sz="1400">
              <a:solidFill>
                <a:sysClr val="windowText" lastClr="000000"/>
              </a:solidFill>
            </a:rPr>
            <a:t>(3-</a:t>
          </a:r>
          <a:r>
            <a:rPr kumimoji="1" lang="ja-JP" altLang="en-US" sz="1400">
              <a:solidFill>
                <a:sysClr val="windowText" lastClr="000000"/>
              </a:solidFill>
            </a:rPr>
            <a:t>は省略</a:t>
          </a:r>
          <a:r>
            <a:rPr kumimoji="1" lang="en-US" altLang="ja-JP" sz="1400">
              <a:solidFill>
                <a:sysClr val="windowText" lastClr="000000"/>
              </a:solidFill>
            </a:rPr>
            <a:t>)</a:t>
          </a:r>
          <a:r>
            <a:rPr kumimoji="1" lang="ja-JP" altLang="en-US" sz="1400">
              <a:solidFill>
                <a:sysClr val="windowText" lastClr="000000"/>
              </a:solidFill>
            </a:rPr>
            <a:t>を入力して下さい。</a:t>
          </a:r>
          <a:endParaRPr kumimoji="1" lang="en-US" altLang="ja-JP" sz="1400">
            <a:solidFill>
              <a:sysClr val="windowText" lastClr="000000"/>
            </a:solidFill>
          </a:endParaRPr>
        </a:p>
        <a:p>
          <a:pPr algn="ctr"/>
          <a:r>
            <a:rPr kumimoji="1" lang="ja-JP" altLang="en-US" sz="1400">
              <a:solidFill>
                <a:sysClr val="windowText" lastClr="000000"/>
              </a:solidFill>
            </a:rPr>
            <a:t>入力すると、選手の個人情報が自動入力されます。</a:t>
          </a:r>
        </a:p>
      </xdr:txBody>
    </xdr:sp>
    <xdr:clientData/>
  </xdr:twoCellAnchor>
  <xdr:twoCellAnchor>
    <xdr:from>
      <xdr:col>9</xdr:col>
      <xdr:colOff>27214</xdr:colOff>
      <xdr:row>13</xdr:row>
      <xdr:rowOff>54429</xdr:rowOff>
    </xdr:from>
    <xdr:to>
      <xdr:col>19</xdr:col>
      <xdr:colOff>326573</xdr:colOff>
      <xdr:row>20</xdr:row>
      <xdr:rowOff>122464</xdr:rowOff>
    </xdr:to>
    <xdr:sp macro="" textlink="">
      <xdr:nvSpPr>
        <xdr:cNvPr id="5" name="吹き出し: 四角形 4">
          <a:extLst>
            <a:ext uri="{FF2B5EF4-FFF2-40B4-BE49-F238E27FC236}">
              <a16:creationId xmlns:a16="http://schemas.microsoft.com/office/drawing/2014/main" id="{27B3E113-6DE4-451A-9F2D-8371766638B3}"/>
            </a:ext>
          </a:extLst>
        </xdr:cNvPr>
        <xdr:cNvSpPr/>
      </xdr:nvSpPr>
      <xdr:spPr>
        <a:xfrm>
          <a:off x="8177893" y="2530929"/>
          <a:ext cx="4177394" cy="1319892"/>
        </a:xfrm>
        <a:prstGeom prst="wedgeRectCallout">
          <a:avLst>
            <a:gd name="adj1" fmla="val -54122"/>
            <a:gd name="adj2" fmla="val -163964"/>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a:solidFill>
                <a:sysClr val="windowText" lastClr="000000"/>
              </a:solidFill>
            </a:rPr>
            <a:t>出場種目を選択してください。</a:t>
          </a:r>
          <a:endParaRPr kumimoji="1" lang="en-US" altLang="ja-JP" sz="1400">
            <a:solidFill>
              <a:sysClr val="windowText" lastClr="000000"/>
            </a:solidFill>
          </a:endParaRPr>
        </a:p>
        <a:p>
          <a:pPr algn="ctr"/>
          <a:r>
            <a:rPr kumimoji="1" lang="en-US" altLang="ja-JP" sz="1400" b="1">
              <a:solidFill>
                <a:srgbClr val="FF0000"/>
              </a:solidFill>
            </a:rPr>
            <a:t>※99</a:t>
          </a:r>
          <a:r>
            <a:rPr kumimoji="1" lang="ja-JP" altLang="en-US" sz="1400" b="1">
              <a:solidFill>
                <a:srgbClr val="FF0000"/>
              </a:solidFill>
            </a:rPr>
            <a:t>回大会は出場可能なのは</a:t>
          </a:r>
          <a:r>
            <a:rPr kumimoji="1" lang="en-US" altLang="ja-JP" sz="1400" b="1">
              <a:solidFill>
                <a:srgbClr val="FF0000"/>
              </a:solidFill>
            </a:rPr>
            <a:t>1</a:t>
          </a:r>
          <a:r>
            <a:rPr kumimoji="1" lang="ja-JP" altLang="en-US" sz="1400" b="1">
              <a:solidFill>
                <a:srgbClr val="FF0000"/>
              </a:solidFill>
            </a:rPr>
            <a:t>人につき</a:t>
          </a:r>
          <a:endParaRPr kumimoji="1" lang="en-US" altLang="ja-JP" sz="1400" b="1">
            <a:solidFill>
              <a:srgbClr val="FF0000"/>
            </a:solidFill>
          </a:endParaRPr>
        </a:p>
        <a:p>
          <a:pPr algn="ctr"/>
          <a:r>
            <a:rPr kumimoji="1" lang="en-US" altLang="ja-JP" sz="1400" b="1">
              <a:solidFill>
                <a:srgbClr val="FF0000"/>
              </a:solidFill>
            </a:rPr>
            <a:t>1</a:t>
          </a:r>
          <a:r>
            <a:rPr kumimoji="1" lang="ja-JP" altLang="en-US" sz="1400" b="1">
              <a:solidFill>
                <a:srgbClr val="FF0000"/>
              </a:solidFill>
            </a:rPr>
            <a:t>種目のみです。</a:t>
          </a:r>
          <a:endParaRPr kumimoji="1" lang="en-US" altLang="ja-JP" sz="1400" b="1">
            <a:solidFill>
              <a:srgbClr val="FF0000"/>
            </a:solidFill>
          </a:endParaRPr>
        </a:p>
        <a:p>
          <a:pPr algn="ctr"/>
          <a:r>
            <a:rPr kumimoji="1" lang="en-US" altLang="ja-JP" sz="1400" b="0">
              <a:solidFill>
                <a:sysClr val="windowText" lastClr="000000"/>
              </a:solidFill>
            </a:rPr>
            <a:t>※10000</a:t>
          </a:r>
          <a:r>
            <a:rPr kumimoji="1" lang="ja-JP" altLang="en-US" sz="1400" b="0">
              <a:solidFill>
                <a:sysClr val="windowText" lastClr="000000"/>
              </a:solidFill>
            </a:rPr>
            <a:t>ｍ</a:t>
          </a:r>
          <a:r>
            <a:rPr kumimoji="1" lang="en-US" altLang="ja-JP" sz="1400" b="0">
              <a:solidFill>
                <a:sysClr val="windowText" lastClr="000000"/>
              </a:solidFill>
            </a:rPr>
            <a:t>W</a:t>
          </a:r>
          <a:r>
            <a:rPr kumimoji="1" lang="ja-JP" altLang="en-US" sz="1400" b="0">
              <a:solidFill>
                <a:sysClr val="windowText" lastClr="000000"/>
              </a:solidFill>
            </a:rPr>
            <a:t>については記録突破種目も</a:t>
          </a:r>
          <a:endParaRPr kumimoji="1" lang="en-US" altLang="ja-JP" sz="1400" b="0">
            <a:solidFill>
              <a:sysClr val="windowText" lastClr="000000"/>
            </a:solidFill>
          </a:endParaRPr>
        </a:p>
        <a:p>
          <a:pPr algn="ctr"/>
          <a:r>
            <a:rPr kumimoji="1" lang="ja-JP" altLang="en-US" sz="1400" b="0">
              <a:solidFill>
                <a:sysClr val="windowText" lastClr="000000"/>
              </a:solidFill>
            </a:rPr>
            <a:t>入力してください</a:t>
          </a:r>
        </a:p>
      </xdr:txBody>
    </xdr:sp>
    <xdr:clientData/>
  </xdr:twoCellAnchor>
  <xdr:twoCellAnchor>
    <xdr:from>
      <xdr:col>20</xdr:col>
      <xdr:colOff>27214</xdr:colOff>
      <xdr:row>14</xdr:row>
      <xdr:rowOff>95250</xdr:rowOff>
    </xdr:from>
    <xdr:to>
      <xdr:col>29</xdr:col>
      <xdr:colOff>544285</xdr:colOff>
      <xdr:row>22</xdr:row>
      <xdr:rowOff>149679</xdr:rowOff>
    </xdr:to>
    <xdr:sp macro="" textlink="">
      <xdr:nvSpPr>
        <xdr:cNvPr id="6" name="吹き出し: 四角形 5">
          <a:extLst>
            <a:ext uri="{FF2B5EF4-FFF2-40B4-BE49-F238E27FC236}">
              <a16:creationId xmlns:a16="http://schemas.microsoft.com/office/drawing/2014/main" id="{3BF00F04-0220-4AF0-829A-94051A97AE09}"/>
            </a:ext>
          </a:extLst>
        </xdr:cNvPr>
        <xdr:cNvSpPr/>
      </xdr:nvSpPr>
      <xdr:spPr>
        <a:xfrm>
          <a:off x="12913178" y="2748643"/>
          <a:ext cx="4476750" cy="1496786"/>
        </a:xfrm>
        <a:prstGeom prst="wedgeRectCallout">
          <a:avLst>
            <a:gd name="adj1" fmla="val -57135"/>
            <a:gd name="adj2" fmla="val -158477"/>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0">
              <a:solidFill>
                <a:schemeClr val="tx1"/>
              </a:solidFill>
            </a:rPr>
            <a:t>資格記録を入力してください。</a:t>
          </a:r>
          <a:endParaRPr kumimoji="1" lang="en-US" altLang="ja-JP" sz="1400" b="0">
            <a:solidFill>
              <a:schemeClr val="tx1"/>
            </a:solidFill>
          </a:endParaRPr>
        </a:p>
        <a:p>
          <a:pPr algn="ctr"/>
          <a:r>
            <a:rPr kumimoji="1" lang="ja-JP" altLang="en-US" sz="1400" b="0">
              <a:solidFill>
                <a:schemeClr val="tx1"/>
              </a:solidFill>
            </a:rPr>
            <a:t>なお、空欄になるセルには「</a:t>
          </a:r>
          <a:r>
            <a:rPr kumimoji="1" lang="en-US" altLang="ja-JP" sz="1400" b="0">
              <a:solidFill>
                <a:schemeClr val="tx1"/>
              </a:solidFill>
            </a:rPr>
            <a:t>0</a:t>
          </a:r>
          <a:r>
            <a:rPr kumimoji="1" lang="ja-JP" altLang="en-US" sz="1400" b="0">
              <a:solidFill>
                <a:schemeClr val="tx1"/>
              </a:solidFill>
            </a:rPr>
            <a:t>」を入力してください。</a:t>
          </a:r>
          <a:endParaRPr kumimoji="1" lang="en-US" altLang="ja-JP" sz="1400" b="0">
            <a:solidFill>
              <a:schemeClr val="tx1"/>
            </a:solidFill>
          </a:endParaRPr>
        </a:p>
        <a:p>
          <a:pPr algn="ctr"/>
          <a:r>
            <a:rPr kumimoji="1" lang="ja-JP" altLang="en-US" sz="1400" b="0">
              <a:solidFill>
                <a:schemeClr val="tx1"/>
              </a:solidFill>
            </a:rPr>
            <a:t>例</a:t>
          </a:r>
          <a:r>
            <a:rPr kumimoji="1" lang="en-US" altLang="ja-JP" sz="1400" b="0">
              <a:solidFill>
                <a:schemeClr val="tx1"/>
              </a:solidFill>
            </a:rPr>
            <a:t>)</a:t>
          </a:r>
          <a:r>
            <a:rPr kumimoji="1" lang="ja-JP" altLang="en-US" sz="1400" b="0">
              <a:solidFill>
                <a:schemeClr val="tx1"/>
              </a:solidFill>
            </a:rPr>
            <a:t>　</a:t>
          </a:r>
          <a:r>
            <a:rPr kumimoji="1" lang="en-US" altLang="ja-JP" sz="1400" b="0">
              <a:solidFill>
                <a:schemeClr val="tx1"/>
              </a:solidFill>
            </a:rPr>
            <a:t>10</a:t>
          </a:r>
          <a:r>
            <a:rPr kumimoji="1" lang="ja-JP" altLang="en-US" sz="1400" b="0">
              <a:solidFill>
                <a:schemeClr val="tx1"/>
              </a:solidFill>
            </a:rPr>
            <a:t>秒</a:t>
          </a:r>
          <a:r>
            <a:rPr kumimoji="1" lang="en-US" altLang="ja-JP" sz="1400" b="0">
              <a:solidFill>
                <a:schemeClr val="tx1"/>
              </a:solidFill>
            </a:rPr>
            <a:t>40</a:t>
          </a:r>
          <a:r>
            <a:rPr kumimoji="1" lang="ja-JP" altLang="en-US" sz="1400" b="0">
              <a:solidFill>
                <a:schemeClr val="tx1"/>
              </a:solidFill>
            </a:rPr>
            <a:t>→</a:t>
          </a:r>
          <a:r>
            <a:rPr kumimoji="1" lang="en-US" altLang="ja-JP" sz="1400" b="0">
              <a:solidFill>
                <a:schemeClr val="tx1"/>
              </a:solidFill>
            </a:rPr>
            <a:t>0</a:t>
          </a:r>
          <a:r>
            <a:rPr kumimoji="1" lang="ja-JP" altLang="en-US" sz="1400" b="0">
              <a:solidFill>
                <a:schemeClr val="tx1"/>
              </a:solidFill>
            </a:rPr>
            <a:t>時間</a:t>
          </a:r>
          <a:r>
            <a:rPr kumimoji="1" lang="en-US" altLang="ja-JP" sz="1400" b="0">
              <a:solidFill>
                <a:schemeClr val="tx1"/>
              </a:solidFill>
            </a:rPr>
            <a:t>00</a:t>
          </a:r>
          <a:r>
            <a:rPr kumimoji="1" lang="ja-JP" altLang="en-US" sz="1400" b="0">
              <a:solidFill>
                <a:schemeClr val="tx1"/>
              </a:solidFill>
            </a:rPr>
            <a:t>分</a:t>
          </a:r>
          <a:r>
            <a:rPr kumimoji="1" lang="en-US" altLang="ja-JP" sz="1400" b="0">
              <a:solidFill>
                <a:schemeClr val="tx1"/>
              </a:solidFill>
            </a:rPr>
            <a:t>10</a:t>
          </a:r>
          <a:r>
            <a:rPr kumimoji="1" lang="ja-JP" altLang="en-US" sz="1400" b="0">
              <a:solidFill>
                <a:schemeClr val="tx1"/>
              </a:solidFill>
            </a:rPr>
            <a:t>秒</a:t>
          </a:r>
          <a:r>
            <a:rPr kumimoji="1" lang="en-US" altLang="ja-JP" sz="1400" b="0">
              <a:solidFill>
                <a:schemeClr val="tx1"/>
              </a:solidFill>
            </a:rPr>
            <a:t>40</a:t>
          </a:r>
          <a:r>
            <a:rPr kumimoji="1" lang="ja-JP" altLang="en-US" sz="1400" b="0">
              <a:solidFill>
                <a:schemeClr val="tx1"/>
              </a:solidFill>
            </a:rPr>
            <a:t>　と入力</a:t>
          </a:r>
          <a:endParaRPr kumimoji="1" lang="en-US" altLang="ja-JP" sz="1400" b="0">
            <a:solidFill>
              <a:schemeClr val="tx1"/>
            </a:solidFill>
          </a:endParaRPr>
        </a:p>
        <a:p>
          <a:pPr algn="ctr"/>
          <a:r>
            <a:rPr kumimoji="1" lang="en-US" altLang="ja-JP" sz="1400" b="0">
              <a:solidFill>
                <a:schemeClr val="tx1"/>
              </a:solidFill>
            </a:rPr>
            <a:t>10</a:t>
          </a:r>
          <a:r>
            <a:rPr kumimoji="1" lang="ja-JP" altLang="en-US" sz="1400" b="0">
              <a:solidFill>
                <a:schemeClr val="tx1"/>
              </a:solidFill>
            </a:rPr>
            <a:t>ｍ</a:t>
          </a:r>
          <a:r>
            <a:rPr kumimoji="1" lang="en-US" altLang="ja-JP" sz="1400" b="0">
              <a:solidFill>
                <a:schemeClr val="tx1"/>
              </a:solidFill>
            </a:rPr>
            <a:t>50</a:t>
          </a:r>
          <a:r>
            <a:rPr kumimoji="1" lang="ja-JP" altLang="en-US" sz="1400" b="0">
              <a:solidFill>
                <a:schemeClr val="tx1"/>
              </a:solidFill>
            </a:rPr>
            <a:t>→</a:t>
          </a:r>
          <a:r>
            <a:rPr kumimoji="1" lang="en-US" altLang="ja-JP" sz="1400" b="0">
              <a:solidFill>
                <a:schemeClr val="tx1"/>
              </a:solidFill>
            </a:rPr>
            <a:t>0(</a:t>
          </a:r>
          <a:r>
            <a:rPr kumimoji="1" lang="ja-JP" altLang="en-US" sz="1400" b="0">
              <a:solidFill>
                <a:schemeClr val="tx1"/>
              </a:solidFill>
            </a:rPr>
            <a:t>時間</a:t>
          </a:r>
          <a:r>
            <a:rPr kumimoji="1" lang="en-US" altLang="ja-JP" sz="1400" b="0">
              <a:solidFill>
                <a:schemeClr val="tx1"/>
              </a:solidFill>
            </a:rPr>
            <a:t>)10</a:t>
          </a:r>
          <a:r>
            <a:rPr kumimoji="1" lang="ja-JP" altLang="en-US" sz="1400" b="0">
              <a:solidFill>
                <a:schemeClr val="tx1"/>
              </a:solidFill>
            </a:rPr>
            <a:t>ｍ</a:t>
          </a:r>
          <a:r>
            <a:rPr kumimoji="1" lang="en-US" altLang="ja-JP" sz="1400" b="0">
              <a:solidFill>
                <a:schemeClr val="tx1"/>
              </a:solidFill>
            </a:rPr>
            <a:t>50(</a:t>
          </a:r>
          <a:r>
            <a:rPr kumimoji="1" lang="ja-JP" altLang="en-US" sz="1400" b="0">
              <a:solidFill>
                <a:schemeClr val="tx1"/>
              </a:solidFill>
            </a:rPr>
            <a:t>秒</a:t>
          </a:r>
          <a:r>
            <a:rPr kumimoji="1" lang="en-US" altLang="ja-JP" sz="1400" b="0">
              <a:solidFill>
                <a:schemeClr val="tx1"/>
              </a:solidFill>
            </a:rPr>
            <a:t>)00</a:t>
          </a:r>
          <a:r>
            <a:rPr kumimoji="1" lang="ja-JP" altLang="en-US" sz="1400" b="0">
              <a:solidFill>
                <a:schemeClr val="tx1"/>
              </a:solidFill>
            </a:rPr>
            <a:t>　と入力</a:t>
          </a:r>
          <a:endParaRPr kumimoji="1" lang="en-US" altLang="ja-JP" sz="1400" b="0">
            <a:solidFill>
              <a:schemeClr val="tx1"/>
            </a:solidFill>
          </a:endParaRPr>
        </a:p>
        <a:p>
          <a:pPr algn="ctr"/>
          <a:r>
            <a:rPr kumimoji="1" lang="ja-JP" altLang="en-US" sz="1400" b="0">
              <a:solidFill>
                <a:schemeClr val="tx1"/>
              </a:solidFill>
            </a:rPr>
            <a:t>なお、標準記録を満たさない場合</a:t>
          </a:r>
          <a:endParaRPr kumimoji="1" lang="en-US" altLang="ja-JP" sz="1400" b="0">
            <a:solidFill>
              <a:schemeClr val="tx1"/>
            </a:solidFill>
          </a:endParaRPr>
        </a:p>
        <a:p>
          <a:pPr algn="ctr"/>
          <a:r>
            <a:rPr kumimoji="1" lang="ja-JP" altLang="en-US" sz="1400" b="0">
              <a:solidFill>
                <a:schemeClr val="tx1"/>
              </a:solidFill>
            </a:rPr>
            <a:t>「標準記録」の欄に「未突破」と表示されます。</a:t>
          </a:r>
          <a:endParaRPr kumimoji="1" lang="en-US" altLang="ja-JP" sz="1400" b="0">
            <a:solidFill>
              <a:schemeClr val="tx1"/>
            </a:solidFill>
          </a:endParaRPr>
        </a:p>
        <a:p>
          <a:pPr algn="ctr"/>
          <a:endParaRPr kumimoji="1" lang="ja-JP" altLang="en-US" sz="1400" b="0">
            <a:solidFill>
              <a:schemeClr val="tx1"/>
            </a:solidFill>
          </a:endParaRPr>
        </a:p>
      </xdr:txBody>
    </xdr:sp>
    <xdr:clientData/>
  </xdr:twoCellAnchor>
  <xdr:twoCellAnchor>
    <xdr:from>
      <xdr:col>35</xdr:col>
      <xdr:colOff>231321</xdr:colOff>
      <xdr:row>10</xdr:row>
      <xdr:rowOff>27214</xdr:rowOff>
    </xdr:from>
    <xdr:to>
      <xdr:col>46</xdr:col>
      <xdr:colOff>244928</xdr:colOff>
      <xdr:row>18</xdr:row>
      <xdr:rowOff>136072</xdr:rowOff>
    </xdr:to>
    <xdr:sp macro="" textlink="">
      <xdr:nvSpPr>
        <xdr:cNvPr id="7" name="吹き出し: 四角形 6">
          <a:extLst>
            <a:ext uri="{FF2B5EF4-FFF2-40B4-BE49-F238E27FC236}">
              <a16:creationId xmlns:a16="http://schemas.microsoft.com/office/drawing/2014/main" id="{25F7FA69-3B90-4FF2-882E-710844488996}"/>
            </a:ext>
          </a:extLst>
        </xdr:cNvPr>
        <xdr:cNvSpPr/>
      </xdr:nvSpPr>
      <xdr:spPr>
        <a:xfrm>
          <a:off x="18519321" y="1959428"/>
          <a:ext cx="4490357" cy="1551215"/>
        </a:xfrm>
        <a:prstGeom prst="wedgeRectCallout">
          <a:avLst>
            <a:gd name="adj1" fmla="val -8875"/>
            <a:gd name="adj2" fmla="val -98785"/>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0">
              <a:solidFill>
                <a:schemeClr val="tx1"/>
              </a:solidFill>
            </a:rPr>
            <a:t>選手の自己最高記録を入力してください。</a:t>
          </a:r>
          <a:endParaRPr kumimoji="1" lang="en-US" altLang="ja-JP" sz="1400" b="0">
            <a:solidFill>
              <a:schemeClr val="tx1"/>
            </a:solidFill>
          </a:endParaRPr>
        </a:p>
        <a:p>
          <a:pPr algn="ctr"/>
          <a:r>
            <a:rPr kumimoji="1" lang="ja-JP" altLang="en-US" sz="1400" b="0">
              <a:solidFill>
                <a:schemeClr val="tx1"/>
              </a:solidFill>
            </a:rPr>
            <a:t>入力方法は「資格記録」と同様です。</a:t>
          </a:r>
          <a:endParaRPr kumimoji="1" lang="en-US" altLang="ja-JP" sz="1400" b="0">
            <a:solidFill>
              <a:schemeClr val="tx1"/>
            </a:solidFill>
          </a:endParaRPr>
        </a:p>
        <a:p>
          <a:pPr algn="ctr"/>
          <a:r>
            <a:rPr kumimoji="1" lang="ja-JP" altLang="en-US" sz="1400" b="0">
              <a:solidFill>
                <a:schemeClr val="tx1"/>
              </a:solidFill>
            </a:rPr>
            <a:t>この記録については本連盟で記録確認は行いませんので</a:t>
          </a:r>
          <a:endParaRPr kumimoji="1" lang="en-US" altLang="ja-JP" sz="1400" b="0">
            <a:solidFill>
              <a:schemeClr val="tx1"/>
            </a:solidFill>
          </a:endParaRPr>
        </a:p>
        <a:p>
          <a:pPr algn="ctr"/>
          <a:r>
            <a:rPr kumimoji="1" lang="ja-JP" altLang="en-US" sz="1400" b="0">
              <a:solidFill>
                <a:schemeClr val="tx1"/>
              </a:solidFill>
            </a:rPr>
            <a:t>間違いのないようご注意ください。</a:t>
          </a:r>
          <a:endParaRPr kumimoji="1" lang="en-US" altLang="ja-JP" sz="1400" b="0">
            <a:solidFill>
              <a:schemeClr val="tx1"/>
            </a:solidFill>
          </a:endParaRPr>
        </a:p>
        <a:p>
          <a:pPr algn="ctr"/>
          <a:r>
            <a:rPr kumimoji="1" lang="en-US" altLang="ja-JP" sz="1400" b="0">
              <a:solidFill>
                <a:schemeClr val="tx1"/>
              </a:solidFill>
            </a:rPr>
            <a:t>※</a:t>
          </a:r>
          <a:r>
            <a:rPr kumimoji="1" lang="ja-JP" altLang="en-US" sz="1400" b="0">
              <a:solidFill>
                <a:schemeClr val="tx1"/>
              </a:solidFill>
            </a:rPr>
            <a:t>本大会でここに入力された記録を更新した選手は</a:t>
          </a:r>
          <a:endParaRPr kumimoji="1" lang="en-US" altLang="ja-JP" sz="1400" b="0">
            <a:solidFill>
              <a:schemeClr val="tx1"/>
            </a:solidFill>
          </a:endParaRPr>
        </a:p>
        <a:p>
          <a:pPr algn="ctr"/>
          <a:r>
            <a:rPr kumimoji="1" lang="ja-JP" altLang="en-US" sz="1400" b="0">
              <a:solidFill>
                <a:schemeClr val="tx1"/>
              </a:solidFill>
            </a:rPr>
            <a:t>リザルトに「</a:t>
          </a:r>
          <a:r>
            <a:rPr kumimoji="1" lang="en-US" altLang="ja-JP" sz="1400" b="0">
              <a:solidFill>
                <a:schemeClr val="tx1"/>
              </a:solidFill>
            </a:rPr>
            <a:t>PB</a:t>
          </a:r>
          <a:r>
            <a:rPr kumimoji="1" lang="ja-JP" altLang="en-US" sz="1400" b="0">
              <a:solidFill>
                <a:schemeClr val="tx1"/>
              </a:solidFill>
            </a:rPr>
            <a:t>」と表示されます。</a:t>
          </a:r>
        </a:p>
      </xdr:txBody>
    </xdr:sp>
    <xdr:clientData/>
  </xdr:twoCellAnchor>
  <xdr:twoCellAnchor>
    <xdr:from>
      <xdr:col>27</xdr:col>
      <xdr:colOff>367392</xdr:colOff>
      <xdr:row>6</xdr:row>
      <xdr:rowOff>108856</xdr:rowOff>
    </xdr:from>
    <xdr:to>
      <xdr:col>35</xdr:col>
      <xdr:colOff>95249</xdr:colOff>
      <xdr:row>9</xdr:row>
      <xdr:rowOff>149680</xdr:rowOff>
    </xdr:to>
    <xdr:sp macro="" textlink="">
      <xdr:nvSpPr>
        <xdr:cNvPr id="8" name="吹き出し: 四角形 7">
          <a:extLst>
            <a:ext uri="{FF2B5EF4-FFF2-40B4-BE49-F238E27FC236}">
              <a16:creationId xmlns:a16="http://schemas.microsoft.com/office/drawing/2014/main" id="{4EAFF8E9-4BB0-4692-A80E-E5AF31078281}"/>
            </a:ext>
          </a:extLst>
        </xdr:cNvPr>
        <xdr:cNvSpPr/>
      </xdr:nvSpPr>
      <xdr:spPr>
        <a:xfrm>
          <a:off x="13253356" y="1319892"/>
          <a:ext cx="5129893" cy="585109"/>
        </a:xfrm>
        <a:prstGeom prst="wedgeRectCallout">
          <a:avLst>
            <a:gd name="adj1" fmla="val -26932"/>
            <a:gd name="adj2" fmla="val -90280"/>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400" b="0">
              <a:solidFill>
                <a:schemeClr val="tx1"/>
              </a:solidFill>
            </a:rPr>
            <a:t>資格記録を樹立した競技会の名前を正式名称で入力してください。</a:t>
          </a:r>
          <a:endParaRPr kumimoji="1" lang="en-US" altLang="ja-JP" sz="1400" b="0">
            <a:solidFill>
              <a:schemeClr val="tx1"/>
            </a:solidFill>
          </a:endParaRPr>
        </a:p>
        <a:p>
          <a:pPr algn="ctr"/>
          <a:r>
            <a:rPr kumimoji="1" lang="en-US" altLang="ja-JP" sz="1400" b="0">
              <a:solidFill>
                <a:schemeClr val="tx1"/>
              </a:solidFill>
            </a:rPr>
            <a:t>(</a:t>
          </a:r>
          <a:r>
            <a:rPr kumimoji="1" lang="ja-JP" altLang="en-US" sz="1400" b="0">
              <a:solidFill>
                <a:schemeClr val="tx1"/>
              </a:solidFill>
            </a:rPr>
            <a:t>回数まで入力してください</a:t>
          </a:r>
          <a:r>
            <a:rPr kumimoji="1" lang="en-US" altLang="ja-JP" sz="1400" b="0">
              <a:solidFill>
                <a:schemeClr val="tx1"/>
              </a:solidFill>
            </a:rPr>
            <a:t>)</a:t>
          </a:r>
          <a:endParaRPr kumimoji="1" lang="ja-JP" altLang="en-US" sz="1400" b="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2008server\&#20849;&#26377;\&#22823;&#20250;&#38306;&#20418;\26&#24180;&#24230;&#22823;&#20250;&#38306;&#20418;\1-&#31532;93&#22238;&#38306;&#26481;IC&#65288;&#35029;&#20154;&#65289;\&#65301;&#12288;&#35352;&#37682;&#38306;&#20418;\2_&#12456;&#12531;&#12488;&#12522;&#12540;&#38306;&#20418;\&#12456;&#12531;&#12488;&#12522;&#12540;&#12471;&#12540;&#12488;\&#9733;&#21407;&#26412;&#9733;\&#35330;&#27491;&#29256;&#12304;&#30007;&#23376;1&#37096;&#1230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2008server\&#20849;&#26377;\&#22823;&#20250;&#38306;&#20418;\26&#24180;&#24230;&#22823;&#20250;&#38306;&#20418;\4-&#31532;25&#22238;&#38306;&#26481;&#26032;&#20154;&#65288;&#27494;&#34276;&#65289;\2_&#35352;&#37682;&#38306;&#20418;\1_&#12456;&#12531;&#12488;&#12522;&#12540;&#38306;&#20418;\&#12456;&#12531;&#12488;&#12522;&#12540;&#12471;&#12540;&#12488;\&#21407;&#26412;\&#12304;&#38306;&#26481;&#26032;&#20154;&#12305;&#30007;&#23376;&#12456;&#12531;&#12488;&#12522;&#12540;&#12471;&#12540;&#1248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2012server\&#20849;&#26377;\&#22823;&#20250;&#38306;&#20418;\30&#24180;&#24230;&#22823;&#20250;&#38306;&#20418;\1__&#31532;97&#22238;&#38306;&#26481;IC&#65288;&#24029;&#23822;&#65289;\8__&#35352;&#37682;&#38306;&#20418;\2_&#12456;&#12531;&#12488;&#12522;&#12540;&#38306;&#20418;\1_&#12456;&#12531;&#12488;&#12522;&#12540;&#12471;&#12540;&#12488;\8_0405\96IC_&#22899;&#23376;1&#37096;&#12456;&#12531;&#12488;&#12522;&#12540;&#12471;&#12540;&#1248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2012server\&#20849;&#26377;\&#22823;&#20250;&#38306;&#20418;\30&#24180;&#24230;&#22823;&#20250;&#38306;&#20418;\1__&#31532;97&#22238;&#38306;&#26481;IC&#65288;&#24029;&#23822;&#65289;\8__&#35352;&#37682;&#38306;&#20418;\2_&#12456;&#12531;&#12488;&#12522;&#12540;&#38306;&#20418;\1_&#12456;&#12531;&#12488;&#12522;&#12540;&#12471;&#12540;&#12488;\8_0405\96IC_&#30007;&#23376;2&#37096;&#12456;&#12531;&#12488;&#12522;&#12540;&#12471;&#12540;&#1248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①基本情報"/>
      <sheetName val="コード"/>
      <sheetName val="②個人情報【入力例】"/>
      <sheetName val="②個人情報【登録者用】"/>
      <sheetName val="②個人情報【未登録者用】"/>
      <sheetName val="集約用"/>
      <sheetName val="リスト【競技情報】"/>
      <sheetName val="リスト【大学別】"/>
      <sheetName val="リスト【登録者一覧】"/>
      <sheetName val="☆陸協置換用☆"/>
      <sheetName val="③混成競技情報"/>
      <sheetName val="④リレー"/>
      <sheetName val="⑤リレーオーダー用紙"/>
    </sheetNames>
    <sheetDataSet>
      <sheetData sheetId="0"/>
      <sheetData sheetId="1"/>
      <sheetData sheetId="2"/>
      <sheetData sheetId="3"/>
      <sheetData sheetId="4"/>
      <sheetData sheetId="5"/>
      <sheetData sheetId="6" refreshError="1">
        <row r="2">
          <cell r="J2" t="e">
            <v>#N/A</v>
          </cell>
          <cell r="K2" t="e">
            <v>#N/A</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①基本情報"/>
      <sheetName val="コード"/>
      <sheetName val="②個人情報【入力例】"/>
      <sheetName val="②個人情報【登録者用】"/>
      <sheetName val="②個人情報【未登録者用】"/>
      <sheetName val="集約用"/>
      <sheetName val="リスト【競技情報】"/>
      <sheetName val="リスト【大学名】"/>
      <sheetName val="リスト【登録者一覧】"/>
      <sheetName val="☆陸協置換用☆"/>
      <sheetName val="③混成競技情報"/>
      <sheetName val="④リレー"/>
      <sheetName val="⑤リレーオーダー用紙"/>
    </sheetNames>
    <sheetDataSet>
      <sheetData sheetId="0"/>
      <sheetData sheetId="1"/>
      <sheetData sheetId="2"/>
      <sheetData sheetId="3"/>
      <sheetData sheetId="4"/>
      <sheetData sheetId="5"/>
      <sheetData sheetId="6">
        <row r="2">
          <cell r="A2">
            <v>1</v>
          </cell>
          <cell r="G2" t="str">
            <v>0</v>
          </cell>
        </row>
        <row r="3">
          <cell r="G3">
            <v>1</v>
          </cell>
        </row>
        <row r="4">
          <cell r="G4">
            <v>2</v>
          </cell>
        </row>
        <row r="5">
          <cell r="G5">
            <v>3</v>
          </cell>
        </row>
        <row r="6">
          <cell r="G6">
            <v>4</v>
          </cell>
        </row>
        <row r="7">
          <cell r="G7">
            <v>5</v>
          </cell>
        </row>
        <row r="8">
          <cell r="G8">
            <v>6</v>
          </cell>
        </row>
        <row r="9">
          <cell r="G9">
            <v>7</v>
          </cell>
        </row>
        <row r="10">
          <cell r="G10">
            <v>8</v>
          </cell>
        </row>
        <row r="11">
          <cell r="G11">
            <v>9</v>
          </cell>
        </row>
        <row r="12">
          <cell r="G12">
            <v>10</v>
          </cell>
        </row>
        <row r="13">
          <cell r="G13">
            <v>11</v>
          </cell>
        </row>
        <row r="14">
          <cell r="G14">
            <v>12</v>
          </cell>
        </row>
        <row r="15">
          <cell r="G15">
            <v>13</v>
          </cell>
        </row>
        <row r="16">
          <cell r="G16">
            <v>14</v>
          </cell>
        </row>
        <row r="17">
          <cell r="G17">
            <v>15</v>
          </cell>
        </row>
        <row r="18">
          <cell r="G18">
            <v>16</v>
          </cell>
        </row>
        <row r="19">
          <cell r="G19">
            <v>17</v>
          </cell>
        </row>
        <row r="20">
          <cell r="G20">
            <v>18</v>
          </cell>
        </row>
        <row r="21">
          <cell r="G21">
            <v>19</v>
          </cell>
        </row>
        <row r="22">
          <cell r="G22">
            <v>20</v>
          </cell>
        </row>
        <row r="23">
          <cell r="G23">
            <v>21</v>
          </cell>
        </row>
        <row r="24">
          <cell r="G24">
            <v>22</v>
          </cell>
        </row>
        <row r="25">
          <cell r="G25">
            <v>23</v>
          </cell>
        </row>
        <row r="26">
          <cell r="G26">
            <v>24</v>
          </cell>
        </row>
        <row r="27">
          <cell r="G27">
            <v>25</v>
          </cell>
        </row>
        <row r="28">
          <cell r="G28">
            <v>26</v>
          </cell>
        </row>
        <row r="29">
          <cell r="G29">
            <v>27</v>
          </cell>
        </row>
        <row r="30">
          <cell r="G30">
            <v>28</v>
          </cell>
        </row>
        <row r="31">
          <cell r="G31">
            <v>29</v>
          </cell>
        </row>
        <row r="32">
          <cell r="G32">
            <v>30</v>
          </cell>
        </row>
        <row r="33">
          <cell r="G33">
            <v>31</v>
          </cell>
        </row>
        <row r="34">
          <cell r="G34">
            <v>32</v>
          </cell>
        </row>
        <row r="35">
          <cell r="G35">
            <v>33</v>
          </cell>
        </row>
        <row r="36">
          <cell r="G36">
            <v>34</v>
          </cell>
        </row>
        <row r="37">
          <cell r="G37">
            <v>35</v>
          </cell>
        </row>
        <row r="38">
          <cell r="G38">
            <v>36</v>
          </cell>
        </row>
        <row r="39">
          <cell r="G39">
            <v>37</v>
          </cell>
        </row>
        <row r="40">
          <cell r="G40">
            <v>38</v>
          </cell>
        </row>
        <row r="41">
          <cell r="G41">
            <v>39</v>
          </cell>
        </row>
        <row r="42">
          <cell r="G42">
            <v>40</v>
          </cell>
        </row>
        <row r="43">
          <cell r="G43">
            <v>41</v>
          </cell>
        </row>
        <row r="44">
          <cell r="G44">
            <v>42</v>
          </cell>
        </row>
        <row r="45">
          <cell r="G45">
            <v>43</v>
          </cell>
        </row>
        <row r="46">
          <cell r="G46">
            <v>44</v>
          </cell>
        </row>
        <row r="47">
          <cell r="G47">
            <v>45</v>
          </cell>
        </row>
        <row r="48">
          <cell r="G48">
            <v>46</v>
          </cell>
        </row>
        <row r="49">
          <cell r="G49">
            <v>47</v>
          </cell>
        </row>
        <row r="50">
          <cell r="G50">
            <v>48</v>
          </cell>
        </row>
        <row r="51">
          <cell r="G51">
            <v>49</v>
          </cell>
        </row>
        <row r="52">
          <cell r="G52">
            <v>50</v>
          </cell>
        </row>
        <row r="53">
          <cell r="G53">
            <v>51</v>
          </cell>
        </row>
        <row r="54">
          <cell r="G54">
            <v>52</v>
          </cell>
        </row>
        <row r="55">
          <cell r="G55">
            <v>53</v>
          </cell>
        </row>
        <row r="56">
          <cell r="G56">
            <v>54</v>
          </cell>
        </row>
        <row r="57">
          <cell r="G57">
            <v>55</v>
          </cell>
        </row>
        <row r="58">
          <cell r="G58">
            <v>56</v>
          </cell>
        </row>
        <row r="59">
          <cell r="G59">
            <v>57</v>
          </cell>
        </row>
        <row r="60">
          <cell r="G60">
            <v>58</v>
          </cell>
        </row>
        <row r="61">
          <cell r="G61">
            <v>59</v>
          </cell>
        </row>
        <row r="62">
          <cell r="G62">
            <v>60</v>
          </cell>
        </row>
        <row r="63">
          <cell r="G63">
            <v>61</v>
          </cell>
        </row>
        <row r="64">
          <cell r="G64">
            <v>62</v>
          </cell>
        </row>
        <row r="65">
          <cell r="G65">
            <v>63</v>
          </cell>
        </row>
        <row r="66">
          <cell r="G66">
            <v>64</v>
          </cell>
        </row>
        <row r="67">
          <cell r="G67">
            <v>65</v>
          </cell>
        </row>
        <row r="68">
          <cell r="G68">
            <v>66</v>
          </cell>
        </row>
        <row r="69">
          <cell r="G69">
            <v>67</v>
          </cell>
        </row>
        <row r="70">
          <cell r="G70">
            <v>68</v>
          </cell>
        </row>
        <row r="71">
          <cell r="G71">
            <v>69</v>
          </cell>
        </row>
        <row r="72">
          <cell r="G72">
            <v>70</v>
          </cell>
        </row>
        <row r="73">
          <cell r="G73">
            <v>71</v>
          </cell>
        </row>
        <row r="74">
          <cell r="G74">
            <v>72</v>
          </cell>
        </row>
        <row r="75">
          <cell r="G75">
            <v>73</v>
          </cell>
        </row>
        <row r="76">
          <cell r="G76">
            <v>74</v>
          </cell>
        </row>
        <row r="77">
          <cell r="G77">
            <v>75</v>
          </cell>
        </row>
        <row r="78">
          <cell r="G78">
            <v>76</v>
          </cell>
        </row>
        <row r="79">
          <cell r="G79">
            <v>77</v>
          </cell>
        </row>
        <row r="80">
          <cell r="G80">
            <v>78</v>
          </cell>
        </row>
        <row r="81">
          <cell r="G81">
            <v>79</v>
          </cell>
        </row>
        <row r="82">
          <cell r="G82">
            <v>80</v>
          </cell>
        </row>
        <row r="83">
          <cell r="G83">
            <v>81</v>
          </cell>
        </row>
        <row r="84">
          <cell r="G84">
            <v>82</v>
          </cell>
        </row>
        <row r="85">
          <cell r="G85">
            <v>83</v>
          </cell>
        </row>
        <row r="86">
          <cell r="G86">
            <v>84</v>
          </cell>
        </row>
        <row r="87">
          <cell r="G87">
            <v>85</v>
          </cell>
        </row>
        <row r="88">
          <cell r="G88">
            <v>86</v>
          </cell>
        </row>
        <row r="89">
          <cell r="G89">
            <v>87</v>
          </cell>
        </row>
        <row r="90">
          <cell r="G90">
            <v>88</v>
          </cell>
        </row>
        <row r="91">
          <cell r="G91">
            <v>89</v>
          </cell>
        </row>
        <row r="92">
          <cell r="G92">
            <v>90</v>
          </cell>
        </row>
        <row r="93">
          <cell r="G93">
            <v>91</v>
          </cell>
        </row>
        <row r="94">
          <cell r="G94">
            <v>92</v>
          </cell>
        </row>
        <row r="95">
          <cell r="G95">
            <v>93</v>
          </cell>
        </row>
        <row r="96">
          <cell r="G96">
            <v>94</v>
          </cell>
        </row>
        <row r="97">
          <cell r="G97">
            <v>95</v>
          </cell>
        </row>
        <row r="98">
          <cell r="G98">
            <v>96</v>
          </cell>
        </row>
        <row r="99">
          <cell r="G99">
            <v>97</v>
          </cell>
        </row>
        <row r="100">
          <cell r="G100">
            <v>98</v>
          </cell>
        </row>
        <row r="101">
          <cell r="G101">
            <v>99</v>
          </cell>
        </row>
      </sheetData>
      <sheetData sheetId="7">
        <row r="1">
          <cell r="A1" t="str">
            <v>青山学院大学</v>
          </cell>
          <cell r="B1" t="str">
            <v>青山学院大学大学院</v>
          </cell>
          <cell r="C1" t="str">
            <v>亜細亜大学</v>
          </cell>
          <cell r="D1" t="str">
            <v>茨城大学</v>
          </cell>
          <cell r="E1" t="str">
            <v>茨城大学大学院</v>
          </cell>
          <cell r="F1" t="str">
            <v>宇都宮大学</v>
          </cell>
          <cell r="G1" t="str">
            <v>宇都宮大学大学院</v>
          </cell>
          <cell r="H1" t="str">
            <v>桜美林大学</v>
          </cell>
          <cell r="I1" t="str">
            <v>桜美林大学大学院</v>
          </cell>
          <cell r="J1" t="str">
            <v>学習院大学</v>
          </cell>
          <cell r="K1" t="str">
            <v>神奈川工科大学</v>
          </cell>
          <cell r="L1" t="str">
            <v>神奈川大学</v>
          </cell>
          <cell r="M1" t="str">
            <v>関東学院大学</v>
          </cell>
          <cell r="N1" t="str">
            <v>関東学園大学</v>
          </cell>
          <cell r="O1" t="str">
            <v>木更津工業高等専門学校</v>
          </cell>
          <cell r="P1" t="str">
            <v>北里大学</v>
          </cell>
          <cell r="Q1" t="str">
            <v>北里大学大学院</v>
          </cell>
          <cell r="R1" t="str">
            <v>群馬大学</v>
          </cell>
          <cell r="S1" t="str">
            <v>群馬大学大学院</v>
          </cell>
          <cell r="T1" t="str">
            <v>慶應義塾大学</v>
          </cell>
          <cell r="U1" t="str">
            <v>慶應義塾大学大学院</v>
          </cell>
          <cell r="V1" t="str">
            <v>工学院大学</v>
          </cell>
          <cell r="W1" t="str">
            <v>工学院大学大学院</v>
          </cell>
          <cell r="X1" t="str">
            <v>國學院大學</v>
          </cell>
          <cell r="Y1" t="str">
            <v>国際基督教大学</v>
          </cell>
          <cell r="Z1" t="str">
            <v>国際武道大学</v>
          </cell>
          <cell r="AA1" t="str">
            <v>国際武道大学大学院</v>
          </cell>
          <cell r="AB1" t="str">
            <v>国士舘大学</v>
          </cell>
          <cell r="AC1" t="str">
            <v>国士舘大学大学院</v>
          </cell>
          <cell r="AD1" t="str">
            <v>駒澤大学</v>
          </cell>
          <cell r="AE1" t="str">
            <v>埼玉大学</v>
          </cell>
          <cell r="AF1" t="str">
            <v>埼玉大学大学院</v>
          </cell>
          <cell r="AG1" t="str">
            <v>埼玉県立大学</v>
          </cell>
          <cell r="AH1" t="str">
            <v>埼玉医科大学</v>
          </cell>
          <cell r="AI1" t="str">
            <v>作新学院大学</v>
          </cell>
          <cell r="AJ1" t="str">
            <v>サレジオ工業高等専門学校</v>
          </cell>
          <cell r="AK1" t="str">
            <v>自治医科大学</v>
          </cell>
          <cell r="AL1" t="str">
            <v>芝浦工業大学</v>
          </cell>
          <cell r="AM1" t="str">
            <v>首都大学東京</v>
          </cell>
          <cell r="AN1" t="str">
            <v>首都大学東京大学院</v>
          </cell>
          <cell r="AO1" t="str">
            <v>順天堂大学</v>
          </cell>
          <cell r="AP1" t="str">
            <v>順天堂大学大学院</v>
          </cell>
          <cell r="AQ1" t="str">
            <v>松蔭大学</v>
          </cell>
          <cell r="AR1" t="str">
            <v>城西大学</v>
          </cell>
          <cell r="AS1" t="str">
            <v>城西国際大学</v>
          </cell>
          <cell r="AT1" t="str">
            <v>上智大学</v>
          </cell>
          <cell r="AU1" t="str">
            <v>上智大学大学院</v>
          </cell>
          <cell r="AV1" t="str">
            <v>尚美学園大学</v>
          </cell>
          <cell r="AW1" t="str">
            <v>上武大学</v>
          </cell>
          <cell r="AX1" t="str">
            <v>駿河台大学</v>
          </cell>
          <cell r="AY1" t="str">
            <v>聖学院大学</v>
          </cell>
          <cell r="AZ1" t="str">
            <v>成蹊大学</v>
          </cell>
          <cell r="BA1" t="str">
            <v>清和大学</v>
          </cell>
          <cell r="BB1" t="str">
            <v>専修大学</v>
          </cell>
          <cell r="BC1" t="str">
            <v>創価大学</v>
          </cell>
          <cell r="BD1" t="str">
            <v>大東文化大学</v>
          </cell>
          <cell r="BE1" t="str">
            <v>高崎経済大学</v>
          </cell>
          <cell r="BF1" t="str">
            <v>拓殖大学</v>
          </cell>
          <cell r="BG1" t="str">
            <v>玉川大学</v>
          </cell>
          <cell r="BH1" t="str">
            <v>千葉大学</v>
          </cell>
          <cell r="BI1" t="str">
            <v>千葉大学大学院</v>
          </cell>
          <cell r="BJ1" t="str">
            <v>千葉工業大学</v>
          </cell>
          <cell r="BK1" t="str">
            <v>千葉商科大学</v>
          </cell>
          <cell r="BL1" t="str">
            <v>中央学院大学</v>
          </cell>
          <cell r="BM1" t="str">
            <v>中央大学</v>
          </cell>
          <cell r="BN1" t="str">
            <v>筑波大学</v>
          </cell>
          <cell r="BO1" t="str">
            <v>筑波大学大学院</v>
          </cell>
          <cell r="BP1" t="str">
            <v>都留文科大学</v>
          </cell>
          <cell r="BQ1" t="str">
            <v>帝京大学</v>
          </cell>
          <cell r="BR1" t="str">
            <v>帝京平成大学</v>
          </cell>
          <cell r="BS1" t="str">
            <v>電気通信大学</v>
          </cell>
          <cell r="BT1" t="str">
            <v>電気通信大学大学院</v>
          </cell>
          <cell r="BU1" t="str">
            <v>桐蔭横浜大学</v>
          </cell>
          <cell r="BV1" t="str">
            <v>東海大学</v>
          </cell>
          <cell r="BW1" t="str">
            <v>東海大学大学院</v>
          </cell>
          <cell r="BX1" t="str">
            <v>東京大学</v>
          </cell>
          <cell r="BY1" t="str">
            <v>東京大学大学院</v>
          </cell>
          <cell r="BZ1" t="str">
            <v>東京医科歯科大学</v>
          </cell>
          <cell r="CA1" t="str">
            <v>東京外国語大学</v>
          </cell>
          <cell r="CB1" t="str">
            <v>東京外国語大学大学院</v>
          </cell>
          <cell r="CC1" t="str">
            <v>東京海洋大学</v>
          </cell>
          <cell r="CD1" t="str">
            <v>東京学芸大学</v>
          </cell>
          <cell r="CE1" t="str">
            <v>東京学芸大学大学院</v>
          </cell>
          <cell r="CF1" t="str">
            <v>東京経済大学</v>
          </cell>
          <cell r="CG1" t="str">
            <v>東京工科大学</v>
          </cell>
          <cell r="CH1" t="str">
            <v>東京工業大学</v>
          </cell>
          <cell r="CI1" t="str">
            <v>東京工業大学大学院</v>
          </cell>
          <cell r="CJ1" t="str">
            <v>東京工芸大学</v>
          </cell>
          <cell r="CK1" t="str">
            <v>東京国際大学</v>
          </cell>
          <cell r="CL1" t="str">
            <v>東京情報大学</v>
          </cell>
          <cell r="CM1" t="str">
            <v>東京電機大学</v>
          </cell>
          <cell r="CN1" t="str">
            <v>東京電機大学大学院</v>
          </cell>
          <cell r="CO1" t="str">
            <v>東京都市大学</v>
          </cell>
          <cell r="CP1" t="str">
            <v>東京都市大学大学院</v>
          </cell>
          <cell r="CQ1" t="str">
            <v>東京農業大学</v>
          </cell>
          <cell r="CR1" t="str">
            <v>東京農工大学</v>
          </cell>
          <cell r="CS1" t="str">
            <v>東京農工大学大学院</v>
          </cell>
          <cell r="CT1" t="str">
            <v>東京福祉大学</v>
          </cell>
          <cell r="CU1" t="str">
            <v>東京薬科大学</v>
          </cell>
          <cell r="CV1" t="str">
            <v>東京理科大学</v>
          </cell>
          <cell r="CW1" t="str">
            <v>東京理科大学大学院</v>
          </cell>
          <cell r="CX1" t="str">
            <v>東邦大学</v>
          </cell>
          <cell r="CY1" t="str">
            <v>東邦大学大学院</v>
          </cell>
          <cell r="CZ1" t="str">
            <v>東洋大学</v>
          </cell>
          <cell r="DA1" t="str">
            <v>獨協大学</v>
          </cell>
          <cell r="DB1" t="str">
            <v>日本大学</v>
          </cell>
          <cell r="DC1" t="str">
            <v>日本大学大学院</v>
          </cell>
          <cell r="DD1" t="str">
            <v>日本ウェルネススポーツ大学</v>
          </cell>
          <cell r="DE1" t="str">
            <v>日本工業大学</v>
          </cell>
          <cell r="DF1" t="str">
            <v>日本体育大学</v>
          </cell>
          <cell r="DG1" t="str">
            <v>日本体育大学大学院</v>
          </cell>
          <cell r="DH1" t="str">
            <v>日本薬科大学</v>
          </cell>
          <cell r="DI1" t="str">
            <v>白鷗大学</v>
          </cell>
          <cell r="DJ1" t="str">
            <v>一橋大学</v>
          </cell>
          <cell r="DK1" t="str">
            <v>文教大学</v>
          </cell>
          <cell r="DL1" t="str">
            <v>平成国際大学</v>
          </cell>
          <cell r="DM1" t="str">
            <v>防衛大学校</v>
          </cell>
          <cell r="DN1" t="str">
            <v>法政大学</v>
          </cell>
          <cell r="DO1" t="str">
            <v>星薬科大学</v>
          </cell>
          <cell r="DP1" t="str">
            <v>武蔵大学</v>
          </cell>
          <cell r="DQ1" t="str">
            <v>武蔵野学院大学</v>
          </cell>
          <cell r="DR1" t="str">
            <v>武蔵野大学</v>
          </cell>
          <cell r="DS1" t="str">
            <v>明海大学</v>
          </cell>
          <cell r="DT1" t="str">
            <v>明海大学大学院</v>
          </cell>
          <cell r="DU1" t="str">
            <v>明治学院大学</v>
          </cell>
          <cell r="DV1" t="str">
            <v>明治大学</v>
          </cell>
          <cell r="DW1" t="str">
            <v>明治薬科大学</v>
          </cell>
          <cell r="DX1" t="str">
            <v>明星大学</v>
          </cell>
          <cell r="DY1" t="str">
            <v>山梨学院大学</v>
          </cell>
          <cell r="DZ1" t="str">
            <v>山梨大学</v>
          </cell>
          <cell r="EA1" t="str">
            <v>山梨大学大学院</v>
          </cell>
          <cell r="EB1" t="str">
            <v>山梨英和大学</v>
          </cell>
          <cell r="EC1" t="str">
            <v>横浜市立大学</v>
          </cell>
          <cell r="ED1" t="str">
            <v>横浜市立大学大学院</v>
          </cell>
          <cell r="EE1" t="str">
            <v>横浜国立大学</v>
          </cell>
          <cell r="EF1" t="str">
            <v>横浜国立大学大学院</v>
          </cell>
          <cell r="EG1" t="str">
            <v>立教大学</v>
          </cell>
          <cell r="EH1" t="str">
            <v>立正大学</v>
          </cell>
          <cell r="EI1" t="str">
            <v>流通経済大学</v>
          </cell>
          <cell r="EJ1" t="str">
            <v>麗澤大学</v>
          </cell>
          <cell r="EK1" t="str">
            <v>早稲田大学</v>
          </cell>
          <cell r="EL1" t="str">
            <v>早稲田大学大学院</v>
          </cell>
        </row>
      </sheetData>
      <sheetData sheetId="8"/>
      <sheetData sheetId="9"/>
      <sheetData sheetId="10"/>
      <sheetData sheetId="11"/>
      <sheetData sheetId="1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本情報"/>
      <sheetName val="記入例 "/>
      <sheetName val="大学記録"/>
      <sheetName val="個人情報"/>
      <sheetName val="新規学連登録者入力シート"/>
      <sheetName val="突破者リスト外資格記録入力シート"/>
      <sheetName val="突破者リスト"/>
      <sheetName val="混成競技情報"/>
      <sheetName val="リレー"/>
      <sheetName val="リレーオーダー用紙"/>
      <sheetName val="リスト"/>
      <sheetName val="標準記録"/>
      <sheetName val="大学リスト"/>
    </sheetNames>
    <sheetDataSet>
      <sheetData sheetId="0"/>
      <sheetData sheetId="1"/>
      <sheetData sheetId="2"/>
      <sheetData sheetId="3"/>
      <sheetData sheetId="4"/>
      <sheetData sheetId="5"/>
      <sheetData sheetId="6"/>
      <sheetData sheetId="7"/>
      <sheetData sheetId="8"/>
      <sheetData sheetId="9"/>
      <sheetData sheetId="10">
        <row r="2">
          <cell r="B2" t="str">
            <v>0</v>
          </cell>
          <cell r="D2">
            <v>2017</v>
          </cell>
          <cell r="E2">
            <v>1</v>
          </cell>
          <cell r="F2">
            <v>1</v>
          </cell>
          <cell r="J2" t="str">
            <v>002 100m</v>
          </cell>
          <cell r="K2" t="str">
            <v>4×100mR</v>
          </cell>
        </row>
        <row r="3">
          <cell r="D3">
            <v>2018</v>
          </cell>
          <cell r="E3">
            <v>2</v>
          </cell>
          <cell r="F3">
            <v>2</v>
          </cell>
          <cell r="J3" t="str">
            <v>003 200m</v>
          </cell>
          <cell r="K3" t="str">
            <v>4×400mR</v>
          </cell>
        </row>
        <row r="4">
          <cell r="E4">
            <v>3</v>
          </cell>
          <cell r="F4">
            <v>3</v>
          </cell>
          <cell r="J4" t="str">
            <v>005 400m</v>
          </cell>
        </row>
        <row r="5">
          <cell r="E5">
            <v>4</v>
          </cell>
          <cell r="F5">
            <v>4</v>
          </cell>
          <cell r="J5" t="str">
            <v>006 800m</v>
          </cell>
        </row>
        <row r="6">
          <cell r="E6">
            <v>5</v>
          </cell>
          <cell r="F6">
            <v>5</v>
          </cell>
          <cell r="J6" t="str">
            <v>008 1500m</v>
          </cell>
        </row>
        <row r="7">
          <cell r="E7">
            <v>6</v>
          </cell>
          <cell r="F7">
            <v>6</v>
          </cell>
          <cell r="J7" t="str">
            <v>011 5000m</v>
          </cell>
        </row>
        <row r="8">
          <cell r="E8">
            <v>7</v>
          </cell>
          <cell r="F8">
            <v>7</v>
          </cell>
          <cell r="J8" t="str">
            <v>012 10000m</v>
          </cell>
        </row>
        <row r="9">
          <cell r="E9">
            <v>8</v>
          </cell>
          <cell r="F9">
            <v>8</v>
          </cell>
          <cell r="J9" t="str">
            <v>044 100mH</v>
          </cell>
        </row>
        <row r="10">
          <cell r="E10">
            <v>9</v>
          </cell>
          <cell r="F10">
            <v>9</v>
          </cell>
          <cell r="J10" t="str">
            <v>046 400mH</v>
          </cell>
        </row>
        <row r="11">
          <cell r="E11">
            <v>10</v>
          </cell>
          <cell r="F11">
            <v>10</v>
          </cell>
          <cell r="J11" t="str">
            <v>053 3000mSC</v>
          </cell>
        </row>
        <row r="12">
          <cell r="E12">
            <v>11</v>
          </cell>
          <cell r="F12">
            <v>11</v>
          </cell>
          <cell r="J12" t="str">
            <v>062 10000mW</v>
          </cell>
        </row>
        <row r="13">
          <cell r="E13">
            <v>12</v>
          </cell>
          <cell r="F13">
            <v>12</v>
          </cell>
          <cell r="J13" t="str">
            <v>071 走高跳</v>
          </cell>
        </row>
        <row r="14">
          <cell r="F14">
            <v>13</v>
          </cell>
          <cell r="J14" t="str">
            <v>072 棒高跳</v>
          </cell>
        </row>
        <row r="15">
          <cell r="F15">
            <v>14</v>
          </cell>
          <cell r="J15" t="str">
            <v>073 走幅跳</v>
          </cell>
        </row>
        <row r="16">
          <cell r="F16">
            <v>15</v>
          </cell>
          <cell r="J16" t="str">
            <v>074 三段跳</v>
          </cell>
        </row>
        <row r="17">
          <cell r="F17">
            <v>16</v>
          </cell>
          <cell r="J17" t="str">
            <v>084 砲丸投</v>
          </cell>
        </row>
        <row r="18">
          <cell r="F18">
            <v>17</v>
          </cell>
          <cell r="J18" t="str">
            <v>088 円盤投</v>
          </cell>
        </row>
        <row r="19">
          <cell r="F19">
            <v>18</v>
          </cell>
          <cell r="J19" t="str">
            <v>094 ハンマー投</v>
          </cell>
        </row>
        <row r="20">
          <cell r="F20">
            <v>19</v>
          </cell>
          <cell r="J20" t="str">
            <v>093 やり投</v>
          </cell>
        </row>
        <row r="21">
          <cell r="F21">
            <v>20</v>
          </cell>
          <cell r="J21" t="str">
            <v>202 七種競技</v>
          </cell>
        </row>
        <row r="22">
          <cell r="F22">
            <v>21</v>
          </cell>
        </row>
        <row r="23">
          <cell r="F23">
            <v>22</v>
          </cell>
        </row>
        <row r="24">
          <cell r="F24">
            <v>23</v>
          </cell>
        </row>
        <row r="25">
          <cell r="F25">
            <v>24</v>
          </cell>
        </row>
        <row r="26">
          <cell r="F26">
            <v>25</v>
          </cell>
        </row>
        <row r="27">
          <cell r="F27">
            <v>26</v>
          </cell>
        </row>
        <row r="28">
          <cell r="F28">
            <v>27</v>
          </cell>
        </row>
        <row r="29">
          <cell r="F29">
            <v>28</v>
          </cell>
        </row>
        <row r="30">
          <cell r="F30">
            <v>29</v>
          </cell>
        </row>
        <row r="31">
          <cell r="F31">
            <v>30</v>
          </cell>
        </row>
        <row r="32">
          <cell r="F32">
            <v>31</v>
          </cell>
        </row>
      </sheetData>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本情報"/>
      <sheetName val="記入例 "/>
      <sheetName val="大学記録"/>
      <sheetName val="個人情報"/>
      <sheetName val="新規学連登録者入力シート"/>
      <sheetName val="突破者リスト外資格記録入力シート"/>
      <sheetName val="突破者リスト"/>
      <sheetName val="混成競技情報"/>
      <sheetName val="リレー"/>
      <sheetName val="リレーオーダー用紙"/>
      <sheetName val="リストok"/>
      <sheetName val="標準記録ok"/>
      <sheetName val="大学リス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B2" t="str">
            <v>0</v>
          </cell>
          <cell r="C2" t="str">
            <v>00</v>
          </cell>
          <cell r="I2" t="str">
            <v>002 100m</v>
          </cell>
        </row>
        <row r="3">
          <cell r="C3" t="str">
            <v>01</v>
          </cell>
          <cell r="I3" t="str">
            <v>003 200m</v>
          </cell>
        </row>
        <row r="4">
          <cell r="C4" t="str">
            <v>02</v>
          </cell>
          <cell r="I4" t="str">
            <v>005 400m</v>
          </cell>
        </row>
        <row r="5">
          <cell r="C5" t="str">
            <v>03</v>
          </cell>
          <cell r="I5" t="str">
            <v>006 800m</v>
          </cell>
        </row>
        <row r="6">
          <cell r="C6" t="str">
            <v>04</v>
          </cell>
          <cell r="I6" t="str">
            <v>008 1500m</v>
          </cell>
        </row>
        <row r="7">
          <cell r="C7" t="str">
            <v>05</v>
          </cell>
          <cell r="I7" t="str">
            <v>011 5000m</v>
          </cell>
        </row>
        <row r="8">
          <cell r="C8" t="str">
            <v>06</v>
          </cell>
          <cell r="I8" t="str">
            <v>012 10000m</v>
          </cell>
        </row>
        <row r="9">
          <cell r="C9" t="str">
            <v>07</v>
          </cell>
          <cell r="I9" t="str">
            <v>107 ハーフマラソン</v>
          </cell>
        </row>
        <row r="10">
          <cell r="C10" t="str">
            <v>08</v>
          </cell>
          <cell r="I10" t="str">
            <v>034 110mH</v>
          </cell>
        </row>
        <row r="11">
          <cell r="C11" t="str">
            <v>09</v>
          </cell>
          <cell r="I11" t="str">
            <v>037 400mH</v>
          </cell>
        </row>
        <row r="12">
          <cell r="C12" t="str">
            <v>10</v>
          </cell>
          <cell r="I12" t="str">
            <v>053 3000mSC</v>
          </cell>
        </row>
        <row r="13">
          <cell r="C13" t="str">
            <v>11</v>
          </cell>
          <cell r="I13" t="str">
            <v>062 10000mW</v>
          </cell>
        </row>
        <row r="14">
          <cell r="C14" t="str">
            <v>12</v>
          </cell>
          <cell r="I14" t="str">
            <v>071 走高跳</v>
          </cell>
        </row>
        <row r="15">
          <cell r="C15" t="str">
            <v>13</v>
          </cell>
          <cell r="I15" t="str">
            <v>072 棒高跳</v>
          </cell>
        </row>
        <row r="16">
          <cell r="C16" t="str">
            <v>14</v>
          </cell>
          <cell r="I16" t="str">
            <v>073 走幅跳</v>
          </cell>
        </row>
        <row r="17">
          <cell r="C17" t="str">
            <v>15</v>
          </cell>
          <cell r="I17" t="str">
            <v>074 三段跳</v>
          </cell>
        </row>
        <row r="18">
          <cell r="C18" t="str">
            <v>16</v>
          </cell>
          <cell r="I18" t="str">
            <v>081 砲丸投</v>
          </cell>
        </row>
        <row r="19">
          <cell r="C19" t="str">
            <v>17</v>
          </cell>
          <cell r="I19" t="str">
            <v>086 円盤投</v>
          </cell>
        </row>
        <row r="20">
          <cell r="C20" t="str">
            <v>18</v>
          </cell>
          <cell r="I20" t="str">
            <v>089 ハンマー投</v>
          </cell>
        </row>
        <row r="21">
          <cell r="C21" t="str">
            <v>19</v>
          </cell>
          <cell r="I21" t="str">
            <v>092 やり投</v>
          </cell>
        </row>
        <row r="22">
          <cell r="C22" t="str">
            <v>20</v>
          </cell>
          <cell r="I22" t="str">
            <v>201 十種競技</v>
          </cell>
        </row>
        <row r="23">
          <cell r="C23" t="str">
            <v>21</v>
          </cell>
        </row>
        <row r="24">
          <cell r="C24" t="str">
            <v>22</v>
          </cell>
        </row>
        <row r="25">
          <cell r="C25" t="str">
            <v>23</v>
          </cell>
        </row>
        <row r="26">
          <cell r="C26" t="str">
            <v>24</v>
          </cell>
        </row>
        <row r="27">
          <cell r="C27" t="str">
            <v>25</v>
          </cell>
        </row>
        <row r="28">
          <cell r="C28" t="str">
            <v>26</v>
          </cell>
        </row>
        <row r="29">
          <cell r="C29" t="str">
            <v>27</v>
          </cell>
        </row>
        <row r="30">
          <cell r="C30" t="str">
            <v>28</v>
          </cell>
        </row>
        <row r="31">
          <cell r="C31" t="str">
            <v>29</v>
          </cell>
        </row>
        <row r="32">
          <cell r="C32" t="str">
            <v>30</v>
          </cell>
        </row>
        <row r="33">
          <cell r="C33" t="str">
            <v>31</v>
          </cell>
        </row>
        <row r="34">
          <cell r="C34" t="str">
            <v>32</v>
          </cell>
        </row>
        <row r="35">
          <cell r="C35" t="str">
            <v>33</v>
          </cell>
        </row>
        <row r="36">
          <cell r="C36" t="str">
            <v>34</v>
          </cell>
        </row>
        <row r="37">
          <cell r="C37" t="str">
            <v>35</v>
          </cell>
        </row>
        <row r="38">
          <cell r="C38" t="str">
            <v>36</v>
          </cell>
        </row>
        <row r="39">
          <cell r="C39" t="str">
            <v>37</v>
          </cell>
        </row>
        <row r="40">
          <cell r="C40" t="str">
            <v>38</v>
          </cell>
        </row>
        <row r="41">
          <cell r="C41" t="str">
            <v>39</v>
          </cell>
        </row>
        <row r="42">
          <cell r="C42" t="str">
            <v>40</v>
          </cell>
        </row>
        <row r="43">
          <cell r="C43" t="str">
            <v>41</v>
          </cell>
        </row>
        <row r="44">
          <cell r="C44" t="str">
            <v>42</v>
          </cell>
        </row>
        <row r="45">
          <cell r="C45" t="str">
            <v>43</v>
          </cell>
        </row>
        <row r="46">
          <cell r="C46" t="str">
            <v>44</v>
          </cell>
        </row>
        <row r="47">
          <cell r="C47" t="str">
            <v>45</v>
          </cell>
        </row>
        <row r="48">
          <cell r="C48" t="str">
            <v>46</v>
          </cell>
        </row>
        <row r="49">
          <cell r="C49" t="str">
            <v>47</v>
          </cell>
        </row>
        <row r="50">
          <cell r="C50" t="str">
            <v>48</v>
          </cell>
        </row>
        <row r="51">
          <cell r="C51" t="str">
            <v>49</v>
          </cell>
        </row>
        <row r="52">
          <cell r="C52" t="str">
            <v>50</v>
          </cell>
        </row>
        <row r="53">
          <cell r="C53" t="str">
            <v>51</v>
          </cell>
        </row>
        <row r="54">
          <cell r="C54" t="str">
            <v>52</v>
          </cell>
        </row>
        <row r="55">
          <cell r="C55" t="str">
            <v>53</v>
          </cell>
        </row>
        <row r="56">
          <cell r="C56" t="str">
            <v>54</v>
          </cell>
        </row>
        <row r="57">
          <cell r="C57" t="str">
            <v>55</v>
          </cell>
        </row>
        <row r="58">
          <cell r="C58" t="str">
            <v>56</v>
          </cell>
        </row>
        <row r="59">
          <cell r="C59" t="str">
            <v>57</v>
          </cell>
        </row>
        <row r="60">
          <cell r="C60" t="str">
            <v>58</v>
          </cell>
        </row>
        <row r="61">
          <cell r="C61" t="str">
            <v>59</v>
          </cell>
        </row>
        <row r="62">
          <cell r="C62" t="str">
            <v>60</v>
          </cell>
        </row>
        <row r="63">
          <cell r="C63" t="str">
            <v>61</v>
          </cell>
        </row>
        <row r="64">
          <cell r="C64" t="str">
            <v>62</v>
          </cell>
        </row>
        <row r="65">
          <cell r="C65" t="str">
            <v>63</v>
          </cell>
        </row>
        <row r="66">
          <cell r="C66" t="str">
            <v>64</v>
          </cell>
        </row>
        <row r="67">
          <cell r="C67" t="str">
            <v>65</v>
          </cell>
        </row>
        <row r="68">
          <cell r="C68" t="str">
            <v>66</v>
          </cell>
        </row>
        <row r="69">
          <cell r="C69" t="str">
            <v>67</v>
          </cell>
        </row>
        <row r="70">
          <cell r="C70" t="str">
            <v>68</v>
          </cell>
        </row>
        <row r="71">
          <cell r="C71" t="str">
            <v>69</v>
          </cell>
        </row>
        <row r="72">
          <cell r="C72" t="str">
            <v>70</v>
          </cell>
        </row>
        <row r="73">
          <cell r="C73" t="str">
            <v>71</v>
          </cell>
        </row>
        <row r="74">
          <cell r="C74" t="str">
            <v>72</v>
          </cell>
        </row>
        <row r="75">
          <cell r="C75" t="str">
            <v>73</v>
          </cell>
        </row>
        <row r="76">
          <cell r="C76" t="str">
            <v>74</v>
          </cell>
        </row>
        <row r="77">
          <cell r="C77" t="str">
            <v>75</v>
          </cell>
        </row>
        <row r="78">
          <cell r="C78" t="str">
            <v>76</v>
          </cell>
        </row>
        <row r="79">
          <cell r="C79" t="str">
            <v>77</v>
          </cell>
        </row>
        <row r="80">
          <cell r="C80" t="str">
            <v>78</v>
          </cell>
        </row>
        <row r="81">
          <cell r="C81" t="str">
            <v>79</v>
          </cell>
        </row>
        <row r="82">
          <cell r="C82" t="str">
            <v>80</v>
          </cell>
        </row>
        <row r="83">
          <cell r="C83" t="str">
            <v>81</v>
          </cell>
        </row>
        <row r="84">
          <cell r="C84" t="str">
            <v>82</v>
          </cell>
        </row>
        <row r="85">
          <cell r="C85" t="str">
            <v>83</v>
          </cell>
        </row>
        <row r="86">
          <cell r="C86" t="str">
            <v>84</v>
          </cell>
        </row>
        <row r="87">
          <cell r="C87" t="str">
            <v>85</v>
          </cell>
        </row>
        <row r="88">
          <cell r="C88" t="str">
            <v>86</v>
          </cell>
        </row>
        <row r="89">
          <cell r="C89" t="str">
            <v>87</v>
          </cell>
        </row>
        <row r="90">
          <cell r="C90" t="str">
            <v>88</v>
          </cell>
        </row>
        <row r="91">
          <cell r="C91" t="str">
            <v>89</v>
          </cell>
        </row>
        <row r="92">
          <cell r="C92" t="str">
            <v>90</v>
          </cell>
        </row>
        <row r="93">
          <cell r="C93" t="str">
            <v>91</v>
          </cell>
        </row>
        <row r="94">
          <cell r="C94" t="str">
            <v>92</v>
          </cell>
        </row>
        <row r="95">
          <cell r="C95" t="str">
            <v>93</v>
          </cell>
        </row>
        <row r="96">
          <cell r="C96" t="str">
            <v>94</v>
          </cell>
        </row>
        <row r="97">
          <cell r="C97" t="str">
            <v>95</v>
          </cell>
        </row>
        <row r="98">
          <cell r="C98" t="str">
            <v>96</v>
          </cell>
        </row>
        <row r="99">
          <cell r="C99" t="str">
            <v>97</v>
          </cell>
        </row>
        <row r="100">
          <cell r="C100" t="str">
            <v>98</v>
          </cell>
        </row>
        <row r="101">
          <cell r="C101" t="str">
            <v>99</v>
          </cell>
        </row>
      </sheetData>
      <sheetData sheetId="11" refreshError="1"/>
      <sheetData sheetId="12"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1:M73"/>
  <sheetViews>
    <sheetView tabSelected="1" topLeftCell="C1" zoomScale="90" zoomScaleNormal="90" workbookViewId="0">
      <selection activeCell="D6" sqref="D6:J6"/>
    </sheetView>
  </sheetViews>
  <sheetFormatPr defaultRowHeight="13.5" x14ac:dyDescent="0.15"/>
  <cols>
    <col min="3" max="3" width="10.25" customWidth="1"/>
    <col min="13" max="13" width="9" hidden="1" customWidth="1"/>
  </cols>
  <sheetData>
    <row r="1" spans="2:13" s="4" customFormat="1" x14ac:dyDescent="0.15"/>
    <row r="2" spans="2:13" s="4" customFormat="1" ht="13.5" customHeight="1" x14ac:dyDescent="0.15">
      <c r="B2" s="181" t="s">
        <v>13604</v>
      </c>
      <c r="C2" s="181"/>
      <c r="D2" s="181"/>
      <c r="E2" s="181"/>
      <c r="F2" s="181"/>
      <c r="G2" s="181"/>
      <c r="H2" s="181"/>
      <c r="I2" s="181"/>
      <c r="J2" s="181"/>
      <c r="M2" s="3" t="str">
        <f>個人情報!$E$6</f>
        <v/>
      </c>
    </row>
    <row r="3" spans="2:13" s="4" customFormat="1" ht="13.5" customHeight="1" x14ac:dyDescent="0.15">
      <c r="B3" s="181"/>
      <c r="C3" s="181"/>
      <c r="D3" s="181"/>
      <c r="E3" s="181"/>
      <c r="F3" s="181"/>
      <c r="G3" s="181"/>
      <c r="H3" s="181"/>
      <c r="I3" s="181"/>
      <c r="J3" s="181"/>
      <c r="M3" s="3" t="e">
        <f>個人情報!#REF!</f>
        <v>#REF!</v>
      </c>
    </row>
    <row r="4" spans="2:13" s="4" customFormat="1" ht="24" x14ac:dyDescent="0.15">
      <c r="B4" s="182" t="s">
        <v>13952</v>
      </c>
      <c r="C4" s="182"/>
      <c r="D4" s="182"/>
      <c r="E4" s="182"/>
      <c r="F4" s="182"/>
      <c r="G4" s="182"/>
      <c r="H4" s="182"/>
      <c r="I4" s="182"/>
      <c r="J4" s="182"/>
      <c r="M4" s="3" t="e">
        <f>個人情報!#REF!</f>
        <v>#REF!</v>
      </c>
    </row>
    <row r="5" spans="2:13" s="4" customFormat="1" ht="14.25" customHeight="1" thickBot="1" x14ac:dyDescent="0.2">
      <c r="M5" s="3" t="e">
        <f>個人情報!#REF!</f>
        <v>#REF!</v>
      </c>
    </row>
    <row r="6" spans="2:13" s="4" customFormat="1" ht="39.75" customHeight="1" x14ac:dyDescent="0.15">
      <c r="B6" s="183" t="s">
        <v>28</v>
      </c>
      <c r="C6" s="184"/>
      <c r="D6" s="175"/>
      <c r="E6" s="176"/>
      <c r="F6" s="176"/>
      <c r="G6" s="176"/>
      <c r="H6" s="176"/>
      <c r="I6" s="176"/>
      <c r="J6" s="177"/>
      <c r="M6" s="3" t="e">
        <f>個人情報!#REF!</f>
        <v>#REF!</v>
      </c>
    </row>
    <row r="7" spans="2:13" s="4" customFormat="1" ht="20.100000000000001" customHeight="1" x14ac:dyDescent="0.15">
      <c r="B7" s="163" t="s">
        <v>30</v>
      </c>
      <c r="C7" s="164"/>
      <c r="D7" s="178" t="str">
        <f>IF(D6="","",VLOOKUP($D$6,大学リスト!$A$2:$D$125,3,FALSE))</f>
        <v/>
      </c>
      <c r="E7" s="179"/>
      <c r="F7" s="179"/>
      <c r="G7" s="179"/>
      <c r="H7" s="179"/>
      <c r="I7" s="179"/>
      <c r="J7" s="180"/>
      <c r="M7" s="3" t="e">
        <f>個人情報!#REF!</f>
        <v>#REF!</v>
      </c>
    </row>
    <row r="8" spans="2:13" s="4" customFormat="1" ht="20.100000000000001" customHeight="1" x14ac:dyDescent="0.15">
      <c r="B8" s="163" t="s">
        <v>29</v>
      </c>
      <c r="C8" s="164"/>
      <c r="D8" s="178" t="str">
        <f>IF(D7="","",VLOOKUP($D$6,大学リスト!$A$2:$D$125,2,FALSE))</f>
        <v/>
      </c>
      <c r="E8" s="179"/>
      <c r="F8" s="179"/>
      <c r="G8" s="179"/>
      <c r="H8" s="179"/>
      <c r="I8" s="179"/>
      <c r="J8" s="180"/>
      <c r="M8" s="3" t="e">
        <f>個人情報!#REF!</f>
        <v>#REF!</v>
      </c>
    </row>
    <row r="9" spans="2:13" s="4" customFormat="1" ht="20.100000000000001" customHeight="1" x14ac:dyDescent="0.15">
      <c r="B9" s="163" t="s">
        <v>31</v>
      </c>
      <c r="C9" s="164"/>
      <c r="D9" s="178" t="str">
        <f>IF(D8="","",VLOOKUP($D$6,大学リスト!$A$2:$D$125,4,FALSE))</f>
        <v/>
      </c>
      <c r="E9" s="179"/>
      <c r="F9" s="179"/>
      <c r="G9" s="179"/>
      <c r="H9" s="179"/>
      <c r="I9" s="179"/>
      <c r="J9" s="180"/>
      <c r="M9" s="3" t="e">
        <f>個人情報!#REF!</f>
        <v>#REF!</v>
      </c>
    </row>
    <row r="10" spans="2:13" s="4" customFormat="1" ht="20.100000000000001" customHeight="1" thickBot="1" x14ac:dyDescent="0.2">
      <c r="B10" s="168" t="s">
        <v>32</v>
      </c>
      <c r="C10" s="169"/>
      <c r="D10" s="170"/>
      <c r="E10" s="171"/>
      <c r="F10" s="171"/>
      <c r="G10" s="171"/>
      <c r="H10" s="171"/>
      <c r="I10" s="171"/>
      <c r="J10" s="172"/>
      <c r="K10" s="4" t="s">
        <v>301</v>
      </c>
      <c r="M10" s="3" t="e">
        <f>個人情報!#REF!</f>
        <v>#REF!</v>
      </c>
    </row>
    <row r="11" spans="2:13" s="65" customFormat="1" x14ac:dyDescent="0.15">
      <c r="M11" s="3" t="e">
        <f>個人情報!#REF!</f>
        <v>#REF!</v>
      </c>
    </row>
    <row r="12" spans="2:13" s="65" customFormat="1" ht="14.25" thickBot="1" x14ac:dyDescent="0.2">
      <c r="M12" s="3" t="e">
        <f>個人情報!#REF!</f>
        <v>#REF!</v>
      </c>
    </row>
    <row r="13" spans="2:13" s="4" customFormat="1" ht="20.100000000000001" customHeight="1" x14ac:dyDescent="0.15">
      <c r="B13" s="173" t="s">
        <v>33</v>
      </c>
      <c r="C13" s="174"/>
      <c r="D13" s="175"/>
      <c r="E13" s="176"/>
      <c r="F13" s="176"/>
      <c r="G13" s="176"/>
      <c r="H13" s="176"/>
      <c r="I13" s="176"/>
      <c r="J13" s="177"/>
      <c r="K13" s="4" t="s">
        <v>305</v>
      </c>
      <c r="M13" s="3" t="e">
        <f>個人情報!#REF!</f>
        <v>#REF!</v>
      </c>
    </row>
    <row r="14" spans="2:13" s="4" customFormat="1" ht="20.100000000000001" customHeight="1" x14ac:dyDescent="0.15">
      <c r="B14" s="163" t="s">
        <v>30</v>
      </c>
      <c r="C14" s="164"/>
      <c r="D14" s="165"/>
      <c r="E14" s="166"/>
      <c r="F14" s="166"/>
      <c r="G14" s="166"/>
      <c r="H14" s="166"/>
      <c r="I14" s="166"/>
      <c r="J14" s="167"/>
      <c r="M14" s="3" t="e">
        <f>個人情報!#REF!</f>
        <v>#REF!</v>
      </c>
    </row>
    <row r="15" spans="2:13" s="4" customFormat="1" ht="20.100000000000001" customHeight="1" x14ac:dyDescent="0.15">
      <c r="B15" s="163" t="s">
        <v>307</v>
      </c>
      <c r="C15" s="164"/>
      <c r="D15" s="165"/>
      <c r="E15" s="166"/>
      <c r="F15" s="166"/>
      <c r="G15" s="166"/>
      <c r="H15" s="166"/>
      <c r="I15" s="166"/>
      <c r="J15" s="167"/>
      <c r="M15" s="3" t="e">
        <f>個人情報!#REF!</f>
        <v>#REF!</v>
      </c>
    </row>
    <row r="16" spans="2:13" s="4" customFormat="1" ht="20.100000000000001" customHeight="1" x14ac:dyDescent="0.15">
      <c r="B16" s="163" t="s">
        <v>306</v>
      </c>
      <c r="C16" s="164"/>
      <c r="D16" s="165"/>
      <c r="E16" s="166"/>
      <c r="F16" s="166"/>
      <c r="G16" s="166"/>
      <c r="H16" s="166"/>
      <c r="I16" s="166"/>
      <c r="J16" s="167"/>
      <c r="M16" s="3" t="e">
        <f>個人情報!#REF!</f>
        <v>#REF!</v>
      </c>
    </row>
    <row r="17" spans="2:13" s="4" customFormat="1" ht="20.100000000000001" customHeight="1" x14ac:dyDescent="0.15">
      <c r="B17" s="163" t="s">
        <v>34</v>
      </c>
      <c r="C17" s="164"/>
      <c r="D17" s="165"/>
      <c r="E17" s="166"/>
      <c r="F17" s="166"/>
      <c r="G17" s="166"/>
      <c r="H17" s="166"/>
      <c r="I17" s="166"/>
      <c r="J17" s="167"/>
      <c r="M17" s="3" t="e">
        <f>個人情報!#REF!</f>
        <v>#REF!</v>
      </c>
    </row>
    <row r="18" spans="2:13" s="4" customFormat="1" ht="20.100000000000001" customHeight="1" x14ac:dyDescent="0.15">
      <c r="B18" s="163" t="s">
        <v>35</v>
      </c>
      <c r="C18" s="164"/>
      <c r="D18" s="165"/>
      <c r="E18" s="166"/>
      <c r="F18" s="166"/>
      <c r="G18" s="166"/>
      <c r="H18" s="166"/>
      <c r="I18" s="166"/>
      <c r="J18" s="167"/>
      <c r="M18" s="3" t="e">
        <f>個人情報!#REF!</f>
        <v>#REF!</v>
      </c>
    </row>
    <row r="19" spans="2:13" s="4" customFormat="1" ht="20.100000000000001" customHeight="1" x14ac:dyDescent="0.15">
      <c r="B19" s="163" t="s">
        <v>36</v>
      </c>
      <c r="C19" s="164"/>
      <c r="D19" s="165"/>
      <c r="E19" s="166"/>
      <c r="F19" s="166"/>
      <c r="G19" s="166"/>
      <c r="H19" s="166"/>
      <c r="I19" s="166"/>
      <c r="J19" s="167"/>
      <c r="M19" s="3" t="e">
        <f>個人情報!#REF!</f>
        <v>#REF!</v>
      </c>
    </row>
    <row r="20" spans="2:13" s="4" customFormat="1" ht="20.100000000000001" customHeight="1" x14ac:dyDescent="0.15">
      <c r="B20" s="163" t="s">
        <v>30</v>
      </c>
      <c r="C20" s="164"/>
      <c r="D20" s="165"/>
      <c r="E20" s="166"/>
      <c r="F20" s="166"/>
      <c r="G20" s="166"/>
      <c r="H20" s="166"/>
      <c r="I20" s="166"/>
      <c r="J20" s="167"/>
      <c r="M20" s="3" t="e">
        <f>個人情報!#REF!</f>
        <v>#REF!</v>
      </c>
    </row>
    <row r="21" spans="2:13" s="4" customFormat="1" ht="20.100000000000001" customHeight="1" thickBot="1" x14ac:dyDescent="0.2">
      <c r="B21" s="168" t="s">
        <v>306</v>
      </c>
      <c r="C21" s="169"/>
      <c r="D21" s="170"/>
      <c r="E21" s="171"/>
      <c r="F21" s="171"/>
      <c r="G21" s="171"/>
      <c r="H21" s="171"/>
      <c r="I21" s="171"/>
      <c r="J21" s="172"/>
      <c r="M21" s="3" t="e">
        <f>個人情報!#REF!</f>
        <v>#REF!</v>
      </c>
    </row>
    <row r="22" spans="2:13" x14ac:dyDescent="0.15">
      <c r="M22" s="3" t="e">
        <f>個人情報!#REF!</f>
        <v>#REF!</v>
      </c>
    </row>
    <row r="23" spans="2:13" x14ac:dyDescent="0.15">
      <c r="M23" s="3" t="e">
        <f>個人情報!#REF!</f>
        <v>#REF!</v>
      </c>
    </row>
    <row r="24" spans="2:13" x14ac:dyDescent="0.15">
      <c r="B24" t="s">
        <v>13602</v>
      </c>
      <c r="M24" s="3" t="e">
        <f>個人情報!#REF!</f>
        <v>#REF!</v>
      </c>
    </row>
    <row r="25" spans="2:13" x14ac:dyDescent="0.15">
      <c r="B25" t="s">
        <v>13603</v>
      </c>
      <c r="M25" s="3" t="e">
        <f>個人情報!#REF!</f>
        <v>#REF!</v>
      </c>
    </row>
    <row r="26" spans="2:13" x14ac:dyDescent="0.15">
      <c r="M26" s="3" t="e">
        <f>個人情報!#REF!</f>
        <v>#REF!</v>
      </c>
    </row>
    <row r="27" spans="2:13" x14ac:dyDescent="0.15">
      <c r="M27" s="3" t="e">
        <f>個人情報!#REF!</f>
        <v>#REF!</v>
      </c>
    </row>
    <row r="28" spans="2:13" x14ac:dyDescent="0.15">
      <c r="M28" s="3" t="e">
        <f>個人情報!#REF!</f>
        <v>#REF!</v>
      </c>
    </row>
    <row r="29" spans="2:13" x14ac:dyDescent="0.15">
      <c r="M29" s="3" t="e">
        <f>個人情報!#REF!</f>
        <v>#REF!</v>
      </c>
    </row>
    <row r="30" spans="2:13" x14ac:dyDescent="0.15">
      <c r="M30" s="3" t="e">
        <f>個人情報!#REF!</f>
        <v>#REF!</v>
      </c>
    </row>
    <row r="31" spans="2:13" x14ac:dyDescent="0.15">
      <c r="M31" s="3" t="e">
        <f>個人情報!#REF!</f>
        <v>#REF!</v>
      </c>
    </row>
    <row r="32" spans="2:13" x14ac:dyDescent="0.15">
      <c r="M32" s="3" t="e">
        <f>個人情報!#REF!</f>
        <v>#REF!</v>
      </c>
    </row>
    <row r="33" spans="13:13" x14ac:dyDescent="0.15">
      <c r="M33" s="3" t="e">
        <f>個人情報!#REF!</f>
        <v>#REF!</v>
      </c>
    </row>
    <row r="34" spans="13:13" x14ac:dyDescent="0.15">
      <c r="M34" s="3" t="e">
        <f>個人情報!#REF!</f>
        <v>#REF!</v>
      </c>
    </row>
    <row r="35" spans="13:13" x14ac:dyDescent="0.15">
      <c r="M35" s="3" t="e">
        <f>個人情報!#REF!</f>
        <v>#REF!</v>
      </c>
    </row>
    <row r="36" spans="13:13" x14ac:dyDescent="0.15">
      <c r="M36" s="3" t="e">
        <f>個人情報!#REF!</f>
        <v>#REF!</v>
      </c>
    </row>
    <row r="37" spans="13:13" x14ac:dyDescent="0.15">
      <c r="M37" s="3" t="e">
        <f>個人情報!#REF!</f>
        <v>#REF!</v>
      </c>
    </row>
    <row r="38" spans="13:13" x14ac:dyDescent="0.15">
      <c r="M38" s="3" t="e">
        <f>個人情報!#REF!</f>
        <v>#REF!</v>
      </c>
    </row>
    <row r="39" spans="13:13" x14ac:dyDescent="0.15">
      <c r="M39" s="3" t="e">
        <f>個人情報!#REF!</f>
        <v>#REF!</v>
      </c>
    </row>
    <row r="40" spans="13:13" x14ac:dyDescent="0.15">
      <c r="M40" s="3" t="e">
        <f>個人情報!#REF!</f>
        <v>#REF!</v>
      </c>
    </row>
    <row r="41" spans="13:13" x14ac:dyDescent="0.15">
      <c r="M41" s="3" t="e">
        <f>個人情報!#REF!</f>
        <v>#REF!</v>
      </c>
    </row>
    <row r="42" spans="13:13" x14ac:dyDescent="0.15">
      <c r="M42" s="3" t="e">
        <f>個人情報!#REF!</f>
        <v>#REF!</v>
      </c>
    </row>
    <row r="43" spans="13:13" x14ac:dyDescent="0.15">
      <c r="M43" s="3" t="e">
        <f>個人情報!#REF!</f>
        <v>#REF!</v>
      </c>
    </row>
    <row r="44" spans="13:13" x14ac:dyDescent="0.15">
      <c r="M44" s="3" t="e">
        <f>個人情報!#REF!</f>
        <v>#REF!</v>
      </c>
    </row>
    <row r="45" spans="13:13" x14ac:dyDescent="0.15">
      <c r="M45" s="3" t="e">
        <f>個人情報!#REF!</f>
        <v>#REF!</v>
      </c>
    </row>
    <row r="46" spans="13:13" x14ac:dyDescent="0.15">
      <c r="M46" s="3" t="e">
        <f>個人情報!#REF!</f>
        <v>#REF!</v>
      </c>
    </row>
    <row r="47" spans="13:13" x14ac:dyDescent="0.15">
      <c r="M47" s="3" t="e">
        <f>個人情報!#REF!</f>
        <v>#REF!</v>
      </c>
    </row>
    <row r="48" spans="13:13" x14ac:dyDescent="0.15">
      <c r="M48" s="3" t="e">
        <f>個人情報!#REF!</f>
        <v>#REF!</v>
      </c>
    </row>
    <row r="49" spans="13:13" x14ac:dyDescent="0.15">
      <c r="M49" s="3" t="e">
        <f>個人情報!#REF!</f>
        <v>#REF!</v>
      </c>
    </row>
    <row r="50" spans="13:13" x14ac:dyDescent="0.15">
      <c r="M50" s="3" t="e">
        <f>個人情報!#REF!</f>
        <v>#REF!</v>
      </c>
    </row>
    <row r="51" spans="13:13" x14ac:dyDescent="0.15">
      <c r="M51" s="3" t="e">
        <f>個人情報!#REF!</f>
        <v>#REF!</v>
      </c>
    </row>
    <row r="52" spans="13:13" x14ac:dyDescent="0.15">
      <c r="M52" s="3" t="e">
        <f>個人情報!#REF!</f>
        <v>#REF!</v>
      </c>
    </row>
    <row r="53" spans="13:13" x14ac:dyDescent="0.15">
      <c r="M53" s="3" t="e">
        <f>個人情報!#REF!</f>
        <v>#REF!</v>
      </c>
    </row>
    <row r="54" spans="13:13" x14ac:dyDescent="0.15">
      <c r="M54" s="3" t="e">
        <f>個人情報!#REF!</f>
        <v>#REF!</v>
      </c>
    </row>
    <row r="55" spans="13:13" x14ac:dyDescent="0.15">
      <c r="M55" s="3" t="e">
        <f>個人情報!#REF!</f>
        <v>#REF!</v>
      </c>
    </row>
    <row r="56" spans="13:13" x14ac:dyDescent="0.15">
      <c r="M56" s="3" t="e">
        <f>個人情報!#REF!</f>
        <v>#REF!</v>
      </c>
    </row>
    <row r="57" spans="13:13" x14ac:dyDescent="0.15">
      <c r="M57" s="3" t="e">
        <f>個人情報!#REF!</f>
        <v>#REF!</v>
      </c>
    </row>
    <row r="58" spans="13:13" x14ac:dyDescent="0.15">
      <c r="M58" s="3" t="e">
        <f>個人情報!#REF!</f>
        <v>#REF!</v>
      </c>
    </row>
    <row r="59" spans="13:13" x14ac:dyDescent="0.15">
      <c r="M59" s="3" t="e">
        <f>個人情報!#REF!</f>
        <v>#REF!</v>
      </c>
    </row>
    <row r="60" spans="13:13" x14ac:dyDescent="0.15">
      <c r="M60" s="3" t="e">
        <f>個人情報!#REF!</f>
        <v>#REF!</v>
      </c>
    </row>
    <row r="61" spans="13:13" x14ac:dyDescent="0.15">
      <c r="M61" s="3" t="e">
        <f>個人情報!#REF!</f>
        <v>#REF!</v>
      </c>
    </row>
    <row r="62" spans="13:13" x14ac:dyDescent="0.15">
      <c r="M62" s="3" t="e">
        <f>個人情報!#REF!</f>
        <v>#REF!</v>
      </c>
    </row>
    <row r="63" spans="13:13" x14ac:dyDescent="0.15">
      <c r="M63" s="3" t="e">
        <f>個人情報!#REF!</f>
        <v>#REF!</v>
      </c>
    </row>
    <row r="64" spans="13:13" x14ac:dyDescent="0.15">
      <c r="M64" s="3" t="e">
        <f>個人情報!#REF!</f>
        <v>#REF!</v>
      </c>
    </row>
    <row r="65" spans="13:13" x14ac:dyDescent="0.15">
      <c r="M65" s="3" t="e">
        <f>個人情報!#REF!</f>
        <v>#REF!</v>
      </c>
    </row>
    <row r="66" spans="13:13" x14ac:dyDescent="0.15">
      <c r="M66" s="3" t="e">
        <f>個人情報!#REF!</f>
        <v>#REF!</v>
      </c>
    </row>
    <row r="67" spans="13:13" x14ac:dyDescent="0.15">
      <c r="M67" s="3" t="e">
        <f>個人情報!#REF!</f>
        <v>#REF!</v>
      </c>
    </row>
    <row r="68" spans="13:13" x14ac:dyDescent="0.15">
      <c r="M68" s="3" t="e">
        <f>個人情報!#REF!</f>
        <v>#REF!</v>
      </c>
    </row>
    <row r="69" spans="13:13" x14ac:dyDescent="0.15">
      <c r="M69" s="3" t="e">
        <f>個人情報!#REF!</f>
        <v>#REF!</v>
      </c>
    </row>
    <row r="70" spans="13:13" x14ac:dyDescent="0.15">
      <c r="M70" s="3" t="e">
        <f>個人情報!#REF!</f>
        <v>#REF!</v>
      </c>
    </row>
    <row r="71" spans="13:13" x14ac:dyDescent="0.15">
      <c r="M71" s="3" t="e">
        <f>個人情報!#REF!</f>
        <v>#REF!</v>
      </c>
    </row>
    <row r="72" spans="13:13" x14ac:dyDescent="0.15">
      <c r="M72" s="3" t="e">
        <f>個人情報!#REF!</f>
        <v>#REF!</v>
      </c>
    </row>
    <row r="73" spans="13:13" x14ac:dyDescent="0.15">
      <c r="M73" s="3" t="e">
        <f>個人情報!#REF!</f>
        <v>#REF!</v>
      </c>
    </row>
  </sheetData>
  <sheetProtection algorithmName="SHA-512" hashValue="Zj8nF3KIFaAHAQqMCN5tVoGNWzOWOgZxjMnhUUKRfRJCXOcxHnig61hZ8YyLHcrHPCIvGqt1pqqVhpg2p8eR6A==" saltValue="XzIX7Gnbl5UyPtciGgbAcA==" spinCount="100000" sheet="1" selectLockedCells="1"/>
  <mergeCells count="30">
    <mergeCell ref="B2:J3"/>
    <mergeCell ref="B4:J4"/>
    <mergeCell ref="B6:C6"/>
    <mergeCell ref="D6:J6"/>
    <mergeCell ref="B7:C7"/>
    <mergeCell ref="D7:J7"/>
    <mergeCell ref="B8:C8"/>
    <mergeCell ref="D8:J8"/>
    <mergeCell ref="B9:C9"/>
    <mergeCell ref="D9:J9"/>
    <mergeCell ref="B10:C10"/>
    <mergeCell ref="D10:J10"/>
    <mergeCell ref="B13:C13"/>
    <mergeCell ref="D13:J13"/>
    <mergeCell ref="B14:C14"/>
    <mergeCell ref="D14:J14"/>
    <mergeCell ref="B15:C15"/>
    <mergeCell ref="D15:J15"/>
    <mergeCell ref="B16:C16"/>
    <mergeCell ref="D16:J16"/>
    <mergeCell ref="B17:C17"/>
    <mergeCell ref="D17:J17"/>
    <mergeCell ref="B21:C21"/>
    <mergeCell ref="D21:J21"/>
    <mergeCell ref="B18:C18"/>
    <mergeCell ref="D18:J18"/>
    <mergeCell ref="B19:C19"/>
    <mergeCell ref="D19:J19"/>
    <mergeCell ref="B20:C20"/>
    <mergeCell ref="D20:J20"/>
  </mergeCells>
  <phoneticPr fontId="5"/>
  <dataValidations count="5">
    <dataValidation imeMode="hiragana" allowBlank="1" showInputMessage="1" showErrorMessage="1" sqref="D10:J10 D13:J13 D18:J19" xr:uid="{00000000-0002-0000-0000-000000000000}"/>
    <dataValidation imeMode="halfKatakana" allowBlank="1" showInputMessage="1" showErrorMessage="1" sqref="D14:J14 D20:J20" xr:uid="{00000000-0002-0000-0000-000001000000}"/>
    <dataValidation imeMode="off" allowBlank="1" showInputMessage="1" showErrorMessage="1" sqref="D21:J21 D15:J15" xr:uid="{00000000-0002-0000-0000-000002000000}"/>
    <dataValidation imeMode="off" allowBlank="1" showInputMessage="1" showErrorMessage="1" prompt="ハイフンを入れてください。_x000a_例)090-1234-5678" sqref="D16:J16" xr:uid="{BD8AACAB-5E54-40A2-904A-C50E71208E12}"/>
    <dataValidation imeMode="off" allowBlank="1" showInputMessage="1" showErrorMessage="1" prompt="ハイフンを入れてください。_x000a_例)123-4567_x000a_" sqref="D17:J17" xr:uid="{789576CB-C9F5-4CDE-8EC2-4BEDA397A2CD}"/>
  </dataValidations>
  <printOptions horizontalCentered="1"/>
  <pageMargins left="0.70866141732283472" right="0.70866141732283472" top="0.74803149606299213" bottom="0.74803149606299213" header="0.31496062992125984" footer="0.31496062992125984"/>
  <pageSetup paperSize="9" scale="89" orientation="portrait" horizontalDpi="4294967293"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3000000}">
          <x14:formula1>
            <xm:f>大学リスト!$A$2:$A$125</xm:f>
          </x14:formula1>
          <xm:sqref>D6:J6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dimension ref="A1:D26"/>
  <sheetViews>
    <sheetView topLeftCell="A4" workbookViewId="0">
      <selection activeCell="C9" sqref="C9"/>
    </sheetView>
  </sheetViews>
  <sheetFormatPr defaultRowHeight="13.5" x14ac:dyDescent="0.15"/>
  <cols>
    <col min="1" max="3" width="17.875" customWidth="1"/>
  </cols>
  <sheetData>
    <row r="1" spans="1:4" x14ac:dyDescent="0.15">
      <c r="A1" t="s">
        <v>285</v>
      </c>
      <c r="B1" t="s">
        <v>286</v>
      </c>
      <c r="C1" t="s">
        <v>287</v>
      </c>
      <c r="D1" t="s">
        <v>294</v>
      </c>
    </row>
    <row r="2" spans="1:4" x14ac:dyDescent="0.15">
      <c r="A2" t="s">
        <v>41</v>
      </c>
      <c r="B2">
        <v>1070</v>
      </c>
      <c r="C2">
        <v>1080</v>
      </c>
      <c r="D2" t="s">
        <v>295</v>
      </c>
    </row>
    <row r="3" spans="1:4" x14ac:dyDescent="0.15">
      <c r="A3" t="s">
        <v>45</v>
      </c>
      <c r="B3">
        <v>2175</v>
      </c>
      <c r="C3">
        <v>2190</v>
      </c>
      <c r="D3" t="s">
        <v>295</v>
      </c>
    </row>
    <row r="4" spans="1:4" x14ac:dyDescent="0.15">
      <c r="A4" t="s">
        <v>49</v>
      </c>
      <c r="B4">
        <v>4870</v>
      </c>
      <c r="C4">
        <v>4940</v>
      </c>
      <c r="D4" t="s">
        <v>295</v>
      </c>
    </row>
    <row r="5" spans="1:4" x14ac:dyDescent="0.15">
      <c r="A5" t="s">
        <v>53</v>
      </c>
      <c r="B5">
        <v>15350</v>
      </c>
      <c r="C5">
        <v>15500</v>
      </c>
      <c r="D5" t="s">
        <v>295</v>
      </c>
    </row>
    <row r="6" spans="1:4" x14ac:dyDescent="0.15">
      <c r="A6" t="s">
        <v>57</v>
      </c>
      <c r="B6">
        <v>35150</v>
      </c>
      <c r="C6">
        <v>35700</v>
      </c>
      <c r="D6" t="s">
        <v>295</v>
      </c>
    </row>
    <row r="7" spans="1:4" x14ac:dyDescent="0.15">
      <c r="A7" t="s">
        <v>60</v>
      </c>
      <c r="B7">
        <v>141200</v>
      </c>
      <c r="C7">
        <v>143000</v>
      </c>
      <c r="D7" t="s">
        <v>295</v>
      </c>
    </row>
    <row r="8" spans="1:4" x14ac:dyDescent="0.15">
      <c r="A8" t="s">
        <v>63</v>
      </c>
      <c r="B8">
        <v>293000</v>
      </c>
      <c r="C8">
        <v>300000</v>
      </c>
      <c r="D8" t="s">
        <v>295</v>
      </c>
    </row>
    <row r="9" spans="1:4" x14ac:dyDescent="0.15">
      <c r="A9" t="s">
        <v>288</v>
      </c>
      <c r="C9">
        <v>301500</v>
      </c>
      <c r="D9" t="s">
        <v>295</v>
      </c>
    </row>
    <row r="10" spans="1:4" x14ac:dyDescent="0.15">
      <c r="A10" t="s">
        <v>289</v>
      </c>
      <c r="C10">
        <v>10210</v>
      </c>
      <c r="D10" t="s">
        <v>295</v>
      </c>
    </row>
    <row r="11" spans="1:4" x14ac:dyDescent="0.15">
      <c r="A11" t="s">
        <v>290</v>
      </c>
      <c r="C11">
        <v>10530</v>
      </c>
      <c r="D11" t="s">
        <v>295</v>
      </c>
    </row>
    <row r="12" spans="1:4" x14ac:dyDescent="0.15">
      <c r="A12" t="s">
        <v>69</v>
      </c>
      <c r="B12">
        <v>1505</v>
      </c>
      <c r="C12">
        <v>1530</v>
      </c>
      <c r="D12" t="s">
        <v>295</v>
      </c>
    </row>
    <row r="13" spans="1:4" x14ac:dyDescent="0.15">
      <c r="A13" t="s">
        <v>72</v>
      </c>
      <c r="B13">
        <v>5390</v>
      </c>
      <c r="C13">
        <v>5550</v>
      </c>
      <c r="D13" t="s">
        <v>295</v>
      </c>
    </row>
    <row r="14" spans="1:4" x14ac:dyDescent="0.15">
      <c r="A14" t="s">
        <v>73</v>
      </c>
      <c r="B14">
        <v>91200</v>
      </c>
      <c r="C14">
        <v>92500</v>
      </c>
      <c r="D14" t="s">
        <v>295</v>
      </c>
    </row>
    <row r="15" spans="1:4" x14ac:dyDescent="0.15">
      <c r="A15" t="s">
        <v>291</v>
      </c>
      <c r="C15">
        <v>480000</v>
      </c>
      <c r="D15" t="s">
        <v>295</v>
      </c>
    </row>
    <row r="16" spans="1:4" x14ac:dyDescent="0.15">
      <c r="A16" t="s">
        <v>292</v>
      </c>
      <c r="C16">
        <v>4800</v>
      </c>
      <c r="D16" t="s">
        <v>295</v>
      </c>
    </row>
    <row r="17" spans="1:4" x14ac:dyDescent="0.15">
      <c r="A17" t="s">
        <v>293</v>
      </c>
      <c r="C17">
        <v>13900</v>
      </c>
      <c r="D17" t="s">
        <v>295</v>
      </c>
    </row>
    <row r="18" spans="1:4" x14ac:dyDescent="0.15">
      <c r="A18" t="s">
        <v>78</v>
      </c>
      <c r="B18">
        <v>203</v>
      </c>
      <c r="C18">
        <v>200</v>
      </c>
      <c r="D18" t="s">
        <v>296</v>
      </c>
    </row>
    <row r="19" spans="1:4" x14ac:dyDescent="0.15">
      <c r="A19" t="s">
        <v>81</v>
      </c>
      <c r="B19">
        <v>460</v>
      </c>
      <c r="C19">
        <v>430</v>
      </c>
      <c r="D19" t="s">
        <v>296</v>
      </c>
    </row>
    <row r="20" spans="1:4" x14ac:dyDescent="0.15">
      <c r="A20" t="s">
        <v>84</v>
      </c>
      <c r="B20">
        <v>720</v>
      </c>
      <c r="C20">
        <v>710</v>
      </c>
      <c r="D20" t="s">
        <v>296</v>
      </c>
    </row>
    <row r="21" spans="1:4" x14ac:dyDescent="0.15">
      <c r="A21" t="s">
        <v>87</v>
      </c>
      <c r="B21">
        <v>1440</v>
      </c>
      <c r="C21">
        <v>1420</v>
      </c>
      <c r="D21" t="s">
        <v>296</v>
      </c>
    </row>
    <row r="22" spans="1:4" x14ac:dyDescent="0.15">
      <c r="A22" t="s">
        <v>92</v>
      </c>
      <c r="B22">
        <v>1220</v>
      </c>
      <c r="C22">
        <v>1100</v>
      </c>
      <c r="D22" t="s">
        <v>296</v>
      </c>
    </row>
    <row r="23" spans="1:4" x14ac:dyDescent="0.15">
      <c r="A23" t="s">
        <v>95</v>
      </c>
      <c r="B23">
        <v>3600</v>
      </c>
      <c r="C23">
        <v>3350</v>
      </c>
      <c r="D23" t="s">
        <v>296</v>
      </c>
    </row>
    <row r="24" spans="1:4" x14ac:dyDescent="0.15">
      <c r="A24" t="s">
        <v>97</v>
      </c>
      <c r="B24">
        <v>4000</v>
      </c>
      <c r="C24">
        <v>3500</v>
      </c>
      <c r="D24" t="s">
        <v>296</v>
      </c>
    </row>
    <row r="25" spans="1:4" x14ac:dyDescent="0.15">
      <c r="A25" t="s">
        <v>99</v>
      </c>
      <c r="B25">
        <v>5900</v>
      </c>
      <c r="C25">
        <v>5600</v>
      </c>
      <c r="D25" t="s">
        <v>296</v>
      </c>
    </row>
    <row r="26" spans="1:4" x14ac:dyDescent="0.15">
      <c r="A26" t="s">
        <v>101</v>
      </c>
      <c r="B26">
        <v>5800</v>
      </c>
      <c r="C26">
        <v>5500</v>
      </c>
      <c r="D26" t="s">
        <v>296</v>
      </c>
    </row>
  </sheetData>
  <phoneticPr fontId="15"/>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dimension ref="A1:D125"/>
  <sheetViews>
    <sheetView workbookViewId="0"/>
  </sheetViews>
  <sheetFormatPr defaultRowHeight="13.5" x14ac:dyDescent="0.15"/>
  <cols>
    <col min="1" max="1" width="18.25" customWidth="1"/>
    <col min="3" max="3" width="17.25" bestFit="1" customWidth="1"/>
  </cols>
  <sheetData>
    <row r="1" spans="1:4" x14ac:dyDescent="0.15">
      <c r="A1" t="s">
        <v>297</v>
      </c>
      <c r="B1" t="s">
        <v>298</v>
      </c>
      <c r="C1" t="s">
        <v>299</v>
      </c>
      <c r="D1" t="s">
        <v>300</v>
      </c>
    </row>
    <row r="2" spans="1:4" x14ac:dyDescent="0.15">
      <c r="A2" s="13" t="s">
        <v>335</v>
      </c>
      <c r="B2" s="122" t="s">
        <v>13605</v>
      </c>
      <c r="C2" s="122" t="s">
        <v>13606</v>
      </c>
      <c r="D2" s="122">
        <v>490001</v>
      </c>
    </row>
    <row r="3" spans="1:4" x14ac:dyDescent="0.15">
      <c r="A3" s="13" t="s">
        <v>343</v>
      </c>
      <c r="B3" s="122" t="s">
        <v>13607</v>
      </c>
      <c r="C3" s="122" t="s">
        <v>13608</v>
      </c>
      <c r="D3" s="122">
        <v>490003</v>
      </c>
    </row>
    <row r="4" spans="1:4" x14ac:dyDescent="0.15">
      <c r="A4" s="13" t="s">
        <v>13609</v>
      </c>
      <c r="B4" s="122" t="s">
        <v>13610</v>
      </c>
      <c r="C4" s="122" t="s">
        <v>13611</v>
      </c>
      <c r="D4" s="122">
        <v>490004</v>
      </c>
    </row>
    <row r="5" spans="1:4" x14ac:dyDescent="0.15">
      <c r="A5" s="13" t="s">
        <v>417</v>
      </c>
      <c r="B5" s="122" t="s">
        <v>13612</v>
      </c>
      <c r="C5" s="122" t="s">
        <v>13613</v>
      </c>
      <c r="D5" s="122">
        <v>490005</v>
      </c>
    </row>
    <row r="6" spans="1:4" x14ac:dyDescent="0.15">
      <c r="A6" s="13" t="s">
        <v>384</v>
      </c>
      <c r="B6" s="122" t="s">
        <v>13614</v>
      </c>
      <c r="C6" s="122" t="s">
        <v>13615</v>
      </c>
      <c r="D6" s="122">
        <v>490007</v>
      </c>
    </row>
    <row r="7" spans="1:4" x14ac:dyDescent="0.15">
      <c r="A7" s="13" t="s">
        <v>393</v>
      </c>
      <c r="B7" s="122" t="s">
        <v>13616</v>
      </c>
      <c r="C7" s="122" t="s">
        <v>13617</v>
      </c>
      <c r="D7" s="122">
        <v>490009</v>
      </c>
    </row>
    <row r="8" spans="1:4" x14ac:dyDescent="0.15">
      <c r="A8" s="13" t="s">
        <v>13618</v>
      </c>
      <c r="B8" s="122" t="s">
        <v>13619</v>
      </c>
      <c r="C8" s="122" t="s">
        <v>13620</v>
      </c>
      <c r="D8" s="122">
        <v>490011</v>
      </c>
    </row>
    <row r="9" spans="1:4" x14ac:dyDescent="0.15">
      <c r="A9" s="13" t="s">
        <v>13621</v>
      </c>
      <c r="B9" s="122" t="s">
        <v>13622</v>
      </c>
      <c r="C9" s="122" t="s">
        <v>13623</v>
      </c>
      <c r="D9" s="122">
        <v>490012</v>
      </c>
    </row>
    <row r="10" spans="1:4" x14ac:dyDescent="0.15">
      <c r="A10" s="13" t="s">
        <v>13624</v>
      </c>
      <c r="B10" s="122" t="s">
        <v>13625</v>
      </c>
      <c r="C10" s="122" t="s">
        <v>13626</v>
      </c>
      <c r="D10" s="122">
        <v>490013</v>
      </c>
    </row>
    <row r="11" spans="1:4" x14ac:dyDescent="0.15">
      <c r="A11" s="13" t="s">
        <v>346</v>
      </c>
      <c r="B11" s="122" t="s">
        <v>13627</v>
      </c>
      <c r="C11" s="122" t="s">
        <v>13628</v>
      </c>
      <c r="D11" s="122">
        <v>490014</v>
      </c>
    </row>
    <row r="12" spans="1:4" x14ac:dyDescent="0.15">
      <c r="A12" s="13" t="s">
        <v>13629</v>
      </c>
      <c r="B12" s="122" t="s">
        <v>13630</v>
      </c>
      <c r="C12" s="122" t="s">
        <v>13631</v>
      </c>
      <c r="D12" s="122">
        <v>490015</v>
      </c>
    </row>
    <row r="13" spans="1:4" x14ac:dyDescent="0.15">
      <c r="A13" s="13" t="s">
        <v>352</v>
      </c>
      <c r="B13" s="122" t="s">
        <v>13632</v>
      </c>
      <c r="C13" s="122" t="s">
        <v>13633</v>
      </c>
      <c r="D13" s="122">
        <v>490016</v>
      </c>
    </row>
    <row r="14" spans="1:4" x14ac:dyDescent="0.15">
      <c r="A14" t="s">
        <v>372</v>
      </c>
      <c r="B14" t="s">
        <v>13634</v>
      </c>
      <c r="C14" t="s">
        <v>13635</v>
      </c>
      <c r="D14">
        <v>490017</v>
      </c>
    </row>
    <row r="15" spans="1:4" x14ac:dyDescent="0.15">
      <c r="A15" t="s">
        <v>13636</v>
      </c>
      <c r="B15" t="s">
        <v>13637</v>
      </c>
      <c r="C15" t="s">
        <v>13638</v>
      </c>
      <c r="D15">
        <v>490018</v>
      </c>
    </row>
    <row r="16" spans="1:4" x14ac:dyDescent="0.15">
      <c r="A16" t="s">
        <v>359</v>
      </c>
      <c r="B16" t="s">
        <v>13639</v>
      </c>
      <c r="C16" t="s">
        <v>13640</v>
      </c>
      <c r="D16">
        <v>490019</v>
      </c>
    </row>
    <row r="17" spans="1:4" x14ac:dyDescent="0.15">
      <c r="A17" t="s">
        <v>13641</v>
      </c>
      <c r="B17" t="s">
        <v>13642</v>
      </c>
      <c r="C17" t="s">
        <v>13643</v>
      </c>
      <c r="D17">
        <v>490020</v>
      </c>
    </row>
    <row r="18" spans="1:4" x14ac:dyDescent="0.15">
      <c r="A18" t="s">
        <v>13644</v>
      </c>
      <c r="B18" t="s">
        <v>13645</v>
      </c>
      <c r="C18" t="s">
        <v>13646</v>
      </c>
      <c r="D18">
        <v>490021</v>
      </c>
    </row>
    <row r="19" spans="1:4" x14ac:dyDescent="0.15">
      <c r="A19" t="s">
        <v>356</v>
      </c>
      <c r="B19" t="s">
        <v>13647</v>
      </c>
      <c r="C19" t="s">
        <v>13648</v>
      </c>
      <c r="D19">
        <v>490022</v>
      </c>
    </row>
    <row r="20" spans="1:4" x14ac:dyDescent="0.15">
      <c r="A20" t="s">
        <v>13649</v>
      </c>
      <c r="B20" t="s">
        <v>13650</v>
      </c>
      <c r="C20" t="s">
        <v>13651</v>
      </c>
      <c r="D20">
        <v>490024</v>
      </c>
    </row>
    <row r="21" spans="1:4" x14ac:dyDescent="0.15">
      <c r="A21" t="s">
        <v>358</v>
      </c>
      <c r="B21" t="s">
        <v>13652</v>
      </c>
      <c r="C21" t="s">
        <v>13653</v>
      </c>
      <c r="D21">
        <v>490025</v>
      </c>
    </row>
    <row r="22" spans="1:4" x14ac:dyDescent="0.15">
      <c r="A22" t="s">
        <v>13654</v>
      </c>
      <c r="B22" t="s">
        <v>13655</v>
      </c>
      <c r="C22" t="s">
        <v>13656</v>
      </c>
      <c r="D22">
        <v>490027</v>
      </c>
    </row>
    <row r="23" spans="1:4" x14ac:dyDescent="0.15">
      <c r="A23" t="s">
        <v>326</v>
      </c>
      <c r="B23" t="s">
        <v>13657</v>
      </c>
      <c r="C23" t="s">
        <v>13658</v>
      </c>
      <c r="D23">
        <v>490030</v>
      </c>
    </row>
    <row r="24" spans="1:4" x14ac:dyDescent="0.15">
      <c r="A24" t="s">
        <v>351</v>
      </c>
      <c r="B24" t="s">
        <v>13659</v>
      </c>
      <c r="C24" t="s">
        <v>13660</v>
      </c>
      <c r="D24">
        <v>490032</v>
      </c>
    </row>
    <row r="25" spans="1:4" x14ac:dyDescent="0.15">
      <c r="A25" t="s">
        <v>13661</v>
      </c>
      <c r="B25" t="s">
        <v>13662</v>
      </c>
      <c r="C25" t="s">
        <v>13663</v>
      </c>
      <c r="D25">
        <v>490033</v>
      </c>
    </row>
    <row r="26" spans="1:4" x14ac:dyDescent="0.15">
      <c r="A26" t="s">
        <v>388</v>
      </c>
      <c r="B26" t="s">
        <v>13664</v>
      </c>
      <c r="C26" t="s">
        <v>13665</v>
      </c>
      <c r="D26">
        <v>490038</v>
      </c>
    </row>
    <row r="27" spans="1:4" x14ac:dyDescent="0.15">
      <c r="A27" t="s">
        <v>13666</v>
      </c>
      <c r="B27" t="s">
        <v>13667</v>
      </c>
      <c r="C27" t="s">
        <v>13668</v>
      </c>
      <c r="D27">
        <v>490039</v>
      </c>
    </row>
    <row r="28" spans="1:4" x14ac:dyDescent="0.15">
      <c r="A28" t="s">
        <v>13669</v>
      </c>
      <c r="B28" t="s">
        <v>13670</v>
      </c>
      <c r="C28" t="s">
        <v>13671</v>
      </c>
      <c r="D28">
        <v>490040</v>
      </c>
    </row>
    <row r="29" spans="1:4" x14ac:dyDescent="0.15">
      <c r="A29" t="s">
        <v>354</v>
      </c>
      <c r="B29" t="s">
        <v>13672</v>
      </c>
      <c r="C29" t="s">
        <v>13673</v>
      </c>
      <c r="D29">
        <v>490041</v>
      </c>
    </row>
    <row r="30" spans="1:4" x14ac:dyDescent="0.15">
      <c r="A30" t="s">
        <v>13674</v>
      </c>
      <c r="B30" t="s">
        <v>13675</v>
      </c>
      <c r="C30" t="s">
        <v>13676</v>
      </c>
      <c r="D30">
        <v>490043</v>
      </c>
    </row>
    <row r="31" spans="1:4" x14ac:dyDescent="0.15">
      <c r="A31" t="s">
        <v>361</v>
      </c>
      <c r="B31" t="s">
        <v>13677</v>
      </c>
      <c r="C31" t="s">
        <v>13678</v>
      </c>
      <c r="D31">
        <v>490044</v>
      </c>
    </row>
    <row r="32" spans="1:4" x14ac:dyDescent="0.15">
      <c r="A32" t="s">
        <v>13679</v>
      </c>
      <c r="B32" t="s">
        <v>13680</v>
      </c>
      <c r="C32" t="s">
        <v>13681</v>
      </c>
      <c r="D32">
        <v>490045</v>
      </c>
    </row>
    <row r="33" spans="1:4" x14ac:dyDescent="0.15">
      <c r="A33" t="s">
        <v>13682</v>
      </c>
      <c r="B33" t="s">
        <v>13683</v>
      </c>
      <c r="C33" t="s">
        <v>13684</v>
      </c>
      <c r="D33">
        <v>490046</v>
      </c>
    </row>
    <row r="34" spans="1:4" x14ac:dyDescent="0.15">
      <c r="A34" t="s">
        <v>386</v>
      </c>
      <c r="B34" t="s">
        <v>13685</v>
      </c>
      <c r="C34" t="s">
        <v>13686</v>
      </c>
      <c r="D34">
        <v>490047</v>
      </c>
    </row>
    <row r="35" spans="1:4" x14ac:dyDescent="0.15">
      <c r="A35" t="s">
        <v>13687</v>
      </c>
      <c r="B35" t="s">
        <v>13688</v>
      </c>
      <c r="C35" t="s">
        <v>13689</v>
      </c>
      <c r="D35">
        <v>490048</v>
      </c>
    </row>
    <row r="36" spans="1:4" x14ac:dyDescent="0.15">
      <c r="A36" t="s">
        <v>13690</v>
      </c>
      <c r="B36" t="s">
        <v>13691</v>
      </c>
      <c r="C36" t="s">
        <v>13692</v>
      </c>
      <c r="D36">
        <v>490052</v>
      </c>
    </row>
    <row r="37" spans="1:4" x14ac:dyDescent="0.15">
      <c r="A37" t="s">
        <v>385</v>
      </c>
      <c r="B37" t="s">
        <v>13693</v>
      </c>
      <c r="C37" t="s">
        <v>13694</v>
      </c>
      <c r="D37">
        <v>490053</v>
      </c>
    </row>
    <row r="38" spans="1:4" x14ac:dyDescent="0.15">
      <c r="A38" t="s">
        <v>421</v>
      </c>
      <c r="B38" t="s">
        <v>13695</v>
      </c>
      <c r="C38" t="s">
        <v>13696</v>
      </c>
      <c r="D38">
        <v>490055</v>
      </c>
    </row>
    <row r="39" spans="1:4" x14ac:dyDescent="0.15">
      <c r="A39" t="s">
        <v>403</v>
      </c>
      <c r="B39" t="s">
        <v>13697</v>
      </c>
      <c r="C39" t="s">
        <v>13698</v>
      </c>
      <c r="D39">
        <v>490057</v>
      </c>
    </row>
    <row r="40" spans="1:4" x14ac:dyDescent="0.15">
      <c r="A40" t="s">
        <v>347</v>
      </c>
      <c r="B40" t="s">
        <v>13699</v>
      </c>
      <c r="C40" t="s">
        <v>13700</v>
      </c>
      <c r="D40">
        <v>490058</v>
      </c>
    </row>
    <row r="41" spans="1:4" x14ac:dyDescent="0.15">
      <c r="A41" t="s">
        <v>13701</v>
      </c>
      <c r="B41" t="s">
        <v>13702</v>
      </c>
      <c r="C41" t="s">
        <v>13703</v>
      </c>
      <c r="D41">
        <v>490060</v>
      </c>
    </row>
    <row r="42" spans="1:4" x14ac:dyDescent="0.15">
      <c r="A42" t="s">
        <v>13704</v>
      </c>
      <c r="B42" t="s">
        <v>13705</v>
      </c>
      <c r="C42" t="s">
        <v>13706</v>
      </c>
      <c r="D42">
        <v>490061</v>
      </c>
    </row>
    <row r="43" spans="1:4" x14ac:dyDescent="0.15">
      <c r="A43" t="s">
        <v>379</v>
      </c>
      <c r="B43" t="s">
        <v>13707</v>
      </c>
      <c r="C43" t="s">
        <v>13708</v>
      </c>
      <c r="D43">
        <v>490063</v>
      </c>
    </row>
    <row r="44" spans="1:4" x14ac:dyDescent="0.15">
      <c r="A44" t="s">
        <v>378</v>
      </c>
      <c r="B44" t="s">
        <v>13709</v>
      </c>
      <c r="C44" t="s">
        <v>13710</v>
      </c>
      <c r="D44">
        <v>490064</v>
      </c>
    </row>
    <row r="45" spans="1:4" x14ac:dyDescent="0.15">
      <c r="A45" t="s">
        <v>13711</v>
      </c>
      <c r="B45" t="s">
        <v>13712</v>
      </c>
      <c r="C45" t="s">
        <v>13713</v>
      </c>
      <c r="D45">
        <v>490182</v>
      </c>
    </row>
    <row r="46" spans="1:4" x14ac:dyDescent="0.15">
      <c r="A46" t="s">
        <v>402</v>
      </c>
      <c r="B46" t="s">
        <v>13714</v>
      </c>
      <c r="C46" t="s">
        <v>13715</v>
      </c>
      <c r="D46">
        <v>490065</v>
      </c>
    </row>
    <row r="47" spans="1:4" x14ac:dyDescent="0.15">
      <c r="A47" t="s">
        <v>13716</v>
      </c>
      <c r="B47" t="s">
        <v>13717</v>
      </c>
      <c r="C47" t="s">
        <v>13718</v>
      </c>
      <c r="D47">
        <v>490066</v>
      </c>
    </row>
    <row r="48" spans="1:4" x14ac:dyDescent="0.15">
      <c r="A48" t="s">
        <v>13719</v>
      </c>
      <c r="B48" t="s">
        <v>13720</v>
      </c>
      <c r="C48" t="s">
        <v>13721</v>
      </c>
      <c r="D48">
        <v>490067</v>
      </c>
    </row>
    <row r="49" spans="1:4" x14ac:dyDescent="0.15">
      <c r="A49" t="s">
        <v>13722</v>
      </c>
      <c r="B49" t="s">
        <v>13723</v>
      </c>
      <c r="C49" t="s">
        <v>13724</v>
      </c>
      <c r="D49">
        <v>490068</v>
      </c>
    </row>
    <row r="50" spans="1:4" x14ac:dyDescent="0.15">
      <c r="A50" t="s">
        <v>420</v>
      </c>
      <c r="B50" t="s">
        <v>13725</v>
      </c>
      <c r="C50" t="s">
        <v>13726</v>
      </c>
      <c r="D50">
        <v>490069</v>
      </c>
    </row>
    <row r="51" spans="1:4" x14ac:dyDescent="0.15">
      <c r="A51" t="s">
        <v>328</v>
      </c>
      <c r="B51" t="s">
        <v>13727</v>
      </c>
      <c r="C51" t="s">
        <v>13728</v>
      </c>
      <c r="D51">
        <v>490070</v>
      </c>
    </row>
    <row r="52" spans="1:4" x14ac:dyDescent="0.15">
      <c r="A52" t="s">
        <v>13729</v>
      </c>
      <c r="B52" t="s">
        <v>13730</v>
      </c>
      <c r="C52" t="s">
        <v>13731</v>
      </c>
      <c r="D52">
        <v>490071</v>
      </c>
    </row>
    <row r="53" spans="1:4" x14ac:dyDescent="0.15">
      <c r="A53" t="s">
        <v>13732</v>
      </c>
      <c r="B53" t="s">
        <v>13733</v>
      </c>
      <c r="C53" t="s">
        <v>13734</v>
      </c>
      <c r="D53">
        <v>490072</v>
      </c>
    </row>
    <row r="54" spans="1:4" x14ac:dyDescent="0.15">
      <c r="A54" t="s">
        <v>336</v>
      </c>
      <c r="B54" t="s">
        <v>13735</v>
      </c>
      <c r="C54" t="s">
        <v>13736</v>
      </c>
      <c r="D54">
        <v>490073</v>
      </c>
    </row>
    <row r="55" spans="1:4" x14ac:dyDescent="0.15">
      <c r="A55" t="s">
        <v>327</v>
      </c>
      <c r="B55" t="s">
        <v>13737</v>
      </c>
      <c r="C55" t="s">
        <v>13738</v>
      </c>
      <c r="D55">
        <v>490075</v>
      </c>
    </row>
    <row r="56" spans="1:4" x14ac:dyDescent="0.15">
      <c r="A56" t="s">
        <v>13739</v>
      </c>
      <c r="B56" t="s">
        <v>13740</v>
      </c>
      <c r="C56" t="s">
        <v>13741</v>
      </c>
      <c r="D56">
        <v>490076</v>
      </c>
    </row>
    <row r="57" spans="1:4" x14ac:dyDescent="0.15">
      <c r="A57" t="s">
        <v>345</v>
      </c>
      <c r="B57" t="s">
        <v>13742</v>
      </c>
      <c r="C57" t="s">
        <v>13743</v>
      </c>
      <c r="D57">
        <v>490077</v>
      </c>
    </row>
    <row r="58" spans="1:4" x14ac:dyDescent="0.15">
      <c r="A58" t="s">
        <v>397</v>
      </c>
      <c r="B58" t="s">
        <v>13744</v>
      </c>
      <c r="C58" t="s">
        <v>13745</v>
      </c>
      <c r="D58">
        <v>490078</v>
      </c>
    </row>
    <row r="59" spans="1:4" x14ac:dyDescent="0.15">
      <c r="A59" t="s">
        <v>13746</v>
      </c>
      <c r="B59" t="s">
        <v>13747</v>
      </c>
      <c r="C59" t="s">
        <v>13748</v>
      </c>
      <c r="D59">
        <v>490079</v>
      </c>
    </row>
    <row r="60" spans="1:4" x14ac:dyDescent="0.15">
      <c r="A60" t="s">
        <v>392</v>
      </c>
      <c r="B60" t="s">
        <v>13749</v>
      </c>
      <c r="C60" t="s">
        <v>13750</v>
      </c>
      <c r="D60">
        <v>490080</v>
      </c>
    </row>
    <row r="61" spans="1:4" x14ac:dyDescent="0.15">
      <c r="A61" t="s">
        <v>415</v>
      </c>
      <c r="B61" t="s">
        <v>13751</v>
      </c>
      <c r="C61" t="s">
        <v>13752</v>
      </c>
      <c r="D61">
        <v>490081</v>
      </c>
    </row>
    <row r="62" spans="1:4" x14ac:dyDescent="0.15">
      <c r="A62" t="s">
        <v>371</v>
      </c>
      <c r="B62" t="s">
        <v>13753</v>
      </c>
      <c r="C62" t="s">
        <v>13754</v>
      </c>
      <c r="D62">
        <v>490082</v>
      </c>
    </row>
    <row r="63" spans="1:4" x14ac:dyDescent="0.15">
      <c r="A63" t="s">
        <v>349</v>
      </c>
      <c r="B63" t="s">
        <v>13755</v>
      </c>
      <c r="C63" t="s">
        <v>13756</v>
      </c>
      <c r="D63">
        <v>490084</v>
      </c>
    </row>
    <row r="64" spans="1:4" x14ac:dyDescent="0.15">
      <c r="A64" t="s">
        <v>13757</v>
      </c>
      <c r="B64" t="s">
        <v>13758</v>
      </c>
      <c r="C64" t="s">
        <v>13759</v>
      </c>
      <c r="D64">
        <v>490088</v>
      </c>
    </row>
    <row r="65" spans="1:4" x14ac:dyDescent="0.15">
      <c r="A65" t="s">
        <v>423</v>
      </c>
      <c r="B65" t="s">
        <v>13760</v>
      </c>
      <c r="C65" t="s">
        <v>13761</v>
      </c>
      <c r="D65">
        <v>490089</v>
      </c>
    </row>
    <row r="66" spans="1:4" x14ac:dyDescent="0.15">
      <c r="A66" t="s">
        <v>2126</v>
      </c>
      <c r="B66" t="s">
        <v>13762</v>
      </c>
      <c r="C66" t="s">
        <v>13763</v>
      </c>
      <c r="D66">
        <v>490090</v>
      </c>
    </row>
    <row r="67" spans="1:4" x14ac:dyDescent="0.15">
      <c r="A67" t="s">
        <v>375</v>
      </c>
      <c r="B67" t="s">
        <v>13764</v>
      </c>
      <c r="C67" t="s">
        <v>13765</v>
      </c>
      <c r="D67">
        <v>490091</v>
      </c>
    </row>
    <row r="68" spans="1:4" x14ac:dyDescent="0.15">
      <c r="A68" t="s">
        <v>419</v>
      </c>
      <c r="B68" t="s">
        <v>13766</v>
      </c>
      <c r="C68" t="s">
        <v>13767</v>
      </c>
      <c r="D68">
        <v>490092</v>
      </c>
    </row>
    <row r="69" spans="1:4" x14ac:dyDescent="0.15">
      <c r="A69" t="s">
        <v>398</v>
      </c>
      <c r="B69" t="s">
        <v>13768</v>
      </c>
      <c r="C69" t="s">
        <v>13769</v>
      </c>
      <c r="D69">
        <v>490093</v>
      </c>
    </row>
    <row r="70" spans="1:4" x14ac:dyDescent="0.15">
      <c r="A70" t="s">
        <v>368</v>
      </c>
      <c r="B70" t="s">
        <v>13770</v>
      </c>
      <c r="C70" t="s">
        <v>13771</v>
      </c>
      <c r="D70">
        <v>490095</v>
      </c>
    </row>
    <row r="71" spans="1:4" x14ac:dyDescent="0.15">
      <c r="A71" t="s">
        <v>13772</v>
      </c>
      <c r="B71" t="s">
        <v>13773</v>
      </c>
      <c r="C71" t="s">
        <v>13774</v>
      </c>
      <c r="D71">
        <v>490098</v>
      </c>
    </row>
    <row r="72" spans="1:4" x14ac:dyDescent="0.15">
      <c r="A72" t="s">
        <v>413</v>
      </c>
      <c r="B72" t="s">
        <v>13775</v>
      </c>
      <c r="C72" t="s">
        <v>13776</v>
      </c>
      <c r="D72">
        <v>490099</v>
      </c>
    </row>
    <row r="73" spans="1:4" x14ac:dyDescent="0.15">
      <c r="A73" t="s">
        <v>433</v>
      </c>
      <c r="B73" t="s">
        <v>13777</v>
      </c>
      <c r="C73" t="s">
        <v>13778</v>
      </c>
      <c r="D73">
        <v>490101</v>
      </c>
    </row>
    <row r="74" spans="1:4" x14ac:dyDescent="0.15">
      <c r="A74" t="s">
        <v>317</v>
      </c>
      <c r="B74" t="s">
        <v>13779</v>
      </c>
      <c r="C74" t="s">
        <v>13780</v>
      </c>
      <c r="D74">
        <v>490103</v>
      </c>
    </row>
    <row r="75" spans="1:4" x14ac:dyDescent="0.15">
      <c r="A75" t="s">
        <v>353</v>
      </c>
      <c r="B75" t="s">
        <v>13781</v>
      </c>
      <c r="C75" t="s">
        <v>13782</v>
      </c>
      <c r="D75">
        <v>490105</v>
      </c>
    </row>
    <row r="76" spans="1:4" x14ac:dyDescent="0.15">
      <c r="A76" t="s">
        <v>13783</v>
      </c>
      <c r="B76" t="s">
        <v>13784</v>
      </c>
      <c r="C76" t="s">
        <v>13785</v>
      </c>
      <c r="D76">
        <v>490106</v>
      </c>
    </row>
    <row r="77" spans="1:4" x14ac:dyDescent="0.15">
      <c r="A77" t="s">
        <v>409</v>
      </c>
      <c r="B77" t="s">
        <v>13786</v>
      </c>
      <c r="C77" t="s">
        <v>13787</v>
      </c>
      <c r="D77">
        <v>490107</v>
      </c>
    </row>
    <row r="78" spans="1:4" x14ac:dyDescent="0.15">
      <c r="A78" t="s">
        <v>13788</v>
      </c>
      <c r="B78" t="s">
        <v>13789</v>
      </c>
      <c r="C78" t="s">
        <v>13790</v>
      </c>
      <c r="D78">
        <v>490109</v>
      </c>
    </row>
    <row r="79" spans="1:4" x14ac:dyDescent="0.15">
      <c r="A79" t="s">
        <v>13791</v>
      </c>
      <c r="B79" t="s">
        <v>13792</v>
      </c>
      <c r="C79" t="s">
        <v>13793</v>
      </c>
      <c r="D79">
        <v>490110</v>
      </c>
    </row>
    <row r="80" spans="1:4" x14ac:dyDescent="0.15">
      <c r="A80" t="s">
        <v>400</v>
      </c>
      <c r="B80" t="s">
        <v>13794</v>
      </c>
      <c r="C80" t="s">
        <v>13795</v>
      </c>
      <c r="D80">
        <v>490111</v>
      </c>
    </row>
    <row r="81" spans="1:4" x14ac:dyDescent="0.15">
      <c r="A81" t="s">
        <v>13796</v>
      </c>
      <c r="B81" t="s">
        <v>13797</v>
      </c>
      <c r="C81" t="s">
        <v>13798</v>
      </c>
      <c r="D81">
        <v>490112</v>
      </c>
    </row>
    <row r="82" spans="1:4" x14ac:dyDescent="0.15">
      <c r="A82" t="s">
        <v>366</v>
      </c>
      <c r="B82" t="s">
        <v>13799</v>
      </c>
      <c r="C82" t="s">
        <v>13800</v>
      </c>
      <c r="D82">
        <v>490113</v>
      </c>
    </row>
    <row r="83" spans="1:4" x14ac:dyDescent="0.15">
      <c r="A83" t="s">
        <v>414</v>
      </c>
      <c r="B83" t="s">
        <v>13801</v>
      </c>
      <c r="C83" t="s">
        <v>13802</v>
      </c>
      <c r="D83">
        <v>490115</v>
      </c>
    </row>
    <row r="84" spans="1:4" x14ac:dyDescent="0.15">
      <c r="A84" t="s">
        <v>422</v>
      </c>
      <c r="B84" t="s">
        <v>13803</v>
      </c>
      <c r="C84" t="s">
        <v>13804</v>
      </c>
      <c r="D84">
        <v>490117</v>
      </c>
    </row>
    <row r="85" spans="1:4" x14ac:dyDescent="0.15">
      <c r="A85" t="s">
        <v>396</v>
      </c>
      <c r="B85" t="s">
        <v>13805</v>
      </c>
      <c r="C85" t="s">
        <v>13806</v>
      </c>
      <c r="D85">
        <v>490119</v>
      </c>
    </row>
    <row r="86" spans="1:4" x14ac:dyDescent="0.15">
      <c r="A86" t="s">
        <v>395</v>
      </c>
      <c r="B86" t="s">
        <v>13807</v>
      </c>
      <c r="C86" t="s">
        <v>13808</v>
      </c>
      <c r="D86">
        <v>490120</v>
      </c>
    </row>
    <row r="87" spans="1:4" x14ac:dyDescent="0.15">
      <c r="A87" t="s">
        <v>13809</v>
      </c>
      <c r="B87" t="s">
        <v>13810</v>
      </c>
      <c r="C87" t="s">
        <v>13811</v>
      </c>
      <c r="D87">
        <v>490122</v>
      </c>
    </row>
    <row r="88" spans="1:4" x14ac:dyDescent="0.15">
      <c r="A88" t="s">
        <v>405</v>
      </c>
      <c r="B88" t="s">
        <v>13812</v>
      </c>
      <c r="C88" t="s">
        <v>13813</v>
      </c>
      <c r="D88">
        <v>490123</v>
      </c>
    </row>
    <row r="89" spans="1:4" x14ac:dyDescent="0.15">
      <c r="A89" t="s">
        <v>364</v>
      </c>
      <c r="B89" t="s">
        <v>13814</v>
      </c>
      <c r="C89" t="s">
        <v>13815</v>
      </c>
      <c r="D89">
        <v>490125</v>
      </c>
    </row>
    <row r="90" spans="1:4" x14ac:dyDescent="0.15">
      <c r="A90" t="s">
        <v>6226</v>
      </c>
      <c r="B90" t="s">
        <v>13816</v>
      </c>
      <c r="C90" t="s">
        <v>13817</v>
      </c>
      <c r="D90">
        <v>490127</v>
      </c>
    </row>
    <row r="91" spans="1:4" x14ac:dyDescent="0.15">
      <c r="A91" t="s">
        <v>406</v>
      </c>
      <c r="B91" t="s">
        <v>13818</v>
      </c>
      <c r="C91" t="s">
        <v>13819</v>
      </c>
      <c r="D91">
        <v>490130</v>
      </c>
    </row>
    <row r="92" spans="1:4" x14ac:dyDescent="0.15">
      <c r="A92" t="s">
        <v>13820</v>
      </c>
      <c r="B92" t="s">
        <v>13821</v>
      </c>
      <c r="C92" t="s">
        <v>13822</v>
      </c>
      <c r="D92">
        <v>490131</v>
      </c>
    </row>
    <row r="93" spans="1:4" x14ac:dyDescent="0.15">
      <c r="A93" t="s">
        <v>13823</v>
      </c>
      <c r="B93" t="s">
        <v>13824</v>
      </c>
      <c r="C93" t="s">
        <v>13825</v>
      </c>
      <c r="D93">
        <v>490133</v>
      </c>
    </row>
    <row r="94" spans="1:4" x14ac:dyDescent="0.15">
      <c r="A94" t="s">
        <v>13826</v>
      </c>
      <c r="B94" t="s">
        <v>13827</v>
      </c>
      <c r="C94" t="s">
        <v>13828</v>
      </c>
      <c r="D94">
        <v>490135</v>
      </c>
    </row>
    <row r="95" spans="1:4" x14ac:dyDescent="0.15">
      <c r="A95" t="s">
        <v>13829</v>
      </c>
      <c r="B95" t="s">
        <v>13830</v>
      </c>
      <c r="C95" t="s">
        <v>13831</v>
      </c>
      <c r="D95">
        <v>490136</v>
      </c>
    </row>
    <row r="96" spans="1:4" x14ac:dyDescent="0.15">
      <c r="A96" t="s">
        <v>13832</v>
      </c>
      <c r="B96" t="s">
        <v>13833</v>
      </c>
      <c r="C96" t="s">
        <v>13834</v>
      </c>
      <c r="D96">
        <v>490138</v>
      </c>
    </row>
    <row r="97" spans="1:4" x14ac:dyDescent="0.15">
      <c r="A97" t="s">
        <v>13835</v>
      </c>
      <c r="B97" t="s">
        <v>13836</v>
      </c>
      <c r="C97" t="s">
        <v>13837</v>
      </c>
      <c r="D97">
        <v>490141</v>
      </c>
    </row>
    <row r="98" spans="1:4" x14ac:dyDescent="0.15">
      <c r="A98" t="s">
        <v>13838</v>
      </c>
      <c r="B98" t="s">
        <v>13839</v>
      </c>
      <c r="C98" t="s">
        <v>13840</v>
      </c>
      <c r="D98">
        <v>490142</v>
      </c>
    </row>
    <row r="99" spans="1:4" x14ac:dyDescent="0.15">
      <c r="A99" t="s">
        <v>13841</v>
      </c>
      <c r="B99" t="s">
        <v>13842</v>
      </c>
      <c r="C99" t="s">
        <v>13843</v>
      </c>
      <c r="D99">
        <v>490143</v>
      </c>
    </row>
    <row r="100" spans="1:4" x14ac:dyDescent="0.15">
      <c r="A100" t="s">
        <v>341</v>
      </c>
      <c r="B100" t="s">
        <v>13844</v>
      </c>
      <c r="C100" t="s">
        <v>13845</v>
      </c>
      <c r="D100">
        <v>490144</v>
      </c>
    </row>
    <row r="101" spans="1:4" x14ac:dyDescent="0.15">
      <c r="A101" t="s">
        <v>323</v>
      </c>
      <c r="B101" t="s">
        <v>13846</v>
      </c>
      <c r="C101" t="s">
        <v>13847</v>
      </c>
      <c r="D101">
        <v>490145</v>
      </c>
    </row>
    <row r="102" spans="1:4" x14ac:dyDescent="0.15">
      <c r="A102" t="s">
        <v>389</v>
      </c>
      <c r="B102" t="s">
        <v>13848</v>
      </c>
      <c r="C102" t="s">
        <v>13849</v>
      </c>
      <c r="D102">
        <v>490146</v>
      </c>
    </row>
    <row r="103" spans="1:4" x14ac:dyDescent="0.15">
      <c r="A103" t="s">
        <v>325</v>
      </c>
      <c r="B103" t="s">
        <v>13850</v>
      </c>
      <c r="C103" t="s">
        <v>13851</v>
      </c>
      <c r="D103">
        <v>490147</v>
      </c>
    </row>
    <row r="104" spans="1:4" x14ac:dyDescent="0.15">
      <c r="A104" t="s">
        <v>13852</v>
      </c>
      <c r="B104" t="s">
        <v>13853</v>
      </c>
      <c r="C104" t="s">
        <v>13854</v>
      </c>
      <c r="D104">
        <v>490149</v>
      </c>
    </row>
    <row r="105" spans="1:4" x14ac:dyDescent="0.15">
      <c r="A105" t="s">
        <v>370</v>
      </c>
      <c r="B105" t="s">
        <v>13855</v>
      </c>
      <c r="C105" t="s">
        <v>13856</v>
      </c>
      <c r="D105">
        <v>490150</v>
      </c>
    </row>
    <row r="106" spans="1:4" x14ac:dyDescent="0.15">
      <c r="A106" t="s">
        <v>2691</v>
      </c>
      <c r="B106" t="s">
        <v>13857</v>
      </c>
      <c r="C106" t="s">
        <v>13858</v>
      </c>
      <c r="D106">
        <v>490152</v>
      </c>
    </row>
    <row r="107" spans="1:4" x14ac:dyDescent="0.15">
      <c r="A107" t="s">
        <v>13859</v>
      </c>
      <c r="B107" t="s">
        <v>13860</v>
      </c>
      <c r="C107" t="s">
        <v>13861</v>
      </c>
      <c r="D107">
        <v>490153</v>
      </c>
    </row>
    <row r="108" spans="1:4" x14ac:dyDescent="0.15">
      <c r="A108" t="s">
        <v>13862</v>
      </c>
      <c r="B108" t="s">
        <v>13863</v>
      </c>
      <c r="C108" t="s">
        <v>13864</v>
      </c>
      <c r="D108">
        <v>490154</v>
      </c>
    </row>
    <row r="109" spans="1:4" x14ac:dyDescent="0.15">
      <c r="A109" t="s">
        <v>369</v>
      </c>
      <c r="B109" t="s">
        <v>13865</v>
      </c>
      <c r="C109" t="s">
        <v>13866</v>
      </c>
      <c r="D109">
        <v>490155</v>
      </c>
    </row>
    <row r="110" spans="1:4" x14ac:dyDescent="0.15">
      <c r="A110" t="s">
        <v>391</v>
      </c>
      <c r="B110" t="s">
        <v>13867</v>
      </c>
      <c r="C110" t="s">
        <v>13868</v>
      </c>
      <c r="D110">
        <v>490156</v>
      </c>
    </row>
    <row r="111" spans="1:4" x14ac:dyDescent="0.15">
      <c r="A111" t="s">
        <v>13869</v>
      </c>
      <c r="B111" t="s">
        <v>13870</v>
      </c>
      <c r="C111" t="s">
        <v>13871</v>
      </c>
      <c r="D111">
        <v>490157</v>
      </c>
    </row>
    <row r="112" spans="1:4" x14ac:dyDescent="0.15">
      <c r="A112" t="s">
        <v>360</v>
      </c>
      <c r="B112" t="s">
        <v>13872</v>
      </c>
      <c r="C112" t="s">
        <v>13873</v>
      </c>
      <c r="D112">
        <v>490158</v>
      </c>
    </row>
    <row r="113" spans="1:4" x14ac:dyDescent="0.15">
      <c r="A113" t="s">
        <v>376</v>
      </c>
      <c r="B113" t="s">
        <v>13874</v>
      </c>
      <c r="C113" t="s">
        <v>13875</v>
      </c>
      <c r="D113">
        <v>490160</v>
      </c>
    </row>
    <row r="114" spans="1:4" x14ac:dyDescent="0.15">
      <c r="A114" t="s">
        <v>382</v>
      </c>
      <c r="B114" t="s">
        <v>13876</v>
      </c>
      <c r="C114" t="s">
        <v>13877</v>
      </c>
      <c r="D114">
        <v>490161</v>
      </c>
    </row>
    <row r="115" spans="1:4" x14ac:dyDescent="0.15">
      <c r="A115" t="s">
        <v>13878</v>
      </c>
      <c r="B115" t="s">
        <v>13879</v>
      </c>
      <c r="C115" t="s">
        <v>13880</v>
      </c>
      <c r="D115">
        <v>490162</v>
      </c>
    </row>
    <row r="116" spans="1:4" x14ac:dyDescent="0.15">
      <c r="A116" t="s">
        <v>13881</v>
      </c>
      <c r="B116" t="s">
        <v>13882</v>
      </c>
      <c r="C116" t="s">
        <v>13883</v>
      </c>
      <c r="D116">
        <v>490164</v>
      </c>
    </row>
    <row r="117" spans="1:4" x14ac:dyDescent="0.15">
      <c r="A117" t="s">
        <v>13884</v>
      </c>
      <c r="B117" t="s">
        <v>13885</v>
      </c>
      <c r="C117" t="s">
        <v>13886</v>
      </c>
      <c r="D117">
        <v>490165</v>
      </c>
    </row>
    <row r="118" spans="1:4" x14ac:dyDescent="0.15">
      <c r="A118" t="s">
        <v>399</v>
      </c>
      <c r="B118" t="s">
        <v>13887</v>
      </c>
      <c r="C118" t="s">
        <v>13888</v>
      </c>
      <c r="D118">
        <v>490167</v>
      </c>
    </row>
    <row r="119" spans="1:4" x14ac:dyDescent="0.15">
      <c r="A119" t="s">
        <v>350</v>
      </c>
      <c r="B119" t="s">
        <v>13889</v>
      </c>
      <c r="C119" t="s">
        <v>13890</v>
      </c>
      <c r="D119">
        <v>490169</v>
      </c>
    </row>
    <row r="120" spans="1:4" x14ac:dyDescent="0.15">
      <c r="A120" t="s">
        <v>377</v>
      </c>
      <c r="B120" t="s">
        <v>13891</v>
      </c>
      <c r="C120" t="s">
        <v>13892</v>
      </c>
      <c r="D120">
        <v>490171</v>
      </c>
    </row>
    <row r="121" spans="1:4" x14ac:dyDescent="0.15">
      <c r="A121" t="s">
        <v>381</v>
      </c>
      <c r="B121" t="s">
        <v>13893</v>
      </c>
      <c r="C121" t="s">
        <v>13894</v>
      </c>
      <c r="D121">
        <v>490173</v>
      </c>
    </row>
    <row r="122" spans="1:4" x14ac:dyDescent="0.15">
      <c r="A122" t="s">
        <v>418</v>
      </c>
      <c r="B122" t="s">
        <v>13895</v>
      </c>
      <c r="C122" t="s">
        <v>13896</v>
      </c>
      <c r="D122">
        <v>490174</v>
      </c>
    </row>
    <row r="123" spans="1:4" x14ac:dyDescent="0.15">
      <c r="A123" t="s">
        <v>13897</v>
      </c>
      <c r="B123" t="s">
        <v>13898</v>
      </c>
      <c r="C123" t="s">
        <v>13899</v>
      </c>
      <c r="D123">
        <v>490177</v>
      </c>
    </row>
    <row r="124" spans="1:4" x14ac:dyDescent="0.15">
      <c r="A124" t="s">
        <v>416</v>
      </c>
      <c r="B124" t="s">
        <v>13900</v>
      </c>
      <c r="C124" t="s">
        <v>13901</v>
      </c>
      <c r="D124">
        <v>490178</v>
      </c>
    </row>
    <row r="125" spans="1:4" x14ac:dyDescent="0.15">
      <c r="A125" t="s">
        <v>13902</v>
      </c>
      <c r="B125" t="s">
        <v>13903</v>
      </c>
      <c r="C125" t="s">
        <v>13904</v>
      </c>
      <c r="D125">
        <v>490179</v>
      </c>
    </row>
  </sheetData>
  <phoneticPr fontId="15"/>
  <conditionalFormatting sqref="A2:A13">
    <cfRule type="duplicateValues" dxfId="0" priority="3771" stopIfTrue="1"/>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U101"/>
  <sheetViews>
    <sheetView zoomScale="85" zoomScaleNormal="85" workbookViewId="0">
      <selection activeCell="B2" sqref="B2"/>
    </sheetView>
  </sheetViews>
  <sheetFormatPr defaultRowHeight="13.5" x14ac:dyDescent="0.15"/>
  <cols>
    <col min="1" max="1" width="5.875" style="3" bestFit="1" customWidth="1"/>
    <col min="2" max="8" width="9" style="3"/>
    <col min="9" max="9" width="10.75" style="68" bestFit="1" customWidth="1"/>
    <col min="10" max="16384" width="9" style="3"/>
  </cols>
  <sheetData>
    <row r="1" spans="1:21" ht="27" x14ac:dyDescent="0.15">
      <c r="A1" s="16" t="s">
        <v>274</v>
      </c>
      <c r="B1" s="15" t="s">
        <v>249</v>
      </c>
      <c r="C1" s="15" t="s">
        <v>250</v>
      </c>
      <c r="D1" s="15" t="s">
        <v>251</v>
      </c>
      <c r="E1" s="16" t="s">
        <v>252</v>
      </c>
      <c r="F1" s="15" t="s">
        <v>253</v>
      </c>
      <c r="G1" s="15" t="s">
        <v>254</v>
      </c>
      <c r="H1" s="15" t="s">
        <v>255</v>
      </c>
      <c r="I1" s="66" t="s">
        <v>256</v>
      </c>
      <c r="J1" s="15" t="s">
        <v>257</v>
      </c>
      <c r="K1" s="16" t="s">
        <v>258</v>
      </c>
      <c r="L1" s="15" t="s">
        <v>259</v>
      </c>
      <c r="M1" s="15" t="s">
        <v>260</v>
      </c>
      <c r="N1" s="15" t="s">
        <v>261</v>
      </c>
      <c r="O1" s="15" t="s">
        <v>262</v>
      </c>
      <c r="P1" s="15" t="s">
        <v>263</v>
      </c>
      <c r="Q1" s="16" t="s">
        <v>264</v>
      </c>
      <c r="R1" s="15" t="s">
        <v>265</v>
      </c>
      <c r="S1" s="15" t="s">
        <v>266</v>
      </c>
      <c r="T1" s="15" t="s">
        <v>267</v>
      </c>
      <c r="U1" s="15" t="s">
        <v>268</v>
      </c>
    </row>
    <row r="2" spans="1:21" x14ac:dyDescent="0.15">
      <c r="A2" s="24">
        <v>1</v>
      </c>
      <c r="B2" s="25"/>
      <c r="C2" s="25"/>
      <c r="D2" s="25"/>
      <c r="E2" s="25"/>
      <c r="F2" s="25"/>
      <c r="G2" s="25"/>
      <c r="H2" s="25"/>
      <c r="I2" s="67"/>
      <c r="J2" s="25"/>
      <c r="K2" s="25"/>
      <c r="L2" s="25"/>
      <c r="M2" s="25"/>
      <c r="N2" s="25"/>
      <c r="O2" s="25"/>
      <c r="P2" s="25"/>
      <c r="Q2" s="25"/>
      <c r="R2" s="25"/>
      <c r="S2" s="25"/>
      <c r="T2" s="25"/>
      <c r="U2" s="25"/>
    </row>
    <row r="3" spans="1:21" x14ac:dyDescent="0.15">
      <c r="A3" s="24">
        <v>2</v>
      </c>
      <c r="B3" s="25"/>
      <c r="C3" s="25"/>
      <c r="D3" s="25"/>
      <c r="E3" s="25"/>
      <c r="F3" s="25"/>
      <c r="G3" s="25"/>
      <c r="H3" s="25"/>
      <c r="I3" s="67"/>
      <c r="J3" s="25"/>
      <c r="K3" s="25"/>
      <c r="L3" s="25"/>
      <c r="M3" s="25"/>
      <c r="N3" s="25"/>
      <c r="O3" s="25"/>
      <c r="P3" s="25"/>
      <c r="Q3" s="25"/>
      <c r="R3" s="25"/>
      <c r="S3" s="25"/>
      <c r="T3" s="25"/>
      <c r="U3" s="25"/>
    </row>
    <row r="4" spans="1:21" x14ac:dyDescent="0.15">
      <c r="A4" s="24">
        <v>3</v>
      </c>
      <c r="B4" s="25"/>
      <c r="C4" s="25"/>
      <c r="D4" s="25"/>
      <c r="E4" s="25"/>
      <c r="F4" s="25"/>
      <c r="G4" s="25"/>
      <c r="H4" s="25"/>
      <c r="I4" s="67"/>
      <c r="J4" s="25"/>
      <c r="K4" s="25"/>
      <c r="L4" s="25"/>
      <c r="M4" s="25"/>
      <c r="N4" s="25"/>
      <c r="O4" s="25"/>
      <c r="P4" s="25"/>
      <c r="Q4" s="25"/>
      <c r="R4" s="25"/>
      <c r="S4" s="25"/>
      <c r="T4" s="25"/>
      <c r="U4" s="25"/>
    </row>
    <row r="5" spans="1:21" x14ac:dyDescent="0.15">
      <c r="A5" s="24">
        <v>4</v>
      </c>
      <c r="B5" s="25"/>
      <c r="C5" s="25"/>
      <c r="D5" s="25"/>
      <c r="E5" s="25"/>
      <c r="F5" s="25"/>
      <c r="G5" s="25"/>
      <c r="H5" s="25"/>
      <c r="I5" s="67"/>
      <c r="J5" s="25"/>
      <c r="K5" s="25"/>
      <c r="L5" s="25"/>
      <c r="M5" s="25"/>
      <c r="N5" s="25"/>
      <c r="O5" s="25"/>
      <c r="P5" s="25"/>
      <c r="Q5" s="25"/>
      <c r="R5" s="25"/>
      <c r="S5" s="25"/>
      <c r="T5" s="25"/>
      <c r="U5" s="25"/>
    </row>
    <row r="6" spans="1:21" x14ac:dyDescent="0.15">
      <c r="A6" s="24">
        <v>5</v>
      </c>
      <c r="B6" s="25"/>
      <c r="C6" s="25"/>
      <c r="D6" s="25"/>
      <c r="E6" s="25"/>
      <c r="F6" s="25"/>
      <c r="G6" s="25"/>
      <c r="H6" s="25"/>
      <c r="I6" s="67"/>
      <c r="J6" s="25"/>
      <c r="K6" s="25"/>
      <c r="L6" s="25"/>
      <c r="M6" s="25"/>
      <c r="N6" s="25"/>
      <c r="O6" s="25"/>
      <c r="P6" s="25"/>
      <c r="Q6" s="25"/>
      <c r="R6" s="25"/>
      <c r="S6" s="25"/>
      <c r="T6" s="25"/>
      <c r="U6" s="25"/>
    </row>
    <row r="7" spans="1:21" x14ac:dyDescent="0.15">
      <c r="A7" s="24">
        <v>6</v>
      </c>
      <c r="B7" s="25"/>
      <c r="C7" s="25"/>
      <c r="D7" s="25"/>
      <c r="E7" s="25"/>
      <c r="F7" s="25"/>
      <c r="G7" s="25"/>
      <c r="H7" s="25"/>
      <c r="I7" s="67"/>
      <c r="J7" s="25"/>
      <c r="K7" s="25"/>
      <c r="L7" s="25"/>
      <c r="M7" s="25"/>
      <c r="N7" s="25"/>
      <c r="O7" s="25"/>
      <c r="P7" s="25"/>
      <c r="Q7" s="25"/>
      <c r="R7" s="25"/>
      <c r="S7" s="25"/>
      <c r="T7" s="25"/>
      <c r="U7" s="25"/>
    </row>
    <row r="8" spans="1:21" x14ac:dyDescent="0.15">
      <c r="A8" s="24">
        <v>7</v>
      </c>
      <c r="B8" s="25"/>
      <c r="C8" s="25"/>
      <c r="D8" s="25"/>
      <c r="E8" s="25"/>
      <c r="F8" s="25"/>
      <c r="G8" s="25"/>
      <c r="H8" s="25"/>
      <c r="I8" s="67"/>
      <c r="J8" s="25"/>
      <c r="K8" s="25"/>
      <c r="L8" s="25"/>
      <c r="M8" s="25"/>
      <c r="N8" s="25"/>
      <c r="O8" s="25"/>
      <c r="P8" s="25"/>
      <c r="Q8" s="25"/>
      <c r="R8" s="25"/>
      <c r="S8" s="25"/>
      <c r="T8" s="25"/>
      <c r="U8" s="25"/>
    </row>
    <row r="9" spans="1:21" x14ac:dyDescent="0.15">
      <c r="A9" s="24">
        <v>8</v>
      </c>
      <c r="B9" s="25"/>
      <c r="C9" s="25"/>
      <c r="D9" s="25"/>
      <c r="E9" s="25"/>
      <c r="F9" s="25"/>
      <c r="G9" s="25"/>
      <c r="H9" s="25"/>
      <c r="I9" s="67"/>
      <c r="J9" s="25"/>
      <c r="K9" s="25"/>
      <c r="L9" s="25"/>
      <c r="M9" s="25"/>
      <c r="N9" s="25"/>
      <c r="O9" s="25"/>
      <c r="P9" s="25"/>
      <c r="Q9" s="25"/>
      <c r="R9" s="25"/>
      <c r="S9" s="25"/>
      <c r="T9" s="25"/>
      <c r="U9" s="25"/>
    </row>
    <row r="10" spans="1:21" x14ac:dyDescent="0.15">
      <c r="A10" s="24">
        <v>9</v>
      </c>
      <c r="B10" s="25"/>
      <c r="C10" s="25"/>
      <c r="D10" s="25"/>
      <c r="E10" s="25"/>
      <c r="F10" s="25"/>
      <c r="G10" s="25"/>
      <c r="H10" s="25"/>
      <c r="I10" s="67"/>
      <c r="J10" s="25"/>
      <c r="K10" s="25"/>
      <c r="L10" s="25"/>
      <c r="M10" s="25"/>
      <c r="N10" s="25"/>
      <c r="O10" s="25"/>
      <c r="P10" s="25"/>
      <c r="Q10" s="25"/>
      <c r="R10" s="25"/>
      <c r="S10" s="25"/>
      <c r="T10" s="25"/>
      <c r="U10" s="25"/>
    </row>
    <row r="11" spans="1:21" x14ac:dyDescent="0.15">
      <c r="A11" s="24">
        <v>10</v>
      </c>
      <c r="B11" s="25"/>
      <c r="C11" s="25"/>
      <c r="D11" s="25"/>
      <c r="E11" s="25"/>
      <c r="F11" s="25"/>
      <c r="G11" s="25"/>
      <c r="H11" s="25"/>
      <c r="I11" s="67"/>
      <c r="J11" s="25"/>
      <c r="K11" s="25"/>
      <c r="L11" s="25"/>
      <c r="M11" s="25"/>
      <c r="N11" s="25"/>
      <c r="O11" s="25"/>
      <c r="P11" s="25"/>
      <c r="Q11" s="25"/>
      <c r="R11" s="25"/>
      <c r="S11" s="25"/>
      <c r="T11" s="25"/>
      <c r="U11" s="25"/>
    </row>
    <row r="12" spans="1:21" x14ac:dyDescent="0.15">
      <c r="A12" s="24">
        <v>11</v>
      </c>
      <c r="B12" s="25"/>
      <c r="C12" s="25"/>
      <c r="D12" s="25"/>
      <c r="E12" s="25"/>
      <c r="F12" s="25"/>
      <c r="G12" s="25"/>
      <c r="H12" s="25"/>
      <c r="I12" s="67"/>
      <c r="J12" s="25"/>
      <c r="K12" s="25"/>
      <c r="L12" s="25"/>
      <c r="M12" s="25"/>
      <c r="N12" s="25"/>
      <c r="O12" s="25"/>
      <c r="P12" s="25"/>
      <c r="Q12" s="25"/>
      <c r="R12" s="25"/>
      <c r="S12" s="25"/>
      <c r="T12" s="25"/>
      <c r="U12" s="25"/>
    </row>
    <row r="13" spans="1:21" x14ac:dyDescent="0.15">
      <c r="A13" s="24">
        <v>12</v>
      </c>
      <c r="B13" s="25"/>
      <c r="C13" s="25"/>
      <c r="D13" s="25"/>
      <c r="E13" s="25"/>
      <c r="F13" s="25"/>
      <c r="G13" s="25"/>
      <c r="H13" s="25"/>
      <c r="I13" s="67"/>
      <c r="J13" s="25"/>
      <c r="K13" s="25"/>
      <c r="L13" s="25"/>
      <c r="M13" s="25"/>
      <c r="N13" s="25"/>
      <c r="O13" s="25"/>
      <c r="P13" s="25"/>
      <c r="Q13" s="25"/>
      <c r="R13" s="25"/>
      <c r="S13" s="25"/>
      <c r="T13" s="25"/>
      <c r="U13" s="25"/>
    </row>
    <row r="14" spans="1:21" x14ac:dyDescent="0.15">
      <c r="A14" s="24">
        <v>13</v>
      </c>
      <c r="B14" s="25"/>
      <c r="C14" s="25"/>
      <c r="D14" s="25"/>
      <c r="E14" s="25"/>
      <c r="F14" s="25"/>
      <c r="G14" s="25"/>
      <c r="H14" s="25"/>
      <c r="I14" s="67"/>
      <c r="J14" s="25"/>
      <c r="K14" s="25"/>
      <c r="L14" s="25"/>
      <c r="M14" s="25"/>
      <c r="N14" s="25"/>
      <c r="O14" s="25"/>
      <c r="P14" s="25"/>
      <c r="Q14" s="25"/>
      <c r="R14" s="25"/>
      <c r="S14" s="25"/>
      <c r="T14" s="25"/>
      <c r="U14" s="25"/>
    </row>
    <row r="15" spans="1:21" x14ac:dyDescent="0.15">
      <c r="A15" s="24">
        <v>14</v>
      </c>
      <c r="B15" s="25"/>
      <c r="C15" s="25"/>
      <c r="D15" s="25"/>
      <c r="E15" s="25"/>
      <c r="F15" s="25"/>
      <c r="G15" s="25"/>
      <c r="H15" s="25"/>
      <c r="I15" s="67"/>
      <c r="J15" s="25"/>
      <c r="K15" s="25"/>
      <c r="L15" s="25"/>
      <c r="M15" s="25"/>
      <c r="N15" s="25"/>
      <c r="O15" s="25"/>
      <c r="P15" s="25"/>
      <c r="Q15" s="25"/>
      <c r="R15" s="25"/>
      <c r="S15" s="25"/>
      <c r="T15" s="25"/>
      <c r="U15" s="25"/>
    </row>
    <row r="16" spans="1:21" x14ac:dyDescent="0.15">
      <c r="A16" s="24">
        <v>15</v>
      </c>
      <c r="B16" s="25"/>
      <c r="C16" s="25"/>
      <c r="D16" s="25"/>
      <c r="E16" s="25"/>
      <c r="F16" s="25"/>
      <c r="G16" s="25"/>
      <c r="H16" s="25"/>
      <c r="I16" s="67"/>
      <c r="J16" s="25"/>
      <c r="K16" s="25"/>
      <c r="L16" s="25"/>
      <c r="M16" s="25"/>
      <c r="N16" s="25"/>
      <c r="O16" s="25"/>
      <c r="P16" s="25"/>
      <c r="Q16" s="25"/>
      <c r="R16" s="25"/>
      <c r="S16" s="25"/>
      <c r="T16" s="25"/>
      <c r="U16" s="25"/>
    </row>
    <row r="17" spans="1:21" x14ac:dyDescent="0.15">
      <c r="A17" s="24">
        <v>16</v>
      </c>
      <c r="B17" s="25"/>
      <c r="C17" s="25"/>
      <c r="D17" s="25"/>
      <c r="E17" s="25"/>
      <c r="F17" s="25"/>
      <c r="G17" s="25"/>
      <c r="H17" s="25"/>
      <c r="I17" s="67"/>
      <c r="J17" s="25"/>
      <c r="K17" s="25"/>
      <c r="L17" s="25"/>
      <c r="M17" s="25"/>
      <c r="N17" s="25"/>
      <c r="O17" s="25"/>
      <c r="P17" s="25"/>
      <c r="Q17" s="25"/>
      <c r="R17" s="25"/>
      <c r="S17" s="25"/>
      <c r="T17" s="25"/>
      <c r="U17" s="25"/>
    </row>
    <row r="18" spans="1:21" x14ac:dyDescent="0.15">
      <c r="A18" s="24">
        <v>17</v>
      </c>
      <c r="B18" s="25"/>
      <c r="C18" s="25"/>
      <c r="D18" s="25"/>
      <c r="E18" s="25"/>
      <c r="F18" s="25"/>
      <c r="G18" s="25"/>
      <c r="H18" s="25"/>
      <c r="I18" s="67"/>
      <c r="J18" s="25"/>
      <c r="K18" s="25"/>
      <c r="L18" s="25"/>
      <c r="M18" s="25"/>
      <c r="N18" s="25"/>
      <c r="O18" s="25"/>
      <c r="P18" s="25"/>
      <c r="Q18" s="25"/>
      <c r="R18" s="25"/>
      <c r="S18" s="25"/>
      <c r="T18" s="25"/>
      <c r="U18" s="25"/>
    </row>
    <row r="19" spans="1:21" x14ac:dyDescent="0.15">
      <c r="A19" s="24">
        <v>18</v>
      </c>
      <c r="B19" s="25"/>
      <c r="C19" s="25"/>
      <c r="D19" s="25"/>
      <c r="E19" s="25"/>
      <c r="F19" s="25"/>
      <c r="G19" s="25"/>
      <c r="H19" s="25"/>
      <c r="I19" s="67"/>
      <c r="J19" s="25"/>
      <c r="K19" s="25"/>
      <c r="L19" s="25"/>
      <c r="M19" s="25"/>
      <c r="N19" s="25"/>
      <c r="O19" s="25"/>
      <c r="P19" s="25"/>
      <c r="Q19" s="25"/>
      <c r="R19" s="25"/>
      <c r="S19" s="25"/>
      <c r="T19" s="25"/>
      <c r="U19" s="25"/>
    </row>
    <row r="20" spans="1:21" x14ac:dyDescent="0.15">
      <c r="A20" s="24">
        <v>19</v>
      </c>
      <c r="B20" s="25"/>
      <c r="C20" s="25"/>
      <c r="D20" s="25"/>
      <c r="E20" s="25"/>
      <c r="F20" s="25"/>
      <c r="G20" s="25"/>
      <c r="H20" s="25"/>
      <c r="I20" s="67"/>
      <c r="J20" s="25"/>
      <c r="K20" s="25"/>
      <c r="L20" s="25"/>
      <c r="M20" s="25"/>
      <c r="N20" s="25"/>
      <c r="O20" s="25"/>
      <c r="P20" s="25"/>
      <c r="Q20" s="25"/>
      <c r="R20" s="25"/>
      <c r="S20" s="25"/>
      <c r="T20" s="25"/>
      <c r="U20" s="25"/>
    </row>
    <row r="21" spans="1:21" x14ac:dyDescent="0.15">
      <c r="A21" s="24">
        <v>20</v>
      </c>
      <c r="B21" s="25"/>
      <c r="C21" s="25"/>
      <c r="D21" s="25"/>
      <c r="E21" s="25"/>
      <c r="F21" s="25"/>
      <c r="G21" s="25"/>
      <c r="H21" s="25"/>
      <c r="I21" s="67"/>
      <c r="J21" s="25"/>
      <c r="K21" s="25"/>
      <c r="L21" s="25"/>
      <c r="M21" s="25"/>
      <c r="N21" s="25"/>
      <c r="O21" s="25"/>
      <c r="P21" s="25"/>
      <c r="Q21" s="25"/>
      <c r="R21" s="25"/>
      <c r="S21" s="25"/>
      <c r="T21" s="25"/>
      <c r="U21" s="25"/>
    </row>
    <row r="22" spans="1:21" x14ac:dyDescent="0.15">
      <c r="A22" s="24">
        <v>21</v>
      </c>
      <c r="B22" s="25"/>
      <c r="C22" s="25"/>
      <c r="D22" s="25"/>
      <c r="E22" s="25"/>
      <c r="F22" s="25"/>
      <c r="G22" s="25"/>
      <c r="H22" s="25"/>
      <c r="I22" s="67"/>
      <c r="J22" s="25"/>
      <c r="K22" s="25"/>
      <c r="L22" s="25"/>
      <c r="M22" s="25"/>
      <c r="N22" s="25"/>
      <c r="O22" s="25"/>
      <c r="P22" s="25"/>
      <c r="Q22" s="25"/>
      <c r="R22" s="25"/>
      <c r="S22" s="25"/>
      <c r="T22" s="25"/>
      <c r="U22" s="25"/>
    </row>
    <row r="23" spans="1:21" x14ac:dyDescent="0.15">
      <c r="A23" s="24">
        <v>22</v>
      </c>
      <c r="B23" s="25"/>
      <c r="C23" s="25"/>
      <c r="D23" s="25"/>
      <c r="E23" s="25"/>
      <c r="F23" s="25"/>
      <c r="G23" s="25"/>
      <c r="H23" s="25"/>
      <c r="I23" s="67"/>
      <c r="J23" s="25"/>
      <c r="K23" s="25"/>
      <c r="L23" s="25"/>
      <c r="M23" s="25"/>
      <c r="N23" s="25"/>
      <c r="O23" s="25"/>
      <c r="P23" s="25"/>
      <c r="Q23" s="25"/>
      <c r="R23" s="25"/>
      <c r="S23" s="25"/>
      <c r="T23" s="25"/>
      <c r="U23" s="25"/>
    </row>
    <row r="24" spans="1:21" x14ac:dyDescent="0.15">
      <c r="A24" s="24">
        <v>23</v>
      </c>
      <c r="B24" s="25"/>
      <c r="C24" s="25"/>
      <c r="D24" s="25"/>
      <c r="E24" s="25"/>
      <c r="F24" s="25"/>
      <c r="G24" s="25"/>
      <c r="H24" s="25"/>
      <c r="I24" s="67"/>
      <c r="J24" s="25"/>
      <c r="K24" s="25"/>
      <c r="L24" s="25"/>
      <c r="M24" s="25"/>
      <c r="N24" s="25"/>
      <c r="O24" s="25"/>
      <c r="P24" s="25"/>
      <c r="Q24" s="25"/>
      <c r="R24" s="25"/>
      <c r="S24" s="25"/>
      <c r="T24" s="25"/>
      <c r="U24" s="25"/>
    </row>
    <row r="25" spans="1:21" x14ac:dyDescent="0.15">
      <c r="A25" s="24">
        <v>24</v>
      </c>
      <c r="B25" s="25"/>
      <c r="C25" s="25"/>
      <c r="D25" s="25"/>
      <c r="E25" s="25"/>
      <c r="F25" s="25"/>
      <c r="G25" s="25"/>
      <c r="H25" s="25"/>
      <c r="I25" s="67"/>
      <c r="J25" s="25"/>
      <c r="K25" s="25"/>
      <c r="L25" s="25"/>
      <c r="M25" s="25"/>
      <c r="N25" s="25"/>
      <c r="O25" s="25"/>
      <c r="P25" s="25"/>
      <c r="Q25" s="25"/>
      <c r="R25" s="25"/>
      <c r="S25" s="25"/>
      <c r="T25" s="25"/>
      <c r="U25" s="25"/>
    </row>
    <row r="26" spans="1:21" x14ac:dyDescent="0.15">
      <c r="A26" s="24">
        <v>25</v>
      </c>
      <c r="B26" s="25"/>
      <c r="C26" s="25"/>
      <c r="D26" s="25"/>
      <c r="E26" s="25"/>
      <c r="F26" s="25"/>
      <c r="G26" s="25"/>
      <c r="H26" s="25"/>
      <c r="I26" s="67"/>
      <c r="J26" s="25"/>
      <c r="K26" s="25"/>
      <c r="L26" s="25"/>
      <c r="M26" s="25"/>
      <c r="N26" s="25"/>
      <c r="O26" s="25"/>
      <c r="P26" s="25"/>
      <c r="Q26" s="25"/>
      <c r="R26" s="25"/>
      <c r="S26" s="25"/>
      <c r="T26" s="25"/>
      <c r="U26" s="25"/>
    </row>
    <row r="27" spans="1:21" x14ac:dyDescent="0.15">
      <c r="A27" s="24">
        <v>26</v>
      </c>
      <c r="B27" s="25"/>
      <c r="C27" s="25"/>
      <c r="D27" s="25"/>
      <c r="E27" s="25"/>
      <c r="F27" s="25"/>
      <c r="G27" s="25"/>
      <c r="H27" s="25"/>
      <c r="I27" s="67"/>
      <c r="J27" s="25"/>
      <c r="K27" s="25"/>
      <c r="L27" s="25"/>
      <c r="M27" s="25"/>
      <c r="N27" s="25"/>
      <c r="O27" s="25"/>
      <c r="P27" s="25"/>
      <c r="Q27" s="25"/>
      <c r="R27" s="25"/>
      <c r="S27" s="25"/>
      <c r="T27" s="25"/>
      <c r="U27" s="25"/>
    </row>
    <row r="28" spans="1:21" x14ac:dyDescent="0.15">
      <c r="A28" s="24">
        <v>27</v>
      </c>
      <c r="B28" s="25"/>
      <c r="C28" s="25"/>
      <c r="D28" s="25"/>
      <c r="E28" s="25"/>
      <c r="F28" s="25"/>
      <c r="G28" s="25"/>
      <c r="H28" s="25"/>
      <c r="I28" s="67"/>
      <c r="J28" s="25"/>
      <c r="K28" s="25"/>
      <c r="L28" s="25"/>
      <c r="M28" s="25"/>
      <c r="N28" s="25"/>
      <c r="O28" s="25"/>
      <c r="P28" s="25"/>
      <c r="Q28" s="25"/>
      <c r="R28" s="25"/>
      <c r="S28" s="25"/>
      <c r="T28" s="25"/>
      <c r="U28" s="25"/>
    </row>
    <row r="29" spans="1:21" x14ac:dyDescent="0.15">
      <c r="A29" s="24">
        <v>28</v>
      </c>
      <c r="B29" s="25"/>
      <c r="C29" s="25"/>
      <c r="D29" s="25"/>
      <c r="E29" s="25"/>
      <c r="F29" s="25"/>
      <c r="G29" s="25"/>
      <c r="H29" s="25"/>
      <c r="I29" s="67"/>
      <c r="J29" s="25"/>
      <c r="K29" s="25"/>
      <c r="L29" s="25"/>
      <c r="M29" s="25"/>
      <c r="N29" s="25"/>
      <c r="O29" s="25"/>
      <c r="P29" s="25"/>
      <c r="Q29" s="25"/>
      <c r="R29" s="25"/>
      <c r="S29" s="25"/>
      <c r="T29" s="25"/>
      <c r="U29" s="25"/>
    </row>
    <row r="30" spans="1:21" x14ac:dyDescent="0.15">
      <c r="A30" s="24">
        <v>29</v>
      </c>
      <c r="B30" s="25"/>
      <c r="C30" s="25"/>
      <c r="D30" s="25"/>
      <c r="E30" s="25"/>
      <c r="F30" s="25"/>
      <c r="G30" s="25"/>
      <c r="H30" s="25"/>
      <c r="I30" s="67"/>
      <c r="J30" s="25"/>
      <c r="K30" s="25"/>
      <c r="L30" s="25"/>
      <c r="M30" s="25"/>
      <c r="N30" s="25"/>
      <c r="O30" s="25"/>
      <c r="P30" s="25"/>
      <c r="Q30" s="25"/>
      <c r="R30" s="25"/>
      <c r="S30" s="25"/>
      <c r="T30" s="25"/>
      <c r="U30" s="25"/>
    </row>
    <row r="31" spans="1:21" x14ac:dyDescent="0.15">
      <c r="A31" s="24">
        <v>30</v>
      </c>
      <c r="B31" s="25"/>
      <c r="C31" s="25"/>
      <c r="D31" s="25"/>
      <c r="E31" s="25"/>
      <c r="F31" s="25"/>
      <c r="G31" s="25"/>
      <c r="H31" s="25"/>
      <c r="I31" s="67"/>
      <c r="J31" s="25"/>
      <c r="K31" s="25"/>
      <c r="L31" s="25"/>
      <c r="M31" s="25"/>
      <c r="N31" s="25"/>
      <c r="O31" s="25"/>
      <c r="P31" s="25"/>
      <c r="Q31" s="25"/>
      <c r="R31" s="25"/>
      <c r="S31" s="25"/>
      <c r="T31" s="25"/>
      <c r="U31" s="25"/>
    </row>
    <row r="32" spans="1:21" x14ac:dyDescent="0.15">
      <c r="A32" s="24">
        <v>31</v>
      </c>
      <c r="B32" s="25"/>
      <c r="C32" s="25"/>
      <c r="D32" s="25"/>
      <c r="E32" s="25"/>
      <c r="F32" s="25"/>
      <c r="G32" s="25"/>
      <c r="H32" s="25"/>
      <c r="I32" s="67"/>
      <c r="J32" s="25"/>
      <c r="K32" s="25"/>
      <c r="L32" s="25"/>
      <c r="M32" s="25"/>
      <c r="N32" s="25"/>
      <c r="O32" s="25"/>
      <c r="P32" s="25"/>
      <c r="Q32" s="25"/>
      <c r="R32" s="25"/>
      <c r="S32" s="25"/>
      <c r="T32" s="25"/>
      <c r="U32" s="25"/>
    </row>
    <row r="33" spans="1:21" x14ac:dyDescent="0.15">
      <c r="A33" s="24">
        <v>32</v>
      </c>
      <c r="B33" s="25"/>
      <c r="C33" s="25"/>
      <c r="D33" s="25"/>
      <c r="E33" s="25"/>
      <c r="F33" s="25"/>
      <c r="G33" s="25"/>
      <c r="H33" s="25"/>
      <c r="I33" s="67"/>
      <c r="J33" s="25"/>
      <c r="K33" s="25"/>
      <c r="L33" s="25"/>
      <c r="M33" s="25"/>
      <c r="N33" s="25"/>
      <c r="O33" s="25"/>
      <c r="P33" s="25"/>
      <c r="Q33" s="25"/>
      <c r="R33" s="25"/>
      <c r="S33" s="25"/>
      <c r="T33" s="25"/>
      <c r="U33" s="25"/>
    </row>
    <row r="34" spans="1:21" x14ac:dyDescent="0.15">
      <c r="A34" s="24">
        <v>33</v>
      </c>
      <c r="B34" s="25"/>
      <c r="C34" s="25"/>
      <c r="D34" s="25"/>
      <c r="E34" s="25"/>
      <c r="F34" s="25"/>
      <c r="G34" s="25"/>
      <c r="H34" s="25"/>
      <c r="I34" s="67"/>
      <c r="J34" s="25"/>
      <c r="K34" s="25"/>
      <c r="L34" s="25"/>
      <c r="M34" s="25"/>
      <c r="N34" s="25"/>
      <c r="O34" s="25"/>
      <c r="P34" s="25"/>
      <c r="Q34" s="25"/>
      <c r="R34" s="25"/>
      <c r="S34" s="25"/>
      <c r="T34" s="25"/>
      <c r="U34" s="25"/>
    </row>
    <row r="35" spans="1:21" x14ac:dyDescent="0.15">
      <c r="A35" s="24">
        <v>34</v>
      </c>
      <c r="B35" s="25"/>
      <c r="C35" s="25"/>
      <c r="D35" s="25"/>
      <c r="E35" s="25"/>
      <c r="F35" s="25"/>
      <c r="G35" s="25"/>
      <c r="H35" s="25"/>
      <c r="I35" s="67"/>
      <c r="J35" s="25"/>
      <c r="K35" s="25"/>
      <c r="L35" s="25"/>
      <c r="M35" s="25"/>
      <c r="N35" s="25"/>
      <c r="O35" s="25"/>
      <c r="P35" s="25"/>
      <c r="Q35" s="25"/>
      <c r="R35" s="25"/>
      <c r="S35" s="25"/>
      <c r="T35" s="25"/>
      <c r="U35" s="25"/>
    </row>
    <row r="36" spans="1:21" x14ac:dyDescent="0.15">
      <c r="A36" s="24">
        <v>35</v>
      </c>
      <c r="B36" s="25"/>
      <c r="C36" s="25"/>
      <c r="D36" s="25"/>
      <c r="E36" s="25"/>
      <c r="F36" s="25"/>
      <c r="G36" s="25"/>
      <c r="H36" s="25"/>
      <c r="I36" s="67"/>
      <c r="J36" s="25"/>
      <c r="K36" s="25"/>
      <c r="L36" s="25"/>
      <c r="M36" s="25"/>
      <c r="N36" s="25"/>
      <c r="O36" s="25"/>
      <c r="P36" s="25"/>
      <c r="Q36" s="25"/>
      <c r="R36" s="25"/>
      <c r="S36" s="25"/>
      <c r="T36" s="25"/>
      <c r="U36" s="25"/>
    </row>
    <row r="37" spans="1:21" x14ac:dyDescent="0.15">
      <c r="A37" s="24">
        <v>36</v>
      </c>
      <c r="B37" s="25"/>
      <c r="C37" s="25"/>
      <c r="D37" s="25"/>
      <c r="E37" s="25"/>
      <c r="F37" s="25"/>
      <c r="G37" s="25"/>
      <c r="H37" s="25"/>
      <c r="I37" s="67"/>
      <c r="J37" s="25"/>
      <c r="K37" s="25"/>
      <c r="L37" s="25"/>
      <c r="M37" s="25"/>
      <c r="N37" s="25"/>
      <c r="O37" s="25"/>
      <c r="P37" s="25"/>
      <c r="Q37" s="25"/>
      <c r="R37" s="25"/>
      <c r="S37" s="25"/>
      <c r="T37" s="25"/>
      <c r="U37" s="25"/>
    </row>
    <row r="38" spans="1:21" x14ac:dyDescent="0.15">
      <c r="A38" s="24">
        <v>37</v>
      </c>
      <c r="B38" s="25"/>
      <c r="C38" s="25"/>
      <c r="D38" s="25"/>
      <c r="E38" s="25"/>
      <c r="F38" s="25"/>
      <c r="G38" s="25"/>
      <c r="H38" s="25"/>
      <c r="I38" s="67"/>
      <c r="J38" s="25"/>
      <c r="K38" s="25"/>
      <c r="L38" s="25"/>
      <c r="M38" s="25"/>
      <c r="N38" s="25"/>
      <c r="O38" s="25"/>
      <c r="P38" s="25"/>
      <c r="Q38" s="25"/>
      <c r="R38" s="25"/>
      <c r="S38" s="25"/>
      <c r="T38" s="25"/>
      <c r="U38" s="25"/>
    </row>
    <row r="39" spans="1:21" x14ac:dyDescent="0.15">
      <c r="A39" s="24">
        <v>38</v>
      </c>
      <c r="B39" s="25"/>
      <c r="C39" s="25"/>
      <c r="D39" s="25"/>
      <c r="E39" s="25"/>
      <c r="F39" s="25"/>
      <c r="G39" s="25"/>
      <c r="H39" s="25"/>
      <c r="I39" s="67"/>
      <c r="J39" s="25"/>
      <c r="K39" s="25"/>
      <c r="L39" s="25"/>
      <c r="M39" s="25"/>
      <c r="N39" s="25"/>
      <c r="O39" s="25"/>
      <c r="P39" s="25"/>
      <c r="Q39" s="25"/>
      <c r="R39" s="25"/>
      <c r="S39" s="25"/>
      <c r="T39" s="25"/>
      <c r="U39" s="25"/>
    </row>
    <row r="40" spans="1:21" x14ac:dyDescent="0.15">
      <c r="A40" s="24">
        <v>39</v>
      </c>
      <c r="B40" s="25"/>
      <c r="C40" s="25"/>
      <c r="D40" s="25"/>
      <c r="E40" s="25"/>
      <c r="F40" s="25"/>
      <c r="G40" s="25"/>
      <c r="H40" s="25"/>
      <c r="I40" s="67"/>
      <c r="J40" s="25"/>
      <c r="K40" s="25"/>
      <c r="L40" s="25"/>
      <c r="M40" s="25"/>
      <c r="N40" s="25"/>
      <c r="O40" s="25"/>
      <c r="P40" s="25"/>
      <c r="Q40" s="25"/>
      <c r="R40" s="25"/>
      <c r="S40" s="25"/>
      <c r="T40" s="25"/>
      <c r="U40" s="25"/>
    </row>
    <row r="41" spans="1:21" x14ac:dyDescent="0.15">
      <c r="A41" s="24">
        <v>40</v>
      </c>
      <c r="B41" s="25"/>
      <c r="C41" s="25"/>
      <c r="D41" s="25"/>
      <c r="E41" s="25"/>
      <c r="F41" s="25"/>
      <c r="G41" s="25"/>
      <c r="H41" s="25"/>
      <c r="I41" s="67"/>
      <c r="J41" s="25"/>
      <c r="K41" s="25"/>
      <c r="L41" s="25"/>
      <c r="M41" s="25"/>
      <c r="N41" s="25"/>
      <c r="O41" s="25"/>
      <c r="P41" s="25"/>
      <c r="Q41" s="25"/>
      <c r="R41" s="25"/>
      <c r="S41" s="25"/>
      <c r="T41" s="25"/>
      <c r="U41" s="25"/>
    </row>
    <row r="42" spans="1:21" x14ac:dyDescent="0.15">
      <c r="A42" s="24">
        <v>41</v>
      </c>
      <c r="B42" s="25"/>
      <c r="C42" s="25"/>
      <c r="D42" s="25"/>
      <c r="E42" s="25"/>
      <c r="F42" s="25"/>
      <c r="G42" s="25"/>
      <c r="H42" s="25"/>
      <c r="I42" s="67"/>
      <c r="J42" s="25"/>
      <c r="K42" s="25"/>
      <c r="L42" s="25"/>
      <c r="M42" s="25"/>
      <c r="N42" s="25"/>
      <c r="O42" s="25"/>
      <c r="P42" s="25"/>
      <c r="Q42" s="25"/>
      <c r="R42" s="25"/>
      <c r="S42" s="25"/>
      <c r="T42" s="25"/>
      <c r="U42" s="25"/>
    </row>
    <row r="43" spans="1:21" x14ac:dyDescent="0.15">
      <c r="A43" s="24">
        <v>42</v>
      </c>
      <c r="B43" s="25"/>
      <c r="C43" s="25"/>
      <c r="D43" s="25"/>
      <c r="E43" s="25"/>
      <c r="F43" s="25"/>
      <c r="G43" s="25"/>
      <c r="H43" s="25"/>
      <c r="I43" s="67"/>
      <c r="J43" s="25"/>
      <c r="K43" s="25"/>
      <c r="L43" s="25"/>
      <c r="M43" s="25"/>
      <c r="N43" s="25"/>
      <c r="O43" s="25"/>
      <c r="P43" s="25"/>
      <c r="Q43" s="25"/>
      <c r="R43" s="25"/>
      <c r="S43" s="25"/>
      <c r="T43" s="25"/>
      <c r="U43" s="25"/>
    </row>
    <row r="44" spans="1:21" x14ac:dyDescent="0.15">
      <c r="A44" s="24">
        <v>43</v>
      </c>
      <c r="B44" s="25"/>
      <c r="C44" s="25"/>
      <c r="D44" s="25"/>
      <c r="E44" s="25"/>
      <c r="F44" s="25"/>
      <c r="G44" s="25"/>
      <c r="H44" s="25"/>
      <c r="I44" s="67"/>
      <c r="J44" s="25"/>
      <c r="K44" s="25"/>
      <c r="L44" s="25"/>
      <c r="M44" s="25"/>
      <c r="N44" s="25"/>
      <c r="O44" s="25"/>
      <c r="P44" s="25"/>
      <c r="Q44" s="25"/>
      <c r="R44" s="25"/>
      <c r="S44" s="25"/>
      <c r="T44" s="25"/>
      <c r="U44" s="25"/>
    </row>
    <row r="45" spans="1:21" x14ac:dyDescent="0.15">
      <c r="A45" s="24">
        <v>44</v>
      </c>
      <c r="B45" s="25"/>
      <c r="C45" s="25"/>
      <c r="D45" s="25"/>
      <c r="E45" s="25"/>
      <c r="F45" s="25"/>
      <c r="G45" s="25"/>
      <c r="H45" s="25"/>
      <c r="I45" s="67"/>
      <c r="J45" s="25"/>
      <c r="K45" s="25"/>
      <c r="L45" s="25"/>
      <c r="M45" s="25"/>
      <c r="N45" s="25"/>
      <c r="O45" s="25"/>
      <c r="P45" s="25"/>
      <c r="Q45" s="25"/>
      <c r="R45" s="25"/>
      <c r="S45" s="25"/>
      <c r="T45" s="25"/>
      <c r="U45" s="25"/>
    </row>
    <row r="46" spans="1:21" x14ac:dyDescent="0.15">
      <c r="A46" s="24">
        <v>45</v>
      </c>
      <c r="B46" s="25"/>
      <c r="C46" s="25"/>
      <c r="D46" s="25"/>
      <c r="E46" s="25"/>
      <c r="F46" s="25"/>
      <c r="G46" s="25"/>
      <c r="H46" s="25"/>
      <c r="I46" s="67"/>
      <c r="J46" s="25"/>
      <c r="K46" s="25"/>
      <c r="L46" s="25"/>
      <c r="M46" s="25"/>
      <c r="N46" s="25"/>
      <c r="O46" s="25"/>
      <c r="P46" s="25"/>
      <c r="Q46" s="25"/>
      <c r="R46" s="25"/>
      <c r="S46" s="25"/>
      <c r="T46" s="25"/>
      <c r="U46" s="25"/>
    </row>
    <row r="47" spans="1:21" x14ac:dyDescent="0.15">
      <c r="A47" s="24">
        <v>46</v>
      </c>
      <c r="B47" s="25"/>
      <c r="C47" s="25"/>
      <c r="D47" s="25"/>
      <c r="E47" s="25"/>
      <c r="F47" s="25"/>
      <c r="G47" s="25"/>
      <c r="H47" s="25"/>
      <c r="I47" s="67"/>
      <c r="J47" s="25"/>
      <c r="K47" s="25"/>
      <c r="L47" s="25"/>
      <c r="M47" s="25"/>
      <c r="N47" s="25"/>
      <c r="O47" s="25"/>
      <c r="P47" s="25"/>
      <c r="Q47" s="25"/>
      <c r="R47" s="25"/>
      <c r="S47" s="25"/>
      <c r="T47" s="25"/>
      <c r="U47" s="25"/>
    </row>
    <row r="48" spans="1:21" x14ac:dyDescent="0.15">
      <c r="A48" s="24">
        <v>47</v>
      </c>
      <c r="B48" s="25"/>
      <c r="C48" s="25"/>
      <c r="D48" s="25"/>
      <c r="E48" s="25"/>
      <c r="F48" s="25"/>
      <c r="G48" s="25"/>
      <c r="H48" s="25"/>
      <c r="I48" s="67"/>
      <c r="J48" s="25"/>
      <c r="K48" s="25"/>
      <c r="L48" s="25"/>
      <c r="M48" s="25"/>
      <c r="N48" s="25"/>
      <c r="O48" s="25"/>
      <c r="P48" s="25"/>
      <c r="Q48" s="25"/>
      <c r="R48" s="25"/>
      <c r="S48" s="25"/>
      <c r="T48" s="25"/>
      <c r="U48" s="25"/>
    </row>
    <row r="49" spans="1:21" x14ac:dyDescent="0.15">
      <c r="A49" s="24">
        <v>48</v>
      </c>
      <c r="B49" s="25"/>
      <c r="C49" s="25"/>
      <c r="D49" s="25"/>
      <c r="E49" s="25"/>
      <c r="F49" s="25"/>
      <c r="G49" s="25"/>
      <c r="H49" s="25"/>
      <c r="I49" s="67"/>
      <c r="J49" s="25"/>
      <c r="K49" s="25"/>
      <c r="L49" s="25"/>
      <c r="M49" s="25"/>
      <c r="N49" s="25"/>
      <c r="O49" s="25"/>
      <c r="P49" s="25"/>
      <c r="Q49" s="25"/>
      <c r="R49" s="25"/>
      <c r="S49" s="25"/>
      <c r="T49" s="25"/>
      <c r="U49" s="25"/>
    </row>
    <row r="50" spans="1:21" x14ac:dyDescent="0.15">
      <c r="A50" s="24">
        <v>49</v>
      </c>
      <c r="B50" s="25"/>
      <c r="C50" s="25"/>
      <c r="D50" s="25"/>
      <c r="E50" s="25"/>
      <c r="F50" s="25"/>
      <c r="G50" s="25"/>
      <c r="H50" s="25"/>
      <c r="I50" s="67"/>
      <c r="J50" s="25"/>
      <c r="K50" s="25"/>
      <c r="L50" s="25"/>
      <c r="M50" s="25"/>
      <c r="N50" s="25"/>
      <c r="O50" s="25"/>
      <c r="P50" s="25"/>
      <c r="Q50" s="25"/>
      <c r="R50" s="25"/>
      <c r="S50" s="25"/>
      <c r="T50" s="25"/>
      <c r="U50" s="25"/>
    </row>
    <row r="51" spans="1:21" x14ac:dyDescent="0.15">
      <c r="A51" s="24">
        <v>50</v>
      </c>
      <c r="B51" s="25"/>
      <c r="C51" s="25"/>
      <c r="D51" s="25"/>
      <c r="E51" s="25"/>
      <c r="F51" s="25"/>
      <c r="G51" s="25"/>
      <c r="H51" s="25"/>
      <c r="I51" s="67"/>
      <c r="J51" s="25"/>
      <c r="K51" s="25"/>
      <c r="L51" s="25"/>
      <c r="M51" s="25"/>
      <c r="N51" s="25"/>
      <c r="O51" s="25"/>
      <c r="P51" s="25"/>
      <c r="Q51" s="25"/>
      <c r="R51" s="25"/>
      <c r="S51" s="25"/>
      <c r="T51" s="25"/>
      <c r="U51" s="25"/>
    </row>
    <row r="52" spans="1:21" x14ac:dyDescent="0.15">
      <c r="A52" s="24">
        <v>51</v>
      </c>
      <c r="B52" s="25"/>
      <c r="C52" s="25"/>
      <c r="D52" s="25"/>
      <c r="E52" s="25"/>
      <c r="F52" s="25"/>
      <c r="G52" s="25"/>
      <c r="H52" s="25"/>
      <c r="I52" s="67"/>
      <c r="J52" s="25"/>
      <c r="K52" s="25"/>
      <c r="L52" s="25"/>
      <c r="M52" s="25"/>
      <c r="N52" s="25"/>
      <c r="O52" s="25"/>
      <c r="P52" s="25"/>
      <c r="Q52" s="25"/>
      <c r="R52" s="25"/>
      <c r="S52" s="25"/>
      <c r="T52" s="25"/>
      <c r="U52" s="25"/>
    </row>
    <row r="53" spans="1:21" x14ac:dyDescent="0.15">
      <c r="A53" s="24">
        <v>52</v>
      </c>
      <c r="B53" s="25"/>
      <c r="C53" s="25"/>
      <c r="D53" s="25"/>
      <c r="E53" s="25"/>
      <c r="F53" s="25"/>
      <c r="G53" s="25"/>
      <c r="H53" s="25"/>
      <c r="I53" s="67"/>
      <c r="J53" s="25"/>
      <c r="K53" s="25"/>
      <c r="L53" s="25"/>
      <c r="M53" s="25"/>
      <c r="N53" s="25"/>
      <c r="O53" s="25"/>
      <c r="P53" s="25"/>
      <c r="Q53" s="25"/>
      <c r="R53" s="25"/>
      <c r="S53" s="25"/>
      <c r="T53" s="25"/>
      <c r="U53" s="25"/>
    </row>
    <row r="54" spans="1:21" x14ac:dyDescent="0.15">
      <c r="A54" s="24">
        <v>53</v>
      </c>
      <c r="B54" s="25"/>
      <c r="C54" s="25"/>
      <c r="D54" s="25"/>
      <c r="E54" s="25"/>
      <c r="F54" s="25"/>
      <c r="G54" s="25"/>
      <c r="H54" s="25"/>
      <c r="I54" s="67"/>
      <c r="J54" s="25"/>
      <c r="K54" s="25"/>
      <c r="L54" s="25"/>
      <c r="M54" s="25"/>
      <c r="N54" s="25"/>
      <c r="O54" s="25"/>
      <c r="P54" s="25"/>
      <c r="Q54" s="25"/>
      <c r="R54" s="25"/>
      <c r="S54" s="25"/>
      <c r="T54" s="25"/>
      <c r="U54" s="25"/>
    </row>
    <row r="55" spans="1:21" x14ac:dyDescent="0.15">
      <c r="A55" s="24">
        <v>54</v>
      </c>
      <c r="B55" s="25"/>
      <c r="C55" s="25"/>
      <c r="D55" s="25"/>
      <c r="E55" s="25"/>
      <c r="F55" s="25"/>
      <c r="G55" s="25"/>
      <c r="H55" s="25"/>
      <c r="I55" s="67"/>
      <c r="J55" s="25"/>
      <c r="K55" s="25"/>
      <c r="L55" s="25"/>
      <c r="M55" s="25"/>
      <c r="N55" s="25"/>
      <c r="O55" s="25"/>
      <c r="P55" s="25"/>
      <c r="Q55" s="25"/>
      <c r="R55" s="25"/>
      <c r="S55" s="25"/>
      <c r="T55" s="25"/>
      <c r="U55" s="25"/>
    </row>
    <row r="56" spans="1:21" x14ac:dyDescent="0.15">
      <c r="A56" s="24">
        <v>55</v>
      </c>
      <c r="B56" s="25"/>
      <c r="C56" s="25"/>
      <c r="D56" s="25"/>
      <c r="E56" s="25"/>
      <c r="F56" s="25"/>
      <c r="G56" s="25"/>
      <c r="H56" s="25"/>
      <c r="I56" s="67"/>
      <c r="J56" s="25"/>
      <c r="K56" s="25"/>
      <c r="L56" s="25"/>
      <c r="M56" s="25"/>
      <c r="N56" s="25"/>
      <c r="O56" s="25"/>
      <c r="P56" s="25"/>
      <c r="Q56" s="25"/>
      <c r="R56" s="25"/>
      <c r="S56" s="25"/>
      <c r="T56" s="25"/>
      <c r="U56" s="25"/>
    </row>
    <row r="57" spans="1:21" x14ac:dyDescent="0.15">
      <c r="A57" s="24">
        <v>56</v>
      </c>
      <c r="B57" s="25"/>
      <c r="C57" s="25"/>
      <c r="D57" s="25"/>
      <c r="E57" s="25"/>
      <c r="F57" s="25"/>
      <c r="G57" s="25"/>
      <c r="H57" s="25"/>
      <c r="I57" s="67"/>
      <c r="J57" s="25"/>
      <c r="K57" s="25"/>
      <c r="L57" s="25"/>
      <c r="M57" s="25"/>
      <c r="N57" s="25"/>
      <c r="O57" s="25"/>
      <c r="P57" s="25"/>
      <c r="Q57" s="25"/>
      <c r="R57" s="25"/>
      <c r="S57" s="25"/>
      <c r="T57" s="25"/>
      <c r="U57" s="25"/>
    </row>
    <row r="58" spans="1:21" x14ac:dyDescent="0.15">
      <c r="A58" s="24">
        <v>57</v>
      </c>
      <c r="B58" s="25"/>
      <c r="C58" s="25"/>
      <c r="D58" s="25"/>
      <c r="E58" s="25"/>
      <c r="F58" s="25"/>
      <c r="G58" s="25"/>
      <c r="H58" s="25"/>
      <c r="I58" s="67"/>
      <c r="J58" s="25"/>
      <c r="K58" s="25"/>
      <c r="L58" s="25"/>
      <c r="M58" s="25"/>
      <c r="N58" s="25"/>
      <c r="O58" s="25"/>
      <c r="P58" s="25"/>
      <c r="Q58" s="25"/>
      <c r="R58" s="25"/>
      <c r="S58" s="25"/>
      <c r="T58" s="25"/>
      <c r="U58" s="25"/>
    </row>
    <row r="59" spans="1:21" x14ac:dyDescent="0.15">
      <c r="A59" s="24">
        <v>58</v>
      </c>
      <c r="B59" s="25"/>
      <c r="C59" s="25"/>
      <c r="D59" s="25"/>
      <c r="E59" s="25"/>
      <c r="F59" s="25"/>
      <c r="G59" s="25"/>
      <c r="H59" s="25"/>
      <c r="I59" s="67"/>
      <c r="J59" s="25"/>
      <c r="K59" s="25"/>
      <c r="L59" s="25"/>
      <c r="M59" s="25"/>
      <c r="N59" s="25"/>
      <c r="O59" s="25"/>
      <c r="P59" s="25"/>
      <c r="Q59" s="25"/>
      <c r="R59" s="25"/>
      <c r="S59" s="25"/>
      <c r="T59" s="25"/>
      <c r="U59" s="25"/>
    </row>
    <row r="60" spans="1:21" x14ac:dyDescent="0.15">
      <c r="A60" s="24">
        <v>59</v>
      </c>
      <c r="B60" s="25"/>
      <c r="C60" s="25"/>
      <c r="D60" s="25"/>
      <c r="E60" s="25"/>
      <c r="F60" s="25"/>
      <c r="G60" s="25"/>
      <c r="H60" s="25"/>
      <c r="I60" s="67"/>
      <c r="J60" s="25"/>
      <c r="K60" s="25"/>
      <c r="L60" s="25"/>
      <c r="M60" s="25"/>
      <c r="N60" s="25"/>
      <c r="O60" s="25"/>
      <c r="P60" s="25"/>
      <c r="Q60" s="25"/>
      <c r="R60" s="25"/>
      <c r="S60" s="25"/>
      <c r="T60" s="25"/>
      <c r="U60" s="25"/>
    </row>
    <row r="61" spans="1:21" x14ac:dyDescent="0.15">
      <c r="A61" s="24">
        <v>60</v>
      </c>
      <c r="B61" s="25"/>
      <c r="C61" s="25"/>
      <c r="D61" s="25"/>
      <c r="E61" s="25"/>
      <c r="F61" s="25"/>
      <c r="G61" s="25"/>
      <c r="H61" s="25"/>
      <c r="I61" s="67"/>
      <c r="J61" s="25"/>
      <c r="K61" s="25"/>
      <c r="L61" s="25"/>
      <c r="M61" s="25"/>
      <c r="N61" s="25"/>
      <c r="O61" s="25"/>
      <c r="P61" s="25"/>
      <c r="Q61" s="25"/>
      <c r="R61" s="25"/>
      <c r="S61" s="25"/>
      <c r="T61" s="25"/>
      <c r="U61" s="25"/>
    </row>
    <row r="62" spans="1:21" x14ac:dyDescent="0.15">
      <c r="A62" s="24">
        <v>61</v>
      </c>
      <c r="B62" s="25"/>
      <c r="C62" s="25"/>
      <c r="D62" s="25"/>
      <c r="E62" s="25"/>
      <c r="F62" s="25"/>
      <c r="G62" s="25"/>
      <c r="H62" s="25"/>
      <c r="I62" s="67"/>
      <c r="J62" s="25"/>
      <c r="K62" s="25"/>
      <c r="L62" s="25"/>
      <c r="M62" s="25"/>
      <c r="N62" s="25"/>
      <c r="O62" s="25"/>
      <c r="P62" s="25"/>
      <c r="Q62" s="25"/>
      <c r="R62" s="25"/>
      <c r="S62" s="25"/>
      <c r="T62" s="25"/>
      <c r="U62" s="25"/>
    </row>
    <row r="63" spans="1:21" x14ac:dyDescent="0.15">
      <c r="A63" s="24">
        <v>62</v>
      </c>
      <c r="B63" s="25"/>
      <c r="C63" s="25"/>
      <c r="D63" s="25"/>
      <c r="E63" s="25"/>
      <c r="F63" s="25"/>
      <c r="G63" s="25"/>
      <c r="H63" s="25"/>
      <c r="I63" s="67"/>
      <c r="J63" s="25"/>
      <c r="K63" s="25"/>
      <c r="L63" s="25"/>
      <c r="M63" s="25"/>
      <c r="N63" s="25"/>
      <c r="O63" s="25"/>
      <c r="P63" s="25"/>
      <c r="Q63" s="25"/>
      <c r="R63" s="25"/>
      <c r="S63" s="25"/>
      <c r="T63" s="25"/>
      <c r="U63" s="25"/>
    </row>
    <row r="64" spans="1:21" x14ac:dyDescent="0.15">
      <c r="A64" s="24">
        <v>63</v>
      </c>
      <c r="B64" s="25"/>
      <c r="C64" s="25"/>
      <c r="D64" s="25"/>
      <c r="E64" s="25"/>
      <c r="F64" s="25"/>
      <c r="G64" s="25"/>
      <c r="H64" s="25"/>
      <c r="I64" s="67"/>
      <c r="J64" s="25"/>
      <c r="K64" s="25"/>
      <c r="L64" s="25"/>
      <c r="M64" s="25"/>
      <c r="N64" s="25"/>
      <c r="O64" s="25"/>
      <c r="P64" s="25"/>
      <c r="Q64" s="25"/>
      <c r="R64" s="25"/>
      <c r="S64" s="25"/>
      <c r="T64" s="25"/>
      <c r="U64" s="25"/>
    </row>
    <row r="65" spans="1:21" x14ac:dyDescent="0.15">
      <c r="A65" s="24">
        <v>64</v>
      </c>
      <c r="B65" s="25"/>
      <c r="C65" s="25"/>
      <c r="D65" s="25"/>
      <c r="E65" s="25"/>
      <c r="F65" s="25"/>
      <c r="G65" s="25"/>
      <c r="H65" s="25"/>
      <c r="I65" s="67"/>
      <c r="J65" s="25"/>
      <c r="K65" s="25"/>
      <c r="L65" s="25"/>
      <c r="M65" s="25"/>
      <c r="N65" s="25"/>
      <c r="O65" s="25"/>
      <c r="P65" s="25"/>
      <c r="Q65" s="25"/>
      <c r="R65" s="25"/>
      <c r="S65" s="25"/>
      <c r="T65" s="25"/>
      <c r="U65" s="25"/>
    </row>
    <row r="66" spans="1:21" x14ac:dyDescent="0.15">
      <c r="A66" s="24">
        <v>65</v>
      </c>
      <c r="B66" s="25"/>
      <c r="C66" s="25"/>
      <c r="D66" s="25"/>
      <c r="E66" s="25"/>
      <c r="F66" s="25"/>
      <c r="G66" s="25"/>
      <c r="H66" s="25"/>
      <c r="I66" s="67"/>
      <c r="J66" s="25"/>
      <c r="K66" s="25"/>
      <c r="L66" s="25"/>
      <c r="M66" s="25"/>
      <c r="N66" s="25"/>
      <c r="O66" s="25"/>
      <c r="P66" s="25"/>
      <c r="Q66" s="25"/>
      <c r="R66" s="25"/>
      <c r="S66" s="25"/>
      <c r="T66" s="25"/>
      <c r="U66" s="25"/>
    </row>
    <row r="67" spans="1:21" x14ac:dyDescent="0.15">
      <c r="A67" s="24">
        <v>66</v>
      </c>
      <c r="B67" s="25"/>
      <c r="C67" s="25"/>
      <c r="D67" s="25"/>
      <c r="E67" s="25"/>
      <c r="F67" s="25"/>
      <c r="G67" s="25"/>
      <c r="H67" s="25"/>
      <c r="I67" s="67"/>
      <c r="J67" s="25"/>
      <c r="K67" s="25"/>
      <c r="L67" s="25"/>
      <c r="M67" s="25"/>
      <c r="N67" s="25"/>
      <c r="O67" s="25"/>
      <c r="P67" s="25"/>
      <c r="Q67" s="25"/>
      <c r="R67" s="25"/>
      <c r="S67" s="25"/>
      <c r="T67" s="25"/>
      <c r="U67" s="25"/>
    </row>
    <row r="68" spans="1:21" x14ac:dyDescent="0.15">
      <c r="A68" s="24">
        <v>67</v>
      </c>
      <c r="B68" s="25"/>
      <c r="C68" s="25"/>
      <c r="D68" s="25"/>
      <c r="E68" s="25"/>
      <c r="F68" s="25"/>
      <c r="G68" s="25"/>
      <c r="H68" s="25"/>
      <c r="I68" s="67"/>
      <c r="J68" s="25"/>
      <c r="K68" s="25"/>
      <c r="L68" s="25"/>
      <c r="M68" s="25"/>
      <c r="N68" s="25"/>
      <c r="O68" s="25"/>
      <c r="P68" s="25"/>
      <c r="Q68" s="25"/>
      <c r="R68" s="25"/>
      <c r="S68" s="25"/>
      <c r="T68" s="25"/>
      <c r="U68" s="25"/>
    </row>
    <row r="69" spans="1:21" x14ac:dyDescent="0.15">
      <c r="A69" s="24">
        <v>68</v>
      </c>
      <c r="B69" s="25"/>
      <c r="C69" s="25"/>
      <c r="D69" s="25"/>
      <c r="E69" s="25"/>
      <c r="F69" s="25"/>
      <c r="G69" s="25"/>
      <c r="H69" s="25"/>
      <c r="I69" s="67"/>
      <c r="J69" s="25"/>
      <c r="K69" s="25"/>
      <c r="L69" s="25"/>
      <c r="M69" s="25"/>
      <c r="N69" s="25"/>
      <c r="O69" s="25"/>
      <c r="P69" s="25"/>
      <c r="Q69" s="25"/>
      <c r="R69" s="25"/>
      <c r="S69" s="25"/>
      <c r="T69" s="25"/>
      <c r="U69" s="25"/>
    </row>
    <row r="70" spans="1:21" x14ac:dyDescent="0.15">
      <c r="A70" s="24">
        <v>69</v>
      </c>
      <c r="B70" s="25"/>
      <c r="C70" s="25"/>
      <c r="D70" s="25"/>
      <c r="E70" s="25"/>
      <c r="F70" s="25"/>
      <c r="G70" s="25"/>
      <c r="H70" s="25"/>
      <c r="I70" s="67"/>
      <c r="J70" s="25"/>
      <c r="K70" s="25"/>
      <c r="L70" s="25"/>
      <c r="M70" s="25"/>
      <c r="N70" s="25"/>
      <c r="O70" s="25"/>
      <c r="P70" s="25"/>
      <c r="Q70" s="25"/>
      <c r="R70" s="25"/>
      <c r="S70" s="25"/>
      <c r="T70" s="25"/>
      <c r="U70" s="25"/>
    </row>
    <row r="71" spans="1:21" x14ac:dyDescent="0.15">
      <c r="A71" s="24">
        <v>70</v>
      </c>
      <c r="B71" s="25"/>
      <c r="C71" s="25"/>
      <c r="D71" s="25"/>
      <c r="E71" s="25"/>
      <c r="F71" s="25"/>
      <c r="G71" s="25"/>
      <c r="H71" s="25"/>
      <c r="I71" s="67"/>
      <c r="J71" s="25"/>
      <c r="K71" s="25"/>
      <c r="L71" s="25"/>
      <c r="M71" s="25"/>
      <c r="N71" s="25"/>
      <c r="O71" s="25"/>
      <c r="P71" s="25"/>
      <c r="Q71" s="25"/>
      <c r="R71" s="25"/>
      <c r="S71" s="25"/>
      <c r="T71" s="25"/>
      <c r="U71" s="25"/>
    </row>
    <row r="72" spans="1:21" x14ac:dyDescent="0.15">
      <c r="A72" s="24">
        <v>71</v>
      </c>
      <c r="B72" s="25"/>
      <c r="C72" s="25"/>
      <c r="D72" s="25"/>
      <c r="E72" s="25"/>
      <c r="F72" s="25"/>
      <c r="G72" s="25"/>
      <c r="H72" s="25"/>
      <c r="I72" s="67"/>
      <c r="J72" s="25"/>
      <c r="K72" s="25"/>
      <c r="L72" s="25"/>
      <c r="M72" s="25"/>
      <c r="N72" s="25"/>
      <c r="O72" s="25"/>
      <c r="P72" s="25"/>
      <c r="Q72" s="25"/>
      <c r="R72" s="25"/>
      <c r="S72" s="25"/>
      <c r="T72" s="25"/>
      <c r="U72" s="25"/>
    </row>
    <row r="73" spans="1:21" x14ac:dyDescent="0.15">
      <c r="A73" s="24">
        <v>72</v>
      </c>
      <c r="B73" s="25"/>
      <c r="C73" s="25"/>
      <c r="D73" s="25"/>
      <c r="E73" s="25"/>
      <c r="F73" s="25"/>
      <c r="G73" s="25"/>
      <c r="H73" s="25"/>
      <c r="I73" s="67"/>
      <c r="J73" s="25"/>
      <c r="K73" s="25"/>
      <c r="L73" s="25"/>
      <c r="M73" s="25"/>
      <c r="N73" s="25"/>
      <c r="O73" s="25"/>
      <c r="P73" s="25"/>
      <c r="Q73" s="25"/>
      <c r="R73" s="25"/>
      <c r="S73" s="25"/>
      <c r="T73" s="25"/>
      <c r="U73" s="25"/>
    </row>
    <row r="74" spans="1:21" x14ac:dyDescent="0.15">
      <c r="A74" s="24">
        <v>73</v>
      </c>
      <c r="B74" s="25"/>
      <c r="C74" s="25"/>
      <c r="D74" s="25"/>
      <c r="E74" s="25"/>
      <c r="F74" s="25"/>
      <c r="G74" s="25"/>
      <c r="H74" s="25"/>
      <c r="I74" s="67"/>
      <c r="J74" s="25"/>
      <c r="K74" s="25"/>
      <c r="L74" s="25"/>
      <c r="M74" s="25"/>
      <c r="N74" s="25"/>
      <c r="O74" s="25"/>
      <c r="P74" s="25"/>
      <c r="Q74" s="25"/>
      <c r="R74" s="25"/>
      <c r="S74" s="25"/>
      <c r="T74" s="25"/>
      <c r="U74" s="25"/>
    </row>
    <row r="75" spans="1:21" x14ac:dyDescent="0.15">
      <c r="A75" s="24">
        <v>74</v>
      </c>
      <c r="B75" s="25"/>
      <c r="C75" s="25"/>
      <c r="D75" s="25"/>
      <c r="E75" s="25"/>
      <c r="F75" s="25"/>
      <c r="G75" s="25"/>
      <c r="H75" s="25"/>
      <c r="I75" s="67"/>
      <c r="J75" s="25"/>
      <c r="K75" s="25"/>
      <c r="L75" s="25"/>
      <c r="M75" s="25"/>
      <c r="N75" s="25"/>
      <c r="O75" s="25"/>
      <c r="P75" s="25"/>
      <c r="Q75" s="25"/>
      <c r="R75" s="25"/>
      <c r="S75" s="25"/>
      <c r="T75" s="25"/>
      <c r="U75" s="25"/>
    </row>
    <row r="76" spans="1:21" x14ac:dyDescent="0.15">
      <c r="A76" s="24">
        <v>75</v>
      </c>
      <c r="B76" s="25"/>
      <c r="C76" s="25"/>
      <c r="D76" s="25"/>
      <c r="E76" s="25"/>
      <c r="F76" s="25"/>
      <c r="G76" s="25"/>
      <c r="H76" s="25"/>
      <c r="I76" s="67"/>
      <c r="J76" s="25"/>
      <c r="K76" s="25"/>
      <c r="L76" s="25"/>
      <c r="M76" s="25"/>
      <c r="N76" s="25"/>
      <c r="O76" s="25"/>
      <c r="P76" s="25"/>
      <c r="Q76" s="25"/>
      <c r="R76" s="25"/>
      <c r="S76" s="25"/>
      <c r="T76" s="25"/>
      <c r="U76" s="25"/>
    </row>
    <row r="77" spans="1:21" x14ac:dyDescent="0.15">
      <c r="A77" s="24">
        <v>76</v>
      </c>
      <c r="B77" s="25"/>
      <c r="C77" s="25"/>
      <c r="D77" s="25"/>
      <c r="E77" s="25"/>
      <c r="F77" s="25"/>
      <c r="G77" s="25"/>
      <c r="H77" s="25"/>
      <c r="I77" s="67"/>
      <c r="J77" s="25"/>
      <c r="K77" s="25"/>
      <c r="L77" s="25"/>
      <c r="M77" s="25"/>
      <c r="N77" s="25"/>
      <c r="O77" s="25"/>
      <c r="P77" s="25"/>
      <c r="Q77" s="25"/>
      <c r="R77" s="25"/>
      <c r="S77" s="25"/>
      <c r="T77" s="25"/>
      <c r="U77" s="25"/>
    </row>
    <row r="78" spans="1:21" x14ac:dyDescent="0.15">
      <c r="A78" s="24">
        <v>77</v>
      </c>
      <c r="B78" s="25"/>
      <c r="C78" s="25"/>
      <c r="D78" s="25"/>
      <c r="E78" s="25"/>
      <c r="F78" s="25"/>
      <c r="G78" s="25"/>
      <c r="H78" s="25"/>
      <c r="I78" s="67"/>
      <c r="J78" s="25"/>
      <c r="K78" s="25"/>
      <c r="L78" s="25"/>
      <c r="M78" s="25"/>
      <c r="N78" s="25"/>
      <c r="O78" s="25"/>
      <c r="P78" s="25"/>
      <c r="Q78" s="25"/>
      <c r="R78" s="25"/>
      <c r="S78" s="25"/>
      <c r="T78" s="25"/>
      <c r="U78" s="25"/>
    </row>
    <row r="79" spans="1:21" x14ac:dyDescent="0.15">
      <c r="A79" s="24">
        <v>78</v>
      </c>
      <c r="B79" s="25"/>
      <c r="C79" s="25"/>
      <c r="D79" s="25"/>
      <c r="E79" s="25"/>
      <c r="F79" s="25"/>
      <c r="G79" s="25"/>
      <c r="H79" s="25"/>
      <c r="I79" s="67"/>
      <c r="J79" s="25"/>
      <c r="K79" s="25"/>
      <c r="L79" s="25"/>
      <c r="M79" s="25"/>
      <c r="N79" s="25"/>
      <c r="O79" s="25"/>
      <c r="P79" s="25"/>
      <c r="Q79" s="25"/>
      <c r="R79" s="25"/>
      <c r="S79" s="25"/>
      <c r="T79" s="25"/>
      <c r="U79" s="25"/>
    </row>
    <row r="80" spans="1:21" x14ac:dyDescent="0.15">
      <c r="A80" s="24">
        <v>79</v>
      </c>
      <c r="B80" s="25"/>
      <c r="C80" s="25"/>
      <c r="D80" s="25"/>
      <c r="E80" s="25"/>
      <c r="F80" s="25"/>
      <c r="G80" s="25"/>
      <c r="H80" s="25"/>
      <c r="I80" s="67"/>
      <c r="J80" s="25"/>
      <c r="K80" s="25"/>
      <c r="L80" s="25"/>
      <c r="M80" s="25"/>
      <c r="N80" s="25"/>
      <c r="O80" s="25"/>
      <c r="P80" s="25"/>
      <c r="Q80" s="25"/>
      <c r="R80" s="25"/>
      <c r="S80" s="25"/>
      <c r="T80" s="25"/>
      <c r="U80" s="25"/>
    </row>
    <row r="81" spans="1:21" x14ac:dyDescent="0.15">
      <c r="A81" s="24">
        <v>80</v>
      </c>
      <c r="B81" s="25"/>
      <c r="C81" s="25"/>
      <c r="D81" s="25"/>
      <c r="E81" s="25"/>
      <c r="F81" s="25"/>
      <c r="G81" s="25"/>
      <c r="H81" s="25"/>
      <c r="I81" s="67"/>
      <c r="J81" s="25"/>
      <c r="K81" s="25"/>
      <c r="L81" s="25"/>
      <c r="M81" s="25"/>
      <c r="N81" s="25"/>
      <c r="O81" s="25"/>
      <c r="P81" s="25"/>
      <c r="Q81" s="25"/>
      <c r="R81" s="25"/>
      <c r="S81" s="25"/>
      <c r="T81" s="25"/>
      <c r="U81" s="25"/>
    </row>
    <row r="82" spans="1:21" x14ac:dyDescent="0.15">
      <c r="A82" s="24">
        <v>81</v>
      </c>
      <c r="B82" s="25"/>
      <c r="C82" s="25"/>
      <c r="D82" s="25"/>
      <c r="E82" s="25"/>
      <c r="F82" s="25"/>
      <c r="G82" s="25"/>
      <c r="H82" s="25"/>
      <c r="I82" s="67"/>
      <c r="J82" s="25"/>
      <c r="K82" s="25"/>
      <c r="L82" s="25"/>
      <c r="M82" s="25"/>
      <c r="N82" s="25"/>
      <c r="O82" s="25"/>
      <c r="P82" s="25"/>
      <c r="Q82" s="25"/>
      <c r="R82" s="25"/>
      <c r="S82" s="25"/>
      <c r="T82" s="25"/>
      <c r="U82" s="25"/>
    </row>
    <row r="83" spans="1:21" x14ac:dyDescent="0.15">
      <c r="A83" s="24">
        <v>82</v>
      </c>
      <c r="B83" s="25"/>
      <c r="C83" s="25"/>
      <c r="D83" s="25"/>
      <c r="E83" s="25"/>
      <c r="F83" s="25"/>
      <c r="G83" s="25"/>
      <c r="H83" s="25"/>
      <c r="I83" s="67"/>
      <c r="J83" s="25"/>
      <c r="K83" s="25"/>
      <c r="L83" s="25"/>
      <c r="M83" s="25"/>
      <c r="N83" s="25"/>
      <c r="O83" s="25"/>
      <c r="P83" s="25"/>
      <c r="Q83" s="25"/>
      <c r="R83" s="25"/>
      <c r="S83" s="25"/>
      <c r="T83" s="25"/>
      <c r="U83" s="25"/>
    </row>
    <row r="84" spans="1:21" x14ac:dyDescent="0.15">
      <c r="A84" s="24">
        <v>83</v>
      </c>
      <c r="B84" s="25"/>
      <c r="C84" s="25"/>
      <c r="D84" s="25"/>
      <c r="E84" s="25"/>
      <c r="F84" s="25"/>
      <c r="G84" s="25"/>
      <c r="H84" s="25"/>
      <c r="I84" s="67"/>
      <c r="J84" s="25"/>
      <c r="K84" s="25"/>
      <c r="L84" s="25"/>
      <c r="M84" s="25"/>
      <c r="N84" s="25"/>
      <c r="O84" s="25"/>
      <c r="P84" s="25"/>
      <c r="Q84" s="25"/>
      <c r="R84" s="25"/>
      <c r="S84" s="25"/>
      <c r="T84" s="25"/>
      <c r="U84" s="25"/>
    </row>
    <row r="85" spans="1:21" x14ac:dyDescent="0.15">
      <c r="A85" s="24">
        <v>84</v>
      </c>
      <c r="B85" s="25"/>
      <c r="C85" s="25"/>
      <c r="D85" s="25"/>
      <c r="E85" s="25"/>
      <c r="F85" s="25"/>
      <c r="G85" s="25"/>
      <c r="H85" s="25"/>
      <c r="I85" s="67"/>
      <c r="J85" s="25"/>
      <c r="K85" s="25"/>
      <c r="L85" s="25"/>
      <c r="M85" s="25"/>
      <c r="N85" s="25"/>
      <c r="O85" s="25"/>
      <c r="P85" s="25"/>
      <c r="Q85" s="25"/>
      <c r="R85" s="25"/>
      <c r="S85" s="25"/>
      <c r="T85" s="25"/>
      <c r="U85" s="25"/>
    </row>
    <row r="86" spans="1:21" x14ac:dyDescent="0.15">
      <c r="A86" s="24">
        <v>85</v>
      </c>
      <c r="B86" s="25"/>
      <c r="C86" s="25"/>
      <c r="D86" s="25"/>
      <c r="E86" s="25"/>
      <c r="F86" s="25"/>
      <c r="G86" s="25"/>
      <c r="H86" s="25"/>
      <c r="I86" s="67"/>
      <c r="J86" s="25"/>
      <c r="K86" s="25"/>
      <c r="L86" s="25"/>
      <c r="M86" s="25"/>
      <c r="N86" s="25"/>
      <c r="O86" s="25"/>
      <c r="P86" s="25"/>
      <c r="Q86" s="25"/>
      <c r="R86" s="25"/>
      <c r="S86" s="25"/>
      <c r="T86" s="25"/>
      <c r="U86" s="25"/>
    </row>
    <row r="87" spans="1:21" x14ac:dyDescent="0.15">
      <c r="A87" s="24">
        <v>86</v>
      </c>
      <c r="B87" s="25"/>
      <c r="C87" s="25"/>
      <c r="D87" s="25"/>
      <c r="E87" s="25"/>
      <c r="F87" s="25"/>
      <c r="G87" s="25"/>
      <c r="H87" s="25"/>
      <c r="I87" s="67"/>
      <c r="J87" s="25"/>
      <c r="K87" s="25"/>
      <c r="L87" s="25"/>
      <c r="M87" s="25"/>
      <c r="N87" s="25"/>
      <c r="O87" s="25"/>
      <c r="P87" s="25"/>
      <c r="Q87" s="25"/>
      <c r="R87" s="25"/>
      <c r="S87" s="25"/>
      <c r="T87" s="25"/>
      <c r="U87" s="25"/>
    </row>
    <row r="88" spans="1:21" x14ac:dyDescent="0.15">
      <c r="A88" s="24">
        <v>87</v>
      </c>
      <c r="B88" s="25"/>
      <c r="C88" s="25"/>
      <c r="D88" s="25"/>
      <c r="E88" s="25"/>
      <c r="F88" s="25"/>
      <c r="G88" s="25"/>
      <c r="H88" s="25"/>
      <c r="I88" s="67"/>
      <c r="J88" s="25"/>
      <c r="K88" s="25"/>
      <c r="L88" s="25"/>
      <c r="M88" s="25"/>
      <c r="N88" s="25"/>
      <c r="O88" s="25"/>
      <c r="P88" s="25"/>
      <c r="Q88" s="25"/>
      <c r="R88" s="25"/>
      <c r="S88" s="25"/>
      <c r="T88" s="25"/>
      <c r="U88" s="25"/>
    </row>
    <row r="89" spans="1:21" x14ac:dyDescent="0.15">
      <c r="A89" s="24">
        <v>88</v>
      </c>
      <c r="B89" s="25"/>
      <c r="C89" s="25"/>
      <c r="D89" s="25"/>
      <c r="E89" s="25"/>
      <c r="F89" s="25"/>
      <c r="G89" s="25"/>
      <c r="H89" s="25"/>
      <c r="I89" s="67"/>
      <c r="J89" s="25"/>
      <c r="K89" s="25"/>
      <c r="L89" s="25"/>
      <c r="M89" s="25"/>
      <c r="N89" s="25"/>
      <c r="O89" s="25"/>
      <c r="P89" s="25"/>
      <c r="Q89" s="25"/>
      <c r="R89" s="25"/>
      <c r="S89" s="25"/>
      <c r="T89" s="25"/>
      <c r="U89" s="25"/>
    </row>
    <row r="90" spans="1:21" x14ac:dyDescent="0.15">
      <c r="A90" s="24">
        <v>89</v>
      </c>
      <c r="B90" s="25"/>
      <c r="C90" s="25"/>
      <c r="D90" s="25"/>
      <c r="E90" s="25"/>
      <c r="F90" s="25"/>
      <c r="G90" s="25"/>
      <c r="H90" s="25"/>
      <c r="I90" s="67"/>
      <c r="J90" s="25"/>
      <c r="K90" s="25"/>
      <c r="L90" s="25"/>
      <c r="M90" s="25"/>
      <c r="N90" s="25"/>
      <c r="O90" s="25"/>
      <c r="P90" s="25"/>
      <c r="Q90" s="25"/>
      <c r="R90" s="25"/>
      <c r="S90" s="25"/>
      <c r="T90" s="25"/>
      <c r="U90" s="25"/>
    </row>
    <row r="91" spans="1:21" x14ac:dyDescent="0.15">
      <c r="A91" s="24">
        <v>90</v>
      </c>
      <c r="B91" s="25"/>
      <c r="C91" s="25"/>
      <c r="D91" s="25"/>
      <c r="E91" s="25"/>
      <c r="F91" s="25"/>
      <c r="G91" s="25"/>
      <c r="H91" s="25"/>
      <c r="I91" s="67"/>
      <c r="J91" s="25"/>
      <c r="K91" s="25"/>
      <c r="L91" s="25"/>
      <c r="M91" s="25"/>
      <c r="N91" s="25"/>
      <c r="O91" s="25"/>
      <c r="P91" s="25"/>
      <c r="Q91" s="25"/>
      <c r="R91" s="25"/>
      <c r="S91" s="25"/>
      <c r="T91" s="25"/>
      <c r="U91" s="25"/>
    </row>
    <row r="92" spans="1:21" x14ac:dyDescent="0.15">
      <c r="A92" s="24">
        <v>91</v>
      </c>
      <c r="B92" s="25"/>
      <c r="C92" s="25"/>
      <c r="D92" s="25"/>
      <c r="E92" s="25"/>
      <c r="F92" s="25"/>
      <c r="G92" s="25"/>
      <c r="H92" s="25"/>
      <c r="I92" s="67"/>
      <c r="J92" s="25"/>
      <c r="K92" s="25"/>
      <c r="L92" s="25"/>
      <c r="M92" s="25"/>
      <c r="N92" s="25"/>
      <c r="O92" s="25"/>
      <c r="P92" s="25"/>
      <c r="Q92" s="25"/>
      <c r="R92" s="25"/>
      <c r="S92" s="25"/>
      <c r="T92" s="25"/>
      <c r="U92" s="25"/>
    </row>
    <row r="93" spans="1:21" x14ac:dyDescent="0.15">
      <c r="A93" s="24">
        <v>92</v>
      </c>
      <c r="B93" s="25"/>
      <c r="C93" s="25"/>
      <c r="D93" s="25"/>
      <c r="E93" s="25"/>
      <c r="F93" s="25"/>
      <c r="G93" s="25"/>
      <c r="H93" s="25"/>
      <c r="I93" s="67"/>
      <c r="J93" s="25"/>
      <c r="K93" s="25"/>
      <c r="L93" s="25"/>
      <c r="M93" s="25"/>
      <c r="N93" s="25"/>
      <c r="O93" s="25"/>
      <c r="P93" s="25"/>
      <c r="Q93" s="25"/>
      <c r="R93" s="25"/>
      <c r="S93" s="25"/>
      <c r="T93" s="25"/>
      <c r="U93" s="25"/>
    </row>
    <row r="94" spans="1:21" x14ac:dyDescent="0.15">
      <c r="A94" s="24">
        <v>93</v>
      </c>
      <c r="B94" s="25"/>
      <c r="C94" s="25"/>
      <c r="D94" s="25"/>
      <c r="E94" s="25"/>
      <c r="F94" s="25"/>
      <c r="G94" s="25"/>
      <c r="H94" s="25"/>
      <c r="I94" s="67"/>
      <c r="J94" s="25"/>
      <c r="K94" s="25"/>
      <c r="L94" s="25"/>
      <c r="M94" s="25"/>
      <c r="N94" s="25"/>
      <c r="O94" s="25"/>
      <c r="P94" s="25"/>
      <c r="Q94" s="25"/>
      <c r="R94" s="25"/>
      <c r="S94" s="25"/>
      <c r="T94" s="25"/>
      <c r="U94" s="25"/>
    </row>
    <row r="95" spans="1:21" x14ac:dyDescent="0.15">
      <c r="A95" s="24">
        <v>94</v>
      </c>
      <c r="B95" s="25"/>
      <c r="C95" s="25"/>
      <c r="D95" s="25"/>
      <c r="E95" s="25"/>
      <c r="F95" s="25"/>
      <c r="G95" s="25"/>
      <c r="H95" s="25"/>
      <c r="I95" s="67"/>
      <c r="J95" s="25"/>
      <c r="K95" s="25"/>
      <c r="L95" s="25"/>
      <c r="M95" s="25"/>
      <c r="N95" s="25"/>
      <c r="O95" s="25"/>
      <c r="P95" s="25"/>
      <c r="Q95" s="25"/>
      <c r="R95" s="25"/>
      <c r="S95" s="25"/>
      <c r="T95" s="25"/>
      <c r="U95" s="25"/>
    </row>
    <row r="96" spans="1:21" x14ac:dyDescent="0.15">
      <c r="A96" s="24">
        <v>95</v>
      </c>
      <c r="B96" s="25"/>
      <c r="C96" s="25"/>
      <c r="D96" s="25"/>
      <c r="E96" s="25"/>
      <c r="F96" s="25"/>
      <c r="G96" s="25"/>
      <c r="H96" s="25"/>
      <c r="I96" s="67"/>
      <c r="J96" s="25"/>
      <c r="K96" s="25"/>
      <c r="L96" s="25"/>
      <c r="M96" s="25"/>
      <c r="N96" s="25"/>
      <c r="O96" s="25"/>
      <c r="P96" s="25"/>
      <c r="Q96" s="25"/>
      <c r="R96" s="25"/>
      <c r="S96" s="25"/>
      <c r="T96" s="25"/>
      <c r="U96" s="25"/>
    </row>
    <row r="97" spans="1:21" x14ac:dyDescent="0.15">
      <c r="A97" s="24">
        <v>96</v>
      </c>
      <c r="B97" s="25"/>
      <c r="C97" s="25"/>
      <c r="D97" s="25"/>
      <c r="E97" s="25"/>
      <c r="F97" s="25"/>
      <c r="G97" s="25"/>
      <c r="H97" s="25"/>
      <c r="I97" s="67"/>
      <c r="J97" s="25"/>
      <c r="K97" s="25"/>
      <c r="L97" s="25"/>
      <c r="M97" s="25"/>
      <c r="N97" s="25"/>
      <c r="O97" s="25"/>
      <c r="P97" s="25"/>
      <c r="Q97" s="25"/>
      <c r="R97" s="25"/>
      <c r="S97" s="25"/>
      <c r="T97" s="25"/>
      <c r="U97" s="25"/>
    </row>
    <row r="98" spans="1:21" x14ac:dyDescent="0.15">
      <c r="A98" s="24">
        <v>97</v>
      </c>
      <c r="B98" s="25"/>
      <c r="C98" s="25"/>
      <c r="D98" s="25"/>
      <c r="E98" s="25"/>
      <c r="F98" s="25"/>
      <c r="G98" s="25"/>
      <c r="H98" s="25"/>
      <c r="I98" s="67"/>
      <c r="J98" s="25"/>
      <c r="K98" s="25"/>
      <c r="L98" s="25"/>
      <c r="M98" s="25"/>
      <c r="N98" s="25"/>
      <c r="O98" s="25"/>
      <c r="P98" s="25"/>
      <c r="Q98" s="25"/>
      <c r="R98" s="25"/>
      <c r="S98" s="25"/>
      <c r="T98" s="25"/>
      <c r="U98" s="25"/>
    </row>
    <row r="99" spans="1:21" x14ac:dyDescent="0.15">
      <c r="A99" s="24">
        <v>98</v>
      </c>
      <c r="B99" s="25"/>
      <c r="C99" s="25"/>
      <c r="D99" s="25"/>
      <c r="E99" s="25"/>
      <c r="F99" s="25"/>
      <c r="G99" s="25"/>
      <c r="H99" s="25"/>
      <c r="I99" s="67"/>
      <c r="J99" s="25"/>
      <c r="K99" s="25"/>
      <c r="L99" s="25"/>
      <c r="M99" s="25"/>
      <c r="N99" s="25"/>
      <c r="O99" s="25"/>
      <c r="P99" s="25"/>
      <c r="Q99" s="25"/>
      <c r="R99" s="25"/>
      <c r="S99" s="25"/>
      <c r="T99" s="25"/>
      <c r="U99" s="25"/>
    </row>
    <row r="100" spans="1:21" x14ac:dyDescent="0.15">
      <c r="A100" s="24">
        <v>99</v>
      </c>
      <c r="B100" s="25"/>
      <c r="C100" s="25"/>
      <c r="D100" s="25"/>
      <c r="E100" s="25"/>
      <c r="F100" s="25"/>
      <c r="G100" s="25"/>
      <c r="H100" s="25"/>
      <c r="I100" s="67"/>
      <c r="J100" s="25"/>
      <c r="K100" s="25"/>
      <c r="L100" s="25"/>
      <c r="M100" s="25"/>
      <c r="N100" s="25"/>
      <c r="O100" s="25"/>
      <c r="P100" s="25"/>
      <c r="Q100" s="25"/>
      <c r="R100" s="25"/>
      <c r="S100" s="25"/>
      <c r="T100" s="25"/>
      <c r="U100" s="25"/>
    </row>
    <row r="101" spans="1:21" x14ac:dyDescent="0.15">
      <c r="A101" s="24">
        <v>100</v>
      </c>
      <c r="B101" s="25"/>
      <c r="C101" s="25"/>
      <c r="D101" s="25"/>
      <c r="E101" s="25"/>
      <c r="F101" s="25"/>
      <c r="G101" s="25"/>
      <c r="H101" s="25"/>
      <c r="I101" s="67"/>
      <c r="J101" s="25"/>
      <c r="K101" s="25"/>
      <c r="L101" s="25"/>
      <c r="M101" s="25"/>
      <c r="N101" s="25"/>
      <c r="O101" s="25"/>
      <c r="P101" s="25"/>
      <c r="Q101" s="25"/>
      <c r="R101" s="25"/>
      <c r="S101" s="25"/>
      <c r="T101" s="25"/>
      <c r="U101" s="25"/>
    </row>
  </sheetData>
  <sheetProtection algorithmName="SHA-512" hashValue="zcpUhwXhbFDZH547KhS7mzQoPaETVqm17oeiX5L8m/0kEkZZnVjUdAG+kFQxUUQmYqKyxQQEhpBJQ0kX+cYR9w==" saltValue="LeXDwc8fD378nIUeO+meow==" spinCount="100000" sheet="1" selectLockedCells="1"/>
  <phoneticPr fontId="6"/>
  <pageMargins left="0.7" right="0.7" top="0.75" bottom="0.75" header="0.3" footer="0.3"/>
  <pageSetup paperSize="9" scale="71" fitToHeight="0" orientation="landscape" horizontalDpi="0" verticalDpi="0"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4BC5F-ED55-44B7-B139-33E69712CC85}">
  <sheetPr codeName="Sheet7"/>
  <dimension ref="A1:AB18"/>
  <sheetViews>
    <sheetView zoomScaleNormal="100" workbookViewId="0">
      <selection activeCell="H3" sqref="H3"/>
    </sheetView>
  </sheetViews>
  <sheetFormatPr defaultRowHeight="13.5" x14ac:dyDescent="0.15"/>
  <cols>
    <col min="1" max="1" width="20.625" style="3" bestFit="1" customWidth="1"/>
    <col min="2" max="2" width="9" style="3" customWidth="1"/>
    <col min="3" max="3" width="5.5" style="3" bestFit="1" customWidth="1"/>
    <col min="4" max="4" width="9" style="3" customWidth="1"/>
    <col min="5" max="8" width="9" style="3"/>
    <col min="9" max="9" width="4.5" style="3" customWidth="1"/>
    <col min="10" max="17" width="9" style="3"/>
    <col min="18" max="28" width="9" style="95"/>
    <col min="29" max="16384" width="9" style="3"/>
  </cols>
  <sheetData>
    <row r="1" spans="1:19" ht="27" customHeight="1" x14ac:dyDescent="0.15">
      <c r="A1" s="185" t="str">
        <f>基本情報!D6&amp;" "&amp;"大学記録"</f>
        <v xml:space="preserve"> 大学記録</v>
      </c>
      <c r="B1" s="186"/>
      <c r="C1" s="186"/>
      <c r="D1" s="186"/>
      <c r="E1" s="186"/>
      <c r="F1" s="186"/>
      <c r="G1" s="186"/>
      <c r="H1" s="187"/>
      <c r="I1" s="95"/>
      <c r="J1" s="188" t="s">
        <v>446</v>
      </c>
      <c r="K1" s="188"/>
      <c r="L1" s="188"/>
      <c r="M1" s="188"/>
      <c r="N1" s="95"/>
      <c r="O1" s="95"/>
      <c r="P1" s="95"/>
      <c r="Q1" s="95"/>
    </row>
    <row r="2" spans="1:19" ht="17.25" customHeight="1" thickBot="1" x14ac:dyDescent="0.2">
      <c r="A2" s="96" t="s">
        <v>285</v>
      </c>
      <c r="B2" s="189" t="s">
        <v>447</v>
      </c>
      <c r="C2" s="190"/>
      <c r="D2" s="190"/>
      <c r="E2" s="190"/>
      <c r="F2" s="190"/>
      <c r="G2" s="190"/>
      <c r="H2" s="191"/>
      <c r="I2" s="95"/>
      <c r="J2" s="188"/>
      <c r="K2" s="188"/>
      <c r="L2" s="188"/>
      <c r="M2" s="188"/>
      <c r="N2" s="95"/>
      <c r="O2" s="95"/>
      <c r="P2" s="95"/>
      <c r="Q2" s="95"/>
    </row>
    <row r="3" spans="1:19" ht="14.25" thickTop="1" x14ac:dyDescent="0.15">
      <c r="A3" s="97" t="s">
        <v>247</v>
      </c>
      <c r="B3" s="103"/>
      <c r="C3" s="192"/>
      <c r="D3" s="94"/>
      <c r="E3" s="193"/>
      <c r="F3" s="94"/>
      <c r="G3" s="194"/>
      <c r="H3" s="98"/>
      <c r="I3" s="95"/>
      <c r="J3" s="195"/>
      <c r="K3" s="195"/>
      <c r="L3" s="195"/>
      <c r="M3" s="195"/>
      <c r="N3" s="195"/>
      <c r="O3" s="195"/>
      <c r="P3" s="195"/>
      <c r="Q3" s="195"/>
      <c r="R3" s="195"/>
      <c r="S3" s="195"/>
    </row>
    <row r="4" spans="1:19" x14ac:dyDescent="0.15">
      <c r="A4" s="97" t="s">
        <v>246</v>
      </c>
      <c r="B4" s="103"/>
      <c r="C4" s="192"/>
      <c r="D4" s="94"/>
      <c r="E4" s="193"/>
      <c r="F4" s="94"/>
      <c r="G4" s="194"/>
      <c r="H4" s="98"/>
      <c r="I4" s="95"/>
      <c r="J4" s="195"/>
      <c r="K4" s="195"/>
      <c r="L4" s="195"/>
      <c r="M4" s="195"/>
      <c r="N4" s="195"/>
      <c r="O4" s="195"/>
      <c r="P4" s="195"/>
      <c r="Q4" s="195"/>
      <c r="R4" s="195"/>
      <c r="S4" s="195"/>
    </row>
    <row r="5" spans="1:19" x14ac:dyDescent="0.15">
      <c r="A5" s="97" t="s">
        <v>283</v>
      </c>
      <c r="B5" s="103"/>
      <c r="C5" s="192"/>
      <c r="D5" s="94"/>
      <c r="E5" s="193"/>
      <c r="F5" s="94"/>
      <c r="G5" s="194"/>
      <c r="H5" s="98"/>
      <c r="I5" s="95"/>
      <c r="J5" s="99"/>
      <c r="K5" s="99"/>
      <c r="L5" s="99"/>
      <c r="M5" s="99"/>
      <c r="N5" s="99"/>
      <c r="O5" s="99"/>
      <c r="P5" s="99"/>
      <c r="Q5" s="99"/>
      <c r="R5" s="99"/>
      <c r="S5" s="99"/>
    </row>
    <row r="6" spans="1:19" s="95" customFormat="1" x14ac:dyDescent="0.15"/>
    <row r="7" spans="1:19" s="95" customFormat="1" x14ac:dyDescent="0.15"/>
    <row r="8" spans="1:19" s="95" customFormat="1" x14ac:dyDescent="0.15"/>
    <row r="9" spans="1:19" s="95" customFormat="1" x14ac:dyDescent="0.15"/>
    <row r="10" spans="1:19" s="95" customFormat="1" x14ac:dyDescent="0.15"/>
    <row r="11" spans="1:19" s="95" customFormat="1" x14ac:dyDescent="0.15"/>
    <row r="12" spans="1:19" s="95" customFormat="1" x14ac:dyDescent="0.15"/>
    <row r="13" spans="1:19" s="95" customFormat="1" x14ac:dyDescent="0.15"/>
    <row r="14" spans="1:19" s="95" customFormat="1" x14ac:dyDescent="0.15"/>
    <row r="15" spans="1:19" s="95" customFormat="1" x14ac:dyDescent="0.15"/>
    <row r="16" spans="1:19" s="95" customFormat="1" x14ac:dyDescent="0.15"/>
    <row r="17" s="95" customFormat="1" x14ac:dyDescent="0.15"/>
    <row r="18" s="95" customFormat="1" x14ac:dyDescent="0.15"/>
  </sheetData>
  <sheetProtection algorithmName="SHA-512" hashValue="yETYZpi5EDcj8RvH2RIgIvORdwP3N2p3BY+yc7zgh8rATAoAmCyBbMyaO/nCvLmjxa731fJC/gLSnWM8ve8HMA==" saltValue="XRL1lY+bhSGbDt2/5Z4Usg==" spinCount="100000" sheet="1" selectLockedCells="1"/>
  <mergeCells count="7">
    <mergeCell ref="A1:H1"/>
    <mergeCell ref="J1:M2"/>
    <mergeCell ref="B2:H2"/>
    <mergeCell ref="C3:C5"/>
    <mergeCell ref="E3:E5"/>
    <mergeCell ref="G3:G5"/>
    <mergeCell ref="J3:S4"/>
  </mergeCells>
  <phoneticPr fontId="15"/>
  <dataValidations count="2">
    <dataValidation type="list" allowBlank="1" showInputMessage="1" showErrorMessage="1" sqref="D3:D5" xr:uid="{B6489C34-4D69-4E17-93A0-7AFDB4B264C7}">
      <formula1>番号⑤</formula1>
    </dataValidation>
    <dataValidation type="list" allowBlank="1" showInputMessage="1" showErrorMessage="1" sqref="H3:H5" xr:uid="{1A098CC8-AEF1-49B5-87B2-5620EBEC89CD}">
      <formula1>番号②</formula1>
    </dataValidation>
  </dataValidations>
  <pageMargins left="0.7" right="0.7" top="0.75" bottom="0.75" header="0.3" footer="0.3"/>
  <pageSetup paperSize="9" orientation="portrait" horizontalDpi="0"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r:uid="{D3C44A35-773A-46D6-80D5-B4C8BB471C53}">
          <x14:formula1>
            <xm:f>リスト!$D$2:$D$102</xm:f>
          </x14:formula1>
          <xm:sqref>F3:F5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1E8CDA-DF82-4347-BD96-1E5297AC846F}">
  <sheetPr>
    <pageSetUpPr fitToPage="1"/>
  </sheetPr>
  <dimension ref="A1:BL461"/>
  <sheetViews>
    <sheetView zoomScale="70" zoomScaleNormal="70" zoomScaleSheetLayoutView="40" workbookViewId="0">
      <selection sqref="A1:AT1"/>
    </sheetView>
  </sheetViews>
  <sheetFormatPr defaultRowHeight="13.5" x14ac:dyDescent="0.15"/>
  <cols>
    <col min="1" max="1" width="9" style="5"/>
    <col min="2" max="2" width="9.25" style="5" bestFit="1" customWidth="1"/>
    <col min="3" max="4" width="9.125" style="11" customWidth="1"/>
    <col min="5" max="5" width="26.25" style="5" bestFit="1" customWidth="1"/>
    <col min="6" max="6" width="10.5" style="5" customWidth="1"/>
    <col min="7" max="7" width="9.25" style="5" bestFit="1" customWidth="1"/>
    <col min="8" max="8" width="10.375" style="5" customWidth="1"/>
    <col min="9" max="9" width="14.125" style="5" bestFit="1" customWidth="1"/>
    <col min="10" max="10" width="9.25" style="5" bestFit="1" customWidth="1"/>
    <col min="11" max="11" width="9" style="5" customWidth="1"/>
    <col min="12" max="12" width="11.25" style="5" hidden="1" customWidth="1"/>
    <col min="13" max="13" width="5.625" style="11" hidden="1" customWidth="1"/>
    <col min="14" max="14" width="7.375" style="11" bestFit="1" customWidth="1"/>
    <col min="15" max="15" width="4.875" style="1" customWidth="1"/>
    <col min="16" max="16" width="4.5" style="1" customWidth="1"/>
    <col min="17" max="17" width="5.375" style="1" customWidth="1"/>
    <col min="18" max="18" width="4.5" style="1" customWidth="1"/>
    <col min="19" max="19" width="6.25" style="5" customWidth="1"/>
    <col min="20" max="20" width="5.5" style="1" customWidth="1"/>
    <col min="21" max="21" width="5.625" style="5" bestFit="1" customWidth="1"/>
    <col min="22" max="22" width="7.625" style="5" hidden="1" customWidth="1"/>
    <col min="23" max="23" width="3.875" style="5" hidden="1" customWidth="1"/>
    <col min="24" max="24" width="4.125" style="5" hidden="1" customWidth="1"/>
    <col min="25" max="25" width="3.875" style="5" hidden="1" customWidth="1"/>
    <col min="26" max="26" width="4.125" style="5" hidden="1" customWidth="1"/>
    <col min="27" max="27" width="3.875" style="5" hidden="1" customWidth="1"/>
    <col min="28" max="28" width="38.125" style="5" customWidth="1"/>
    <col min="29" max="29" width="8" style="11" hidden="1" customWidth="1"/>
    <col min="30" max="30" width="7.375" style="11" bestFit="1" customWidth="1"/>
    <col min="31" max="31" width="4.875" style="1" customWidth="1"/>
    <col min="32" max="32" width="4.5" style="1" customWidth="1"/>
    <col min="33" max="33" width="5.375" style="1" customWidth="1"/>
    <col min="34" max="34" width="4.5" style="1" customWidth="1"/>
    <col min="35" max="35" width="6.25" style="5" customWidth="1"/>
    <col min="36" max="36" width="5.5" style="1" customWidth="1"/>
    <col min="37" max="37" width="7.25" style="5" bestFit="1" customWidth="1"/>
    <col min="38" max="38" width="5.625" style="11" hidden="1" customWidth="1"/>
    <col min="39" max="39" width="7.375" style="11" bestFit="1" customWidth="1"/>
    <col min="40" max="40" width="4.875" style="1" customWidth="1"/>
    <col min="41" max="41" width="4.5" style="1" customWidth="1"/>
    <col min="42" max="42" width="5.375" style="1" customWidth="1"/>
    <col min="43" max="43" width="4.5" style="1" customWidth="1"/>
    <col min="44" max="44" width="6.25" style="5" customWidth="1"/>
    <col min="45" max="45" width="5.5" style="1" customWidth="1"/>
    <col min="46" max="46" width="7.75" style="5" customWidth="1"/>
    <col min="47" max="47" width="9" style="5"/>
    <col min="48" max="48" width="8.5" style="5" hidden="1" customWidth="1"/>
    <col min="49" max="62" width="9" style="5" hidden="1" customWidth="1"/>
    <col min="63" max="63" width="10" style="5" hidden="1" customWidth="1"/>
    <col min="64" max="64" width="10.5" style="5" hidden="1" customWidth="1"/>
    <col min="65" max="16384" width="9" style="5"/>
  </cols>
  <sheetData>
    <row r="1" spans="1:64" ht="25.5" customHeight="1" x14ac:dyDescent="0.15">
      <c r="A1" s="264" t="s">
        <v>13905</v>
      </c>
      <c r="B1" s="264"/>
      <c r="C1" s="264"/>
      <c r="D1" s="264"/>
      <c r="E1" s="264"/>
      <c r="F1" s="264"/>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s="264"/>
      <c r="AG1" s="264"/>
      <c r="AH1" s="264"/>
      <c r="AI1" s="264"/>
      <c r="AJ1" s="264"/>
      <c r="AK1" s="264"/>
      <c r="AL1" s="264"/>
      <c r="AM1" s="264"/>
      <c r="AN1" s="264"/>
      <c r="AO1" s="264"/>
      <c r="AP1" s="264"/>
      <c r="AQ1" s="264"/>
      <c r="AR1" s="264"/>
      <c r="AS1" s="264"/>
      <c r="AT1" s="264"/>
    </row>
    <row r="2" spans="1:64" ht="14.25" customHeight="1" thickBot="1" x14ac:dyDescent="0.2">
      <c r="A2" s="117"/>
      <c r="B2" s="117"/>
      <c r="C2" s="117"/>
      <c r="D2" s="117"/>
      <c r="E2" s="117"/>
      <c r="F2" s="117"/>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row>
    <row r="3" spans="1:64" ht="13.5" customHeight="1" x14ac:dyDescent="0.15">
      <c r="A3" s="244"/>
      <c r="B3" s="246" t="s">
        <v>0</v>
      </c>
      <c r="C3" s="248" t="s">
        <v>242</v>
      </c>
      <c r="D3" s="248" t="str">
        <f>IF(C5="○","整理番号","登録番号")</f>
        <v>登録番号</v>
      </c>
      <c r="E3" s="124" t="s">
        <v>13550</v>
      </c>
      <c r="F3" s="246" t="s">
        <v>275</v>
      </c>
      <c r="G3" s="123" t="s">
        <v>1</v>
      </c>
      <c r="H3" s="229" t="s">
        <v>13551</v>
      </c>
      <c r="I3" s="265" t="s">
        <v>2</v>
      </c>
      <c r="J3" s="229" t="s">
        <v>284</v>
      </c>
      <c r="K3" s="229" t="s">
        <v>3</v>
      </c>
      <c r="L3" s="114" t="s">
        <v>243</v>
      </c>
      <c r="M3" s="107" t="s">
        <v>16</v>
      </c>
      <c r="N3" s="231" t="s">
        <v>4</v>
      </c>
      <c r="O3" s="232"/>
      <c r="P3" s="232"/>
      <c r="Q3" s="232"/>
      <c r="R3" s="232"/>
      <c r="S3" s="232"/>
      <c r="T3" s="232"/>
      <c r="U3" s="232"/>
      <c r="V3" s="232"/>
      <c r="W3" s="232"/>
      <c r="X3" s="232"/>
      <c r="Y3" s="232"/>
      <c r="Z3" s="232"/>
      <c r="AA3" s="232"/>
      <c r="AB3" s="233"/>
      <c r="AC3" s="109" t="s">
        <v>16</v>
      </c>
      <c r="AD3" s="234" t="s">
        <v>448</v>
      </c>
      <c r="AE3" s="235"/>
      <c r="AF3" s="235"/>
      <c r="AG3" s="235"/>
      <c r="AH3" s="235"/>
      <c r="AI3" s="235"/>
      <c r="AJ3" s="235"/>
      <c r="AK3" s="236"/>
      <c r="AL3" s="107" t="s">
        <v>16</v>
      </c>
      <c r="AM3" s="231" t="s">
        <v>445</v>
      </c>
      <c r="AN3" s="232"/>
      <c r="AO3" s="232"/>
      <c r="AP3" s="232"/>
      <c r="AQ3" s="232"/>
      <c r="AR3" s="232"/>
      <c r="AS3" s="232"/>
      <c r="AT3" s="237"/>
    </row>
    <row r="4" spans="1:64" ht="14.25" thickBot="1" x14ac:dyDescent="0.2">
      <c r="A4" s="245"/>
      <c r="B4" s="247"/>
      <c r="C4" s="249"/>
      <c r="D4" s="249"/>
      <c r="E4" s="129" t="s">
        <v>6</v>
      </c>
      <c r="F4" s="247"/>
      <c r="G4" s="92" t="s">
        <v>7</v>
      </c>
      <c r="H4" s="247"/>
      <c r="I4" s="266"/>
      <c r="J4" s="230"/>
      <c r="K4" s="230"/>
      <c r="L4" s="115"/>
      <c r="M4" s="108"/>
      <c r="N4" s="238" t="s">
        <v>8</v>
      </c>
      <c r="O4" s="239"/>
      <c r="P4" s="239"/>
      <c r="Q4" s="239"/>
      <c r="R4" s="239"/>
      <c r="S4" s="239"/>
      <c r="T4" s="240"/>
      <c r="U4" s="129" t="s">
        <v>9</v>
      </c>
      <c r="V4" s="111" t="s">
        <v>10</v>
      </c>
      <c r="W4" s="112"/>
      <c r="X4" s="112"/>
      <c r="Y4" s="112"/>
      <c r="Z4" s="112"/>
      <c r="AA4" s="113"/>
      <c r="AB4" s="92" t="s">
        <v>11</v>
      </c>
      <c r="AC4" s="110"/>
      <c r="AD4" s="241" t="s">
        <v>8</v>
      </c>
      <c r="AE4" s="242"/>
      <c r="AF4" s="242"/>
      <c r="AG4" s="242"/>
      <c r="AH4" s="242"/>
      <c r="AI4" s="242"/>
      <c r="AJ4" s="243"/>
      <c r="AK4" s="100" t="s">
        <v>9</v>
      </c>
      <c r="AL4" s="108"/>
      <c r="AM4" s="238" t="s">
        <v>8</v>
      </c>
      <c r="AN4" s="239"/>
      <c r="AO4" s="239"/>
      <c r="AP4" s="239"/>
      <c r="AQ4" s="239"/>
      <c r="AR4" s="239"/>
      <c r="AS4" s="240"/>
      <c r="AT4" s="93" t="s">
        <v>9</v>
      </c>
    </row>
    <row r="5" spans="1:64" ht="13.5" customHeight="1" x14ac:dyDescent="0.15">
      <c r="A5" s="220">
        <v>1</v>
      </c>
      <c r="B5" s="223"/>
      <c r="C5" s="225"/>
      <c r="D5" s="223"/>
      <c r="E5" s="126" t="str">
        <f>IF(C5="○",IF($D5&lt;&gt;"",VLOOKUP($D5,新規学連登録者入力シート!$A$2:$U$101,8,FALSE),""),IF($D5&lt;&gt;"",IF(VLOOKUP(記入方法!$D5,登録者リスト!$A$1:$F$43729,4,FALSE)=基本情報!$D$6,VLOOKUP(記入方法!$D5,登録者リスト!$A$1:$F$43729,3,FALSE),""),""))</f>
        <v/>
      </c>
      <c r="F5" s="214" t="str">
        <f>IF(C5="○",IF($D5&lt;&gt;"",VLOOKUP($D5,新規学連登録者入力シート!$A$2:$U$101,9,FALSE),""),IF($D5&lt;&gt;"",IF(VLOOKUP(記入方法!$D5,登録者リスト!$A$1:$G$43729,4,FALSE)=基本情報!$D$6,VLOOKUP(記入方法!$D5,登録者リスト!$A$1:$G$43729,7,FALSE),""),""))</f>
        <v/>
      </c>
      <c r="G5" s="127" t="str">
        <f>IF(C5="○",IF($D5&lt;&gt;"",VLOOKUP($D5,新規学連登録者入力シート!$A$2:$U$101,14,FALSE),""),IF($D5&lt;&gt;"",IF(VLOOKUP(記入方法!$D5,登録者リスト!$A$1:$F$43729,4,FALSE)=基本情報!$D$6,VLOOKUP(記入方法!$D5,登録者リスト!$A$1:$F$43729,5,FALSE),""),""))</f>
        <v/>
      </c>
      <c r="H5" s="212" t="str">
        <f>IF(C5="○",IF($D5&lt;&gt;"",VLOOKUP($D5,新規学連登録者入力シート!$A$2:$U$101,19,FALSE),""),IF($D5&lt;&gt;"",IF(VLOOKUP(記入方法!$D5,登録者リスト!$A$1:$H$43729,4,FALSE)=基本情報!$D$6,VLOOKUP(記入方法!$D5,登録者リスト!$A$1:$H$43729,8,FALSE),""),""))</f>
        <v/>
      </c>
      <c r="I5" s="216"/>
      <c r="J5" s="216"/>
      <c r="K5" s="218" t="str">
        <f>IFERROR(IF(I5="","",IF(AND(I5&lt;&gt;"107 ハーフマラソン",I5&lt;&gt;"062 10000mW"),IF(BD5="T",IF(VALUE(M5)&lt;=BB5,"A標準",IF(VALUE(M5)&lt;=BC5,"B標準","未突破")),IF(VALUE(M5)&gt;=BB5,"A標準",IF(VALUE(M5)&gt;=BC5,"B標準","未突破"))),IF(VALUE(M5)&lt;=BC5,"","未突破"))),"")</f>
        <v/>
      </c>
      <c r="L5" s="105"/>
      <c r="M5" s="12" t="str">
        <f>IF(U5="",ASC(N5&amp;IF(P5&lt;&gt;"",TEXT(P5,"00"),"")&amp;IF(R5&lt;&gt;"",TEXT(R5,"00"),"")&amp;IF(T5&lt;&gt;"",TEXT(T5,"00"),"")),ASC(U5))</f>
        <v/>
      </c>
      <c r="N5" s="212"/>
      <c r="O5" s="196" t="s">
        <v>239</v>
      </c>
      <c r="P5" s="206"/>
      <c r="Q5" s="196" t="s">
        <v>240</v>
      </c>
      <c r="R5" s="206"/>
      <c r="S5" s="208" t="s">
        <v>241</v>
      </c>
      <c r="T5" s="210"/>
      <c r="U5" s="212"/>
      <c r="V5" s="7"/>
      <c r="W5" s="8" t="s">
        <v>23</v>
      </c>
      <c r="X5" s="7"/>
      <c r="Y5" s="8" t="s">
        <v>24</v>
      </c>
      <c r="Z5" s="7"/>
      <c r="AA5" s="8" t="s">
        <v>26</v>
      </c>
      <c r="AB5" s="214"/>
      <c r="AC5" s="101" t="str">
        <f>IF(AK5="",ASC(AD5&amp;IF(AF5&lt;&gt;"",TEXT(AF5,"00"),"")&amp;IF(AH5&lt;&gt;"",TEXT(AH5,"00"),"")&amp;IF(AJ5&lt;&gt;"",TEXT(AJ5,"00"),"")),ASC(AK5))</f>
        <v/>
      </c>
      <c r="AD5" s="198" t="str">
        <f>IF(I5="","",IF(I5="201 十種競技","",VLOOKUP(I5,大学記録!$A$3:$H$5,2,FALSE)))</f>
        <v/>
      </c>
      <c r="AE5" s="200" t="s">
        <v>239</v>
      </c>
      <c r="AF5" s="202" t="str">
        <f>IF(I5="","",IF(I5="201 十種競技","",VLOOKUP(I5,大学記録!$A$3:$H$5,4,FALSE)))</f>
        <v/>
      </c>
      <c r="AG5" s="200" t="s">
        <v>240</v>
      </c>
      <c r="AH5" s="202" t="str">
        <f>IF(I5="","",IF(I5="201 十種競技","",VLOOKUP(I5,大学記録!$A$3:$H$5,6,FALSE)))</f>
        <v/>
      </c>
      <c r="AI5" s="204" t="s">
        <v>241</v>
      </c>
      <c r="AJ5" s="262" t="str">
        <f>IF(I5="","",IF(I5="201 十種競技","",VLOOKUP(I5,大学記録!$A$3:$H$5,8,FALSE)))</f>
        <v/>
      </c>
      <c r="AK5" s="198" t="str">
        <f>IF(I5="","",IF(I5="201 十種競技",大学記録!#REF!,""))</f>
        <v/>
      </c>
      <c r="AL5" s="12" t="str">
        <f>IF(AT5="",ASC(AM5&amp;IF(AO5&lt;&gt;"",TEXT(AO5,"00"),"")&amp;IF(AQ5&lt;&gt;"",TEXT(AQ5,"00"),"")&amp;IF(AS5&lt;&gt;"",TEXT(AS5,"00"),"")),ASC(AT5))</f>
        <v/>
      </c>
      <c r="AM5" s="223"/>
      <c r="AN5" s="196" t="s">
        <v>239</v>
      </c>
      <c r="AO5" s="250"/>
      <c r="AP5" s="196" t="s">
        <v>240</v>
      </c>
      <c r="AQ5" s="250"/>
      <c r="AR5" s="208" t="s">
        <v>241</v>
      </c>
      <c r="AS5" s="252"/>
      <c r="AT5" s="254"/>
      <c r="AV5" s="5" t="str">
        <f>IF(AND(I5&lt;&gt;"107 ハーフマラソン",I5&lt;&gt;"062 10000mW"),D5 &amp; "-" &amp; I5,D5 &amp; "-" &amp; I5 &amp; J5)</f>
        <v>-</v>
      </c>
      <c r="AW5" s="5" t="str">
        <f>IF(ISERROR(VLOOKUP(記入方法!$AV5,登録者リスト!#REF!,4,FALSE)),"○","")</f>
        <v>○</v>
      </c>
      <c r="AX5" s="5" t="str">
        <f>IF(AND(I5&lt;&gt;"107 ハーフマラソン",I5&lt;&gt;"062 10000mW"),E6 &amp; "-" &amp; I5,E6 &amp; "-" &amp; I5 &amp; J5)</f>
        <v>-</v>
      </c>
      <c r="AY5" s="5" t="str">
        <f>IF(ISERROR(VLOOKUP(AX5,突破者リスト外資格記録入力シート!$D$7:$M$106,2,FALSE)),"○","")</f>
        <v/>
      </c>
      <c r="AZ5" s="5" t="str">
        <f>IF(C5="○","整理番号","登録番号")</f>
        <v>登録番号</v>
      </c>
      <c r="BA5" s="5" t="str">
        <f>IF(I5="107 ハーフマラソン","H",IF(I5="062 10000mW","W",""))</f>
        <v/>
      </c>
      <c r="BB5" s="5" t="e">
        <f>VLOOKUP($I5 &amp; $J5,標準記録!$A$1:$D$26,2,FALSE)</f>
        <v>#N/A</v>
      </c>
      <c r="BC5" s="5" t="e">
        <f>VLOOKUP($I5 &amp; $J5,標準記録!$A$1:$D$26,3,FALSE)</f>
        <v>#N/A</v>
      </c>
      <c r="BD5" s="5" t="e">
        <f>VLOOKUP($I5 &amp; $J5,標準記録!$A$1:$D$26,4,FALSE)</f>
        <v>#N/A</v>
      </c>
      <c r="BE5" s="5" t="str">
        <f>IF(BF5="","",A5)</f>
        <v/>
      </c>
      <c r="BF5" s="5" t="str">
        <f>IF(OR(I5="201 十種競技",I5="202 七種競技"),E6,"")</f>
        <v/>
      </c>
      <c r="BG5" s="5" t="str">
        <f>IF(I5="107 ハーフマラソン",E6,"")</f>
        <v/>
      </c>
      <c r="BH5" s="5" t="str">
        <f>I5 &amp; K5</f>
        <v/>
      </c>
      <c r="BI5" s="5">
        <f>I5</f>
        <v>0</v>
      </c>
      <c r="BJ5" s="5">
        <f>COUNTIF($BI$5:$BI$401,I5)</f>
        <v>160</v>
      </c>
      <c r="BK5" s="5">
        <f>COUNTIF($BH$5:$BH$401,I5 &amp; "B標準")</f>
        <v>0</v>
      </c>
      <c r="BL5" s="5" t="str">
        <f>D3 &amp; D5</f>
        <v>登録番号</v>
      </c>
    </row>
    <row r="6" spans="1:64" ht="14.25" customHeight="1" thickBot="1" x14ac:dyDescent="0.2">
      <c r="A6" s="221"/>
      <c r="B6" s="224"/>
      <c r="C6" s="226"/>
      <c r="D6" s="224"/>
      <c r="E6" s="128" t="str">
        <f>IF(C5="○",IF($D5&lt;&gt;"",VLOOKUP($D5,新規学連登録者入力シート!$A$2:$U$101,7,FALSE),""),IF($D5&lt;&gt;"",IF(VLOOKUP(記入方法!$D5,登録者リスト!$A$1:$F$43729,4,FALSE)=基本情報!$D$6,VLOOKUP(記入方法!$D5,登録者リスト!$A$1:$F$43729,2,FALSE),""),""))</f>
        <v/>
      </c>
      <c r="F6" s="215"/>
      <c r="G6" s="128" t="str">
        <f>IF(C5="○",IF($D5&lt;&gt;"",VLOOKUP($D5,新規学連登録者入力シート!$A$2:$U$101,19,FALSE),""),IF($D5&lt;&gt;"",IF(VLOOKUP(記入方法!$D5,登録者リスト!$A$1:$F$43729,4,FALSE)=基本情報!$D$6,VLOOKUP(記入方法!$D5,登録者リスト!$A$1:$F$43729,6,FALSE),""),""))</f>
        <v/>
      </c>
      <c r="H6" s="213"/>
      <c r="I6" s="217"/>
      <c r="J6" s="217"/>
      <c r="K6" s="219"/>
      <c r="L6" s="106"/>
      <c r="M6" s="14" t="str">
        <f>IF(U6="",ASC(N6&amp;IF(P6&lt;&gt;"",TEXT(P6,"00"),"")&amp;IF(R6&lt;&gt;"",TEXT(R6,"00"),"")&amp;IF(T6&lt;&gt;"",TEXT(T6,"00"),"")),ASC(U6))</f>
        <v/>
      </c>
      <c r="N6" s="213"/>
      <c r="O6" s="197"/>
      <c r="P6" s="207"/>
      <c r="Q6" s="197"/>
      <c r="R6" s="207"/>
      <c r="S6" s="209"/>
      <c r="T6" s="211"/>
      <c r="U6" s="213"/>
      <c r="V6" s="9"/>
      <c r="W6" s="10" t="s">
        <v>23</v>
      </c>
      <c r="X6" s="9"/>
      <c r="Y6" s="10" t="s">
        <v>25</v>
      </c>
      <c r="Z6" s="9"/>
      <c r="AA6" s="10" t="s">
        <v>26</v>
      </c>
      <c r="AB6" s="215"/>
      <c r="AC6" s="102" t="str">
        <f>IF(AK6="",ASC(AD5&amp;IF(AF6&lt;&gt;"",TEXT(AF6,"00"),"")&amp;IF(AH6&lt;&gt;"",TEXT(AH6,"00"),"")&amp;IF(AJ6&lt;&gt;"",TEXT(AJ6,"00"),"")),ASC(AK6))</f>
        <v/>
      </c>
      <c r="AD6" s="199"/>
      <c r="AE6" s="201"/>
      <c r="AF6" s="203"/>
      <c r="AG6" s="201"/>
      <c r="AH6" s="203"/>
      <c r="AI6" s="205"/>
      <c r="AJ6" s="263"/>
      <c r="AK6" s="199"/>
      <c r="AL6" s="14" t="str">
        <f>IF(AT6="",ASC(AM6&amp;IF(AO6&lt;&gt;"",TEXT(AO6,"00"),"")&amp;IF(AQ6&lt;&gt;"",TEXT(AQ6,"00"),"")&amp;IF(AS6&lt;&gt;"",TEXT(AS6,"00"),"")),ASC(AT6))</f>
        <v/>
      </c>
      <c r="AM6" s="224"/>
      <c r="AN6" s="197"/>
      <c r="AO6" s="251"/>
      <c r="AP6" s="197"/>
      <c r="AQ6" s="251"/>
      <c r="AR6" s="209"/>
      <c r="AS6" s="253"/>
      <c r="AT6" s="255"/>
      <c r="AV6" s="5" t="str">
        <f>IF(AND(I6&lt;&gt;"107 ハーフマラソン",I6&lt;&gt;"062 10000mW"),D5 &amp; "-" &amp; I6,D5 &amp; "-" &amp; I6 &amp; J6)</f>
        <v>-</v>
      </c>
      <c r="AW6" s="5" t="str">
        <f>IF(ISERROR(VLOOKUP(記入方法!$AV6,登録者リスト!#REF!,4,FALSE)),"○","")</f>
        <v>○</v>
      </c>
      <c r="AX6" s="5" t="str">
        <f>IF(AND(I6&lt;&gt;"107 ハーフマラソン",I6&lt;&gt;"062 10000mW"),E6 &amp; "-" &amp; I6,E6 &amp; "-" &amp; I6 &amp; J6)</f>
        <v>-</v>
      </c>
      <c r="AY6" s="5" t="str">
        <f>IF(ISERROR(VLOOKUP(AX6,突破者リスト外資格記録入力シート!$D$7:$M$106,2,FALSE)),"○","")</f>
        <v/>
      </c>
      <c r="BA6" s="5" t="str">
        <f>IF(I6="107 ハーフマラソン","H",IF(I6="062 10000mW","W",""))</f>
        <v/>
      </c>
      <c r="BB6" s="5" t="e">
        <f>VLOOKUP($I6 &amp; $J6,標準記録!$A$1:$D$26,2,FALSE)</f>
        <v>#N/A</v>
      </c>
      <c r="BC6" s="5" t="e">
        <f>VLOOKUP($I6 &amp; $J6,標準記録!$A$1:$D$26,3,FALSE)</f>
        <v>#N/A</v>
      </c>
      <c r="BD6" s="5" t="e">
        <f>VLOOKUP($I6 &amp; $J6,標準記録!$A$1:$D$26,4,FALSE)</f>
        <v>#N/A</v>
      </c>
      <c r="BE6" s="5" t="str">
        <f>IF(BF6="","",A5)</f>
        <v/>
      </c>
      <c r="BF6" s="5" t="str">
        <f>IF(OR(I6="201 十種競技",I6="202 七種競技"),E6,"")</f>
        <v/>
      </c>
      <c r="BG6" s="5" t="str">
        <f>IF(I6="107 ハーフマラソン",E6,"")</f>
        <v/>
      </c>
      <c r="BH6" s="5" t="str">
        <f>I6 &amp; K6</f>
        <v/>
      </c>
      <c r="BI6" s="5">
        <f>I6</f>
        <v>0</v>
      </c>
      <c r="BJ6" s="5">
        <f>COUNTIF($BI$5:$BI$401,I6)</f>
        <v>160</v>
      </c>
      <c r="BK6" s="5">
        <f>COUNTIF($BH$5:$BH$401,I6 &amp; "B標準")</f>
        <v>0</v>
      </c>
    </row>
    <row r="7" spans="1:64" ht="15" thickTop="1" thickBot="1" x14ac:dyDescent="0.2">
      <c r="A7" s="222"/>
      <c r="B7" s="256" t="s">
        <v>128</v>
      </c>
      <c r="C7" s="257"/>
      <c r="D7" s="257"/>
      <c r="E7" s="257"/>
      <c r="F7" s="257"/>
      <c r="G7" s="258"/>
      <c r="H7" s="125"/>
      <c r="I7" s="259"/>
      <c r="J7" s="260"/>
      <c r="K7" s="260"/>
      <c r="L7" s="260"/>
      <c r="M7" s="260"/>
      <c r="N7" s="260"/>
      <c r="O7" s="260"/>
      <c r="P7" s="260"/>
      <c r="Q7" s="260"/>
      <c r="R7" s="260"/>
      <c r="S7" s="260"/>
      <c r="T7" s="260"/>
      <c r="U7" s="260"/>
      <c r="V7" s="260"/>
      <c r="W7" s="260"/>
      <c r="X7" s="260"/>
      <c r="Y7" s="260"/>
      <c r="Z7" s="260"/>
      <c r="AA7" s="260"/>
      <c r="AB7" s="260"/>
      <c r="AC7" s="260"/>
      <c r="AD7" s="260"/>
      <c r="AE7" s="260"/>
      <c r="AF7" s="260"/>
      <c r="AG7" s="260"/>
      <c r="AH7" s="260"/>
      <c r="AI7" s="260"/>
      <c r="AJ7" s="260"/>
      <c r="AK7" s="260"/>
      <c r="AL7" s="260"/>
      <c r="AM7" s="260"/>
      <c r="AN7" s="260"/>
      <c r="AO7" s="260"/>
      <c r="AP7" s="260"/>
      <c r="AQ7" s="260"/>
      <c r="AR7" s="260"/>
      <c r="AS7" s="260"/>
      <c r="AT7" s="261"/>
    </row>
    <row r="8" spans="1:64" ht="13.5" customHeight="1" x14ac:dyDescent="0.15">
      <c r="A8" s="244"/>
      <c r="B8" s="246" t="s">
        <v>0</v>
      </c>
      <c r="C8" s="248" t="s">
        <v>242</v>
      </c>
      <c r="D8" s="248" t="str">
        <f>IF(C10="○","整理番号","登録番号")</f>
        <v>登録番号</v>
      </c>
      <c r="E8" s="124" t="s">
        <v>13550</v>
      </c>
      <c r="F8" s="246" t="s">
        <v>275</v>
      </c>
      <c r="G8" s="104" t="s">
        <v>1</v>
      </c>
      <c r="H8" s="229" t="s">
        <v>13551</v>
      </c>
      <c r="I8" s="227" t="s">
        <v>2</v>
      </c>
      <c r="J8" s="229" t="s">
        <v>284</v>
      </c>
      <c r="K8" s="229" t="s">
        <v>3</v>
      </c>
      <c r="L8" s="114" t="s">
        <v>243</v>
      </c>
      <c r="M8" s="107" t="s">
        <v>16</v>
      </c>
      <c r="N8" s="231" t="s">
        <v>4</v>
      </c>
      <c r="O8" s="232"/>
      <c r="P8" s="232"/>
      <c r="Q8" s="232"/>
      <c r="R8" s="232"/>
      <c r="S8" s="232"/>
      <c r="T8" s="232"/>
      <c r="U8" s="232"/>
      <c r="V8" s="232"/>
      <c r="W8" s="232"/>
      <c r="X8" s="232"/>
      <c r="Y8" s="232"/>
      <c r="Z8" s="232"/>
      <c r="AA8" s="232"/>
      <c r="AB8" s="233"/>
      <c r="AC8" s="109" t="s">
        <v>16</v>
      </c>
      <c r="AD8" s="234" t="s">
        <v>448</v>
      </c>
      <c r="AE8" s="235"/>
      <c r="AF8" s="235"/>
      <c r="AG8" s="235"/>
      <c r="AH8" s="235"/>
      <c r="AI8" s="235"/>
      <c r="AJ8" s="235"/>
      <c r="AK8" s="236"/>
      <c r="AL8" s="107" t="s">
        <v>16</v>
      </c>
      <c r="AM8" s="231" t="s">
        <v>445</v>
      </c>
      <c r="AN8" s="232"/>
      <c r="AO8" s="232"/>
      <c r="AP8" s="232"/>
      <c r="AQ8" s="232"/>
      <c r="AR8" s="232"/>
      <c r="AS8" s="232"/>
      <c r="AT8" s="237"/>
    </row>
    <row r="9" spans="1:64" ht="14.25" customHeight="1" thickBot="1" x14ac:dyDescent="0.2">
      <c r="A9" s="245"/>
      <c r="B9" s="247"/>
      <c r="C9" s="249"/>
      <c r="D9" s="249"/>
      <c r="E9" s="129" t="s">
        <v>6</v>
      </c>
      <c r="F9" s="247"/>
      <c r="G9" s="6" t="s">
        <v>7</v>
      </c>
      <c r="H9" s="247"/>
      <c r="I9" s="228"/>
      <c r="J9" s="230"/>
      <c r="K9" s="230"/>
      <c r="L9" s="115"/>
      <c r="M9" s="108"/>
      <c r="N9" s="238" t="s">
        <v>8</v>
      </c>
      <c r="O9" s="239"/>
      <c r="P9" s="239"/>
      <c r="Q9" s="239"/>
      <c r="R9" s="239"/>
      <c r="S9" s="239"/>
      <c r="T9" s="240"/>
      <c r="U9" s="129" t="s">
        <v>9</v>
      </c>
      <c r="V9" s="111" t="s">
        <v>10</v>
      </c>
      <c r="W9" s="112"/>
      <c r="X9" s="112"/>
      <c r="Y9" s="112"/>
      <c r="Z9" s="112"/>
      <c r="AA9" s="113"/>
      <c r="AB9" s="92" t="s">
        <v>11</v>
      </c>
      <c r="AC9" s="110"/>
      <c r="AD9" s="241" t="s">
        <v>8</v>
      </c>
      <c r="AE9" s="242"/>
      <c r="AF9" s="242"/>
      <c r="AG9" s="242"/>
      <c r="AH9" s="242"/>
      <c r="AI9" s="242"/>
      <c r="AJ9" s="243"/>
      <c r="AK9" s="100" t="s">
        <v>9</v>
      </c>
      <c r="AL9" s="108"/>
      <c r="AM9" s="238" t="s">
        <v>8</v>
      </c>
      <c r="AN9" s="239"/>
      <c r="AO9" s="239"/>
      <c r="AP9" s="239"/>
      <c r="AQ9" s="239"/>
      <c r="AR9" s="239"/>
      <c r="AS9" s="240"/>
      <c r="AT9" s="93" t="s">
        <v>9</v>
      </c>
    </row>
    <row r="10" spans="1:64" x14ac:dyDescent="0.15">
      <c r="A10" s="220">
        <v>2</v>
      </c>
      <c r="B10" s="223"/>
      <c r="C10" s="225"/>
      <c r="D10" s="223"/>
      <c r="E10" s="126" t="str">
        <f>IF(C10="○",IF($D10&lt;&gt;"",VLOOKUP($D10,新規学連登録者入力シート!$A$2:$U$101,8,FALSE),""),IF($D10&lt;&gt;"",IF(VLOOKUP(記入方法!$D10,登録者リスト!$A$1:$F$43729,4,FALSE)=基本情報!$D$6,VLOOKUP(記入方法!$D10,登録者リスト!$A$1:$F$43729,3,FALSE),""),""))</f>
        <v/>
      </c>
      <c r="F10" s="214" t="str">
        <f>IF(C10="○",IF($D10&lt;&gt;"",VLOOKUP($D10,新規学連登録者入力シート!$A$2:$U$101,9,FALSE),""),IF($D10&lt;&gt;"",IF(VLOOKUP(記入方法!$D10,登録者リスト!$A$1:$G$43729,4,FALSE)=基本情報!$D$6,VLOOKUP(記入方法!$D10,登録者リスト!$A$1:$G$43729,7,FALSE),""),""))</f>
        <v/>
      </c>
      <c r="G10" s="127" t="str">
        <f>IF(C10="○",IF($D10&lt;&gt;"",VLOOKUP($D10,新規学連登録者入力シート!$A$2:$U$101,14,FALSE),""),IF($D10&lt;&gt;"",IF(VLOOKUP(記入方法!$D10,登録者リスト!$A$1:$F$43729,4,FALSE)=基本情報!$D$6,VLOOKUP(記入方法!$D10,登録者リスト!$A$1:$F$43729,5,FALSE),""),""))</f>
        <v/>
      </c>
      <c r="H10" s="212" t="str">
        <f>IF(C10="○",IF($D10&lt;&gt;"",VLOOKUP($D10,新規学連登録者入力シート!$A$2:$U$101,19,FALSE),""),IF($D10&lt;&gt;"",IF(VLOOKUP(記入方法!$D10,登録者リスト!$A$1:$H$43729,4,FALSE)=基本情報!$D$6,VLOOKUP(記入方法!$D10,登録者リスト!$A$1:$H$43729,8,FALSE),""),""))</f>
        <v/>
      </c>
      <c r="I10" s="216"/>
      <c r="J10" s="216"/>
      <c r="K10" s="218" t="str">
        <f>IFERROR(IF(I10="","",IF(AND(I10&lt;&gt;"107 ハーフマラソン",I10&lt;&gt;"062 10000mW"),IF(BD10="T",IF(VALUE(M10)&lt;=BB10,"A標準",IF(VALUE(M10)&lt;=BC10,"B標準","未突破")),IF(VALUE(M10)&gt;=BB10,"A標準",IF(VALUE(M10)&gt;=BC10,"B標準","未突破"))),IF(VALUE(M10)&lt;=BC10,"","未突破"))),"")</f>
        <v/>
      </c>
      <c r="L10" s="105"/>
      <c r="M10" s="12" t="str">
        <f>IF(U10="",ASC(N10&amp;IF(P10&lt;&gt;"",TEXT(P10,"00"),"")&amp;IF(R10&lt;&gt;"",TEXT(R10,"00"),"")&amp;IF(T10&lt;&gt;"",TEXT(T10,"00"),"")),ASC(U10))</f>
        <v/>
      </c>
      <c r="N10" s="212"/>
      <c r="O10" s="196" t="s">
        <v>239</v>
      </c>
      <c r="P10" s="206"/>
      <c r="Q10" s="196" t="s">
        <v>240</v>
      </c>
      <c r="R10" s="206"/>
      <c r="S10" s="208" t="s">
        <v>241</v>
      </c>
      <c r="T10" s="210"/>
      <c r="U10" s="212"/>
      <c r="V10" s="7"/>
      <c r="W10" s="8" t="s">
        <v>23</v>
      </c>
      <c r="X10" s="7"/>
      <c r="Y10" s="8" t="s">
        <v>24</v>
      </c>
      <c r="Z10" s="7"/>
      <c r="AA10" s="8" t="s">
        <v>26</v>
      </c>
      <c r="AB10" s="214"/>
      <c r="AC10" s="101" t="str">
        <f>IF(AK10="",ASC(AD10&amp;IF(AF10&lt;&gt;"",TEXT(AF10,"00"),"")&amp;IF(AH10&lt;&gt;"",TEXT(AH10,"00"),"")&amp;IF(AJ10&lt;&gt;"",TEXT(AJ10,"00"),"")),ASC(AK10))</f>
        <v/>
      </c>
      <c r="AD10" s="198" t="str">
        <f>IF(I10="","",IF(I10="201 十種競技","",VLOOKUP(I10,大学記録!$A$3:$H$5,2,FALSE)))</f>
        <v/>
      </c>
      <c r="AE10" s="200" t="s">
        <v>239</v>
      </c>
      <c r="AF10" s="202" t="str">
        <f>IF(I10="","",IF(I10="201 十種競技","",VLOOKUP(I10,大学記録!$A$3:$H$5,4,FALSE)))</f>
        <v/>
      </c>
      <c r="AG10" s="200" t="s">
        <v>240</v>
      </c>
      <c r="AH10" s="202" t="str">
        <f>IF(I10="","",IF(I10="201 十種競技","",VLOOKUP(I10,大学記録!$A$3:$H$5,6,FALSE)))</f>
        <v/>
      </c>
      <c r="AI10" s="204" t="s">
        <v>241</v>
      </c>
      <c r="AJ10" s="262" t="str">
        <f>IF(I10="","",IF(I10="201 十種競技","",VLOOKUP(I10,大学記録!$A$3:$H$5,8,FALSE)))</f>
        <v/>
      </c>
      <c r="AK10" s="198" t="str">
        <f>IF(I10="","",IF(I10="201 十種競技",大学記録!#REF!,""))</f>
        <v/>
      </c>
      <c r="AL10" s="12" t="str">
        <f>IF(AT10="",ASC(AM10&amp;IF(AO10&lt;&gt;"",TEXT(AO10,"00"),"")&amp;IF(AQ10&lt;&gt;"",TEXT(AQ10,"00"),"")&amp;IF(AS10&lt;&gt;"",TEXT(AS10,"00"),"")),ASC(AT10))</f>
        <v/>
      </c>
      <c r="AM10" s="223"/>
      <c r="AN10" s="196" t="s">
        <v>239</v>
      </c>
      <c r="AO10" s="250"/>
      <c r="AP10" s="196" t="s">
        <v>240</v>
      </c>
      <c r="AQ10" s="250"/>
      <c r="AR10" s="208" t="s">
        <v>241</v>
      </c>
      <c r="AS10" s="252"/>
      <c r="AT10" s="254"/>
      <c r="AV10" s="5" t="str">
        <f>IF(AND(I10&lt;&gt;"107 ハーフマラソン",I10&lt;&gt;"062 10000mW"),D10 &amp; "-" &amp; I10,D10 &amp; "-" &amp; I10 &amp; J10)</f>
        <v>-</v>
      </c>
      <c r="AW10" s="5" t="str">
        <f>IF(ISERROR(VLOOKUP(記入方法!$AV10,登録者リスト!#REF!,4,FALSE)),"○","")</f>
        <v>○</v>
      </c>
      <c r="AX10" s="5" t="e">
        <f>IF(AND(I10&lt;&gt;"107 ハーフマラソン",I10&lt;&gt;"062 10000mW"),#REF! &amp; "-" &amp; I10,#REF! &amp; "-" &amp; I10 &amp; J10)</f>
        <v>#REF!</v>
      </c>
      <c r="AY10" s="5" t="str">
        <f>IF(ISERROR(VLOOKUP(AX10,突破者リスト外資格記録入力シート!$D$7:$M$106,2,FALSE)),"○","")</f>
        <v>○</v>
      </c>
      <c r="AZ10" s="5" t="str">
        <f>IF(C10="○","整理番号","登録番号")</f>
        <v>登録番号</v>
      </c>
      <c r="BA10" s="5" t="str">
        <f>IF(I10="107 ハーフマラソン","H",IF(I10="062 10000mW","W",""))</f>
        <v/>
      </c>
      <c r="BB10" s="5" t="e">
        <f>VLOOKUP($I10 &amp; $J10,標準記録!$A$1:$D$26,2,FALSE)</f>
        <v>#N/A</v>
      </c>
      <c r="BC10" s="5" t="e">
        <f>VLOOKUP($I10 &amp; $J10,標準記録!$A$1:$D$26,3,FALSE)</f>
        <v>#N/A</v>
      </c>
      <c r="BD10" s="5" t="e">
        <f>VLOOKUP($I10 &amp; $J10,標準記録!$A$1:$D$26,4,FALSE)</f>
        <v>#N/A</v>
      </c>
      <c r="BE10" s="5" t="str">
        <f>IF(BF10="","",A10)</f>
        <v/>
      </c>
      <c r="BF10" s="5" t="str">
        <f>IF(OR(I10="201 十種競技",I10="202 七種競技"),#REF!,"")</f>
        <v/>
      </c>
      <c r="BG10" s="5" t="str">
        <f>IF(I10="107 ハーフマラソン",#REF!,"")</f>
        <v/>
      </c>
      <c r="BH10" s="5" t="str">
        <f>I10 &amp; K10</f>
        <v/>
      </c>
      <c r="BI10" s="5">
        <f>I10</f>
        <v>0</v>
      </c>
      <c r="BJ10" s="5">
        <f>COUNTIF($BI$5:$BI$401,I10)</f>
        <v>160</v>
      </c>
      <c r="BK10" s="5">
        <f>COUNTIF($BH$5:$BH$401,I10 &amp; "B標準")</f>
        <v>0</v>
      </c>
      <c r="BL10" s="5" t="str">
        <f>D8 &amp; D10</f>
        <v>登録番号</v>
      </c>
    </row>
    <row r="11" spans="1:64" ht="14.25" thickBot="1" x14ac:dyDescent="0.2">
      <c r="A11" s="221"/>
      <c r="B11" s="224"/>
      <c r="C11" s="226"/>
      <c r="D11" s="224"/>
      <c r="E11" s="128" t="str">
        <f>IF(C10="○",IF($D10&lt;&gt;"",VLOOKUP($D10,新規学連登録者入力シート!$A$2:$U$101,7,FALSE),""),IF($D10&lt;&gt;"",IF(VLOOKUP(記入方法!$D10,登録者リスト!$A$1:$F$43729,4,FALSE)=基本情報!$D$6,VLOOKUP(記入方法!$D10,登録者リスト!$A$1:$F$43729,2,FALSE),""),""))</f>
        <v/>
      </c>
      <c r="F11" s="215"/>
      <c r="G11" s="128" t="str">
        <f>IF(C10="○",IF($D10&lt;&gt;"",VLOOKUP($D10,新規学連登録者入力シート!$A$2:$U$101,19,FALSE),""),IF($D10&lt;&gt;"",IF(VLOOKUP(記入方法!$D10,登録者リスト!$A$1:$F$43729,4,FALSE)=基本情報!$D$6,VLOOKUP(記入方法!$D10,登録者リスト!$A$1:$F$43729,6,FALSE),""),""))</f>
        <v/>
      </c>
      <c r="H11" s="213"/>
      <c r="I11" s="217"/>
      <c r="J11" s="217"/>
      <c r="K11" s="219"/>
      <c r="L11" s="106"/>
      <c r="M11" s="14" t="str">
        <f>IF(U11="",ASC(N11&amp;IF(P11&lt;&gt;"",TEXT(P11,"00"),"")&amp;IF(R11&lt;&gt;"",TEXT(R11,"00"),"")&amp;IF(T11&lt;&gt;"",TEXT(T11,"00"),"")),ASC(U11))</f>
        <v/>
      </c>
      <c r="N11" s="213"/>
      <c r="O11" s="197"/>
      <c r="P11" s="207"/>
      <c r="Q11" s="197"/>
      <c r="R11" s="207"/>
      <c r="S11" s="209"/>
      <c r="T11" s="211"/>
      <c r="U11" s="213"/>
      <c r="V11" s="9"/>
      <c r="W11" s="10" t="s">
        <v>23</v>
      </c>
      <c r="X11" s="9"/>
      <c r="Y11" s="10" t="s">
        <v>25</v>
      </c>
      <c r="Z11" s="9"/>
      <c r="AA11" s="10" t="s">
        <v>26</v>
      </c>
      <c r="AB11" s="215"/>
      <c r="AC11" s="102" t="str">
        <f>IF(AK11="",ASC(AD10&amp;IF(AF11&lt;&gt;"",TEXT(AF11,"00"),"")&amp;IF(AH11&lt;&gt;"",TEXT(AH11,"00"),"")&amp;IF(AJ11&lt;&gt;"",TEXT(AJ11,"00"),"")),ASC(AK11))</f>
        <v/>
      </c>
      <c r="AD11" s="199"/>
      <c r="AE11" s="201"/>
      <c r="AF11" s="203"/>
      <c r="AG11" s="201"/>
      <c r="AH11" s="203"/>
      <c r="AI11" s="205"/>
      <c r="AJ11" s="263"/>
      <c r="AK11" s="199"/>
      <c r="AL11" s="14" t="str">
        <f>IF(AT11="",ASC(AM11&amp;IF(AO11&lt;&gt;"",TEXT(AO11,"00"),"")&amp;IF(AQ11&lt;&gt;"",TEXT(AQ11,"00"),"")&amp;IF(AS11&lt;&gt;"",TEXT(AS11,"00"),"")),ASC(AT11))</f>
        <v/>
      </c>
      <c r="AM11" s="224"/>
      <c r="AN11" s="197"/>
      <c r="AO11" s="251"/>
      <c r="AP11" s="197"/>
      <c r="AQ11" s="251"/>
      <c r="AR11" s="209"/>
      <c r="AS11" s="253"/>
      <c r="AT11" s="255"/>
      <c r="AV11" s="5" t="str">
        <f>IF(AND(I11&lt;&gt;"107 ハーフマラソン",I11&lt;&gt;"062 10000mW"),D10 &amp; "-" &amp; I11,D10 &amp; "-" &amp; I11 &amp; J11)</f>
        <v>-</v>
      </c>
      <c r="AW11" s="5" t="str">
        <f>IF(ISERROR(VLOOKUP(記入方法!$AV11,登録者リスト!#REF!,4,FALSE)),"○","")</f>
        <v>○</v>
      </c>
      <c r="AX11" s="5" t="e">
        <f>IF(AND(I11&lt;&gt;"107 ハーフマラソン",I11&lt;&gt;"062 10000mW"),#REF! &amp; "-" &amp; I11,#REF! &amp; "-" &amp; I11 &amp; J11)</f>
        <v>#REF!</v>
      </c>
      <c r="AY11" s="5" t="str">
        <f>IF(ISERROR(VLOOKUP(AX11,突破者リスト外資格記録入力シート!$D$7:$M$106,2,FALSE)),"○","")</f>
        <v>○</v>
      </c>
      <c r="BA11" s="5" t="str">
        <f>IF(I11="107 ハーフマラソン","H",IF(I11="062 10000mW","W",""))</f>
        <v/>
      </c>
      <c r="BB11" s="5" t="e">
        <f>VLOOKUP($I11 &amp; $J11,標準記録!$A$1:$D$26,2,FALSE)</f>
        <v>#N/A</v>
      </c>
      <c r="BC11" s="5" t="e">
        <f>VLOOKUP($I11 &amp; $J11,標準記録!$A$1:$D$26,3,FALSE)</f>
        <v>#N/A</v>
      </c>
      <c r="BD11" s="5" t="e">
        <f>VLOOKUP($I11 &amp; $J11,標準記録!$A$1:$D$26,4,FALSE)</f>
        <v>#N/A</v>
      </c>
      <c r="BE11" s="5" t="str">
        <f>IF(BF11="","",A10)</f>
        <v/>
      </c>
      <c r="BF11" s="5" t="str">
        <f>IF(OR(I11="201 十種競技",I11="202 七種競技"),#REF!,"")</f>
        <v/>
      </c>
      <c r="BG11" s="5" t="str">
        <f>IF(I11="107 ハーフマラソン",#REF!,"")</f>
        <v/>
      </c>
      <c r="BH11" s="5" t="str">
        <f>I11 &amp; K11</f>
        <v/>
      </c>
      <c r="BI11" s="5">
        <f>I11</f>
        <v>0</v>
      </c>
      <c r="BJ11" s="5">
        <f>COUNTIF($BI$5:$BI$401,I11)</f>
        <v>160</v>
      </c>
      <c r="BK11" s="5">
        <f>COUNTIF($BH$5:$BH$401,I11 &amp; "B標準")</f>
        <v>0</v>
      </c>
    </row>
    <row r="12" spans="1:64" ht="15" thickTop="1" thickBot="1" x14ac:dyDescent="0.2">
      <c r="A12" s="222"/>
      <c r="B12" s="256" t="s">
        <v>128</v>
      </c>
      <c r="C12" s="257"/>
      <c r="D12" s="257"/>
      <c r="E12" s="257"/>
      <c r="F12" s="257"/>
      <c r="G12" s="258"/>
      <c r="H12" s="125"/>
      <c r="I12" s="259"/>
      <c r="J12" s="260"/>
      <c r="K12" s="260"/>
      <c r="L12" s="260"/>
      <c r="M12" s="260"/>
      <c r="N12" s="260"/>
      <c r="O12" s="260"/>
      <c r="P12" s="260"/>
      <c r="Q12" s="260"/>
      <c r="R12" s="260"/>
      <c r="S12" s="260"/>
      <c r="T12" s="260"/>
      <c r="U12" s="260"/>
      <c r="V12" s="260"/>
      <c r="W12" s="260"/>
      <c r="X12" s="260"/>
      <c r="Y12" s="260"/>
      <c r="Z12" s="260"/>
      <c r="AA12" s="260"/>
      <c r="AB12" s="260"/>
      <c r="AC12" s="260"/>
      <c r="AD12" s="260"/>
      <c r="AE12" s="260"/>
      <c r="AF12" s="260"/>
      <c r="AG12" s="260"/>
      <c r="AH12" s="260"/>
      <c r="AI12" s="260"/>
      <c r="AJ12" s="260"/>
      <c r="AK12" s="260"/>
      <c r="AL12" s="260"/>
      <c r="AM12" s="260"/>
      <c r="AN12" s="260"/>
      <c r="AO12" s="260"/>
      <c r="AP12" s="260"/>
      <c r="AQ12" s="260"/>
      <c r="AR12" s="260"/>
      <c r="AS12" s="260"/>
      <c r="AT12" s="261"/>
    </row>
    <row r="13" spans="1:64" ht="13.5" customHeight="1" x14ac:dyDescent="0.15">
      <c r="A13" s="244"/>
      <c r="B13" s="246" t="s">
        <v>0</v>
      </c>
      <c r="C13" s="248" t="s">
        <v>242</v>
      </c>
      <c r="D13" s="248" t="str">
        <f>IF(C15="○","整理番号","登録番号")</f>
        <v>登録番号</v>
      </c>
      <c r="E13" s="124" t="s">
        <v>13550</v>
      </c>
      <c r="F13" s="246" t="s">
        <v>275</v>
      </c>
      <c r="G13" s="104" t="s">
        <v>1</v>
      </c>
      <c r="H13" s="229" t="s">
        <v>13551</v>
      </c>
      <c r="I13" s="227" t="s">
        <v>2</v>
      </c>
      <c r="J13" s="229" t="s">
        <v>284</v>
      </c>
      <c r="K13" s="229" t="s">
        <v>3</v>
      </c>
      <c r="L13" s="114" t="s">
        <v>243</v>
      </c>
      <c r="M13" s="107" t="s">
        <v>16</v>
      </c>
      <c r="N13" s="231" t="s">
        <v>4</v>
      </c>
      <c r="O13" s="232"/>
      <c r="P13" s="232"/>
      <c r="Q13" s="232"/>
      <c r="R13" s="232"/>
      <c r="S13" s="232"/>
      <c r="T13" s="232"/>
      <c r="U13" s="232"/>
      <c r="V13" s="232"/>
      <c r="W13" s="232"/>
      <c r="X13" s="232"/>
      <c r="Y13" s="232"/>
      <c r="Z13" s="232"/>
      <c r="AA13" s="232"/>
      <c r="AB13" s="233"/>
      <c r="AC13" s="109" t="s">
        <v>16</v>
      </c>
      <c r="AD13" s="234" t="s">
        <v>448</v>
      </c>
      <c r="AE13" s="235"/>
      <c r="AF13" s="235"/>
      <c r="AG13" s="235"/>
      <c r="AH13" s="235"/>
      <c r="AI13" s="235"/>
      <c r="AJ13" s="235"/>
      <c r="AK13" s="236"/>
      <c r="AL13" s="107" t="s">
        <v>16</v>
      </c>
      <c r="AM13" s="231" t="s">
        <v>445</v>
      </c>
      <c r="AN13" s="232"/>
      <c r="AO13" s="232"/>
      <c r="AP13" s="232"/>
      <c r="AQ13" s="232"/>
      <c r="AR13" s="232"/>
      <c r="AS13" s="232"/>
      <c r="AT13" s="237"/>
    </row>
    <row r="14" spans="1:64" ht="14.25" thickBot="1" x14ac:dyDescent="0.2">
      <c r="A14" s="245"/>
      <c r="B14" s="247"/>
      <c r="C14" s="249"/>
      <c r="D14" s="249"/>
      <c r="E14" s="129" t="s">
        <v>6</v>
      </c>
      <c r="F14" s="247"/>
      <c r="G14" s="6" t="s">
        <v>7</v>
      </c>
      <c r="H14" s="247"/>
      <c r="I14" s="228"/>
      <c r="J14" s="230"/>
      <c r="K14" s="230"/>
      <c r="L14" s="115"/>
      <c r="M14" s="108"/>
      <c r="N14" s="238" t="s">
        <v>8</v>
      </c>
      <c r="O14" s="239"/>
      <c r="P14" s="239"/>
      <c r="Q14" s="239"/>
      <c r="R14" s="239"/>
      <c r="S14" s="239"/>
      <c r="T14" s="240"/>
      <c r="U14" s="129" t="s">
        <v>9</v>
      </c>
      <c r="V14" s="111" t="s">
        <v>10</v>
      </c>
      <c r="W14" s="112"/>
      <c r="X14" s="112"/>
      <c r="Y14" s="112"/>
      <c r="Z14" s="112"/>
      <c r="AA14" s="113"/>
      <c r="AB14" s="92" t="s">
        <v>11</v>
      </c>
      <c r="AC14" s="110"/>
      <c r="AD14" s="241" t="s">
        <v>8</v>
      </c>
      <c r="AE14" s="242"/>
      <c r="AF14" s="242"/>
      <c r="AG14" s="242"/>
      <c r="AH14" s="242"/>
      <c r="AI14" s="242"/>
      <c r="AJ14" s="243"/>
      <c r="AK14" s="100" t="s">
        <v>9</v>
      </c>
      <c r="AL14" s="108"/>
      <c r="AM14" s="238" t="s">
        <v>8</v>
      </c>
      <c r="AN14" s="239"/>
      <c r="AO14" s="239"/>
      <c r="AP14" s="239"/>
      <c r="AQ14" s="239"/>
      <c r="AR14" s="239"/>
      <c r="AS14" s="240"/>
      <c r="AT14" s="93" t="s">
        <v>9</v>
      </c>
    </row>
    <row r="15" spans="1:64" x14ac:dyDescent="0.15">
      <c r="A15" s="220">
        <v>3</v>
      </c>
      <c r="B15" s="223"/>
      <c r="C15" s="225"/>
      <c r="D15" s="223"/>
      <c r="E15" s="126" t="str">
        <f>IF(C15="○",IF($D15&lt;&gt;"",VLOOKUP($D15,新規学連登録者入力シート!$A$2:$U$101,8,FALSE),""),IF($D15&lt;&gt;"",IF(VLOOKUP(記入方法!$D15,登録者リスト!$A$1:$F$43729,4,FALSE)=基本情報!$D$6,VLOOKUP(記入方法!$D15,登録者リスト!$A$1:$F$43729,3,FALSE),""),""))</f>
        <v/>
      </c>
      <c r="F15" s="214" t="str">
        <f>IF(C15="○",IF($D15&lt;&gt;"",VLOOKUP($D15,新規学連登録者入力シート!$A$2:$U$101,9,FALSE),""),IF($D15&lt;&gt;"",IF(VLOOKUP(記入方法!$D15,登録者リスト!$A$1:$G$43729,4,FALSE)=基本情報!$D$6,VLOOKUP(記入方法!$D15,登録者リスト!$A$1:$G$43729,7,FALSE),""),""))</f>
        <v/>
      </c>
      <c r="G15" s="127" t="str">
        <f>IF(C15="○",IF($D15&lt;&gt;"",VLOOKUP($D15,新規学連登録者入力シート!$A$2:$U$101,14,FALSE),""),IF($D15&lt;&gt;"",IF(VLOOKUP(記入方法!$D15,登録者リスト!$A$1:$F$43729,4,FALSE)=基本情報!$D$6,VLOOKUP(記入方法!$D15,登録者リスト!$A$1:$F$43729,5,FALSE),""),""))</f>
        <v/>
      </c>
      <c r="H15" s="212" t="str">
        <f>IF(C15="○",IF($D15&lt;&gt;"",VLOOKUP($D15,新規学連登録者入力シート!$A$2:$U$101,19,FALSE),""),IF($D15&lt;&gt;"",IF(VLOOKUP(記入方法!$D15,登録者リスト!$A$1:$H$43729,4,FALSE)=基本情報!$D$6,VLOOKUP(記入方法!$D15,登録者リスト!$A$1:$H$43729,8,FALSE),""),""))</f>
        <v/>
      </c>
      <c r="I15" s="216"/>
      <c r="J15" s="216"/>
      <c r="K15" s="218" t="str">
        <f>IFERROR(IF(I15="","",IF(AND(I15&lt;&gt;"107 ハーフマラソン",I15&lt;&gt;"062 10000mW"),IF(BD15="T",IF(VALUE(M15)&lt;=BB15,"A標準",IF(VALUE(M15)&lt;=BC15,"B標準","未突破")),IF(VALUE(M15)&gt;=BB15,"A標準",IF(VALUE(M15)&gt;=BC15,"B標準","未突破"))),IF(VALUE(M15)&lt;=BC15,"","未突破"))),"")</f>
        <v/>
      </c>
      <c r="L15" s="105"/>
      <c r="M15" s="12" t="str">
        <f>IF(U15="",ASC(N15&amp;IF(P15&lt;&gt;"",TEXT(P15,"00"),"")&amp;IF(R15&lt;&gt;"",TEXT(R15,"00"),"")&amp;IF(T15&lt;&gt;"",TEXT(T15,"00"),"")),ASC(U15))</f>
        <v/>
      </c>
      <c r="N15" s="212"/>
      <c r="O15" s="196" t="s">
        <v>239</v>
      </c>
      <c r="P15" s="206"/>
      <c r="Q15" s="196" t="s">
        <v>240</v>
      </c>
      <c r="R15" s="206"/>
      <c r="S15" s="208" t="s">
        <v>241</v>
      </c>
      <c r="T15" s="210"/>
      <c r="U15" s="212"/>
      <c r="V15" s="7"/>
      <c r="W15" s="8" t="s">
        <v>23</v>
      </c>
      <c r="X15" s="7"/>
      <c r="Y15" s="8" t="s">
        <v>24</v>
      </c>
      <c r="Z15" s="7"/>
      <c r="AA15" s="8" t="s">
        <v>26</v>
      </c>
      <c r="AB15" s="214"/>
      <c r="AC15" s="101" t="str">
        <f>IF(AK15="",ASC(AD15&amp;IF(AF15&lt;&gt;"",TEXT(AF15,"00"),"")&amp;IF(AH15&lt;&gt;"",TEXT(AH15,"00"),"")&amp;IF(AJ15&lt;&gt;"",TEXT(AJ15,"00"),"")),ASC(AK15))</f>
        <v/>
      </c>
      <c r="AD15" s="198" t="str">
        <f>IF(I15="","",IF(I15="201 十種競技","",VLOOKUP(I15,大学記録!$A$3:$H$5,2,FALSE)))</f>
        <v/>
      </c>
      <c r="AE15" s="200" t="s">
        <v>239</v>
      </c>
      <c r="AF15" s="202" t="str">
        <f>IF(I15="","",IF(I15="201 十種競技","",VLOOKUP(I15,大学記録!$A$3:$H$5,4,FALSE)))</f>
        <v/>
      </c>
      <c r="AG15" s="200" t="s">
        <v>240</v>
      </c>
      <c r="AH15" s="202" t="str">
        <f>IF(I15="","",IF(I15="201 十種競技","",VLOOKUP(I15,大学記録!$A$3:$H$5,6,FALSE)))</f>
        <v/>
      </c>
      <c r="AI15" s="204" t="s">
        <v>241</v>
      </c>
      <c r="AJ15" s="262" t="str">
        <f>IF(I15="","",IF(I15="201 十種競技","",VLOOKUP(I15,大学記録!$A$3:$H$5,8,FALSE)))</f>
        <v/>
      </c>
      <c r="AK15" s="198" t="str">
        <f>IF(I15="","",IF(I15="201 十種競技",大学記録!#REF!,""))</f>
        <v/>
      </c>
      <c r="AL15" s="12" t="str">
        <f>IF(AT15="",ASC(AM15&amp;IF(AO15&lt;&gt;"",TEXT(AO15,"00"),"")&amp;IF(AQ15&lt;&gt;"",TEXT(AQ15,"00"),"")&amp;IF(AS15&lt;&gt;"",TEXT(AS15,"00"),"")),ASC(AT15))</f>
        <v/>
      </c>
      <c r="AM15" s="223"/>
      <c r="AN15" s="196" t="s">
        <v>239</v>
      </c>
      <c r="AO15" s="250"/>
      <c r="AP15" s="196" t="s">
        <v>240</v>
      </c>
      <c r="AQ15" s="250"/>
      <c r="AR15" s="208" t="s">
        <v>241</v>
      </c>
      <c r="AS15" s="252"/>
      <c r="AT15" s="254"/>
      <c r="AV15" s="5" t="str">
        <f>IF(AND(I15&lt;&gt;"107 ハーフマラソン",I15&lt;&gt;"062 10000mW"),D15 &amp; "-" &amp; I15,D15 &amp; "-" &amp; I15 &amp; J15)</f>
        <v>-</v>
      </c>
      <c r="AW15" s="5" t="str">
        <f>IF(ISERROR(VLOOKUP(記入方法!$AV15,登録者リスト!#REF!,4,FALSE)),"○","")</f>
        <v>○</v>
      </c>
      <c r="AX15" s="5" t="e">
        <f>IF(AND(I15&lt;&gt;"107 ハーフマラソン",I15&lt;&gt;"062 10000mW"),#REF! &amp; "-" &amp; I15,#REF! &amp; "-" &amp; I15 &amp; J15)</f>
        <v>#REF!</v>
      </c>
      <c r="AY15" s="5" t="str">
        <f>IF(ISERROR(VLOOKUP(AX15,突破者リスト外資格記録入力シート!$D$7:$M$106,2,FALSE)),"○","")</f>
        <v>○</v>
      </c>
      <c r="AZ15" s="5" t="str">
        <f>IF(C15="○","整理番号","登録番号")</f>
        <v>登録番号</v>
      </c>
      <c r="BA15" s="5" t="str">
        <f>IF(I15="107 ハーフマラソン","H",IF(I15="062 10000mW","W",""))</f>
        <v/>
      </c>
      <c r="BB15" s="5" t="e">
        <f>VLOOKUP($I15 &amp; $J15,標準記録!$A$1:$D$26,2,FALSE)</f>
        <v>#N/A</v>
      </c>
      <c r="BC15" s="5" t="e">
        <f>VLOOKUP($I15 &amp; $J15,標準記録!$A$1:$D$26,3,FALSE)</f>
        <v>#N/A</v>
      </c>
      <c r="BD15" s="5" t="e">
        <f>VLOOKUP($I15 &amp; $J15,標準記録!$A$1:$D$26,4,FALSE)</f>
        <v>#N/A</v>
      </c>
      <c r="BE15" s="5" t="str">
        <f>IF(BF15="","",A15)</f>
        <v/>
      </c>
      <c r="BF15" s="5" t="str">
        <f>IF(OR(I15="201 十種競技",I15="202 七種競技"),#REF!,"")</f>
        <v/>
      </c>
      <c r="BG15" s="5" t="str">
        <f>IF(I15="107 ハーフマラソン",#REF!,"")</f>
        <v/>
      </c>
      <c r="BH15" s="5" t="str">
        <f>I15 &amp; K15</f>
        <v/>
      </c>
      <c r="BI15" s="5">
        <f>I15</f>
        <v>0</v>
      </c>
      <c r="BJ15" s="5">
        <f>COUNTIF($BI$5:$BI$401,I15)</f>
        <v>160</v>
      </c>
      <c r="BK15" s="5">
        <f>COUNTIF($BH$5:$BH$401,I15 &amp; "B標準")</f>
        <v>0</v>
      </c>
      <c r="BL15" s="5" t="str">
        <f>D13 &amp; D15</f>
        <v>登録番号</v>
      </c>
    </row>
    <row r="16" spans="1:64" ht="14.25" thickBot="1" x14ac:dyDescent="0.2">
      <c r="A16" s="221"/>
      <c r="B16" s="224"/>
      <c r="C16" s="226"/>
      <c r="D16" s="224"/>
      <c r="E16" s="128" t="str">
        <f>IF(C15="○",IF($D15&lt;&gt;"",VLOOKUP($D15,新規学連登録者入力シート!$A$2:$U$101,7,FALSE),""),IF($D15&lt;&gt;"",IF(VLOOKUP(記入方法!$D15,登録者リスト!$A$1:$F$43729,4,FALSE)=基本情報!$D$6,VLOOKUP(記入方法!$D15,登録者リスト!$A$1:$F$43729,2,FALSE),""),""))</f>
        <v/>
      </c>
      <c r="F16" s="215"/>
      <c r="G16" s="128" t="str">
        <f>IF(C15="○",IF($D15&lt;&gt;"",VLOOKUP($D15,新規学連登録者入力シート!$A$2:$U$101,19,FALSE),""),IF($D15&lt;&gt;"",IF(VLOOKUP(記入方法!$D15,登録者リスト!$A$1:$F$43729,4,FALSE)=基本情報!$D$6,VLOOKUP(記入方法!$D15,登録者リスト!$A$1:$F$43729,6,FALSE),""),""))</f>
        <v/>
      </c>
      <c r="H16" s="213"/>
      <c r="I16" s="217"/>
      <c r="J16" s="217"/>
      <c r="K16" s="219"/>
      <c r="L16" s="106"/>
      <c r="M16" s="14" t="str">
        <f>IF(U16="",ASC(N16&amp;IF(P16&lt;&gt;"",TEXT(P16,"00"),"")&amp;IF(R16&lt;&gt;"",TEXT(R16,"00"),"")&amp;IF(T16&lt;&gt;"",TEXT(T16,"00"),"")),ASC(U16))</f>
        <v/>
      </c>
      <c r="N16" s="213"/>
      <c r="O16" s="197"/>
      <c r="P16" s="207"/>
      <c r="Q16" s="197"/>
      <c r="R16" s="207"/>
      <c r="S16" s="209"/>
      <c r="T16" s="211"/>
      <c r="U16" s="213"/>
      <c r="V16" s="9"/>
      <c r="W16" s="10" t="s">
        <v>23</v>
      </c>
      <c r="X16" s="9"/>
      <c r="Y16" s="10" t="s">
        <v>25</v>
      </c>
      <c r="Z16" s="9"/>
      <c r="AA16" s="10" t="s">
        <v>26</v>
      </c>
      <c r="AB16" s="215"/>
      <c r="AC16" s="102" t="str">
        <f>IF(AK16="",ASC(AD15&amp;IF(AF16&lt;&gt;"",TEXT(AF16,"00"),"")&amp;IF(AH16&lt;&gt;"",TEXT(AH16,"00"),"")&amp;IF(AJ16&lt;&gt;"",TEXT(AJ16,"00"),"")),ASC(AK16))</f>
        <v/>
      </c>
      <c r="AD16" s="199"/>
      <c r="AE16" s="201"/>
      <c r="AF16" s="203"/>
      <c r="AG16" s="201"/>
      <c r="AH16" s="203"/>
      <c r="AI16" s="205"/>
      <c r="AJ16" s="263"/>
      <c r="AK16" s="199"/>
      <c r="AL16" s="14" t="str">
        <f>IF(AT16="",ASC(AM16&amp;IF(AO16&lt;&gt;"",TEXT(AO16,"00"),"")&amp;IF(AQ16&lt;&gt;"",TEXT(AQ16,"00"),"")&amp;IF(AS16&lt;&gt;"",TEXT(AS16,"00"),"")),ASC(AT16))</f>
        <v/>
      </c>
      <c r="AM16" s="224"/>
      <c r="AN16" s="197"/>
      <c r="AO16" s="251"/>
      <c r="AP16" s="197"/>
      <c r="AQ16" s="251"/>
      <c r="AR16" s="209"/>
      <c r="AS16" s="253"/>
      <c r="AT16" s="255"/>
      <c r="AV16" s="5" t="str">
        <f>IF(AND(I16&lt;&gt;"107 ハーフマラソン",I16&lt;&gt;"062 10000mW"),D15 &amp; "-" &amp; I16,D15 &amp; "-" &amp; I16 &amp; J16)</f>
        <v>-</v>
      </c>
      <c r="AW16" s="5" t="str">
        <f>IF(ISERROR(VLOOKUP(記入方法!$AV16,登録者リスト!#REF!,4,FALSE)),"○","")</f>
        <v>○</v>
      </c>
      <c r="AX16" s="5" t="e">
        <f>IF(AND(I16&lt;&gt;"107 ハーフマラソン",I16&lt;&gt;"062 10000mW"),#REF! &amp; "-" &amp; I16,#REF! &amp; "-" &amp; I16 &amp; J16)</f>
        <v>#REF!</v>
      </c>
      <c r="AY16" s="5" t="str">
        <f>IF(ISERROR(VLOOKUP(AX16,突破者リスト外資格記録入力シート!$D$7:$M$106,2,FALSE)),"○","")</f>
        <v>○</v>
      </c>
      <c r="BA16" s="5" t="str">
        <f>IF(I16="107 ハーフマラソン","H",IF(I16="062 10000mW","W",""))</f>
        <v/>
      </c>
      <c r="BB16" s="5" t="e">
        <f>VLOOKUP($I16 &amp; $J16,標準記録!$A$1:$D$26,2,FALSE)</f>
        <v>#N/A</v>
      </c>
      <c r="BC16" s="5" t="e">
        <f>VLOOKUP($I16 &amp; $J16,標準記録!$A$1:$D$26,3,FALSE)</f>
        <v>#N/A</v>
      </c>
      <c r="BD16" s="5" t="e">
        <f>VLOOKUP($I16 &amp; $J16,標準記録!$A$1:$D$26,4,FALSE)</f>
        <v>#N/A</v>
      </c>
      <c r="BE16" s="5" t="str">
        <f>IF(BF16="","",A15)</f>
        <v/>
      </c>
      <c r="BF16" s="5" t="str">
        <f>IF(OR(I16="201 十種競技",I16="202 七種競技"),#REF!,"")</f>
        <v/>
      </c>
      <c r="BG16" s="5" t="str">
        <f>IF(I16="107 ハーフマラソン",#REF!,"")</f>
        <v/>
      </c>
      <c r="BH16" s="5" t="str">
        <f>I16 &amp; K16</f>
        <v/>
      </c>
      <c r="BI16" s="5">
        <f>I16</f>
        <v>0</v>
      </c>
      <c r="BJ16" s="5">
        <f>COUNTIF($BI$5:$BI$401,I16)</f>
        <v>160</v>
      </c>
      <c r="BK16" s="5">
        <f>COUNTIF($BH$5:$BH$401,I16 &amp; "B標準")</f>
        <v>0</v>
      </c>
    </row>
    <row r="17" spans="1:64" ht="15" thickTop="1" thickBot="1" x14ac:dyDescent="0.2">
      <c r="A17" s="222"/>
      <c r="B17" s="256" t="s">
        <v>128</v>
      </c>
      <c r="C17" s="257"/>
      <c r="D17" s="257"/>
      <c r="E17" s="257"/>
      <c r="F17" s="257"/>
      <c r="G17" s="258"/>
      <c r="H17" s="125"/>
      <c r="I17" s="259"/>
      <c r="J17" s="260"/>
      <c r="K17" s="260"/>
      <c r="L17" s="260"/>
      <c r="M17" s="260"/>
      <c r="N17" s="260"/>
      <c r="O17" s="260"/>
      <c r="P17" s="260"/>
      <c r="Q17" s="260"/>
      <c r="R17" s="260"/>
      <c r="S17" s="260"/>
      <c r="T17" s="260"/>
      <c r="U17" s="260"/>
      <c r="V17" s="260"/>
      <c r="W17" s="260"/>
      <c r="X17" s="260"/>
      <c r="Y17" s="260"/>
      <c r="Z17" s="260"/>
      <c r="AA17" s="260"/>
      <c r="AB17" s="260"/>
      <c r="AC17" s="260"/>
      <c r="AD17" s="260"/>
      <c r="AE17" s="260"/>
      <c r="AF17" s="260"/>
      <c r="AG17" s="260"/>
      <c r="AH17" s="260"/>
      <c r="AI17" s="260"/>
      <c r="AJ17" s="260"/>
      <c r="AK17" s="260"/>
      <c r="AL17" s="260"/>
      <c r="AM17" s="260"/>
      <c r="AN17" s="260"/>
      <c r="AO17" s="260"/>
      <c r="AP17" s="260"/>
      <c r="AQ17" s="260"/>
      <c r="AR17" s="260"/>
      <c r="AS17" s="260"/>
      <c r="AT17" s="261"/>
    </row>
    <row r="18" spans="1:64" ht="13.5" customHeight="1" x14ac:dyDescent="0.15">
      <c r="A18" s="244"/>
      <c r="B18" s="246" t="s">
        <v>0</v>
      </c>
      <c r="C18" s="248" t="s">
        <v>242</v>
      </c>
      <c r="D18" s="248" t="str">
        <f>IF(C20="○","整理番号","登録番号")</f>
        <v>登録番号</v>
      </c>
      <c r="E18" s="124" t="s">
        <v>13550</v>
      </c>
      <c r="F18" s="246" t="s">
        <v>275</v>
      </c>
      <c r="G18" s="104" t="s">
        <v>1</v>
      </c>
      <c r="H18" s="229" t="s">
        <v>13551</v>
      </c>
      <c r="I18" s="227" t="s">
        <v>2</v>
      </c>
      <c r="J18" s="229" t="s">
        <v>284</v>
      </c>
      <c r="K18" s="229" t="s">
        <v>3</v>
      </c>
      <c r="L18" s="114" t="s">
        <v>243</v>
      </c>
      <c r="M18" s="107" t="s">
        <v>16</v>
      </c>
      <c r="N18" s="231" t="s">
        <v>4</v>
      </c>
      <c r="O18" s="232"/>
      <c r="P18" s="232"/>
      <c r="Q18" s="232"/>
      <c r="R18" s="232"/>
      <c r="S18" s="232"/>
      <c r="T18" s="232"/>
      <c r="U18" s="232"/>
      <c r="V18" s="232"/>
      <c r="W18" s="232"/>
      <c r="X18" s="232"/>
      <c r="Y18" s="232"/>
      <c r="Z18" s="232"/>
      <c r="AA18" s="232"/>
      <c r="AB18" s="233"/>
      <c r="AC18" s="109" t="s">
        <v>16</v>
      </c>
      <c r="AD18" s="234" t="s">
        <v>448</v>
      </c>
      <c r="AE18" s="235"/>
      <c r="AF18" s="235"/>
      <c r="AG18" s="235"/>
      <c r="AH18" s="235"/>
      <c r="AI18" s="235"/>
      <c r="AJ18" s="235"/>
      <c r="AK18" s="236"/>
      <c r="AL18" s="107" t="s">
        <v>16</v>
      </c>
      <c r="AM18" s="231" t="s">
        <v>445</v>
      </c>
      <c r="AN18" s="232"/>
      <c r="AO18" s="232"/>
      <c r="AP18" s="232"/>
      <c r="AQ18" s="232"/>
      <c r="AR18" s="232"/>
      <c r="AS18" s="232"/>
      <c r="AT18" s="237"/>
    </row>
    <row r="19" spans="1:64" ht="14.25" thickBot="1" x14ac:dyDescent="0.2">
      <c r="A19" s="245"/>
      <c r="B19" s="247"/>
      <c r="C19" s="249"/>
      <c r="D19" s="249"/>
      <c r="E19" s="129" t="s">
        <v>6</v>
      </c>
      <c r="F19" s="247"/>
      <c r="G19" s="6" t="s">
        <v>7</v>
      </c>
      <c r="H19" s="247"/>
      <c r="I19" s="228"/>
      <c r="J19" s="230"/>
      <c r="K19" s="230"/>
      <c r="L19" s="115"/>
      <c r="M19" s="108"/>
      <c r="N19" s="238" t="s">
        <v>8</v>
      </c>
      <c r="O19" s="239"/>
      <c r="P19" s="239"/>
      <c r="Q19" s="239"/>
      <c r="R19" s="239"/>
      <c r="S19" s="239"/>
      <c r="T19" s="240"/>
      <c r="U19" s="129" t="s">
        <v>9</v>
      </c>
      <c r="V19" s="111" t="s">
        <v>10</v>
      </c>
      <c r="W19" s="112"/>
      <c r="X19" s="112"/>
      <c r="Y19" s="112"/>
      <c r="Z19" s="112"/>
      <c r="AA19" s="113"/>
      <c r="AB19" s="92" t="s">
        <v>11</v>
      </c>
      <c r="AC19" s="110"/>
      <c r="AD19" s="241" t="s">
        <v>8</v>
      </c>
      <c r="AE19" s="242"/>
      <c r="AF19" s="242"/>
      <c r="AG19" s="242"/>
      <c r="AH19" s="242"/>
      <c r="AI19" s="242"/>
      <c r="AJ19" s="243"/>
      <c r="AK19" s="100" t="s">
        <v>9</v>
      </c>
      <c r="AL19" s="108"/>
      <c r="AM19" s="238" t="s">
        <v>8</v>
      </c>
      <c r="AN19" s="239"/>
      <c r="AO19" s="239"/>
      <c r="AP19" s="239"/>
      <c r="AQ19" s="239"/>
      <c r="AR19" s="239"/>
      <c r="AS19" s="240"/>
      <c r="AT19" s="93" t="s">
        <v>9</v>
      </c>
    </row>
    <row r="20" spans="1:64" x14ac:dyDescent="0.15">
      <c r="A20" s="220">
        <v>4</v>
      </c>
      <c r="B20" s="223"/>
      <c r="C20" s="225"/>
      <c r="D20" s="223"/>
      <c r="E20" s="126" t="str">
        <f>IF(C20="○",IF($D20&lt;&gt;"",VLOOKUP($D20,新規学連登録者入力シート!$A$2:$U$101,8,FALSE),""),IF($D20&lt;&gt;"",IF(VLOOKUP(記入方法!$D20,登録者リスト!$A$1:$F$43729,4,FALSE)=基本情報!$D$6,VLOOKUP(記入方法!$D20,登録者リスト!$A$1:$F$43729,3,FALSE),""),""))</f>
        <v/>
      </c>
      <c r="F20" s="214" t="str">
        <f>IF(C20="○",IF($D20&lt;&gt;"",VLOOKUP($D20,新規学連登録者入力シート!$A$2:$U$101,9,FALSE),""),IF($D20&lt;&gt;"",IF(VLOOKUP(記入方法!$D20,登録者リスト!$A$1:$G$43729,4,FALSE)=基本情報!$D$6,VLOOKUP(記入方法!$D20,登録者リスト!$A$1:$G$43729,7,FALSE),""),""))</f>
        <v/>
      </c>
      <c r="G20" s="127" t="str">
        <f>IF(C20="○",IF($D20&lt;&gt;"",VLOOKUP($D20,新規学連登録者入力シート!$A$2:$U$101,14,FALSE),""),IF($D20&lt;&gt;"",IF(VLOOKUP(記入方法!$D20,登録者リスト!$A$1:$F$43729,4,FALSE)=基本情報!$D$6,VLOOKUP(記入方法!$D20,登録者リスト!$A$1:$F$43729,5,FALSE),""),""))</f>
        <v/>
      </c>
      <c r="H20" s="212" t="str">
        <f>IF(C20="○",IF($D20&lt;&gt;"",VLOOKUP($D20,新規学連登録者入力シート!$A$2:$U$101,19,FALSE),""),IF($D20&lt;&gt;"",IF(VLOOKUP(記入方法!$D20,登録者リスト!$A$1:$H$43729,4,FALSE)=基本情報!$D$6,VLOOKUP(記入方法!$D20,登録者リスト!$A$1:$H$43729,8,FALSE),""),""))</f>
        <v/>
      </c>
      <c r="I20" s="216"/>
      <c r="J20" s="216"/>
      <c r="K20" s="218" t="str">
        <f>IFERROR(IF(I20="","",IF(AND(I20&lt;&gt;"107 ハーフマラソン",I20&lt;&gt;"062 10000mW"),IF(BD20="T",IF(VALUE(M20)&lt;=BB20,"A標準",IF(VALUE(M20)&lt;=BC20,"B標準","未突破")),IF(VALUE(M20)&gt;=BB20,"A標準",IF(VALUE(M20)&gt;=BC20,"B標準","未突破"))),IF(VALUE(M20)&lt;=BC20,"","未突破"))),"")</f>
        <v/>
      </c>
      <c r="L20" s="105"/>
      <c r="M20" s="12" t="str">
        <f>IF(U20="",ASC(N20&amp;IF(P20&lt;&gt;"",TEXT(P20,"00"),"")&amp;IF(R20&lt;&gt;"",TEXT(R20,"00"),"")&amp;IF(T20&lt;&gt;"",TEXT(T20,"00"),"")),ASC(U20))</f>
        <v/>
      </c>
      <c r="N20" s="212"/>
      <c r="O20" s="196" t="s">
        <v>239</v>
      </c>
      <c r="P20" s="206"/>
      <c r="Q20" s="196" t="s">
        <v>240</v>
      </c>
      <c r="R20" s="206"/>
      <c r="S20" s="208" t="s">
        <v>241</v>
      </c>
      <c r="T20" s="210"/>
      <c r="U20" s="212"/>
      <c r="V20" s="7"/>
      <c r="W20" s="8" t="s">
        <v>23</v>
      </c>
      <c r="X20" s="7"/>
      <c r="Y20" s="8" t="s">
        <v>24</v>
      </c>
      <c r="Z20" s="7"/>
      <c r="AA20" s="8" t="s">
        <v>26</v>
      </c>
      <c r="AB20" s="214"/>
      <c r="AC20" s="101" t="str">
        <f>IF(AK20="",ASC(AD20&amp;IF(AF20&lt;&gt;"",TEXT(AF20,"00"),"")&amp;IF(AH20&lt;&gt;"",TEXT(AH20,"00"),"")&amp;IF(AJ20&lt;&gt;"",TEXT(AJ20,"00"),"")),ASC(AK20))</f>
        <v/>
      </c>
      <c r="AD20" s="198" t="str">
        <f>IF(I20="","",IF(I20="201 十種競技","",VLOOKUP(I20,大学記録!$A$3:$H$5,2,FALSE)))</f>
        <v/>
      </c>
      <c r="AE20" s="200" t="s">
        <v>239</v>
      </c>
      <c r="AF20" s="202" t="str">
        <f>IF(I20="","",IF(I20="201 十種競技","",VLOOKUP(I20,大学記録!$A$3:$H$5,4,FALSE)))</f>
        <v/>
      </c>
      <c r="AG20" s="200" t="s">
        <v>240</v>
      </c>
      <c r="AH20" s="202" t="str">
        <f>IF(I20="","",IF(I20="201 十種競技","",VLOOKUP(I20,大学記録!$A$3:$H$5,6,FALSE)))</f>
        <v/>
      </c>
      <c r="AI20" s="204" t="s">
        <v>241</v>
      </c>
      <c r="AJ20" s="262" t="str">
        <f>IF(I20="","",IF(I20="201 十種競技","",VLOOKUP(I20,大学記録!$A$3:$H$5,8,FALSE)))</f>
        <v/>
      </c>
      <c r="AK20" s="198" t="str">
        <f>IF(I20="","",IF(I20="201 十種競技",大学記録!#REF!,""))</f>
        <v/>
      </c>
      <c r="AL20" s="12" t="str">
        <f>IF(AT20="",ASC(AM20&amp;IF(AO20&lt;&gt;"",TEXT(AO20,"00"),"")&amp;IF(AQ20&lt;&gt;"",TEXT(AQ20,"00"),"")&amp;IF(AS20&lt;&gt;"",TEXT(AS20,"00"),"")),ASC(AT20))</f>
        <v/>
      </c>
      <c r="AM20" s="223"/>
      <c r="AN20" s="196" t="s">
        <v>239</v>
      </c>
      <c r="AO20" s="250"/>
      <c r="AP20" s="196" t="s">
        <v>240</v>
      </c>
      <c r="AQ20" s="250"/>
      <c r="AR20" s="208" t="s">
        <v>241</v>
      </c>
      <c r="AS20" s="252"/>
      <c r="AT20" s="254"/>
      <c r="AV20" s="5" t="str">
        <f>IF(AND(I20&lt;&gt;"107 ハーフマラソン",I20&lt;&gt;"062 10000mW"),D20 &amp; "-" &amp; I20,D20 &amp; "-" &amp; I20 &amp; J20)</f>
        <v>-</v>
      </c>
      <c r="AW20" s="5" t="str">
        <f>IF(ISERROR(VLOOKUP(記入方法!$AV20,登録者リスト!#REF!,4,FALSE)),"○","")</f>
        <v>○</v>
      </c>
      <c r="AX20" s="5" t="e">
        <f>IF(AND(I20&lt;&gt;"107 ハーフマラソン",I20&lt;&gt;"062 10000mW"),#REF! &amp; "-" &amp; I20,#REF! &amp; "-" &amp; I20 &amp; J20)</f>
        <v>#REF!</v>
      </c>
      <c r="AY20" s="5" t="str">
        <f>IF(ISERROR(VLOOKUP(AX20,突破者リスト外資格記録入力シート!$D$7:$M$106,2,FALSE)),"○","")</f>
        <v>○</v>
      </c>
      <c r="AZ20" s="5" t="str">
        <f>IF(C20="○","整理番号","登録番号")</f>
        <v>登録番号</v>
      </c>
      <c r="BA20" s="5" t="str">
        <f>IF(I20="107 ハーフマラソン","H",IF(I20="062 10000mW","W",""))</f>
        <v/>
      </c>
      <c r="BB20" s="5" t="e">
        <f>VLOOKUP($I20 &amp; $J20,標準記録!$A$1:$D$26,2,FALSE)</f>
        <v>#N/A</v>
      </c>
      <c r="BC20" s="5" t="e">
        <f>VLOOKUP($I20 &amp; $J20,標準記録!$A$1:$D$26,3,FALSE)</f>
        <v>#N/A</v>
      </c>
      <c r="BD20" s="5" t="e">
        <f>VLOOKUP($I20 &amp; $J20,標準記録!$A$1:$D$26,4,FALSE)</f>
        <v>#N/A</v>
      </c>
      <c r="BE20" s="5" t="str">
        <f>IF(BF20="","",A20)</f>
        <v/>
      </c>
      <c r="BF20" s="5" t="str">
        <f>IF(OR(I20="201 十種競技",I20="202 七種競技"),#REF!,"")</f>
        <v/>
      </c>
      <c r="BG20" s="5" t="str">
        <f>IF(I20="107 ハーフマラソン",#REF!,"")</f>
        <v/>
      </c>
      <c r="BH20" s="5" t="str">
        <f>I20 &amp; K20</f>
        <v/>
      </c>
      <c r="BI20" s="5">
        <f>I20</f>
        <v>0</v>
      </c>
      <c r="BJ20" s="5">
        <f>COUNTIF($BI$5:$BI$401,I20)</f>
        <v>160</v>
      </c>
      <c r="BK20" s="5">
        <f>COUNTIF($BH$5:$BH$401,I20 &amp; "B標準")</f>
        <v>0</v>
      </c>
      <c r="BL20" s="5" t="str">
        <f>D18 &amp; D20</f>
        <v>登録番号</v>
      </c>
    </row>
    <row r="21" spans="1:64" ht="14.25" thickBot="1" x14ac:dyDescent="0.2">
      <c r="A21" s="221"/>
      <c r="B21" s="224"/>
      <c r="C21" s="226"/>
      <c r="D21" s="224"/>
      <c r="E21" s="128" t="str">
        <f>IF(C20="○",IF($D20&lt;&gt;"",VLOOKUP($D20,新規学連登録者入力シート!$A$2:$U$101,7,FALSE),""),IF($D20&lt;&gt;"",IF(VLOOKUP(記入方法!$D20,登録者リスト!$A$1:$F$43729,4,FALSE)=基本情報!$D$6,VLOOKUP(記入方法!$D20,登録者リスト!$A$1:$F$43729,2,FALSE),""),""))</f>
        <v/>
      </c>
      <c r="F21" s="215"/>
      <c r="G21" s="128" t="str">
        <f>IF(C20="○",IF($D20&lt;&gt;"",VLOOKUP($D20,新規学連登録者入力シート!$A$2:$U$101,19,FALSE),""),IF($D20&lt;&gt;"",IF(VLOOKUP(記入方法!$D20,登録者リスト!$A$1:$F$43729,4,FALSE)=基本情報!$D$6,VLOOKUP(記入方法!$D20,登録者リスト!$A$1:$F$43729,6,FALSE),""),""))</f>
        <v/>
      </c>
      <c r="H21" s="213"/>
      <c r="I21" s="217"/>
      <c r="J21" s="217"/>
      <c r="K21" s="219"/>
      <c r="L21" s="106"/>
      <c r="M21" s="14" t="str">
        <f>IF(U21="",ASC(N21&amp;IF(P21&lt;&gt;"",TEXT(P21,"00"),"")&amp;IF(R21&lt;&gt;"",TEXT(R21,"00"),"")&amp;IF(T21&lt;&gt;"",TEXT(T21,"00"),"")),ASC(U21))</f>
        <v/>
      </c>
      <c r="N21" s="213"/>
      <c r="O21" s="197"/>
      <c r="P21" s="207"/>
      <c r="Q21" s="197"/>
      <c r="R21" s="207"/>
      <c r="S21" s="209"/>
      <c r="T21" s="211"/>
      <c r="U21" s="213"/>
      <c r="V21" s="9"/>
      <c r="W21" s="10" t="s">
        <v>23</v>
      </c>
      <c r="X21" s="9"/>
      <c r="Y21" s="10" t="s">
        <v>25</v>
      </c>
      <c r="Z21" s="9"/>
      <c r="AA21" s="10" t="s">
        <v>26</v>
      </c>
      <c r="AB21" s="215"/>
      <c r="AC21" s="102" t="str">
        <f>IF(AK21="",ASC(AD20&amp;IF(AF21&lt;&gt;"",TEXT(AF21,"00"),"")&amp;IF(AH21&lt;&gt;"",TEXT(AH21,"00"),"")&amp;IF(AJ21&lt;&gt;"",TEXT(AJ21,"00"),"")),ASC(AK21))</f>
        <v/>
      </c>
      <c r="AD21" s="199"/>
      <c r="AE21" s="201"/>
      <c r="AF21" s="203"/>
      <c r="AG21" s="201"/>
      <c r="AH21" s="203"/>
      <c r="AI21" s="205"/>
      <c r="AJ21" s="263"/>
      <c r="AK21" s="199"/>
      <c r="AL21" s="14" t="str">
        <f>IF(AT21="",ASC(AM21&amp;IF(AO21&lt;&gt;"",TEXT(AO21,"00"),"")&amp;IF(AQ21&lt;&gt;"",TEXT(AQ21,"00"),"")&amp;IF(AS21&lt;&gt;"",TEXT(AS21,"00"),"")),ASC(AT21))</f>
        <v/>
      </c>
      <c r="AM21" s="224"/>
      <c r="AN21" s="197"/>
      <c r="AO21" s="251"/>
      <c r="AP21" s="197"/>
      <c r="AQ21" s="251"/>
      <c r="AR21" s="209"/>
      <c r="AS21" s="253"/>
      <c r="AT21" s="255"/>
      <c r="AV21" s="5" t="str">
        <f>IF(AND(I21&lt;&gt;"107 ハーフマラソン",I21&lt;&gt;"062 10000mW"),D20 &amp; "-" &amp; I21,D20 &amp; "-" &amp; I21 &amp; J21)</f>
        <v>-</v>
      </c>
      <c r="AW21" s="5" t="str">
        <f>IF(ISERROR(VLOOKUP(記入方法!$AV21,登録者リスト!#REF!,4,FALSE)),"○","")</f>
        <v>○</v>
      </c>
      <c r="AX21" s="5" t="e">
        <f>IF(AND(I21&lt;&gt;"107 ハーフマラソン",I21&lt;&gt;"062 10000mW"),#REF! &amp; "-" &amp; I21,#REF! &amp; "-" &amp; I21 &amp; J21)</f>
        <v>#REF!</v>
      </c>
      <c r="AY21" s="5" t="str">
        <f>IF(ISERROR(VLOOKUP(AX21,突破者リスト外資格記録入力シート!$D$7:$M$106,2,FALSE)),"○","")</f>
        <v>○</v>
      </c>
      <c r="BA21" s="5" t="str">
        <f>IF(I21="107 ハーフマラソン","H",IF(I21="062 10000mW","W",""))</f>
        <v/>
      </c>
      <c r="BB21" s="5" t="e">
        <f>VLOOKUP($I21 &amp; $J21,標準記録!$A$1:$D$26,2,FALSE)</f>
        <v>#N/A</v>
      </c>
      <c r="BC21" s="5" t="e">
        <f>VLOOKUP($I21 &amp; $J21,標準記録!$A$1:$D$26,3,FALSE)</f>
        <v>#N/A</v>
      </c>
      <c r="BD21" s="5" t="e">
        <f>VLOOKUP($I21 &amp; $J21,標準記録!$A$1:$D$26,4,FALSE)</f>
        <v>#N/A</v>
      </c>
      <c r="BE21" s="5" t="str">
        <f>IF(BF21="","",A20)</f>
        <v/>
      </c>
      <c r="BF21" s="5" t="str">
        <f>IF(OR(I21="201 十種競技",I21="202 七種競技"),#REF!,"")</f>
        <v/>
      </c>
      <c r="BG21" s="5" t="str">
        <f>IF(I21="107 ハーフマラソン",#REF!,"")</f>
        <v/>
      </c>
      <c r="BH21" s="5" t="str">
        <f>I21 &amp; K21</f>
        <v/>
      </c>
      <c r="BI21" s="5">
        <f>I21</f>
        <v>0</v>
      </c>
      <c r="BJ21" s="5">
        <f>COUNTIF($BI$5:$BI$401,I21)</f>
        <v>160</v>
      </c>
      <c r="BK21" s="5">
        <f>COUNTIF($BH$5:$BH$401,I21 &amp; "B標準")</f>
        <v>0</v>
      </c>
    </row>
    <row r="22" spans="1:64" ht="15" thickTop="1" thickBot="1" x14ac:dyDescent="0.2">
      <c r="A22" s="222"/>
      <c r="B22" s="256" t="s">
        <v>128</v>
      </c>
      <c r="C22" s="257"/>
      <c r="D22" s="257"/>
      <c r="E22" s="257"/>
      <c r="F22" s="257"/>
      <c r="G22" s="258"/>
      <c r="H22" s="125"/>
      <c r="I22" s="259"/>
      <c r="J22" s="260"/>
      <c r="K22" s="260"/>
      <c r="L22" s="260"/>
      <c r="M22" s="260"/>
      <c r="N22" s="260"/>
      <c r="O22" s="260"/>
      <c r="P22" s="260"/>
      <c r="Q22" s="260"/>
      <c r="R22" s="260"/>
      <c r="S22" s="260"/>
      <c r="T22" s="260"/>
      <c r="U22" s="260"/>
      <c r="V22" s="260"/>
      <c r="W22" s="260"/>
      <c r="X22" s="260"/>
      <c r="Y22" s="260"/>
      <c r="Z22" s="260"/>
      <c r="AA22" s="260"/>
      <c r="AB22" s="260"/>
      <c r="AC22" s="260"/>
      <c r="AD22" s="260"/>
      <c r="AE22" s="260"/>
      <c r="AF22" s="260"/>
      <c r="AG22" s="260"/>
      <c r="AH22" s="260"/>
      <c r="AI22" s="260"/>
      <c r="AJ22" s="260"/>
      <c r="AK22" s="260"/>
      <c r="AL22" s="260"/>
      <c r="AM22" s="260"/>
      <c r="AN22" s="260"/>
      <c r="AO22" s="260"/>
      <c r="AP22" s="260"/>
      <c r="AQ22" s="260"/>
      <c r="AR22" s="260"/>
      <c r="AS22" s="260"/>
      <c r="AT22" s="261"/>
    </row>
    <row r="23" spans="1:64" ht="13.5" customHeight="1" x14ac:dyDescent="0.15">
      <c r="A23" s="244"/>
      <c r="B23" s="246" t="s">
        <v>0</v>
      </c>
      <c r="C23" s="248" t="s">
        <v>242</v>
      </c>
      <c r="D23" s="248" t="str">
        <f>IF(C25="○","整理番号","登録番号")</f>
        <v>登録番号</v>
      </c>
      <c r="E23" s="124" t="s">
        <v>13550</v>
      </c>
      <c r="F23" s="246" t="s">
        <v>275</v>
      </c>
      <c r="G23" s="104" t="s">
        <v>1</v>
      </c>
      <c r="H23" s="229" t="s">
        <v>13551</v>
      </c>
      <c r="I23" s="227" t="s">
        <v>2</v>
      </c>
      <c r="J23" s="229" t="s">
        <v>284</v>
      </c>
      <c r="K23" s="229" t="s">
        <v>3</v>
      </c>
      <c r="L23" s="114" t="s">
        <v>243</v>
      </c>
      <c r="M23" s="107" t="s">
        <v>16</v>
      </c>
      <c r="N23" s="231" t="s">
        <v>4</v>
      </c>
      <c r="O23" s="232"/>
      <c r="P23" s="232"/>
      <c r="Q23" s="232"/>
      <c r="R23" s="232"/>
      <c r="S23" s="232"/>
      <c r="T23" s="232"/>
      <c r="U23" s="232"/>
      <c r="V23" s="232"/>
      <c r="W23" s="232"/>
      <c r="X23" s="232"/>
      <c r="Y23" s="232"/>
      <c r="Z23" s="232"/>
      <c r="AA23" s="232"/>
      <c r="AB23" s="233"/>
      <c r="AC23" s="109" t="s">
        <v>16</v>
      </c>
      <c r="AD23" s="234" t="s">
        <v>448</v>
      </c>
      <c r="AE23" s="235"/>
      <c r="AF23" s="235"/>
      <c r="AG23" s="235"/>
      <c r="AH23" s="235"/>
      <c r="AI23" s="235"/>
      <c r="AJ23" s="235"/>
      <c r="AK23" s="236"/>
      <c r="AL23" s="107" t="s">
        <v>16</v>
      </c>
      <c r="AM23" s="231" t="s">
        <v>445</v>
      </c>
      <c r="AN23" s="232"/>
      <c r="AO23" s="232"/>
      <c r="AP23" s="232"/>
      <c r="AQ23" s="232"/>
      <c r="AR23" s="232"/>
      <c r="AS23" s="232"/>
      <c r="AT23" s="237"/>
    </row>
    <row r="24" spans="1:64" ht="14.25" thickBot="1" x14ac:dyDescent="0.2">
      <c r="A24" s="245"/>
      <c r="B24" s="247"/>
      <c r="C24" s="249"/>
      <c r="D24" s="249"/>
      <c r="E24" s="129" t="s">
        <v>6</v>
      </c>
      <c r="F24" s="247"/>
      <c r="G24" s="6" t="s">
        <v>7</v>
      </c>
      <c r="H24" s="247"/>
      <c r="I24" s="228"/>
      <c r="J24" s="230"/>
      <c r="K24" s="230"/>
      <c r="L24" s="115"/>
      <c r="M24" s="108"/>
      <c r="N24" s="238" t="s">
        <v>8</v>
      </c>
      <c r="O24" s="239"/>
      <c r="P24" s="239"/>
      <c r="Q24" s="239"/>
      <c r="R24" s="239"/>
      <c r="S24" s="239"/>
      <c r="T24" s="240"/>
      <c r="U24" s="129" t="s">
        <v>9</v>
      </c>
      <c r="V24" s="111" t="s">
        <v>10</v>
      </c>
      <c r="W24" s="112"/>
      <c r="X24" s="112"/>
      <c r="Y24" s="112"/>
      <c r="Z24" s="112"/>
      <c r="AA24" s="113"/>
      <c r="AB24" s="92" t="s">
        <v>11</v>
      </c>
      <c r="AC24" s="110"/>
      <c r="AD24" s="241" t="s">
        <v>8</v>
      </c>
      <c r="AE24" s="242"/>
      <c r="AF24" s="242"/>
      <c r="AG24" s="242"/>
      <c r="AH24" s="242"/>
      <c r="AI24" s="242"/>
      <c r="AJ24" s="243"/>
      <c r="AK24" s="100" t="s">
        <v>9</v>
      </c>
      <c r="AL24" s="108"/>
      <c r="AM24" s="238" t="s">
        <v>8</v>
      </c>
      <c r="AN24" s="239"/>
      <c r="AO24" s="239"/>
      <c r="AP24" s="239"/>
      <c r="AQ24" s="239"/>
      <c r="AR24" s="239"/>
      <c r="AS24" s="240"/>
      <c r="AT24" s="93" t="s">
        <v>9</v>
      </c>
    </row>
    <row r="25" spans="1:64" x14ac:dyDescent="0.15">
      <c r="A25" s="220">
        <v>5</v>
      </c>
      <c r="B25" s="223"/>
      <c r="C25" s="225"/>
      <c r="D25" s="223"/>
      <c r="E25" s="126" t="str">
        <f>IF(C25="○",IF($D25&lt;&gt;"",VLOOKUP($D25,新規学連登録者入力シート!$A$2:$U$101,8,FALSE),""),IF($D25&lt;&gt;"",IF(VLOOKUP(記入方法!$D25,登録者リスト!$A$1:$F$43729,4,FALSE)=基本情報!$D$6,VLOOKUP(記入方法!$D25,登録者リスト!$A$1:$F$43729,3,FALSE),""),""))</f>
        <v/>
      </c>
      <c r="F25" s="214" t="str">
        <f>IF(C25="○",IF($D25&lt;&gt;"",VLOOKUP($D25,新規学連登録者入力シート!$A$2:$U$101,9,FALSE),""),IF($D25&lt;&gt;"",IF(VLOOKUP(記入方法!$D25,登録者リスト!$A$1:$G$43729,4,FALSE)=基本情報!$D$6,VLOOKUP(記入方法!$D25,登録者リスト!$A$1:$G$43729,7,FALSE),""),""))</f>
        <v/>
      </c>
      <c r="G25" s="127" t="str">
        <f>IF(C25="○",IF($D25&lt;&gt;"",VLOOKUP($D25,新規学連登録者入力シート!$A$2:$U$101,14,FALSE),""),IF($D25&lt;&gt;"",IF(VLOOKUP(記入方法!$D25,登録者リスト!$A$1:$F$43729,4,FALSE)=基本情報!$D$6,VLOOKUP(記入方法!$D25,登録者リスト!$A$1:$F$43729,5,FALSE),""),""))</f>
        <v/>
      </c>
      <c r="H25" s="212" t="str">
        <f>IF(C25="○",IF($D25&lt;&gt;"",VLOOKUP($D25,新規学連登録者入力シート!$A$2:$U$101,19,FALSE),""),IF($D25&lt;&gt;"",IF(VLOOKUP(記入方法!$D25,登録者リスト!$A$1:$H$43729,4,FALSE)=基本情報!$D$6,VLOOKUP(記入方法!$D25,登録者リスト!$A$1:$H$43729,8,FALSE),""),""))</f>
        <v/>
      </c>
      <c r="I25" s="216"/>
      <c r="J25" s="216"/>
      <c r="K25" s="218" t="str">
        <f>IFERROR(IF(I25="","",IF(AND(I25&lt;&gt;"107 ハーフマラソン",I25&lt;&gt;"062 10000mW"),IF(BD25="T",IF(VALUE(M25)&lt;=BB25,"A標準",IF(VALUE(M25)&lt;=BC25,"B標準","未突破")),IF(VALUE(M25)&gt;=BB25,"A標準",IF(VALUE(M25)&gt;=BC25,"B標準","未突破"))),IF(VALUE(M25)&lt;=BC25,"","未突破"))),"")</f>
        <v/>
      </c>
      <c r="L25" s="105"/>
      <c r="M25" s="12" t="str">
        <f>IF(U25="",ASC(N25&amp;IF(P25&lt;&gt;"",TEXT(P25,"00"),"")&amp;IF(R25&lt;&gt;"",TEXT(R25,"00"),"")&amp;IF(T25&lt;&gt;"",TEXT(T25,"00"),"")),ASC(U25))</f>
        <v/>
      </c>
      <c r="N25" s="212"/>
      <c r="O25" s="196" t="s">
        <v>239</v>
      </c>
      <c r="P25" s="206"/>
      <c r="Q25" s="196" t="s">
        <v>240</v>
      </c>
      <c r="R25" s="206"/>
      <c r="S25" s="208" t="s">
        <v>241</v>
      </c>
      <c r="T25" s="210"/>
      <c r="U25" s="212"/>
      <c r="V25" s="7"/>
      <c r="W25" s="8" t="s">
        <v>23</v>
      </c>
      <c r="X25" s="7"/>
      <c r="Y25" s="8" t="s">
        <v>24</v>
      </c>
      <c r="Z25" s="7"/>
      <c r="AA25" s="8" t="s">
        <v>26</v>
      </c>
      <c r="AB25" s="214"/>
      <c r="AC25" s="101" t="str">
        <f>IF(AK25="",ASC(AD25&amp;IF(AF25&lt;&gt;"",TEXT(AF25,"00"),"")&amp;IF(AH25&lt;&gt;"",TEXT(AH25,"00"),"")&amp;IF(AJ25&lt;&gt;"",TEXT(AJ25,"00"),"")),ASC(AK25))</f>
        <v/>
      </c>
      <c r="AD25" s="198" t="str">
        <f>IF(I25="","",IF(I25="201 十種競技","",VLOOKUP(I25,大学記録!$A$3:$H$5,2,FALSE)))</f>
        <v/>
      </c>
      <c r="AE25" s="200" t="s">
        <v>239</v>
      </c>
      <c r="AF25" s="202" t="str">
        <f>IF(I25="","",IF(I25="201 十種競技","",VLOOKUP(I25,大学記録!$A$3:$H$5,4,FALSE)))</f>
        <v/>
      </c>
      <c r="AG25" s="200" t="s">
        <v>240</v>
      </c>
      <c r="AH25" s="202" t="str">
        <f>IF(I25="","",IF(I25="201 十種競技","",VLOOKUP(I25,大学記録!$A$3:$H$5,6,FALSE)))</f>
        <v/>
      </c>
      <c r="AI25" s="204" t="s">
        <v>241</v>
      </c>
      <c r="AJ25" s="262" t="str">
        <f>IF(I25="","",IF(I25="201 十種競技","",VLOOKUP(I25,大学記録!$A$3:$H$5,8,FALSE)))</f>
        <v/>
      </c>
      <c r="AK25" s="198" t="str">
        <f>IF(I25="","",IF(I25="201 十種競技",大学記録!#REF!,""))</f>
        <v/>
      </c>
      <c r="AL25" s="12" t="str">
        <f>IF(AT25="",ASC(AM25&amp;IF(AO25&lt;&gt;"",TEXT(AO25,"00"),"")&amp;IF(AQ25&lt;&gt;"",TEXT(AQ25,"00"),"")&amp;IF(AS25&lt;&gt;"",TEXT(AS25,"00"),"")),ASC(AT25))</f>
        <v/>
      </c>
      <c r="AM25" s="223"/>
      <c r="AN25" s="196" t="s">
        <v>239</v>
      </c>
      <c r="AO25" s="250"/>
      <c r="AP25" s="196" t="s">
        <v>240</v>
      </c>
      <c r="AQ25" s="250"/>
      <c r="AR25" s="208" t="s">
        <v>241</v>
      </c>
      <c r="AS25" s="252"/>
      <c r="AT25" s="254"/>
      <c r="AV25" s="5" t="str">
        <f>IF(AND(I25&lt;&gt;"107 ハーフマラソン",I25&lt;&gt;"062 10000mW"),D25 &amp; "-" &amp; I25,D25 &amp; "-" &amp; I25 &amp; J25)</f>
        <v>-</v>
      </c>
      <c r="AW25" s="5" t="str">
        <f>IF(ISERROR(VLOOKUP(記入方法!$AV25,登録者リスト!#REF!,4,FALSE)),"○","")</f>
        <v>○</v>
      </c>
      <c r="AX25" s="5" t="e">
        <f>IF(AND(I25&lt;&gt;"107 ハーフマラソン",I25&lt;&gt;"062 10000mW"),#REF! &amp; "-" &amp; I25,#REF! &amp; "-" &amp; I25 &amp; J25)</f>
        <v>#REF!</v>
      </c>
      <c r="AY25" s="5" t="str">
        <f>IF(ISERROR(VLOOKUP(AX25,突破者リスト外資格記録入力シート!$D$7:$M$106,2,FALSE)),"○","")</f>
        <v>○</v>
      </c>
      <c r="AZ25" s="5" t="str">
        <f>IF(C25="○","整理番号","登録番号")</f>
        <v>登録番号</v>
      </c>
      <c r="BA25" s="5" t="str">
        <f>IF(I25="107 ハーフマラソン","H",IF(I25="062 10000mW","W",""))</f>
        <v/>
      </c>
      <c r="BB25" s="5" t="e">
        <f>VLOOKUP($I25 &amp; $J25,標準記録!$A$1:$D$26,2,FALSE)</f>
        <v>#N/A</v>
      </c>
      <c r="BC25" s="5" t="e">
        <f>VLOOKUP($I25 &amp; $J25,標準記録!$A$1:$D$26,3,FALSE)</f>
        <v>#N/A</v>
      </c>
      <c r="BD25" s="5" t="e">
        <f>VLOOKUP($I25 &amp; $J25,標準記録!$A$1:$D$26,4,FALSE)</f>
        <v>#N/A</v>
      </c>
      <c r="BE25" s="5" t="str">
        <f>IF(BF25="","",A25)</f>
        <v/>
      </c>
      <c r="BF25" s="5" t="str">
        <f>IF(OR(I25="201 十種競技",I25="202 七種競技"),#REF!,"")</f>
        <v/>
      </c>
      <c r="BG25" s="5" t="str">
        <f>IF(I25="107 ハーフマラソン",#REF!,"")</f>
        <v/>
      </c>
      <c r="BH25" s="5" t="str">
        <f>I25 &amp; K25</f>
        <v/>
      </c>
      <c r="BI25" s="5">
        <f>I25</f>
        <v>0</v>
      </c>
      <c r="BJ25" s="5">
        <f>COUNTIF($BI$5:$BI$401,I25)</f>
        <v>160</v>
      </c>
      <c r="BK25" s="5">
        <f>COUNTIF($BH$5:$BH$401,I25 &amp; "B標準")</f>
        <v>0</v>
      </c>
      <c r="BL25" s="5" t="str">
        <f>D23 &amp; D25</f>
        <v>登録番号</v>
      </c>
    </row>
    <row r="26" spans="1:64" ht="14.25" thickBot="1" x14ac:dyDescent="0.2">
      <c r="A26" s="221"/>
      <c r="B26" s="224"/>
      <c r="C26" s="226"/>
      <c r="D26" s="224"/>
      <c r="E26" s="128" t="str">
        <f>IF(C25="○",IF($D25&lt;&gt;"",VLOOKUP($D25,新規学連登録者入力シート!$A$2:$U$101,7,FALSE),""),IF($D25&lt;&gt;"",IF(VLOOKUP(記入方法!$D25,登録者リスト!$A$1:$F$43729,4,FALSE)=基本情報!$D$6,VLOOKUP(記入方法!$D25,登録者リスト!$A$1:$F$43729,2,FALSE),""),""))</f>
        <v/>
      </c>
      <c r="F26" s="215"/>
      <c r="G26" s="128" t="str">
        <f>IF(C25="○",IF($D25&lt;&gt;"",VLOOKUP($D25,新規学連登録者入力シート!$A$2:$U$101,19,FALSE),""),IF($D25&lt;&gt;"",IF(VLOOKUP(記入方法!$D25,登録者リスト!$A$1:$F$43729,4,FALSE)=基本情報!$D$6,VLOOKUP(記入方法!$D25,登録者リスト!$A$1:$F$43729,6,FALSE),""),""))</f>
        <v/>
      </c>
      <c r="H26" s="213"/>
      <c r="I26" s="217"/>
      <c r="J26" s="217"/>
      <c r="K26" s="219"/>
      <c r="L26" s="106"/>
      <c r="M26" s="14" t="str">
        <f>IF(U26="",ASC(N26&amp;IF(P26&lt;&gt;"",TEXT(P26,"00"),"")&amp;IF(R26&lt;&gt;"",TEXT(R26,"00"),"")&amp;IF(T26&lt;&gt;"",TEXT(T26,"00"),"")),ASC(U26))</f>
        <v/>
      </c>
      <c r="N26" s="213"/>
      <c r="O26" s="197"/>
      <c r="P26" s="207"/>
      <c r="Q26" s="197"/>
      <c r="R26" s="207"/>
      <c r="S26" s="209"/>
      <c r="T26" s="211"/>
      <c r="U26" s="213"/>
      <c r="V26" s="9"/>
      <c r="W26" s="10" t="s">
        <v>23</v>
      </c>
      <c r="X26" s="9"/>
      <c r="Y26" s="10" t="s">
        <v>25</v>
      </c>
      <c r="Z26" s="9"/>
      <c r="AA26" s="10" t="s">
        <v>26</v>
      </c>
      <c r="AB26" s="215"/>
      <c r="AC26" s="102" t="str">
        <f>IF(AK26="",ASC(AD25&amp;IF(AF26&lt;&gt;"",TEXT(AF26,"00"),"")&amp;IF(AH26&lt;&gt;"",TEXT(AH26,"00"),"")&amp;IF(AJ26&lt;&gt;"",TEXT(AJ26,"00"),"")),ASC(AK26))</f>
        <v/>
      </c>
      <c r="AD26" s="199"/>
      <c r="AE26" s="201"/>
      <c r="AF26" s="203"/>
      <c r="AG26" s="201"/>
      <c r="AH26" s="203"/>
      <c r="AI26" s="205"/>
      <c r="AJ26" s="263"/>
      <c r="AK26" s="199"/>
      <c r="AL26" s="14" t="str">
        <f>IF(AT26="",ASC(AM26&amp;IF(AO26&lt;&gt;"",TEXT(AO26,"00"),"")&amp;IF(AQ26&lt;&gt;"",TEXT(AQ26,"00"),"")&amp;IF(AS26&lt;&gt;"",TEXT(AS26,"00"),"")),ASC(AT26))</f>
        <v/>
      </c>
      <c r="AM26" s="224"/>
      <c r="AN26" s="197"/>
      <c r="AO26" s="251"/>
      <c r="AP26" s="197"/>
      <c r="AQ26" s="251"/>
      <c r="AR26" s="209"/>
      <c r="AS26" s="253"/>
      <c r="AT26" s="255"/>
      <c r="AV26" s="5" t="str">
        <f>IF(AND(I26&lt;&gt;"107 ハーフマラソン",I26&lt;&gt;"062 10000mW"),D25 &amp; "-" &amp; I26,D25 &amp; "-" &amp; I26 &amp; J26)</f>
        <v>-</v>
      </c>
      <c r="AW26" s="5" t="str">
        <f>IF(ISERROR(VLOOKUP(記入方法!$AV26,登録者リスト!#REF!,4,FALSE)),"○","")</f>
        <v>○</v>
      </c>
      <c r="AX26" s="5" t="e">
        <f>IF(AND(I26&lt;&gt;"107 ハーフマラソン",I26&lt;&gt;"062 10000mW"),#REF! &amp; "-" &amp; I26,#REF! &amp; "-" &amp; I26 &amp; J26)</f>
        <v>#REF!</v>
      </c>
      <c r="AY26" s="5" t="str">
        <f>IF(ISERROR(VLOOKUP(AX26,突破者リスト外資格記録入力シート!$D$7:$M$106,2,FALSE)),"○","")</f>
        <v>○</v>
      </c>
      <c r="BA26" s="5" t="str">
        <f>IF(I26="107 ハーフマラソン","H",IF(I26="062 10000mW","W",""))</f>
        <v/>
      </c>
      <c r="BB26" s="5" t="e">
        <f>VLOOKUP($I26 &amp; $J26,標準記録!$A$1:$D$26,2,FALSE)</f>
        <v>#N/A</v>
      </c>
      <c r="BC26" s="5" t="e">
        <f>VLOOKUP($I26 &amp; $J26,標準記録!$A$1:$D$26,3,FALSE)</f>
        <v>#N/A</v>
      </c>
      <c r="BD26" s="5" t="e">
        <f>VLOOKUP($I26 &amp; $J26,標準記録!$A$1:$D$26,4,FALSE)</f>
        <v>#N/A</v>
      </c>
      <c r="BE26" s="5" t="str">
        <f>IF(BF26="","",A25)</f>
        <v/>
      </c>
      <c r="BF26" s="5" t="str">
        <f>IF(OR(I26="201 十種競技",I26="202 七種競技"),#REF!,"")</f>
        <v/>
      </c>
      <c r="BG26" s="5" t="str">
        <f>IF(I26="107 ハーフマラソン",#REF!,"")</f>
        <v/>
      </c>
      <c r="BH26" s="5" t="str">
        <f>I26 &amp; K26</f>
        <v/>
      </c>
      <c r="BI26" s="5">
        <f>I26</f>
        <v>0</v>
      </c>
      <c r="BJ26" s="5">
        <f>COUNTIF($BI$5:$BI$401,I26)</f>
        <v>160</v>
      </c>
      <c r="BK26" s="5">
        <f>COUNTIF($BH$5:$BH$401,I26 &amp; "B標準")</f>
        <v>0</v>
      </c>
    </row>
    <row r="27" spans="1:64" ht="15" thickTop="1" thickBot="1" x14ac:dyDescent="0.2">
      <c r="A27" s="222"/>
      <c r="B27" s="256" t="s">
        <v>128</v>
      </c>
      <c r="C27" s="257"/>
      <c r="D27" s="257"/>
      <c r="E27" s="257"/>
      <c r="F27" s="257"/>
      <c r="G27" s="258"/>
      <c r="H27" s="125"/>
      <c r="I27" s="259"/>
      <c r="J27" s="260"/>
      <c r="K27" s="260"/>
      <c r="L27" s="260"/>
      <c r="M27" s="260"/>
      <c r="N27" s="260"/>
      <c r="O27" s="260"/>
      <c r="P27" s="260"/>
      <c r="Q27" s="260"/>
      <c r="R27" s="260"/>
      <c r="S27" s="260"/>
      <c r="T27" s="260"/>
      <c r="U27" s="260"/>
      <c r="V27" s="260"/>
      <c r="W27" s="260"/>
      <c r="X27" s="260"/>
      <c r="Y27" s="260"/>
      <c r="Z27" s="260"/>
      <c r="AA27" s="260"/>
      <c r="AB27" s="260"/>
      <c r="AC27" s="260"/>
      <c r="AD27" s="260"/>
      <c r="AE27" s="260"/>
      <c r="AF27" s="260"/>
      <c r="AG27" s="260"/>
      <c r="AH27" s="260"/>
      <c r="AI27" s="260"/>
      <c r="AJ27" s="260"/>
      <c r="AK27" s="260"/>
      <c r="AL27" s="260"/>
      <c r="AM27" s="260"/>
      <c r="AN27" s="260"/>
      <c r="AO27" s="260"/>
      <c r="AP27" s="260"/>
      <c r="AQ27" s="260"/>
      <c r="AR27" s="260"/>
      <c r="AS27" s="260"/>
      <c r="AT27" s="261"/>
    </row>
    <row r="28" spans="1:64" ht="13.5" customHeight="1" x14ac:dyDescent="0.15">
      <c r="A28" s="244"/>
      <c r="B28" s="246" t="s">
        <v>0</v>
      </c>
      <c r="C28" s="248" t="s">
        <v>242</v>
      </c>
      <c r="D28" s="248" t="str">
        <f>IF(C30="○","整理番号","登録番号")</f>
        <v>登録番号</v>
      </c>
      <c r="E28" s="124" t="s">
        <v>13550</v>
      </c>
      <c r="F28" s="246" t="s">
        <v>275</v>
      </c>
      <c r="G28" s="104" t="s">
        <v>1</v>
      </c>
      <c r="H28" s="229" t="s">
        <v>13551</v>
      </c>
      <c r="I28" s="227" t="s">
        <v>2</v>
      </c>
      <c r="J28" s="229" t="s">
        <v>284</v>
      </c>
      <c r="K28" s="229" t="s">
        <v>3</v>
      </c>
      <c r="L28" s="114" t="s">
        <v>243</v>
      </c>
      <c r="M28" s="107" t="s">
        <v>16</v>
      </c>
      <c r="N28" s="231" t="s">
        <v>4</v>
      </c>
      <c r="O28" s="232"/>
      <c r="P28" s="232"/>
      <c r="Q28" s="232"/>
      <c r="R28" s="232"/>
      <c r="S28" s="232"/>
      <c r="T28" s="232"/>
      <c r="U28" s="232"/>
      <c r="V28" s="232"/>
      <c r="W28" s="232"/>
      <c r="X28" s="232"/>
      <c r="Y28" s="232"/>
      <c r="Z28" s="232"/>
      <c r="AA28" s="232"/>
      <c r="AB28" s="233"/>
      <c r="AC28" s="109" t="s">
        <v>16</v>
      </c>
      <c r="AD28" s="234" t="s">
        <v>448</v>
      </c>
      <c r="AE28" s="235"/>
      <c r="AF28" s="235"/>
      <c r="AG28" s="235"/>
      <c r="AH28" s="235"/>
      <c r="AI28" s="235"/>
      <c r="AJ28" s="235"/>
      <c r="AK28" s="236"/>
      <c r="AL28" s="107" t="s">
        <v>16</v>
      </c>
      <c r="AM28" s="231" t="s">
        <v>445</v>
      </c>
      <c r="AN28" s="232"/>
      <c r="AO28" s="232"/>
      <c r="AP28" s="232"/>
      <c r="AQ28" s="232"/>
      <c r="AR28" s="232"/>
      <c r="AS28" s="232"/>
      <c r="AT28" s="237"/>
    </row>
    <row r="29" spans="1:64" ht="14.25" thickBot="1" x14ac:dyDescent="0.2">
      <c r="A29" s="245"/>
      <c r="B29" s="247"/>
      <c r="C29" s="249"/>
      <c r="D29" s="249"/>
      <c r="E29" s="129" t="s">
        <v>6</v>
      </c>
      <c r="F29" s="247"/>
      <c r="G29" s="6" t="s">
        <v>7</v>
      </c>
      <c r="H29" s="247"/>
      <c r="I29" s="228"/>
      <c r="J29" s="230"/>
      <c r="K29" s="230"/>
      <c r="L29" s="115"/>
      <c r="M29" s="108"/>
      <c r="N29" s="238" t="s">
        <v>8</v>
      </c>
      <c r="O29" s="239"/>
      <c r="P29" s="239"/>
      <c r="Q29" s="239"/>
      <c r="R29" s="239"/>
      <c r="S29" s="239"/>
      <c r="T29" s="240"/>
      <c r="U29" s="129" t="s">
        <v>9</v>
      </c>
      <c r="V29" s="111" t="s">
        <v>10</v>
      </c>
      <c r="W29" s="112"/>
      <c r="X29" s="112"/>
      <c r="Y29" s="112"/>
      <c r="Z29" s="112"/>
      <c r="AA29" s="113"/>
      <c r="AB29" s="92" t="s">
        <v>11</v>
      </c>
      <c r="AC29" s="110"/>
      <c r="AD29" s="241" t="s">
        <v>8</v>
      </c>
      <c r="AE29" s="242"/>
      <c r="AF29" s="242"/>
      <c r="AG29" s="242"/>
      <c r="AH29" s="242"/>
      <c r="AI29" s="242"/>
      <c r="AJ29" s="243"/>
      <c r="AK29" s="100" t="s">
        <v>9</v>
      </c>
      <c r="AL29" s="108"/>
      <c r="AM29" s="238" t="s">
        <v>8</v>
      </c>
      <c r="AN29" s="239"/>
      <c r="AO29" s="239"/>
      <c r="AP29" s="239"/>
      <c r="AQ29" s="239"/>
      <c r="AR29" s="239"/>
      <c r="AS29" s="240"/>
      <c r="AT29" s="93" t="s">
        <v>9</v>
      </c>
    </row>
    <row r="30" spans="1:64" x14ac:dyDescent="0.15">
      <c r="A30" s="220">
        <v>6</v>
      </c>
      <c r="B30" s="223"/>
      <c r="C30" s="225"/>
      <c r="D30" s="223"/>
      <c r="E30" s="126" t="str">
        <f>IF(C30="○",IF($D30&lt;&gt;"",VLOOKUP($D30,新規学連登録者入力シート!$A$2:$U$101,8,FALSE),""),IF($D30&lt;&gt;"",IF(VLOOKUP(記入方法!$D30,登録者リスト!$A$1:$F$43729,4,FALSE)=基本情報!$D$6,VLOOKUP(記入方法!$D30,登録者リスト!$A$1:$F$43729,3,FALSE),""),""))</f>
        <v/>
      </c>
      <c r="F30" s="214" t="str">
        <f>IF(C30="○",IF($D30&lt;&gt;"",VLOOKUP($D30,新規学連登録者入力シート!$A$2:$U$101,9,FALSE),""),IF($D30&lt;&gt;"",IF(VLOOKUP(記入方法!$D30,登録者リスト!$A$1:$G$43729,4,FALSE)=基本情報!$D$6,VLOOKUP(記入方法!$D30,登録者リスト!$A$1:$G$43729,7,FALSE),""),""))</f>
        <v/>
      </c>
      <c r="G30" s="127" t="str">
        <f>IF(C30="○",IF($D30&lt;&gt;"",VLOOKUP($D30,新規学連登録者入力シート!$A$2:$U$101,14,FALSE),""),IF($D30&lt;&gt;"",IF(VLOOKUP(記入方法!$D30,登録者リスト!$A$1:$F$43729,4,FALSE)=基本情報!$D$6,VLOOKUP(記入方法!$D30,登録者リスト!$A$1:$F$43729,5,FALSE),""),""))</f>
        <v/>
      </c>
      <c r="H30" s="212" t="str">
        <f>IF(C30="○",IF($D30&lt;&gt;"",VLOOKUP($D30,新規学連登録者入力シート!$A$2:$U$101,19,FALSE),""),IF($D30&lt;&gt;"",IF(VLOOKUP(記入方法!$D30,登録者リスト!$A$1:$H$43729,4,FALSE)=基本情報!$D$6,VLOOKUP(記入方法!$D30,登録者リスト!$A$1:$H$43729,8,FALSE),""),""))</f>
        <v/>
      </c>
      <c r="I30" s="216"/>
      <c r="J30" s="216"/>
      <c r="K30" s="218" t="str">
        <f>IFERROR(IF(I30="","",IF(AND(I30&lt;&gt;"107 ハーフマラソン",I30&lt;&gt;"062 10000mW"),IF(BD30="T",IF(VALUE(M30)&lt;=BB30,"A標準",IF(VALUE(M30)&lt;=BC30,"B標準","未突破")),IF(VALUE(M30)&gt;=BB30,"A標準",IF(VALUE(M30)&gt;=BC30,"B標準","未突破"))),IF(VALUE(M30)&lt;=BC30,"","未突破"))),"")</f>
        <v/>
      </c>
      <c r="L30" s="105"/>
      <c r="M30" s="12" t="str">
        <f>IF(U30="",ASC(N30&amp;IF(P30&lt;&gt;"",TEXT(P30,"00"),"")&amp;IF(R30&lt;&gt;"",TEXT(R30,"00"),"")&amp;IF(T30&lt;&gt;"",TEXT(T30,"00"),"")),ASC(U30))</f>
        <v/>
      </c>
      <c r="N30" s="212"/>
      <c r="O30" s="196" t="s">
        <v>239</v>
      </c>
      <c r="P30" s="206"/>
      <c r="Q30" s="196" t="s">
        <v>240</v>
      </c>
      <c r="R30" s="206"/>
      <c r="S30" s="208" t="s">
        <v>241</v>
      </c>
      <c r="T30" s="210"/>
      <c r="U30" s="212"/>
      <c r="V30" s="7"/>
      <c r="W30" s="8" t="s">
        <v>23</v>
      </c>
      <c r="X30" s="7"/>
      <c r="Y30" s="8" t="s">
        <v>24</v>
      </c>
      <c r="Z30" s="7"/>
      <c r="AA30" s="8" t="s">
        <v>26</v>
      </c>
      <c r="AB30" s="214"/>
      <c r="AC30" s="101" t="str">
        <f>IF(AK30="",ASC(AD30&amp;IF(AF30&lt;&gt;"",TEXT(AF30,"00"),"")&amp;IF(AH30&lt;&gt;"",TEXT(AH30,"00"),"")&amp;IF(AJ30&lt;&gt;"",TEXT(AJ30,"00"),"")),ASC(AK30))</f>
        <v/>
      </c>
      <c r="AD30" s="198" t="str">
        <f>IF(I30="","",IF(I30="201 十種競技","",VLOOKUP(I30,大学記録!$A$3:$H$5,2,FALSE)))</f>
        <v/>
      </c>
      <c r="AE30" s="200" t="s">
        <v>239</v>
      </c>
      <c r="AF30" s="202" t="str">
        <f>IF(I30="","",IF(I30="201 十種競技","",VLOOKUP(I30,大学記録!$A$3:$H$5,4,FALSE)))</f>
        <v/>
      </c>
      <c r="AG30" s="200" t="s">
        <v>240</v>
      </c>
      <c r="AH30" s="202" t="str">
        <f>IF(I30="","",IF(I30="201 十種競技","",VLOOKUP(I30,大学記録!$A$3:$H$5,6,FALSE)))</f>
        <v/>
      </c>
      <c r="AI30" s="204" t="s">
        <v>241</v>
      </c>
      <c r="AJ30" s="262" t="str">
        <f>IF(I30="","",IF(I30="201 十種競技","",VLOOKUP(I30,大学記録!$A$3:$H$5,8,FALSE)))</f>
        <v/>
      </c>
      <c r="AK30" s="198" t="str">
        <f>IF(I30="","",IF(I30="201 十種競技",大学記録!#REF!,""))</f>
        <v/>
      </c>
      <c r="AL30" s="12" t="str">
        <f>IF(AT30="",ASC(AM30&amp;IF(AO30&lt;&gt;"",TEXT(AO30,"00"),"")&amp;IF(AQ30&lt;&gt;"",TEXT(AQ30,"00"),"")&amp;IF(AS30&lt;&gt;"",TEXT(AS30,"00"),"")),ASC(AT30))</f>
        <v/>
      </c>
      <c r="AM30" s="223"/>
      <c r="AN30" s="196" t="s">
        <v>239</v>
      </c>
      <c r="AO30" s="250"/>
      <c r="AP30" s="196" t="s">
        <v>240</v>
      </c>
      <c r="AQ30" s="250"/>
      <c r="AR30" s="208" t="s">
        <v>241</v>
      </c>
      <c r="AS30" s="252"/>
      <c r="AT30" s="254"/>
      <c r="AV30" s="5" t="str">
        <f>IF(AND(I30&lt;&gt;"107 ハーフマラソン",I30&lt;&gt;"062 10000mW"),D30 &amp; "-" &amp; I30,D30 &amp; "-" &amp; I30 &amp; J30)</f>
        <v>-</v>
      </c>
      <c r="AW30" s="5" t="str">
        <f>IF(ISERROR(VLOOKUP(記入方法!$AV30,登録者リスト!#REF!,4,FALSE)),"○","")</f>
        <v>○</v>
      </c>
      <c r="AX30" s="5" t="e">
        <f>IF(AND(I30&lt;&gt;"107 ハーフマラソン",I30&lt;&gt;"062 10000mW"),#REF! &amp; "-" &amp; I30,#REF! &amp; "-" &amp; I30 &amp; J30)</f>
        <v>#REF!</v>
      </c>
      <c r="AY30" s="5" t="str">
        <f>IF(ISERROR(VLOOKUP(AX30,突破者リスト外資格記録入力シート!$D$7:$M$106,2,FALSE)),"○","")</f>
        <v>○</v>
      </c>
      <c r="AZ30" s="5" t="str">
        <f>IF(C30="○","整理番号","登録番号")</f>
        <v>登録番号</v>
      </c>
      <c r="BA30" s="5" t="str">
        <f>IF(I30="107 ハーフマラソン","H",IF(I30="062 10000mW","W",""))</f>
        <v/>
      </c>
      <c r="BB30" s="5" t="e">
        <f>VLOOKUP($I30 &amp; $J30,標準記録!$A$1:$D$26,2,FALSE)</f>
        <v>#N/A</v>
      </c>
      <c r="BC30" s="5" t="e">
        <f>VLOOKUP($I30 &amp; $J30,標準記録!$A$1:$D$26,3,FALSE)</f>
        <v>#N/A</v>
      </c>
      <c r="BD30" s="5" t="e">
        <f>VLOOKUP($I30 &amp; $J30,標準記録!$A$1:$D$26,4,FALSE)</f>
        <v>#N/A</v>
      </c>
      <c r="BE30" s="5" t="str">
        <f>IF(BF30="","",A30)</f>
        <v/>
      </c>
      <c r="BF30" s="5" t="str">
        <f>IF(OR(I30="201 十種競技",I30="202 七種競技"),#REF!,"")</f>
        <v/>
      </c>
      <c r="BG30" s="5" t="str">
        <f>IF(I30="107 ハーフマラソン",#REF!,"")</f>
        <v/>
      </c>
      <c r="BH30" s="5" t="str">
        <f>I30 &amp; K30</f>
        <v/>
      </c>
      <c r="BI30" s="5">
        <f>I30</f>
        <v>0</v>
      </c>
      <c r="BJ30" s="5">
        <f>COUNTIF($BI$5:$BI$401,I30)</f>
        <v>160</v>
      </c>
      <c r="BK30" s="5">
        <f>COUNTIF($BH$5:$BH$401,I30 &amp; "B標準")</f>
        <v>0</v>
      </c>
      <c r="BL30" s="5" t="str">
        <f>D28 &amp; D30</f>
        <v>登録番号</v>
      </c>
    </row>
    <row r="31" spans="1:64" ht="14.25" thickBot="1" x14ac:dyDescent="0.2">
      <c r="A31" s="221"/>
      <c r="B31" s="224"/>
      <c r="C31" s="226"/>
      <c r="D31" s="224"/>
      <c r="E31" s="128" t="str">
        <f>IF(C30="○",IF($D30&lt;&gt;"",VLOOKUP($D30,新規学連登録者入力シート!$A$2:$U$101,7,FALSE),""),IF($D30&lt;&gt;"",IF(VLOOKUP(記入方法!$D30,登録者リスト!$A$1:$F$43729,4,FALSE)=基本情報!$D$6,VLOOKUP(記入方法!$D30,登録者リスト!$A$1:$F$43729,2,FALSE),""),""))</f>
        <v/>
      </c>
      <c r="F31" s="215"/>
      <c r="G31" s="128" t="str">
        <f>IF(C30="○",IF($D30&lt;&gt;"",VLOOKUP($D30,新規学連登録者入力シート!$A$2:$U$101,19,FALSE),""),IF($D30&lt;&gt;"",IF(VLOOKUP(記入方法!$D30,登録者リスト!$A$1:$F$43729,4,FALSE)=基本情報!$D$6,VLOOKUP(記入方法!$D30,登録者リスト!$A$1:$F$43729,6,FALSE),""),""))</f>
        <v/>
      </c>
      <c r="H31" s="213"/>
      <c r="I31" s="217"/>
      <c r="J31" s="217"/>
      <c r="K31" s="219"/>
      <c r="L31" s="106"/>
      <c r="M31" s="14" t="str">
        <f>IF(U31="",ASC(N31&amp;IF(P31&lt;&gt;"",TEXT(P31,"00"),"")&amp;IF(R31&lt;&gt;"",TEXT(R31,"00"),"")&amp;IF(T31&lt;&gt;"",TEXT(T31,"00"),"")),ASC(U31))</f>
        <v/>
      </c>
      <c r="N31" s="213"/>
      <c r="O31" s="197"/>
      <c r="P31" s="207"/>
      <c r="Q31" s="197"/>
      <c r="R31" s="207"/>
      <c r="S31" s="209"/>
      <c r="T31" s="211"/>
      <c r="U31" s="213"/>
      <c r="V31" s="9"/>
      <c r="W31" s="10" t="s">
        <v>23</v>
      </c>
      <c r="X31" s="9"/>
      <c r="Y31" s="10" t="s">
        <v>25</v>
      </c>
      <c r="Z31" s="9"/>
      <c r="AA31" s="10" t="s">
        <v>26</v>
      </c>
      <c r="AB31" s="215"/>
      <c r="AC31" s="102" t="str">
        <f>IF(AK31="",ASC(AD30&amp;IF(AF31&lt;&gt;"",TEXT(AF31,"00"),"")&amp;IF(AH31&lt;&gt;"",TEXT(AH31,"00"),"")&amp;IF(AJ31&lt;&gt;"",TEXT(AJ31,"00"),"")),ASC(AK31))</f>
        <v/>
      </c>
      <c r="AD31" s="199"/>
      <c r="AE31" s="201"/>
      <c r="AF31" s="203"/>
      <c r="AG31" s="201"/>
      <c r="AH31" s="203"/>
      <c r="AI31" s="205"/>
      <c r="AJ31" s="263"/>
      <c r="AK31" s="199"/>
      <c r="AL31" s="14" t="str">
        <f>IF(AT31="",ASC(AM31&amp;IF(AO31&lt;&gt;"",TEXT(AO31,"00"),"")&amp;IF(AQ31&lt;&gt;"",TEXT(AQ31,"00"),"")&amp;IF(AS31&lt;&gt;"",TEXT(AS31,"00"),"")),ASC(AT31))</f>
        <v/>
      </c>
      <c r="AM31" s="224"/>
      <c r="AN31" s="197"/>
      <c r="AO31" s="251"/>
      <c r="AP31" s="197"/>
      <c r="AQ31" s="251"/>
      <c r="AR31" s="209"/>
      <c r="AS31" s="253"/>
      <c r="AT31" s="255"/>
      <c r="AV31" s="5" t="str">
        <f>IF(AND(I31&lt;&gt;"107 ハーフマラソン",I31&lt;&gt;"062 10000mW"),D30 &amp; "-" &amp; I31,D30 &amp; "-" &amp; I31 &amp; J31)</f>
        <v>-</v>
      </c>
      <c r="AW31" s="5" t="str">
        <f>IF(ISERROR(VLOOKUP(記入方法!$AV31,登録者リスト!#REF!,4,FALSE)),"○","")</f>
        <v>○</v>
      </c>
      <c r="AX31" s="5" t="e">
        <f>IF(AND(I31&lt;&gt;"107 ハーフマラソン",I31&lt;&gt;"062 10000mW"),#REF! &amp; "-" &amp; I31,#REF! &amp; "-" &amp; I31 &amp; J31)</f>
        <v>#REF!</v>
      </c>
      <c r="AY31" s="5" t="str">
        <f>IF(ISERROR(VLOOKUP(AX31,突破者リスト外資格記録入力シート!$D$7:$M$106,2,FALSE)),"○","")</f>
        <v>○</v>
      </c>
      <c r="BA31" s="5" t="str">
        <f>IF(I31="107 ハーフマラソン","H",IF(I31="062 10000mW","W",""))</f>
        <v/>
      </c>
      <c r="BB31" s="5" t="e">
        <f>VLOOKUP($I31 &amp; $J31,標準記録!$A$1:$D$26,2,FALSE)</f>
        <v>#N/A</v>
      </c>
      <c r="BC31" s="5" t="e">
        <f>VLOOKUP($I31 &amp; $J31,標準記録!$A$1:$D$26,3,FALSE)</f>
        <v>#N/A</v>
      </c>
      <c r="BD31" s="5" t="e">
        <f>VLOOKUP($I31 &amp; $J31,標準記録!$A$1:$D$26,4,FALSE)</f>
        <v>#N/A</v>
      </c>
      <c r="BE31" s="5" t="str">
        <f>IF(BF31="","",A30)</f>
        <v/>
      </c>
      <c r="BF31" s="5" t="str">
        <f>IF(OR(I31="201 十種競技",I31="202 七種競技"),#REF!,"")</f>
        <v/>
      </c>
      <c r="BG31" s="5" t="str">
        <f>IF(I31="107 ハーフマラソン",#REF!,"")</f>
        <v/>
      </c>
      <c r="BH31" s="5" t="str">
        <f>I31 &amp; K31</f>
        <v/>
      </c>
      <c r="BI31" s="5">
        <f>I31</f>
        <v>0</v>
      </c>
      <c r="BJ31" s="5">
        <f>COUNTIF($BI$5:$BI$401,I31)</f>
        <v>160</v>
      </c>
      <c r="BK31" s="5">
        <f>COUNTIF($BH$5:$BH$401,I31 &amp; "B標準")</f>
        <v>0</v>
      </c>
    </row>
    <row r="32" spans="1:64" ht="15" thickTop="1" thickBot="1" x14ac:dyDescent="0.2">
      <c r="A32" s="222"/>
      <c r="B32" s="256" t="s">
        <v>128</v>
      </c>
      <c r="C32" s="257"/>
      <c r="D32" s="257"/>
      <c r="E32" s="257"/>
      <c r="F32" s="257"/>
      <c r="G32" s="258"/>
      <c r="H32" s="125"/>
      <c r="I32" s="259"/>
      <c r="J32" s="260"/>
      <c r="K32" s="260"/>
      <c r="L32" s="260"/>
      <c r="M32" s="260"/>
      <c r="N32" s="260"/>
      <c r="O32" s="260"/>
      <c r="P32" s="260"/>
      <c r="Q32" s="260"/>
      <c r="R32" s="260"/>
      <c r="S32" s="260"/>
      <c r="T32" s="260"/>
      <c r="U32" s="260"/>
      <c r="V32" s="260"/>
      <c r="W32" s="260"/>
      <c r="X32" s="260"/>
      <c r="Y32" s="260"/>
      <c r="Z32" s="260"/>
      <c r="AA32" s="260"/>
      <c r="AB32" s="260"/>
      <c r="AC32" s="260"/>
      <c r="AD32" s="260"/>
      <c r="AE32" s="260"/>
      <c r="AF32" s="260"/>
      <c r="AG32" s="260"/>
      <c r="AH32" s="260"/>
      <c r="AI32" s="260"/>
      <c r="AJ32" s="260"/>
      <c r="AK32" s="260"/>
      <c r="AL32" s="260"/>
      <c r="AM32" s="260"/>
      <c r="AN32" s="260"/>
      <c r="AO32" s="260"/>
      <c r="AP32" s="260"/>
      <c r="AQ32" s="260"/>
      <c r="AR32" s="260"/>
      <c r="AS32" s="260"/>
      <c r="AT32" s="261"/>
    </row>
    <row r="33" spans="1:64" ht="13.5" customHeight="1" x14ac:dyDescent="0.15">
      <c r="A33" s="244"/>
      <c r="B33" s="246" t="s">
        <v>0</v>
      </c>
      <c r="C33" s="248" t="s">
        <v>242</v>
      </c>
      <c r="D33" s="248" t="str">
        <f>IF(C35="○","整理番号","登録番号")</f>
        <v>登録番号</v>
      </c>
      <c r="E33" s="124" t="s">
        <v>13550</v>
      </c>
      <c r="F33" s="246" t="s">
        <v>275</v>
      </c>
      <c r="G33" s="104" t="s">
        <v>1</v>
      </c>
      <c r="H33" s="229" t="s">
        <v>13551</v>
      </c>
      <c r="I33" s="227" t="s">
        <v>2</v>
      </c>
      <c r="J33" s="229" t="s">
        <v>284</v>
      </c>
      <c r="K33" s="229" t="s">
        <v>3</v>
      </c>
      <c r="L33" s="114" t="s">
        <v>243</v>
      </c>
      <c r="M33" s="107" t="s">
        <v>16</v>
      </c>
      <c r="N33" s="231" t="s">
        <v>4</v>
      </c>
      <c r="O33" s="232"/>
      <c r="P33" s="232"/>
      <c r="Q33" s="232"/>
      <c r="R33" s="232"/>
      <c r="S33" s="232"/>
      <c r="T33" s="232"/>
      <c r="U33" s="232"/>
      <c r="V33" s="232"/>
      <c r="W33" s="232"/>
      <c r="X33" s="232"/>
      <c r="Y33" s="232"/>
      <c r="Z33" s="232"/>
      <c r="AA33" s="232"/>
      <c r="AB33" s="233"/>
      <c r="AC33" s="109" t="s">
        <v>16</v>
      </c>
      <c r="AD33" s="234" t="s">
        <v>448</v>
      </c>
      <c r="AE33" s="235"/>
      <c r="AF33" s="235"/>
      <c r="AG33" s="235"/>
      <c r="AH33" s="235"/>
      <c r="AI33" s="235"/>
      <c r="AJ33" s="235"/>
      <c r="AK33" s="236"/>
      <c r="AL33" s="107" t="s">
        <v>16</v>
      </c>
      <c r="AM33" s="231" t="s">
        <v>445</v>
      </c>
      <c r="AN33" s="232"/>
      <c r="AO33" s="232"/>
      <c r="AP33" s="232"/>
      <c r="AQ33" s="232"/>
      <c r="AR33" s="232"/>
      <c r="AS33" s="232"/>
      <c r="AT33" s="237"/>
    </row>
    <row r="34" spans="1:64" ht="14.25" thickBot="1" x14ac:dyDescent="0.2">
      <c r="A34" s="245"/>
      <c r="B34" s="247"/>
      <c r="C34" s="249"/>
      <c r="D34" s="249"/>
      <c r="E34" s="129" t="s">
        <v>6</v>
      </c>
      <c r="F34" s="247"/>
      <c r="G34" s="6" t="s">
        <v>7</v>
      </c>
      <c r="H34" s="247"/>
      <c r="I34" s="228"/>
      <c r="J34" s="230"/>
      <c r="K34" s="230"/>
      <c r="L34" s="115"/>
      <c r="M34" s="108"/>
      <c r="N34" s="238" t="s">
        <v>8</v>
      </c>
      <c r="O34" s="239"/>
      <c r="P34" s="239"/>
      <c r="Q34" s="239"/>
      <c r="R34" s="239"/>
      <c r="S34" s="239"/>
      <c r="T34" s="240"/>
      <c r="U34" s="129" t="s">
        <v>9</v>
      </c>
      <c r="V34" s="111" t="s">
        <v>10</v>
      </c>
      <c r="W34" s="112"/>
      <c r="X34" s="112"/>
      <c r="Y34" s="112"/>
      <c r="Z34" s="112"/>
      <c r="AA34" s="113"/>
      <c r="AB34" s="92" t="s">
        <v>11</v>
      </c>
      <c r="AC34" s="110"/>
      <c r="AD34" s="241" t="s">
        <v>8</v>
      </c>
      <c r="AE34" s="242"/>
      <c r="AF34" s="242"/>
      <c r="AG34" s="242"/>
      <c r="AH34" s="242"/>
      <c r="AI34" s="242"/>
      <c r="AJ34" s="243"/>
      <c r="AK34" s="100" t="s">
        <v>9</v>
      </c>
      <c r="AL34" s="108"/>
      <c r="AM34" s="238" t="s">
        <v>8</v>
      </c>
      <c r="AN34" s="239"/>
      <c r="AO34" s="239"/>
      <c r="AP34" s="239"/>
      <c r="AQ34" s="239"/>
      <c r="AR34" s="239"/>
      <c r="AS34" s="240"/>
      <c r="AT34" s="93" t="s">
        <v>9</v>
      </c>
    </row>
    <row r="35" spans="1:64" x14ac:dyDescent="0.15">
      <c r="A35" s="220">
        <v>7</v>
      </c>
      <c r="B35" s="223"/>
      <c r="C35" s="225"/>
      <c r="D35" s="223"/>
      <c r="E35" s="126" t="str">
        <f>IF(C35="○",IF($D35&lt;&gt;"",VLOOKUP($D35,新規学連登録者入力シート!$A$2:$U$101,8,FALSE),""),IF($D35&lt;&gt;"",IF(VLOOKUP(記入方法!$D35,登録者リスト!$A$1:$F$43729,4,FALSE)=基本情報!$D$6,VLOOKUP(記入方法!$D35,登録者リスト!$A$1:$F$43729,3,FALSE),""),""))</f>
        <v/>
      </c>
      <c r="F35" s="214" t="str">
        <f>IF(C35="○",IF($D35&lt;&gt;"",VLOOKUP($D35,新規学連登録者入力シート!$A$2:$U$101,9,FALSE),""),IF($D35&lt;&gt;"",IF(VLOOKUP(記入方法!$D35,登録者リスト!$A$1:$G$43729,4,FALSE)=基本情報!$D$6,VLOOKUP(記入方法!$D35,登録者リスト!$A$1:$G$43729,7,FALSE),""),""))</f>
        <v/>
      </c>
      <c r="G35" s="127" t="str">
        <f>IF(C35="○",IF($D35&lt;&gt;"",VLOOKUP($D35,新規学連登録者入力シート!$A$2:$U$101,14,FALSE),""),IF($D35&lt;&gt;"",IF(VLOOKUP(記入方法!$D35,登録者リスト!$A$1:$F$43729,4,FALSE)=基本情報!$D$6,VLOOKUP(記入方法!$D35,登録者リスト!$A$1:$F$43729,5,FALSE),""),""))</f>
        <v/>
      </c>
      <c r="H35" s="212" t="str">
        <f>IF(C35="○",IF($D35&lt;&gt;"",VLOOKUP($D35,新規学連登録者入力シート!$A$2:$U$101,19,FALSE),""),IF($D35&lt;&gt;"",IF(VLOOKUP(記入方法!$D35,登録者リスト!$A$1:$H$43729,4,FALSE)=基本情報!$D$6,VLOOKUP(記入方法!$D35,登録者リスト!$A$1:$H$43729,8,FALSE),""),""))</f>
        <v/>
      </c>
      <c r="I35" s="216"/>
      <c r="J35" s="216"/>
      <c r="K35" s="218" t="str">
        <f>IFERROR(IF(I35="","",IF(AND(I35&lt;&gt;"107 ハーフマラソン",I35&lt;&gt;"062 10000mW"),IF(BD35="T",IF(VALUE(M35)&lt;=BB35,"A標準",IF(VALUE(M35)&lt;=BC35,"B標準","未突破")),IF(VALUE(M35)&gt;=BB35,"A標準",IF(VALUE(M35)&gt;=BC35,"B標準","未突破"))),IF(VALUE(M35)&lt;=BC35,"","未突破"))),"")</f>
        <v/>
      </c>
      <c r="L35" s="105"/>
      <c r="M35" s="12" t="str">
        <f>IF(U35="",ASC(N35&amp;IF(P35&lt;&gt;"",TEXT(P35,"00"),"")&amp;IF(R35&lt;&gt;"",TEXT(R35,"00"),"")&amp;IF(T35&lt;&gt;"",TEXT(T35,"00"),"")),ASC(U35))</f>
        <v/>
      </c>
      <c r="N35" s="212"/>
      <c r="O35" s="196" t="s">
        <v>239</v>
      </c>
      <c r="P35" s="206"/>
      <c r="Q35" s="196" t="s">
        <v>240</v>
      </c>
      <c r="R35" s="206"/>
      <c r="S35" s="208" t="s">
        <v>241</v>
      </c>
      <c r="T35" s="210"/>
      <c r="U35" s="212"/>
      <c r="V35" s="7"/>
      <c r="W35" s="8" t="s">
        <v>23</v>
      </c>
      <c r="X35" s="7"/>
      <c r="Y35" s="8" t="s">
        <v>24</v>
      </c>
      <c r="Z35" s="7"/>
      <c r="AA35" s="8" t="s">
        <v>26</v>
      </c>
      <c r="AB35" s="214"/>
      <c r="AC35" s="101" t="str">
        <f>IF(AK35="",ASC(AD35&amp;IF(AF35&lt;&gt;"",TEXT(AF35,"00"),"")&amp;IF(AH35&lt;&gt;"",TEXT(AH35,"00"),"")&amp;IF(AJ35&lt;&gt;"",TEXT(AJ35,"00"),"")),ASC(AK35))</f>
        <v/>
      </c>
      <c r="AD35" s="198" t="str">
        <f>IF(I35="","",IF(I35="201 十種競技","",VLOOKUP(I35,大学記録!$A$3:$H$5,2,FALSE)))</f>
        <v/>
      </c>
      <c r="AE35" s="200" t="s">
        <v>239</v>
      </c>
      <c r="AF35" s="202" t="str">
        <f>IF(I35="","",IF(I35="201 十種競技","",VLOOKUP(I35,大学記録!$A$3:$H$5,4,FALSE)))</f>
        <v/>
      </c>
      <c r="AG35" s="200" t="s">
        <v>240</v>
      </c>
      <c r="AH35" s="202" t="str">
        <f>IF(I35="","",IF(I35="201 十種競技","",VLOOKUP(I35,大学記録!$A$3:$H$5,6,FALSE)))</f>
        <v/>
      </c>
      <c r="AI35" s="204" t="s">
        <v>241</v>
      </c>
      <c r="AJ35" s="262" t="str">
        <f>IF(I35="","",IF(I35="201 十種競技","",VLOOKUP(I35,大学記録!$A$3:$H$5,8,FALSE)))</f>
        <v/>
      </c>
      <c r="AK35" s="198" t="str">
        <f>IF(I35="","",IF(I35="201 十種競技",大学記録!#REF!,""))</f>
        <v/>
      </c>
      <c r="AL35" s="12" t="str">
        <f>IF(AT35="",ASC(AM35&amp;IF(AO35&lt;&gt;"",TEXT(AO35,"00"),"")&amp;IF(AQ35&lt;&gt;"",TEXT(AQ35,"00"),"")&amp;IF(AS35&lt;&gt;"",TEXT(AS35,"00"),"")),ASC(AT35))</f>
        <v/>
      </c>
      <c r="AM35" s="223"/>
      <c r="AN35" s="196" t="s">
        <v>239</v>
      </c>
      <c r="AO35" s="250"/>
      <c r="AP35" s="196" t="s">
        <v>240</v>
      </c>
      <c r="AQ35" s="250"/>
      <c r="AR35" s="208" t="s">
        <v>241</v>
      </c>
      <c r="AS35" s="252"/>
      <c r="AT35" s="254"/>
      <c r="AV35" s="5" t="str">
        <f>IF(AND(I35&lt;&gt;"107 ハーフマラソン",I35&lt;&gt;"062 10000mW"),D35 &amp; "-" &amp; I35,D35 &amp; "-" &amp; I35 &amp; J35)</f>
        <v>-</v>
      </c>
      <c r="AW35" s="5" t="str">
        <f>IF(ISERROR(VLOOKUP(記入方法!$AV35,登録者リスト!#REF!,4,FALSE)),"○","")</f>
        <v>○</v>
      </c>
      <c r="AX35" s="5" t="e">
        <f>IF(AND(I35&lt;&gt;"107 ハーフマラソン",I35&lt;&gt;"062 10000mW"),#REF! &amp; "-" &amp; I35,#REF! &amp; "-" &amp; I35 &amp; J35)</f>
        <v>#REF!</v>
      </c>
      <c r="AY35" s="5" t="str">
        <f>IF(ISERROR(VLOOKUP(AX35,突破者リスト外資格記録入力シート!$D$7:$M$106,2,FALSE)),"○","")</f>
        <v>○</v>
      </c>
      <c r="AZ35" s="5" t="str">
        <f>IF(C35="○","整理番号","登録番号")</f>
        <v>登録番号</v>
      </c>
      <c r="BA35" s="5" t="str">
        <f>IF(I35="107 ハーフマラソン","H",IF(I35="062 10000mW","W",""))</f>
        <v/>
      </c>
      <c r="BB35" s="5" t="e">
        <f>VLOOKUP($I35 &amp; $J35,標準記録!$A$1:$D$26,2,FALSE)</f>
        <v>#N/A</v>
      </c>
      <c r="BC35" s="5" t="e">
        <f>VLOOKUP($I35 &amp; $J35,標準記録!$A$1:$D$26,3,FALSE)</f>
        <v>#N/A</v>
      </c>
      <c r="BD35" s="5" t="e">
        <f>VLOOKUP($I35 &amp; $J35,標準記録!$A$1:$D$26,4,FALSE)</f>
        <v>#N/A</v>
      </c>
      <c r="BE35" s="5" t="str">
        <f>IF(BF35="","",A35)</f>
        <v/>
      </c>
      <c r="BF35" s="5" t="str">
        <f>IF(OR(I35="201 十種競技",I35="202 七種競技"),#REF!,"")</f>
        <v/>
      </c>
      <c r="BG35" s="5" t="str">
        <f>IF(I35="107 ハーフマラソン",#REF!,"")</f>
        <v/>
      </c>
      <c r="BH35" s="5" t="str">
        <f>I35 &amp; K35</f>
        <v/>
      </c>
      <c r="BI35" s="5">
        <f>I35</f>
        <v>0</v>
      </c>
      <c r="BJ35" s="5">
        <f>COUNTIF($BI$5:$BI$401,I35)</f>
        <v>160</v>
      </c>
      <c r="BK35" s="5">
        <f>COUNTIF($BH$5:$BH$401,I35 &amp; "B標準")</f>
        <v>0</v>
      </c>
      <c r="BL35" s="5" t="str">
        <f>D33 &amp; D35</f>
        <v>登録番号</v>
      </c>
    </row>
    <row r="36" spans="1:64" ht="14.25" thickBot="1" x14ac:dyDescent="0.2">
      <c r="A36" s="221"/>
      <c r="B36" s="224"/>
      <c r="C36" s="226"/>
      <c r="D36" s="224"/>
      <c r="E36" s="128" t="str">
        <f>IF(C35="○",IF($D35&lt;&gt;"",VLOOKUP($D35,新規学連登録者入力シート!$A$2:$U$101,7,FALSE),""),IF($D35&lt;&gt;"",IF(VLOOKUP(記入方法!$D35,登録者リスト!$A$1:$F$43729,4,FALSE)=基本情報!$D$6,VLOOKUP(記入方法!$D35,登録者リスト!$A$1:$F$43729,2,FALSE),""),""))</f>
        <v/>
      </c>
      <c r="F36" s="215"/>
      <c r="G36" s="128" t="str">
        <f>IF(C35="○",IF($D35&lt;&gt;"",VLOOKUP($D35,新規学連登録者入力シート!$A$2:$U$101,19,FALSE),""),IF($D35&lt;&gt;"",IF(VLOOKUP(記入方法!$D35,登録者リスト!$A$1:$F$43729,4,FALSE)=基本情報!$D$6,VLOOKUP(記入方法!$D35,登録者リスト!$A$1:$F$43729,6,FALSE),""),""))</f>
        <v/>
      </c>
      <c r="H36" s="213"/>
      <c r="I36" s="217"/>
      <c r="J36" s="217"/>
      <c r="K36" s="219"/>
      <c r="L36" s="106"/>
      <c r="M36" s="14" t="str">
        <f>IF(U36="",ASC(N36&amp;IF(P36&lt;&gt;"",TEXT(P36,"00"),"")&amp;IF(R36&lt;&gt;"",TEXT(R36,"00"),"")&amp;IF(T36&lt;&gt;"",TEXT(T36,"00"),"")),ASC(U36))</f>
        <v/>
      </c>
      <c r="N36" s="213"/>
      <c r="O36" s="197"/>
      <c r="P36" s="207"/>
      <c r="Q36" s="197"/>
      <c r="R36" s="207"/>
      <c r="S36" s="209"/>
      <c r="T36" s="211"/>
      <c r="U36" s="213"/>
      <c r="V36" s="9"/>
      <c r="W36" s="10" t="s">
        <v>23</v>
      </c>
      <c r="X36" s="9"/>
      <c r="Y36" s="10" t="s">
        <v>25</v>
      </c>
      <c r="Z36" s="9"/>
      <c r="AA36" s="10" t="s">
        <v>26</v>
      </c>
      <c r="AB36" s="215"/>
      <c r="AC36" s="102" t="str">
        <f>IF(AK36="",ASC(AD35&amp;IF(AF36&lt;&gt;"",TEXT(AF36,"00"),"")&amp;IF(AH36&lt;&gt;"",TEXT(AH36,"00"),"")&amp;IF(AJ36&lt;&gt;"",TEXT(AJ36,"00"),"")),ASC(AK36))</f>
        <v/>
      </c>
      <c r="AD36" s="199"/>
      <c r="AE36" s="201"/>
      <c r="AF36" s="203"/>
      <c r="AG36" s="201"/>
      <c r="AH36" s="203"/>
      <c r="AI36" s="205"/>
      <c r="AJ36" s="263"/>
      <c r="AK36" s="199"/>
      <c r="AL36" s="14" t="str">
        <f>IF(AT36="",ASC(AM36&amp;IF(AO36&lt;&gt;"",TEXT(AO36,"00"),"")&amp;IF(AQ36&lt;&gt;"",TEXT(AQ36,"00"),"")&amp;IF(AS36&lt;&gt;"",TEXT(AS36,"00"),"")),ASC(AT36))</f>
        <v/>
      </c>
      <c r="AM36" s="224"/>
      <c r="AN36" s="197"/>
      <c r="AO36" s="251"/>
      <c r="AP36" s="197"/>
      <c r="AQ36" s="251"/>
      <c r="AR36" s="209"/>
      <c r="AS36" s="253"/>
      <c r="AT36" s="255"/>
      <c r="AV36" s="5" t="str">
        <f>IF(AND(I36&lt;&gt;"107 ハーフマラソン",I36&lt;&gt;"062 10000mW"),D35 &amp; "-" &amp; I36,D35 &amp; "-" &amp; I36 &amp; J36)</f>
        <v>-</v>
      </c>
      <c r="AW36" s="5" t="str">
        <f>IF(ISERROR(VLOOKUP(記入方法!$AV36,登録者リスト!#REF!,4,FALSE)),"○","")</f>
        <v>○</v>
      </c>
      <c r="AX36" s="5" t="e">
        <f>IF(AND(I36&lt;&gt;"107 ハーフマラソン",I36&lt;&gt;"062 10000mW"),#REF! &amp; "-" &amp; I36,#REF! &amp; "-" &amp; I36 &amp; J36)</f>
        <v>#REF!</v>
      </c>
      <c r="AY36" s="5" t="str">
        <f>IF(ISERROR(VLOOKUP(AX36,突破者リスト外資格記録入力シート!$D$7:$M$106,2,FALSE)),"○","")</f>
        <v>○</v>
      </c>
      <c r="BA36" s="5" t="str">
        <f>IF(I36="107 ハーフマラソン","H",IF(I36="062 10000mW","W",""))</f>
        <v/>
      </c>
      <c r="BB36" s="5" t="e">
        <f>VLOOKUP($I36 &amp; $J36,標準記録!$A$1:$D$26,2,FALSE)</f>
        <v>#N/A</v>
      </c>
      <c r="BC36" s="5" t="e">
        <f>VLOOKUP($I36 &amp; $J36,標準記録!$A$1:$D$26,3,FALSE)</f>
        <v>#N/A</v>
      </c>
      <c r="BD36" s="5" t="e">
        <f>VLOOKUP($I36 &amp; $J36,標準記録!$A$1:$D$26,4,FALSE)</f>
        <v>#N/A</v>
      </c>
      <c r="BE36" s="5" t="str">
        <f>IF(BF36="","",A35)</f>
        <v/>
      </c>
      <c r="BF36" s="5" t="str">
        <f>IF(OR(I36="201 十種競技",I36="202 七種競技"),#REF!,"")</f>
        <v/>
      </c>
      <c r="BG36" s="5" t="str">
        <f>IF(I36="107 ハーフマラソン",#REF!,"")</f>
        <v/>
      </c>
      <c r="BH36" s="5" t="str">
        <f>I36 &amp; K36</f>
        <v/>
      </c>
      <c r="BI36" s="5">
        <f>I36</f>
        <v>0</v>
      </c>
      <c r="BJ36" s="5">
        <f>COUNTIF($BI$5:$BI$401,I36)</f>
        <v>160</v>
      </c>
      <c r="BK36" s="5">
        <f>COUNTIF($BH$5:$BH$401,I36 &amp; "B標準")</f>
        <v>0</v>
      </c>
    </row>
    <row r="37" spans="1:64" ht="15" thickTop="1" thickBot="1" x14ac:dyDescent="0.2">
      <c r="A37" s="222"/>
      <c r="B37" s="256" t="s">
        <v>128</v>
      </c>
      <c r="C37" s="257"/>
      <c r="D37" s="257"/>
      <c r="E37" s="257"/>
      <c r="F37" s="257"/>
      <c r="G37" s="258"/>
      <c r="H37" s="125"/>
      <c r="I37" s="259"/>
      <c r="J37" s="260"/>
      <c r="K37" s="260"/>
      <c r="L37" s="260"/>
      <c r="M37" s="260"/>
      <c r="N37" s="260"/>
      <c r="O37" s="260"/>
      <c r="P37" s="260"/>
      <c r="Q37" s="260"/>
      <c r="R37" s="260"/>
      <c r="S37" s="260"/>
      <c r="T37" s="260"/>
      <c r="U37" s="260"/>
      <c r="V37" s="260"/>
      <c r="W37" s="260"/>
      <c r="X37" s="260"/>
      <c r="Y37" s="260"/>
      <c r="Z37" s="260"/>
      <c r="AA37" s="260"/>
      <c r="AB37" s="260"/>
      <c r="AC37" s="260"/>
      <c r="AD37" s="260"/>
      <c r="AE37" s="260"/>
      <c r="AF37" s="260"/>
      <c r="AG37" s="260"/>
      <c r="AH37" s="260"/>
      <c r="AI37" s="260"/>
      <c r="AJ37" s="260"/>
      <c r="AK37" s="260"/>
      <c r="AL37" s="260"/>
      <c r="AM37" s="260"/>
      <c r="AN37" s="260"/>
      <c r="AO37" s="260"/>
      <c r="AP37" s="260"/>
      <c r="AQ37" s="260"/>
      <c r="AR37" s="260"/>
      <c r="AS37" s="260"/>
      <c r="AT37" s="261"/>
    </row>
    <row r="38" spans="1:64" ht="13.5" customHeight="1" x14ac:dyDescent="0.15">
      <c r="A38" s="244"/>
      <c r="B38" s="246" t="s">
        <v>0</v>
      </c>
      <c r="C38" s="248" t="s">
        <v>242</v>
      </c>
      <c r="D38" s="248" t="str">
        <f>IF(C40="○","整理番号","登録番号")</f>
        <v>登録番号</v>
      </c>
      <c r="E38" s="124" t="s">
        <v>13550</v>
      </c>
      <c r="F38" s="246" t="s">
        <v>275</v>
      </c>
      <c r="G38" s="104" t="s">
        <v>1</v>
      </c>
      <c r="H38" s="229" t="s">
        <v>13551</v>
      </c>
      <c r="I38" s="227" t="s">
        <v>2</v>
      </c>
      <c r="J38" s="229" t="s">
        <v>284</v>
      </c>
      <c r="K38" s="229" t="s">
        <v>3</v>
      </c>
      <c r="L38" s="114" t="s">
        <v>243</v>
      </c>
      <c r="M38" s="107" t="s">
        <v>16</v>
      </c>
      <c r="N38" s="231" t="s">
        <v>4</v>
      </c>
      <c r="O38" s="232"/>
      <c r="P38" s="232"/>
      <c r="Q38" s="232"/>
      <c r="R38" s="232"/>
      <c r="S38" s="232"/>
      <c r="T38" s="232"/>
      <c r="U38" s="232"/>
      <c r="V38" s="232"/>
      <c r="W38" s="232"/>
      <c r="X38" s="232"/>
      <c r="Y38" s="232"/>
      <c r="Z38" s="232"/>
      <c r="AA38" s="232"/>
      <c r="AB38" s="233"/>
      <c r="AC38" s="109" t="s">
        <v>16</v>
      </c>
      <c r="AD38" s="234" t="s">
        <v>448</v>
      </c>
      <c r="AE38" s="235"/>
      <c r="AF38" s="235"/>
      <c r="AG38" s="235"/>
      <c r="AH38" s="235"/>
      <c r="AI38" s="235"/>
      <c r="AJ38" s="235"/>
      <c r="AK38" s="236"/>
      <c r="AL38" s="107" t="s">
        <v>16</v>
      </c>
      <c r="AM38" s="231" t="s">
        <v>445</v>
      </c>
      <c r="AN38" s="232"/>
      <c r="AO38" s="232"/>
      <c r="AP38" s="232"/>
      <c r="AQ38" s="232"/>
      <c r="AR38" s="232"/>
      <c r="AS38" s="232"/>
      <c r="AT38" s="237"/>
    </row>
    <row r="39" spans="1:64" ht="14.25" thickBot="1" x14ac:dyDescent="0.2">
      <c r="A39" s="245"/>
      <c r="B39" s="247"/>
      <c r="C39" s="249"/>
      <c r="D39" s="249"/>
      <c r="E39" s="129" t="s">
        <v>6</v>
      </c>
      <c r="F39" s="247"/>
      <c r="G39" s="6" t="s">
        <v>7</v>
      </c>
      <c r="H39" s="247"/>
      <c r="I39" s="228"/>
      <c r="J39" s="230"/>
      <c r="K39" s="230"/>
      <c r="L39" s="115"/>
      <c r="M39" s="108"/>
      <c r="N39" s="238" t="s">
        <v>8</v>
      </c>
      <c r="O39" s="239"/>
      <c r="P39" s="239"/>
      <c r="Q39" s="239"/>
      <c r="R39" s="239"/>
      <c r="S39" s="239"/>
      <c r="T39" s="240"/>
      <c r="U39" s="129" t="s">
        <v>9</v>
      </c>
      <c r="V39" s="111" t="s">
        <v>10</v>
      </c>
      <c r="W39" s="112"/>
      <c r="X39" s="112"/>
      <c r="Y39" s="112"/>
      <c r="Z39" s="112"/>
      <c r="AA39" s="113"/>
      <c r="AB39" s="92" t="s">
        <v>11</v>
      </c>
      <c r="AC39" s="110"/>
      <c r="AD39" s="241" t="s">
        <v>8</v>
      </c>
      <c r="AE39" s="242"/>
      <c r="AF39" s="242"/>
      <c r="AG39" s="242"/>
      <c r="AH39" s="242"/>
      <c r="AI39" s="242"/>
      <c r="AJ39" s="243"/>
      <c r="AK39" s="100" t="s">
        <v>9</v>
      </c>
      <c r="AL39" s="108"/>
      <c r="AM39" s="238" t="s">
        <v>8</v>
      </c>
      <c r="AN39" s="239"/>
      <c r="AO39" s="239"/>
      <c r="AP39" s="239"/>
      <c r="AQ39" s="239"/>
      <c r="AR39" s="239"/>
      <c r="AS39" s="240"/>
      <c r="AT39" s="93" t="s">
        <v>9</v>
      </c>
    </row>
    <row r="40" spans="1:64" x14ac:dyDescent="0.15">
      <c r="A40" s="220">
        <v>8</v>
      </c>
      <c r="B40" s="223"/>
      <c r="C40" s="225"/>
      <c r="D40" s="223"/>
      <c r="E40" s="126" t="str">
        <f>IF(C40="○",IF($D40&lt;&gt;"",VLOOKUP($D40,新規学連登録者入力シート!$A$2:$U$101,8,FALSE),""),IF($D40&lt;&gt;"",IF(VLOOKUP(記入方法!$D40,登録者リスト!$A$1:$F$43729,4,FALSE)=基本情報!$D$6,VLOOKUP(記入方法!$D40,登録者リスト!$A$1:$F$43729,3,FALSE),""),""))</f>
        <v/>
      </c>
      <c r="F40" s="214" t="str">
        <f>IF(C40="○",IF($D40&lt;&gt;"",VLOOKUP($D40,新規学連登録者入力シート!$A$2:$U$101,9,FALSE),""),IF($D40&lt;&gt;"",IF(VLOOKUP(記入方法!$D40,登録者リスト!$A$1:$G$43729,4,FALSE)=基本情報!$D$6,VLOOKUP(記入方法!$D40,登録者リスト!$A$1:$G$43729,7,FALSE),""),""))</f>
        <v/>
      </c>
      <c r="G40" s="127" t="str">
        <f>IF(C40="○",IF($D40&lt;&gt;"",VLOOKUP($D40,新規学連登録者入力シート!$A$2:$U$101,14,FALSE),""),IF($D40&lt;&gt;"",IF(VLOOKUP(記入方法!$D40,登録者リスト!$A$1:$F$43729,4,FALSE)=基本情報!$D$6,VLOOKUP(記入方法!$D40,登録者リスト!$A$1:$F$43729,5,FALSE),""),""))</f>
        <v/>
      </c>
      <c r="H40" s="212" t="str">
        <f>IF(C40="○",IF($D40&lt;&gt;"",VLOOKUP($D40,新規学連登録者入力シート!$A$2:$U$101,19,FALSE),""),IF($D40&lt;&gt;"",IF(VLOOKUP(記入方法!$D40,登録者リスト!$A$1:$H$43729,4,FALSE)=基本情報!$D$6,VLOOKUP(記入方法!$D40,登録者リスト!$A$1:$H$43729,8,FALSE),""),""))</f>
        <v/>
      </c>
      <c r="I40" s="216"/>
      <c r="J40" s="216"/>
      <c r="K40" s="218" t="str">
        <f>IFERROR(IF(I40="","",IF(AND(I40&lt;&gt;"107 ハーフマラソン",I40&lt;&gt;"062 10000mW"),IF(BD40="T",IF(VALUE(M40)&lt;=BB40,"A標準",IF(VALUE(M40)&lt;=BC40,"B標準","未突破")),IF(VALUE(M40)&gt;=BB40,"A標準",IF(VALUE(M40)&gt;=BC40,"B標準","未突破"))),IF(VALUE(M40)&lt;=BC40,"","未突破"))),"")</f>
        <v/>
      </c>
      <c r="L40" s="105"/>
      <c r="M40" s="12" t="str">
        <f>IF(U40="",ASC(N40&amp;IF(P40&lt;&gt;"",TEXT(P40,"00"),"")&amp;IF(R40&lt;&gt;"",TEXT(R40,"00"),"")&amp;IF(T40&lt;&gt;"",TEXT(T40,"00"),"")),ASC(U40))</f>
        <v/>
      </c>
      <c r="N40" s="212"/>
      <c r="O40" s="196" t="s">
        <v>239</v>
      </c>
      <c r="P40" s="206"/>
      <c r="Q40" s="196" t="s">
        <v>240</v>
      </c>
      <c r="R40" s="206"/>
      <c r="S40" s="208" t="s">
        <v>241</v>
      </c>
      <c r="T40" s="210"/>
      <c r="U40" s="212"/>
      <c r="V40" s="7"/>
      <c r="W40" s="8" t="s">
        <v>23</v>
      </c>
      <c r="X40" s="7"/>
      <c r="Y40" s="8" t="s">
        <v>24</v>
      </c>
      <c r="Z40" s="7"/>
      <c r="AA40" s="8" t="s">
        <v>26</v>
      </c>
      <c r="AB40" s="214"/>
      <c r="AC40" s="101" t="str">
        <f>IF(AK40="",ASC(AD40&amp;IF(AF40&lt;&gt;"",TEXT(AF40,"00"),"")&amp;IF(AH40&lt;&gt;"",TEXT(AH40,"00"),"")&amp;IF(AJ40&lt;&gt;"",TEXT(AJ40,"00"),"")),ASC(AK40))</f>
        <v/>
      </c>
      <c r="AD40" s="198" t="str">
        <f>IF(I40="","",IF(I40="201 十種競技","",VLOOKUP(I40,大学記録!$A$3:$H$5,2,FALSE)))</f>
        <v/>
      </c>
      <c r="AE40" s="200" t="s">
        <v>239</v>
      </c>
      <c r="AF40" s="202" t="str">
        <f>IF(I40="","",IF(I40="201 十種競技","",VLOOKUP(I40,大学記録!$A$3:$H$5,4,FALSE)))</f>
        <v/>
      </c>
      <c r="AG40" s="200" t="s">
        <v>240</v>
      </c>
      <c r="AH40" s="202" t="str">
        <f>IF(I40="","",IF(I40="201 十種競技","",VLOOKUP(I40,大学記録!$A$3:$H$5,6,FALSE)))</f>
        <v/>
      </c>
      <c r="AI40" s="204" t="s">
        <v>241</v>
      </c>
      <c r="AJ40" s="262" t="str">
        <f>IF(I40="","",IF(I40="201 十種競技","",VLOOKUP(I40,大学記録!$A$3:$H$5,8,FALSE)))</f>
        <v/>
      </c>
      <c r="AK40" s="198" t="str">
        <f>IF(I40="","",IF(I40="201 十種競技",大学記録!#REF!,""))</f>
        <v/>
      </c>
      <c r="AL40" s="12" t="str">
        <f>IF(AT40="",ASC(AM40&amp;IF(AO40&lt;&gt;"",TEXT(AO40,"00"),"")&amp;IF(AQ40&lt;&gt;"",TEXT(AQ40,"00"),"")&amp;IF(AS40&lt;&gt;"",TEXT(AS40,"00"),"")),ASC(AT40))</f>
        <v/>
      </c>
      <c r="AM40" s="223"/>
      <c r="AN40" s="196" t="s">
        <v>239</v>
      </c>
      <c r="AO40" s="250"/>
      <c r="AP40" s="196" t="s">
        <v>240</v>
      </c>
      <c r="AQ40" s="250"/>
      <c r="AR40" s="208" t="s">
        <v>241</v>
      </c>
      <c r="AS40" s="252"/>
      <c r="AT40" s="254"/>
      <c r="AV40" s="5" t="str">
        <f>IF(AND(I40&lt;&gt;"107 ハーフマラソン",I40&lt;&gt;"062 10000mW"),D40 &amp; "-" &amp; I40,D40 &amp; "-" &amp; I40 &amp; J40)</f>
        <v>-</v>
      </c>
      <c r="AW40" s="5" t="str">
        <f>IF(ISERROR(VLOOKUP(記入方法!$AV40,登録者リスト!#REF!,4,FALSE)),"○","")</f>
        <v>○</v>
      </c>
      <c r="AX40" s="5" t="e">
        <f>IF(AND(I40&lt;&gt;"107 ハーフマラソン",I40&lt;&gt;"062 10000mW"),#REF! &amp; "-" &amp; I40,#REF! &amp; "-" &amp; I40 &amp; J40)</f>
        <v>#REF!</v>
      </c>
      <c r="AY40" s="5" t="str">
        <f>IF(ISERROR(VLOOKUP(AX40,突破者リスト外資格記録入力シート!$D$7:$M$106,2,FALSE)),"○","")</f>
        <v>○</v>
      </c>
      <c r="AZ40" s="5" t="str">
        <f>IF(C40="○","整理番号","登録番号")</f>
        <v>登録番号</v>
      </c>
      <c r="BA40" s="5" t="str">
        <f>IF(I40="107 ハーフマラソン","H",IF(I40="062 10000mW","W",""))</f>
        <v/>
      </c>
      <c r="BB40" s="5" t="e">
        <f>VLOOKUP($I40 &amp; $J40,標準記録!$A$1:$D$26,2,FALSE)</f>
        <v>#N/A</v>
      </c>
      <c r="BC40" s="5" t="e">
        <f>VLOOKUP($I40 &amp; $J40,標準記録!$A$1:$D$26,3,FALSE)</f>
        <v>#N/A</v>
      </c>
      <c r="BD40" s="5" t="e">
        <f>VLOOKUP($I40 &amp; $J40,標準記録!$A$1:$D$26,4,FALSE)</f>
        <v>#N/A</v>
      </c>
      <c r="BE40" s="5" t="str">
        <f>IF(BF40="","",A40)</f>
        <v/>
      </c>
      <c r="BF40" s="5" t="str">
        <f>IF(OR(I40="201 十種競技",I40="202 七種競技"),#REF!,"")</f>
        <v/>
      </c>
      <c r="BG40" s="5" t="str">
        <f>IF(I40="107 ハーフマラソン",#REF!,"")</f>
        <v/>
      </c>
      <c r="BH40" s="5" t="str">
        <f>I40 &amp; K40</f>
        <v/>
      </c>
      <c r="BI40" s="5">
        <f>I40</f>
        <v>0</v>
      </c>
      <c r="BJ40" s="5">
        <f>COUNTIF($BI$5:$BI$401,I40)</f>
        <v>160</v>
      </c>
      <c r="BK40" s="5">
        <f>COUNTIF($BH$5:$BH$401,I40 &amp; "B標準")</f>
        <v>0</v>
      </c>
      <c r="BL40" s="5" t="str">
        <f>D38 &amp; D40</f>
        <v>登録番号</v>
      </c>
    </row>
    <row r="41" spans="1:64" ht="14.25" thickBot="1" x14ac:dyDescent="0.2">
      <c r="A41" s="221"/>
      <c r="B41" s="224"/>
      <c r="C41" s="226"/>
      <c r="D41" s="224"/>
      <c r="E41" s="128" t="str">
        <f>IF(C40="○",IF($D40&lt;&gt;"",VLOOKUP($D40,新規学連登録者入力シート!$A$2:$U$101,7,FALSE),""),IF($D40&lt;&gt;"",IF(VLOOKUP(記入方法!$D40,登録者リスト!$A$1:$F$43729,4,FALSE)=基本情報!$D$6,VLOOKUP(記入方法!$D40,登録者リスト!$A$1:$F$43729,2,FALSE),""),""))</f>
        <v/>
      </c>
      <c r="F41" s="215"/>
      <c r="G41" s="128" t="str">
        <f>IF(C40="○",IF($D40&lt;&gt;"",VLOOKUP($D40,新規学連登録者入力シート!$A$2:$U$101,19,FALSE),""),IF($D40&lt;&gt;"",IF(VLOOKUP(記入方法!$D40,登録者リスト!$A$1:$F$43729,4,FALSE)=基本情報!$D$6,VLOOKUP(記入方法!$D40,登録者リスト!$A$1:$F$43729,6,FALSE),""),""))</f>
        <v/>
      </c>
      <c r="H41" s="213"/>
      <c r="I41" s="217"/>
      <c r="J41" s="217"/>
      <c r="K41" s="219"/>
      <c r="L41" s="106"/>
      <c r="M41" s="14" t="str">
        <f>IF(U41="",ASC(N41&amp;IF(P41&lt;&gt;"",TEXT(P41,"00"),"")&amp;IF(R41&lt;&gt;"",TEXT(R41,"00"),"")&amp;IF(T41&lt;&gt;"",TEXT(T41,"00"),"")),ASC(U41))</f>
        <v/>
      </c>
      <c r="N41" s="213"/>
      <c r="O41" s="197"/>
      <c r="P41" s="207"/>
      <c r="Q41" s="197"/>
      <c r="R41" s="207"/>
      <c r="S41" s="209"/>
      <c r="T41" s="211"/>
      <c r="U41" s="213"/>
      <c r="V41" s="9"/>
      <c r="W41" s="10" t="s">
        <v>23</v>
      </c>
      <c r="X41" s="9"/>
      <c r="Y41" s="10" t="s">
        <v>25</v>
      </c>
      <c r="Z41" s="9"/>
      <c r="AA41" s="10" t="s">
        <v>26</v>
      </c>
      <c r="AB41" s="215"/>
      <c r="AC41" s="102" t="str">
        <f>IF(AK41="",ASC(AD40&amp;IF(AF41&lt;&gt;"",TEXT(AF41,"00"),"")&amp;IF(AH41&lt;&gt;"",TEXT(AH41,"00"),"")&amp;IF(AJ41&lt;&gt;"",TEXT(AJ41,"00"),"")),ASC(AK41))</f>
        <v/>
      </c>
      <c r="AD41" s="199"/>
      <c r="AE41" s="201"/>
      <c r="AF41" s="203"/>
      <c r="AG41" s="201"/>
      <c r="AH41" s="203"/>
      <c r="AI41" s="205"/>
      <c r="AJ41" s="263"/>
      <c r="AK41" s="199"/>
      <c r="AL41" s="14" t="str">
        <f>IF(AT41="",ASC(AM41&amp;IF(AO41&lt;&gt;"",TEXT(AO41,"00"),"")&amp;IF(AQ41&lt;&gt;"",TEXT(AQ41,"00"),"")&amp;IF(AS41&lt;&gt;"",TEXT(AS41,"00"),"")),ASC(AT41))</f>
        <v/>
      </c>
      <c r="AM41" s="224"/>
      <c r="AN41" s="197"/>
      <c r="AO41" s="251"/>
      <c r="AP41" s="197"/>
      <c r="AQ41" s="251"/>
      <c r="AR41" s="209"/>
      <c r="AS41" s="253"/>
      <c r="AT41" s="255"/>
      <c r="AV41" s="5" t="str">
        <f>IF(AND(I41&lt;&gt;"107 ハーフマラソン",I41&lt;&gt;"062 10000mW"),D40 &amp; "-" &amp; I41,D40 &amp; "-" &amp; I41 &amp; J41)</f>
        <v>-</v>
      </c>
      <c r="AW41" s="5" t="str">
        <f>IF(ISERROR(VLOOKUP(記入方法!$AV41,登録者リスト!#REF!,4,FALSE)),"○","")</f>
        <v>○</v>
      </c>
      <c r="AX41" s="5" t="e">
        <f>IF(AND(I41&lt;&gt;"107 ハーフマラソン",I41&lt;&gt;"062 10000mW"),#REF! &amp; "-" &amp; I41,#REF! &amp; "-" &amp; I41 &amp; J41)</f>
        <v>#REF!</v>
      </c>
      <c r="AY41" s="5" t="str">
        <f>IF(ISERROR(VLOOKUP(AX41,突破者リスト外資格記録入力シート!$D$7:$M$106,2,FALSE)),"○","")</f>
        <v>○</v>
      </c>
      <c r="BA41" s="5" t="str">
        <f>IF(I41="107 ハーフマラソン","H",IF(I41="062 10000mW","W",""))</f>
        <v/>
      </c>
      <c r="BB41" s="5" t="e">
        <f>VLOOKUP($I41 &amp; $J41,標準記録!$A$1:$D$26,2,FALSE)</f>
        <v>#N/A</v>
      </c>
      <c r="BC41" s="5" t="e">
        <f>VLOOKUP($I41 &amp; $J41,標準記録!$A$1:$D$26,3,FALSE)</f>
        <v>#N/A</v>
      </c>
      <c r="BD41" s="5" t="e">
        <f>VLOOKUP($I41 &amp; $J41,標準記録!$A$1:$D$26,4,FALSE)</f>
        <v>#N/A</v>
      </c>
      <c r="BE41" s="5" t="str">
        <f>IF(BF41="","",A40)</f>
        <v/>
      </c>
      <c r="BF41" s="5" t="str">
        <f>IF(OR(I41="201 十種競技",I41="202 七種競技"),#REF!,"")</f>
        <v/>
      </c>
      <c r="BG41" s="5" t="str">
        <f>IF(I41="107 ハーフマラソン",#REF!,"")</f>
        <v/>
      </c>
      <c r="BH41" s="5" t="str">
        <f>I41 &amp; K41</f>
        <v/>
      </c>
      <c r="BI41" s="5">
        <f>I41</f>
        <v>0</v>
      </c>
      <c r="BJ41" s="5">
        <f>COUNTIF($BI$5:$BI$401,I41)</f>
        <v>160</v>
      </c>
      <c r="BK41" s="5">
        <f>COUNTIF($BH$5:$BH$401,I41 &amp; "B標準")</f>
        <v>0</v>
      </c>
    </row>
    <row r="42" spans="1:64" ht="15" thickTop="1" thickBot="1" x14ac:dyDescent="0.2">
      <c r="A42" s="222"/>
      <c r="B42" s="256" t="s">
        <v>128</v>
      </c>
      <c r="C42" s="257"/>
      <c r="D42" s="257"/>
      <c r="E42" s="257"/>
      <c r="F42" s="257"/>
      <c r="G42" s="258"/>
      <c r="H42" s="125"/>
      <c r="I42" s="259"/>
      <c r="J42" s="260"/>
      <c r="K42" s="260"/>
      <c r="L42" s="260"/>
      <c r="M42" s="260"/>
      <c r="N42" s="260"/>
      <c r="O42" s="260"/>
      <c r="P42" s="260"/>
      <c r="Q42" s="260"/>
      <c r="R42" s="260"/>
      <c r="S42" s="260"/>
      <c r="T42" s="260"/>
      <c r="U42" s="260"/>
      <c r="V42" s="260"/>
      <c r="W42" s="260"/>
      <c r="X42" s="260"/>
      <c r="Y42" s="260"/>
      <c r="Z42" s="260"/>
      <c r="AA42" s="260"/>
      <c r="AB42" s="260"/>
      <c r="AC42" s="260"/>
      <c r="AD42" s="260"/>
      <c r="AE42" s="260"/>
      <c r="AF42" s="260"/>
      <c r="AG42" s="260"/>
      <c r="AH42" s="260"/>
      <c r="AI42" s="260"/>
      <c r="AJ42" s="260"/>
      <c r="AK42" s="260"/>
      <c r="AL42" s="260"/>
      <c r="AM42" s="260"/>
      <c r="AN42" s="260"/>
      <c r="AO42" s="260"/>
      <c r="AP42" s="260"/>
      <c r="AQ42" s="260"/>
      <c r="AR42" s="260"/>
      <c r="AS42" s="260"/>
      <c r="AT42" s="261"/>
    </row>
    <row r="43" spans="1:64" ht="13.5" customHeight="1" x14ac:dyDescent="0.15">
      <c r="A43" s="244"/>
      <c r="B43" s="246" t="s">
        <v>0</v>
      </c>
      <c r="C43" s="248" t="s">
        <v>242</v>
      </c>
      <c r="D43" s="248" t="str">
        <f>IF(C45="○","整理番号","登録番号")</f>
        <v>登録番号</v>
      </c>
      <c r="E43" s="124" t="s">
        <v>13550</v>
      </c>
      <c r="F43" s="246" t="s">
        <v>275</v>
      </c>
      <c r="G43" s="104" t="s">
        <v>1</v>
      </c>
      <c r="H43" s="229" t="s">
        <v>13551</v>
      </c>
      <c r="I43" s="227" t="s">
        <v>2</v>
      </c>
      <c r="J43" s="229" t="s">
        <v>284</v>
      </c>
      <c r="K43" s="229" t="s">
        <v>3</v>
      </c>
      <c r="L43" s="114" t="s">
        <v>243</v>
      </c>
      <c r="M43" s="107" t="s">
        <v>16</v>
      </c>
      <c r="N43" s="231" t="s">
        <v>4</v>
      </c>
      <c r="O43" s="232"/>
      <c r="P43" s="232"/>
      <c r="Q43" s="232"/>
      <c r="R43" s="232"/>
      <c r="S43" s="232"/>
      <c r="T43" s="232"/>
      <c r="U43" s="232"/>
      <c r="V43" s="232"/>
      <c r="W43" s="232"/>
      <c r="X43" s="232"/>
      <c r="Y43" s="232"/>
      <c r="Z43" s="232"/>
      <c r="AA43" s="232"/>
      <c r="AB43" s="233"/>
      <c r="AC43" s="109" t="s">
        <v>16</v>
      </c>
      <c r="AD43" s="234" t="s">
        <v>448</v>
      </c>
      <c r="AE43" s="235"/>
      <c r="AF43" s="235"/>
      <c r="AG43" s="235"/>
      <c r="AH43" s="235"/>
      <c r="AI43" s="235"/>
      <c r="AJ43" s="235"/>
      <c r="AK43" s="236"/>
      <c r="AL43" s="107" t="s">
        <v>16</v>
      </c>
      <c r="AM43" s="231" t="s">
        <v>445</v>
      </c>
      <c r="AN43" s="232"/>
      <c r="AO43" s="232"/>
      <c r="AP43" s="232"/>
      <c r="AQ43" s="232"/>
      <c r="AR43" s="232"/>
      <c r="AS43" s="232"/>
      <c r="AT43" s="237"/>
    </row>
    <row r="44" spans="1:64" ht="14.25" thickBot="1" x14ac:dyDescent="0.2">
      <c r="A44" s="245"/>
      <c r="B44" s="247"/>
      <c r="C44" s="249"/>
      <c r="D44" s="249"/>
      <c r="E44" s="129" t="s">
        <v>6</v>
      </c>
      <c r="F44" s="247"/>
      <c r="G44" s="6" t="s">
        <v>7</v>
      </c>
      <c r="H44" s="247"/>
      <c r="I44" s="228"/>
      <c r="J44" s="230"/>
      <c r="K44" s="230"/>
      <c r="L44" s="115"/>
      <c r="M44" s="108"/>
      <c r="N44" s="238" t="s">
        <v>8</v>
      </c>
      <c r="O44" s="239"/>
      <c r="P44" s="239"/>
      <c r="Q44" s="239"/>
      <c r="R44" s="239"/>
      <c r="S44" s="239"/>
      <c r="T44" s="240"/>
      <c r="U44" s="129" t="s">
        <v>9</v>
      </c>
      <c r="V44" s="111" t="s">
        <v>10</v>
      </c>
      <c r="W44" s="112"/>
      <c r="X44" s="112"/>
      <c r="Y44" s="112"/>
      <c r="Z44" s="112"/>
      <c r="AA44" s="113"/>
      <c r="AB44" s="92" t="s">
        <v>11</v>
      </c>
      <c r="AC44" s="110"/>
      <c r="AD44" s="241" t="s">
        <v>8</v>
      </c>
      <c r="AE44" s="242"/>
      <c r="AF44" s="242"/>
      <c r="AG44" s="242"/>
      <c r="AH44" s="242"/>
      <c r="AI44" s="242"/>
      <c r="AJ44" s="243"/>
      <c r="AK44" s="100" t="s">
        <v>9</v>
      </c>
      <c r="AL44" s="108"/>
      <c r="AM44" s="238" t="s">
        <v>8</v>
      </c>
      <c r="AN44" s="239"/>
      <c r="AO44" s="239"/>
      <c r="AP44" s="239"/>
      <c r="AQ44" s="239"/>
      <c r="AR44" s="239"/>
      <c r="AS44" s="240"/>
      <c r="AT44" s="93" t="s">
        <v>9</v>
      </c>
    </row>
    <row r="45" spans="1:64" x14ac:dyDescent="0.15">
      <c r="A45" s="220">
        <v>9</v>
      </c>
      <c r="B45" s="223"/>
      <c r="C45" s="225"/>
      <c r="D45" s="223"/>
      <c r="E45" s="126" t="str">
        <f>IF(C45="○",IF($D45&lt;&gt;"",VLOOKUP($D45,新規学連登録者入力シート!$A$2:$U$101,8,FALSE),""),IF($D45&lt;&gt;"",IF(VLOOKUP(記入方法!$D45,登録者リスト!$A$1:$F$43729,4,FALSE)=基本情報!$D$6,VLOOKUP(記入方法!$D45,登録者リスト!$A$1:$F$43729,3,FALSE),""),""))</f>
        <v/>
      </c>
      <c r="F45" s="214" t="str">
        <f>IF(C45="○",IF($D45&lt;&gt;"",VLOOKUP($D45,新規学連登録者入力シート!$A$2:$U$101,9,FALSE),""),IF($D45&lt;&gt;"",IF(VLOOKUP(記入方法!$D45,登録者リスト!$A$1:$G$43729,4,FALSE)=基本情報!$D$6,VLOOKUP(記入方法!$D45,登録者リスト!$A$1:$G$43729,7,FALSE),""),""))</f>
        <v/>
      </c>
      <c r="G45" s="127" t="str">
        <f>IF(C45="○",IF($D45&lt;&gt;"",VLOOKUP($D45,新規学連登録者入力シート!$A$2:$U$101,14,FALSE),""),IF($D45&lt;&gt;"",IF(VLOOKUP(記入方法!$D45,登録者リスト!$A$1:$F$43729,4,FALSE)=基本情報!$D$6,VLOOKUP(記入方法!$D45,登録者リスト!$A$1:$F$43729,5,FALSE),""),""))</f>
        <v/>
      </c>
      <c r="H45" s="212" t="str">
        <f>IF(C45="○",IF($D45&lt;&gt;"",VLOOKUP($D45,新規学連登録者入力シート!$A$2:$U$101,19,FALSE),""),IF($D45&lt;&gt;"",IF(VLOOKUP(記入方法!$D45,登録者リスト!$A$1:$H$43729,4,FALSE)=基本情報!$D$6,VLOOKUP(記入方法!$D45,登録者リスト!$A$1:$H$43729,8,FALSE),""),""))</f>
        <v/>
      </c>
      <c r="I45" s="216"/>
      <c r="J45" s="216"/>
      <c r="K45" s="218" t="str">
        <f>IFERROR(IF(I45="","",IF(AND(I45&lt;&gt;"107 ハーフマラソン",I45&lt;&gt;"062 10000mW"),IF(BD45="T",IF(VALUE(M45)&lt;=BB45,"A標準",IF(VALUE(M45)&lt;=BC45,"B標準","未突破")),IF(VALUE(M45)&gt;=BB45,"A標準",IF(VALUE(M45)&gt;=BC45,"B標準","未突破"))),IF(VALUE(M45)&lt;=BC45,"","未突破"))),"")</f>
        <v/>
      </c>
      <c r="L45" s="105"/>
      <c r="M45" s="12" t="str">
        <f>IF(U45="",ASC(N45&amp;IF(P45&lt;&gt;"",TEXT(P45,"00"),"")&amp;IF(R45&lt;&gt;"",TEXT(R45,"00"),"")&amp;IF(T45&lt;&gt;"",TEXT(T45,"00"),"")),ASC(U45))</f>
        <v/>
      </c>
      <c r="N45" s="212"/>
      <c r="O45" s="196" t="s">
        <v>239</v>
      </c>
      <c r="P45" s="206"/>
      <c r="Q45" s="196" t="s">
        <v>240</v>
      </c>
      <c r="R45" s="206"/>
      <c r="S45" s="208" t="s">
        <v>241</v>
      </c>
      <c r="T45" s="210"/>
      <c r="U45" s="212"/>
      <c r="V45" s="7"/>
      <c r="W45" s="8" t="s">
        <v>23</v>
      </c>
      <c r="X45" s="7"/>
      <c r="Y45" s="8" t="s">
        <v>24</v>
      </c>
      <c r="Z45" s="7"/>
      <c r="AA45" s="8" t="s">
        <v>26</v>
      </c>
      <c r="AB45" s="214"/>
      <c r="AC45" s="101" t="str">
        <f>IF(AK45="",ASC(AD45&amp;IF(AF45&lt;&gt;"",TEXT(AF45,"00"),"")&amp;IF(AH45&lt;&gt;"",TEXT(AH45,"00"),"")&amp;IF(AJ45&lt;&gt;"",TEXT(AJ45,"00"),"")),ASC(AK45))</f>
        <v/>
      </c>
      <c r="AD45" s="198" t="str">
        <f>IF(I45="","",IF(I45="201 十種競技","",VLOOKUP(I45,大学記録!$A$3:$H$5,2,FALSE)))</f>
        <v/>
      </c>
      <c r="AE45" s="200" t="s">
        <v>239</v>
      </c>
      <c r="AF45" s="202" t="str">
        <f>IF(I45="","",IF(I45="201 十種競技","",VLOOKUP(I45,大学記録!$A$3:$H$5,4,FALSE)))</f>
        <v/>
      </c>
      <c r="AG45" s="200" t="s">
        <v>240</v>
      </c>
      <c r="AH45" s="202" t="str">
        <f>IF(I45="","",IF(I45="201 十種競技","",VLOOKUP(I45,大学記録!$A$3:$H$5,6,FALSE)))</f>
        <v/>
      </c>
      <c r="AI45" s="204" t="s">
        <v>241</v>
      </c>
      <c r="AJ45" s="262" t="str">
        <f>IF(I45="","",IF(I45="201 十種競技","",VLOOKUP(I45,大学記録!$A$3:$H$5,8,FALSE)))</f>
        <v/>
      </c>
      <c r="AK45" s="198" t="str">
        <f>IF(I45="","",IF(I45="201 十種競技",大学記録!#REF!,""))</f>
        <v/>
      </c>
      <c r="AL45" s="12" t="str">
        <f>IF(AT45="",ASC(AM45&amp;IF(AO45&lt;&gt;"",TEXT(AO45,"00"),"")&amp;IF(AQ45&lt;&gt;"",TEXT(AQ45,"00"),"")&amp;IF(AS45&lt;&gt;"",TEXT(AS45,"00"),"")),ASC(AT45))</f>
        <v/>
      </c>
      <c r="AM45" s="223"/>
      <c r="AN45" s="196" t="s">
        <v>239</v>
      </c>
      <c r="AO45" s="250"/>
      <c r="AP45" s="196" t="s">
        <v>240</v>
      </c>
      <c r="AQ45" s="250"/>
      <c r="AR45" s="208" t="s">
        <v>241</v>
      </c>
      <c r="AS45" s="252"/>
      <c r="AT45" s="254"/>
      <c r="AV45" s="5" t="str">
        <f>IF(AND(I45&lt;&gt;"107 ハーフマラソン",I45&lt;&gt;"062 10000mW"),D45 &amp; "-" &amp; I45,D45 &amp; "-" &amp; I45 &amp; J45)</f>
        <v>-</v>
      </c>
      <c r="AW45" s="5" t="str">
        <f>IF(ISERROR(VLOOKUP(記入方法!$AV45,登録者リスト!#REF!,4,FALSE)),"○","")</f>
        <v>○</v>
      </c>
      <c r="AX45" s="5" t="e">
        <f>IF(AND(I45&lt;&gt;"107 ハーフマラソン",I45&lt;&gt;"062 10000mW"),#REF! &amp; "-" &amp; I45,#REF! &amp; "-" &amp; I45 &amp; J45)</f>
        <v>#REF!</v>
      </c>
      <c r="AY45" s="5" t="str">
        <f>IF(ISERROR(VLOOKUP(AX45,突破者リスト外資格記録入力シート!$D$7:$M$106,2,FALSE)),"○","")</f>
        <v>○</v>
      </c>
      <c r="AZ45" s="5" t="str">
        <f>IF(C45="○","整理番号","登録番号")</f>
        <v>登録番号</v>
      </c>
      <c r="BA45" s="5" t="str">
        <f>IF(I45="107 ハーフマラソン","H",IF(I45="062 10000mW","W",""))</f>
        <v/>
      </c>
      <c r="BB45" s="5" t="e">
        <f>VLOOKUP($I45 &amp; $J45,標準記録!$A$1:$D$26,2,FALSE)</f>
        <v>#N/A</v>
      </c>
      <c r="BC45" s="5" t="e">
        <f>VLOOKUP($I45 &amp; $J45,標準記録!$A$1:$D$26,3,FALSE)</f>
        <v>#N/A</v>
      </c>
      <c r="BD45" s="5" t="e">
        <f>VLOOKUP($I45 &amp; $J45,標準記録!$A$1:$D$26,4,FALSE)</f>
        <v>#N/A</v>
      </c>
      <c r="BE45" s="5" t="str">
        <f>IF(BF45="","",A45)</f>
        <v/>
      </c>
      <c r="BF45" s="5" t="str">
        <f>IF(OR(I45="201 十種競技",I45="202 七種競技"),#REF!,"")</f>
        <v/>
      </c>
      <c r="BG45" s="5" t="str">
        <f>IF(I45="107 ハーフマラソン",#REF!,"")</f>
        <v/>
      </c>
      <c r="BH45" s="5" t="str">
        <f>I45 &amp; K45</f>
        <v/>
      </c>
      <c r="BI45" s="5">
        <f>I45</f>
        <v>0</v>
      </c>
      <c r="BJ45" s="5">
        <f>COUNTIF($BI$5:$BI$401,I45)</f>
        <v>160</v>
      </c>
      <c r="BK45" s="5">
        <f>COUNTIF($BH$5:$BH$401,I45 &amp; "B標準")</f>
        <v>0</v>
      </c>
      <c r="BL45" s="5" t="str">
        <f>D43 &amp; D45</f>
        <v>登録番号</v>
      </c>
    </row>
    <row r="46" spans="1:64" ht="14.25" thickBot="1" x14ac:dyDescent="0.2">
      <c r="A46" s="221"/>
      <c r="B46" s="224"/>
      <c r="C46" s="226"/>
      <c r="D46" s="224"/>
      <c r="E46" s="128" t="str">
        <f>IF(C45="○",IF($D45&lt;&gt;"",VLOOKUP($D45,新規学連登録者入力シート!$A$2:$U$101,7,FALSE),""),IF($D45&lt;&gt;"",IF(VLOOKUP(記入方法!$D45,登録者リスト!$A$1:$F$43729,4,FALSE)=基本情報!$D$6,VLOOKUP(記入方法!$D45,登録者リスト!$A$1:$F$43729,2,FALSE),""),""))</f>
        <v/>
      </c>
      <c r="F46" s="215"/>
      <c r="G46" s="128" t="str">
        <f>IF(C45="○",IF($D45&lt;&gt;"",VLOOKUP($D45,新規学連登録者入力シート!$A$2:$U$101,19,FALSE),""),IF($D45&lt;&gt;"",IF(VLOOKUP(記入方法!$D45,登録者リスト!$A$1:$F$43729,4,FALSE)=基本情報!$D$6,VLOOKUP(記入方法!$D45,登録者リスト!$A$1:$F$43729,6,FALSE),""),""))</f>
        <v/>
      </c>
      <c r="H46" s="213"/>
      <c r="I46" s="217"/>
      <c r="J46" s="217"/>
      <c r="K46" s="219"/>
      <c r="L46" s="106"/>
      <c r="M46" s="14" t="str">
        <f>IF(U46="",ASC(N46&amp;IF(P46&lt;&gt;"",TEXT(P46,"00"),"")&amp;IF(R46&lt;&gt;"",TEXT(R46,"00"),"")&amp;IF(T46&lt;&gt;"",TEXT(T46,"00"),"")),ASC(U46))</f>
        <v/>
      </c>
      <c r="N46" s="213"/>
      <c r="O46" s="197"/>
      <c r="P46" s="207"/>
      <c r="Q46" s="197"/>
      <c r="R46" s="207"/>
      <c r="S46" s="209"/>
      <c r="T46" s="211"/>
      <c r="U46" s="213"/>
      <c r="V46" s="9"/>
      <c r="W46" s="10" t="s">
        <v>23</v>
      </c>
      <c r="X46" s="9"/>
      <c r="Y46" s="10" t="s">
        <v>25</v>
      </c>
      <c r="Z46" s="9"/>
      <c r="AA46" s="10" t="s">
        <v>26</v>
      </c>
      <c r="AB46" s="215"/>
      <c r="AC46" s="102" t="str">
        <f>IF(AK46="",ASC(AD45&amp;IF(AF46&lt;&gt;"",TEXT(AF46,"00"),"")&amp;IF(AH46&lt;&gt;"",TEXT(AH46,"00"),"")&amp;IF(AJ46&lt;&gt;"",TEXT(AJ46,"00"),"")),ASC(AK46))</f>
        <v/>
      </c>
      <c r="AD46" s="199"/>
      <c r="AE46" s="201"/>
      <c r="AF46" s="203"/>
      <c r="AG46" s="201"/>
      <c r="AH46" s="203"/>
      <c r="AI46" s="205"/>
      <c r="AJ46" s="263"/>
      <c r="AK46" s="199"/>
      <c r="AL46" s="14" t="str">
        <f>IF(AT46="",ASC(AM46&amp;IF(AO46&lt;&gt;"",TEXT(AO46,"00"),"")&amp;IF(AQ46&lt;&gt;"",TEXT(AQ46,"00"),"")&amp;IF(AS46&lt;&gt;"",TEXT(AS46,"00"),"")),ASC(AT46))</f>
        <v/>
      </c>
      <c r="AM46" s="224"/>
      <c r="AN46" s="197"/>
      <c r="AO46" s="251"/>
      <c r="AP46" s="197"/>
      <c r="AQ46" s="251"/>
      <c r="AR46" s="209"/>
      <c r="AS46" s="253"/>
      <c r="AT46" s="255"/>
      <c r="AV46" s="5" t="str">
        <f>IF(AND(I46&lt;&gt;"107 ハーフマラソン",I46&lt;&gt;"062 10000mW"),D45 &amp; "-" &amp; I46,D45 &amp; "-" &amp; I46 &amp; J46)</f>
        <v>-</v>
      </c>
      <c r="AW46" s="5" t="str">
        <f>IF(ISERROR(VLOOKUP(記入方法!$AV46,登録者リスト!#REF!,4,FALSE)),"○","")</f>
        <v>○</v>
      </c>
      <c r="AX46" s="5" t="e">
        <f>IF(AND(I46&lt;&gt;"107 ハーフマラソン",I46&lt;&gt;"062 10000mW"),#REF! &amp; "-" &amp; I46,#REF! &amp; "-" &amp; I46 &amp; J46)</f>
        <v>#REF!</v>
      </c>
      <c r="AY46" s="5" t="str">
        <f>IF(ISERROR(VLOOKUP(AX46,突破者リスト外資格記録入力シート!$D$7:$M$106,2,FALSE)),"○","")</f>
        <v>○</v>
      </c>
      <c r="BA46" s="5" t="str">
        <f>IF(I46="107 ハーフマラソン","H",IF(I46="062 10000mW","W",""))</f>
        <v/>
      </c>
      <c r="BB46" s="5" t="e">
        <f>VLOOKUP($I46 &amp; $J46,標準記録!$A$1:$D$26,2,FALSE)</f>
        <v>#N/A</v>
      </c>
      <c r="BC46" s="5" t="e">
        <f>VLOOKUP($I46 &amp; $J46,標準記録!$A$1:$D$26,3,FALSE)</f>
        <v>#N/A</v>
      </c>
      <c r="BD46" s="5" t="e">
        <f>VLOOKUP($I46 &amp; $J46,標準記録!$A$1:$D$26,4,FALSE)</f>
        <v>#N/A</v>
      </c>
      <c r="BE46" s="5" t="str">
        <f>IF(BF46="","",A45)</f>
        <v/>
      </c>
      <c r="BF46" s="5" t="str">
        <f>IF(OR(I46="201 十種競技",I46="202 七種競技"),#REF!,"")</f>
        <v/>
      </c>
      <c r="BG46" s="5" t="str">
        <f>IF(I46="107 ハーフマラソン",#REF!,"")</f>
        <v/>
      </c>
      <c r="BH46" s="5" t="str">
        <f>I46 &amp; K46</f>
        <v/>
      </c>
      <c r="BI46" s="5">
        <f>I46</f>
        <v>0</v>
      </c>
      <c r="BJ46" s="5">
        <f>COUNTIF($BI$5:$BI$401,I46)</f>
        <v>160</v>
      </c>
      <c r="BK46" s="5">
        <f>COUNTIF($BH$5:$BH$401,I46 &amp; "B標準")</f>
        <v>0</v>
      </c>
    </row>
    <row r="47" spans="1:64" ht="15" thickTop="1" thickBot="1" x14ac:dyDescent="0.2">
      <c r="A47" s="222"/>
      <c r="B47" s="256" t="s">
        <v>128</v>
      </c>
      <c r="C47" s="257"/>
      <c r="D47" s="257"/>
      <c r="E47" s="257"/>
      <c r="F47" s="257"/>
      <c r="G47" s="258"/>
      <c r="H47" s="125"/>
      <c r="I47" s="259"/>
      <c r="J47" s="260"/>
      <c r="K47" s="260"/>
      <c r="L47" s="260"/>
      <c r="M47" s="260"/>
      <c r="N47" s="260"/>
      <c r="O47" s="260"/>
      <c r="P47" s="260"/>
      <c r="Q47" s="260"/>
      <c r="R47" s="260"/>
      <c r="S47" s="260"/>
      <c r="T47" s="260"/>
      <c r="U47" s="260"/>
      <c r="V47" s="260"/>
      <c r="W47" s="260"/>
      <c r="X47" s="260"/>
      <c r="Y47" s="260"/>
      <c r="Z47" s="260"/>
      <c r="AA47" s="260"/>
      <c r="AB47" s="260"/>
      <c r="AC47" s="260"/>
      <c r="AD47" s="260"/>
      <c r="AE47" s="260"/>
      <c r="AF47" s="260"/>
      <c r="AG47" s="260"/>
      <c r="AH47" s="260"/>
      <c r="AI47" s="260"/>
      <c r="AJ47" s="260"/>
      <c r="AK47" s="260"/>
      <c r="AL47" s="260"/>
      <c r="AM47" s="260"/>
      <c r="AN47" s="260"/>
      <c r="AO47" s="260"/>
      <c r="AP47" s="260"/>
      <c r="AQ47" s="260"/>
      <c r="AR47" s="260"/>
      <c r="AS47" s="260"/>
      <c r="AT47" s="261"/>
    </row>
    <row r="48" spans="1:64" ht="13.5" customHeight="1" x14ac:dyDescent="0.15">
      <c r="A48" s="244"/>
      <c r="B48" s="246" t="s">
        <v>0</v>
      </c>
      <c r="C48" s="248" t="s">
        <v>242</v>
      </c>
      <c r="D48" s="248" t="str">
        <f>IF(C50="○","整理番号","登録番号")</f>
        <v>登録番号</v>
      </c>
      <c r="E48" s="124" t="s">
        <v>13550</v>
      </c>
      <c r="F48" s="246" t="s">
        <v>275</v>
      </c>
      <c r="G48" s="104" t="s">
        <v>1</v>
      </c>
      <c r="H48" s="229" t="s">
        <v>13551</v>
      </c>
      <c r="I48" s="227" t="s">
        <v>2</v>
      </c>
      <c r="J48" s="229" t="s">
        <v>284</v>
      </c>
      <c r="K48" s="229" t="s">
        <v>3</v>
      </c>
      <c r="L48" s="114" t="s">
        <v>243</v>
      </c>
      <c r="M48" s="107" t="s">
        <v>16</v>
      </c>
      <c r="N48" s="231" t="s">
        <v>4</v>
      </c>
      <c r="O48" s="232"/>
      <c r="P48" s="232"/>
      <c r="Q48" s="232"/>
      <c r="R48" s="232"/>
      <c r="S48" s="232"/>
      <c r="T48" s="232"/>
      <c r="U48" s="232"/>
      <c r="V48" s="232"/>
      <c r="W48" s="232"/>
      <c r="X48" s="232"/>
      <c r="Y48" s="232"/>
      <c r="Z48" s="232"/>
      <c r="AA48" s="232"/>
      <c r="AB48" s="233"/>
      <c r="AC48" s="109" t="s">
        <v>16</v>
      </c>
      <c r="AD48" s="234" t="s">
        <v>448</v>
      </c>
      <c r="AE48" s="235"/>
      <c r="AF48" s="235"/>
      <c r="AG48" s="235"/>
      <c r="AH48" s="235"/>
      <c r="AI48" s="235"/>
      <c r="AJ48" s="235"/>
      <c r="AK48" s="236"/>
      <c r="AL48" s="107" t="s">
        <v>16</v>
      </c>
      <c r="AM48" s="231" t="s">
        <v>445</v>
      </c>
      <c r="AN48" s="232"/>
      <c r="AO48" s="232"/>
      <c r="AP48" s="232"/>
      <c r="AQ48" s="232"/>
      <c r="AR48" s="232"/>
      <c r="AS48" s="232"/>
      <c r="AT48" s="237"/>
    </row>
    <row r="49" spans="1:64" ht="14.25" thickBot="1" x14ac:dyDescent="0.2">
      <c r="A49" s="245"/>
      <c r="B49" s="247"/>
      <c r="C49" s="249"/>
      <c r="D49" s="249"/>
      <c r="E49" s="129" t="s">
        <v>6</v>
      </c>
      <c r="F49" s="247"/>
      <c r="G49" s="6" t="s">
        <v>7</v>
      </c>
      <c r="H49" s="247"/>
      <c r="I49" s="228"/>
      <c r="J49" s="230"/>
      <c r="K49" s="230"/>
      <c r="L49" s="115"/>
      <c r="M49" s="108"/>
      <c r="N49" s="238" t="s">
        <v>8</v>
      </c>
      <c r="O49" s="239"/>
      <c r="P49" s="239"/>
      <c r="Q49" s="239"/>
      <c r="R49" s="239"/>
      <c r="S49" s="239"/>
      <c r="T49" s="240"/>
      <c r="U49" s="129" t="s">
        <v>9</v>
      </c>
      <c r="V49" s="111" t="s">
        <v>10</v>
      </c>
      <c r="W49" s="112"/>
      <c r="X49" s="112"/>
      <c r="Y49" s="112"/>
      <c r="Z49" s="112"/>
      <c r="AA49" s="113"/>
      <c r="AB49" s="92" t="s">
        <v>11</v>
      </c>
      <c r="AC49" s="110"/>
      <c r="AD49" s="241" t="s">
        <v>8</v>
      </c>
      <c r="AE49" s="242"/>
      <c r="AF49" s="242"/>
      <c r="AG49" s="242"/>
      <c r="AH49" s="242"/>
      <c r="AI49" s="242"/>
      <c r="AJ49" s="243"/>
      <c r="AK49" s="100" t="s">
        <v>9</v>
      </c>
      <c r="AL49" s="108"/>
      <c r="AM49" s="238" t="s">
        <v>8</v>
      </c>
      <c r="AN49" s="239"/>
      <c r="AO49" s="239"/>
      <c r="AP49" s="239"/>
      <c r="AQ49" s="239"/>
      <c r="AR49" s="239"/>
      <c r="AS49" s="240"/>
      <c r="AT49" s="93" t="s">
        <v>9</v>
      </c>
    </row>
    <row r="50" spans="1:64" x14ac:dyDescent="0.15">
      <c r="A50" s="220">
        <v>10</v>
      </c>
      <c r="B50" s="223"/>
      <c r="C50" s="225"/>
      <c r="D50" s="223"/>
      <c r="E50" s="126" t="str">
        <f>IF(C50="○",IF($D50&lt;&gt;"",VLOOKUP($D50,新規学連登録者入力シート!$A$2:$U$101,8,FALSE),""),IF($D50&lt;&gt;"",IF(VLOOKUP(記入方法!$D50,登録者リスト!$A$1:$F$43729,4,FALSE)=基本情報!$D$6,VLOOKUP(記入方法!$D50,登録者リスト!$A$1:$F$43729,3,FALSE),""),""))</f>
        <v/>
      </c>
      <c r="F50" s="214" t="str">
        <f>IF(C50="○",IF($D50&lt;&gt;"",VLOOKUP($D50,新規学連登録者入力シート!$A$2:$U$101,9,FALSE),""),IF($D50&lt;&gt;"",IF(VLOOKUP(記入方法!$D50,登録者リスト!$A$1:$G$43729,4,FALSE)=基本情報!$D$6,VLOOKUP(記入方法!$D50,登録者リスト!$A$1:$G$43729,7,FALSE),""),""))</f>
        <v/>
      </c>
      <c r="G50" s="127" t="str">
        <f>IF(C50="○",IF($D50&lt;&gt;"",VLOOKUP($D50,新規学連登録者入力シート!$A$2:$U$101,14,FALSE),""),IF($D50&lt;&gt;"",IF(VLOOKUP(記入方法!$D50,登録者リスト!$A$1:$F$43729,4,FALSE)=基本情報!$D$6,VLOOKUP(記入方法!$D50,登録者リスト!$A$1:$F$43729,5,FALSE),""),""))</f>
        <v/>
      </c>
      <c r="H50" s="212" t="str">
        <f>IF(C50="○",IF($D50&lt;&gt;"",VLOOKUP($D50,新規学連登録者入力シート!$A$2:$U$101,19,FALSE),""),IF($D50&lt;&gt;"",IF(VLOOKUP(記入方法!$D50,登録者リスト!$A$1:$H$43729,4,FALSE)=基本情報!$D$6,VLOOKUP(記入方法!$D50,登録者リスト!$A$1:$H$43729,8,FALSE),""),""))</f>
        <v/>
      </c>
      <c r="I50" s="216"/>
      <c r="J50" s="216"/>
      <c r="K50" s="218" t="str">
        <f>IFERROR(IF(I50="","",IF(AND(I50&lt;&gt;"107 ハーフマラソン",I50&lt;&gt;"062 10000mW"),IF(BD50="T",IF(VALUE(M50)&lt;=BB50,"A標準",IF(VALUE(M50)&lt;=BC50,"B標準","未突破")),IF(VALUE(M50)&gt;=BB50,"A標準",IF(VALUE(M50)&gt;=BC50,"B標準","未突破"))),IF(VALUE(M50)&lt;=BC50,"","未突破"))),"")</f>
        <v/>
      </c>
      <c r="L50" s="105"/>
      <c r="M50" s="12" t="str">
        <f>IF(U50="",ASC(N50&amp;IF(P50&lt;&gt;"",TEXT(P50,"00"),"")&amp;IF(R50&lt;&gt;"",TEXT(R50,"00"),"")&amp;IF(T50&lt;&gt;"",TEXT(T50,"00"),"")),ASC(U50))</f>
        <v/>
      </c>
      <c r="N50" s="212"/>
      <c r="O50" s="196" t="s">
        <v>239</v>
      </c>
      <c r="P50" s="206"/>
      <c r="Q50" s="196" t="s">
        <v>240</v>
      </c>
      <c r="R50" s="206"/>
      <c r="S50" s="208" t="s">
        <v>241</v>
      </c>
      <c r="T50" s="210"/>
      <c r="U50" s="212"/>
      <c r="V50" s="7"/>
      <c r="W50" s="8" t="s">
        <v>23</v>
      </c>
      <c r="X50" s="7"/>
      <c r="Y50" s="8" t="s">
        <v>24</v>
      </c>
      <c r="Z50" s="7"/>
      <c r="AA50" s="8" t="s">
        <v>26</v>
      </c>
      <c r="AB50" s="214"/>
      <c r="AC50" s="101" t="str">
        <f>IF(AK50="",ASC(AD50&amp;IF(AF50&lt;&gt;"",TEXT(AF50,"00"),"")&amp;IF(AH50&lt;&gt;"",TEXT(AH50,"00"),"")&amp;IF(AJ50&lt;&gt;"",TEXT(AJ50,"00"),"")),ASC(AK50))</f>
        <v/>
      </c>
      <c r="AD50" s="198" t="str">
        <f>IF(I50="","",IF(I50="201 十種競技","",VLOOKUP(I50,大学記録!$A$3:$H$5,2,FALSE)))</f>
        <v/>
      </c>
      <c r="AE50" s="200" t="s">
        <v>239</v>
      </c>
      <c r="AF50" s="202" t="str">
        <f>IF(I50="","",IF(I50="201 十種競技","",VLOOKUP(I50,大学記録!$A$3:$H$5,4,FALSE)))</f>
        <v/>
      </c>
      <c r="AG50" s="200" t="s">
        <v>240</v>
      </c>
      <c r="AH50" s="202" t="str">
        <f>IF(I50="","",IF(I50="201 十種競技","",VLOOKUP(I50,大学記録!$A$3:$H$5,6,FALSE)))</f>
        <v/>
      </c>
      <c r="AI50" s="204" t="s">
        <v>241</v>
      </c>
      <c r="AJ50" s="262" t="str">
        <f>IF(I50="","",IF(I50="201 十種競技","",VLOOKUP(I50,大学記録!$A$3:$H$5,8,FALSE)))</f>
        <v/>
      </c>
      <c r="AK50" s="198" t="str">
        <f>IF(I50="","",IF(I50="201 十種競技",大学記録!#REF!,""))</f>
        <v/>
      </c>
      <c r="AL50" s="12" t="str">
        <f>IF(AT50="",ASC(AM50&amp;IF(AO50&lt;&gt;"",TEXT(AO50,"00"),"")&amp;IF(AQ50&lt;&gt;"",TEXT(AQ50,"00"),"")&amp;IF(AS50&lt;&gt;"",TEXT(AS50,"00"),"")),ASC(AT50))</f>
        <v/>
      </c>
      <c r="AM50" s="223"/>
      <c r="AN50" s="196" t="s">
        <v>239</v>
      </c>
      <c r="AO50" s="250"/>
      <c r="AP50" s="196" t="s">
        <v>240</v>
      </c>
      <c r="AQ50" s="250"/>
      <c r="AR50" s="208" t="s">
        <v>241</v>
      </c>
      <c r="AS50" s="252"/>
      <c r="AT50" s="254"/>
      <c r="AV50" s="5" t="str">
        <f>IF(AND(I50&lt;&gt;"107 ハーフマラソン",I50&lt;&gt;"062 10000mW"),D50 &amp; "-" &amp; I50,D50 &amp; "-" &amp; I50 &amp; J50)</f>
        <v>-</v>
      </c>
      <c r="AW50" s="5" t="str">
        <f>IF(ISERROR(VLOOKUP(記入方法!$AV50,登録者リスト!#REF!,4,FALSE)),"○","")</f>
        <v>○</v>
      </c>
      <c r="AX50" s="5" t="e">
        <f>IF(AND(I50&lt;&gt;"107 ハーフマラソン",I50&lt;&gt;"062 10000mW"),#REF! &amp; "-" &amp; I50,#REF! &amp; "-" &amp; I50 &amp; J50)</f>
        <v>#REF!</v>
      </c>
      <c r="AY50" s="5" t="str">
        <f>IF(ISERROR(VLOOKUP(AX50,突破者リスト外資格記録入力シート!$D$7:$M$106,2,FALSE)),"○","")</f>
        <v>○</v>
      </c>
      <c r="AZ50" s="5" t="str">
        <f>IF(C50="○","整理番号","登録番号")</f>
        <v>登録番号</v>
      </c>
      <c r="BA50" s="5" t="str">
        <f>IF(I50="107 ハーフマラソン","H",IF(I50="062 10000mW","W",""))</f>
        <v/>
      </c>
      <c r="BB50" s="5" t="e">
        <f>VLOOKUP($I50 &amp; $J50,標準記録!$A$1:$D$26,2,FALSE)</f>
        <v>#N/A</v>
      </c>
      <c r="BC50" s="5" t="e">
        <f>VLOOKUP($I50 &amp; $J50,標準記録!$A$1:$D$26,3,FALSE)</f>
        <v>#N/A</v>
      </c>
      <c r="BD50" s="5" t="e">
        <f>VLOOKUP($I50 &amp; $J50,標準記録!$A$1:$D$26,4,FALSE)</f>
        <v>#N/A</v>
      </c>
      <c r="BE50" s="5" t="str">
        <f>IF(BF50="","",A50)</f>
        <v/>
      </c>
      <c r="BF50" s="5" t="str">
        <f>IF(OR(I50="201 十種競技",I50="202 七種競技"),#REF!,"")</f>
        <v/>
      </c>
      <c r="BG50" s="5" t="str">
        <f>IF(I50="107 ハーフマラソン",#REF!,"")</f>
        <v/>
      </c>
      <c r="BH50" s="5" t="str">
        <f>I50 &amp; K50</f>
        <v/>
      </c>
      <c r="BI50" s="5">
        <f>I50</f>
        <v>0</v>
      </c>
      <c r="BJ50" s="5">
        <f>COUNTIF($BI$5:$BI$401,I50)</f>
        <v>160</v>
      </c>
      <c r="BK50" s="5">
        <f>COUNTIF($BH$5:$BH$401,I50 &amp; "B標準")</f>
        <v>0</v>
      </c>
      <c r="BL50" s="5" t="str">
        <f>D48 &amp; D50</f>
        <v>登録番号</v>
      </c>
    </row>
    <row r="51" spans="1:64" ht="14.25" thickBot="1" x14ac:dyDescent="0.2">
      <c r="A51" s="221"/>
      <c r="B51" s="224"/>
      <c r="C51" s="226"/>
      <c r="D51" s="224"/>
      <c r="E51" s="128" t="str">
        <f>IF(C50="○",IF($D50&lt;&gt;"",VLOOKUP($D50,新規学連登録者入力シート!$A$2:$U$101,7,FALSE),""),IF($D50&lt;&gt;"",IF(VLOOKUP(記入方法!$D50,登録者リスト!$A$1:$F$43729,4,FALSE)=基本情報!$D$6,VLOOKUP(記入方法!$D50,登録者リスト!$A$1:$F$43729,2,FALSE),""),""))</f>
        <v/>
      </c>
      <c r="F51" s="215"/>
      <c r="G51" s="128" t="str">
        <f>IF(C50="○",IF($D50&lt;&gt;"",VLOOKUP($D50,新規学連登録者入力シート!$A$2:$U$101,19,FALSE),""),IF($D50&lt;&gt;"",IF(VLOOKUP(記入方法!$D50,登録者リスト!$A$1:$F$43729,4,FALSE)=基本情報!$D$6,VLOOKUP(記入方法!$D50,登録者リスト!$A$1:$F$43729,6,FALSE),""),""))</f>
        <v/>
      </c>
      <c r="H51" s="213"/>
      <c r="I51" s="217"/>
      <c r="J51" s="217"/>
      <c r="K51" s="219"/>
      <c r="L51" s="106"/>
      <c r="M51" s="14" t="str">
        <f>IF(U51="",ASC(N51&amp;IF(P51&lt;&gt;"",TEXT(P51,"00"),"")&amp;IF(R51&lt;&gt;"",TEXT(R51,"00"),"")&amp;IF(T51&lt;&gt;"",TEXT(T51,"00"),"")),ASC(U51))</f>
        <v/>
      </c>
      <c r="N51" s="213"/>
      <c r="O51" s="197"/>
      <c r="P51" s="207"/>
      <c r="Q51" s="197"/>
      <c r="R51" s="207"/>
      <c r="S51" s="209"/>
      <c r="T51" s="211"/>
      <c r="U51" s="213"/>
      <c r="V51" s="9"/>
      <c r="W51" s="10" t="s">
        <v>23</v>
      </c>
      <c r="X51" s="9"/>
      <c r="Y51" s="10" t="s">
        <v>25</v>
      </c>
      <c r="Z51" s="9"/>
      <c r="AA51" s="10" t="s">
        <v>26</v>
      </c>
      <c r="AB51" s="215"/>
      <c r="AC51" s="102" t="str">
        <f>IF(AK51="",ASC(AD50&amp;IF(AF51&lt;&gt;"",TEXT(AF51,"00"),"")&amp;IF(AH51&lt;&gt;"",TEXT(AH51,"00"),"")&amp;IF(AJ51&lt;&gt;"",TEXT(AJ51,"00"),"")),ASC(AK51))</f>
        <v/>
      </c>
      <c r="AD51" s="199"/>
      <c r="AE51" s="201"/>
      <c r="AF51" s="203"/>
      <c r="AG51" s="201"/>
      <c r="AH51" s="203"/>
      <c r="AI51" s="205"/>
      <c r="AJ51" s="263"/>
      <c r="AK51" s="199"/>
      <c r="AL51" s="14" t="str">
        <f>IF(AT51="",ASC(AM51&amp;IF(AO51&lt;&gt;"",TEXT(AO51,"00"),"")&amp;IF(AQ51&lt;&gt;"",TEXT(AQ51,"00"),"")&amp;IF(AS51&lt;&gt;"",TEXT(AS51,"00"),"")),ASC(AT51))</f>
        <v/>
      </c>
      <c r="AM51" s="224"/>
      <c r="AN51" s="197"/>
      <c r="AO51" s="251"/>
      <c r="AP51" s="197"/>
      <c r="AQ51" s="251"/>
      <c r="AR51" s="209"/>
      <c r="AS51" s="253"/>
      <c r="AT51" s="255"/>
      <c r="AV51" s="5" t="str">
        <f>IF(AND(I51&lt;&gt;"107 ハーフマラソン",I51&lt;&gt;"062 10000mW"),D50 &amp; "-" &amp; I51,D50 &amp; "-" &amp; I51 &amp; J51)</f>
        <v>-</v>
      </c>
      <c r="AW51" s="5" t="str">
        <f>IF(ISERROR(VLOOKUP(記入方法!$AV51,登録者リスト!#REF!,4,FALSE)),"○","")</f>
        <v>○</v>
      </c>
      <c r="AX51" s="5" t="e">
        <f>IF(AND(I51&lt;&gt;"107 ハーフマラソン",I51&lt;&gt;"062 10000mW"),#REF! &amp; "-" &amp; I51,#REF! &amp; "-" &amp; I51 &amp; J51)</f>
        <v>#REF!</v>
      </c>
      <c r="AY51" s="5" t="str">
        <f>IF(ISERROR(VLOOKUP(AX51,突破者リスト外資格記録入力シート!$D$7:$M$106,2,FALSE)),"○","")</f>
        <v>○</v>
      </c>
      <c r="BA51" s="5" t="str">
        <f>IF(I51="107 ハーフマラソン","H",IF(I51="062 10000mW","W",""))</f>
        <v/>
      </c>
      <c r="BB51" s="5" t="e">
        <f>VLOOKUP($I51 &amp; $J51,標準記録!$A$1:$D$26,2,FALSE)</f>
        <v>#N/A</v>
      </c>
      <c r="BC51" s="5" t="e">
        <f>VLOOKUP($I51 &amp; $J51,標準記録!$A$1:$D$26,3,FALSE)</f>
        <v>#N/A</v>
      </c>
      <c r="BD51" s="5" t="e">
        <f>VLOOKUP($I51 &amp; $J51,標準記録!$A$1:$D$26,4,FALSE)</f>
        <v>#N/A</v>
      </c>
      <c r="BE51" s="5" t="str">
        <f>IF(BF51="","",A50)</f>
        <v/>
      </c>
      <c r="BF51" s="5" t="str">
        <f>IF(OR(I51="201 十種競技",I51="202 七種競技"),#REF!,"")</f>
        <v/>
      </c>
      <c r="BG51" s="5" t="str">
        <f>IF(I51="107 ハーフマラソン",#REF!,"")</f>
        <v/>
      </c>
      <c r="BH51" s="5" t="str">
        <f>I51 &amp; K51</f>
        <v/>
      </c>
      <c r="BI51" s="5">
        <f>I51</f>
        <v>0</v>
      </c>
      <c r="BJ51" s="5">
        <f>COUNTIF($BI$5:$BI$401,I51)</f>
        <v>160</v>
      </c>
      <c r="BK51" s="5">
        <f>COUNTIF($BH$5:$BH$401,I51 &amp; "B標準")</f>
        <v>0</v>
      </c>
    </row>
    <row r="52" spans="1:64" ht="15" thickTop="1" thickBot="1" x14ac:dyDescent="0.2">
      <c r="A52" s="222"/>
      <c r="B52" s="256" t="s">
        <v>128</v>
      </c>
      <c r="C52" s="257"/>
      <c r="D52" s="257"/>
      <c r="E52" s="257"/>
      <c r="F52" s="257"/>
      <c r="G52" s="258"/>
      <c r="H52" s="125"/>
      <c r="I52" s="259"/>
      <c r="J52" s="260"/>
      <c r="K52" s="260"/>
      <c r="L52" s="260"/>
      <c r="M52" s="260"/>
      <c r="N52" s="260"/>
      <c r="O52" s="260"/>
      <c r="P52" s="260"/>
      <c r="Q52" s="260"/>
      <c r="R52" s="260"/>
      <c r="S52" s="260"/>
      <c r="T52" s="260"/>
      <c r="U52" s="260"/>
      <c r="V52" s="260"/>
      <c r="W52" s="260"/>
      <c r="X52" s="260"/>
      <c r="Y52" s="260"/>
      <c r="Z52" s="260"/>
      <c r="AA52" s="260"/>
      <c r="AB52" s="260"/>
      <c r="AC52" s="260"/>
      <c r="AD52" s="260"/>
      <c r="AE52" s="260"/>
      <c r="AF52" s="260"/>
      <c r="AG52" s="260"/>
      <c r="AH52" s="260"/>
      <c r="AI52" s="260"/>
      <c r="AJ52" s="260"/>
      <c r="AK52" s="260"/>
      <c r="AL52" s="260"/>
      <c r="AM52" s="260"/>
      <c r="AN52" s="260"/>
      <c r="AO52" s="260"/>
      <c r="AP52" s="260"/>
      <c r="AQ52" s="260"/>
      <c r="AR52" s="260"/>
      <c r="AS52" s="260"/>
      <c r="AT52" s="261"/>
    </row>
    <row r="53" spans="1:64" ht="13.5" customHeight="1" x14ac:dyDescent="0.15">
      <c r="A53" s="244"/>
      <c r="B53" s="246" t="s">
        <v>0</v>
      </c>
      <c r="C53" s="248" t="s">
        <v>242</v>
      </c>
      <c r="D53" s="248" t="str">
        <f>IF(C55="○","整理番号","登録番号")</f>
        <v>登録番号</v>
      </c>
      <c r="E53" s="124" t="s">
        <v>13550</v>
      </c>
      <c r="F53" s="246" t="s">
        <v>275</v>
      </c>
      <c r="G53" s="104" t="s">
        <v>1</v>
      </c>
      <c r="H53" s="229" t="s">
        <v>13551</v>
      </c>
      <c r="I53" s="227" t="s">
        <v>2</v>
      </c>
      <c r="J53" s="229" t="s">
        <v>284</v>
      </c>
      <c r="K53" s="229" t="s">
        <v>3</v>
      </c>
      <c r="L53" s="114" t="s">
        <v>243</v>
      </c>
      <c r="M53" s="107" t="s">
        <v>16</v>
      </c>
      <c r="N53" s="231" t="s">
        <v>4</v>
      </c>
      <c r="O53" s="232"/>
      <c r="P53" s="232"/>
      <c r="Q53" s="232"/>
      <c r="R53" s="232"/>
      <c r="S53" s="232"/>
      <c r="T53" s="232"/>
      <c r="U53" s="232"/>
      <c r="V53" s="232"/>
      <c r="W53" s="232"/>
      <c r="X53" s="232"/>
      <c r="Y53" s="232"/>
      <c r="Z53" s="232"/>
      <c r="AA53" s="232"/>
      <c r="AB53" s="233"/>
      <c r="AC53" s="109" t="s">
        <v>16</v>
      </c>
      <c r="AD53" s="234" t="s">
        <v>448</v>
      </c>
      <c r="AE53" s="235"/>
      <c r="AF53" s="235"/>
      <c r="AG53" s="235"/>
      <c r="AH53" s="235"/>
      <c r="AI53" s="235"/>
      <c r="AJ53" s="235"/>
      <c r="AK53" s="236"/>
      <c r="AL53" s="107" t="s">
        <v>16</v>
      </c>
      <c r="AM53" s="231" t="s">
        <v>445</v>
      </c>
      <c r="AN53" s="232"/>
      <c r="AO53" s="232"/>
      <c r="AP53" s="232"/>
      <c r="AQ53" s="232"/>
      <c r="AR53" s="232"/>
      <c r="AS53" s="232"/>
      <c r="AT53" s="237"/>
    </row>
    <row r="54" spans="1:64" ht="14.25" thickBot="1" x14ac:dyDescent="0.2">
      <c r="A54" s="245"/>
      <c r="B54" s="247"/>
      <c r="C54" s="249"/>
      <c r="D54" s="249"/>
      <c r="E54" s="129" t="s">
        <v>6</v>
      </c>
      <c r="F54" s="247"/>
      <c r="G54" s="6" t="s">
        <v>7</v>
      </c>
      <c r="H54" s="247"/>
      <c r="I54" s="228"/>
      <c r="J54" s="230"/>
      <c r="K54" s="230"/>
      <c r="L54" s="115"/>
      <c r="M54" s="108"/>
      <c r="N54" s="238" t="s">
        <v>8</v>
      </c>
      <c r="O54" s="239"/>
      <c r="P54" s="239"/>
      <c r="Q54" s="239"/>
      <c r="R54" s="239"/>
      <c r="S54" s="239"/>
      <c r="T54" s="240"/>
      <c r="U54" s="129" t="s">
        <v>9</v>
      </c>
      <c r="V54" s="111" t="s">
        <v>10</v>
      </c>
      <c r="W54" s="112"/>
      <c r="X54" s="112"/>
      <c r="Y54" s="112"/>
      <c r="Z54" s="112"/>
      <c r="AA54" s="113"/>
      <c r="AB54" s="92" t="s">
        <v>11</v>
      </c>
      <c r="AC54" s="110"/>
      <c r="AD54" s="241" t="s">
        <v>8</v>
      </c>
      <c r="AE54" s="242"/>
      <c r="AF54" s="242"/>
      <c r="AG54" s="242"/>
      <c r="AH54" s="242"/>
      <c r="AI54" s="242"/>
      <c r="AJ54" s="243"/>
      <c r="AK54" s="100" t="s">
        <v>9</v>
      </c>
      <c r="AL54" s="108"/>
      <c r="AM54" s="238" t="s">
        <v>8</v>
      </c>
      <c r="AN54" s="239"/>
      <c r="AO54" s="239"/>
      <c r="AP54" s="239"/>
      <c r="AQ54" s="239"/>
      <c r="AR54" s="239"/>
      <c r="AS54" s="240"/>
      <c r="AT54" s="93" t="s">
        <v>9</v>
      </c>
    </row>
    <row r="55" spans="1:64" x14ac:dyDescent="0.15">
      <c r="A55" s="220">
        <v>11</v>
      </c>
      <c r="B55" s="223"/>
      <c r="C55" s="225"/>
      <c r="D55" s="223"/>
      <c r="E55" s="126" t="str">
        <f>IF(C55="○",IF($D55&lt;&gt;"",VLOOKUP($D55,新規学連登録者入力シート!$A$2:$U$101,8,FALSE),""),IF($D55&lt;&gt;"",IF(VLOOKUP(記入方法!$D55,登録者リスト!$A$1:$F$43729,4,FALSE)=基本情報!$D$6,VLOOKUP(記入方法!$D55,登録者リスト!$A$1:$F$43729,3,FALSE),""),""))</f>
        <v/>
      </c>
      <c r="F55" s="214" t="str">
        <f>IF(C55="○",IF($D55&lt;&gt;"",VLOOKUP($D55,新規学連登録者入力シート!$A$2:$U$101,9,FALSE),""),IF($D55&lt;&gt;"",IF(VLOOKUP(記入方法!$D55,登録者リスト!$A$1:$G$43729,4,FALSE)=基本情報!$D$6,VLOOKUP(記入方法!$D55,登録者リスト!$A$1:$G$43729,7,FALSE),""),""))</f>
        <v/>
      </c>
      <c r="G55" s="127" t="str">
        <f>IF(C55="○",IF($D55&lt;&gt;"",VLOOKUP($D55,新規学連登録者入力シート!$A$2:$U$101,14,FALSE),""),IF($D55&lt;&gt;"",IF(VLOOKUP(記入方法!$D55,登録者リスト!$A$1:$F$43729,4,FALSE)=基本情報!$D$6,VLOOKUP(記入方法!$D55,登録者リスト!$A$1:$F$43729,5,FALSE),""),""))</f>
        <v/>
      </c>
      <c r="H55" s="212" t="str">
        <f>IF(C55="○",IF($D55&lt;&gt;"",VLOOKUP($D55,新規学連登録者入力シート!$A$2:$U$101,19,FALSE),""),IF($D55&lt;&gt;"",IF(VLOOKUP(記入方法!$D55,登録者リスト!$A$1:$H$43729,4,FALSE)=基本情報!$D$6,VLOOKUP(記入方法!$D55,登録者リスト!$A$1:$H$43729,8,FALSE),""),""))</f>
        <v/>
      </c>
      <c r="I55" s="216"/>
      <c r="J55" s="216"/>
      <c r="K55" s="218" t="str">
        <f>IFERROR(IF(I55="","",IF(AND(I55&lt;&gt;"107 ハーフマラソン",I55&lt;&gt;"062 10000mW"),IF(BD55="T",IF(VALUE(M55)&lt;=BB55,"A標準",IF(VALUE(M55)&lt;=BC55,"B標準","未突破")),IF(VALUE(M55)&gt;=BB55,"A標準",IF(VALUE(M55)&gt;=BC55,"B標準","未突破"))),IF(VALUE(M55)&lt;=BC55,"","未突破"))),"")</f>
        <v/>
      </c>
      <c r="L55" s="105"/>
      <c r="M55" s="12" t="str">
        <f>IF(U55="",ASC(N55&amp;IF(P55&lt;&gt;"",TEXT(P55,"00"),"")&amp;IF(R55&lt;&gt;"",TEXT(R55,"00"),"")&amp;IF(T55&lt;&gt;"",TEXT(T55,"00"),"")),ASC(U55))</f>
        <v/>
      </c>
      <c r="N55" s="212"/>
      <c r="O55" s="196" t="s">
        <v>239</v>
      </c>
      <c r="P55" s="206"/>
      <c r="Q55" s="196" t="s">
        <v>240</v>
      </c>
      <c r="R55" s="206"/>
      <c r="S55" s="208" t="s">
        <v>241</v>
      </c>
      <c r="T55" s="210"/>
      <c r="U55" s="212"/>
      <c r="V55" s="7"/>
      <c r="W55" s="8" t="s">
        <v>23</v>
      </c>
      <c r="X55" s="7"/>
      <c r="Y55" s="8" t="s">
        <v>24</v>
      </c>
      <c r="Z55" s="7"/>
      <c r="AA55" s="8" t="s">
        <v>26</v>
      </c>
      <c r="AB55" s="214"/>
      <c r="AC55" s="101" t="str">
        <f>IF(AK55="",ASC(AD55&amp;IF(AF55&lt;&gt;"",TEXT(AF55,"00"),"")&amp;IF(AH55&lt;&gt;"",TEXT(AH55,"00"),"")&amp;IF(AJ55&lt;&gt;"",TEXT(AJ55,"00"),"")),ASC(AK55))</f>
        <v/>
      </c>
      <c r="AD55" s="198" t="str">
        <f>IF(I55="","",IF(I55="201 十種競技","",VLOOKUP(I55,大学記録!$A$3:$H$5,2,FALSE)))</f>
        <v/>
      </c>
      <c r="AE55" s="200" t="s">
        <v>239</v>
      </c>
      <c r="AF55" s="202" t="str">
        <f>IF(I55="","",IF(I55="201 十種競技","",VLOOKUP(I55,大学記録!$A$3:$H$5,4,FALSE)))</f>
        <v/>
      </c>
      <c r="AG55" s="200" t="s">
        <v>240</v>
      </c>
      <c r="AH55" s="202" t="str">
        <f>IF(I55="","",IF(I55="201 十種競技","",VLOOKUP(I55,大学記録!$A$3:$H$5,6,FALSE)))</f>
        <v/>
      </c>
      <c r="AI55" s="204" t="s">
        <v>241</v>
      </c>
      <c r="AJ55" s="262" t="str">
        <f>IF(I55="","",IF(I55="201 十種競技","",VLOOKUP(I55,大学記録!$A$3:$H$5,8,FALSE)))</f>
        <v/>
      </c>
      <c r="AK55" s="198" t="str">
        <f>IF(I55="","",IF(I55="201 十種競技",大学記録!#REF!,""))</f>
        <v/>
      </c>
      <c r="AL55" s="12" t="str">
        <f>IF(AT55="",ASC(AM55&amp;IF(AO55&lt;&gt;"",TEXT(AO55,"00"),"")&amp;IF(AQ55&lt;&gt;"",TEXT(AQ55,"00"),"")&amp;IF(AS55&lt;&gt;"",TEXT(AS55,"00"),"")),ASC(AT55))</f>
        <v/>
      </c>
      <c r="AM55" s="223"/>
      <c r="AN55" s="196" t="s">
        <v>239</v>
      </c>
      <c r="AO55" s="250"/>
      <c r="AP55" s="196" t="s">
        <v>240</v>
      </c>
      <c r="AQ55" s="250"/>
      <c r="AR55" s="208" t="s">
        <v>241</v>
      </c>
      <c r="AS55" s="252"/>
      <c r="AT55" s="254"/>
      <c r="AV55" s="5" t="str">
        <f>IF(AND(I55&lt;&gt;"107 ハーフマラソン",I55&lt;&gt;"062 10000mW"),D55 &amp; "-" &amp; I55,D55 &amp; "-" &amp; I55 &amp; J55)</f>
        <v>-</v>
      </c>
      <c r="AW55" s="5" t="str">
        <f>IF(ISERROR(VLOOKUP(記入方法!$AV55,登録者リスト!#REF!,4,FALSE)),"○","")</f>
        <v>○</v>
      </c>
      <c r="AX55" s="5" t="e">
        <f>IF(AND(I55&lt;&gt;"107 ハーフマラソン",I55&lt;&gt;"062 10000mW"),#REF! &amp; "-" &amp; I55,#REF! &amp; "-" &amp; I55 &amp; J55)</f>
        <v>#REF!</v>
      </c>
      <c r="AY55" s="5" t="str">
        <f>IF(ISERROR(VLOOKUP(AX55,突破者リスト外資格記録入力シート!$D$7:$M$106,2,FALSE)),"○","")</f>
        <v>○</v>
      </c>
      <c r="AZ55" s="5" t="str">
        <f>IF(C55="○","整理番号","登録番号")</f>
        <v>登録番号</v>
      </c>
      <c r="BA55" s="5" t="str">
        <f>IF(I55="107 ハーフマラソン","H",IF(I55="062 10000mW","W",""))</f>
        <v/>
      </c>
      <c r="BB55" s="5" t="e">
        <f>VLOOKUP($I55 &amp; $J55,標準記録!$A$1:$D$26,2,FALSE)</f>
        <v>#N/A</v>
      </c>
      <c r="BC55" s="5" t="e">
        <f>VLOOKUP($I55 &amp; $J55,標準記録!$A$1:$D$26,3,FALSE)</f>
        <v>#N/A</v>
      </c>
      <c r="BD55" s="5" t="e">
        <f>VLOOKUP($I55 &amp; $J55,標準記録!$A$1:$D$26,4,FALSE)</f>
        <v>#N/A</v>
      </c>
      <c r="BE55" s="5" t="str">
        <f>IF(BF55="","",A55)</f>
        <v/>
      </c>
      <c r="BF55" s="5" t="str">
        <f>IF(OR(I55="201 十種競技",I55="202 七種競技"),#REF!,"")</f>
        <v/>
      </c>
      <c r="BG55" s="5" t="str">
        <f>IF(I55="107 ハーフマラソン",#REF!,"")</f>
        <v/>
      </c>
      <c r="BH55" s="5" t="str">
        <f>I55 &amp; K55</f>
        <v/>
      </c>
      <c r="BI55" s="5">
        <f>I55</f>
        <v>0</v>
      </c>
      <c r="BJ55" s="5">
        <f>COUNTIF($BI$5:$BI$401,I55)</f>
        <v>160</v>
      </c>
      <c r="BK55" s="5">
        <f>COUNTIF($BH$5:$BH$401,I55 &amp; "B標準")</f>
        <v>0</v>
      </c>
      <c r="BL55" s="5" t="str">
        <f>D53 &amp; D55</f>
        <v>登録番号</v>
      </c>
    </row>
    <row r="56" spans="1:64" ht="14.25" thickBot="1" x14ac:dyDescent="0.2">
      <c r="A56" s="221"/>
      <c r="B56" s="224"/>
      <c r="C56" s="226"/>
      <c r="D56" s="224"/>
      <c r="E56" s="128" t="str">
        <f>IF(C55="○",IF($D55&lt;&gt;"",VLOOKUP($D55,新規学連登録者入力シート!$A$2:$U$101,7,FALSE),""),IF($D55&lt;&gt;"",IF(VLOOKUP(記入方法!$D55,登録者リスト!$A$1:$F$43729,4,FALSE)=基本情報!$D$6,VLOOKUP(記入方法!$D55,登録者リスト!$A$1:$F$43729,2,FALSE),""),""))</f>
        <v/>
      </c>
      <c r="F56" s="215"/>
      <c r="G56" s="128" t="str">
        <f>IF(C55="○",IF($D55&lt;&gt;"",VLOOKUP($D55,新規学連登録者入力シート!$A$2:$U$101,19,FALSE),""),IF($D55&lt;&gt;"",IF(VLOOKUP(記入方法!$D55,登録者リスト!$A$1:$F$43729,4,FALSE)=基本情報!$D$6,VLOOKUP(記入方法!$D55,登録者リスト!$A$1:$F$43729,6,FALSE),""),""))</f>
        <v/>
      </c>
      <c r="H56" s="213"/>
      <c r="I56" s="217"/>
      <c r="J56" s="217"/>
      <c r="K56" s="219"/>
      <c r="L56" s="106"/>
      <c r="M56" s="14" t="str">
        <f>IF(U56="",ASC(N56&amp;IF(P56&lt;&gt;"",TEXT(P56,"00"),"")&amp;IF(R56&lt;&gt;"",TEXT(R56,"00"),"")&amp;IF(T56&lt;&gt;"",TEXT(T56,"00"),"")),ASC(U56))</f>
        <v/>
      </c>
      <c r="N56" s="213"/>
      <c r="O56" s="197"/>
      <c r="P56" s="207"/>
      <c r="Q56" s="197"/>
      <c r="R56" s="207"/>
      <c r="S56" s="209"/>
      <c r="T56" s="211"/>
      <c r="U56" s="213"/>
      <c r="V56" s="9"/>
      <c r="W56" s="10" t="s">
        <v>23</v>
      </c>
      <c r="X56" s="9"/>
      <c r="Y56" s="10" t="s">
        <v>25</v>
      </c>
      <c r="Z56" s="9"/>
      <c r="AA56" s="10" t="s">
        <v>26</v>
      </c>
      <c r="AB56" s="215"/>
      <c r="AC56" s="102" t="str">
        <f>IF(AK56="",ASC(AD55&amp;IF(AF56&lt;&gt;"",TEXT(AF56,"00"),"")&amp;IF(AH56&lt;&gt;"",TEXT(AH56,"00"),"")&amp;IF(AJ56&lt;&gt;"",TEXT(AJ56,"00"),"")),ASC(AK56))</f>
        <v/>
      </c>
      <c r="AD56" s="199"/>
      <c r="AE56" s="201"/>
      <c r="AF56" s="203"/>
      <c r="AG56" s="201"/>
      <c r="AH56" s="203"/>
      <c r="AI56" s="205"/>
      <c r="AJ56" s="263"/>
      <c r="AK56" s="199"/>
      <c r="AL56" s="14" t="str">
        <f>IF(AT56="",ASC(AM56&amp;IF(AO56&lt;&gt;"",TEXT(AO56,"00"),"")&amp;IF(AQ56&lt;&gt;"",TEXT(AQ56,"00"),"")&amp;IF(AS56&lt;&gt;"",TEXT(AS56,"00"),"")),ASC(AT56))</f>
        <v/>
      </c>
      <c r="AM56" s="224"/>
      <c r="AN56" s="197"/>
      <c r="AO56" s="251"/>
      <c r="AP56" s="197"/>
      <c r="AQ56" s="251"/>
      <c r="AR56" s="209"/>
      <c r="AS56" s="253"/>
      <c r="AT56" s="255"/>
      <c r="AV56" s="5" t="str">
        <f>IF(AND(I56&lt;&gt;"107 ハーフマラソン",I56&lt;&gt;"062 10000mW"),D55 &amp; "-" &amp; I56,D55 &amp; "-" &amp; I56 &amp; J56)</f>
        <v>-</v>
      </c>
      <c r="AW56" s="5" t="str">
        <f>IF(ISERROR(VLOOKUP(記入方法!$AV56,登録者リスト!#REF!,4,FALSE)),"○","")</f>
        <v>○</v>
      </c>
      <c r="AX56" s="5" t="e">
        <f>IF(AND(I56&lt;&gt;"107 ハーフマラソン",I56&lt;&gt;"062 10000mW"),#REF! &amp; "-" &amp; I56,#REF! &amp; "-" &amp; I56 &amp; J56)</f>
        <v>#REF!</v>
      </c>
      <c r="AY56" s="5" t="str">
        <f>IF(ISERROR(VLOOKUP(AX56,突破者リスト外資格記録入力シート!$D$7:$M$106,2,FALSE)),"○","")</f>
        <v>○</v>
      </c>
      <c r="BA56" s="5" t="str">
        <f>IF(I56="107 ハーフマラソン","H",IF(I56="062 10000mW","W",""))</f>
        <v/>
      </c>
      <c r="BB56" s="5" t="e">
        <f>VLOOKUP($I56 &amp; $J56,標準記録!$A$1:$D$26,2,FALSE)</f>
        <v>#N/A</v>
      </c>
      <c r="BC56" s="5" t="e">
        <f>VLOOKUP($I56 &amp; $J56,標準記録!$A$1:$D$26,3,FALSE)</f>
        <v>#N/A</v>
      </c>
      <c r="BD56" s="5" t="e">
        <f>VLOOKUP($I56 &amp; $J56,標準記録!$A$1:$D$26,4,FALSE)</f>
        <v>#N/A</v>
      </c>
      <c r="BE56" s="5" t="str">
        <f>IF(BF56="","",A55)</f>
        <v/>
      </c>
      <c r="BF56" s="5" t="str">
        <f>IF(OR(I56="201 十種競技",I56="202 七種競技"),#REF!,"")</f>
        <v/>
      </c>
      <c r="BG56" s="5" t="str">
        <f>IF(I56="107 ハーフマラソン",#REF!,"")</f>
        <v/>
      </c>
      <c r="BH56" s="5" t="str">
        <f>I56 &amp; K56</f>
        <v/>
      </c>
      <c r="BI56" s="5">
        <f>I56</f>
        <v>0</v>
      </c>
      <c r="BJ56" s="5">
        <f>COUNTIF($BI$5:$BI$401,I56)</f>
        <v>160</v>
      </c>
      <c r="BK56" s="5">
        <f>COUNTIF($BH$5:$BH$401,I56 &amp; "B標準")</f>
        <v>0</v>
      </c>
    </row>
    <row r="57" spans="1:64" ht="15" thickTop="1" thickBot="1" x14ac:dyDescent="0.2">
      <c r="A57" s="222"/>
      <c r="B57" s="256" t="s">
        <v>128</v>
      </c>
      <c r="C57" s="257"/>
      <c r="D57" s="257"/>
      <c r="E57" s="257"/>
      <c r="F57" s="257"/>
      <c r="G57" s="258"/>
      <c r="H57" s="125"/>
      <c r="I57" s="259"/>
      <c r="J57" s="260"/>
      <c r="K57" s="260"/>
      <c r="L57" s="260"/>
      <c r="M57" s="260"/>
      <c r="N57" s="260"/>
      <c r="O57" s="260"/>
      <c r="P57" s="260"/>
      <c r="Q57" s="260"/>
      <c r="R57" s="260"/>
      <c r="S57" s="260"/>
      <c r="T57" s="260"/>
      <c r="U57" s="260"/>
      <c r="V57" s="260"/>
      <c r="W57" s="260"/>
      <c r="X57" s="260"/>
      <c r="Y57" s="260"/>
      <c r="Z57" s="260"/>
      <c r="AA57" s="260"/>
      <c r="AB57" s="260"/>
      <c r="AC57" s="260"/>
      <c r="AD57" s="260"/>
      <c r="AE57" s="260"/>
      <c r="AF57" s="260"/>
      <c r="AG57" s="260"/>
      <c r="AH57" s="260"/>
      <c r="AI57" s="260"/>
      <c r="AJ57" s="260"/>
      <c r="AK57" s="260"/>
      <c r="AL57" s="260"/>
      <c r="AM57" s="260"/>
      <c r="AN57" s="260"/>
      <c r="AO57" s="260"/>
      <c r="AP57" s="260"/>
      <c r="AQ57" s="260"/>
      <c r="AR57" s="260"/>
      <c r="AS57" s="260"/>
      <c r="AT57" s="261"/>
    </row>
    <row r="58" spans="1:64" ht="13.5" customHeight="1" x14ac:dyDescent="0.15">
      <c r="A58" s="244"/>
      <c r="B58" s="246" t="s">
        <v>0</v>
      </c>
      <c r="C58" s="248" t="s">
        <v>242</v>
      </c>
      <c r="D58" s="248" t="str">
        <f>IF(C60="○","整理番号","登録番号")</f>
        <v>登録番号</v>
      </c>
      <c r="E58" s="124" t="s">
        <v>13550</v>
      </c>
      <c r="F58" s="246" t="s">
        <v>275</v>
      </c>
      <c r="G58" s="104" t="s">
        <v>1</v>
      </c>
      <c r="H58" s="229" t="s">
        <v>13551</v>
      </c>
      <c r="I58" s="227" t="s">
        <v>2</v>
      </c>
      <c r="J58" s="229" t="s">
        <v>284</v>
      </c>
      <c r="K58" s="229" t="s">
        <v>3</v>
      </c>
      <c r="L58" s="114" t="s">
        <v>243</v>
      </c>
      <c r="M58" s="107" t="s">
        <v>16</v>
      </c>
      <c r="N58" s="231" t="s">
        <v>4</v>
      </c>
      <c r="O58" s="232"/>
      <c r="P58" s="232"/>
      <c r="Q58" s="232"/>
      <c r="R58" s="232"/>
      <c r="S58" s="232"/>
      <c r="T58" s="232"/>
      <c r="U58" s="232"/>
      <c r="V58" s="232"/>
      <c r="W58" s="232"/>
      <c r="X58" s="232"/>
      <c r="Y58" s="232"/>
      <c r="Z58" s="232"/>
      <c r="AA58" s="232"/>
      <c r="AB58" s="233"/>
      <c r="AC58" s="109" t="s">
        <v>16</v>
      </c>
      <c r="AD58" s="234" t="s">
        <v>448</v>
      </c>
      <c r="AE58" s="235"/>
      <c r="AF58" s="235"/>
      <c r="AG58" s="235"/>
      <c r="AH58" s="235"/>
      <c r="AI58" s="235"/>
      <c r="AJ58" s="235"/>
      <c r="AK58" s="236"/>
      <c r="AL58" s="107" t="s">
        <v>16</v>
      </c>
      <c r="AM58" s="231" t="s">
        <v>445</v>
      </c>
      <c r="AN58" s="232"/>
      <c r="AO58" s="232"/>
      <c r="AP58" s="232"/>
      <c r="AQ58" s="232"/>
      <c r="AR58" s="232"/>
      <c r="AS58" s="232"/>
      <c r="AT58" s="237"/>
    </row>
    <row r="59" spans="1:64" ht="14.25" thickBot="1" x14ac:dyDescent="0.2">
      <c r="A59" s="245"/>
      <c r="B59" s="247"/>
      <c r="C59" s="249"/>
      <c r="D59" s="249"/>
      <c r="E59" s="129" t="s">
        <v>6</v>
      </c>
      <c r="F59" s="247"/>
      <c r="G59" s="6" t="s">
        <v>7</v>
      </c>
      <c r="H59" s="247"/>
      <c r="I59" s="228"/>
      <c r="J59" s="230"/>
      <c r="K59" s="230"/>
      <c r="L59" s="115"/>
      <c r="M59" s="108"/>
      <c r="N59" s="238" t="s">
        <v>8</v>
      </c>
      <c r="O59" s="239"/>
      <c r="P59" s="239"/>
      <c r="Q59" s="239"/>
      <c r="R59" s="239"/>
      <c r="S59" s="239"/>
      <c r="T59" s="240"/>
      <c r="U59" s="129" t="s">
        <v>9</v>
      </c>
      <c r="V59" s="111" t="s">
        <v>10</v>
      </c>
      <c r="W59" s="112"/>
      <c r="X59" s="112"/>
      <c r="Y59" s="112"/>
      <c r="Z59" s="112"/>
      <c r="AA59" s="113"/>
      <c r="AB59" s="92" t="s">
        <v>11</v>
      </c>
      <c r="AC59" s="110"/>
      <c r="AD59" s="241" t="s">
        <v>8</v>
      </c>
      <c r="AE59" s="242"/>
      <c r="AF59" s="242"/>
      <c r="AG59" s="242"/>
      <c r="AH59" s="242"/>
      <c r="AI59" s="242"/>
      <c r="AJ59" s="243"/>
      <c r="AK59" s="100" t="s">
        <v>9</v>
      </c>
      <c r="AL59" s="108"/>
      <c r="AM59" s="238" t="s">
        <v>8</v>
      </c>
      <c r="AN59" s="239"/>
      <c r="AO59" s="239"/>
      <c r="AP59" s="239"/>
      <c r="AQ59" s="239"/>
      <c r="AR59" s="239"/>
      <c r="AS59" s="240"/>
      <c r="AT59" s="93" t="s">
        <v>9</v>
      </c>
    </row>
    <row r="60" spans="1:64" x14ac:dyDescent="0.15">
      <c r="A60" s="220">
        <v>12</v>
      </c>
      <c r="B60" s="223"/>
      <c r="C60" s="225"/>
      <c r="D60" s="223"/>
      <c r="E60" s="126" t="str">
        <f>IF(C60="○",IF($D60&lt;&gt;"",VLOOKUP($D60,新規学連登録者入力シート!$A$2:$U$101,8,FALSE),""),IF($D60&lt;&gt;"",IF(VLOOKUP(記入方法!$D60,登録者リスト!$A$1:$F$43729,4,FALSE)=基本情報!$D$6,VLOOKUP(記入方法!$D60,登録者リスト!$A$1:$F$43729,3,FALSE),""),""))</f>
        <v/>
      </c>
      <c r="F60" s="214" t="str">
        <f>IF(C60="○",IF($D60&lt;&gt;"",VLOOKUP($D60,新規学連登録者入力シート!$A$2:$U$101,9,FALSE),""),IF($D60&lt;&gt;"",IF(VLOOKUP(記入方法!$D60,登録者リスト!$A$1:$G$43729,4,FALSE)=基本情報!$D$6,VLOOKUP(記入方法!$D60,登録者リスト!$A$1:$G$43729,7,FALSE),""),""))</f>
        <v/>
      </c>
      <c r="G60" s="127" t="str">
        <f>IF(C60="○",IF($D60&lt;&gt;"",VLOOKUP($D60,新規学連登録者入力シート!$A$2:$U$101,14,FALSE),""),IF($D60&lt;&gt;"",IF(VLOOKUP(記入方法!$D60,登録者リスト!$A$1:$F$43729,4,FALSE)=基本情報!$D$6,VLOOKUP(記入方法!$D60,登録者リスト!$A$1:$F$43729,5,FALSE),""),""))</f>
        <v/>
      </c>
      <c r="H60" s="212" t="str">
        <f>IF(C60="○",IF($D60&lt;&gt;"",VLOOKUP($D60,新規学連登録者入力シート!$A$2:$U$101,19,FALSE),""),IF($D60&lt;&gt;"",IF(VLOOKUP(記入方法!$D60,登録者リスト!$A$1:$H$43729,4,FALSE)=基本情報!$D$6,VLOOKUP(記入方法!$D60,登録者リスト!$A$1:$H$43729,8,FALSE),""),""))</f>
        <v/>
      </c>
      <c r="I60" s="216"/>
      <c r="J60" s="216"/>
      <c r="K60" s="218" t="str">
        <f>IFERROR(IF(I60="","",IF(AND(I60&lt;&gt;"107 ハーフマラソン",I60&lt;&gt;"062 10000mW"),IF(BD60="T",IF(VALUE(M60)&lt;=BB60,"A標準",IF(VALUE(M60)&lt;=BC60,"B標準","未突破")),IF(VALUE(M60)&gt;=BB60,"A標準",IF(VALUE(M60)&gt;=BC60,"B標準","未突破"))),IF(VALUE(M60)&lt;=BC60,"","未突破"))),"")</f>
        <v/>
      </c>
      <c r="L60" s="105"/>
      <c r="M60" s="12" t="str">
        <f>IF(U60="",ASC(N60&amp;IF(P60&lt;&gt;"",TEXT(P60,"00"),"")&amp;IF(R60&lt;&gt;"",TEXT(R60,"00"),"")&amp;IF(T60&lt;&gt;"",TEXT(T60,"00"),"")),ASC(U60))</f>
        <v/>
      </c>
      <c r="N60" s="212"/>
      <c r="O60" s="196" t="s">
        <v>239</v>
      </c>
      <c r="P60" s="206"/>
      <c r="Q60" s="196" t="s">
        <v>240</v>
      </c>
      <c r="R60" s="206"/>
      <c r="S60" s="208" t="s">
        <v>241</v>
      </c>
      <c r="T60" s="210"/>
      <c r="U60" s="212"/>
      <c r="V60" s="7"/>
      <c r="W60" s="8" t="s">
        <v>23</v>
      </c>
      <c r="X60" s="7"/>
      <c r="Y60" s="8" t="s">
        <v>24</v>
      </c>
      <c r="Z60" s="7"/>
      <c r="AA60" s="8" t="s">
        <v>26</v>
      </c>
      <c r="AB60" s="214"/>
      <c r="AC60" s="101" t="str">
        <f>IF(AK60="",ASC(AD60&amp;IF(AF60&lt;&gt;"",TEXT(AF60,"00"),"")&amp;IF(AH60&lt;&gt;"",TEXT(AH60,"00"),"")&amp;IF(AJ60&lt;&gt;"",TEXT(AJ60,"00"),"")),ASC(AK60))</f>
        <v/>
      </c>
      <c r="AD60" s="198" t="str">
        <f>IF(I60="","",IF(I60="201 十種競技","",VLOOKUP(I60,大学記録!$A$3:$H$5,2,FALSE)))</f>
        <v/>
      </c>
      <c r="AE60" s="200" t="s">
        <v>239</v>
      </c>
      <c r="AF60" s="202" t="str">
        <f>IF(I60="","",IF(I60="201 十種競技","",VLOOKUP(I60,大学記録!$A$3:$H$5,4,FALSE)))</f>
        <v/>
      </c>
      <c r="AG60" s="200" t="s">
        <v>240</v>
      </c>
      <c r="AH60" s="202" t="str">
        <f>IF(I60="","",IF(I60="201 十種競技","",VLOOKUP(I60,大学記録!$A$3:$H$5,6,FALSE)))</f>
        <v/>
      </c>
      <c r="AI60" s="204" t="s">
        <v>241</v>
      </c>
      <c r="AJ60" s="262" t="str">
        <f>IF(I60="","",IF(I60="201 十種競技","",VLOOKUP(I60,大学記録!$A$3:$H$5,8,FALSE)))</f>
        <v/>
      </c>
      <c r="AK60" s="198" t="str">
        <f>IF(I60="","",IF(I60="201 十種競技",大学記録!#REF!,""))</f>
        <v/>
      </c>
      <c r="AL60" s="12" t="str">
        <f>IF(AT60="",ASC(AM60&amp;IF(AO60&lt;&gt;"",TEXT(AO60,"00"),"")&amp;IF(AQ60&lt;&gt;"",TEXT(AQ60,"00"),"")&amp;IF(AS60&lt;&gt;"",TEXT(AS60,"00"),"")),ASC(AT60))</f>
        <v/>
      </c>
      <c r="AM60" s="223"/>
      <c r="AN60" s="196" t="s">
        <v>239</v>
      </c>
      <c r="AO60" s="250"/>
      <c r="AP60" s="196" t="s">
        <v>240</v>
      </c>
      <c r="AQ60" s="250"/>
      <c r="AR60" s="208" t="s">
        <v>241</v>
      </c>
      <c r="AS60" s="252"/>
      <c r="AT60" s="254"/>
      <c r="AV60" s="5" t="str">
        <f>IF(AND(I60&lt;&gt;"107 ハーフマラソン",I60&lt;&gt;"062 10000mW"),D60 &amp; "-" &amp; I60,D60 &amp; "-" &amp; I60 &amp; J60)</f>
        <v>-</v>
      </c>
      <c r="AW60" s="5" t="str">
        <f>IF(ISERROR(VLOOKUP(記入方法!$AV60,登録者リスト!#REF!,4,FALSE)),"○","")</f>
        <v>○</v>
      </c>
      <c r="AX60" s="5" t="e">
        <f>IF(AND(I60&lt;&gt;"107 ハーフマラソン",I60&lt;&gt;"062 10000mW"),#REF! &amp; "-" &amp; I60,#REF! &amp; "-" &amp; I60 &amp; J60)</f>
        <v>#REF!</v>
      </c>
      <c r="AY60" s="5" t="str">
        <f>IF(ISERROR(VLOOKUP(AX60,突破者リスト外資格記録入力シート!$D$7:$M$106,2,FALSE)),"○","")</f>
        <v>○</v>
      </c>
      <c r="AZ60" s="5" t="str">
        <f>IF(C60="○","整理番号","登録番号")</f>
        <v>登録番号</v>
      </c>
      <c r="BA60" s="5" t="str">
        <f>IF(I60="107 ハーフマラソン","H",IF(I60="062 10000mW","W",""))</f>
        <v/>
      </c>
      <c r="BB60" s="5" t="e">
        <f>VLOOKUP($I60 &amp; $J60,標準記録!$A$1:$D$26,2,FALSE)</f>
        <v>#N/A</v>
      </c>
      <c r="BC60" s="5" t="e">
        <f>VLOOKUP($I60 &amp; $J60,標準記録!$A$1:$D$26,3,FALSE)</f>
        <v>#N/A</v>
      </c>
      <c r="BD60" s="5" t="e">
        <f>VLOOKUP($I60 &amp; $J60,標準記録!$A$1:$D$26,4,FALSE)</f>
        <v>#N/A</v>
      </c>
      <c r="BE60" s="5" t="str">
        <f>IF(BF60="","",A60)</f>
        <v/>
      </c>
      <c r="BF60" s="5" t="str">
        <f>IF(OR(I60="201 十種競技",I60="202 七種競技"),#REF!,"")</f>
        <v/>
      </c>
      <c r="BG60" s="5" t="str">
        <f>IF(I60="107 ハーフマラソン",#REF!,"")</f>
        <v/>
      </c>
      <c r="BH60" s="5" t="str">
        <f>I60 &amp; K60</f>
        <v/>
      </c>
      <c r="BI60" s="5">
        <f>I60</f>
        <v>0</v>
      </c>
      <c r="BJ60" s="5">
        <f>COUNTIF($BI$5:$BI$401,I60)</f>
        <v>160</v>
      </c>
      <c r="BK60" s="5">
        <f>COUNTIF($BH$5:$BH$401,I60 &amp; "B標準")</f>
        <v>0</v>
      </c>
      <c r="BL60" s="5" t="str">
        <f>D58 &amp; D60</f>
        <v>登録番号</v>
      </c>
    </row>
    <row r="61" spans="1:64" ht="14.25" thickBot="1" x14ac:dyDescent="0.2">
      <c r="A61" s="221"/>
      <c r="B61" s="224"/>
      <c r="C61" s="226"/>
      <c r="D61" s="224"/>
      <c r="E61" s="128" t="str">
        <f>IF(C60="○",IF($D60&lt;&gt;"",VLOOKUP($D60,新規学連登録者入力シート!$A$2:$U$101,7,FALSE),""),IF($D60&lt;&gt;"",IF(VLOOKUP(記入方法!$D60,登録者リスト!$A$1:$F$43729,4,FALSE)=基本情報!$D$6,VLOOKUP(記入方法!$D60,登録者リスト!$A$1:$F$43729,2,FALSE),""),""))</f>
        <v/>
      </c>
      <c r="F61" s="215"/>
      <c r="G61" s="128" t="str">
        <f>IF(C60="○",IF($D60&lt;&gt;"",VLOOKUP($D60,新規学連登録者入力シート!$A$2:$U$101,19,FALSE),""),IF($D60&lt;&gt;"",IF(VLOOKUP(記入方法!$D60,登録者リスト!$A$1:$F$43729,4,FALSE)=基本情報!$D$6,VLOOKUP(記入方法!$D60,登録者リスト!$A$1:$F$43729,6,FALSE),""),""))</f>
        <v/>
      </c>
      <c r="H61" s="213"/>
      <c r="I61" s="217"/>
      <c r="J61" s="217"/>
      <c r="K61" s="219"/>
      <c r="L61" s="106"/>
      <c r="M61" s="14" t="str">
        <f>IF(U61="",ASC(N61&amp;IF(P61&lt;&gt;"",TEXT(P61,"00"),"")&amp;IF(R61&lt;&gt;"",TEXT(R61,"00"),"")&amp;IF(T61&lt;&gt;"",TEXT(T61,"00"),"")),ASC(U61))</f>
        <v/>
      </c>
      <c r="N61" s="213"/>
      <c r="O61" s="197"/>
      <c r="P61" s="207"/>
      <c r="Q61" s="197"/>
      <c r="R61" s="207"/>
      <c r="S61" s="209"/>
      <c r="T61" s="211"/>
      <c r="U61" s="213"/>
      <c r="V61" s="9"/>
      <c r="W61" s="10" t="s">
        <v>23</v>
      </c>
      <c r="X61" s="9"/>
      <c r="Y61" s="10" t="s">
        <v>25</v>
      </c>
      <c r="Z61" s="9"/>
      <c r="AA61" s="10" t="s">
        <v>26</v>
      </c>
      <c r="AB61" s="215"/>
      <c r="AC61" s="102" t="str">
        <f>IF(AK61="",ASC(AD60&amp;IF(AF61&lt;&gt;"",TEXT(AF61,"00"),"")&amp;IF(AH61&lt;&gt;"",TEXT(AH61,"00"),"")&amp;IF(AJ61&lt;&gt;"",TEXT(AJ61,"00"),"")),ASC(AK61))</f>
        <v/>
      </c>
      <c r="AD61" s="199"/>
      <c r="AE61" s="201"/>
      <c r="AF61" s="203"/>
      <c r="AG61" s="201"/>
      <c r="AH61" s="203"/>
      <c r="AI61" s="205"/>
      <c r="AJ61" s="263"/>
      <c r="AK61" s="199"/>
      <c r="AL61" s="14" t="str">
        <f>IF(AT61="",ASC(AM61&amp;IF(AO61&lt;&gt;"",TEXT(AO61,"00"),"")&amp;IF(AQ61&lt;&gt;"",TEXT(AQ61,"00"),"")&amp;IF(AS61&lt;&gt;"",TEXT(AS61,"00"),"")),ASC(AT61))</f>
        <v/>
      </c>
      <c r="AM61" s="224"/>
      <c r="AN61" s="197"/>
      <c r="AO61" s="251"/>
      <c r="AP61" s="197"/>
      <c r="AQ61" s="251"/>
      <c r="AR61" s="209"/>
      <c r="AS61" s="253"/>
      <c r="AT61" s="255"/>
      <c r="AV61" s="5" t="str">
        <f>IF(AND(I61&lt;&gt;"107 ハーフマラソン",I61&lt;&gt;"062 10000mW"),D60 &amp; "-" &amp; I61,D60 &amp; "-" &amp; I61 &amp; J61)</f>
        <v>-</v>
      </c>
      <c r="AW61" s="5" t="str">
        <f>IF(ISERROR(VLOOKUP(記入方法!$AV61,登録者リスト!#REF!,4,FALSE)),"○","")</f>
        <v>○</v>
      </c>
      <c r="AX61" s="5" t="e">
        <f>IF(AND(I61&lt;&gt;"107 ハーフマラソン",I61&lt;&gt;"062 10000mW"),#REF! &amp; "-" &amp; I61,#REF! &amp; "-" &amp; I61 &amp; J61)</f>
        <v>#REF!</v>
      </c>
      <c r="AY61" s="5" t="str">
        <f>IF(ISERROR(VLOOKUP(AX61,突破者リスト外資格記録入力シート!$D$7:$M$106,2,FALSE)),"○","")</f>
        <v>○</v>
      </c>
      <c r="BA61" s="5" t="str">
        <f>IF(I61="107 ハーフマラソン","H",IF(I61="062 10000mW","W",""))</f>
        <v/>
      </c>
      <c r="BB61" s="5" t="e">
        <f>VLOOKUP($I61 &amp; $J61,標準記録!$A$1:$D$26,2,FALSE)</f>
        <v>#N/A</v>
      </c>
      <c r="BC61" s="5" t="e">
        <f>VLOOKUP($I61 &amp; $J61,標準記録!$A$1:$D$26,3,FALSE)</f>
        <v>#N/A</v>
      </c>
      <c r="BD61" s="5" t="e">
        <f>VLOOKUP($I61 &amp; $J61,標準記録!$A$1:$D$26,4,FALSE)</f>
        <v>#N/A</v>
      </c>
      <c r="BE61" s="5" t="str">
        <f>IF(BF61="","",A60)</f>
        <v/>
      </c>
      <c r="BF61" s="5" t="str">
        <f>IF(OR(I61="201 十種競技",I61="202 七種競技"),#REF!,"")</f>
        <v/>
      </c>
      <c r="BG61" s="5" t="str">
        <f>IF(I61="107 ハーフマラソン",#REF!,"")</f>
        <v/>
      </c>
      <c r="BH61" s="5" t="str">
        <f>I61 &amp; K61</f>
        <v/>
      </c>
      <c r="BI61" s="5">
        <f>I61</f>
        <v>0</v>
      </c>
      <c r="BJ61" s="5">
        <f>COUNTIF($BI$5:$BI$401,I61)</f>
        <v>160</v>
      </c>
      <c r="BK61" s="5">
        <f>COUNTIF($BH$5:$BH$401,I61 &amp; "B標準")</f>
        <v>0</v>
      </c>
    </row>
    <row r="62" spans="1:64" ht="15" thickTop="1" thickBot="1" x14ac:dyDescent="0.2">
      <c r="A62" s="222"/>
      <c r="B62" s="256" t="s">
        <v>128</v>
      </c>
      <c r="C62" s="257"/>
      <c r="D62" s="257"/>
      <c r="E62" s="257"/>
      <c r="F62" s="257"/>
      <c r="G62" s="258"/>
      <c r="H62" s="125"/>
      <c r="I62" s="259"/>
      <c r="J62" s="260"/>
      <c r="K62" s="260"/>
      <c r="L62" s="260"/>
      <c r="M62" s="260"/>
      <c r="N62" s="260"/>
      <c r="O62" s="260"/>
      <c r="P62" s="260"/>
      <c r="Q62" s="260"/>
      <c r="R62" s="260"/>
      <c r="S62" s="260"/>
      <c r="T62" s="260"/>
      <c r="U62" s="260"/>
      <c r="V62" s="260"/>
      <c r="W62" s="260"/>
      <c r="X62" s="260"/>
      <c r="Y62" s="260"/>
      <c r="Z62" s="260"/>
      <c r="AA62" s="260"/>
      <c r="AB62" s="260"/>
      <c r="AC62" s="260"/>
      <c r="AD62" s="260"/>
      <c r="AE62" s="260"/>
      <c r="AF62" s="260"/>
      <c r="AG62" s="260"/>
      <c r="AH62" s="260"/>
      <c r="AI62" s="260"/>
      <c r="AJ62" s="260"/>
      <c r="AK62" s="260"/>
      <c r="AL62" s="260"/>
      <c r="AM62" s="260"/>
      <c r="AN62" s="260"/>
      <c r="AO62" s="260"/>
      <c r="AP62" s="260"/>
      <c r="AQ62" s="260"/>
      <c r="AR62" s="260"/>
      <c r="AS62" s="260"/>
      <c r="AT62" s="261"/>
    </row>
    <row r="63" spans="1:64" ht="13.5" customHeight="1" x14ac:dyDescent="0.15">
      <c r="A63" s="244"/>
      <c r="B63" s="246" t="s">
        <v>0</v>
      </c>
      <c r="C63" s="248" t="s">
        <v>242</v>
      </c>
      <c r="D63" s="248" t="str">
        <f>IF(C65="○","整理番号","登録番号")</f>
        <v>登録番号</v>
      </c>
      <c r="E63" s="124" t="s">
        <v>13550</v>
      </c>
      <c r="F63" s="246" t="s">
        <v>275</v>
      </c>
      <c r="G63" s="104" t="s">
        <v>1</v>
      </c>
      <c r="H63" s="229" t="s">
        <v>13551</v>
      </c>
      <c r="I63" s="227" t="s">
        <v>2</v>
      </c>
      <c r="J63" s="229" t="s">
        <v>284</v>
      </c>
      <c r="K63" s="229" t="s">
        <v>3</v>
      </c>
      <c r="L63" s="114" t="s">
        <v>243</v>
      </c>
      <c r="M63" s="107" t="s">
        <v>16</v>
      </c>
      <c r="N63" s="231" t="s">
        <v>4</v>
      </c>
      <c r="O63" s="232"/>
      <c r="P63" s="232"/>
      <c r="Q63" s="232"/>
      <c r="R63" s="232"/>
      <c r="S63" s="232"/>
      <c r="T63" s="232"/>
      <c r="U63" s="232"/>
      <c r="V63" s="232"/>
      <c r="W63" s="232"/>
      <c r="X63" s="232"/>
      <c r="Y63" s="232"/>
      <c r="Z63" s="232"/>
      <c r="AA63" s="232"/>
      <c r="AB63" s="233"/>
      <c r="AC63" s="109" t="s">
        <v>16</v>
      </c>
      <c r="AD63" s="234" t="s">
        <v>448</v>
      </c>
      <c r="AE63" s="235"/>
      <c r="AF63" s="235"/>
      <c r="AG63" s="235"/>
      <c r="AH63" s="235"/>
      <c r="AI63" s="235"/>
      <c r="AJ63" s="235"/>
      <c r="AK63" s="236"/>
      <c r="AL63" s="107" t="s">
        <v>16</v>
      </c>
      <c r="AM63" s="231" t="s">
        <v>445</v>
      </c>
      <c r="AN63" s="232"/>
      <c r="AO63" s="232"/>
      <c r="AP63" s="232"/>
      <c r="AQ63" s="232"/>
      <c r="AR63" s="232"/>
      <c r="AS63" s="232"/>
      <c r="AT63" s="237"/>
    </row>
    <row r="64" spans="1:64" ht="14.25" thickBot="1" x14ac:dyDescent="0.2">
      <c r="A64" s="245"/>
      <c r="B64" s="247"/>
      <c r="C64" s="249"/>
      <c r="D64" s="249"/>
      <c r="E64" s="129" t="s">
        <v>6</v>
      </c>
      <c r="F64" s="247"/>
      <c r="G64" s="6" t="s">
        <v>7</v>
      </c>
      <c r="H64" s="247"/>
      <c r="I64" s="228"/>
      <c r="J64" s="230"/>
      <c r="K64" s="230"/>
      <c r="L64" s="115"/>
      <c r="M64" s="108"/>
      <c r="N64" s="238" t="s">
        <v>8</v>
      </c>
      <c r="O64" s="239"/>
      <c r="P64" s="239"/>
      <c r="Q64" s="239"/>
      <c r="R64" s="239"/>
      <c r="S64" s="239"/>
      <c r="T64" s="240"/>
      <c r="U64" s="129" t="s">
        <v>9</v>
      </c>
      <c r="V64" s="111" t="s">
        <v>10</v>
      </c>
      <c r="W64" s="112"/>
      <c r="X64" s="112"/>
      <c r="Y64" s="112"/>
      <c r="Z64" s="112"/>
      <c r="AA64" s="113"/>
      <c r="AB64" s="92" t="s">
        <v>11</v>
      </c>
      <c r="AC64" s="110"/>
      <c r="AD64" s="241" t="s">
        <v>8</v>
      </c>
      <c r="AE64" s="242"/>
      <c r="AF64" s="242"/>
      <c r="AG64" s="242"/>
      <c r="AH64" s="242"/>
      <c r="AI64" s="242"/>
      <c r="AJ64" s="243"/>
      <c r="AK64" s="100" t="s">
        <v>9</v>
      </c>
      <c r="AL64" s="108"/>
      <c r="AM64" s="238" t="s">
        <v>8</v>
      </c>
      <c r="AN64" s="239"/>
      <c r="AO64" s="239"/>
      <c r="AP64" s="239"/>
      <c r="AQ64" s="239"/>
      <c r="AR64" s="239"/>
      <c r="AS64" s="240"/>
      <c r="AT64" s="93" t="s">
        <v>9</v>
      </c>
    </row>
    <row r="65" spans="1:64" x14ac:dyDescent="0.15">
      <c r="A65" s="220">
        <v>13</v>
      </c>
      <c r="B65" s="223"/>
      <c r="C65" s="225"/>
      <c r="D65" s="223"/>
      <c r="E65" s="126" t="str">
        <f>IF(C65="○",IF($D65&lt;&gt;"",VLOOKUP($D65,新規学連登録者入力シート!$A$2:$U$101,8,FALSE),""),IF($D65&lt;&gt;"",IF(VLOOKUP(記入方法!$D65,登録者リスト!$A$1:$F$43729,4,FALSE)=基本情報!$D$6,VLOOKUP(記入方法!$D65,登録者リスト!$A$1:$F$43729,3,FALSE),""),""))</f>
        <v/>
      </c>
      <c r="F65" s="214" t="str">
        <f>IF(C65="○",IF($D65&lt;&gt;"",VLOOKUP($D65,新規学連登録者入力シート!$A$2:$U$101,9,FALSE),""),IF($D65&lt;&gt;"",IF(VLOOKUP(記入方法!$D65,登録者リスト!$A$1:$G$43729,4,FALSE)=基本情報!$D$6,VLOOKUP(記入方法!$D65,登録者リスト!$A$1:$G$43729,7,FALSE),""),""))</f>
        <v/>
      </c>
      <c r="G65" s="127" t="str">
        <f>IF(C65="○",IF($D65&lt;&gt;"",VLOOKUP($D65,新規学連登録者入力シート!$A$2:$U$101,14,FALSE),""),IF($D65&lt;&gt;"",IF(VLOOKUP(記入方法!$D65,登録者リスト!$A$1:$F$43729,4,FALSE)=基本情報!$D$6,VLOOKUP(記入方法!$D65,登録者リスト!$A$1:$F$43729,5,FALSE),""),""))</f>
        <v/>
      </c>
      <c r="H65" s="212" t="str">
        <f>IF(C65="○",IF($D65&lt;&gt;"",VLOOKUP($D65,新規学連登録者入力シート!$A$2:$U$101,19,FALSE),""),IF($D65&lt;&gt;"",IF(VLOOKUP(記入方法!$D65,登録者リスト!$A$1:$H$43729,4,FALSE)=基本情報!$D$6,VLOOKUP(記入方法!$D65,登録者リスト!$A$1:$H$43729,8,FALSE),""),""))</f>
        <v/>
      </c>
      <c r="I65" s="216"/>
      <c r="J65" s="216"/>
      <c r="K65" s="218" t="str">
        <f>IFERROR(IF(I65="","",IF(AND(I65&lt;&gt;"107 ハーフマラソン",I65&lt;&gt;"062 10000mW"),IF(BD65="T",IF(VALUE(M65)&lt;=BB65,"A標準",IF(VALUE(M65)&lt;=BC65,"B標準","未突破")),IF(VALUE(M65)&gt;=BB65,"A標準",IF(VALUE(M65)&gt;=BC65,"B標準","未突破"))),IF(VALUE(M65)&lt;=BC65,"","未突破"))),"")</f>
        <v/>
      </c>
      <c r="L65" s="105"/>
      <c r="M65" s="12" t="str">
        <f>IF(U65="",ASC(N65&amp;IF(P65&lt;&gt;"",TEXT(P65,"00"),"")&amp;IF(R65&lt;&gt;"",TEXT(R65,"00"),"")&amp;IF(T65&lt;&gt;"",TEXT(T65,"00"),"")),ASC(U65))</f>
        <v/>
      </c>
      <c r="N65" s="212"/>
      <c r="O65" s="196" t="s">
        <v>239</v>
      </c>
      <c r="P65" s="206"/>
      <c r="Q65" s="196" t="s">
        <v>240</v>
      </c>
      <c r="R65" s="206"/>
      <c r="S65" s="208" t="s">
        <v>241</v>
      </c>
      <c r="T65" s="210"/>
      <c r="U65" s="212"/>
      <c r="V65" s="7"/>
      <c r="W65" s="8" t="s">
        <v>23</v>
      </c>
      <c r="X65" s="7"/>
      <c r="Y65" s="8" t="s">
        <v>24</v>
      </c>
      <c r="Z65" s="7"/>
      <c r="AA65" s="8" t="s">
        <v>26</v>
      </c>
      <c r="AB65" s="214"/>
      <c r="AC65" s="101" t="str">
        <f>IF(AK65="",ASC(AD65&amp;IF(AF65&lt;&gt;"",TEXT(AF65,"00"),"")&amp;IF(AH65&lt;&gt;"",TEXT(AH65,"00"),"")&amp;IF(AJ65&lt;&gt;"",TEXT(AJ65,"00"),"")),ASC(AK65))</f>
        <v/>
      </c>
      <c r="AD65" s="198" t="str">
        <f>IF(I65="","",IF(I65="201 十種競技","",VLOOKUP(I65,大学記録!$A$3:$H$5,2,FALSE)))</f>
        <v/>
      </c>
      <c r="AE65" s="200" t="s">
        <v>239</v>
      </c>
      <c r="AF65" s="202" t="str">
        <f>IF(I65="","",IF(I65="201 十種競技","",VLOOKUP(I65,大学記録!$A$3:$H$5,4,FALSE)))</f>
        <v/>
      </c>
      <c r="AG65" s="200" t="s">
        <v>240</v>
      </c>
      <c r="AH65" s="202" t="str">
        <f>IF(I65="","",IF(I65="201 十種競技","",VLOOKUP(I65,大学記録!$A$3:$H$5,6,FALSE)))</f>
        <v/>
      </c>
      <c r="AI65" s="204" t="s">
        <v>241</v>
      </c>
      <c r="AJ65" s="262" t="str">
        <f>IF(I65="","",IF(I65="201 十種競技","",VLOOKUP(I65,大学記録!$A$3:$H$5,8,FALSE)))</f>
        <v/>
      </c>
      <c r="AK65" s="198" t="str">
        <f>IF(I65="","",IF(I65="201 十種競技",大学記録!#REF!,""))</f>
        <v/>
      </c>
      <c r="AL65" s="12" t="str">
        <f>IF(AT65="",ASC(AM65&amp;IF(AO65&lt;&gt;"",TEXT(AO65,"00"),"")&amp;IF(AQ65&lt;&gt;"",TEXT(AQ65,"00"),"")&amp;IF(AS65&lt;&gt;"",TEXT(AS65,"00"),"")),ASC(AT65))</f>
        <v/>
      </c>
      <c r="AM65" s="223"/>
      <c r="AN65" s="196" t="s">
        <v>239</v>
      </c>
      <c r="AO65" s="250"/>
      <c r="AP65" s="196" t="s">
        <v>240</v>
      </c>
      <c r="AQ65" s="250"/>
      <c r="AR65" s="208" t="s">
        <v>241</v>
      </c>
      <c r="AS65" s="252"/>
      <c r="AT65" s="254"/>
      <c r="AV65" s="5" t="str">
        <f>IF(AND(I65&lt;&gt;"107 ハーフマラソン",I65&lt;&gt;"062 10000mW"),D65 &amp; "-" &amp; I65,D65 &amp; "-" &amp; I65 &amp; J65)</f>
        <v>-</v>
      </c>
      <c r="AW65" s="5" t="str">
        <f>IF(ISERROR(VLOOKUP(記入方法!$AV65,登録者リスト!#REF!,4,FALSE)),"○","")</f>
        <v>○</v>
      </c>
      <c r="AX65" s="5" t="e">
        <f>IF(AND(I65&lt;&gt;"107 ハーフマラソン",I65&lt;&gt;"062 10000mW"),#REF! &amp; "-" &amp; I65,#REF! &amp; "-" &amp; I65 &amp; J65)</f>
        <v>#REF!</v>
      </c>
      <c r="AY65" s="5" t="str">
        <f>IF(ISERROR(VLOOKUP(AX65,突破者リスト外資格記録入力シート!$D$7:$M$106,2,FALSE)),"○","")</f>
        <v>○</v>
      </c>
      <c r="AZ65" s="5" t="str">
        <f>IF(C65="○","整理番号","登録番号")</f>
        <v>登録番号</v>
      </c>
      <c r="BA65" s="5" t="str">
        <f>IF(I65="107 ハーフマラソン","H",IF(I65="062 10000mW","W",""))</f>
        <v/>
      </c>
      <c r="BB65" s="5" t="e">
        <f>VLOOKUP($I65 &amp; $J65,標準記録!$A$1:$D$26,2,FALSE)</f>
        <v>#N/A</v>
      </c>
      <c r="BC65" s="5" t="e">
        <f>VLOOKUP($I65 &amp; $J65,標準記録!$A$1:$D$26,3,FALSE)</f>
        <v>#N/A</v>
      </c>
      <c r="BD65" s="5" t="e">
        <f>VLOOKUP($I65 &amp; $J65,標準記録!$A$1:$D$26,4,FALSE)</f>
        <v>#N/A</v>
      </c>
      <c r="BE65" s="5" t="str">
        <f>IF(BF65="","",A65)</f>
        <v/>
      </c>
      <c r="BF65" s="5" t="str">
        <f>IF(OR(I65="201 十種競技",I65="202 七種競技"),#REF!,"")</f>
        <v/>
      </c>
      <c r="BG65" s="5" t="str">
        <f>IF(I65="107 ハーフマラソン",#REF!,"")</f>
        <v/>
      </c>
      <c r="BH65" s="5" t="str">
        <f>I65 &amp; K65</f>
        <v/>
      </c>
      <c r="BI65" s="5">
        <f>I65</f>
        <v>0</v>
      </c>
      <c r="BJ65" s="5">
        <f>COUNTIF($BI$5:$BI$401,I65)</f>
        <v>160</v>
      </c>
      <c r="BK65" s="5">
        <f>COUNTIF($BH$5:$BH$401,I65 &amp; "B標準")</f>
        <v>0</v>
      </c>
      <c r="BL65" s="5" t="str">
        <f>D63 &amp; D65</f>
        <v>登録番号</v>
      </c>
    </row>
    <row r="66" spans="1:64" ht="14.25" thickBot="1" x14ac:dyDescent="0.2">
      <c r="A66" s="221"/>
      <c r="B66" s="224"/>
      <c r="C66" s="226"/>
      <c r="D66" s="224"/>
      <c r="E66" s="128" t="str">
        <f>IF(C65="○",IF($D65&lt;&gt;"",VLOOKUP($D65,新規学連登録者入力シート!$A$2:$U$101,7,FALSE),""),IF($D65&lt;&gt;"",IF(VLOOKUP(記入方法!$D65,登録者リスト!$A$1:$F$43729,4,FALSE)=基本情報!$D$6,VLOOKUP(記入方法!$D65,登録者リスト!$A$1:$F$43729,2,FALSE),""),""))</f>
        <v/>
      </c>
      <c r="F66" s="215"/>
      <c r="G66" s="128" t="str">
        <f>IF(C65="○",IF($D65&lt;&gt;"",VLOOKUP($D65,新規学連登録者入力シート!$A$2:$U$101,19,FALSE),""),IF($D65&lt;&gt;"",IF(VLOOKUP(記入方法!$D65,登録者リスト!$A$1:$F$43729,4,FALSE)=基本情報!$D$6,VLOOKUP(記入方法!$D65,登録者リスト!$A$1:$F$43729,6,FALSE),""),""))</f>
        <v/>
      </c>
      <c r="H66" s="213"/>
      <c r="I66" s="217"/>
      <c r="J66" s="217"/>
      <c r="K66" s="219"/>
      <c r="L66" s="106"/>
      <c r="M66" s="14" t="str">
        <f>IF(U66="",ASC(N66&amp;IF(P66&lt;&gt;"",TEXT(P66,"00"),"")&amp;IF(R66&lt;&gt;"",TEXT(R66,"00"),"")&amp;IF(T66&lt;&gt;"",TEXT(T66,"00"),"")),ASC(U66))</f>
        <v/>
      </c>
      <c r="N66" s="213"/>
      <c r="O66" s="197"/>
      <c r="P66" s="207"/>
      <c r="Q66" s="197"/>
      <c r="R66" s="207"/>
      <c r="S66" s="209"/>
      <c r="T66" s="211"/>
      <c r="U66" s="213"/>
      <c r="V66" s="9"/>
      <c r="W66" s="10" t="s">
        <v>23</v>
      </c>
      <c r="X66" s="9"/>
      <c r="Y66" s="10" t="s">
        <v>25</v>
      </c>
      <c r="Z66" s="9"/>
      <c r="AA66" s="10" t="s">
        <v>26</v>
      </c>
      <c r="AB66" s="215"/>
      <c r="AC66" s="102" t="str">
        <f>IF(AK66="",ASC(AD65&amp;IF(AF66&lt;&gt;"",TEXT(AF66,"00"),"")&amp;IF(AH66&lt;&gt;"",TEXT(AH66,"00"),"")&amp;IF(AJ66&lt;&gt;"",TEXT(AJ66,"00"),"")),ASC(AK66))</f>
        <v/>
      </c>
      <c r="AD66" s="199"/>
      <c r="AE66" s="201"/>
      <c r="AF66" s="203"/>
      <c r="AG66" s="201"/>
      <c r="AH66" s="203"/>
      <c r="AI66" s="205"/>
      <c r="AJ66" s="263"/>
      <c r="AK66" s="199"/>
      <c r="AL66" s="14" t="str">
        <f>IF(AT66="",ASC(AM66&amp;IF(AO66&lt;&gt;"",TEXT(AO66,"00"),"")&amp;IF(AQ66&lt;&gt;"",TEXT(AQ66,"00"),"")&amp;IF(AS66&lt;&gt;"",TEXT(AS66,"00"),"")),ASC(AT66))</f>
        <v/>
      </c>
      <c r="AM66" s="224"/>
      <c r="AN66" s="197"/>
      <c r="AO66" s="251"/>
      <c r="AP66" s="197"/>
      <c r="AQ66" s="251"/>
      <c r="AR66" s="209"/>
      <c r="AS66" s="253"/>
      <c r="AT66" s="255"/>
      <c r="AV66" s="5" t="str">
        <f>IF(AND(I66&lt;&gt;"107 ハーフマラソン",I66&lt;&gt;"062 10000mW"),D65 &amp; "-" &amp; I66,D65 &amp; "-" &amp; I66 &amp; J66)</f>
        <v>-</v>
      </c>
      <c r="AW66" s="5" t="str">
        <f>IF(ISERROR(VLOOKUP(記入方法!$AV66,登録者リスト!#REF!,4,FALSE)),"○","")</f>
        <v>○</v>
      </c>
      <c r="AX66" s="5" t="e">
        <f>IF(AND(I66&lt;&gt;"107 ハーフマラソン",I66&lt;&gt;"062 10000mW"),#REF! &amp; "-" &amp; I66,#REF! &amp; "-" &amp; I66 &amp; J66)</f>
        <v>#REF!</v>
      </c>
      <c r="AY66" s="5" t="str">
        <f>IF(ISERROR(VLOOKUP(AX66,突破者リスト外資格記録入力シート!$D$7:$M$106,2,FALSE)),"○","")</f>
        <v>○</v>
      </c>
      <c r="BA66" s="5" t="str">
        <f>IF(I66="107 ハーフマラソン","H",IF(I66="062 10000mW","W",""))</f>
        <v/>
      </c>
      <c r="BB66" s="5" t="e">
        <f>VLOOKUP($I66 &amp; $J66,標準記録!$A$1:$D$26,2,FALSE)</f>
        <v>#N/A</v>
      </c>
      <c r="BC66" s="5" t="e">
        <f>VLOOKUP($I66 &amp; $J66,標準記録!$A$1:$D$26,3,FALSE)</f>
        <v>#N/A</v>
      </c>
      <c r="BD66" s="5" t="e">
        <f>VLOOKUP($I66 &amp; $J66,標準記録!$A$1:$D$26,4,FALSE)</f>
        <v>#N/A</v>
      </c>
      <c r="BE66" s="5" t="str">
        <f>IF(BF66="","",A65)</f>
        <v/>
      </c>
      <c r="BF66" s="5" t="str">
        <f>IF(OR(I66="201 十種競技",I66="202 七種競技"),#REF!,"")</f>
        <v/>
      </c>
      <c r="BG66" s="5" t="str">
        <f>IF(I66="107 ハーフマラソン",#REF!,"")</f>
        <v/>
      </c>
      <c r="BH66" s="5" t="str">
        <f>I66 &amp; K66</f>
        <v/>
      </c>
      <c r="BI66" s="5">
        <f>I66</f>
        <v>0</v>
      </c>
      <c r="BJ66" s="5">
        <f>COUNTIF($BI$5:$BI$401,I66)</f>
        <v>160</v>
      </c>
      <c r="BK66" s="5">
        <f>COUNTIF($BH$5:$BH$401,I66 &amp; "B標準")</f>
        <v>0</v>
      </c>
    </row>
    <row r="67" spans="1:64" ht="15" thickTop="1" thickBot="1" x14ac:dyDescent="0.2">
      <c r="A67" s="222"/>
      <c r="B67" s="256" t="s">
        <v>128</v>
      </c>
      <c r="C67" s="257"/>
      <c r="D67" s="257"/>
      <c r="E67" s="257"/>
      <c r="F67" s="257"/>
      <c r="G67" s="258"/>
      <c r="H67" s="125"/>
      <c r="I67" s="259"/>
      <c r="J67" s="260"/>
      <c r="K67" s="260"/>
      <c r="L67" s="260"/>
      <c r="M67" s="260"/>
      <c r="N67" s="260"/>
      <c r="O67" s="260"/>
      <c r="P67" s="260"/>
      <c r="Q67" s="260"/>
      <c r="R67" s="260"/>
      <c r="S67" s="260"/>
      <c r="T67" s="260"/>
      <c r="U67" s="260"/>
      <c r="V67" s="260"/>
      <c r="W67" s="260"/>
      <c r="X67" s="260"/>
      <c r="Y67" s="260"/>
      <c r="Z67" s="260"/>
      <c r="AA67" s="260"/>
      <c r="AB67" s="260"/>
      <c r="AC67" s="260"/>
      <c r="AD67" s="260"/>
      <c r="AE67" s="260"/>
      <c r="AF67" s="260"/>
      <c r="AG67" s="260"/>
      <c r="AH67" s="260"/>
      <c r="AI67" s="260"/>
      <c r="AJ67" s="260"/>
      <c r="AK67" s="260"/>
      <c r="AL67" s="260"/>
      <c r="AM67" s="260"/>
      <c r="AN67" s="260"/>
      <c r="AO67" s="260"/>
      <c r="AP67" s="260"/>
      <c r="AQ67" s="260"/>
      <c r="AR67" s="260"/>
      <c r="AS67" s="260"/>
      <c r="AT67" s="261"/>
    </row>
    <row r="68" spans="1:64" ht="13.5" customHeight="1" x14ac:dyDescent="0.15">
      <c r="A68" s="244"/>
      <c r="B68" s="246" t="s">
        <v>0</v>
      </c>
      <c r="C68" s="248" t="s">
        <v>242</v>
      </c>
      <c r="D68" s="248" t="str">
        <f>IF(C70="○","整理番号","登録番号")</f>
        <v>登録番号</v>
      </c>
      <c r="E68" s="124" t="s">
        <v>13550</v>
      </c>
      <c r="F68" s="246" t="s">
        <v>275</v>
      </c>
      <c r="G68" s="104" t="s">
        <v>1</v>
      </c>
      <c r="H68" s="229" t="s">
        <v>13551</v>
      </c>
      <c r="I68" s="227" t="s">
        <v>2</v>
      </c>
      <c r="J68" s="229" t="s">
        <v>284</v>
      </c>
      <c r="K68" s="229" t="s">
        <v>3</v>
      </c>
      <c r="L68" s="114" t="s">
        <v>243</v>
      </c>
      <c r="M68" s="107" t="s">
        <v>16</v>
      </c>
      <c r="N68" s="231" t="s">
        <v>4</v>
      </c>
      <c r="O68" s="232"/>
      <c r="P68" s="232"/>
      <c r="Q68" s="232"/>
      <c r="R68" s="232"/>
      <c r="S68" s="232"/>
      <c r="T68" s="232"/>
      <c r="U68" s="232"/>
      <c r="V68" s="232"/>
      <c r="W68" s="232"/>
      <c r="X68" s="232"/>
      <c r="Y68" s="232"/>
      <c r="Z68" s="232"/>
      <c r="AA68" s="232"/>
      <c r="AB68" s="233"/>
      <c r="AC68" s="109" t="s">
        <v>16</v>
      </c>
      <c r="AD68" s="234" t="s">
        <v>448</v>
      </c>
      <c r="AE68" s="235"/>
      <c r="AF68" s="235"/>
      <c r="AG68" s="235"/>
      <c r="AH68" s="235"/>
      <c r="AI68" s="235"/>
      <c r="AJ68" s="235"/>
      <c r="AK68" s="236"/>
      <c r="AL68" s="107" t="s">
        <v>16</v>
      </c>
      <c r="AM68" s="231" t="s">
        <v>445</v>
      </c>
      <c r="AN68" s="232"/>
      <c r="AO68" s="232"/>
      <c r="AP68" s="232"/>
      <c r="AQ68" s="232"/>
      <c r="AR68" s="232"/>
      <c r="AS68" s="232"/>
      <c r="AT68" s="237"/>
    </row>
    <row r="69" spans="1:64" ht="14.25" thickBot="1" x14ac:dyDescent="0.2">
      <c r="A69" s="245"/>
      <c r="B69" s="247"/>
      <c r="C69" s="249"/>
      <c r="D69" s="249"/>
      <c r="E69" s="129" t="s">
        <v>6</v>
      </c>
      <c r="F69" s="247"/>
      <c r="G69" s="6" t="s">
        <v>7</v>
      </c>
      <c r="H69" s="247"/>
      <c r="I69" s="228"/>
      <c r="J69" s="230"/>
      <c r="K69" s="230"/>
      <c r="L69" s="115"/>
      <c r="M69" s="108"/>
      <c r="N69" s="238" t="s">
        <v>8</v>
      </c>
      <c r="O69" s="239"/>
      <c r="P69" s="239"/>
      <c r="Q69" s="239"/>
      <c r="R69" s="239"/>
      <c r="S69" s="239"/>
      <c r="T69" s="240"/>
      <c r="U69" s="129" t="s">
        <v>9</v>
      </c>
      <c r="V69" s="111" t="s">
        <v>10</v>
      </c>
      <c r="W69" s="112"/>
      <c r="X69" s="112"/>
      <c r="Y69" s="112"/>
      <c r="Z69" s="112"/>
      <c r="AA69" s="113"/>
      <c r="AB69" s="92" t="s">
        <v>11</v>
      </c>
      <c r="AC69" s="110"/>
      <c r="AD69" s="241" t="s">
        <v>8</v>
      </c>
      <c r="AE69" s="242"/>
      <c r="AF69" s="242"/>
      <c r="AG69" s="242"/>
      <c r="AH69" s="242"/>
      <c r="AI69" s="242"/>
      <c r="AJ69" s="243"/>
      <c r="AK69" s="100" t="s">
        <v>9</v>
      </c>
      <c r="AL69" s="108"/>
      <c r="AM69" s="238" t="s">
        <v>8</v>
      </c>
      <c r="AN69" s="239"/>
      <c r="AO69" s="239"/>
      <c r="AP69" s="239"/>
      <c r="AQ69" s="239"/>
      <c r="AR69" s="239"/>
      <c r="AS69" s="240"/>
      <c r="AT69" s="93" t="s">
        <v>9</v>
      </c>
    </row>
    <row r="70" spans="1:64" x14ac:dyDescent="0.15">
      <c r="A70" s="220">
        <v>14</v>
      </c>
      <c r="B70" s="223"/>
      <c r="C70" s="225"/>
      <c r="D70" s="223"/>
      <c r="E70" s="126" t="str">
        <f>IF(C70="○",IF($D70&lt;&gt;"",VLOOKUP($D70,新規学連登録者入力シート!$A$2:$U$101,8,FALSE),""),IF($D70&lt;&gt;"",IF(VLOOKUP(記入方法!$D70,登録者リスト!$A$1:$F$43729,4,FALSE)=基本情報!$D$6,VLOOKUP(記入方法!$D70,登録者リスト!$A$1:$F$43729,3,FALSE),""),""))</f>
        <v/>
      </c>
      <c r="F70" s="214" t="str">
        <f>IF(C70="○",IF($D70&lt;&gt;"",VLOOKUP($D70,新規学連登録者入力シート!$A$2:$U$101,9,FALSE),""),IF($D70&lt;&gt;"",IF(VLOOKUP(記入方法!$D70,登録者リスト!$A$1:$G$43729,4,FALSE)=基本情報!$D$6,VLOOKUP(記入方法!$D70,登録者リスト!$A$1:$G$43729,7,FALSE),""),""))</f>
        <v/>
      </c>
      <c r="G70" s="127" t="str">
        <f>IF(C70="○",IF($D70&lt;&gt;"",VLOOKUP($D70,新規学連登録者入力シート!$A$2:$U$101,14,FALSE),""),IF($D70&lt;&gt;"",IF(VLOOKUP(記入方法!$D70,登録者リスト!$A$1:$F$43729,4,FALSE)=基本情報!$D$6,VLOOKUP(記入方法!$D70,登録者リスト!$A$1:$F$43729,5,FALSE),""),""))</f>
        <v/>
      </c>
      <c r="H70" s="212" t="str">
        <f>IF(C70="○",IF($D70&lt;&gt;"",VLOOKUP($D70,新規学連登録者入力シート!$A$2:$U$101,19,FALSE),""),IF($D70&lt;&gt;"",IF(VLOOKUP(記入方法!$D70,登録者リスト!$A$1:$H$43729,4,FALSE)=基本情報!$D$6,VLOOKUP(記入方法!$D70,登録者リスト!$A$1:$H$43729,8,FALSE),""),""))</f>
        <v/>
      </c>
      <c r="I70" s="216"/>
      <c r="J70" s="216"/>
      <c r="K70" s="218" t="str">
        <f>IFERROR(IF(I70="","",IF(AND(I70&lt;&gt;"107 ハーフマラソン",I70&lt;&gt;"062 10000mW"),IF(BD70="T",IF(VALUE(M70)&lt;=BB70,"A標準",IF(VALUE(M70)&lt;=BC70,"B標準","未突破")),IF(VALUE(M70)&gt;=BB70,"A標準",IF(VALUE(M70)&gt;=BC70,"B標準","未突破"))),IF(VALUE(M70)&lt;=BC70,"","未突破"))),"")</f>
        <v/>
      </c>
      <c r="L70" s="105"/>
      <c r="M70" s="12" t="str">
        <f>IF(U70="",ASC(N70&amp;IF(P70&lt;&gt;"",TEXT(P70,"00"),"")&amp;IF(R70&lt;&gt;"",TEXT(R70,"00"),"")&amp;IF(T70&lt;&gt;"",TEXT(T70,"00"),"")),ASC(U70))</f>
        <v/>
      </c>
      <c r="N70" s="212"/>
      <c r="O70" s="196" t="s">
        <v>239</v>
      </c>
      <c r="P70" s="206"/>
      <c r="Q70" s="196" t="s">
        <v>240</v>
      </c>
      <c r="R70" s="206"/>
      <c r="S70" s="208" t="s">
        <v>241</v>
      </c>
      <c r="T70" s="210"/>
      <c r="U70" s="212"/>
      <c r="V70" s="7"/>
      <c r="W70" s="8" t="s">
        <v>23</v>
      </c>
      <c r="X70" s="7"/>
      <c r="Y70" s="8" t="s">
        <v>24</v>
      </c>
      <c r="Z70" s="7"/>
      <c r="AA70" s="8" t="s">
        <v>26</v>
      </c>
      <c r="AB70" s="214"/>
      <c r="AC70" s="101" t="str">
        <f>IF(AK70="",ASC(AD70&amp;IF(AF70&lt;&gt;"",TEXT(AF70,"00"),"")&amp;IF(AH70&lt;&gt;"",TEXT(AH70,"00"),"")&amp;IF(AJ70&lt;&gt;"",TEXT(AJ70,"00"),"")),ASC(AK70))</f>
        <v/>
      </c>
      <c r="AD70" s="198" t="str">
        <f>IF(I70="","",IF(I70="201 十種競技","",VLOOKUP(I70,大学記録!$A$3:$H$5,2,FALSE)))</f>
        <v/>
      </c>
      <c r="AE70" s="200" t="s">
        <v>239</v>
      </c>
      <c r="AF70" s="202" t="str">
        <f>IF(I70="","",IF(I70="201 十種競技","",VLOOKUP(I70,大学記録!$A$3:$H$5,4,FALSE)))</f>
        <v/>
      </c>
      <c r="AG70" s="200" t="s">
        <v>240</v>
      </c>
      <c r="AH70" s="202" t="str">
        <f>IF(I70="","",IF(I70="201 十種競技","",VLOOKUP(I70,大学記録!$A$3:$H$5,6,FALSE)))</f>
        <v/>
      </c>
      <c r="AI70" s="204" t="s">
        <v>241</v>
      </c>
      <c r="AJ70" s="262" t="str">
        <f>IF(I70="","",IF(I70="201 十種競技","",VLOOKUP(I70,大学記録!$A$3:$H$5,8,FALSE)))</f>
        <v/>
      </c>
      <c r="AK70" s="198" t="str">
        <f>IF(I70="","",IF(I70="201 十種競技",大学記録!#REF!,""))</f>
        <v/>
      </c>
      <c r="AL70" s="12" t="str">
        <f>IF(AT70="",ASC(AM70&amp;IF(AO70&lt;&gt;"",TEXT(AO70,"00"),"")&amp;IF(AQ70&lt;&gt;"",TEXT(AQ70,"00"),"")&amp;IF(AS70&lt;&gt;"",TEXT(AS70,"00"),"")),ASC(AT70))</f>
        <v/>
      </c>
      <c r="AM70" s="223"/>
      <c r="AN70" s="196" t="s">
        <v>239</v>
      </c>
      <c r="AO70" s="250"/>
      <c r="AP70" s="196" t="s">
        <v>240</v>
      </c>
      <c r="AQ70" s="250"/>
      <c r="AR70" s="208" t="s">
        <v>241</v>
      </c>
      <c r="AS70" s="252"/>
      <c r="AT70" s="254"/>
      <c r="AV70" s="5" t="str">
        <f>IF(AND(I70&lt;&gt;"107 ハーフマラソン",I70&lt;&gt;"062 10000mW"),D70 &amp; "-" &amp; I70,D70 &amp; "-" &amp; I70 &amp; J70)</f>
        <v>-</v>
      </c>
      <c r="AW70" s="5" t="str">
        <f>IF(ISERROR(VLOOKUP(記入方法!$AV70,登録者リスト!#REF!,4,FALSE)),"○","")</f>
        <v>○</v>
      </c>
      <c r="AX70" s="5" t="e">
        <f>IF(AND(I70&lt;&gt;"107 ハーフマラソン",I70&lt;&gt;"062 10000mW"),#REF! &amp; "-" &amp; I70,#REF! &amp; "-" &amp; I70 &amp; J70)</f>
        <v>#REF!</v>
      </c>
      <c r="AY70" s="5" t="str">
        <f>IF(ISERROR(VLOOKUP(AX70,突破者リスト外資格記録入力シート!$D$7:$M$106,2,FALSE)),"○","")</f>
        <v>○</v>
      </c>
      <c r="AZ70" s="5" t="str">
        <f>IF(C70="○","整理番号","登録番号")</f>
        <v>登録番号</v>
      </c>
      <c r="BA70" s="5" t="str">
        <f>IF(I70="107 ハーフマラソン","H",IF(I70="062 10000mW","W",""))</f>
        <v/>
      </c>
      <c r="BB70" s="5" t="e">
        <f>VLOOKUP($I70 &amp; $J70,標準記録!$A$1:$D$26,2,FALSE)</f>
        <v>#N/A</v>
      </c>
      <c r="BC70" s="5" t="e">
        <f>VLOOKUP($I70 &amp; $J70,標準記録!$A$1:$D$26,3,FALSE)</f>
        <v>#N/A</v>
      </c>
      <c r="BD70" s="5" t="e">
        <f>VLOOKUP($I70 &amp; $J70,標準記録!$A$1:$D$26,4,FALSE)</f>
        <v>#N/A</v>
      </c>
      <c r="BE70" s="5" t="str">
        <f>IF(BF70="","",A70)</f>
        <v/>
      </c>
      <c r="BF70" s="5" t="str">
        <f>IF(OR(I70="201 十種競技",I70="202 七種競技"),#REF!,"")</f>
        <v/>
      </c>
      <c r="BG70" s="5" t="str">
        <f>IF(I70="107 ハーフマラソン",#REF!,"")</f>
        <v/>
      </c>
      <c r="BH70" s="5" t="str">
        <f>I70 &amp; K70</f>
        <v/>
      </c>
      <c r="BI70" s="5">
        <f>I70</f>
        <v>0</v>
      </c>
      <c r="BJ70" s="5">
        <f>COUNTIF($BI$5:$BI$401,I70)</f>
        <v>160</v>
      </c>
      <c r="BK70" s="5">
        <f>COUNTIF($BH$5:$BH$401,I70 &amp; "B標準")</f>
        <v>0</v>
      </c>
      <c r="BL70" s="5" t="str">
        <f>D68 &amp; D70</f>
        <v>登録番号</v>
      </c>
    </row>
    <row r="71" spans="1:64" ht="14.25" thickBot="1" x14ac:dyDescent="0.2">
      <c r="A71" s="221"/>
      <c r="B71" s="224"/>
      <c r="C71" s="226"/>
      <c r="D71" s="224"/>
      <c r="E71" s="128" t="str">
        <f>IF(C70="○",IF($D70&lt;&gt;"",VLOOKUP($D70,新規学連登録者入力シート!$A$2:$U$101,7,FALSE),""),IF($D70&lt;&gt;"",IF(VLOOKUP(記入方法!$D70,登録者リスト!$A$1:$F$43729,4,FALSE)=基本情報!$D$6,VLOOKUP(記入方法!$D70,登録者リスト!$A$1:$F$43729,2,FALSE),""),""))</f>
        <v/>
      </c>
      <c r="F71" s="215"/>
      <c r="G71" s="128" t="str">
        <f>IF(C70="○",IF($D70&lt;&gt;"",VLOOKUP($D70,新規学連登録者入力シート!$A$2:$U$101,19,FALSE),""),IF($D70&lt;&gt;"",IF(VLOOKUP(記入方法!$D70,登録者リスト!$A$1:$F$43729,4,FALSE)=基本情報!$D$6,VLOOKUP(記入方法!$D70,登録者リスト!$A$1:$F$43729,6,FALSE),""),""))</f>
        <v/>
      </c>
      <c r="H71" s="213"/>
      <c r="I71" s="217"/>
      <c r="J71" s="217"/>
      <c r="K71" s="219"/>
      <c r="L71" s="106"/>
      <c r="M71" s="14" t="str">
        <f>IF(U71="",ASC(N71&amp;IF(P71&lt;&gt;"",TEXT(P71,"00"),"")&amp;IF(R71&lt;&gt;"",TEXT(R71,"00"),"")&amp;IF(T71&lt;&gt;"",TEXT(T71,"00"),"")),ASC(U71))</f>
        <v/>
      </c>
      <c r="N71" s="213"/>
      <c r="O71" s="197"/>
      <c r="P71" s="207"/>
      <c r="Q71" s="197"/>
      <c r="R71" s="207"/>
      <c r="S71" s="209"/>
      <c r="T71" s="211"/>
      <c r="U71" s="213"/>
      <c r="V71" s="9"/>
      <c r="W71" s="10" t="s">
        <v>23</v>
      </c>
      <c r="X71" s="9"/>
      <c r="Y71" s="10" t="s">
        <v>25</v>
      </c>
      <c r="Z71" s="9"/>
      <c r="AA71" s="10" t="s">
        <v>26</v>
      </c>
      <c r="AB71" s="215"/>
      <c r="AC71" s="102" t="str">
        <f>IF(AK71="",ASC(AD70&amp;IF(AF71&lt;&gt;"",TEXT(AF71,"00"),"")&amp;IF(AH71&lt;&gt;"",TEXT(AH71,"00"),"")&amp;IF(AJ71&lt;&gt;"",TEXT(AJ71,"00"),"")),ASC(AK71))</f>
        <v/>
      </c>
      <c r="AD71" s="199"/>
      <c r="AE71" s="201"/>
      <c r="AF71" s="203"/>
      <c r="AG71" s="201"/>
      <c r="AH71" s="203"/>
      <c r="AI71" s="205"/>
      <c r="AJ71" s="263"/>
      <c r="AK71" s="199"/>
      <c r="AL71" s="14" t="str">
        <f>IF(AT71="",ASC(AM71&amp;IF(AO71&lt;&gt;"",TEXT(AO71,"00"),"")&amp;IF(AQ71&lt;&gt;"",TEXT(AQ71,"00"),"")&amp;IF(AS71&lt;&gt;"",TEXT(AS71,"00"),"")),ASC(AT71))</f>
        <v/>
      </c>
      <c r="AM71" s="224"/>
      <c r="AN71" s="197"/>
      <c r="AO71" s="251"/>
      <c r="AP71" s="197"/>
      <c r="AQ71" s="251"/>
      <c r="AR71" s="209"/>
      <c r="AS71" s="253"/>
      <c r="AT71" s="255"/>
      <c r="AV71" s="5" t="str">
        <f>IF(AND(I71&lt;&gt;"107 ハーフマラソン",I71&lt;&gt;"062 10000mW"),D70 &amp; "-" &amp; I71,D70 &amp; "-" &amp; I71 &amp; J71)</f>
        <v>-</v>
      </c>
      <c r="AW71" s="5" t="str">
        <f>IF(ISERROR(VLOOKUP(記入方法!$AV71,登録者リスト!#REF!,4,FALSE)),"○","")</f>
        <v>○</v>
      </c>
      <c r="AX71" s="5" t="e">
        <f>IF(AND(I71&lt;&gt;"107 ハーフマラソン",I71&lt;&gt;"062 10000mW"),#REF! &amp; "-" &amp; I71,#REF! &amp; "-" &amp; I71 &amp; J71)</f>
        <v>#REF!</v>
      </c>
      <c r="AY71" s="5" t="str">
        <f>IF(ISERROR(VLOOKUP(AX71,突破者リスト外資格記録入力シート!$D$7:$M$106,2,FALSE)),"○","")</f>
        <v>○</v>
      </c>
      <c r="BA71" s="5" t="str">
        <f>IF(I71="107 ハーフマラソン","H",IF(I71="062 10000mW","W",""))</f>
        <v/>
      </c>
      <c r="BB71" s="5" t="e">
        <f>VLOOKUP($I71 &amp; $J71,標準記録!$A$1:$D$26,2,FALSE)</f>
        <v>#N/A</v>
      </c>
      <c r="BC71" s="5" t="e">
        <f>VLOOKUP($I71 &amp; $J71,標準記録!$A$1:$D$26,3,FALSE)</f>
        <v>#N/A</v>
      </c>
      <c r="BD71" s="5" t="e">
        <f>VLOOKUP($I71 &amp; $J71,標準記録!$A$1:$D$26,4,FALSE)</f>
        <v>#N/A</v>
      </c>
      <c r="BE71" s="5" t="str">
        <f>IF(BF71="","",A70)</f>
        <v/>
      </c>
      <c r="BF71" s="5" t="str">
        <f>IF(OR(I71="201 十種競技",I71="202 七種競技"),#REF!,"")</f>
        <v/>
      </c>
      <c r="BG71" s="5" t="str">
        <f>IF(I71="107 ハーフマラソン",#REF!,"")</f>
        <v/>
      </c>
      <c r="BH71" s="5" t="str">
        <f>I71 &amp; K71</f>
        <v/>
      </c>
      <c r="BI71" s="5">
        <f>I71</f>
        <v>0</v>
      </c>
      <c r="BJ71" s="5">
        <f>COUNTIF($BI$5:$BI$401,I71)</f>
        <v>160</v>
      </c>
      <c r="BK71" s="5">
        <f>COUNTIF($BH$5:$BH$401,I71 &amp; "B標準")</f>
        <v>0</v>
      </c>
    </row>
    <row r="72" spans="1:64" ht="15" thickTop="1" thickBot="1" x14ac:dyDescent="0.2">
      <c r="A72" s="222"/>
      <c r="B72" s="256" t="s">
        <v>128</v>
      </c>
      <c r="C72" s="257"/>
      <c r="D72" s="257"/>
      <c r="E72" s="257"/>
      <c r="F72" s="257"/>
      <c r="G72" s="258"/>
      <c r="H72" s="125"/>
      <c r="I72" s="259"/>
      <c r="J72" s="260"/>
      <c r="K72" s="260"/>
      <c r="L72" s="260"/>
      <c r="M72" s="260"/>
      <c r="N72" s="260"/>
      <c r="O72" s="260"/>
      <c r="P72" s="260"/>
      <c r="Q72" s="260"/>
      <c r="R72" s="260"/>
      <c r="S72" s="260"/>
      <c r="T72" s="260"/>
      <c r="U72" s="260"/>
      <c r="V72" s="260"/>
      <c r="W72" s="260"/>
      <c r="X72" s="260"/>
      <c r="Y72" s="260"/>
      <c r="Z72" s="260"/>
      <c r="AA72" s="260"/>
      <c r="AB72" s="260"/>
      <c r="AC72" s="260"/>
      <c r="AD72" s="260"/>
      <c r="AE72" s="260"/>
      <c r="AF72" s="260"/>
      <c r="AG72" s="260"/>
      <c r="AH72" s="260"/>
      <c r="AI72" s="260"/>
      <c r="AJ72" s="260"/>
      <c r="AK72" s="260"/>
      <c r="AL72" s="260"/>
      <c r="AM72" s="260"/>
      <c r="AN72" s="260"/>
      <c r="AO72" s="260"/>
      <c r="AP72" s="260"/>
      <c r="AQ72" s="260"/>
      <c r="AR72" s="260"/>
      <c r="AS72" s="260"/>
      <c r="AT72" s="261"/>
    </row>
    <row r="73" spans="1:64" ht="13.5" customHeight="1" x14ac:dyDescent="0.15">
      <c r="A73" s="244"/>
      <c r="B73" s="246" t="s">
        <v>0</v>
      </c>
      <c r="C73" s="248" t="s">
        <v>242</v>
      </c>
      <c r="D73" s="248" t="str">
        <f>IF(C75="○","整理番号","登録番号")</f>
        <v>登録番号</v>
      </c>
      <c r="E73" s="124" t="s">
        <v>13550</v>
      </c>
      <c r="F73" s="246" t="s">
        <v>275</v>
      </c>
      <c r="G73" s="104" t="s">
        <v>1</v>
      </c>
      <c r="H73" s="229" t="s">
        <v>13551</v>
      </c>
      <c r="I73" s="227" t="s">
        <v>2</v>
      </c>
      <c r="J73" s="229" t="s">
        <v>284</v>
      </c>
      <c r="K73" s="229" t="s">
        <v>3</v>
      </c>
      <c r="L73" s="114" t="s">
        <v>243</v>
      </c>
      <c r="M73" s="107" t="s">
        <v>16</v>
      </c>
      <c r="N73" s="231" t="s">
        <v>4</v>
      </c>
      <c r="O73" s="232"/>
      <c r="P73" s="232"/>
      <c r="Q73" s="232"/>
      <c r="R73" s="232"/>
      <c r="S73" s="232"/>
      <c r="T73" s="232"/>
      <c r="U73" s="232"/>
      <c r="V73" s="232"/>
      <c r="W73" s="232"/>
      <c r="X73" s="232"/>
      <c r="Y73" s="232"/>
      <c r="Z73" s="232"/>
      <c r="AA73" s="232"/>
      <c r="AB73" s="233"/>
      <c r="AC73" s="109" t="s">
        <v>16</v>
      </c>
      <c r="AD73" s="234" t="s">
        <v>448</v>
      </c>
      <c r="AE73" s="235"/>
      <c r="AF73" s="235"/>
      <c r="AG73" s="235"/>
      <c r="AH73" s="235"/>
      <c r="AI73" s="235"/>
      <c r="AJ73" s="235"/>
      <c r="AK73" s="236"/>
      <c r="AL73" s="107" t="s">
        <v>16</v>
      </c>
      <c r="AM73" s="231" t="s">
        <v>445</v>
      </c>
      <c r="AN73" s="232"/>
      <c r="AO73" s="232"/>
      <c r="AP73" s="232"/>
      <c r="AQ73" s="232"/>
      <c r="AR73" s="232"/>
      <c r="AS73" s="232"/>
      <c r="AT73" s="237"/>
    </row>
    <row r="74" spans="1:64" ht="14.25" thickBot="1" x14ac:dyDescent="0.2">
      <c r="A74" s="245"/>
      <c r="B74" s="247"/>
      <c r="C74" s="249"/>
      <c r="D74" s="249"/>
      <c r="E74" s="129" t="s">
        <v>6</v>
      </c>
      <c r="F74" s="247"/>
      <c r="G74" s="6" t="s">
        <v>7</v>
      </c>
      <c r="H74" s="247"/>
      <c r="I74" s="228"/>
      <c r="J74" s="230"/>
      <c r="K74" s="230"/>
      <c r="L74" s="115"/>
      <c r="M74" s="108"/>
      <c r="N74" s="238" t="s">
        <v>8</v>
      </c>
      <c r="O74" s="239"/>
      <c r="P74" s="239"/>
      <c r="Q74" s="239"/>
      <c r="R74" s="239"/>
      <c r="S74" s="239"/>
      <c r="T74" s="240"/>
      <c r="U74" s="129" t="s">
        <v>9</v>
      </c>
      <c r="V74" s="111" t="s">
        <v>10</v>
      </c>
      <c r="W74" s="112"/>
      <c r="X74" s="112"/>
      <c r="Y74" s="112"/>
      <c r="Z74" s="112"/>
      <c r="AA74" s="113"/>
      <c r="AB74" s="92" t="s">
        <v>11</v>
      </c>
      <c r="AC74" s="110"/>
      <c r="AD74" s="241" t="s">
        <v>8</v>
      </c>
      <c r="AE74" s="242"/>
      <c r="AF74" s="242"/>
      <c r="AG74" s="242"/>
      <c r="AH74" s="242"/>
      <c r="AI74" s="242"/>
      <c r="AJ74" s="243"/>
      <c r="AK74" s="100" t="s">
        <v>9</v>
      </c>
      <c r="AL74" s="108"/>
      <c r="AM74" s="238" t="s">
        <v>8</v>
      </c>
      <c r="AN74" s="239"/>
      <c r="AO74" s="239"/>
      <c r="AP74" s="239"/>
      <c r="AQ74" s="239"/>
      <c r="AR74" s="239"/>
      <c r="AS74" s="240"/>
      <c r="AT74" s="93" t="s">
        <v>9</v>
      </c>
    </row>
    <row r="75" spans="1:64" x14ac:dyDescent="0.15">
      <c r="A75" s="220">
        <v>15</v>
      </c>
      <c r="B75" s="223"/>
      <c r="C75" s="225"/>
      <c r="D75" s="223"/>
      <c r="E75" s="126" t="str">
        <f>IF(C75="○",IF($D75&lt;&gt;"",VLOOKUP($D75,新規学連登録者入力シート!$A$2:$U$101,8,FALSE),""),IF($D75&lt;&gt;"",IF(VLOOKUP(記入方法!$D75,登録者リスト!$A$1:$F$43729,4,FALSE)=基本情報!$D$6,VLOOKUP(記入方法!$D75,登録者リスト!$A$1:$F$43729,3,FALSE),""),""))</f>
        <v/>
      </c>
      <c r="F75" s="214" t="str">
        <f>IF(C75="○",IF($D75&lt;&gt;"",VLOOKUP($D75,新規学連登録者入力シート!$A$2:$U$101,9,FALSE),""),IF($D75&lt;&gt;"",IF(VLOOKUP(記入方法!$D75,登録者リスト!$A$1:$G$43729,4,FALSE)=基本情報!$D$6,VLOOKUP(記入方法!$D75,登録者リスト!$A$1:$G$43729,7,FALSE),""),""))</f>
        <v/>
      </c>
      <c r="G75" s="127" t="str">
        <f>IF(C75="○",IF($D75&lt;&gt;"",VLOOKUP($D75,新規学連登録者入力シート!$A$2:$U$101,14,FALSE),""),IF($D75&lt;&gt;"",IF(VLOOKUP(記入方法!$D75,登録者リスト!$A$1:$F$43729,4,FALSE)=基本情報!$D$6,VLOOKUP(記入方法!$D75,登録者リスト!$A$1:$F$43729,5,FALSE),""),""))</f>
        <v/>
      </c>
      <c r="H75" s="212" t="str">
        <f>IF(C75="○",IF($D75&lt;&gt;"",VLOOKUP($D75,新規学連登録者入力シート!$A$2:$U$101,19,FALSE),""),IF($D75&lt;&gt;"",IF(VLOOKUP(記入方法!$D75,登録者リスト!$A$1:$H$43729,4,FALSE)=基本情報!$D$6,VLOOKUP(記入方法!$D75,登録者リスト!$A$1:$H$43729,8,FALSE),""),""))</f>
        <v/>
      </c>
      <c r="I75" s="216"/>
      <c r="J75" s="216"/>
      <c r="K75" s="218" t="str">
        <f>IFERROR(IF(I75="","",IF(AND(I75&lt;&gt;"107 ハーフマラソン",I75&lt;&gt;"062 10000mW"),IF(BD75="T",IF(VALUE(M75)&lt;=BB75,"A標準",IF(VALUE(M75)&lt;=BC75,"B標準","未突破")),IF(VALUE(M75)&gt;=BB75,"A標準",IF(VALUE(M75)&gt;=BC75,"B標準","未突破"))),IF(VALUE(M75)&lt;=BC75,"","未突破"))),"")</f>
        <v/>
      </c>
      <c r="L75" s="105"/>
      <c r="M75" s="12" t="str">
        <f>IF(U75="",ASC(N75&amp;IF(P75&lt;&gt;"",TEXT(P75,"00"),"")&amp;IF(R75&lt;&gt;"",TEXT(R75,"00"),"")&amp;IF(T75&lt;&gt;"",TEXT(T75,"00"),"")),ASC(U75))</f>
        <v/>
      </c>
      <c r="N75" s="212"/>
      <c r="O75" s="196" t="s">
        <v>239</v>
      </c>
      <c r="P75" s="206"/>
      <c r="Q75" s="196" t="s">
        <v>240</v>
      </c>
      <c r="R75" s="206"/>
      <c r="S75" s="208" t="s">
        <v>241</v>
      </c>
      <c r="T75" s="210"/>
      <c r="U75" s="212"/>
      <c r="V75" s="7"/>
      <c r="W75" s="8" t="s">
        <v>23</v>
      </c>
      <c r="X75" s="7"/>
      <c r="Y75" s="8" t="s">
        <v>24</v>
      </c>
      <c r="Z75" s="7"/>
      <c r="AA75" s="8" t="s">
        <v>26</v>
      </c>
      <c r="AB75" s="214"/>
      <c r="AC75" s="101" t="str">
        <f>IF(AK75="",ASC(AD75&amp;IF(AF75&lt;&gt;"",TEXT(AF75,"00"),"")&amp;IF(AH75&lt;&gt;"",TEXT(AH75,"00"),"")&amp;IF(AJ75&lt;&gt;"",TEXT(AJ75,"00"),"")),ASC(AK75))</f>
        <v/>
      </c>
      <c r="AD75" s="198" t="str">
        <f>IF(I75="","",IF(I75="201 十種競技","",VLOOKUP(I75,大学記録!$A$3:$H$5,2,FALSE)))</f>
        <v/>
      </c>
      <c r="AE75" s="200" t="s">
        <v>239</v>
      </c>
      <c r="AF75" s="202" t="str">
        <f>IF(I75="","",IF(I75="201 十種競技","",VLOOKUP(I75,大学記録!$A$3:$H$5,4,FALSE)))</f>
        <v/>
      </c>
      <c r="AG75" s="200" t="s">
        <v>240</v>
      </c>
      <c r="AH75" s="202" t="str">
        <f>IF(I75="","",IF(I75="201 十種競技","",VLOOKUP(I75,大学記録!$A$3:$H$5,6,FALSE)))</f>
        <v/>
      </c>
      <c r="AI75" s="204" t="s">
        <v>241</v>
      </c>
      <c r="AJ75" s="262" t="str">
        <f>IF(I75="","",IF(I75="201 十種競技","",VLOOKUP(I75,大学記録!$A$3:$H$5,8,FALSE)))</f>
        <v/>
      </c>
      <c r="AK75" s="198" t="str">
        <f>IF(I75="","",IF(I75="201 十種競技",大学記録!#REF!,""))</f>
        <v/>
      </c>
      <c r="AL75" s="12" t="str">
        <f>IF(AT75="",ASC(AM75&amp;IF(AO75&lt;&gt;"",TEXT(AO75,"00"),"")&amp;IF(AQ75&lt;&gt;"",TEXT(AQ75,"00"),"")&amp;IF(AS75&lt;&gt;"",TEXT(AS75,"00"),"")),ASC(AT75))</f>
        <v/>
      </c>
      <c r="AM75" s="223"/>
      <c r="AN75" s="196" t="s">
        <v>239</v>
      </c>
      <c r="AO75" s="250"/>
      <c r="AP75" s="196" t="s">
        <v>240</v>
      </c>
      <c r="AQ75" s="250"/>
      <c r="AR75" s="208" t="s">
        <v>241</v>
      </c>
      <c r="AS75" s="252"/>
      <c r="AT75" s="254"/>
      <c r="AV75" s="5" t="str">
        <f>IF(AND(I75&lt;&gt;"107 ハーフマラソン",I75&lt;&gt;"062 10000mW"),D75 &amp; "-" &amp; I75,D75 &amp; "-" &amp; I75 &amp; J75)</f>
        <v>-</v>
      </c>
      <c r="AW75" s="5" t="str">
        <f>IF(ISERROR(VLOOKUP(記入方法!$AV75,登録者リスト!#REF!,4,FALSE)),"○","")</f>
        <v>○</v>
      </c>
      <c r="AX75" s="5" t="e">
        <f>IF(AND(I75&lt;&gt;"107 ハーフマラソン",I75&lt;&gt;"062 10000mW"),#REF! &amp; "-" &amp; I75,#REF! &amp; "-" &amp; I75 &amp; J75)</f>
        <v>#REF!</v>
      </c>
      <c r="AY75" s="5" t="str">
        <f>IF(ISERROR(VLOOKUP(AX75,突破者リスト外資格記録入力シート!$D$7:$M$106,2,FALSE)),"○","")</f>
        <v>○</v>
      </c>
      <c r="AZ75" s="5" t="str">
        <f>IF(C75="○","整理番号","登録番号")</f>
        <v>登録番号</v>
      </c>
      <c r="BA75" s="5" t="str">
        <f>IF(I75="107 ハーフマラソン","H",IF(I75="062 10000mW","W",""))</f>
        <v/>
      </c>
      <c r="BB75" s="5" t="e">
        <f>VLOOKUP($I75 &amp; $J75,標準記録!$A$1:$D$26,2,FALSE)</f>
        <v>#N/A</v>
      </c>
      <c r="BC75" s="5" t="e">
        <f>VLOOKUP($I75 &amp; $J75,標準記録!$A$1:$D$26,3,FALSE)</f>
        <v>#N/A</v>
      </c>
      <c r="BD75" s="5" t="e">
        <f>VLOOKUP($I75 &amp; $J75,標準記録!$A$1:$D$26,4,FALSE)</f>
        <v>#N/A</v>
      </c>
      <c r="BE75" s="5" t="str">
        <f>IF(BF75="","",A75)</f>
        <v/>
      </c>
      <c r="BF75" s="5" t="str">
        <f>IF(OR(I75="201 十種競技",I75="202 七種競技"),#REF!,"")</f>
        <v/>
      </c>
      <c r="BG75" s="5" t="str">
        <f>IF(I75="107 ハーフマラソン",#REF!,"")</f>
        <v/>
      </c>
      <c r="BH75" s="5" t="str">
        <f>I75 &amp; K75</f>
        <v/>
      </c>
      <c r="BI75" s="5">
        <f>I75</f>
        <v>0</v>
      </c>
      <c r="BJ75" s="5">
        <f>COUNTIF($BI$5:$BI$401,I75)</f>
        <v>160</v>
      </c>
      <c r="BK75" s="5">
        <f>COUNTIF($BH$5:$BH$401,I75 &amp; "B標準")</f>
        <v>0</v>
      </c>
      <c r="BL75" s="5" t="str">
        <f>D73 &amp; D75</f>
        <v>登録番号</v>
      </c>
    </row>
    <row r="76" spans="1:64" ht="14.25" thickBot="1" x14ac:dyDescent="0.2">
      <c r="A76" s="221"/>
      <c r="B76" s="224"/>
      <c r="C76" s="226"/>
      <c r="D76" s="224"/>
      <c r="E76" s="128" t="str">
        <f>IF(C75="○",IF($D75&lt;&gt;"",VLOOKUP($D75,新規学連登録者入力シート!$A$2:$U$101,7,FALSE),""),IF($D75&lt;&gt;"",IF(VLOOKUP(記入方法!$D75,登録者リスト!$A$1:$F$43729,4,FALSE)=基本情報!$D$6,VLOOKUP(記入方法!$D75,登録者リスト!$A$1:$F$43729,2,FALSE),""),""))</f>
        <v/>
      </c>
      <c r="F76" s="215"/>
      <c r="G76" s="128" t="str">
        <f>IF(C75="○",IF($D75&lt;&gt;"",VLOOKUP($D75,新規学連登録者入力シート!$A$2:$U$101,19,FALSE),""),IF($D75&lt;&gt;"",IF(VLOOKUP(記入方法!$D75,登録者リスト!$A$1:$F$43729,4,FALSE)=基本情報!$D$6,VLOOKUP(記入方法!$D75,登録者リスト!$A$1:$F$43729,6,FALSE),""),""))</f>
        <v/>
      </c>
      <c r="H76" s="213"/>
      <c r="I76" s="217"/>
      <c r="J76" s="217"/>
      <c r="K76" s="219"/>
      <c r="L76" s="106"/>
      <c r="M76" s="14" t="str">
        <f>IF(U76="",ASC(N76&amp;IF(P76&lt;&gt;"",TEXT(P76,"00"),"")&amp;IF(R76&lt;&gt;"",TEXT(R76,"00"),"")&amp;IF(T76&lt;&gt;"",TEXT(T76,"00"),"")),ASC(U76))</f>
        <v/>
      </c>
      <c r="N76" s="213"/>
      <c r="O76" s="197"/>
      <c r="P76" s="207"/>
      <c r="Q76" s="197"/>
      <c r="R76" s="207"/>
      <c r="S76" s="209"/>
      <c r="T76" s="211"/>
      <c r="U76" s="213"/>
      <c r="V76" s="9"/>
      <c r="W76" s="10" t="s">
        <v>23</v>
      </c>
      <c r="X76" s="9"/>
      <c r="Y76" s="10" t="s">
        <v>25</v>
      </c>
      <c r="Z76" s="9"/>
      <c r="AA76" s="10" t="s">
        <v>26</v>
      </c>
      <c r="AB76" s="215"/>
      <c r="AC76" s="102" t="str">
        <f>IF(AK76="",ASC(AD75&amp;IF(AF76&lt;&gt;"",TEXT(AF76,"00"),"")&amp;IF(AH76&lt;&gt;"",TEXT(AH76,"00"),"")&amp;IF(AJ76&lt;&gt;"",TEXT(AJ76,"00"),"")),ASC(AK76))</f>
        <v/>
      </c>
      <c r="AD76" s="199"/>
      <c r="AE76" s="201"/>
      <c r="AF76" s="203"/>
      <c r="AG76" s="201"/>
      <c r="AH76" s="203"/>
      <c r="AI76" s="205"/>
      <c r="AJ76" s="263"/>
      <c r="AK76" s="199"/>
      <c r="AL76" s="14" t="str">
        <f>IF(AT76="",ASC(AM76&amp;IF(AO76&lt;&gt;"",TEXT(AO76,"00"),"")&amp;IF(AQ76&lt;&gt;"",TEXT(AQ76,"00"),"")&amp;IF(AS76&lt;&gt;"",TEXT(AS76,"00"),"")),ASC(AT76))</f>
        <v/>
      </c>
      <c r="AM76" s="224"/>
      <c r="AN76" s="197"/>
      <c r="AO76" s="251"/>
      <c r="AP76" s="197"/>
      <c r="AQ76" s="251"/>
      <c r="AR76" s="209"/>
      <c r="AS76" s="253"/>
      <c r="AT76" s="255"/>
      <c r="AV76" s="5" t="str">
        <f>IF(AND(I76&lt;&gt;"107 ハーフマラソン",I76&lt;&gt;"062 10000mW"),D75 &amp; "-" &amp; I76,D75 &amp; "-" &amp; I76 &amp; J76)</f>
        <v>-</v>
      </c>
      <c r="AW76" s="5" t="str">
        <f>IF(ISERROR(VLOOKUP(記入方法!$AV76,登録者リスト!#REF!,4,FALSE)),"○","")</f>
        <v>○</v>
      </c>
      <c r="AX76" s="5" t="e">
        <f>IF(AND(I76&lt;&gt;"107 ハーフマラソン",I76&lt;&gt;"062 10000mW"),#REF! &amp; "-" &amp; I76,#REF! &amp; "-" &amp; I76 &amp; J76)</f>
        <v>#REF!</v>
      </c>
      <c r="AY76" s="5" t="str">
        <f>IF(ISERROR(VLOOKUP(AX76,突破者リスト外資格記録入力シート!$D$7:$M$106,2,FALSE)),"○","")</f>
        <v>○</v>
      </c>
      <c r="BA76" s="5" t="str">
        <f>IF(I76="107 ハーフマラソン","H",IF(I76="062 10000mW","W",""))</f>
        <v/>
      </c>
      <c r="BB76" s="5" t="e">
        <f>VLOOKUP($I76 &amp; $J76,標準記録!$A$1:$D$26,2,FALSE)</f>
        <v>#N/A</v>
      </c>
      <c r="BC76" s="5" t="e">
        <f>VLOOKUP($I76 &amp; $J76,標準記録!$A$1:$D$26,3,FALSE)</f>
        <v>#N/A</v>
      </c>
      <c r="BD76" s="5" t="e">
        <f>VLOOKUP($I76 &amp; $J76,標準記録!$A$1:$D$26,4,FALSE)</f>
        <v>#N/A</v>
      </c>
      <c r="BE76" s="5" t="str">
        <f>IF(BF76="","",A75)</f>
        <v/>
      </c>
      <c r="BF76" s="5" t="str">
        <f>IF(OR(I76="201 十種競技",I76="202 七種競技"),#REF!,"")</f>
        <v/>
      </c>
      <c r="BG76" s="5" t="str">
        <f>IF(I76="107 ハーフマラソン",#REF!,"")</f>
        <v/>
      </c>
      <c r="BH76" s="5" t="str">
        <f>I76 &amp; K76</f>
        <v/>
      </c>
      <c r="BI76" s="5">
        <f>I76</f>
        <v>0</v>
      </c>
      <c r="BJ76" s="5">
        <f>COUNTIF($BI$5:$BI$401,I76)</f>
        <v>160</v>
      </c>
      <c r="BK76" s="5">
        <f>COUNTIF($BH$5:$BH$401,I76 &amp; "B標準")</f>
        <v>0</v>
      </c>
    </row>
    <row r="77" spans="1:64" ht="15" thickTop="1" thickBot="1" x14ac:dyDescent="0.2">
      <c r="A77" s="222"/>
      <c r="B77" s="256" t="s">
        <v>128</v>
      </c>
      <c r="C77" s="257"/>
      <c r="D77" s="257"/>
      <c r="E77" s="257"/>
      <c r="F77" s="257"/>
      <c r="G77" s="258"/>
      <c r="H77" s="125"/>
      <c r="I77" s="259"/>
      <c r="J77" s="260"/>
      <c r="K77" s="260"/>
      <c r="L77" s="260"/>
      <c r="M77" s="260"/>
      <c r="N77" s="260"/>
      <c r="O77" s="260"/>
      <c r="P77" s="260"/>
      <c r="Q77" s="260"/>
      <c r="R77" s="260"/>
      <c r="S77" s="260"/>
      <c r="T77" s="260"/>
      <c r="U77" s="260"/>
      <c r="V77" s="260"/>
      <c r="W77" s="260"/>
      <c r="X77" s="260"/>
      <c r="Y77" s="260"/>
      <c r="Z77" s="260"/>
      <c r="AA77" s="260"/>
      <c r="AB77" s="260"/>
      <c r="AC77" s="260"/>
      <c r="AD77" s="260"/>
      <c r="AE77" s="260"/>
      <c r="AF77" s="260"/>
      <c r="AG77" s="260"/>
      <c r="AH77" s="260"/>
      <c r="AI77" s="260"/>
      <c r="AJ77" s="260"/>
      <c r="AK77" s="260"/>
      <c r="AL77" s="260"/>
      <c r="AM77" s="260"/>
      <c r="AN77" s="260"/>
      <c r="AO77" s="260"/>
      <c r="AP77" s="260"/>
      <c r="AQ77" s="260"/>
      <c r="AR77" s="260"/>
      <c r="AS77" s="260"/>
      <c r="AT77" s="261"/>
    </row>
    <row r="78" spans="1:64" ht="13.5" customHeight="1" x14ac:dyDescent="0.15">
      <c r="A78" s="244"/>
      <c r="B78" s="246" t="s">
        <v>0</v>
      </c>
      <c r="C78" s="248" t="s">
        <v>242</v>
      </c>
      <c r="D78" s="248" t="str">
        <f>IF(C80="○","整理番号","登録番号")</f>
        <v>登録番号</v>
      </c>
      <c r="E78" s="124" t="s">
        <v>13550</v>
      </c>
      <c r="F78" s="246" t="s">
        <v>275</v>
      </c>
      <c r="G78" s="104" t="s">
        <v>1</v>
      </c>
      <c r="H78" s="229" t="s">
        <v>13551</v>
      </c>
      <c r="I78" s="227" t="s">
        <v>2</v>
      </c>
      <c r="J78" s="229" t="s">
        <v>284</v>
      </c>
      <c r="K78" s="229" t="s">
        <v>3</v>
      </c>
      <c r="L78" s="114" t="s">
        <v>243</v>
      </c>
      <c r="M78" s="107" t="s">
        <v>16</v>
      </c>
      <c r="N78" s="231" t="s">
        <v>4</v>
      </c>
      <c r="O78" s="232"/>
      <c r="P78" s="232"/>
      <c r="Q78" s="232"/>
      <c r="R78" s="232"/>
      <c r="S78" s="232"/>
      <c r="T78" s="232"/>
      <c r="U78" s="232"/>
      <c r="V78" s="232"/>
      <c r="W78" s="232"/>
      <c r="X78" s="232"/>
      <c r="Y78" s="232"/>
      <c r="Z78" s="232"/>
      <c r="AA78" s="232"/>
      <c r="AB78" s="233"/>
      <c r="AC78" s="109" t="s">
        <v>16</v>
      </c>
      <c r="AD78" s="234" t="s">
        <v>448</v>
      </c>
      <c r="AE78" s="235"/>
      <c r="AF78" s="235"/>
      <c r="AG78" s="235"/>
      <c r="AH78" s="235"/>
      <c r="AI78" s="235"/>
      <c r="AJ78" s="235"/>
      <c r="AK78" s="236"/>
      <c r="AL78" s="107" t="s">
        <v>16</v>
      </c>
      <c r="AM78" s="231" t="s">
        <v>445</v>
      </c>
      <c r="AN78" s="232"/>
      <c r="AO78" s="232"/>
      <c r="AP78" s="232"/>
      <c r="AQ78" s="232"/>
      <c r="AR78" s="232"/>
      <c r="AS78" s="232"/>
      <c r="AT78" s="237"/>
    </row>
    <row r="79" spans="1:64" ht="14.25" thickBot="1" x14ac:dyDescent="0.2">
      <c r="A79" s="245"/>
      <c r="B79" s="247"/>
      <c r="C79" s="249"/>
      <c r="D79" s="249"/>
      <c r="E79" s="129" t="s">
        <v>6</v>
      </c>
      <c r="F79" s="247"/>
      <c r="G79" s="6" t="s">
        <v>7</v>
      </c>
      <c r="H79" s="247"/>
      <c r="I79" s="228"/>
      <c r="J79" s="230"/>
      <c r="K79" s="230"/>
      <c r="L79" s="115"/>
      <c r="M79" s="108"/>
      <c r="N79" s="238" t="s">
        <v>8</v>
      </c>
      <c r="O79" s="239"/>
      <c r="P79" s="239"/>
      <c r="Q79" s="239"/>
      <c r="R79" s="239"/>
      <c r="S79" s="239"/>
      <c r="T79" s="240"/>
      <c r="U79" s="129" t="s">
        <v>9</v>
      </c>
      <c r="V79" s="111" t="s">
        <v>10</v>
      </c>
      <c r="W79" s="112"/>
      <c r="X79" s="112"/>
      <c r="Y79" s="112"/>
      <c r="Z79" s="112"/>
      <c r="AA79" s="113"/>
      <c r="AB79" s="92" t="s">
        <v>11</v>
      </c>
      <c r="AC79" s="110"/>
      <c r="AD79" s="241" t="s">
        <v>8</v>
      </c>
      <c r="AE79" s="242"/>
      <c r="AF79" s="242"/>
      <c r="AG79" s="242"/>
      <c r="AH79" s="242"/>
      <c r="AI79" s="242"/>
      <c r="AJ79" s="243"/>
      <c r="AK79" s="100" t="s">
        <v>9</v>
      </c>
      <c r="AL79" s="108"/>
      <c r="AM79" s="238" t="s">
        <v>8</v>
      </c>
      <c r="AN79" s="239"/>
      <c r="AO79" s="239"/>
      <c r="AP79" s="239"/>
      <c r="AQ79" s="239"/>
      <c r="AR79" s="239"/>
      <c r="AS79" s="240"/>
      <c r="AT79" s="93" t="s">
        <v>9</v>
      </c>
    </row>
    <row r="80" spans="1:64" x14ac:dyDescent="0.15">
      <c r="A80" s="220">
        <v>16</v>
      </c>
      <c r="B80" s="223"/>
      <c r="C80" s="225"/>
      <c r="D80" s="223"/>
      <c r="E80" s="126" t="str">
        <f>IF(C80="○",IF($D80&lt;&gt;"",VLOOKUP($D80,新規学連登録者入力シート!$A$2:$U$101,8,FALSE),""),IF($D80&lt;&gt;"",IF(VLOOKUP(記入方法!$D80,登録者リスト!$A$1:$F$43729,4,FALSE)=基本情報!$D$6,VLOOKUP(記入方法!$D80,登録者リスト!$A$1:$F$43729,3,FALSE),""),""))</f>
        <v/>
      </c>
      <c r="F80" s="214" t="str">
        <f>IF(C80="○",IF($D80&lt;&gt;"",VLOOKUP($D80,新規学連登録者入力シート!$A$2:$U$101,9,FALSE),""),IF($D80&lt;&gt;"",IF(VLOOKUP(記入方法!$D80,登録者リスト!$A$1:$G$43729,4,FALSE)=基本情報!$D$6,VLOOKUP(記入方法!$D80,登録者リスト!$A$1:$G$43729,7,FALSE),""),""))</f>
        <v/>
      </c>
      <c r="G80" s="127" t="str">
        <f>IF(C80="○",IF($D80&lt;&gt;"",VLOOKUP($D80,新規学連登録者入力シート!$A$2:$U$101,14,FALSE),""),IF($D80&lt;&gt;"",IF(VLOOKUP(記入方法!$D80,登録者リスト!$A$1:$F$43729,4,FALSE)=基本情報!$D$6,VLOOKUP(記入方法!$D80,登録者リスト!$A$1:$F$43729,5,FALSE),""),""))</f>
        <v/>
      </c>
      <c r="H80" s="212" t="str">
        <f>IF(C80="○",IF($D80&lt;&gt;"",VLOOKUP($D80,新規学連登録者入力シート!$A$2:$U$101,19,FALSE),""),IF($D80&lt;&gt;"",IF(VLOOKUP(記入方法!$D80,登録者リスト!$A$1:$H$43729,4,FALSE)=基本情報!$D$6,VLOOKUP(記入方法!$D80,登録者リスト!$A$1:$H$43729,8,FALSE),""),""))</f>
        <v/>
      </c>
      <c r="I80" s="216"/>
      <c r="J80" s="216"/>
      <c r="K80" s="218" t="str">
        <f>IFERROR(IF(I80="","",IF(AND(I80&lt;&gt;"107 ハーフマラソン",I80&lt;&gt;"062 10000mW"),IF(BD80="T",IF(VALUE(M80)&lt;=BB80,"A標準",IF(VALUE(M80)&lt;=BC80,"B標準","未突破")),IF(VALUE(M80)&gt;=BB80,"A標準",IF(VALUE(M80)&gt;=BC80,"B標準","未突破"))),IF(VALUE(M80)&lt;=BC80,"","未突破"))),"")</f>
        <v/>
      </c>
      <c r="L80" s="105"/>
      <c r="M80" s="12" t="str">
        <f>IF(U80="",ASC(N80&amp;IF(P80&lt;&gt;"",TEXT(P80,"00"),"")&amp;IF(R80&lt;&gt;"",TEXT(R80,"00"),"")&amp;IF(T80&lt;&gt;"",TEXT(T80,"00"),"")),ASC(U80))</f>
        <v/>
      </c>
      <c r="N80" s="212"/>
      <c r="O80" s="196" t="s">
        <v>239</v>
      </c>
      <c r="P80" s="206"/>
      <c r="Q80" s="196" t="s">
        <v>240</v>
      </c>
      <c r="R80" s="206"/>
      <c r="S80" s="208" t="s">
        <v>241</v>
      </c>
      <c r="T80" s="210"/>
      <c r="U80" s="212"/>
      <c r="V80" s="7"/>
      <c r="W80" s="8" t="s">
        <v>23</v>
      </c>
      <c r="X80" s="7"/>
      <c r="Y80" s="8" t="s">
        <v>24</v>
      </c>
      <c r="Z80" s="7"/>
      <c r="AA80" s="8" t="s">
        <v>26</v>
      </c>
      <c r="AB80" s="214"/>
      <c r="AC80" s="101" t="str">
        <f>IF(AK80="",ASC(AD80&amp;IF(AF80&lt;&gt;"",TEXT(AF80,"00"),"")&amp;IF(AH80&lt;&gt;"",TEXT(AH80,"00"),"")&amp;IF(AJ80&lt;&gt;"",TEXT(AJ80,"00"),"")),ASC(AK80))</f>
        <v/>
      </c>
      <c r="AD80" s="198" t="str">
        <f>IF(I80="","",IF(I80="201 十種競技","",VLOOKUP(I80,大学記録!$A$3:$H$5,2,FALSE)))</f>
        <v/>
      </c>
      <c r="AE80" s="200" t="s">
        <v>239</v>
      </c>
      <c r="AF80" s="202" t="str">
        <f>IF(I80="","",IF(I80="201 十種競技","",VLOOKUP(I80,大学記録!$A$3:$H$5,4,FALSE)))</f>
        <v/>
      </c>
      <c r="AG80" s="200" t="s">
        <v>240</v>
      </c>
      <c r="AH80" s="202" t="str">
        <f>IF(I80="","",IF(I80="201 十種競技","",VLOOKUP(I80,大学記録!$A$3:$H$5,6,FALSE)))</f>
        <v/>
      </c>
      <c r="AI80" s="204" t="s">
        <v>241</v>
      </c>
      <c r="AJ80" s="262" t="str">
        <f>IF(I80="","",IF(I80="201 十種競技","",VLOOKUP(I80,大学記録!$A$3:$H$5,8,FALSE)))</f>
        <v/>
      </c>
      <c r="AK80" s="198" t="str">
        <f>IF(I80="","",IF(I80="201 十種競技",大学記録!#REF!,""))</f>
        <v/>
      </c>
      <c r="AL80" s="12" t="str">
        <f>IF(AT80="",ASC(AM80&amp;IF(AO80&lt;&gt;"",TEXT(AO80,"00"),"")&amp;IF(AQ80&lt;&gt;"",TEXT(AQ80,"00"),"")&amp;IF(AS80&lt;&gt;"",TEXT(AS80,"00"),"")),ASC(AT80))</f>
        <v/>
      </c>
      <c r="AM80" s="223"/>
      <c r="AN80" s="196" t="s">
        <v>239</v>
      </c>
      <c r="AO80" s="250"/>
      <c r="AP80" s="196" t="s">
        <v>240</v>
      </c>
      <c r="AQ80" s="250"/>
      <c r="AR80" s="208" t="s">
        <v>241</v>
      </c>
      <c r="AS80" s="252"/>
      <c r="AT80" s="254"/>
      <c r="AV80" s="5" t="str">
        <f>IF(AND(I80&lt;&gt;"107 ハーフマラソン",I80&lt;&gt;"062 10000mW"),D80 &amp; "-" &amp; I80,D80 &amp; "-" &amp; I80 &amp; J80)</f>
        <v>-</v>
      </c>
      <c r="AW80" s="5" t="str">
        <f>IF(ISERROR(VLOOKUP(記入方法!$AV80,登録者リスト!#REF!,4,FALSE)),"○","")</f>
        <v>○</v>
      </c>
      <c r="AX80" s="5" t="e">
        <f>IF(AND(I80&lt;&gt;"107 ハーフマラソン",I80&lt;&gt;"062 10000mW"),#REF! &amp; "-" &amp; I80,#REF! &amp; "-" &amp; I80 &amp; J80)</f>
        <v>#REF!</v>
      </c>
      <c r="AY80" s="5" t="str">
        <f>IF(ISERROR(VLOOKUP(AX80,突破者リスト外資格記録入力シート!$D$7:$M$106,2,FALSE)),"○","")</f>
        <v>○</v>
      </c>
      <c r="AZ80" s="5" t="str">
        <f>IF(C80="○","整理番号","登録番号")</f>
        <v>登録番号</v>
      </c>
      <c r="BA80" s="5" t="str">
        <f>IF(I80="107 ハーフマラソン","H",IF(I80="062 10000mW","W",""))</f>
        <v/>
      </c>
      <c r="BB80" s="5" t="e">
        <f>VLOOKUP($I80 &amp; $J80,標準記録!$A$1:$D$26,2,FALSE)</f>
        <v>#N/A</v>
      </c>
      <c r="BC80" s="5" t="e">
        <f>VLOOKUP($I80 &amp; $J80,標準記録!$A$1:$D$26,3,FALSE)</f>
        <v>#N/A</v>
      </c>
      <c r="BD80" s="5" t="e">
        <f>VLOOKUP($I80 &amp; $J80,標準記録!$A$1:$D$26,4,FALSE)</f>
        <v>#N/A</v>
      </c>
      <c r="BE80" s="5" t="str">
        <f>IF(BF80="","",A80)</f>
        <v/>
      </c>
      <c r="BF80" s="5" t="str">
        <f>IF(OR(I80="201 十種競技",I80="202 七種競技"),#REF!,"")</f>
        <v/>
      </c>
      <c r="BG80" s="5" t="str">
        <f>IF(I80="107 ハーフマラソン",#REF!,"")</f>
        <v/>
      </c>
      <c r="BH80" s="5" t="str">
        <f>I80 &amp; K80</f>
        <v/>
      </c>
      <c r="BI80" s="5">
        <f>I80</f>
        <v>0</v>
      </c>
      <c r="BJ80" s="5">
        <f>COUNTIF($BI$5:$BI$401,I80)</f>
        <v>160</v>
      </c>
      <c r="BK80" s="5">
        <f>COUNTIF($BH$5:$BH$401,I80 &amp; "B標準")</f>
        <v>0</v>
      </c>
      <c r="BL80" s="5" t="str">
        <f>D78 &amp; D80</f>
        <v>登録番号</v>
      </c>
    </row>
    <row r="81" spans="1:64" ht="14.25" thickBot="1" x14ac:dyDescent="0.2">
      <c r="A81" s="221"/>
      <c r="B81" s="224"/>
      <c r="C81" s="226"/>
      <c r="D81" s="224"/>
      <c r="E81" s="128" t="str">
        <f>IF(C80="○",IF($D80&lt;&gt;"",VLOOKUP($D80,新規学連登録者入力シート!$A$2:$U$101,7,FALSE),""),IF($D80&lt;&gt;"",IF(VLOOKUP(記入方法!$D80,登録者リスト!$A$1:$F$43729,4,FALSE)=基本情報!$D$6,VLOOKUP(記入方法!$D80,登録者リスト!$A$1:$F$43729,2,FALSE),""),""))</f>
        <v/>
      </c>
      <c r="F81" s="215"/>
      <c r="G81" s="128" t="str">
        <f>IF(C80="○",IF($D80&lt;&gt;"",VLOOKUP($D80,新規学連登録者入力シート!$A$2:$U$101,19,FALSE),""),IF($D80&lt;&gt;"",IF(VLOOKUP(記入方法!$D80,登録者リスト!$A$1:$F$43729,4,FALSE)=基本情報!$D$6,VLOOKUP(記入方法!$D80,登録者リスト!$A$1:$F$43729,6,FALSE),""),""))</f>
        <v/>
      </c>
      <c r="H81" s="213"/>
      <c r="I81" s="217"/>
      <c r="J81" s="217"/>
      <c r="K81" s="219"/>
      <c r="L81" s="106"/>
      <c r="M81" s="14" t="str">
        <f>IF(U81="",ASC(N81&amp;IF(P81&lt;&gt;"",TEXT(P81,"00"),"")&amp;IF(R81&lt;&gt;"",TEXT(R81,"00"),"")&amp;IF(T81&lt;&gt;"",TEXT(T81,"00"),"")),ASC(U81))</f>
        <v/>
      </c>
      <c r="N81" s="213"/>
      <c r="O81" s="197"/>
      <c r="P81" s="207"/>
      <c r="Q81" s="197"/>
      <c r="R81" s="207"/>
      <c r="S81" s="209"/>
      <c r="T81" s="211"/>
      <c r="U81" s="213"/>
      <c r="V81" s="9"/>
      <c r="W81" s="10" t="s">
        <v>23</v>
      </c>
      <c r="X81" s="9"/>
      <c r="Y81" s="10" t="s">
        <v>25</v>
      </c>
      <c r="Z81" s="9"/>
      <c r="AA81" s="10" t="s">
        <v>26</v>
      </c>
      <c r="AB81" s="215"/>
      <c r="AC81" s="102" t="str">
        <f>IF(AK81="",ASC(AD80&amp;IF(AF81&lt;&gt;"",TEXT(AF81,"00"),"")&amp;IF(AH81&lt;&gt;"",TEXT(AH81,"00"),"")&amp;IF(AJ81&lt;&gt;"",TEXT(AJ81,"00"),"")),ASC(AK81))</f>
        <v/>
      </c>
      <c r="AD81" s="199"/>
      <c r="AE81" s="201"/>
      <c r="AF81" s="203"/>
      <c r="AG81" s="201"/>
      <c r="AH81" s="203"/>
      <c r="AI81" s="205"/>
      <c r="AJ81" s="263"/>
      <c r="AK81" s="199"/>
      <c r="AL81" s="14" t="str">
        <f>IF(AT81="",ASC(AM81&amp;IF(AO81&lt;&gt;"",TEXT(AO81,"00"),"")&amp;IF(AQ81&lt;&gt;"",TEXT(AQ81,"00"),"")&amp;IF(AS81&lt;&gt;"",TEXT(AS81,"00"),"")),ASC(AT81))</f>
        <v/>
      </c>
      <c r="AM81" s="224"/>
      <c r="AN81" s="197"/>
      <c r="AO81" s="251"/>
      <c r="AP81" s="197"/>
      <c r="AQ81" s="251"/>
      <c r="AR81" s="209"/>
      <c r="AS81" s="253"/>
      <c r="AT81" s="255"/>
      <c r="AV81" s="5" t="str">
        <f>IF(AND(I81&lt;&gt;"107 ハーフマラソン",I81&lt;&gt;"062 10000mW"),D80 &amp; "-" &amp; I81,D80 &amp; "-" &amp; I81 &amp; J81)</f>
        <v>-</v>
      </c>
      <c r="AW81" s="5" t="str">
        <f>IF(ISERROR(VLOOKUP(記入方法!$AV81,登録者リスト!#REF!,4,FALSE)),"○","")</f>
        <v>○</v>
      </c>
      <c r="AX81" s="5" t="e">
        <f>IF(AND(I81&lt;&gt;"107 ハーフマラソン",I81&lt;&gt;"062 10000mW"),#REF! &amp; "-" &amp; I81,#REF! &amp; "-" &amp; I81 &amp; J81)</f>
        <v>#REF!</v>
      </c>
      <c r="AY81" s="5" t="str">
        <f>IF(ISERROR(VLOOKUP(AX81,突破者リスト外資格記録入力シート!$D$7:$M$106,2,FALSE)),"○","")</f>
        <v>○</v>
      </c>
      <c r="BA81" s="5" t="str">
        <f>IF(I81="107 ハーフマラソン","H",IF(I81="062 10000mW","W",""))</f>
        <v/>
      </c>
      <c r="BB81" s="5" t="e">
        <f>VLOOKUP($I81 &amp; $J81,標準記録!$A$1:$D$26,2,FALSE)</f>
        <v>#N/A</v>
      </c>
      <c r="BC81" s="5" t="e">
        <f>VLOOKUP($I81 &amp; $J81,標準記録!$A$1:$D$26,3,FALSE)</f>
        <v>#N/A</v>
      </c>
      <c r="BD81" s="5" t="e">
        <f>VLOOKUP($I81 &amp; $J81,標準記録!$A$1:$D$26,4,FALSE)</f>
        <v>#N/A</v>
      </c>
      <c r="BE81" s="5" t="str">
        <f>IF(BF81="","",A80)</f>
        <v/>
      </c>
      <c r="BF81" s="5" t="str">
        <f>IF(OR(I81="201 十種競技",I81="202 七種競技"),#REF!,"")</f>
        <v/>
      </c>
      <c r="BG81" s="5" t="str">
        <f>IF(I81="107 ハーフマラソン",#REF!,"")</f>
        <v/>
      </c>
      <c r="BH81" s="5" t="str">
        <f>I81 &amp; K81</f>
        <v/>
      </c>
      <c r="BI81" s="5">
        <f>I81</f>
        <v>0</v>
      </c>
      <c r="BJ81" s="5">
        <f>COUNTIF($BI$5:$BI$401,I81)</f>
        <v>160</v>
      </c>
      <c r="BK81" s="5">
        <f>COUNTIF($BH$5:$BH$401,I81 &amp; "B標準")</f>
        <v>0</v>
      </c>
    </row>
    <row r="82" spans="1:64" ht="15" thickTop="1" thickBot="1" x14ac:dyDescent="0.2">
      <c r="A82" s="222"/>
      <c r="B82" s="256" t="s">
        <v>128</v>
      </c>
      <c r="C82" s="257"/>
      <c r="D82" s="257"/>
      <c r="E82" s="257"/>
      <c r="F82" s="257"/>
      <c r="G82" s="258"/>
      <c r="H82" s="125"/>
      <c r="I82" s="259"/>
      <c r="J82" s="260"/>
      <c r="K82" s="260"/>
      <c r="L82" s="260"/>
      <c r="M82" s="260"/>
      <c r="N82" s="260"/>
      <c r="O82" s="260"/>
      <c r="P82" s="260"/>
      <c r="Q82" s="260"/>
      <c r="R82" s="260"/>
      <c r="S82" s="260"/>
      <c r="T82" s="260"/>
      <c r="U82" s="260"/>
      <c r="V82" s="260"/>
      <c r="W82" s="260"/>
      <c r="X82" s="260"/>
      <c r="Y82" s="260"/>
      <c r="Z82" s="260"/>
      <c r="AA82" s="260"/>
      <c r="AB82" s="260"/>
      <c r="AC82" s="260"/>
      <c r="AD82" s="260"/>
      <c r="AE82" s="260"/>
      <c r="AF82" s="260"/>
      <c r="AG82" s="260"/>
      <c r="AH82" s="260"/>
      <c r="AI82" s="260"/>
      <c r="AJ82" s="260"/>
      <c r="AK82" s="260"/>
      <c r="AL82" s="260"/>
      <c r="AM82" s="260"/>
      <c r="AN82" s="260"/>
      <c r="AO82" s="260"/>
      <c r="AP82" s="260"/>
      <c r="AQ82" s="260"/>
      <c r="AR82" s="260"/>
      <c r="AS82" s="260"/>
      <c r="AT82" s="261"/>
    </row>
    <row r="83" spans="1:64" ht="13.5" customHeight="1" x14ac:dyDescent="0.15">
      <c r="A83" s="244"/>
      <c r="B83" s="246" t="s">
        <v>0</v>
      </c>
      <c r="C83" s="248" t="s">
        <v>242</v>
      </c>
      <c r="D83" s="248" t="str">
        <f>IF(C85="○","整理番号","登録番号")</f>
        <v>登録番号</v>
      </c>
      <c r="E83" s="124" t="s">
        <v>13550</v>
      </c>
      <c r="F83" s="246" t="s">
        <v>275</v>
      </c>
      <c r="G83" s="104" t="s">
        <v>1</v>
      </c>
      <c r="H83" s="229" t="s">
        <v>13551</v>
      </c>
      <c r="I83" s="227" t="s">
        <v>2</v>
      </c>
      <c r="J83" s="229" t="s">
        <v>284</v>
      </c>
      <c r="K83" s="229" t="s">
        <v>3</v>
      </c>
      <c r="L83" s="114" t="s">
        <v>243</v>
      </c>
      <c r="M83" s="107" t="s">
        <v>16</v>
      </c>
      <c r="N83" s="231" t="s">
        <v>4</v>
      </c>
      <c r="O83" s="232"/>
      <c r="P83" s="232"/>
      <c r="Q83" s="232"/>
      <c r="R83" s="232"/>
      <c r="S83" s="232"/>
      <c r="T83" s="232"/>
      <c r="U83" s="232"/>
      <c r="V83" s="232"/>
      <c r="W83" s="232"/>
      <c r="X83" s="232"/>
      <c r="Y83" s="232"/>
      <c r="Z83" s="232"/>
      <c r="AA83" s="232"/>
      <c r="AB83" s="233"/>
      <c r="AC83" s="109" t="s">
        <v>16</v>
      </c>
      <c r="AD83" s="234" t="s">
        <v>448</v>
      </c>
      <c r="AE83" s="235"/>
      <c r="AF83" s="235"/>
      <c r="AG83" s="235"/>
      <c r="AH83" s="235"/>
      <c r="AI83" s="235"/>
      <c r="AJ83" s="235"/>
      <c r="AK83" s="236"/>
      <c r="AL83" s="107" t="s">
        <v>16</v>
      </c>
      <c r="AM83" s="231" t="s">
        <v>445</v>
      </c>
      <c r="AN83" s="232"/>
      <c r="AO83" s="232"/>
      <c r="AP83" s="232"/>
      <c r="AQ83" s="232"/>
      <c r="AR83" s="232"/>
      <c r="AS83" s="232"/>
      <c r="AT83" s="237"/>
    </row>
    <row r="84" spans="1:64" ht="14.25" thickBot="1" x14ac:dyDescent="0.2">
      <c r="A84" s="245"/>
      <c r="B84" s="247"/>
      <c r="C84" s="249"/>
      <c r="D84" s="249"/>
      <c r="E84" s="129" t="s">
        <v>6</v>
      </c>
      <c r="F84" s="247"/>
      <c r="G84" s="6" t="s">
        <v>7</v>
      </c>
      <c r="H84" s="247"/>
      <c r="I84" s="228"/>
      <c r="J84" s="230"/>
      <c r="K84" s="230"/>
      <c r="L84" s="115"/>
      <c r="M84" s="108"/>
      <c r="N84" s="238" t="s">
        <v>8</v>
      </c>
      <c r="O84" s="239"/>
      <c r="P84" s="239"/>
      <c r="Q84" s="239"/>
      <c r="R84" s="239"/>
      <c r="S84" s="239"/>
      <c r="T84" s="240"/>
      <c r="U84" s="129" t="s">
        <v>9</v>
      </c>
      <c r="V84" s="111" t="s">
        <v>10</v>
      </c>
      <c r="W84" s="112"/>
      <c r="X84" s="112"/>
      <c r="Y84" s="112"/>
      <c r="Z84" s="112"/>
      <c r="AA84" s="113"/>
      <c r="AB84" s="92" t="s">
        <v>11</v>
      </c>
      <c r="AC84" s="110"/>
      <c r="AD84" s="241" t="s">
        <v>8</v>
      </c>
      <c r="AE84" s="242"/>
      <c r="AF84" s="242"/>
      <c r="AG84" s="242"/>
      <c r="AH84" s="242"/>
      <c r="AI84" s="242"/>
      <c r="AJ84" s="243"/>
      <c r="AK84" s="100" t="s">
        <v>9</v>
      </c>
      <c r="AL84" s="108"/>
      <c r="AM84" s="238" t="s">
        <v>8</v>
      </c>
      <c r="AN84" s="239"/>
      <c r="AO84" s="239"/>
      <c r="AP84" s="239"/>
      <c r="AQ84" s="239"/>
      <c r="AR84" s="239"/>
      <c r="AS84" s="240"/>
      <c r="AT84" s="93" t="s">
        <v>9</v>
      </c>
    </row>
    <row r="85" spans="1:64" x14ac:dyDescent="0.15">
      <c r="A85" s="220">
        <v>17</v>
      </c>
      <c r="B85" s="223"/>
      <c r="C85" s="225"/>
      <c r="D85" s="223"/>
      <c r="E85" s="126" t="str">
        <f>IF(C85="○",IF($D85&lt;&gt;"",VLOOKUP($D85,新規学連登録者入力シート!$A$2:$U$101,8,FALSE),""),IF($D85&lt;&gt;"",IF(VLOOKUP(記入方法!$D85,登録者リスト!$A$1:$F$43729,4,FALSE)=基本情報!$D$6,VLOOKUP(記入方法!$D85,登録者リスト!$A$1:$F$43729,3,FALSE),""),""))</f>
        <v/>
      </c>
      <c r="F85" s="214" t="str">
        <f>IF(C85="○",IF($D85&lt;&gt;"",VLOOKUP($D85,新規学連登録者入力シート!$A$2:$U$101,9,FALSE),""),IF($D85&lt;&gt;"",IF(VLOOKUP(記入方法!$D85,登録者リスト!$A$1:$G$43729,4,FALSE)=基本情報!$D$6,VLOOKUP(記入方法!$D85,登録者リスト!$A$1:$G$43729,7,FALSE),""),""))</f>
        <v/>
      </c>
      <c r="G85" s="127" t="str">
        <f>IF(C85="○",IF($D85&lt;&gt;"",VLOOKUP($D85,新規学連登録者入力シート!$A$2:$U$101,14,FALSE),""),IF($D85&lt;&gt;"",IF(VLOOKUP(記入方法!$D85,登録者リスト!$A$1:$F$43729,4,FALSE)=基本情報!$D$6,VLOOKUP(記入方法!$D85,登録者リスト!$A$1:$F$43729,5,FALSE),""),""))</f>
        <v/>
      </c>
      <c r="H85" s="212" t="str">
        <f>IF(C85="○",IF($D85&lt;&gt;"",VLOOKUP($D85,新規学連登録者入力シート!$A$2:$U$101,19,FALSE),""),IF($D85&lt;&gt;"",IF(VLOOKUP(記入方法!$D85,登録者リスト!$A$1:$H$43729,4,FALSE)=基本情報!$D$6,VLOOKUP(記入方法!$D85,登録者リスト!$A$1:$H$43729,8,FALSE),""),""))</f>
        <v/>
      </c>
      <c r="I85" s="216"/>
      <c r="J85" s="216"/>
      <c r="K85" s="218" t="str">
        <f>IFERROR(IF(I85="","",IF(AND(I85&lt;&gt;"107 ハーフマラソン",I85&lt;&gt;"062 10000mW"),IF(BD85="T",IF(VALUE(M85)&lt;=BB85,"A標準",IF(VALUE(M85)&lt;=BC85,"B標準","未突破")),IF(VALUE(M85)&gt;=BB85,"A標準",IF(VALUE(M85)&gt;=BC85,"B標準","未突破"))),IF(VALUE(M85)&lt;=BC85,"","未突破"))),"")</f>
        <v/>
      </c>
      <c r="L85" s="105"/>
      <c r="M85" s="12" t="str">
        <f>IF(U85="",ASC(N85&amp;IF(P85&lt;&gt;"",TEXT(P85,"00"),"")&amp;IF(R85&lt;&gt;"",TEXT(R85,"00"),"")&amp;IF(T85&lt;&gt;"",TEXT(T85,"00"),"")),ASC(U85))</f>
        <v/>
      </c>
      <c r="N85" s="212"/>
      <c r="O85" s="196" t="s">
        <v>239</v>
      </c>
      <c r="P85" s="206"/>
      <c r="Q85" s="196" t="s">
        <v>240</v>
      </c>
      <c r="R85" s="206"/>
      <c r="S85" s="208" t="s">
        <v>241</v>
      </c>
      <c r="T85" s="210"/>
      <c r="U85" s="212"/>
      <c r="V85" s="7"/>
      <c r="W85" s="8" t="s">
        <v>23</v>
      </c>
      <c r="X85" s="7"/>
      <c r="Y85" s="8" t="s">
        <v>24</v>
      </c>
      <c r="Z85" s="7"/>
      <c r="AA85" s="8" t="s">
        <v>26</v>
      </c>
      <c r="AB85" s="214"/>
      <c r="AC85" s="101" t="str">
        <f>IF(AK85="",ASC(AD85&amp;IF(AF85&lt;&gt;"",TEXT(AF85,"00"),"")&amp;IF(AH85&lt;&gt;"",TEXT(AH85,"00"),"")&amp;IF(AJ85&lt;&gt;"",TEXT(AJ85,"00"),"")),ASC(AK85))</f>
        <v/>
      </c>
      <c r="AD85" s="198" t="str">
        <f>IF(I85="","",IF(I85="201 十種競技","",VLOOKUP(I85,大学記録!$A$3:$H$5,2,FALSE)))</f>
        <v/>
      </c>
      <c r="AE85" s="200" t="s">
        <v>239</v>
      </c>
      <c r="AF85" s="202" t="str">
        <f>IF(I85="","",IF(I85="201 十種競技","",VLOOKUP(I85,大学記録!$A$3:$H$5,4,FALSE)))</f>
        <v/>
      </c>
      <c r="AG85" s="200" t="s">
        <v>240</v>
      </c>
      <c r="AH85" s="202" t="str">
        <f>IF(I85="","",IF(I85="201 十種競技","",VLOOKUP(I85,大学記録!$A$3:$H$5,6,FALSE)))</f>
        <v/>
      </c>
      <c r="AI85" s="204" t="s">
        <v>241</v>
      </c>
      <c r="AJ85" s="262" t="str">
        <f>IF(I85="","",IF(I85="201 十種競技","",VLOOKUP(I85,大学記録!$A$3:$H$5,8,FALSE)))</f>
        <v/>
      </c>
      <c r="AK85" s="198" t="str">
        <f>IF(I85="","",IF(I85="201 十種競技",大学記録!#REF!,""))</f>
        <v/>
      </c>
      <c r="AL85" s="12" t="str">
        <f>IF(AT85="",ASC(AM85&amp;IF(AO85&lt;&gt;"",TEXT(AO85,"00"),"")&amp;IF(AQ85&lt;&gt;"",TEXT(AQ85,"00"),"")&amp;IF(AS85&lt;&gt;"",TEXT(AS85,"00"),"")),ASC(AT85))</f>
        <v/>
      </c>
      <c r="AM85" s="223"/>
      <c r="AN85" s="196" t="s">
        <v>239</v>
      </c>
      <c r="AO85" s="250"/>
      <c r="AP85" s="196" t="s">
        <v>240</v>
      </c>
      <c r="AQ85" s="250"/>
      <c r="AR85" s="208" t="s">
        <v>241</v>
      </c>
      <c r="AS85" s="252"/>
      <c r="AT85" s="254"/>
      <c r="AV85" s="5" t="str">
        <f>IF(AND(I85&lt;&gt;"107 ハーフマラソン",I85&lt;&gt;"062 10000mW"),D85 &amp; "-" &amp; I85,D85 &amp; "-" &amp; I85 &amp; J85)</f>
        <v>-</v>
      </c>
      <c r="AW85" s="5" t="str">
        <f>IF(ISERROR(VLOOKUP(記入方法!$AV85,登録者リスト!#REF!,4,FALSE)),"○","")</f>
        <v>○</v>
      </c>
      <c r="AX85" s="5" t="e">
        <f>IF(AND(I85&lt;&gt;"107 ハーフマラソン",I85&lt;&gt;"062 10000mW"),#REF! &amp; "-" &amp; I85,#REF! &amp; "-" &amp; I85 &amp; J85)</f>
        <v>#REF!</v>
      </c>
      <c r="AY85" s="5" t="str">
        <f>IF(ISERROR(VLOOKUP(AX85,突破者リスト外資格記録入力シート!$D$7:$M$106,2,FALSE)),"○","")</f>
        <v>○</v>
      </c>
      <c r="AZ85" s="5" t="str">
        <f>IF(C85="○","整理番号","登録番号")</f>
        <v>登録番号</v>
      </c>
      <c r="BA85" s="5" t="str">
        <f>IF(I85="107 ハーフマラソン","H",IF(I85="062 10000mW","W",""))</f>
        <v/>
      </c>
      <c r="BB85" s="5" t="e">
        <f>VLOOKUP($I85 &amp; $J85,標準記録!$A$1:$D$26,2,FALSE)</f>
        <v>#N/A</v>
      </c>
      <c r="BC85" s="5" t="e">
        <f>VLOOKUP($I85 &amp; $J85,標準記録!$A$1:$D$26,3,FALSE)</f>
        <v>#N/A</v>
      </c>
      <c r="BD85" s="5" t="e">
        <f>VLOOKUP($I85 &amp; $J85,標準記録!$A$1:$D$26,4,FALSE)</f>
        <v>#N/A</v>
      </c>
      <c r="BE85" s="5" t="str">
        <f>IF(BF85="","",A85)</f>
        <v/>
      </c>
      <c r="BF85" s="5" t="str">
        <f>IF(OR(I85="201 十種競技",I85="202 七種競技"),#REF!,"")</f>
        <v/>
      </c>
      <c r="BG85" s="5" t="str">
        <f>IF(I85="107 ハーフマラソン",#REF!,"")</f>
        <v/>
      </c>
      <c r="BH85" s="5" t="str">
        <f>I85 &amp; K85</f>
        <v/>
      </c>
      <c r="BI85" s="5">
        <f>I85</f>
        <v>0</v>
      </c>
      <c r="BJ85" s="5">
        <f>COUNTIF($BI$5:$BI$401,I85)</f>
        <v>160</v>
      </c>
      <c r="BK85" s="5">
        <f>COUNTIF($BH$5:$BH$401,I85 &amp; "B標準")</f>
        <v>0</v>
      </c>
      <c r="BL85" s="5" t="str">
        <f>D83 &amp; D85</f>
        <v>登録番号</v>
      </c>
    </row>
    <row r="86" spans="1:64" ht="14.25" thickBot="1" x14ac:dyDescent="0.2">
      <c r="A86" s="221"/>
      <c r="B86" s="224"/>
      <c r="C86" s="226"/>
      <c r="D86" s="224"/>
      <c r="E86" s="128" t="str">
        <f>IF(C85="○",IF($D85&lt;&gt;"",VLOOKUP($D85,新規学連登録者入力シート!$A$2:$U$101,7,FALSE),""),IF($D85&lt;&gt;"",IF(VLOOKUP(記入方法!$D85,登録者リスト!$A$1:$F$43729,4,FALSE)=基本情報!$D$6,VLOOKUP(記入方法!$D85,登録者リスト!$A$1:$F$43729,2,FALSE),""),""))</f>
        <v/>
      </c>
      <c r="F86" s="215"/>
      <c r="G86" s="128" t="str">
        <f>IF(C85="○",IF($D85&lt;&gt;"",VLOOKUP($D85,新規学連登録者入力シート!$A$2:$U$101,19,FALSE),""),IF($D85&lt;&gt;"",IF(VLOOKUP(記入方法!$D85,登録者リスト!$A$1:$F$43729,4,FALSE)=基本情報!$D$6,VLOOKUP(記入方法!$D85,登録者リスト!$A$1:$F$43729,6,FALSE),""),""))</f>
        <v/>
      </c>
      <c r="H86" s="213"/>
      <c r="I86" s="217"/>
      <c r="J86" s="217"/>
      <c r="K86" s="219"/>
      <c r="L86" s="106"/>
      <c r="M86" s="14" t="str">
        <f>IF(U86="",ASC(N86&amp;IF(P86&lt;&gt;"",TEXT(P86,"00"),"")&amp;IF(R86&lt;&gt;"",TEXT(R86,"00"),"")&amp;IF(T86&lt;&gt;"",TEXT(T86,"00"),"")),ASC(U86))</f>
        <v/>
      </c>
      <c r="N86" s="213"/>
      <c r="O86" s="197"/>
      <c r="P86" s="207"/>
      <c r="Q86" s="197"/>
      <c r="R86" s="207"/>
      <c r="S86" s="209"/>
      <c r="T86" s="211"/>
      <c r="U86" s="213"/>
      <c r="V86" s="9"/>
      <c r="W86" s="10" t="s">
        <v>23</v>
      </c>
      <c r="X86" s="9"/>
      <c r="Y86" s="10" t="s">
        <v>25</v>
      </c>
      <c r="Z86" s="9"/>
      <c r="AA86" s="10" t="s">
        <v>26</v>
      </c>
      <c r="AB86" s="215"/>
      <c r="AC86" s="102" t="str">
        <f>IF(AK86="",ASC(AD85&amp;IF(AF86&lt;&gt;"",TEXT(AF86,"00"),"")&amp;IF(AH86&lt;&gt;"",TEXT(AH86,"00"),"")&amp;IF(AJ86&lt;&gt;"",TEXT(AJ86,"00"),"")),ASC(AK86))</f>
        <v/>
      </c>
      <c r="AD86" s="199"/>
      <c r="AE86" s="201"/>
      <c r="AF86" s="203"/>
      <c r="AG86" s="201"/>
      <c r="AH86" s="203"/>
      <c r="AI86" s="205"/>
      <c r="AJ86" s="263"/>
      <c r="AK86" s="199"/>
      <c r="AL86" s="14" t="str">
        <f>IF(AT86="",ASC(AM86&amp;IF(AO86&lt;&gt;"",TEXT(AO86,"00"),"")&amp;IF(AQ86&lt;&gt;"",TEXT(AQ86,"00"),"")&amp;IF(AS86&lt;&gt;"",TEXT(AS86,"00"),"")),ASC(AT86))</f>
        <v/>
      </c>
      <c r="AM86" s="224"/>
      <c r="AN86" s="197"/>
      <c r="AO86" s="251"/>
      <c r="AP86" s="197"/>
      <c r="AQ86" s="251"/>
      <c r="AR86" s="209"/>
      <c r="AS86" s="253"/>
      <c r="AT86" s="255"/>
      <c r="AV86" s="5" t="str">
        <f>IF(AND(I86&lt;&gt;"107 ハーフマラソン",I86&lt;&gt;"062 10000mW"),D85 &amp; "-" &amp; I86,D85 &amp; "-" &amp; I86 &amp; J86)</f>
        <v>-</v>
      </c>
      <c r="AW86" s="5" t="str">
        <f>IF(ISERROR(VLOOKUP(記入方法!$AV86,登録者リスト!#REF!,4,FALSE)),"○","")</f>
        <v>○</v>
      </c>
      <c r="AX86" s="5" t="e">
        <f>IF(AND(I86&lt;&gt;"107 ハーフマラソン",I86&lt;&gt;"062 10000mW"),#REF! &amp; "-" &amp; I86,#REF! &amp; "-" &amp; I86 &amp; J86)</f>
        <v>#REF!</v>
      </c>
      <c r="AY86" s="5" t="str">
        <f>IF(ISERROR(VLOOKUP(AX86,突破者リスト外資格記録入力シート!$D$7:$M$106,2,FALSE)),"○","")</f>
        <v>○</v>
      </c>
      <c r="BA86" s="5" t="str">
        <f>IF(I86="107 ハーフマラソン","H",IF(I86="062 10000mW","W",""))</f>
        <v/>
      </c>
      <c r="BB86" s="5" t="e">
        <f>VLOOKUP($I86 &amp; $J86,標準記録!$A$1:$D$26,2,FALSE)</f>
        <v>#N/A</v>
      </c>
      <c r="BC86" s="5" t="e">
        <f>VLOOKUP($I86 &amp; $J86,標準記録!$A$1:$D$26,3,FALSE)</f>
        <v>#N/A</v>
      </c>
      <c r="BD86" s="5" t="e">
        <f>VLOOKUP($I86 &amp; $J86,標準記録!$A$1:$D$26,4,FALSE)</f>
        <v>#N/A</v>
      </c>
      <c r="BE86" s="5" t="str">
        <f>IF(BF86="","",A85)</f>
        <v/>
      </c>
      <c r="BF86" s="5" t="str">
        <f>IF(OR(I86="201 十種競技",I86="202 七種競技"),#REF!,"")</f>
        <v/>
      </c>
      <c r="BG86" s="5" t="str">
        <f>IF(I86="107 ハーフマラソン",#REF!,"")</f>
        <v/>
      </c>
      <c r="BH86" s="5" t="str">
        <f>I86 &amp; K86</f>
        <v/>
      </c>
      <c r="BI86" s="5">
        <f>I86</f>
        <v>0</v>
      </c>
      <c r="BJ86" s="5">
        <f>COUNTIF($BI$5:$BI$401,I86)</f>
        <v>160</v>
      </c>
      <c r="BK86" s="5">
        <f>COUNTIF($BH$5:$BH$401,I86 &amp; "B標準")</f>
        <v>0</v>
      </c>
    </row>
    <row r="87" spans="1:64" ht="15" thickTop="1" thickBot="1" x14ac:dyDescent="0.2">
      <c r="A87" s="222"/>
      <c r="B87" s="256" t="s">
        <v>128</v>
      </c>
      <c r="C87" s="257"/>
      <c r="D87" s="257"/>
      <c r="E87" s="257"/>
      <c r="F87" s="257"/>
      <c r="G87" s="258"/>
      <c r="H87" s="125"/>
      <c r="I87" s="259"/>
      <c r="J87" s="260"/>
      <c r="K87" s="260"/>
      <c r="L87" s="260"/>
      <c r="M87" s="260"/>
      <c r="N87" s="260"/>
      <c r="O87" s="260"/>
      <c r="P87" s="260"/>
      <c r="Q87" s="260"/>
      <c r="R87" s="260"/>
      <c r="S87" s="260"/>
      <c r="T87" s="260"/>
      <c r="U87" s="260"/>
      <c r="V87" s="260"/>
      <c r="W87" s="260"/>
      <c r="X87" s="260"/>
      <c r="Y87" s="260"/>
      <c r="Z87" s="260"/>
      <c r="AA87" s="260"/>
      <c r="AB87" s="260"/>
      <c r="AC87" s="260"/>
      <c r="AD87" s="260"/>
      <c r="AE87" s="260"/>
      <c r="AF87" s="260"/>
      <c r="AG87" s="260"/>
      <c r="AH87" s="260"/>
      <c r="AI87" s="260"/>
      <c r="AJ87" s="260"/>
      <c r="AK87" s="260"/>
      <c r="AL87" s="260"/>
      <c r="AM87" s="260"/>
      <c r="AN87" s="260"/>
      <c r="AO87" s="260"/>
      <c r="AP87" s="260"/>
      <c r="AQ87" s="260"/>
      <c r="AR87" s="260"/>
      <c r="AS87" s="260"/>
      <c r="AT87" s="261"/>
    </row>
    <row r="88" spans="1:64" ht="13.5" customHeight="1" x14ac:dyDescent="0.15">
      <c r="A88" s="244"/>
      <c r="B88" s="246" t="s">
        <v>0</v>
      </c>
      <c r="C88" s="248" t="s">
        <v>242</v>
      </c>
      <c r="D88" s="248" t="str">
        <f>IF(C90="○","整理番号","登録番号")</f>
        <v>登録番号</v>
      </c>
      <c r="E88" s="124" t="s">
        <v>13550</v>
      </c>
      <c r="F88" s="246" t="s">
        <v>275</v>
      </c>
      <c r="G88" s="104" t="s">
        <v>1</v>
      </c>
      <c r="H88" s="229" t="s">
        <v>13551</v>
      </c>
      <c r="I88" s="227" t="s">
        <v>2</v>
      </c>
      <c r="J88" s="229" t="s">
        <v>284</v>
      </c>
      <c r="K88" s="229" t="s">
        <v>3</v>
      </c>
      <c r="L88" s="114" t="s">
        <v>243</v>
      </c>
      <c r="M88" s="107" t="s">
        <v>16</v>
      </c>
      <c r="N88" s="231" t="s">
        <v>4</v>
      </c>
      <c r="O88" s="232"/>
      <c r="P88" s="232"/>
      <c r="Q88" s="232"/>
      <c r="R88" s="232"/>
      <c r="S88" s="232"/>
      <c r="T88" s="232"/>
      <c r="U88" s="232"/>
      <c r="V88" s="232"/>
      <c r="W88" s="232"/>
      <c r="X88" s="232"/>
      <c r="Y88" s="232"/>
      <c r="Z88" s="232"/>
      <c r="AA88" s="232"/>
      <c r="AB88" s="233"/>
      <c r="AC88" s="109" t="s">
        <v>16</v>
      </c>
      <c r="AD88" s="234" t="s">
        <v>448</v>
      </c>
      <c r="AE88" s="235"/>
      <c r="AF88" s="235"/>
      <c r="AG88" s="235"/>
      <c r="AH88" s="235"/>
      <c r="AI88" s="235"/>
      <c r="AJ88" s="235"/>
      <c r="AK88" s="236"/>
      <c r="AL88" s="107" t="s">
        <v>16</v>
      </c>
      <c r="AM88" s="231" t="s">
        <v>445</v>
      </c>
      <c r="AN88" s="232"/>
      <c r="AO88" s="232"/>
      <c r="AP88" s="232"/>
      <c r="AQ88" s="232"/>
      <c r="AR88" s="232"/>
      <c r="AS88" s="232"/>
      <c r="AT88" s="237"/>
    </row>
    <row r="89" spans="1:64" ht="14.25" thickBot="1" x14ac:dyDescent="0.2">
      <c r="A89" s="245"/>
      <c r="B89" s="247"/>
      <c r="C89" s="249"/>
      <c r="D89" s="249"/>
      <c r="E89" s="129" t="s">
        <v>6</v>
      </c>
      <c r="F89" s="247"/>
      <c r="G89" s="6" t="s">
        <v>7</v>
      </c>
      <c r="H89" s="247"/>
      <c r="I89" s="228"/>
      <c r="J89" s="230"/>
      <c r="K89" s="230"/>
      <c r="L89" s="115"/>
      <c r="M89" s="108"/>
      <c r="N89" s="238" t="s">
        <v>8</v>
      </c>
      <c r="O89" s="239"/>
      <c r="P89" s="239"/>
      <c r="Q89" s="239"/>
      <c r="R89" s="239"/>
      <c r="S89" s="239"/>
      <c r="T89" s="240"/>
      <c r="U89" s="129" t="s">
        <v>9</v>
      </c>
      <c r="V89" s="111" t="s">
        <v>10</v>
      </c>
      <c r="W89" s="112"/>
      <c r="X89" s="112"/>
      <c r="Y89" s="112"/>
      <c r="Z89" s="112"/>
      <c r="AA89" s="113"/>
      <c r="AB89" s="92" t="s">
        <v>11</v>
      </c>
      <c r="AC89" s="110"/>
      <c r="AD89" s="241" t="s">
        <v>8</v>
      </c>
      <c r="AE89" s="242"/>
      <c r="AF89" s="242"/>
      <c r="AG89" s="242"/>
      <c r="AH89" s="242"/>
      <c r="AI89" s="242"/>
      <c r="AJ89" s="243"/>
      <c r="AK89" s="100" t="s">
        <v>9</v>
      </c>
      <c r="AL89" s="108"/>
      <c r="AM89" s="238" t="s">
        <v>8</v>
      </c>
      <c r="AN89" s="239"/>
      <c r="AO89" s="239"/>
      <c r="AP89" s="239"/>
      <c r="AQ89" s="239"/>
      <c r="AR89" s="239"/>
      <c r="AS89" s="240"/>
      <c r="AT89" s="93" t="s">
        <v>9</v>
      </c>
    </row>
    <row r="90" spans="1:64" x14ac:dyDescent="0.15">
      <c r="A90" s="220">
        <v>18</v>
      </c>
      <c r="B90" s="223"/>
      <c r="C90" s="225"/>
      <c r="D90" s="223"/>
      <c r="E90" s="126" t="str">
        <f>IF(C90="○",IF($D90&lt;&gt;"",VLOOKUP($D90,新規学連登録者入力シート!$A$2:$U$101,8,FALSE),""),IF($D90&lt;&gt;"",IF(VLOOKUP(記入方法!$D90,登録者リスト!$A$1:$F$43729,4,FALSE)=基本情報!$D$6,VLOOKUP(記入方法!$D90,登録者リスト!$A$1:$F$43729,3,FALSE),""),""))</f>
        <v/>
      </c>
      <c r="F90" s="214" t="str">
        <f>IF(C90="○",IF($D90&lt;&gt;"",VLOOKUP($D90,新規学連登録者入力シート!$A$2:$U$101,9,FALSE),""),IF($D90&lt;&gt;"",IF(VLOOKUP(記入方法!$D90,登録者リスト!$A$1:$G$43729,4,FALSE)=基本情報!$D$6,VLOOKUP(記入方法!$D90,登録者リスト!$A$1:$G$43729,7,FALSE),""),""))</f>
        <v/>
      </c>
      <c r="G90" s="127" t="str">
        <f>IF(C90="○",IF($D90&lt;&gt;"",VLOOKUP($D90,新規学連登録者入力シート!$A$2:$U$101,14,FALSE),""),IF($D90&lt;&gt;"",IF(VLOOKUP(記入方法!$D90,登録者リスト!$A$1:$F$43729,4,FALSE)=基本情報!$D$6,VLOOKUP(記入方法!$D90,登録者リスト!$A$1:$F$43729,5,FALSE),""),""))</f>
        <v/>
      </c>
      <c r="H90" s="212" t="str">
        <f>IF(C90="○",IF($D90&lt;&gt;"",VLOOKUP($D90,新規学連登録者入力シート!$A$2:$U$101,19,FALSE),""),IF($D90&lt;&gt;"",IF(VLOOKUP(記入方法!$D90,登録者リスト!$A$1:$H$43729,4,FALSE)=基本情報!$D$6,VLOOKUP(記入方法!$D90,登録者リスト!$A$1:$H$43729,8,FALSE),""),""))</f>
        <v/>
      </c>
      <c r="I90" s="216"/>
      <c r="J90" s="216"/>
      <c r="K90" s="218" t="str">
        <f>IFERROR(IF(I90="","",IF(AND(I90&lt;&gt;"107 ハーフマラソン",I90&lt;&gt;"062 10000mW"),IF(BD90="T",IF(VALUE(M90)&lt;=BB90,"A標準",IF(VALUE(M90)&lt;=BC90,"B標準","未突破")),IF(VALUE(M90)&gt;=BB90,"A標準",IF(VALUE(M90)&gt;=BC90,"B標準","未突破"))),IF(VALUE(M90)&lt;=BC90,"","未突破"))),"")</f>
        <v/>
      </c>
      <c r="L90" s="105"/>
      <c r="M90" s="12" t="str">
        <f>IF(U90="",ASC(N90&amp;IF(P90&lt;&gt;"",TEXT(P90,"00"),"")&amp;IF(R90&lt;&gt;"",TEXT(R90,"00"),"")&amp;IF(T90&lt;&gt;"",TEXT(T90,"00"),"")),ASC(U90))</f>
        <v/>
      </c>
      <c r="N90" s="212"/>
      <c r="O90" s="196" t="s">
        <v>239</v>
      </c>
      <c r="P90" s="206"/>
      <c r="Q90" s="196" t="s">
        <v>240</v>
      </c>
      <c r="R90" s="206"/>
      <c r="S90" s="208" t="s">
        <v>241</v>
      </c>
      <c r="T90" s="210"/>
      <c r="U90" s="212"/>
      <c r="V90" s="7"/>
      <c r="W90" s="8" t="s">
        <v>23</v>
      </c>
      <c r="X90" s="7"/>
      <c r="Y90" s="8" t="s">
        <v>24</v>
      </c>
      <c r="Z90" s="7"/>
      <c r="AA90" s="8" t="s">
        <v>26</v>
      </c>
      <c r="AB90" s="214"/>
      <c r="AC90" s="101" t="str">
        <f>IF(AK90="",ASC(AD90&amp;IF(AF90&lt;&gt;"",TEXT(AF90,"00"),"")&amp;IF(AH90&lt;&gt;"",TEXT(AH90,"00"),"")&amp;IF(AJ90&lt;&gt;"",TEXT(AJ90,"00"),"")),ASC(AK90))</f>
        <v/>
      </c>
      <c r="AD90" s="198" t="str">
        <f>IF(I90="","",IF(I90="201 十種競技","",VLOOKUP(I90,大学記録!$A$3:$H$5,2,FALSE)))</f>
        <v/>
      </c>
      <c r="AE90" s="200" t="s">
        <v>239</v>
      </c>
      <c r="AF90" s="202" t="str">
        <f>IF(I90="","",IF(I90="201 十種競技","",VLOOKUP(I90,大学記録!$A$3:$H$5,4,FALSE)))</f>
        <v/>
      </c>
      <c r="AG90" s="200" t="s">
        <v>240</v>
      </c>
      <c r="AH90" s="202" t="str">
        <f>IF(I90="","",IF(I90="201 十種競技","",VLOOKUP(I90,大学記録!$A$3:$H$5,6,FALSE)))</f>
        <v/>
      </c>
      <c r="AI90" s="204" t="s">
        <v>241</v>
      </c>
      <c r="AJ90" s="262" t="str">
        <f>IF(I90="","",IF(I90="201 十種競技","",VLOOKUP(I90,大学記録!$A$3:$H$5,8,FALSE)))</f>
        <v/>
      </c>
      <c r="AK90" s="198" t="str">
        <f>IF(I90="","",IF(I90="201 十種競技",大学記録!#REF!,""))</f>
        <v/>
      </c>
      <c r="AL90" s="12" t="str">
        <f>IF(AT90="",ASC(AM90&amp;IF(AO90&lt;&gt;"",TEXT(AO90,"00"),"")&amp;IF(AQ90&lt;&gt;"",TEXT(AQ90,"00"),"")&amp;IF(AS90&lt;&gt;"",TEXT(AS90,"00"),"")),ASC(AT90))</f>
        <v/>
      </c>
      <c r="AM90" s="223"/>
      <c r="AN90" s="196" t="s">
        <v>239</v>
      </c>
      <c r="AO90" s="250"/>
      <c r="AP90" s="196" t="s">
        <v>240</v>
      </c>
      <c r="AQ90" s="250"/>
      <c r="AR90" s="208" t="s">
        <v>241</v>
      </c>
      <c r="AS90" s="252"/>
      <c r="AT90" s="254"/>
      <c r="AV90" s="5" t="str">
        <f>IF(AND(I90&lt;&gt;"107 ハーフマラソン",I90&lt;&gt;"062 10000mW"),D90 &amp; "-" &amp; I90,D90 &amp; "-" &amp; I90 &amp; J90)</f>
        <v>-</v>
      </c>
      <c r="AW90" s="5" t="str">
        <f>IF(ISERROR(VLOOKUP(記入方法!$AV90,登録者リスト!#REF!,4,FALSE)),"○","")</f>
        <v>○</v>
      </c>
      <c r="AX90" s="5" t="e">
        <f>IF(AND(I90&lt;&gt;"107 ハーフマラソン",I90&lt;&gt;"062 10000mW"),#REF! &amp; "-" &amp; I90,#REF! &amp; "-" &amp; I90 &amp; J90)</f>
        <v>#REF!</v>
      </c>
      <c r="AY90" s="5" t="str">
        <f>IF(ISERROR(VLOOKUP(AX90,突破者リスト外資格記録入力シート!$D$7:$M$106,2,FALSE)),"○","")</f>
        <v>○</v>
      </c>
      <c r="AZ90" s="5" t="str">
        <f>IF(C90="○","整理番号","登録番号")</f>
        <v>登録番号</v>
      </c>
      <c r="BA90" s="5" t="str">
        <f>IF(I90="107 ハーフマラソン","H",IF(I90="062 10000mW","W",""))</f>
        <v/>
      </c>
      <c r="BB90" s="5" t="e">
        <f>VLOOKUP($I90 &amp; $J90,標準記録!$A$1:$D$26,2,FALSE)</f>
        <v>#N/A</v>
      </c>
      <c r="BC90" s="5" t="e">
        <f>VLOOKUP($I90 &amp; $J90,標準記録!$A$1:$D$26,3,FALSE)</f>
        <v>#N/A</v>
      </c>
      <c r="BD90" s="5" t="e">
        <f>VLOOKUP($I90 &amp; $J90,標準記録!$A$1:$D$26,4,FALSE)</f>
        <v>#N/A</v>
      </c>
      <c r="BE90" s="5" t="str">
        <f>IF(BF90="","",A90)</f>
        <v/>
      </c>
      <c r="BF90" s="5" t="str">
        <f>IF(OR(I90="201 十種競技",I90="202 七種競技"),#REF!,"")</f>
        <v/>
      </c>
      <c r="BG90" s="5" t="str">
        <f>IF(I90="107 ハーフマラソン",#REF!,"")</f>
        <v/>
      </c>
      <c r="BH90" s="5" t="str">
        <f>I90 &amp; K90</f>
        <v/>
      </c>
      <c r="BI90" s="5">
        <f>I90</f>
        <v>0</v>
      </c>
      <c r="BJ90" s="5">
        <f>COUNTIF($BI$5:$BI$401,I90)</f>
        <v>160</v>
      </c>
      <c r="BK90" s="5">
        <f>COUNTIF($BH$5:$BH$401,I90 &amp; "B標準")</f>
        <v>0</v>
      </c>
      <c r="BL90" s="5" t="str">
        <f>D88 &amp; D90</f>
        <v>登録番号</v>
      </c>
    </row>
    <row r="91" spans="1:64" ht="14.25" thickBot="1" x14ac:dyDescent="0.2">
      <c r="A91" s="221"/>
      <c r="B91" s="224"/>
      <c r="C91" s="226"/>
      <c r="D91" s="224"/>
      <c r="E91" s="128" t="str">
        <f>IF(C90="○",IF($D90&lt;&gt;"",VLOOKUP($D90,新規学連登録者入力シート!$A$2:$U$101,7,FALSE),""),IF($D90&lt;&gt;"",IF(VLOOKUP(記入方法!$D90,登録者リスト!$A$1:$F$43729,4,FALSE)=基本情報!$D$6,VLOOKUP(記入方法!$D90,登録者リスト!$A$1:$F$43729,2,FALSE),""),""))</f>
        <v/>
      </c>
      <c r="F91" s="215"/>
      <c r="G91" s="128" t="str">
        <f>IF(C90="○",IF($D90&lt;&gt;"",VLOOKUP($D90,新規学連登録者入力シート!$A$2:$U$101,19,FALSE),""),IF($D90&lt;&gt;"",IF(VLOOKUP(記入方法!$D90,登録者リスト!$A$1:$F$43729,4,FALSE)=基本情報!$D$6,VLOOKUP(記入方法!$D90,登録者リスト!$A$1:$F$43729,6,FALSE),""),""))</f>
        <v/>
      </c>
      <c r="H91" s="213"/>
      <c r="I91" s="217"/>
      <c r="J91" s="217"/>
      <c r="K91" s="219"/>
      <c r="L91" s="106"/>
      <c r="M91" s="14" t="str">
        <f>IF(U91="",ASC(N91&amp;IF(P91&lt;&gt;"",TEXT(P91,"00"),"")&amp;IF(R91&lt;&gt;"",TEXT(R91,"00"),"")&amp;IF(T91&lt;&gt;"",TEXT(T91,"00"),"")),ASC(U91))</f>
        <v/>
      </c>
      <c r="N91" s="213"/>
      <c r="O91" s="197"/>
      <c r="P91" s="207"/>
      <c r="Q91" s="197"/>
      <c r="R91" s="207"/>
      <c r="S91" s="209"/>
      <c r="T91" s="211"/>
      <c r="U91" s="213"/>
      <c r="V91" s="9"/>
      <c r="W91" s="10" t="s">
        <v>23</v>
      </c>
      <c r="X91" s="9"/>
      <c r="Y91" s="10" t="s">
        <v>25</v>
      </c>
      <c r="Z91" s="9"/>
      <c r="AA91" s="10" t="s">
        <v>26</v>
      </c>
      <c r="AB91" s="215"/>
      <c r="AC91" s="102" t="str">
        <f>IF(AK91="",ASC(AD90&amp;IF(AF91&lt;&gt;"",TEXT(AF91,"00"),"")&amp;IF(AH91&lt;&gt;"",TEXT(AH91,"00"),"")&amp;IF(AJ91&lt;&gt;"",TEXT(AJ91,"00"),"")),ASC(AK91))</f>
        <v/>
      </c>
      <c r="AD91" s="199"/>
      <c r="AE91" s="201"/>
      <c r="AF91" s="203"/>
      <c r="AG91" s="201"/>
      <c r="AH91" s="203"/>
      <c r="AI91" s="205"/>
      <c r="AJ91" s="263"/>
      <c r="AK91" s="199"/>
      <c r="AL91" s="14" t="str">
        <f>IF(AT91="",ASC(AM91&amp;IF(AO91&lt;&gt;"",TEXT(AO91,"00"),"")&amp;IF(AQ91&lt;&gt;"",TEXT(AQ91,"00"),"")&amp;IF(AS91&lt;&gt;"",TEXT(AS91,"00"),"")),ASC(AT91))</f>
        <v/>
      </c>
      <c r="AM91" s="224"/>
      <c r="AN91" s="197"/>
      <c r="AO91" s="251"/>
      <c r="AP91" s="197"/>
      <c r="AQ91" s="251"/>
      <c r="AR91" s="209"/>
      <c r="AS91" s="253"/>
      <c r="AT91" s="255"/>
      <c r="AV91" s="5" t="str">
        <f>IF(AND(I91&lt;&gt;"107 ハーフマラソン",I91&lt;&gt;"062 10000mW"),D90 &amp; "-" &amp; I91,D90 &amp; "-" &amp; I91 &amp; J91)</f>
        <v>-</v>
      </c>
      <c r="AW91" s="5" t="str">
        <f>IF(ISERROR(VLOOKUP(記入方法!$AV91,登録者リスト!#REF!,4,FALSE)),"○","")</f>
        <v>○</v>
      </c>
      <c r="AX91" s="5" t="e">
        <f>IF(AND(I91&lt;&gt;"107 ハーフマラソン",I91&lt;&gt;"062 10000mW"),#REF! &amp; "-" &amp; I91,#REF! &amp; "-" &amp; I91 &amp; J91)</f>
        <v>#REF!</v>
      </c>
      <c r="AY91" s="5" t="str">
        <f>IF(ISERROR(VLOOKUP(AX91,突破者リスト外資格記録入力シート!$D$7:$M$106,2,FALSE)),"○","")</f>
        <v>○</v>
      </c>
      <c r="BA91" s="5" t="str">
        <f>IF(I91="107 ハーフマラソン","H",IF(I91="062 10000mW","W",""))</f>
        <v/>
      </c>
      <c r="BB91" s="5" t="e">
        <f>VLOOKUP($I91 &amp; $J91,標準記録!$A$1:$D$26,2,FALSE)</f>
        <v>#N/A</v>
      </c>
      <c r="BC91" s="5" t="e">
        <f>VLOOKUP($I91 &amp; $J91,標準記録!$A$1:$D$26,3,FALSE)</f>
        <v>#N/A</v>
      </c>
      <c r="BD91" s="5" t="e">
        <f>VLOOKUP($I91 &amp; $J91,標準記録!$A$1:$D$26,4,FALSE)</f>
        <v>#N/A</v>
      </c>
      <c r="BE91" s="5" t="str">
        <f>IF(BF91="","",A90)</f>
        <v/>
      </c>
      <c r="BF91" s="5" t="str">
        <f>IF(OR(I91="201 十種競技",I91="202 七種競技"),#REF!,"")</f>
        <v/>
      </c>
      <c r="BG91" s="5" t="str">
        <f>IF(I91="107 ハーフマラソン",#REF!,"")</f>
        <v/>
      </c>
      <c r="BH91" s="5" t="str">
        <f>I91 &amp; K91</f>
        <v/>
      </c>
      <c r="BI91" s="5">
        <f>I91</f>
        <v>0</v>
      </c>
      <c r="BJ91" s="5">
        <f>COUNTIF($BI$5:$BI$401,I91)</f>
        <v>160</v>
      </c>
      <c r="BK91" s="5">
        <f>COUNTIF($BH$5:$BH$401,I91 &amp; "B標準")</f>
        <v>0</v>
      </c>
    </row>
    <row r="92" spans="1:64" ht="15" thickTop="1" thickBot="1" x14ac:dyDescent="0.2">
      <c r="A92" s="222"/>
      <c r="B92" s="256" t="s">
        <v>128</v>
      </c>
      <c r="C92" s="257"/>
      <c r="D92" s="257"/>
      <c r="E92" s="257"/>
      <c r="F92" s="257"/>
      <c r="G92" s="258"/>
      <c r="H92" s="125"/>
      <c r="I92" s="259"/>
      <c r="J92" s="260"/>
      <c r="K92" s="260"/>
      <c r="L92" s="260"/>
      <c r="M92" s="260"/>
      <c r="N92" s="260"/>
      <c r="O92" s="260"/>
      <c r="P92" s="260"/>
      <c r="Q92" s="260"/>
      <c r="R92" s="260"/>
      <c r="S92" s="260"/>
      <c r="T92" s="260"/>
      <c r="U92" s="260"/>
      <c r="V92" s="260"/>
      <c r="W92" s="260"/>
      <c r="X92" s="260"/>
      <c r="Y92" s="260"/>
      <c r="Z92" s="260"/>
      <c r="AA92" s="260"/>
      <c r="AB92" s="260"/>
      <c r="AC92" s="260"/>
      <c r="AD92" s="260"/>
      <c r="AE92" s="260"/>
      <c r="AF92" s="260"/>
      <c r="AG92" s="260"/>
      <c r="AH92" s="260"/>
      <c r="AI92" s="260"/>
      <c r="AJ92" s="260"/>
      <c r="AK92" s="260"/>
      <c r="AL92" s="260"/>
      <c r="AM92" s="260"/>
      <c r="AN92" s="260"/>
      <c r="AO92" s="260"/>
      <c r="AP92" s="260"/>
      <c r="AQ92" s="260"/>
      <c r="AR92" s="260"/>
      <c r="AS92" s="260"/>
      <c r="AT92" s="261"/>
    </row>
    <row r="93" spans="1:64" ht="13.5" customHeight="1" x14ac:dyDescent="0.15">
      <c r="A93" s="244"/>
      <c r="B93" s="246" t="s">
        <v>0</v>
      </c>
      <c r="C93" s="248" t="s">
        <v>242</v>
      </c>
      <c r="D93" s="248" t="str">
        <f>IF(C95="○","整理番号","登録番号")</f>
        <v>登録番号</v>
      </c>
      <c r="E93" s="124" t="s">
        <v>13550</v>
      </c>
      <c r="F93" s="246" t="s">
        <v>275</v>
      </c>
      <c r="G93" s="104" t="s">
        <v>1</v>
      </c>
      <c r="H93" s="229" t="s">
        <v>13551</v>
      </c>
      <c r="I93" s="227" t="s">
        <v>2</v>
      </c>
      <c r="J93" s="229" t="s">
        <v>284</v>
      </c>
      <c r="K93" s="229" t="s">
        <v>3</v>
      </c>
      <c r="L93" s="114" t="s">
        <v>243</v>
      </c>
      <c r="M93" s="107" t="s">
        <v>16</v>
      </c>
      <c r="N93" s="231" t="s">
        <v>4</v>
      </c>
      <c r="O93" s="232"/>
      <c r="P93" s="232"/>
      <c r="Q93" s="232"/>
      <c r="R93" s="232"/>
      <c r="S93" s="232"/>
      <c r="T93" s="232"/>
      <c r="U93" s="232"/>
      <c r="V93" s="232"/>
      <c r="W93" s="232"/>
      <c r="X93" s="232"/>
      <c r="Y93" s="232"/>
      <c r="Z93" s="232"/>
      <c r="AA93" s="232"/>
      <c r="AB93" s="233"/>
      <c r="AC93" s="109" t="s">
        <v>16</v>
      </c>
      <c r="AD93" s="234" t="s">
        <v>448</v>
      </c>
      <c r="AE93" s="235"/>
      <c r="AF93" s="235"/>
      <c r="AG93" s="235"/>
      <c r="AH93" s="235"/>
      <c r="AI93" s="235"/>
      <c r="AJ93" s="235"/>
      <c r="AK93" s="236"/>
      <c r="AL93" s="107" t="s">
        <v>16</v>
      </c>
      <c r="AM93" s="231" t="s">
        <v>445</v>
      </c>
      <c r="AN93" s="232"/>
      <c r="AO93" s="232"/>
      <c r="AP93" s="232"/>
      <c r="AQ93" s="232"/>
      <c r="AR93" s="232"/>
      <c r="AS93" s="232"/>
      <c r="AT93" s="237"/>
    </row>
    <row r="94" spans="1:64" ht="14.25" thickBot="1" x14ac:dyDescent="0.2">
      <c r="A94" s="245"/>
      <c r="B94" s="247"/>
      <c r="C94" s="249"/>
      <c r="D94" s="249"/>
      <c r="E94" s="129" t="s">
        <v>6</v>
      </c>
      <c r="F94" s="247"/>
      <c r="G94" s="6" t="s">
        <v>7</v>
      </c>
      <c r="H94" s="247"/>
      <c r="I94" s="228"/>
      <c r="J94" s="230"/>
      <c r="K94" s="230"/>
      <c r="L94" s="115"/>
      <c r="M94" s="108"/>
      <c r="N94" s="238" t="s">
        <v>8</v>
      </c>
      <c r="O94" s="239"/>
      <c r="P94" s="239"/>
      <c r="Q94" s="239"/>
      <c r="R94" s="239"/>
      <c r="S94" s="239"/>
      <c r="T94" s="240"/>
      <c r="U94" s="129" t="s">
        <v>9</v>
      </c>
      <c r="V94" s="111" t="s">
        <v>10</v>
      </c>
      <c r="W94" s="112"/>
      <c r="X94" s="112"/>
      <c r="Y94" s="112"/>
      <c r="Z94" s="112"/>
      <c r="AA94" s="113"/>
      <c r="AB94" s="92" t="s">
        <v>11</v>
      </c>
      <c r="AC94" s="110"/>
      <c r="AD94" s="241" t="s">
        <v>8</v>
      </c>
      <c r="AE94" s="242"/>
      <c r="AF94" s="242"/>
      <c r="AG94" s="242"/>
      <c r="AH94" s="242"/>
      <c r="AI94" s="242"/>
      <c r="AJ94" s="243"/>
      <c r="AK94" s="100" t="s">
        <v>9</v>
      </c>
      <c r="AL94" s="108"/>
      <c r="AM94" s="238" t="s">
        <v>8</v>
      </c>
      <c r="AN94" s="239"/>
      <c r="AO94" s="239"/>
      <c r="AP94" s="239"/>
      <c r="AQ94" s="239"/>
      <c r="AR94" s="239"/>
      <c r="AS94" s="240"/>
      <c r="AT94" s="93" t="s">
        <v>9</v>
      </c>
    </row>
    <row r="95" spans="1:64" x14ac:dyDescent="0.15">
      <c r="A95" s="220">
        <v>19</v>
      </c>
      <c r="B95" s="223"/>
      <c r="C95" s="225"/>
      <c r="D95" s="223"/>
      <c r="E95" s="126" t="str">
        <f>IF(C95="○",IF($D95&lt;&gt;"",VLOOKUP($D95,新規学連登録者入力シート!$A$2:$U$101,8,FALSE),""),IF($D95&lt;&gt;"",IF(VLOOKUP(記入方法!$D95,登録者リスト!$A$1:$F$43729,4,FALSE)=基本情報!$D$6,VLOOKUP(記入方法!$D95,登録者リスト!$A$1:$F$43729,3,FALSE),""),""))</f>
        <v/>
      </c>
      <c r="F95" s="214" t="str">
        <f>IF(C95="○",IF($D95&lt;&gt;"",VLOOKUP($D95,新規学連登録者入力シート!$A$2:$U$101,9,FALSE),""),IF($D95&lt;&gt;"",IF(VLOOKUP(記入方法!$D95,登録者リスト!$A$1:$G$43729,4,FALSE)=基本情報!$D$6,VLOOKUP(記入方法!$D95,登録者リスト!$A$1:$G$43729,7,FALSE),""),""))</f>
        <v/>
      </c>
      <c r="G95" s="127" t="str">
        <f>IF(C95="○",IF($D95&lt;&gt;"",VLOOKUP($D95,新規学連登録者入力シート!$A$2:$U$101,14,FALSE),""),IF($D95&lt;&gt;"",IF(VLOOKUP(記入方法!$D95,登録者リスト!$A$1:$F$43729,4,FALSE)=基本情報!$D$6,VLOOKUP(記入方法!$D95,登録者リスト!$A$1:$F$43729,5,FALSE),""),""))</f>
        <v/>
      </c>
      <c r="H95" s="212" t="str">
        <f>IF(C95="○",IF($D95&lt;&gt;"",VLOOKUP($D95,新規学連登録者入力シート!$A$2:$U$101,19,FALSE),""),IF($D95&lt;&gt;"",IF(VLOOKUP(記入方法!$D95,登録者リスト!$A$1:$H$43729,4,FALSE)=基本情報!$D$6,VLOOKUP(記入方法!$D95,登録者リスト!$A$1:$H$43729,8,FALSE),""),""))</f>
        <v/>
      </c>
      <c r="I95" s="216"/>
      <c r="J95" s="216"/>
      <c r="K95" s="218" t="str">
        <f>IFERROR(IF(I95="","",IF(AND(I95&lt;&gt;"107 ハーフマラソン",I95&lt;&gt;"062 10000mW"),IF(BD95="T",IF(VALUE(M95)&lt;=BB95,"A標準",IF(VALUE(M95)&lt;=BC95,"B標準","未突破")),IF(VALUE(M95)&gt;=BB95,"A標準",IF(VALUE(M95)&gt;=BC95,"B標準","未突破"))),IF(VALUE(M95)&lt;=BC95,"","未突破"))),"")</f>
        <v/>
      </c>
      <c r="L95" s="105"/>
      <c r="M95" s="12" t="str">
        <f>IF(U95="",ASC(N95&amp;IF(P95&lt;&gt;"",TEXT(P95,"00"),"")&amp;IF(R95&lt;&gt;"",TEXT(R95,"00"),"")&amp;IF(T95&lt;&gt;"",TEXT(T95,"00"),"")),ASC(U95))</f>
        <v/>
      </c>
      <c r="N95" s="212"/>
      <c r="O95" s="196" t="s">
        <v>239</v>
      </c>
      <c r="P95" s="206"/>
      <c r="Q95" s="196" t="s">
        <v>240</v>
      </c>
      <c r="R95" s="206"/>
      <c r="S95" s="208" t="s">
        <v>241</v>
      </c>
      <c r="T95" s="210"/>
      <c r="U95" s="212"/>
      <c r="V95" s="7"/>
      <c r="W95" s="8" t="s">
        <v>23</v>
      </c>
      <c r="X95" s="7"/>
      <c r="Y95" s="8" t="s">
        <v>24</v>
      </c>
      <c r="Z95" s="7"/>
      <c r="AA95" s="8" t="s">
        <v>26</v>
      </c>
      <c r="AB95" s="214"/>
      <c r="AC95" s="101" t="str">
        <f>IF(AK95="",ASC(AD95&amp;IF(AF95&lt;&gt;"",TEXT(AF95,"00"),"")&amp;IF(AH95&lt;&gt;"",TEXT(AH95,"00"),"")&amp;IF(AJ95&lt;&gt;"",TEXT(AJ95,"00"),"")),ASC(AK95))</f>
        <v/>
      </c>
      <c r="AD95" s="198" t="str">
        <f>IF(I95="","",IF(I95="201 十種競技","",VLOOKUP(I95,大学記録!$A$3:$H$5,2,FALSE)))</f>
        <v/>
      </c>
      <c r="AE95" s="200" t="s">
        <v>239</v>
      </c>
      <c r="AF95" s="202" t="str">
        <f>IF(I95="","",IF(I95="201 十種競技","",VLOOKUP(I95,大学記録!$A$3:$H$5,4,FALSE)))</f>
        <v/>
      </c>
      <c r="AG95" s="200" t="s">
        <v>240</v>
      </c>
      <c r="AH95" s="202" t="str">
        <f>IF(I95="","",IF(I95="201 十種競技","",VLOOKUP(I95,大学記録!$A$3:$H$5,6,FALSE)))</f>
        <v/>
      </c>
      <c r="AI95" s="204" t="s">
        <v>241</v>
      </c>
      <c r="AJ95" s="262" t="str">
        <f>IF(I95="","",IF(I95="201 十種競技","",VLOOKUP(I95,大学記録!$A$3:$H$5,8,FALSE)))</f>
        <v/>
      </c>
      <c r="AK95" s="198" t="str">
        <f>IF(I95="","",IF(I95="201 十種競技",大学記録!#REF!,""))</f>
        <v/>
      </c>
      <c r="AL95" s="12" t="str">
        <f>IF(AT95="",ASC(AM95&amp;IF(AO95&lt;&gt;"",TEXT(AO95,"00"),"")&amp;IF(AQ95&lt;&gt;"",TEXT(AQ95,"00"),"")&amp;IF(AS95&lt;&gt;"",TEXT(AS95,"00"),"")),ASC(AT95))</f>
        <v/>
      </c>
      <c r="AM95" s="223"/>
      <c r="AN95" s="196" t="s">
        <v>239</v>
      </c>
      <c r="AO95" s="250"/>
      <c r="AP95" s="196" t="s">
        <v>240</v>
      </c>
      <c r="AQ95" s="250"/>
      <c r="AR95" s="208" t="s">
        <v>241</v>
      </c>
      <c r="AS95" s="252"/>
      <c r="AT95" s="254"/>
      <c r="AV95" s="5" t="str">
        <f>IF(AND(I95&lt;&gt;"107 ハーフマラソン",I95&lt;&gt;"062 10000mW"),D95 &amp; "-" &amp; I95,D95 &amp; "-" &amp; I95 &amp; J95)</f>
        <v>-</v>
      </c>
      <c r="AW95" s="5" t="str">
        <f>IF(ISERROR(VLOOKUP(記入方法!$AV95,登録者リスト!#REF!,4,FALSE)),"○","")</f>
        <v>○</v>
      </c>
      <c r="AX95" s="5" t="e">
        <f>IF(AND(I95&lt;&gt;"107 ハーフマラソン",I95&lt;&gt;"062 10000mW"),#REF! &amp; "-" &amp; I95,#REF! &amp; "-" &amp; I95 &amp; J95)</f>
        <v>#REF!</v>
      </c>
      <c r="AY95" s="5" t="str">
        <f>IF(ISERROR(VLOOKUP(AX95,突破者リスト外資格記録入力シート!$D$7:$M$106,2,FALSE)),"○","")</f>
        <v>○</v>
      </c>
      <c r="AZ95" s="5" t="str">
        <f>IF(C95="○","整理番号","登録番号")</f>
        <v>登録番号</v>
      </c>
      <c r="BA95" s="5" t="str">
        <f>IF(I95="107 ハーフマラソン","H",IF(I95="062 10000mW","W",""))</f>
        <v/>
      </c>
      <c r="BB95" s="5" t="e">
        <f>VLOOKUP($I95 &amp; $J95,標準記録!$A$1:$D$26,2,FALSE)</f>
        <v>#N/A</v>
      </c>
      <c r="BC95" s="5" t="e">
        <f>VLOOKUP($I95 &amp; $J95,標準記録!$A$1:$D$26,3,FALSE)</f>
        <v>#N/A</v>
      </c>
      <c r="BD95" s="5" t="e">
        <f>VLOOKUP($I95 &amp; $J95,標準記録!$A$1:$D$26,4,FALSE)</f>
        <v>#N/A</v>
      </c>
      <c r="BE95" s="5" t="str">
        <f>IF(BF95="","",A95)</f>
        <v/>
      </c>
      <c r="BF95" s="5" t="str">
        <f>IF(OR(I95="201 十種競技",I95="202 七種競技"),#REF!,"")</f>
        <v/>
      </c>
      <c r="BG95" s="5" t="str">
        <f>IF(I95="107 ハーフマラソン",#REF!,"")</f>
        <v/>
      </c>
      <c r="BH95" s="5" t="str">
        <f>I95 &amp; K95</f>
        <v/>
      </c>
      <c r="BI95" s="5">
        <f>I95</f>
        <v>0</v>
      </c>
      <c r="BJ95" s="5">
        <f>COUNTIF($BI$5:$BI$401,I95)</f>
        <v>160</v>
      </c>
      <c r="BK95" s="5">
        <f>COUNTIF($BH$5:$BH$401,I95 &amp; "B標準")</f>
        <v>0</v>
      </c>
      <c r="BL95" s="5" t="str">
        <f>D93 &amp; D95</f>
        <v>登録番号</v>
      </c>
    </row>
    <row r="96" spans="1:64" ht="14.25" thickBot="1" x14ac:dyDescent="0.2">
      <c r="A96" s="221"/>
      <c r="B96" s="224"/>
      <c r="C96" s="226"/>
      <c r="D96" s="224"/>
      <c r="E96" s="128" t="str">
        <f>IF(C95="○",IF($D95&lt;&gt;"",VLOOKUP($D95,新規学連登録者入力シート!$A$2:$U$101,7,FALSE),""),IF($D95&lt;&gt;"",IF(VLOOKUP(記入方法!$D95,登録者リスト!$A$1:$F$43729,4,FALSE)=基本情報!$D$6,VLOOKUP(記入方法!$D95,登録者リスト!$A$1:$F$43729,2,FALSE),""),""))</f>
        <v/>
      </c>
      <c r="F96" s="215"/>
      <c r="G96" s="128" t="str">
        <f>IF(C95="○",IF($D95&lt;&gt;"",VLOOKUP($D95,新規学連登録者入力シート!$A$2:$U$101,19,FALSE),""),IF($D95&lt;&gt;"",IF(VLOOKUP(記入方法!$D95,登録者リスト!$A$1:$F$43729,4,FALSE)=基本情報!$D$6,VLOOKUP(記入方法!$D95,登録者リスト!$A$1:$F$43729,6,FALSE),""),""))</f>
        <v/>
      </c>
      <c r="H96" s="213"/>
      <c r="I96" s="217"/>
      <c r="J96" s="217"/>
      <c r="K96" s="219"/>
      <c r="L96" s="106"/>
      <c r="M96" s="14" t="str">
        <f>IF(U96="",ASC(N96&amp;IF(P96&lt;&gt;"",TEXT(P96,"00"),"")&amp;IF(R96&lt;&gt;"",TEXT(R96,"00"),"")&amp;IF(T96&lt;&gt;"",TEXT(T96,"00"),"")),ASC(U96))</f>
        <v/>
      </c>
      <c r="N96" s="213"/>
      <c r="O96" s="197"/>
      <c r="P96" s="207"/>
      <c r="Q96" s="197"/>
      <c r="R96" s="207"/>
      <c r="S96" s="209"/>
      <c r="T96" s="211"/>
      <c r="U96" s="213"/>
      <c r="V96" s="9"/>
      <c r="W96" s="10" t="s">
        <v>23</v>
      </c>
      <c r="X96" s="9"/>
      <c r="Y96" s="10" t="s">
        <v>25</v>
      </c>
      <c r="Z96" s="9"/>
      <c r="AA96" s="10" t="s">
        <v>26</v>
      </c>
      <c r="AB96" s="215"/>
      <c r="AC96" s="102" t="str">
        <f>IF(AK96="",ASC(AD95&amp;IF(AF96&lt;&gt;"",TEXT(AF96,"00"),"")&amp;IF(AH96&lt;&gt;"",TEXT(AH96,"00"),"")&amp;IF(AJ96&lt;&gt;"",TEXT(AJ96,"00"),"")),ASC(AK96))</f>
        <v/>
      </c>
      <c r="AD96" s="199"/>
      <c r="AE96" s="201"/>
      <c r="AF96" s="203"/>
      <c r="AG96" s="201"/>
      <c r="AH96" s="203"/>
      <c r="AI96" s="205"/>
      <c r="AJ96" s="263"/>
      <c r="AK96" s="199"/>
      <c r="AL96" s="14" t="str">
        <f>IF(AT96="",ASC(AM96&amp;IF(AO96&lt;&gt;"",TEXT(AO96,"00"),"")&amp;IF(AQ96&lt;&gt;"",TEXT(AQ96,"00"),"")&amp;IF(AS96&lt;&gt;"",TEXT(AS96,"00"),"")),ASC(AT96))</f>
        <v/>
      </c>
      <c r="AM96" s="224"/>
      <c r="AN96" s="197"/>
      <c r="AO96" s="251"/>
      <c r="AP96" s="197"/>
      <c r="AQ96" s="251"/>
      <c r="AR96" s="209"/>
      <c r="AS96" s="253"/>
      <c r="AT96" s="255"/>
      <c r="AV96" s="5" t="str">
        <f>IF(AND(I96&lt;&gt;"107 ハーフマラソン",I96&lt;&gt;"062 10000mW"),D95 &amp; "-" &amp; I96,D95 &amp; "-" &amp; I96 &amp; J96)</f>
        <v>-</v>
      </c>
      <c r="AW96" s="5" t="str">
        <f>IF(ISERROR(VLOOKUP(記入方法!$AV96,登録者リスト!#REF!,4,FALSE)),"○","")</f>
        <v>○</v>
      </c>
      <c r="AX96" s="5" t="e">
        <f>IF(AND(I96&lt;&gt;"107 ハーフマラソン",I96&lt;&gt;"062 10000mW"),#REF! &amp; "-" &amp; I96,#REF! &amp; "-" &amp; I96 &amp; J96)</f>
        <v>#REF!</v>
      </c>
      <c r="AY96" s="5" t="str">
        <f>IF(ISERROR(VLOOKUP(AX96,突破者リスト外資格記録入力シート!$D$7:$M$106,2,FALSE)),"○","")</f>
        <v>○</v>
      </c>
      <c r="BA96" s="5" t="str">
        <f>IF(I96="107 ハーフマラソン","H",IF(I96="062 10000mW","W",""))</f>
        <v/>
      </c>
      <c r="BB96" s="5" t="e">
        <f>VLOOKUP($I96 &amp; $J96,標準記録!$A$1:$D$26,2,FALSE)</f>
        <v>#N/A</v>
      </c>
      <c r="BC96" s="5" t="e">
        <f>VLOOKUP($I96 &amp; $J96,標準記録!$A$1:$D$26,3,FALSE)</f>
        <v>#N/A</v>
      </c>
      <c r="BD96" s="5" t="e">
        <f>VLOOKUP($I96 &amp; $J96,標準記録!$A$1:$D$26,4,FALSE)</f>
        <v>#N/A</v>
      </c>
      <c r="BE96" s="5" t="str">
        <f>IF(BF96="","",A95)</f>
        <v/>
      </c>
      <c r="BF96" s="5" t="str">
        <f>IF(OR(I96="201 十種競技",I96="202 七種競技"),#REF!,"")</f>
        <v/>
      </c>
      <c r="BG96" s="5" t="str">
        <f>IF(I96="107 ハーフマラソン",#REF!,"")</f>
        <v/>
      </c>
      <c r="BH96" s="5" t="str">
        <f>I96 &amp; K96</f>
        <v/>
      </c>
      <c r="BI96" s="5">
        <f>I96</f>
        <v>0</v>
      </c>
      <c r="BJ96" s="5">
        <f>COUNTIF($BI$5:$BI$401,I96)</f>
        <v>160</v>
      </c>
      <c r="BK96" s="5">
        <f>COUNTIF($BH$5:$BH$401,I96 &amp; "B標準")</f>
        <v>0</v>
      </c>
    </row>
    <row r="97" spans="1:64" ht="15" thickTop="1" thickBot="1" x14ac:dyDescent="0.2">
      <c r="A97" s="222"/>
      <c r="B97" s="256" t="s">
        <v>128</v>
      </c>
      <c r="C97" s="257"/>
      <c r="D97" s="257"/>
      <c r="E97" s="257"/>
      <c r="F97" s="257"/>
      <c r="G97" s="258"/>
      <c r="H97" s="125"/>
      <c r="I97" s="259"/>
      <c r="J97" s="260"/>
      <c r="K97" s="260"/>
      <c r="L97" s="260"/>
      <c r="M97" s="260"/>
      <c r="N97" s="260"/>
      <c r="O97" s="260"/>
      <c r="P97" s="260"/>
      <c r="Q97" s="260"/>
      <c r="R97" s="260"/>
      <c r="S97" s="260"/>
      <c r="T97" s="260"/>
      <c r="U97" s="260"/>
      <c r="V97" s="260"/>
      <c r="W97" s="260"/>
      <c r="X97" s="260"/>
      <c r="Y97" s="260"/>
      <c r="Z97" s="260"/>
      <c r="AA97" s="260"/>
      <c r="AB97" s="260"/>
      <c r="AC97" s="260"/>
      <c r="AD97" s="260"/>
      <c r="AE97" s="260"/>
      <c r="AF97" s="260"/>
      <c r="AG97" s="260"/>
      <c r="AH97" s="260"/>
      <c r="AI97" s="260"/>
      <c r="AJ97" s="260"/>
      <c r="AK97" s="260"/>
      <c r="AL97" s="260"/>
      <c r="AM97" s="260"/>
      <c r="AN97" s="260"/>
      <c r="AO97" s="260"/>
      <c r="AP97" s="260"/>
      <c r="AQ97" s="260"/>
      <c r="AR97" s="260"/>
      <c r="AS97" s="260"/>
      <c r="AT97" s="261"/>
    </row>
    <row r="98" spans="1:64" ht="13.5" customHeight="1" x14ac:dyDescent="0.15">
      <c r="A98" s="244"/>
      <c r="B98" s="246" t="s">
        <v>0</v>
      </c>
      <c r="C98" s="248" t="s">
        <v>242</v>
      </c>
      <c r="D98" s="248" t="str">
        <f>IF(C100="○","整理番号","登録番号")</f>
        <v>登録番号</v>
      </c>
      <c r="E98" s="124" t="s">
        <v>13550</v>
      </c>
      <c r="F98" s="246" t="s">
        <v>275</v>
      </c>
      <c r="G98" s="104" t="s">
        <v>1</v>
      </c>
      <c r="H98" s="229" t="s">
        <v>13551</v>
      </c>
      <c r="I98" s="227" t="s">
        <v>2</v>
      </c>
      <c r="J98" s="229" t="s">
        <v>284</v>
      </c>
      <c r="K98" s="229" t="s">
        <v>3</v>
      </c>
      <c r="L98" s="114" t="s">
        <v>243</v>
      </c>
      <c r="M98" s="107" t="s">
        <v>16</v>
      </c>
      <c r="N98" s="231" t="s">
        <v>4</v>
      </c>
      <c r="O98" s="232"/>
      <c r="P98" s="232"/>
      <c r="Q98" s="232"/>
      <c r="R98" s="232"/>
      <c r="S98" s="232"/>
      <c r="T98" s="232"/>
      <c r="U98" s="232"/>
      <c r="V98" s="232"/>
      <c r="W98" s="232"/>
      <c r="X98" s="232"/>
      <c r="Y98" s="232"/>
      <c r="Z98" s="232"/>
      <c r="AA98" s="232"/>
      <c r="AB98" s="233"/>
      <c r="AC98" s="109" t="s">
        <v>16</v>
      </c>
      <c r="AD98" s="234" t="s">
        <v>448</v>
      </c>
      <c r="AE98" s="235"/>
      <c r="AF98" s="235"/>
      <c r="AG98" s="235"/>
      <c r="AH98" s="235"/>
      <c r="AI98" s="235"/>
      <c r="AJ98" s="235"/>
      <c r="AK98" s="236"/>
      <c r="AL98" s="107" t="s">
        <v>16</v>
      </c>
      <c r="AM98" s="231" t="s">
        <v>445</v>
      </c>
      <c r="AN98" s="232"/>
      <c r="AO98" s="232"/>
      <c r="AP98" s="232"/>
      <c r="AQ98" s="232"/>
      <c r="AR98" s="232"/>
      <c r="AS98" s="232"/>
      <c r="AT98" s="237"/>
    </row>
    <row r="99" spans="1:64" ht="14.25" thickBot="1" x14ac:dyDescent="0.2">
      <c r="A99" s="245"/>
      <c r="B99" s="247"/>
      <c r="C99" s="249"/>
      <c r="D99" s="249"/>
      <c r="E99" s="129" t="s">
        <v>6</v>
      </c>
      <c r="F99" s="247"/>
      <c r="G99" s="6" t="s">
        <v>7</v>
      </c>
      <c r="H99" s="247"/>
      <c r="I99" s="228"/>
      <c r="J99" s="230"/>
      <c r="K99" s="230"/>
      <c r="L99" s="115"/>
      <c r="M99" s="108"/>
      <c r="N99" s="238" t="s">
        <v>8</v>
      </c>
      <c r="O99" s="239"/>
      <c r="P99" s="239"/>
      <c r="Q99" s="239"/>
      <c r="R99" s="239"/>
      <c r="S99" s="239"/>
      <c r="T99" s="240"/>
      <c r="U99" s="129" t="s">
        <v>9</v>
      </c>
      <c r="V99" s="111" t="s">
        <v>10</v>
      </c>
      <c r="W99" s="112"/>
      <c r="X99" s="112"/>
      <c r="Y99" s="112"/>
      <c r="Z99" s="112"/>
      <c r="AA99" s="113"/>
      <c r="AB99" s="92" t="s">
        <v>11</v>
      </c>
      <c r="AC99" s="110"/>
      <c r="AD99" s="241" t="s">
        <v>8</v>
      </c>
      <c r="AE99" s="242"/>
      <c r="AF99" s="242"/>
      <c r="AG99" s="242"/>
      <c r="AH99" s="242"/>
      <c r="AI99" s="242"/>
      <c r="AJ99" s="243"/>
      <c r="AK99" s="100" t="s">
        <v>9</v>
      </c>
      <c r="AL99" s="108"/>
      <c r="AM99" s="238" t="s">
        <v>8</v>
      </c>
      <c r="AN99" s="239"/>
      <c r="AO99" s="239"/>
      <c r="AP99" s="239"/>
      <c r="AQ99" s="239"/>
      <c r="AR99" s="239"/>
      <c r="AS99" s="240"/>
      <c r="AT99" s="93" t="s">
        <v>9</v>
      </c>
    </row>
    <row r="100" spans="1:64" x14ac:dyDescent="0.15">
      <c r="A100" s="220">
        <v>20</v>
      </c>
      <c r="B100" s="223"/>
      <c r="C100" s="225"/>
      <c r="D100" s="223"/>
      <c r="E100" s="126" t="str">
        <f>IF(C100="○",IF($D100&lt;&gt;"",VLOOKUP($D100,新規学連登録者入力シート!$A$2:$U$101,8,FALSE),""),IF($D100&lt;&gt;"",IF(VLOOKUP(記入方法!$D100,登録者リスト!$A$1:$F$43729,4,FALSE)=基本情報!$D$6,VLOOKUP(記入方法!$D100,登録者リスト!$A$1:$F$43729,3,FALSE),""),""))</f>
        <v/>
      </c>
      <c r="F100" s="214" t="str">
        <f>IF(C100="○",IF($D100&lt;&gt;"",VLOOKUP($D100,新規学連登録者入力シート!$A$2:$U$101,9,FALSE),""),IF($D100&lt;&gt;"",IF(VLOOKUP(記入方法!$D100,登録者リスト!$A$1:$G$43729,4,FALSE)=基本情報!$D$6,VLOOKUP(記入方法!$D100,登録者リスト!$A$1:$G$43729,7,FALSE),""),""))</f>
        <v/>
      </c>
      <c r="G100" s="127" t="str">
        <f>IF(C100="○",IF($D100&lt;&gt;"",VLOOKUP($D100,新規学連登録者入力シート!$A$2:$U$101,14,FALSE),""),IF($D100&lt;&gt;"",IF(VLOOKUP(記入方法!$D100,登録者リスト!$A$1:$F$43729,4,FALSE)=基本情報!$D$6,VLOOKUP(記入方法!$D100,登録者リスト!$A$1:$F$43729,5,FALSE),""),""))</f>
        <v/>
      </c>
      <c r="H100" s="212" t="str">
        <f>IF(C100="○",IF($D100&lt;&gt;"",VLOOKUP($D100,新規学連登録者入力シート!$A$2:$U$101,19,FALSE),""),IF($D100&lt;&gt;"",IF(VLOOKUP(記入方法!$D100,登録者リスト!$A$1:$H$43729,4,FALSE)=基本情報!$D$6,VLOOKUP(記入方法!$D100,登録者リスト!$A$1:$H$43729,8,FALSE),""),""))</f>
        <v/>
      </c>
      <c r="I100" s="216"/>
      <c r="J100" s="216"/>
      <c r="K100" s="218" t="str">
        <f>IFERROR(IF(I100="","",IF(AND(I100&lt;&gt;"107 ハーフマラソン",I100&lt;&gt;"062 10000mW"),IF(BD100="T",IF(VALUE(M100)&lt;=BB100,"A標準",IF(VALUE(M100)&lt;=BC100,"B標準","未突破")),IF(VALUE(M100)&gt;=BB100,"A標準",IF(VALUE(M100)&gt;=BC100,"B標準","未突破"))),IF(VALUE(M100)&lt;=BC100,"","未突破"))),"")</f>
        <v/>
      </c>
      <c r="L100" s="105"/>
      <c r="M100" s="12" t="str">
        <f>IF(U100="",ASC(N100&amp;IF(P100&lt;&gt;"",TEXT(P100,"00"),"")&amp;IF(R100&lt;&gt;"",TEXT(R100,"00"),"")&amp;IF(T100&lt;&gt;"",TEXT(T100,"00"),"")),ASC(U100))</f>
        <v/>
      </c>
      <c r="N100" s="212"/>
      <c r="O100" s="196" t="s">
        <v>239</v>
      </c>
      <c r="P100" s="206"/>
      <c r="Q100" s="196" t="s">
        <v>240</v>
      </c>
      <c r="R100" s="206"/>
      <c r="S100" s="208" t="s">
        <v>241</v>
      </c>
      <c r="T100" s="210"/>
      <c r="U100" s="212"/>
      <c r="V100" s="7"/>
      <c r="W100" s="8" t="s">
        <v>23</v>
      </c>
      <c r="X100" s="7"/>
      <c r="Y100" s="8" t="s">
        <v>24</v>
      </c>
      <c r="Z100" s="7"/>
      <c r="AA100" s="8" t="s">
        <v>26</v>
      </c>
      <c r="AB100" s="214"/>
      <c r="AC100" s="101" t="str">
        <f>IF(AK100="",ASC(AD100&amp;IF(AF100&lt;&gt;"",TEXT(AF100,"00"),"")&amp;IF(AH100&lt;&gt;"",TEXT(AH100,"00"),"")&amp;IF(AJ100&lt;&gt;"",TEXT(AJ100,"00"),"")),ASC(AK100))</f>
        <v/>
      </c>
      <c r="AD100" s="198" t="str">
        <f>IF(I100="","",IF(I100="201 十種競技","",VLOOKUP(I100,大学記録!$A$3:$H$5,2,FALSE)))</f>
        <v/>
      </c>
      <c r="AE100" s="200" t="s">
        <v>239</v>
      </c>
      <c r="AF100" s="202" t="str">
        <f>IF(I100="","",IF(I100="201 十種競技","",VLOOKUP(I100,大学記録!$A$3:$H$5,4,FALSE)))</f>
        <v/>
      </c>
      <c r="AG100" s="200" t="s">
        <v>240</v>
      </c>
      <c r="AH100" s="202" t="str">
        <f>IF(I100="","",IF(I100="201 十種競技","",VLOOKUP(I100,大学記録!$A$3:$H$5,6,FALSE)))</f>
        <v/>
      </c>
      <c r="AI100" s="204" t="s">
        <v>241</v>
      </c>
      <c r="AJ100" s="262" t="str">
        <f>IF(I100="","",IF(I100="201 十種競技","",VLOOKUP(I100,大学記録!$A$3:$H$5,8,FALSE)))</f>
        <v/>
      </c>
      <c r="AK100" s="198" t="str">
        <f>IF(I100="","",IF(I100="201 十種競技",大学記録!#REF!,""))</f>
        <v/>
      </c>
      <c r="AL100" s="12" t="str">
        <f>IF(AT100="",ASC(AM100&amp;IF(AO100&lt;&gt;"",TEXT(AO100,"00"),"")&amp;IF(AQ100&lt;&gt;"",TEXT(AQ100,"00"),"")&amp;IF(AS100&lt;&gt;"",TEXT(AS100,"00"),"")),ASC(AT100))</f>
        <v/>
      </c>
      <c r="AM100" s="223"/>
      <c r="AN100" s="196" t="s">
        <v>239</v>
      </c>
      <c r="AO100" s="250"/>
      <c r="AP100" s="196" t="s">
        <v>240</v>
      </c>
      <c r="AQ100" s="250"/>
      <c r="AR100" s="208" t="s">
        <v>241</v>
      </c>
      <c r="AS100" s="252"/>
      <c r="AT100" s="254"/>
      <c r="AV100" s="5" t="str">
        <f>IF(AND(I100&lt;&gt;"107 ハーフマラソン",I100&lt;&gt;"062 10000mW"),D100 &amp; "-" &amp; I100,D100 &amp; "-" &amp; I100 &amp; J100)</f>
        <v>-</v>
      </c>
      <c r="AW100" s="5" t="str">
        <f>IF(ISERROR(VLOOKUP(記入方法!$AV100,登録者リスト!#REF!,4,FALSE)),"○","")</f>
        <v>○</v>
      </c>
      <c r="AX100" s="5" t="e">
        <f>IF(AND(I100&lt;&gt;"107 ハーフマラソン",I100&lt;&gt;"062 10000mW"),#REF! &amp; "-" &amp; I100,#REF! &amp; "-" &amp; I100 &amp; J100)</f>
        <v>#REF!</v>
      </c>
      <c r="AY100" s="5" t="str">
        <f>IF(ISERROR(VLOOKUP(AX100,突破者リスト外資格記録入力シート!$D$7:$M$106,2,FALSE)),"○","")</f>
        <v>○</v>
      </c>
      <c r="AZ100" s="5" t="str">
        <f>IF(C100="○","整理番号","登録番号")</f>
        <v>登録番号</v>
      </c>
      <c r="BA100" s="5" t="str">
        <f>IF(I100="107 ハーフマラソン","H",IF(I100="062 10000mW","W",""))</f>
        <v/>
      </c>
      <c r="BB100" s="5" t="e">
        <f>VLOOKUP($I100 &amp; $J100,標準記録!$A$1:$D$26,2,FALSE)</f>
        <v>#N/A</v>
      </c>
      <c r="BC100" s="5" t="e">
        <f>VLOOKUP($I100 &amp; $J100,標準記録!$A$1:$D$26,3,FALSE)</f>
        <v>#N/A</v>
      </c>
      <c r="BD100" s="5" t="e">
        <f>VLOOKUP($I100 &amp; $J100,標準記録!$A$1:$D$26,4,FALSE)</f>
        <v>#N/A</v>
      </c>
      <c r="BE100" s="5" t="str">
        <f>IF(BF100="","",A100)</f>
        <v/>
      </c>
      <c r="BF100" s="5" t="str">
        <f>IF(OR(I100="201 十種競技",I100="202 七種競技"),#REF!,"")</f>
        <v/>
      </c>
      <c r="BG100" s="5" t="str">
        <f>IF(I100="107 ハーフマラソン",#REF!,"")</f>
        <v/>
      </c>
      <c r="BH100" s="5" t="str">
        <f>I100 &amp; K100</f>
        <v/>
      </c>
      <c r="BI100" s="5">
        <f>I100</f>
        <v>0</v>
      </c>
      <c r="BJ100" s="5">
        <f>COUNTIF($BI$5:$BI$401,I100)</f>
        <v>160</v>
      </c>
      <c r="BK100" s="5">
        <f>COUNTIF($BH$5:$BH$401,I100 &amp; "B標準")</f>
        <v>0</v>
      </c>
      <c r="BL100" s="5" t="str">
        <f>D98 &amp; D100</f>
        <v>登録番号</v>
      </c>
    </row>
    <row r="101" spans="1:64" ht="14.25" thickBot="1" x14ac:dyDescent="0.2">
      <c r="A101" s="221"/>
      <c r="B101" s="224"/>
      <c r="C101" s="226"/>
      <c r="D101" s="224"/>
      <c r="E101" s="128" t="str">
        <f>IF(C100="○",IF($D100&lt;&gt;"",VLOOKUP($D100,新規学連登録者入力シート!$A$2:$U$101,7,FALSE),""),IF($D100&lt;&gt;"",IF(VLOOKUP(記入方法!$D100,登録者リスト!$A$1:$F$43729,4,FALSE)=基本情報!$D$6,VLOOKUP(記入方法!$D100,登録者リスト!$A$1:$F$43729,2,FALSE),""),""))</f>
        <v/>
      </c>
      <c r="F101" s="215"/>
      <c r="G101" s="128" t="str">
        <f>IF(C100="○",IF($D100&lt;&gt;"",VLOOKUP($D100,新規学連登録者入力シート!$A$2:$U$101,19,FALSE),""),IF($D100&lt;&gt;"",IF(VLOOKUP(記入方法!$D100,登録者リスト!$A$1:$F$43729,4,FALSE)=基本情報!$D$6,VLOOKUP(記入方法!$D100,登録者リスト!$A$1:$F$43729,6,FALSE),""),""))</f>
        <v/>
      </c>
      <c r="H101" s="213"/>
      <c r="I101" s="217"/>
      <c r="J101" s="217"/>
      <c r="K101" s="219"/>
      <c r="L101" s="106"/>
      <c r="M101" s="14" t="str">
        <f>IF(U101="",ASC(N101&amp;IF(P101&lt;&gt;"",TEXT(P101,"00"),"")&amp;IF(R101&lt;&gt;"",TEXT(R101,"00"),"")&amp;IF(T101&lt;&gt;"",TEXT(T101,"00"),"")),ASC(U101))</f>
        <v/>
      </c>
      <c r="N101" s="213"/>
      <c r="O101" s="197"/>
      <c r="P101" s="207"/>
      <c r="Q101" s="197"/>
      <c r="R101" s="207"/>
      <c r="S101" s="209"/>
      <c r="T101" s="211"/>
      <c r="U101" s="213"/>
      <c r="V101" s="9"/>
      <c r="W101" s="10" t="s">
        <v>23</v>
      </c>
      <c r="X101" s="9"/>
      <c r="Y101" s="10" t="s">
        <v>25</v>
      </c>
      <c r="Z101" s="9"/>
      <c r="AA101" s="10" t="s">
        <v>26</v>
      </c>
      <c r="AB101" s="215"/>
      <c r="AC101" s="102" t="str">
        <f>IF(AK101="",ASC(AD100&amp;IF(AF101&lt;&gt;"",TEXT(AF101,"00"),"")&amp;IF(AH101&lt;&gt;"",TEXT(AH101,"00"),"")&amp;IF(AJ101&lt;&gt;"",TEXT(AJ101,"00"),"")),ASC(AK101))</f>
        <v/>
      </c>
      <c r="AD101" s="199"/>
      <c r="AE101" s="201"/>
      <c r="AF101" s="203"/>
      <c r="AG101" s="201"/>
      <c r="AH101" s="203"/>
      <c r="AI101" s="205"/>
      <c r="AJ101" s="263"/>
      <c r="AK101" s="199"/>
      <c r="AL101" s="14" t="str">
        <f>IF(AT101="",ASC(AM101&amp;IF(AO101&lt;&gt;"",TEXT(AO101,"00"),"")&amp;IF(AQ101&lt;&gt;"",TEXT(AQ101,"00"),"")&amp;IF(AS101&lt;&gt;"",TEXT(AS101,"00"),"")),ASC(AT101))</f>
        <v/>
      </c>
      <c r="AM101" s="224"/>
      <c r="AN101" s="197"/>
      <c r="AO101" s="251"/>
      <c r="AP101" s="197"/>
      <c r="AQ101" s="251"/>
      <c r="AR101" s="209"/>
      <c r="AS101" s="253"/>
      <c r="AT101" s="255"/>
      <c r="AV101" s="5" t="str">
        <f>IF(AND(I101&lt;&gt;"107 ハーフマラソン",I101&lt;&gt;"062 10000mW"),D100 &amp; "-" &amp; I101,D100 &amp; "-" &amp; I101 &amp; J101)</f>
        <v>-</v>
      </c>
      <c r="AW101" s="5" t="str">
        <f>IF(ISERROR(VLOOKUP(記入方法!$AV101,登録者リスト!#REF!,4,FALSE)),"○","")</f>
        <v>○</v>
      </c>
      <c r="AX101" s="5" t="e">
        <f>IF(AND(I101&lt;&gt;"107 ハーフマラソン",I101&lt;&gt;"062 10000mW"),#REF! &amp; "-" &amp; I101,#REF! &amp; "-" &amp; I101 &amp; J101)</f>
        <v>#REF!</v>
      </c>
      <c r="AY101" s="5" t="str">
        <f>IF(ISERROR(VLOOKUP(AX101,突破者リスト外資格記録入力シート!$D$7:$M$106,2,FALSE)),"○","")</f>
        <v>○</v>
      </c>
      <c r="BA101" s="5" t="str">
        <f>IF(I101="107 ハーフマラソン","H",IF(I101="062 10000mW","W",""))</f>
        <v/>
      </c>
      <c r="BB101" s="5" t="e">
        <f>VLOOKUP($I101 &amp; $J101,標準記録!$A$1:$D$26,2,FALSE)</f>
        <v>#N/A</v>
      </c>
      <c r="BC101" s="5" t="e">
        <f>VLOOKUP($I101 &amp; $J101,標準記録!$A$1:$D$26,3,FALSE)</f>
        <v>#N/A</v>
      </c>
      <c r="BD101" s="5" t="e">
        <f>VLOOKUP($I101 &amp; $J101,標準記録!$A$1:$D$26,4,FALSE)</f>
        <v>#N/A</v>
      </c>
      <c r="BE101" s="5" t="str">
        <f>IF(BF101="","",A100)</f>
        <v/>
      </c>
      <c r="BF101" s="5" t="str">
        <f>IF(OR(I101="201 十種競技",I101="202 七種競技"),#REF!,"")</f>
        <v/>
      </c>
      <c r="BG101" s="5" t="str">
        <f>IF(I101="107 ハーフマラソン",#REF!,"")</f>
        <v/>
      </c>
      <c r="BH101" s="5" t="str">
        <f>I101 &amp; K101</f>
        <v/>
      </c>
      <c r="BI101" s="5">
        <f>I101</f>
        <v>0</v>
      </c>
      <c r="BJ101" s="5">
        <f>COUNTIF($BI$5:$BI$401,I101)</f>
        <v>160</v>
      </c>
      <c r="BK101" s="5">
        <f>COUNTIF($BH$5:$BH$401,I101 &amp; "B標準")</f>
        <v>0</v>
      </c>
    </row>
    <row r="102" spans="1:64" ht="15" thickTop="1" thickBot="1" x14ac:dyDescent="0.2">
      <c r="A102" s="222"/>
      <c r="B102" s="256" t="s">
        <v>128</v>
      </c>
      <c r="C102" s="257"/>
      <c r="D102" s="257"/>
      <c r="E102" s="257"/>
      <c r="F102" s="257"/>
      <c r="G102" s="258"/>
      <c r="H102" s="125"/>
      <c r="I102" s="259"/>
      <c r="J102" s="260"/>
      <c r="K102" s="260"/>
      <c r="L102" s="260"/>
      <c r="M102" s="260"/>
      <c r="N102" s="260"/>
      <c r="O102" s="260"/>
      <c r="P102" s="260"/>
      <c r="Q102" s="260"/>
      <c r="R102" s="260"/>
      <c r="S102" s="260"/>
      <c r="T102" s="260"/>
      <c r="U102" s="260"/>
      <c r="V102" s="260"/>
      <c r="W102" s="260"/>
      <c r="X102" s="260"/>
      <c r="Y102" s="260"/>
      <c r="Z102" s="260"/>
      <c r="AA102" s="260"/>
      <c r="AB102" s="260"/>
      <c r="AC102" s="260"/>
      <c r="AD102" s="260"/>
      <c r="AE102" s="260"/>
      <c r="AF102" s="260"/>
      <c r="AG102" s="260"/>
      <c r="AH102" s="260"/>
      <c r="AI102" s="260"/>
      <c r="AJ102" s="260"/>
      <c r="AK102" s="260"/>
      <c r="AL102" s="260"/>
      <c r="AM102" s="260"/>
      <c r="AN102" s="260"/>
      <c r="AO102" s="260"/>
      <c r="AP102" s="260"/>
      <c r="AQ102" s="260"/>
      <c r="AR102" s="260"/>
      <c r="AS102" s="260"/>
      <c r="AT102" s="261"/>
    </row>
    <row r="103" spans="1:64" ht="13.5" customHeight="1" x14ac:dyDescent="0.15">
      <c r="A103" s="244"/>
      <c r="B103" s="246" t="s">
        <v>0</v>
      </c>
      <c r="C103" s="248" t="s">
        <v>242</v>
      </c>
      <c r="D103" s="248" t="str">
        <f>IF(C105="○","整理番号","登録番号")</f>
        <v>登録番号</v>
      </c>
      <c r="E103" s="124" t="s">
        <v>13550</v>
      </c>
      <c r="F103" s="246" t="s">
        <v>275</v>
      </c>
      <c r="G103" s="104" t="s">
        <v>1</v>
      </c>
      <c r="H103" s="229" t="s">
        <v>13551</v>
      </c>
      <c r="I103" s="227" t="s">
        <v>2</v>
      </c>
      <c r="J103" s="229" t="s">
        <v>284</v>
      </c>
      <c r="K103" s="229" t="s">
        <v>3</v>
      </c>
      <c r="L103" s="114" t="s">
        <v>243</v>
      </c>
      <c r="M103" s="107" t="s">
        <v>16</v>
      </c>
      <c r="N103" s="231" t="s">
        <v>4</v>
      </c>
      <c r="O103" s="232"/>
      <c r="P103" s="232"/>
      <c r="Q103" s="232"/>
      <c r="R103" s="232"/>
      <c r="S103" s="232"/>
      <c r="T103" s="232"/>
      <c r="U103" s="232"/>
      <c r="V103" s="232"/>
      <c r="W103" s="232"/>
      <c r="X103" s="232"/>
      <c r="Y103" s="232"/>
      <c r="Z103" s="232"/>
      <c r="AA103" s="232"/>
      <c r="AB103" s="233"/>
      <c r="AC103" s="109" t="s">
        <v>16</v>
      </c>
      <c r="AD103" s="234" t="s">
        <v>448</v>
      </c>
      <c r="AE103" s="235"/>
      <c r="AF103" s="235"/>
      <c r="AG103" s="235"/>
      <c r="AH103" s="235"/>
      <c r="AI103" s="235"/>
      <c r="AJ103" s="235"/>
      <c r="AK103" s="236"/>
      <c r="AL103" s="107" t="s">
        <v>16</v>
      </c>
      <c r="AM103" s="231" t="s">
        <v>445</v>
      </c>
      <c r="AN103" s="232"/>
      <c r="AO103" s="232"/>
      <c r="AP103" s="232"/>
      <c r="AQ103" s="232"/>
      <c r="AR103" s="232"/>
      <c r="AS103" s="232"/>
      <c r="AT103" s="237"/>
    </row>
    <row r="104" spans="1:64" ht="14.25" thickBot="1" x14ac:dyDescent="0.2">
      <c r="A104" s="245"/>
      <c r="B104" s="247"/>
      <c r="C104" s="249"/>
      <c r="D104" s="249"/>
      <c r="E104" s="129" t="s">
        <v>6</v>
      </c>
      <c r="F104" s="247"/>
      <c r="G104" s="6" t="s">
        <v>7</v>
      </c>
      <c r="H104" s="247"/>
      <c r="I104" s="228"/>
      <c r="J104" s="230"/>
      <c r="K104" s="230"/>
      <c r="L104" s="115"/>
      <c r="M104" s="108"/>
      <c r="N104" s="238" t="s">
        <v>8</v>
      </c>
      <c r="O104" s="239"/>
      <c r="P104" s="239"/>
      <c r="Q104" s="239"/>
      <c r="R104" s="239"/>
      <c r="S104" s="239"/>
      <c r="T104" s="240"/>
      <c r="U104" s="129" t="s">
        <v>9</v>
      </c>
      <c r="V104" s="111" t="s">
        <v>10</v>
      </c>
      <c r="W104" s="112"/>
      <c r="X104" s="112"/>
      <c r="Y104" s="112"/>
      <c r="Z104" s="112"/>
      <c r="AA104" s="113"/>
      <c r="AB104" s="92" t="s">
        <v>11</v>
      </c>
      <c r="AC104" s="110"/>
      <c r="AD104" s="241" t="s">
        <v>8</v>
      </c>
      <c r="AE104" s="242"/>
      <c r="AF104" s="242"/>
      <c r="AG104" s="242"/>
      <c r="AH104" s="242"/>
      <c r="AI104" s="242"/>
      <c r="AJ104" s="243"/>
      <c r="AK104" s="100" t="s">
        <v>9</v>
      </c>
      <c r="AL104" s="108"/>
      <c r="AM104" s="238" t="s">
        <v>8</v>
      </c>
      <c r="AN104" s="239"/>
      <c r="AO104" s="239"/>
      <c r="AP104" s="239"/>
      <c r="AQ104" s="239"/>
      <c r="AR104" s="239"/>
      <c r="AS104" s="240"/>
      <c r="AT104" s="93" t="s">
        <v>9</v>
      </c>
    </row>
    <row r="105" spans="1:64" x14ac:dyDescent="0.15">
      <c r="A105" s="220">
        <v>21</v>
      </c>
      <c r="B105" s="223"/>
      <c r="C105" s="225"/>
      <c r="D105" s="223"/>
      <c r="E105" s="126" t="str">
        <f>IF(C105="○",IF($D105&lt;&gt;"",VLOOKUP($D105,新規学連登録者入力シート!$A$2:$U$101,8,FALSE),""),IF($D105&lt;&gt;"",IF(VLOOKUP(記入方法!$D105,登録者リスト!$A$1:$F$43729,4,FALSE)=基本情報!$D$6,VLOOKUP(記入方法!$D105,登録者リスト!$A$1:$F$43729,3,FALSE),""),""))</f>
        <v/>
      </c>
      <c r="F105" s="214" t="str">
        <f>IF(C105="○",IF($D105&lt;&gt;"",VLOOKUP($D105,新規学連登録者入力シート!$A$2:$U$101,9,FALSE),""),IF($D105&lt;&gt;"",IF(VLOOKUP(記入方法!$D105,登録者リスト!$A$1:$G$43729,4,FALSE)=基本情報!$D$6,VLOOKUP(記入方法!$D105,登録者リスト!$A$1:$G$43729,7,FALSE),""),""))</f>
        <v/>
      </c>
      <c r="G105" s="127" t="str">
        <f>IF(C105="○",IF($D105&lt;&gt;"",VLOOKUP($D105,新規学連登録者入力シート!$A$2:$U$101,14,FALSE),""),IF($D105&lt;&gt;"",IF(VLOOKUP(記入方法!$D105,登録者リスト!$A$1:$F$43729,4,FALSE)=基本情報!$D$6,VLOOKUP(記入方法!$D105,登録者リスト!$A$1:$F$43729,5,FALSE),""),""))</f>
        <v/>
      </c>
      <c r="H105" s="212" t="str">
        <f>IF(C105="○",IF($D105&lt;&gt;"",VLOOKUP($D105,新規学連登録者入力シート!$A$2:$U$101,19,FALSE),""),IF($D105&lt;&gt;"",IF(VLOOKUP(記入方法!$D105,登録者リスト!$A$1:$H$43729,4,FALSE)=基本情報!$D$6,VLOOKUP(記入方法!$D105,登録者リスト!$A$1:$H$43729,8,FALSE),""),""))</f>
        <v/>
      </c>
      <c r="I105" s="216"/>
      <c r="J105" s="216"/>
      <c r="K105" s="218" t="str">
        <f>IFERROR(IF(I105="","",IF(AND(I105&lt;&gt;"107 ハーフマラソン",I105&lt;&gt;"062 10000mW"),IF(BD105="T",IF(VALUE(M105)&lt;=BB105,"A標準",IF(VALUE(M105)&lt;=BC105,"B標準","未突破")),IF(VALUE(M105)&gt;=BB105,"A標準",IF(VALUE(M105)&gt;=BC105,"B標準","未突破"))),IF(VALUE(M105)&lt;=BC105,"","未突破"))),"")</f>
        <v/>
      </c>
      <c r="L105" s="105"/>
      <c r="M105" s="12" t="str">
        <f>IF(U105="",ASC(N105&amp;IF(P105&lt;&gt;"",TEXT(P105,"00"),"")&amp;IF(R105&lt;&gt;"",TEXT(R105,"00"),"")&amp;IF(T105&lt;&gt;"",TEXT(T105,"00"),"")),ASC(U105))</f>
        <v/>
      </c>
      <c r="N105" s="212"/>
      <c r="O105" s="196" t="s">
        <v>239</v>
      </c>
      <c r="P105" s="206"/>
      <c r="Q105" s="196" t="s">
        <v>240</v>
      </c>
      <c r="R105" s="206"/>
      <c r="S105" s="208" t="s">
        <v>241</v>
      </c>
      <c r="T105" s="210"/>
      <c r="U105" s="212"/>
      <c r="V105" s="7"/>
      <c r="W105" s="8" t="s">
        <v>23</v>
      </c>
      <c r="X105" s="7"/>
      <c r="Y105" s="8" t="s">
        <v>24</v>
      </c>
      <c r="Z105" s="7"/>
      <c r="AA105" s="8" t="s">
        <v>26</v>
      </c>
      <c r="AB105" s="214"/>
      <c r="AC105" s="101" t="str">
        <f>IF(AK105="",ASC(AD105&amp;IF(AF105&lt;&gt;"",TEXT(AF105,"00"),"")&amp;IF(AH105&lt;&gt;"",TEXT(AH105,"00"),"")&amp;IF(AJ105&lt;&gt;"",TEXT(AJ105,"00"),"")),ASC(AK105))</f>
        <v/>
      </c>
      <c r="AD105" s="198" t="str">
        <f>IF(I105="","",IF(I105="201 十種競技","",VLOOKUP(I105,大学記録!$A$3:$H$5,2,FALSE)))</f>
        <v/>
      </c>
      <c r="AE105" s="200" t="s">
        <v>239</v>
      </c>
      <c r="AF105" s="202" t="str">
        <f>IF(I105="","",IF(I105="201 十種競技","",VLOOKUP(I105,大学記録!$A$3:$H$5,4,FALSE)))</f>
        <v/>
      </c>
      <c r="AG105" s="200" t="s">
        <v>240</v>
      </c>
      <c r="AH105" s="202" t="str">
        <f>IF(I105="","",IF(I105="201 十種競技","",VLOOKUP(I105,大学記録!$A$3:$H$5,6,FALSE)))</f>
        <v/>
      </c>
      <c r="AI105" s="204" t="s">
        <v>241</v>
      </c>
      <c r="AJ105" s="262" t="str">
        <f>IF(I105="","",IF(I105="201 十種競技","",VLOOKUP(I105,大学記録!$A$3:$H$5,8,FALSE)))</f>
        <v/>
      </c>
      <c r="AK105" s="198" t="str">
        <f>IF(I105="","",IF(I105="201 十種競技",大学記録!#REF!,""))</f>
        <v/>
      </c>
      <c r="AL105" s="12" t="str">
        <f>IF(AT105="",ASC(AM105&amp;IF(AO105&lt;&gt;"",TEXT(AO105,"00"),"")&amp;IF(AQ105&lt;&gt;"",TEXT(AQ105,"00"),"")&amp;IF(AS105&lt;&gt;"",TEXT(AS105,"00"),"")),ASC(AT105))</f>
        <v/>
      </c>
      <c r="AM105" s="223"/>
      <c r="AN105" s="196" t="s">
        <v>239</v>
      </c>
      <c r="AO105" s="250"/>
      <c r="AP105" s="196" t="s">
        <v>240</v>
      </c>
      <c r="AQ105" s="250"/>
      <c r="AR105" s="208" t="s">
        <v>241</v>
      </c>
      <c r="AS105" s="252"/>
      <c r="AT105" s="254"/>
      <c r="AV105" s="5" t="str">
        <f>IF(AND(I105&lt;&gt;"107 ハーフマラソン",I105&lt;&gt;"062 10000mW"),D105 &amp; "-" &amp; I105,D105 &amp; "-" &amp; I105 &amp; J105)</f>
        <v>-</v>
      </c>
      <c r="AW105" s="5" t="str">
        <f>IF(ISERROR(VLOOKUP(記入方法!$AV105,登録者リスト!#REF!,4,FALSE)),"○","")</f>
        <v>○</v>
      </c>
      <c r="AX105" s="5" t="e">
        <f>IF(AND(I105&lt;&gt;"107 ハーフマラソン",I105&lt;&gt;"062 10000mW"),#REF! &amp; "-" &amp; I105,#REF! &amp; "-" &amp; I105 &amp; J105)</f>
        <v>#REF!</v>
      </c>
      <c r="AY105" s="5" t="str">
        <f>IF(ISERROR(VLOOKUP(AX105,突破者リスト外資格記録入力シート!$D$7:$M$106,2,FALSE)),"○","")</f>
        <v>○</v>
      </c>
      <c r="AZ105" s="5" t="str">
        <f>IF(C105="○","整理番号","登録番号")</f>
        <v>登録番号</v>
      </c>
      <c r="BA105" s="5" t="str">
        <f>IF(I105="107 ハーフマラソン","H",IF(I105="062 10000mW","W",""))</f>
        <v/>
      </c>
      <c r="BB105" s="5" t="e">
        <f>VLOOKUP($I105 &amp; $J105,標準記録!$A$1:$D$26,2,FALSE)</f>
        <v>#N/A</v>
      </c>
      <c r="BC105" s="5" t="e">
        <f>VLOOKUP($I105 &amp; $J105,標準記録!$A$1:$D$26,3,FALSE)</f>
        <v>#N/A</v>
      </c>
      <c r="BD105" s="5" t="e">
        <f>VLOOKUP($I105 &amp; $J105,標準記録!$A$1:$D$26,4,FALSE)</f>
        <v>#N/A</v>
      </c>
      <c r="BE105" s="5" t="str">
        <f>IF(BF105="","",A105)</f>
        <v/>
      </c>
      <c r="BF105" s="5" t="str">
        <f>IF(OR(I105="201 十種競技",I105="202 七種競技"),#REF!,"")</f>
        <v/>
      </c>
      <c r="BG105" s="5" t="str">
        <f>IF(I105="107 ハーフマラソン",#REF!,"")</f>
        <v/>
      </c>
      <c r="BH105" s="5" t="str">
        <f>I105 &amp; K105</f>
        <v/>
      </c>
      <c r="BI105" s="5">
        <f>I105</f>
        <v>0</v>
      </c>
      <c r="BJ105" s="5">
        <f>COUNTIF($BI$5:$BI$401,I105)</f>
        <v>160</v>
      </c>
      <c r="BK105" s="5">
        <f>COUNTIF($BH$5:$BH$401,I105 &amp; "B標準")</f>
        <v>0</v>
      </c>
      <c r="BL105" s="5" t="str">
        <f>D103 &amp; D105</f>
        <v>登録番号</v>
      </c>
    </row>
    <row r="106" spans="1:64" ht="14.25" thickBot="1" x14ac:dyDescent="0.2">
      <c r="A106" s="221"/>
      <c r="B106" s="224"/>
      <c r="C106" s="226"/>
      <c r="D106" s="224"/>
      <c r="E106" s="128" t="str">
        <f>IF(C105="○",IF($D105&lt;&gt;"",VLOOKUP($D105,新規学連登録者入力シート!$A$2:$U$101,7,FALSE),""),IF($D105&lt;&gt;"",IF(VLOOKUP(記入方法!$D105,登録者リスト!$A$1:$F$43729,4,FALSE)=基本情報!$D$6,VLOOKUP(記入方法!$D105,登録者リスト!$A$1:$F$43729,2,FALSE),""),""))</f>
        <v/>
      </c>
      <c r="F106" s="215"/>
      <c r="G106" s="128" t="str">
        <f>IF(C105="○",IF($D105&lt;&gt;"",VLOOKUP($D105,新規学連登録者入力シート!$A$2:$U$101,19,FALSE),""),IF($D105&lt;&gt;"",IF(VLOOKUP(記入方法!$D105,登録者リスト!$A$1:$F$43729,4,FALSE)=基本情報!$D$6,VLOOKUP(記入方法!$D105,登録者リスト!$A$1:$F$43729,6,FALSE),""),""))</f>
        <v/>
      </c>
      <c r="H106" s="213"/>
      <c r="I106" s="217"/>
      <c r="J106" s="217"/>
      <c r="K106" s="219"/>
      <c r="L106" s="106"/>
      <c r="M106" s="14" t="str">
        <f>IF(U106="",ASC(N106&amp;IF(P106&lt;&gt;"",TEXT(P106,"00"),"")&amp;IF(R106&lt;&gt;"",TEXT(R106,"00"),"")&amp;IF(T106&lt;&gt;"",TEXT(T106,"00"),"")),ASC(U106))</f>
        <v/>
      </c>
      <c r="N106" s="213"/>
      <c r="O106" s="197"/>
      <c r="P106" s="207"/>
      <c r="Q106" s="197"/>
      <c r="R106" s="207"/>
      <c r="S106" s="209"/>
      <c r="T106" s="211"/>
      <c r="U106" s="213"/>
      <c r="V106" s="9"/>
      <c r="W106" s="10" t="s">
        <v>23</v>
      </c>
      <c r="X106" s="9"/>
      <c r="Y106" s="10" t="s">
        <v>25</v>
      </c>
      <c r="Z106" s="9"/>
      <c r="AA106" s="10" t="s">
        <v>26</v>
      </c>
      <c r="AB106" s="215"/>
      <c r="AC106" s="102" t="str">
        <f>IF(AK106="",ASC(AD105&amp;IF(AF106&lt;&gt;"",TEXT(AF106,"00"),"")&amp;IF(AH106&lt;&gt;"",TEXT(AH106,"00"),"")&amp;IF(AJ106&lt;&gt;"",TEXT(AJ106,"00"),"")),ASC(AK106))</f>
        <v/>
      </c>
      <c r="AD106" s="199"/>
      <c r="AE106" s="201"/>
      <c r="AF106" s="203"/>
      <c r="AG106" s="201"/>
      <c r="AH106" s="203"/>
      <c r="AI106" s="205"/>
      <c r="AJ106" s="263"/>
      <c r="AK106" s="199"/>
      <c r="AL106" s="14" t="str">
        <f>IF(AT106="",ASC(AM106&amp;IF(AO106&lt;&gt;"",TEXT(AO106,"00"),"")&amp;IF(AQ106&lt;&gt;"",TEXT(AQ106,"00"),"")&amp;IF(AS106&lt;&gt;"",TEXT(AS106,"00"),"")),ASC(AT106))</f>
        <v/>
      </c>
      <c r="AM106" s="224"/>
      <c r="AN106" s="197"/>
      <c r="AO106" s="251"/>
      <c r="AP106" s="197"/>
      <c r="AQ106" s="251"/>
      <c r="AR106" s="209"/>
      <c r="AS106" s="253"/>
      <c r="AT106" s="255"/>
      <c r="AV106" s="5" t="str">
        <f>IF(AND(I106&lt;&gt;"107 ハーフマラソン",I106&lt;&gt;"062 10000mW"),D105 &amp; "-" &amp; I106,D105 &amp; "-" &amp; I106 &amp; J106)</f>
        <v>-</v>
      </c>
      <c r="AW106" s="5" t="str">
        <f>IF(ISERROR(VLOOKUP(記入方法!$AV106,登録者リスト!#REF!,4,FALSE)),"○","")</f>
        <v>○</v>
      </c>
      <c r="AX106" s="5" t="e">
        <f>IF(AND(I106&lt;&gt;"107 ハーフマラソン",I106&lt;&gt;"062 10000mW"),#REF! &amp; "-" &amp; I106,#REF! &amp; "-" &amp; I106 &amp; J106)</f>
        <v>#REF!</v>
      </c>
      <c r="AY106" s="5" t="str">
        <f>IF(ISERROR(VLOOKUP(AX106,突破者リスト外資格記録入力シート!$D$7:$M$106,2,FALSE)),"○","")</f>
        <v>○</v>
      </c>
      <c r="BA106" s="5" t="str">
        <f>IF(I106="107 ハーフマラソン","H",IF(I106="062 10000mW","W",""))</f>
        <v/>
      </c>
      <c r="BB106" s="5" t="e">
        <f>VLOOKUP($I106 &amp; $J106,標準記録!$A$1:$D$26,2,FALSE)</f>
        <v>#N/A</v>
      </c>
      <c r="BC106" s="5" t="e">
        <f>VLOOKUP($I106 &amp; $J106,標準記録!$A$1:$D$26,3,FALSE)</f>
        <v>#N/A</v>
      </c>
      <c r="BD106" s="5" t="e">
        <f>VLOOKUP($I106 &amp; $J106,標準記録!$A$1:$D$26,4,FALSE)</f>
        <v>#N/A</v>
      </c>
      <c r="BE106" s="5" t="str">
        <f>IF(BF106="","",A105)</f>
        <v/>
      </c>
      <c r="BF106" s="5" t="str">
        <f>IF(OR(I106="201 十種競技",I106="202 七種競技"),#REF!,"")</f>
        <v/>
      </c>
      <c r="BG106" s="5" t="str">
        <f>IF(I106="107 ハーフマラソン",#REF!,"")</f>
        <v/>
      </c>
      <c r="BH106" s="5" t="str">
        <f>I106 &amp; K106</f>
        <v/>
      </c>
      <c r="BI106" s="5">
        <f>I106</f>
        <v>0</v>
      </c>
      <c r="BJ106" s="5">
        <f>COUNTIF($BI$5:$BI$401,I106)</f>
        <v>160</v>
      </c>
      <c r="BK106" s="5">
        <f>COUNTIF($BH$5:$BH$401,I106 &amp; "B標準")</f>
        <v>0</v>
      </c>
    </row>
    <row r="107" spans="1:64" ht="15" thickTop="1" thickBot="1" x14ac:dyDescent="0.2">
      <c r="A107" s="222"/>
      <c r="B107" s="256" t="s">
        <v>128</v>
      </c>
      <c r="C107" s="257"/>
      <c r="D107" s="257"/>
      <c r="E107" s="257"/>
      <c r="F107" s="257"/>
      <c r="G107" s="258"/>
      <c r="H107" s="125"/>
      <c r="I107" s="259"/>
      <c r="J107" s="260"/>
      <c r="K107" s="260"/>
      <c r="L107" s="260"/>
      <c r="M107" s="260"/>
      <c r="N107" s="260"/>
      <c r="O107" s="260"/>
      <c r="P107" s="260"/>
      <c r="Q107" s="260"/>
      <c r="R107" s="260"/>
      <c r="S107" s="260"/>
      <c r="T107" s="260"/>
      <c r="U107" s="260"/>
      <c r="V107" s="260"/>
      <c r="W107" s="260"/>
      <c r="X107" s="260"/>
      <c r="Y107" s="260"/>
      <c r="Z107" s="260"/>
      <c r="AA107" s="260"/>
      <c r="AB107" s="260"/>
      <c r="AC107" s="260"/>
      <c r="AD107" s="260"/>
      <c r="AE107" s="260"/>
      <c r="AF107" s="260"/>
      <c r="AG107" s="260"/>
      <c r="AH107" s="260"/>
      <c r="AI107" s="260"/>
      <c r="AJ107" s="260"/>
      <c r="AK107" s="260"/>
      <c r="AL107" s="260"/>
      <c r="AM107" s="260"/>
      <c r="AN107" s="260"/>
      <c r="AO107" s="260"/>
      <c r="AP107" s="260"/>
      <c r="AQ107" s="260"/>
      <c r="AR107" s="260"/>
      <c r="AS107" s="260"/>
      <c r="AT107" s="261"/>
    </row>
    <row r="108" spans="1:64" ht="13.5" customHeight="1" x14ac:dyDescent="0.15">
      <c r="A108" s="244"/>
      <c r="B108" s="246" t="s">
        <v>0</v>
      </c>
      <c r="C108" s="248" t="s">
        <v>242</v>
      </c>
      <c r="D108" s="248" t="str">
        <f>IF(C110="○","整理番号","登録番号")</f>
        <v>登録番号</v>
      </c>
      <c r="E108" s="124" t="s">
        <v>13550</v>
      </c>
      <c r="F108" s="246" t="s">
        <v>275</v>
      </c>
      <c r="G108" s="104" t="s">
        <v>1</v>
      </c>
      <c r="H108" s="229" t="s">
        <v>13551</v>
      </c>
      <c r="I108" s="227" t="s">
        <v>2</v>
      </c>
      <c r="J108" s="229" t="s">
        <v>284</v>
      </c>
      <c r="K108" s="229" t="s">
        <v>3</v>
      </c>
      <c r="L108" s="114" t="s">
        <v>243</v>
      </c>
      <c r="M108" s="107" t="s">
        <v>16</v>
      </c>
      <c r="N108" s="231" t="s">
        <v>4</v>
      </c>
      <c r="O108" s="232"/>
      <c r="P108" s="232"/>
      <c r="Q108" s="232"/>
      <c r="R108" s="232"/>
      <c r="S108" s="232"/>
      <c r="T108" s="232"/>
      <c r="U108" s="232"/>
      <c r="V108" s="232"/>
      <c r="W108" s="232"/>
      <c r="X108" s="232"/>
      <c r="Y108" s="232"/>
      <c r="Z108" s="232"/>
      <c r="AA108" s="232"/>
      <c r="AB108" s="233"/>
      <c r="AC108" s="109" t="s">
        <v>16</v>
      </c>
      <c r="AD108" s="234" t="s">
        <v>448</v>
      </c>
      <c r="AE108" s="235"/>
      <c r="AF108" s="235"/>
      <c r="AG108" s="235"/>
      <c r="AH108" s="235"/>
      <c r="AI108" s="235"/>
      <c r="AJ108" s="235"/>
      <c r="AK108" s="236"/>
      <c r="AL108" s="107" t="s">
        <v>16</v>
      </c>
      <c r="AM108" s="231" t="s">
        <v>445</v>
      </c>
      <c r="AN108" s="232"/>
      <c r="AO108" s="232"/>
      <c r="AP108" s="232"/>
      <c r="AQ108" s="232"/>
      <c r="AR108" s="232"/>
      <c r="AS108" s="232"/>
      <c r="AT108" s="237"/>
    </row>
    <row r="109" spans="1:64" ht="14.25" thickBot="1" x14ac:dyDescent="0.2">
      <c r="A109" s="245"/>
      <c r="B109" s="247"/>
      <c r="C109" s="249"/>
      <c r="D109" s="249"/>
      <c r="E109" s="129" t="s">
        <v>6</v>
      </c>
      <c r="F109" s="247"/>
      <c r="G109" s="6" t="s">
        <v>7</v>
      </c>
      <c r="H109" s="247"/>
      <c r="I109" s="228"/>
      <c r="J109" s="230"/>
      <c r="K109" s="230"/>
      <c r="L109" s="115"/>
      <c r="M109" s="108"/>
      <c r="N109" s="238" t="s">
        <v>8</v>
      </c>
      <c r="O109" s="239"/>
      <c r="P109" s="239"/>
      <c r="Q109" s="239"/>
      <c r="R109" s="239"/>
      <c r="S109" s="239"/>
      <c r="T109" s="240"/>
      <c r="U109" s="129" t="s">
        <v>9</v>
      </c>
      <c r="V109" s="111" t="s">
        <v>10</v>
      </c>
      <c r="W109" s="112"/>
      <c r="X109" s="112"/>
      <c r="Y109" s="112"/>
      <c r="Z109" s="112"/>
      <c r="AA109" s="113"/>
      <c r="AB109" s="92" t="s">
        <v>11</v>
      </c>
      <c r="AC109" s="110"/>
      <c r="AD109" s="241" t="s">
        <v>8</v>
      </c>
      <c r="AE109" s="242"/>
      <c r="AF109" s="242"/>
      <c r="AG109" s="242"/>
      <c r="AH109" s="242"/>
      <c r="AI109" s="242"/>
      <c r="AJ109" s="243"/>
      <c r="AK109" s="100" t="s">
        <v>9</v>
      </c>
      <c r="AL109" s="108"/>
      <c r="AM109" s="238" t="s">
        <v>8</v>
      </c>
      <c r="AN109" s="239"/>
      <c r="AO109" s="239"/>
      <c r="AP109" s="239"/>
      <c r="AQ109" s="239"/>
      <c r="AR109" s="239"/>
      <c r="AS109" s="240"/>
      <c r="AT109" s="93" t="s">
        <v>9</v>
      </c>
    </row>
    <row r="110" spans="1:64" x14ac:dyDescent="0.15">
      <c r="A110" s="220">
        <v>22</v>
      </c>
      <c r="B110" s="223"/>
      <c r="C110" s="225"/>
      <c r="D110" s="223"/>
      <c r="E110" s="126" t="str">
        <f>IF(C110="○",IF($D110&lt;&gt;"",VLOOKUP($D110,新規学連登録者入力シート!$A$2:$U$101,8,FALSE),""),IF($D110&lt;&gt;"",IF(VLOOKUP(記入方法!$D110,登録者リスト!$A$1:$F$43729,4,FALSE)=基本情報!$D$6,VLOOKUP(記入方法!$D110,登録者リスト!$A$1:$F$43729,3,FALSE),""),""))</f>
        <v/>
      </c>
      <c r="F110" s="214" t="str">
        <f>IF(C110="○",IF($D110&lt;&gt;"",VLOOKUP($D110,新規学連登録者入力シート!$A$2:$U$101,9,FALSE),""),IF($D110&lt;&gt;"",IF(VLOOKUP(記入方法!$D110,登録者リスト!$A$1:$G$43729,4,FALSE)=基本情報!$D$6,VLOOKUP(記入方法!$D110,登録者リスト!$A$1:$G$43729,7,FALSE),""),""))</f>
        <v/>
      </c>
      <c r="G110" s="127" t="str">
        <f>IF(C110="○",IF($D110&lt;&gt;"",VLOOKUP($D110,新規学連登録者入力シート!$A$2:$U$101,14,FALSE),""),IF($D110&lt;&gt;"",IF(VLOOKUP(記入方法!$D110,登録者リスト!$A$1:$F$43729,4,FALSE)=基本情報!$D$6,VLOOKUP(記入方法!$D110,登録者リスト!$A$1:$F$43729,5,FALSE),""),""))</f>
        <v/>
      </c>
      <c r="H110" s="212" t="str">
        <f>IF(C110="○",IF($D110&lt;&gt;"",VLOOKUP($D110,新規学連登録者入力シート!$A$2:$U$101,19,FALSE),""),IF($D110&lt;&gt;"",IF(VLOOKUP(記入方法!$D110,登録者リスト!$A$1:$H$43729,4,FALSE)=基本情報!$D$6,VLOOKUP(記入方法!$D110,登録者リスト!$A$1:$H$43729,8,FALSE),""),""))</f>
        <v/>
      </c>
      <c r="I110" s="216"/>
      <c r="J110" s="216"/>
      <c r="K110" s="218" t="str">
        <f>IFERROR(IF(I110="","",IF(AND(I110&lt;&gt;"107 ハーフマラソン",I110&lt;&gt;"062 10000mW"),IF(BD110="T",IF(VALUE(M110)&lt;=BB110,"A標準",IF(VALUE(M110)&lt;=BC110,"B標準","未突破")),IF(VALUE(M110)&gt;=BB110,"A標準",IF(VALUE(M110)&gt;=BC110,"B標準","未突破"))),IF(VALUE(M110)&lt;=BC110,"","未突破"))),"")</f>
        <v/>
      </c>
      <c r="L110" s="105"/>
      <c r="M110" s="12" t="str">
        <f>IF(U110="",ASC(N110&amp;IF(P110&lt;&gt;"",TEXT(P110,"00"),"")&amp;IF(R110&lt;&gt;"",TEXT(R110,"00"),"")&amp;IF(T110&lt;&gt;"",TEXT(T110,"00"),"")),ASC(U110))</f>
        <v/>
      </c>
      <c r="N110" s="212"/>
      <c r="O110" s="196" t="s">
        <v>239</v>
      </c>
      <c r="P110" s="206"/>
      <c r="Q110" s="196" t="s">
        <v>240</v>
      </c>
      <c r="R110" s="206"/>
      <c r="S110" s="208" t="s">
        <v>241</v>
      </c>
      <c r="T110" s="210"/>
      <c r="U110" s="212"/>
      <c r="V110" s="7"/>
      <c r="W110" s="8" t="s">
        <v>23</v>
      </c>
      <c r="X110" s="7"/>
      <c r="Y110" s="8" t="s">
        <v>24</v>
      </c>
      <c r="Z110" s="7"/>
      <c r="AA110" s="8" t="s">
        <v>26</v>
      </c>
      <c r="AB110" s="214"/>
      <c r="AC110" s="101" t="str">
        <f>IF(AK110="",ASC(AD110&amp;IF(AF110&lt;&gt;"",TEXT(AF110,"00"),"")&amp;IF(AH110&lt;&gt;"",TEXT(AH110,"00"),"")&amp;IF(AJ110&lt;&gt;"",TEXT(AJ110,"00"),"")),ASC(AK110))</f>
        <v/>
      </c>
      <c r="AD110" s="198" t="str">
        <f>IF(I110="","",IF(I110="201 十種競技","",VLOOKUP(I110,大学記録!$A$3:$H$5,2,FALSE)))</f>
        <v/>
      </c>
      <c r="AE110" s="200" t="s">
        <v>239</v>
      </c>
      <c r="AF110" s="202" t="str">
        <f>IF(I110="","",IF(I110="201 十種競技","",VLOOKUP(I110,大学記録!$A$3:$H$5,4,FALSE)))</f>
        <v/>
      </c>
      <c r="AG110" s="200" t="s">
        <v>240</v>
      </c>
      <c r="AH110" s="202" t="str">
        <f>IF(I110="","",IF(I110="201 十種競技","",VLOOKUP(I110,大学記録!$A$3:$H$5,6,FALSE)))</f>
        <v/>
      </c>
      <c r="AI110" s="204" t="s">
        <v>241</v>
      </c>
      <c r="AJ110" s="262" t="str">
        <f>IF(I110="","",IF(I110="201 十種競技","",VLOOKUP(I110,大学記録!$A$3:$H$5,8,FALSE)))</f>
        <v/>
      </c>
      <c r="AK110" s="198" t="str">
        <f>IF(I110="","",IF(I110="201 十種競技",大学記録!#REF!,""))</f>
        <v/>
      </c>
      <c r="AL110" s="12" t="str">
        <f>IF(AT110="",ASC(AM110&amp;IF(AO110&lt;&gt;"",TEXT(AO110,"00"),"")&amp;IF(AQ110&lt;&gt;"",TEXT(AQ110,"00"),"")&amp;IF(AS110&lt;&gt;"",TEXT(AS110,"00"),"")),ASC(AT110))</f>
        <v/>
      </c>
      <c r="AM110" s="223"/>
      <c r="AN110" s="196" t="s">
        <v>239</v>
      </c>
      <c r="AO110" s="250"/>
      <c r="AP110" s="196" t="s">
        <v>240</v>
      </c>
      <c r="AQ110" s="250"/>
      <c r="AR110" s="208" t="s">
        <v>241</v>
      </c>
      <c r="AS110" s="252"/>
      <c r="AT110" s="254"/>
      <c r="AV110" s="5" t="str">
        <f>IF(AND(I110&lt;&gt;"107 ハーフマラソン",I110&lt;&gt;"062 10000mW"),D110 &amp; "-" &amp; I110,D110 &amp; "-" &amp; I110 &amp; J110)</f>
        <v>-</v>
      </c>
      <c r="AW110" s="5" t="str">
        <f>IF(ISERROR(VLOOKUP(記入方法!$AV110,登録者リスト!#REF!,4,FALSE)),"○","")</f>
        <v>○</v>
      </c>
      <c r="AX110" s="5" t="e">
        <f>IF(AND(I110&lt;&gt;"107 ハーフマラソン",I110&lt;&gt;"062 10000mW"),#REF! &amp; "-" &amp; I110,#REF! &amp; "-" &amp; I110 &amp; J110)</f>
        <v>#REF!</v>
      </c>
      <c r="AY110" s="5" t="str">
        <f>IF(ISERROR(VLOOKUP(AX110,突破者リスト外資格記録入力シート!$D$7:$M$106,2,FALSE)),"○","")</f>
        <v>○</v>
      </c>
      <c r="AZ110" s="5" t="str">
        <f>IF(C110="○","整理番号","登録番号")</f>
        <v>登録番号</v>
      </c>
      <c r="BA110" s="5" t="str">
        <f>IF(I110="107 ハーフマラソン","H",IF(I110="062 10000mW","W",""))</f>
        <v/>
      </c>
      <c r="BB110" s="5" t="e">
        <f>VLOOKUP($I110 &amp; $J110,標準記録!$A$1:$D$26,2,FALSE)</f>
        <v>#N/A</v>
      </c>
      <c r="BC110" s="5" t="e">
        <f>VLOOKUP($I110 &amp; $J110,標準記録!$A$1:$D$26,3,FALSE)</f>
        <v>#N/A</v>
      </c>
      <c r="BD110" s="5" t="e">
        <f>VLOOKUP($I110 &amp; $J110,標準記録!$A$1:$D$26,4,FALSE)</f>
        <v>#N/A</v>
      </c>
      <c r="BE110" s="5" t="str">
        <f>IF(BF110="","",A110)</f>
        <v/>
      </c>
      <c r="BF110" s="5" t="str">
        <f>IF(OR(I110="201 十種競技",I110="202 七種競技"),#REF!,"")</f>
        <v/>
      </c>
      <c r="BG110" s="5" t="str">
        <f>IF(I110="107 ハーフマラソン",#REF!,"")</f>
        <v/>
      </c>
      <c r="BH110" s="5" t="str">
        <f>I110 &amp; K110</f>
        <v/>
      </c>
      <c r="BI110" s="5">
        <f>I110</f>
        <v>0</v>
      </c>
      <c r="BJ110" s="5">
        <f>COUNTIF($BI$5:$BI$401,I110)</f>
        <v>160</v>
      </c>
      <c r="BK110" s="5">
        <f>COUNTIF($BH$5:$BH$401,I110 &amp; "B標準")</f>
        <v>0</v>
      </c>
      <c r="BL110" s="5" t="str">
        <f>D108 &amp; D110</f>
        <v>登録番号</v>
      </c>
    </row>
    <row r="111" spans="1:64" ht="14.25" thickBot="1" x14ac:dyDescent="0.2">
      <c r="A111" s="221"/>
      <c r="B111" s="224"/>
      <c r="C111" s="226"/>
      <c r="D111" s="224"/>
      <c r="E111" s="128" t="str">
        <f>IF(C110="○",IF($D110&lt;&gt;"",VLOOKUP($D110,新規学連登録者入力シート!$A$2:$U$101,7,FALSE),""),IF($D110&lt;&gt;"",IF(VLOOKUP(記入方法!$D110,登録者リスト!$A$1:$F$43729,4,FALSE)=基本情報!$D$6,VLOOKUP(記入方法!$D110,登録者リスト!$A$1:$F$43729,2,FALSE),""),""))</f>
        <v/>
      </c>
      <c r="F111" s="215"/>
      <c r="G111" s="128" t="str">
        <f>IF(C110="○",IF($D110&lt;&gt;"",VLOOKUP($D110,新規学連登録者入力シート!$A$2:$U$101,19,FALSE),""),IF($D110&lt;&gt;"",IF(VLOOKUP(記入方法!$D110,登録者リスト!$A$1:$F$43729,4,FALSE)=基本情報!$D$6,VLOOKUP(記入方法!$D110,登録者リスト!$A$1:$F$43729,6,FALSE),""),""))</f>
        <v/>
      </c>
      <c r="H111" s="213"/>
      <c r="I111" s="217"/>
      <c r="J111" s="217"/>
      <c r="K111" s="219"/>
      <c r="L111" s="106"/>
      <c r="M111" s="14" t="str">
        <f>IF(U111="",ASC(N111&amp;IF(P111&lt;&gt;"",TEXT(P111,"00"),"")&amp;IF(R111&lt;&gt;"",TEXT(R111,"00"),"")&amp;IF(T111&lt;&gt;"",TEXT(T111,"00"),"")),ASC(U111))</f>
        <v/>
      </c>
      <c r="N111" s="213"/>
      <c r="O111" s="197"/>
      <c r="P111" s="207"/>
      <c r="Q111" s="197"/>
      <c r="R111" s="207"/>
      <c r="S111" s="209"/>
      <c r="T111" s="211"/>
      <c r="U111" s="213"/>
      <c r="V111" s="9"/>
      <c r="W111" s="10" t="s">
        <v>23</v>
      </c>
      <c r="X111" s="9"/>
      <c r="Y111" s="10" t="s">
        <v>25</v>
      </c>
      <c r="Z111" s="9"/>
      <c r="AA111" s="10" t="s">
        <v>26</v>
      </c>
      <c r="AB111" s="215"/>
      <c r="AC111" s="102" t="str">
        <f>IF(AK111="",ASC(AD110&amp;IF(AF111&lt;&gt;"",TEXT(AF111,"00"),"")&amp;IF(AH111&lt;&gt;"",TEXT(AH111,"00"),"")&amp;IF(AJ111&lt;&gt;"",TEXT(AJ111,"00"),"")),ASC(AK111))</f>
        <v/>
      </c>
      <c r="AD111" s="199"/>
      <c r="AE111" s="201"/>
      <c r="AF111" s="203"/>
      <c r="AG111" s="201"/>
      <c r="AH111" s="203"/>
      <c r="AI111" s="205"/>
      <c r="AJ111" s="263"/>
      <c r="AK111" s="199"/>
      <c r="AL111" s="14" t="str">
        <f>IF(AT111="",ASC(AM111&amp;IF(AO111&lt;&gt;"",TEXT(AO111,"00"),"")&amp;IF(AQ111&lt;&gt;"",TEXT(AQ111,"00"),"")&amp;IF(AS111&lt;&gt;"",TEXT(AS111,"00"),"")),ASC(AT111))</f>
        <v/>
      </c>
      <c r="AM111" s="224"/>
      <c r="AN111" s="197"/>
      <c r="AO111" s="251"/>
      <c r="AP111" s="197"/>
      <c r="AQ111" s="251"/>
      <c r="AR111" s="209"/>
      <c r="AS111" s="253"/>
      <c r="AT111" s="255"/>
      <c r="AV111" s="5" t="str">
        <f>IF(AND(I111&lt;&gt;"107 ハーフマラソン",I111&lt;&gt;"062 10000mW"),D110 &amp; "-" &amp; I111,D110 &amp; "-" &amp; I111 &amp; J111)</f>
        <v>-</v>
      </c>
      <c r="AW111" s="5" t="str">
        <f>IF(ISERROR(VLOOKUP(記入方法!$AV111,登録者リスト!#REF!,4,FALSE)),"○","")</f>
        <v>○</v>
      </c>
      <c r="AX111" s="5" t="e">
        <f>IF(AND(I111&lt;&gt;"107 ハーフマラソン",I111&lt;&gt;"062 10000mW"),#REF! &amp; "-" &amp; I111,#REF! &amp; "-" &amp; I111 &amp; J111)</f>
        <v>#REF!</v>
      </c>
      <c r="AY111" s="5" t="str">
        <f>IF(ISERROR(VLOOKUP(AX111,突破者リスト外資格記録入力シート!$D$7:$M$106,2,FALSE)),"○","")</f>
        <v>○</v>
      </c>
      <c r="BA111" s="5" t="str">
        <f>IF(I111="107 ハーフマラソン","H",IF(I111="062 10000mW","W",""))</f>
        <v/>
      </c>
      <c r="BB111" s="5" t="e">
        <f>VLOOKUP($I111 &amp; $J111,標準記録!$A$1:$D$26,2,FALSE)</f>
        <v>#N/A</v>
      </c>
      <c r="BC111" s="5" t="e">
        <f>VLOOKUP($I111 &amp; $J111,標準記録!$A$1:$D$26,3,FALSE)</f>
        <v>#N/A</v>
      </c>
      <c r="BD111" s="5" t="e">
        <f>VLOOKUP($I111 &amp; $J111,標準記録!$A$1:$D$26,4,FALSE)</f>
        <v>#N/A</v>
      </c>
      <c r="BE111" s="5" t="str">
        <f>IF(BF111="","",A110)</f>
        <v/>
      </c>
      <c r="BF111" s="5" t="str">
        <f>IF(OR(I111="201 十種競技",I111="202 七種競技"),#REF!,"")</f>
        <v/>
      </c>
      <c r="BG111" s="5" t="str">
        <f>IF(I111="107 ハーフマラソン",#REF!,"")</f>
        <v/>
      </c>
      <c r="BH111" s="5" t="str">
        <f>I111 &amp; K111</f>
        <v/>
      </c>
      <c r="BI111" s="5">
        <f>I111</f>
        <v>0</v>
      </c>
      <c r="BJ111" s="5">
        <f>COUNTIF($BI$5:$BI$401,I111)</f>
        <v>160</v>
      </c>
      <c r="BK111" s="5">
        <f>COUNTIF($BH$5:$BH$401,I111 &amp; "B標準")</f>
        <v>0</v>
      </c>
    </row>
    <row r="112" spans="1:64" ht="15" thickTop="1" thickBot="1" x14ac:dyDescent="0.2">
      <c r="A112" s="222"/>
      <c r="B112" s="256" t="s">
        <v>128</v>
      </c>
      <c r="C112" s="257"/>
      <c r="D112" s="257"/>
      <c r="E112" s="257"/>
      <c r="F112" s="257"/>
      <c r="G112" s="258"/>
      <c r="H112" s="125"/>
      <c r="I112" s="259"/>
      <c r="J112" s="260"/>
      <c r="K112" s="260"/>
      <c r="L112" s="260"/>
      <c r="M112" s="260"/>
      <c r="N112" s="260"/>
      <c r="O112" s="260"/>
      <c r="P112" s="260"/>
      <c r="Q112" s="260"/>
      <c r="R112" s="260"/>
      <c r="S112" s="260"/>
      <c r="T112" s="260"/>
      <c r="U112" s="260"/>
      <c r="V112" s="260"/>
      <c r="W112" s="260"/>
      <c r="X112" s="260"/>
      <c r="Y112" s="260"/>
      <c r="Z112" s="260"/>
      <c r="AA112" s="260"/>
      <c r="AB112" s="260"/>
      <c r="AC112" s="260"/>
      <c r="AD112" s="260"/>
      <c r="AE112" s="260"/>
      <c r="AF112" s="260"/>
      <c r="AG112" s="260"/>
      <c r="AH112" s="260"/>
      <c r="AI112" s="260"/>
      <c r="AJ112" s="260"/>
      <c r="AK112" s="260"/>
      <c r="AL112" s="260"/>
      <c r="AM112" s="260"/>
      <c r="AN112" s="260"/>
      <c r="AO112" s="260"/>
      <c r="AP112" s="260"/>
      <c r="AQ112" s="260"/>
      <c r="AR112" s="260"/>
      <c r="AS112" s="260"/>
      <c r="AT112" s="261"/>
    </row>
    <row r="113" spans="1:64" ht="13.5" customHeight="1" x14ac:dyDescent="0.15">
      <c r="A113" s="244"/>
      <c r="B113" s="246" t="s">
        <v>0</v>
      </c>
      <c r="C113" s="248" t="s">
        <v>242</v>
      </c>
      <c r="D113" s="248" t="str">
        <f>IF(C115="○","整理番号","登録番号")</f>
        <v>登録番号</v>
      </c>
      <c r="E113" s="124" t="s">
        <v>13550</v>
      </c>
      <c r="F113" s="246" t="s">
        <v>275</v>
      </c>
      <c r="G113" s="104" t="s">
        <v>1</v>
      </c>
      <c r="H113" s="229" t="s">
        <v>13551</v>
      </c>
      <c r="I113" s="227" t="s">
        <v>2</v>
      </c>
      <c r="J113" s="229" t="s">
        <v>284</v>
      </c>
      <c r="K113" s="229" t="s">
        <v>3</v>
      </c>
      <c r="L113" s="114" t="s">
        <v>243</v>
      </c>
      <c r="M113" s="107" t="s">
        <v>16</v>
      </c>
      <c r="N113" s="231" t="s">
        <v>4</v>
      </c>
      <c r="O113" s="232"/>
      <c r="P113" s="232"/>
      <c r="Q113" s="232"/>
      <c r="R113" s="232"/>
      <c r="S113" s="232"/>
      <c r="T113" s="232"/>
      <c r="U113" s="232"/>
      <c r="V113" s="232"/>
      <c r="W113" s="232"/>
      <c r="X113" s="232"/>
      <c r="Y113" s="232"/>
      <c r="Z113" s="232"/>
      <c r="AA113" s="232"/>
      <c r="AB113" s="233"/>
      <c r="AC113" s="109" t="s">
        <v>16</v>
      </c>
      <c r="AD113" s="234" t="s">
        <v>448</v>
      </c>
      <c r="AE113" s="235"/>
      <c r="AF113" s="235"/>
      <c r="AG113" s="235"/>
      <c r="AH113" s="235"/>
      <c r="AI113" s="235"/>
      <c r="AJ113" s="235"/>
      <c r="AK113" s="236"/>
      <c r="AL113" s="107" t="s">
        <v>16</v>
      </c>
      <c r="AM113" s="231" t="s">
        <v>445</v>
      </c>
      <c r="AN113" s="232"/>
      <c r="AO113" s="232"/>
      <c r="AP113" s="232"/>
      <c r="AQ113" s="232"/>
      <c r="AR113" s="232"/>
      <c r="AS113" s="232"/>
      <c r="AT113" s="237"/>
    </row>
    <row r="114" spans="1:64" ht="14.25" thickBot="1" x14ac:dyDescent="0.2">
      <c r="A114" s="245"/>
      <c r="B114" s="247"/>
      <c r="C114" s="249"/>
      <c r="D114" s="249"/>
      <c r="E114" s="129" t="s">
        <v>6</v>
      </c>
      <c r="F114" s="247"/>
      <c r="G114" s="6" t="s">
        <v>7</v>
      </c>
      <c r="H114" s="247"/>
      <c r="I114" s="228"/>
      <c r="J114" s="230"/>
      <c r="K114" s="230"/>
      <c r="L114" s="115"/>
      <c r="M114" s="108"/>
      <c r="N114" s="238" t="s">
        <v>8</v>
      </c>
      <c r="O114" s="239"/>
      <c r="P114" s="239"/>
      <c r="Q114" s="239"/>
      <c r="R114" s="239"/>
      <c r="S114" s="239"/>
      <c r="T114" s="240"/>
      <c r="U114" s="129" t="s">
        <v>9</v>
      </c>
      <c r="V114" s="111" t="s">
        <v>10</v>
      </c>
      <c r="W114" s="112"/>
      <c r="X114" s="112"/>
      <c r="Y114" s="112"/>
      <c r="Z114" s="112"/>
      <c r="AA114" s="113"/>
      <c r="AB114" s="92" t="s">
        <v>11</v>
      </c>
      <c r="AC114" s="110"/>
      <c r="AD114" s="241" t="s">
        <v>8</v>
      </c>
      <c r="AE114" s="242"/>
      <c r="AF114" s="242"/>
      <c r="AG114" s="242"/>
      <c r="AH114" s="242"/>
      <c r="AI114" s="242"/>
      <c r="AJ114" s="243"/>
      <c r="AK114" s="100" t="s">
        <v>9</v>
      </c>
      <c r="AL114" s="108"/>
      <c r="AM114" s="238" t="s">
        <v>8</v>
      </c>
      <c r="AN114" s="239"/>
      <c r="AO114" s="239"/>
      <c r="AP114" s="239"/>
      <c r="AQ114" s="239"/>
      <c r="AR114" s="239"/>
      <c r="AS114" s="240"/>
      <c r="AT114" s="93" t="s">
        <v>9</v>
      </c>
    </row>
    <row r="115" spans="1:64" x14ac:dyDescent="0.15">
      <c r="A115" s="220">
        <v>23</v>
      </c>
      <c r="B115" s="223"/>
      <c r="C115" s="225"/>
      <c r="D115" s="223"/>
      <c r="E115" s="126" t="str">
        <f>IF(C115="○",IF($D115&lt;&gt;"",VLOOKUP($D115,新規学連登録者入力シート!$A$2:$U$101,8,FALSE),""),IF($D115&lt;&gt;"",IF(VLOOKUP(記入方法!$D115,登録者リスト!$A$1:$F$43729,4,FALSE)=基本情報!$D$6,VLOOKUP(記入方法!$D115,登録者リスト!$A$1:$F$43729,3,FALSE),""),""))</f>
        <v/>
      </c>
      <c r="F115" s="214" t="str">
        <f>IF(C115="○",IF($D115&lt;&gt;"",VLOOKUP($D115,新規学連登録者入力シート!$A$2:$U$101,9,FALSE),""),IF($D115&lt;&gt;"",IF(VLOOKUP(記入方法!$D115,登録者リスト!$A$1:$G$43729,4,FALSE)=基本情報!$D$6,VLOOKUP(記入方法!$D115,登録者リスト!$A$1:$G$43729,7,FALSE),""),""))</f>
        <v/>
      </c>
      <c r="G115" s="127" t="str">
        <f>IF(C115="○",IF($D115&lt;&gt;"",VLOOKUP($D115,新規学連登録者入力シート!$A$2:$U$101,14,FALSE),""),IF($D115&lt;&gt;"",IF(VLOOKUP(記入方法!$D115,登録者リスト!$A$1:$F$43729,4,FALSE)=基本情報!$D$6,VLOOKUP(記入方法!$D115,登録者リスト!$A$1:$F$43729,5,FALSE),""),""))</f>
        <v/>
      </c>
      <c r="H115" s="212" t="str">
        <f>IF(C115="○",IF($D115&lt;&gt;"",VLOOKUP($D115,新規学連登録者入力シート!$A$2:$U$101,19,FALSE),""),IF($D115&lt;&gt;"",IF(VLOOKUP(記入方法!$D115,登録者リスト!$A$1:$H$43729,4,FALSE)=基本情報!$D$6,VLOOKUP(記入方法!$D115,登録者リスト!$A$1:$H$43729,8,FALSE),""),""))</f>
        <v/>
      </c>
      <c r="I115" s="216"/>
      <c r="J115" s="216"/>
      <c r="K115" s="218" t="str">
        <f>IFERROR(IF(I115="","",IF(AND(I115&lt;&gt;"107 ハーフマラソン",I115&lt;&gt;"062 10000mW"),IF(BD115="T",IF(VALUE(M115)&lt;=BB115,"A標準",IF(VALUE(M115)&lt;=BC115,"B標準","未突破")),IF(VALUE(M115)&gt;=BB115,"A標準",IF(VALUE(M115)&gt;=BC115,"B標準","未突破"))),IF(VALUE(M115)&lt;=BC115,"","未突破"))),"")</f>
        <v/>
      </c>
      <c r="L115" s="105"/>
      <c r="M115" s="12" t="str">
        <f>IF(U115="",ASC(N115&amp;IF(P115&lt;&gt;"",TEXT(P115,"00"),"")&amp;IF(R115&lt;&gt;"",TEXT(R115,"00"),"")&amp;IF(T115&lt;&gt;"",TEXT(T115,"00"),"")),ASC(U115))</f>
        <v/>
      </c>
      <c r="N115" s="212"/>
      <c r="O115" s="196" t="s">
        <v>239</v>
      </c>
      <c r="P115" s="206"/>
      <c r="Q115" s="196" t="s">
        <v>240</v>
      </c>
      <c r="R115" s="206"/>
      <c r="S115" s="208" t="s">
        <v>241</v>
      </c>
      <c r="T115" s="210"/>
      <c r="U115" s="212"/>
      <c r="V115" s="7"/>
      <c r="W115" s="8" t="s">
        <v>23</v>
      </c>
      <c r="X115" s="7"/>
      <c r="Y115" s="8" t="s">
        <v>24</v>
      </c>
      <c r="Z115" s="7"/>
      <c r="AA115" s="8" t="s">
        <v>26</v>
      </c>
      <c r="AB115" s="214"/>
      <c r="AC115" s="101" t="str">
        <f>IF(AK115="",ASC(AD115&amp;IF(AF115&lt;&gt;"",TEXT(AF115,"00"),"")&amp;IF(AH115&lt;&gt;"",TEXT(AH115,"00"),"")&amp;IF(AJ115&lt;&gt;"",TEXT(AJ115,"00"),"")),ASC(AK115))</f>
        <v/>
      </c>
      <c r="AD115" s="198" t="str">
        <f>IF(I115="","",IF(I115="201 十種競技","",VLOOKUP(I115,大学記録!$A$3:$H$5,2,FALSE)))</f>
        <v/>
      </c>
      <c r="AE115" s="200" t="s">
        <v>239</v>
      </c>
      <c r="AF115" s="202" t="str">
        <f>IF(I115="","",IF(I115="201 十種競技","",VLOOKUP(I115,大学記録!$A$3:$H$5,4,FALSE)))</f>
        <v/>
      </c>
      <c r="AG115" s="200" t="s">
        <v>240</v>
      </c>
      <c r="AH115" s="202" t="str">
        <f>IF(I115="","",IF(I115="201 十種競技","",VLOOKUP(I115,大学記録!$A$3:$H$5,6,FALSE)))</f>
        <v/>
      </c>
      <c r="AI115" s="204" t="s">
        <v>241</v>
      </c>
      <c r="AJ115" s="262" t="str">
        <f>IF(I115="","",IF(I115="201 十種競技","",VLOOKUP(I115,大学記録!$A$3:$H$5,8,FALSE)))</f>
        <v/>
      </c>
      <c r="AK115" s="198" t="str">
        <f>IF(I115="","",IF(I115="201 十種競技",大学記録!#REF!,""))</f>
        <v/>
      </c>
      <c r="AL115" s="12" t="str">
        <f>IF(AT115="",ASC(AM115&amp;IF(AO115&lt;&gt;"",TEXT(AO115,"00"),"")&amp;IF(AQ115&lt;&gt;"",TEXT(AQ115,"00"),"")&amp;IF(AS115&lt;&gt;"",TEXT(AS115,"00"),"")),ASC(AT115))</f>
        <v/>
      </c>
      <c r="AM115" s="223"/>
      <c r="AN115" s="196" t="s">
        <v>239</v>
      </c>
      <c r="AO115" s="250"/>
      <c r="AP115" s="196" t="s">
        <v>240</v>
      </c>
      <c r="AQ115" s="250"/>
      <c r="AR115" s="208" t="s">
        <v>241</v>
      </c>
      <c r="AS115" s="252"/>
      <c r="AT115" s="254"/>
      <c r="AV115" s="5" t="str">
        <f>IF(AND(I115&lt;&gt;"107 ハーフマラソン",I115&lt;&gt;"062 10000mW"),D115 &amp; "-" &amp; I115,D115 &amp; "-" &amp; I115 &amp; J115)</f>
        <v>-</v>
      </c>
      <c r="AW115" s="5" t="str">
        <f>IF(ISERROR(VLOOKUP(記入方法!$AV115,登録者リスト!#REF!,4,FALSE)),"○","")</f>
        <v>○</v>
      </c>
      <c r="AX115" s="5" t="e">
        <f>IF(AND(I115&lt;&gt;"107 ハーフマラソン",I115&lt;&gt;"062 10000mW"),#REF! &amp; "-" &amp; I115,#REF! &amp; "-" &amp; I115 &amp; J115)</f>
        <v>#REF!</v>
      </c>
      <c r="AY115" s="5" t="str">
        <f>IF(ISERROR(VLOOKUP(AX115,突破者リスト外資格記録入力シート!$D$7:$M$106,2,FALSE)),"○","")</f>
        <v>○</v>
      </c>
      <c r="AZ115" s="5" t="str">
        <f>IF(C115="○","整理番号","登録番号")</f>
        <v>登録番号</v>
      </c>
      <c r="BA115" s="5" t="str">
        <f>IF(I115="107 ハーフマラソン","H",IF(I115="062 10000mW","W",""))</f>
        <v/>
      </c>
      <c r="BB115" s="5" t="e">
        <f>VLOOKUP($I115 &amp; $J115,標準記録!$A$1:$D$26,2,FALSE)</f>
        <v>#N/A</v>
      </c>
      <c r="BC115" s="5" t="e">
        <f>VLOOKUP($I115 &amp; $J115,標準記録!$A$1:$D$26,3,FALSE)</f>
        <v>#N/A</v>
      </c>
      <c r="BD115" s="5" t="e">
        <f>VLOOKUP($I115 &amp; $J115,標準記録!$A$1:$D$26,4,FALSE)</f>
        <v>#N/A</v>
      </c>
      <c r="BE115" s="5" t="str">
        <f>IF(BF115="","",A115)</f>
        <v/>
      </c>
      <c r="BF115" s="5" t="str">
        <f>IF(OR(I115="201 十種競技",I115="202 七種競技"),#REF!,"")</f>
        <v/>
      </c>
      <c r="BG115" s="5" t="str">
        <f>IF(I115="107 ハーフマラソン",#REF!,"")</f>
        <v/>
      </c>
      <c r="BH115" s="5" t="str">
        <f>I115 &amp; K115</f>
        <v/>
      </c>
      <c r="BI115" s="5">
        <f>I115</f>
        <v>0</v>
      </c>
      <c r="BJ115" s="5">
        <f>COUNTIF($BI$5:$BI$401,I115)</f>
        <v>160</v>
      </c>
      <c r="BK115" s="5">
        <f>COUNTIF($BH$5:$BH$401,I115 &amp; "B標準")</f>
        <v>0</v>
      </c>
      <c r="BL115" s="5" t="str">
        <f>D113 &amp; D115</f>
        <v>登録番号</v>
      </c>
    </row>
    <row r="116" spans="1:64" ht="14.25" thickBot="1" x14ac:dyDescent="0.2">
      <c r="A116" s="221"/>
      <c r="B116" s="224"/>
      <c r="C116" s="226"/>
      <c r="D116" s="224"/>
      <c r="E116" s="128" t="str">
        <f>IF(C115="○",IF($D115&lt;&gt;"",VLOOKUP($D115,新規学連登録者入力シート!$A$2:$U$101,7,FALSE),""),IF($D115&lt;&gt;"",IF(VLOOKUP(記入方法!$D115,登録者リスト!$A$1:$F$43729,4,FALSE)=基本情報!$D$6,VLOOKUP(記入方法!$D115,登録者リスト!$A$1:$F$43729,2,FALSE),""),""))</f>
        <v/>
      </c>
      <c r="F116" s="215"/>
      <c r="G116" s="128" t="str">
        <f>IF(C115="○",IF($D115&lt;&gt;"",VLOOKUP($D115,新規学連登録者入力シート!$A$2:$U$101,19,FALSE),""),IF($D115&lt;&gt;"",IF(VLOOKUP(記入方法!$D115,登録者リスト!$A$1:$F$43729,4,FALSE)=基本情報!$D$6,VLOOKUP(記入方法!$D115,登録者リスト!$A$1:$F$43729,6,FALSE),""),""))</f>
        <v/>
      </c>
      <c r="H116" s="213"/>
      <c r="I116" s="217"/>
      <c r="J116" s="217"/>
      <c r="K116" s="219"/>
      <c r="L116" s="106"/>
      <c r="M116" s="14" t="str">
        <f>IF(U116="",ASC(N116&amp;IF(P116&lt;&gt;"",TEXT(P116,"00"),"")&amp;IF(R116&lt;&gt;"",TEXT(R116,"00"),"")&amp;IF(T116&lt;&gt;"",TEXT(T116,"00"),"")),ASC(U116))</f>
        <v/>
      </c>
      <c r="N116" s="213"/>
      <c r="O116" s="197"/>
      <c r="P116" s="207"/>
      <c r="Q116" s="197"/>
      <c r="R116" s="207"/>
      <c r="S116" s="209"/>
      <c r="T116" s="211"/>
      <c r="U116" s="213"/>
      <c r="V116" s="9"/>
      <c r="W116" s="10" t="s">
        <v>23</v>
      </c>
      <c r="X116" s="9"/>
      <c r="Y116" s="10" t="s">
        <v>25</v>
      </c>
      <c r="Z116" s="9"/>
      <c r="AA116" s="10" t="s">
        <v>26</v>
      </c>
      <c r="AB116" s="215"/>
      <c r="AC116" s="102" t="str">
        <f>IF(AK116="",ASC(AD115&amp;IF(AF116&lt;&gt;"",TEXT(AF116,"00"),"")&amp;IF(AH116&lt;&gt;"",TEXT(AH116,"00"),"")&amp;IF(AJ116&lt;&gt;"",TEXT(AJ116,"00"),"")),ASC(AK116))</f>
        <v/>
      </c>
      <c r="AD116" s="199"/>
      <c r="AE116" s="201"/>
      <c r="AF116" s="203"/>
      <c r="AG116" s="201"/>
      <c r="AH116" s="203"/>
      <c r="AI116" s="205"/>
      <c r="AJ116" s="263"/>
      <c r="AK116" s="199"/>
      <c r="AL116" s="14" t="str">
        <f>IF(AT116="",ASC(AM116&amp;IF(AO116&lt;&gt;"",TEXT(AO116,"00"),"")&amp;IF(AQ116&lt;&gt;"",TEXT(AQ116,"00"),"")&amp;IF(AS116&lt;&gt;"",TEXT(AS116,"00"),"")),ASC(AT116))</f>
        <v/>
      </c>
      <c r="AM116" s="224"/>
      <c r="AN116" s="197"/>
      <c r="AO116" s="251"/>
      <c r="AP116" s="197"/>
      <c r="AQ116" s="251"/>
      <c r="AR116" s="209"/>
      <c r="AS116" s="253"/>
      <c r="AT116" s="255"/>
      <c r="AV116" s="5" t="str">
        <f>IF(AND(I116&lt;&gt;"107 ハーフマラソン",I116&lt;&gt;"062 10000mW"),D115 &amp; "-" &amp; I116,D115 &amp; "-" &amp; I116 &amp; J116)</f>
        <v>-</v>
      </c>
      <c r="AW116" s="5" t="str">
        <f>IF(ISERROR(VLOOKUP(記入方法!$AV116,登録者リスト!#REF!,4,FALSE)),"○","")</f>
        <v>○</v>
      </c>
      <c r="AX116" s="5" t="e">
        <f>IF(AND(I116&lt;&gt;"107 ハーフマラソン",I116&lt;&gt;"062 10000mW"),#REF! &amp; "-" &amp; I116,#REF! &amp; "-" &amp; I116 &amp; J116)</f>
        <v>#REF!</v>
      </c>
      <c r="AY116" s="5" t="str">
        <f>IF(ISERROR(VLOOKUP(AX116,突破者リスト外資格記録入力シート!$D$7:$M$106,2,FALSE)),"○","")</f>
        <v>○</v>
      </c>
      <c r="BA116" s="5" t="str">
        <f>IF(I116="107 ハーフマラソン","H",IF(I116="062 10000mW","W",""))</f>
        <v/>
      </c>
      <c r="BB116" s="5" t="e">
        <f>VLOOKUP($I116 &amp; $J116,標準記録!$A$1:$D$26,2,FALSE)</f>
        <v>#N/A</v>
      </c>
      <c r="BC116" s="5" t="e">
        <f>VLOOKUP($I116 &amp; $J116,標準記録!$A$1:$D$26,3,FALSE)</f>
        <v>#N/A</v>
      </c>
      <c r="BD116" s="5" t="e">
        <f>VLOOKUP($I116 &amp; $J116,標準記録!$A$1:$D$26,4,FALSE)</f>
        <v>#N/A</v>
      </c>
      <c r="BE116" s="5" t="str">
        <f>IF(BF116="","",A115)</f>
        <v/>
      </c>
      <c r="BF116" s="5" t="str">
        <f>IF(OR(I116="201 十種競技",I116="202 七種競技"),#REF!,"")</f>
        <v/>
      </c>
      <c r="BG116" s="5" t="str">
        <f>IF(I116="107 ハーフマラソン",#REF!,"")</f>
        <v/>
      </c>
      <c r="BH116" s="5" t="str">
        <f>I116 &amp; K116</f>
        <v/>
      </c>
      <c r="BI116" s="5">
        <f>I116</f>
        <v>0</v>
      </c>
      <c r="BJ116" s="5">
        <f>COUNTIF($BI$5:$BI$401,I116)</f>
        <v>160</v>
      </c>
      <c r="BK116" s="5">
        <f>COUNTIF($BH$5:$BH$401,I116 &amp; "B標準")</f>
        <v>0</v>
      </c>
    </row>
    <row r="117" spans="1:64" ht="15" thickTop="1" thickBot="1" x14ac:dyDescent="0.2">
      <c r="A117" s="222"/>
      <c r="B117" s="256" t="s">
        <v>128</v>
      </c>
      <c r="C117" s="257"/>
      <c r="D117" s="257"/>
      <c r="E117" s="257"/>
      <c r="F117" s="257"/>
      <c r="G117" s="258"/>
      <c r="H117" s="125"/>
      <c r="I117" s="259"/>
      <c r="J117" s="260"/>
      <c r="K117" s="260"/>
      <c r="L117" s="260"/>
      <c r="M117" s="260"/>
      <c r="N117" s="260"/>
      <c r="O117" s="260"/>
      <c r="P117" s="260"/>
      <c r="Q117" s="260"/>
      <c r="R117" s="260"/>
      <c r="S117" s="260"/>
      <c r="T117" s="260"/>
      <c r="U117" s="260"/>
      <c r="V117" s="260"/>
      <c r="W117" s="260"/>
      <c r="X117" s="260"/>
      <c r="Y117" s="260"/>
      <c r="Z117" s="260"/>
      <c r="AA117" s="260"/>
      <c r="AB117" s="260"/>
      <c r="AC117" s="260"/>
      <c r="AD117" s="260"/>
      <c r="AE117" s="260"/>
      <c r="AF117" s="260"/>
      <c r="AG117" s="260"/>
      <c r="AH117" s="260"/>
      <c r="AI117" s="260"/>
      <c r="AJ117" s="260"/>
      <c r="AK117" s="260"/>
      <c r="AL117" s="260"/>
      <c r="AM117" s="260"/>
      <c r="AN117" s="260"/>
      <c r="AO117" s="260"/>
      <c r="AP117" s="260"/>
      <c r="AQ117" s="260"/>
      <c r="AR117" s="260"/>
      <c r="AS117" s="260"/>
      <c r="AT117" s="261"/>
    </row>
    <row r="118" spans="1:64" ht="13.5" customHeight="1" x14ac:dyDescent="0.15">
      <c r="A118" s="244"/>
      <c r="B118" s="246" t="s">
        <v>0</v>
      </c>
      <c r="C118" s="248" t="s">
        <v>242</v>
      </c>
      <c r="D118" s="248" t="str">
        <f>IF(C120="○","整理番号","登録番号")</f>
        <v>登録番号</v>
      </c>
      <c r="E118" s="124" t="s">
        <v>13550</v>
      </c>
      <c r="F118" s="246" t="s">
        <v>275</v>
      </c>
      <c r="G118" s="104" t="s">
        <v>1</v>
      </c>
      <c r="H118" s="229" t="s">
        <v>13551</v>
      </c>
      <c r="I118" s="227" t="s">
        <v>2</v>
      </c>
      <c r="J118" s="229" t="s">
        <v>284</v>
      </c>
      <c r="K118" s="229" t="s">
        <v>3</v>
      </c>
      <c r="L118" s="114" t="s">
        <v>243</v>
      </c>
      <c r="M118" s="107" t="s">
        <v>16</v>
      </c>
      <c r="N118" s="231" t="s">
        <v>4</v>
      </c>
      <c r="O118" s="232"/>
      <c r="P118" s="232"/>
      <c r="Q118" s="232"/>
      <c r="R118" s="232"/>
      <c r="S118" s="232"/>
      <c r="T118" s="232"/>
      <c r="U118" s="232"/>
      <c r="V118" s="232"/>
      <c r="W118" s="232"/>
      <c r="X118" s="232"/>
      <c r="Y118" s="232"/>
      <c r="Z118" s="232"/>
      <c r="AA118" s="232"/>
      <c r="AB118" s="233"/>
      <c r="AC118" s="109" t="s">
        <v>16</v>
      </c>
      <c r="AD118" s="234" t="s">
        <v>448</v>
      </c>
      <c r="AE118" s="235"/>
      <c r="AF118" s="235"/>
      <c r="AG118" s="235"/>
      <c r="AH118" s="235"/>
      <c r="AI118" s="235"/>
      <c r="AJ118" s="235"/>
      <c r="AK118" s="236"/>
      <c r="AL118" s="107" t="s">
        <v>16</v>
      </c>
      <c r="AM118" s="231" t="s">
        <v>445</v>
      </c>
      <c r="AN118" s="232"/>
      <c r="AO118" s="232"/>
      <c r="AP118" s="232"/>
      <c r="AQ118" s="232"/>
      <c r="AR118" s="232"/>
      <c r="AS118" s="232"/>
      <c r="AT118" s="237"/>
    </row>
    <row r="119" spans="1:64" ht="14.25" thickBot="1" x14ac:dyDescent="0.2">
      <c r="A119" s="245"/>
      <c r="B119" s="247"/>
      <c r="C119" s="249"/>
      <c r="D119" s="249"/>
      <c r="E119" s="129" t="s">
        <v>6</v>
      </c>
      <c r="F119" s="247"/>
      <c r="G119" s="6" t="s">
        <v>7</v>
      </c>
      <c r="H119" s="247"/>
      <c r="I119" s="228"/>
      <c r="J119" s="230"/>
      <c r="K119" s="230"/>
      <c r="L119" s="115"/>
      <c r="M119" s="108"/>
      <c r="N119" s="238" t="s">
        <v>8</v>
      </c>
      <c r="O119" s="239"/>
      <c r="P119" s="239"/>
      <c r="Q119" s="239"/>
      <c r="R119" s="239"/>
      <c r="S119" s="239"/>
      <c r="T119" s="240"/>
      <c r="U119" s="129" t="s">
        <v>9</v>
      </c>
      <c r="V119" s="111" t="s">
        <v>10</v>
      </c>
      <c r="W119" s="112"/>
      <c r="X119" s="112"/>
      <c r="Y119" s="112"/>
      <c r="Z119" s="112"/>
      <c r="AA119" s="113"/>
      <c r="AB119" s="92" t="s">
        <v>11</v>
      </c>
      <c r="AC119" s="110"/>
      <c r="AD119" s="241" t="s">
        <v>8</v>
      </c>
      <c r="AE119" s="242"/>
      <c r="AF119" s="242"/>
      <c r="AG119" s="242"/>
      <c r="AH119" s="242"/>
      <c r="AI119" s="242"/>
      <c r="AJ119" s="243"/>
      <c r="AK119" s="100" t="s">
        <v>9</v>
      </c>
      <c r="AL119" s="108"/>
      <c r="AM119" s="238" t="s">
        <v>8</v>
      </c>
      <c r="AN119" s="239"/>
      <c r="AO119" s="239"/>
      <c r="AP119" s="239"/>
      <c r="AQ119" s="239"/>
      <c r="AR119" s="239"/>
      <c r="AS119" s="240"/>
      <c r="AT119" s="93" t="s">
        <v>9</v>
      </c>
    </row>
    <row r="120" spans="1:64" x14ac:dyDescent="0.15">
      <c r="A120" s="220">
        <v>24</v>
      </c>
      <c r="B120" s="223"/>
      <c r="C120" s="225"/>
      <c r="D120" s="223"/>
      <c r="E120" s="126" t="str">
        <f>IF(C120="○",IF($D120&lt;&gt;"",VLOOKUP($D120,新規学連登録者入力シート!$A$2:$U$101,8,FALSE),""),IF($D120&lt;&gt;"",IF(VLOOKUP(記入方法!$D120,登録者リスト!$A$1:$F$43729,4,FALSE)=基本情報!$D$6,VLOOKUP(記入方法!$D120,登録者リスト!$A$1:$F$43729,3,FALSE),""),""))</f>
        <v/>
      </c>
      <c r="F120" s="214" t="str">
        <f>IF(C120="○",IF($D120&lt;&gt;"",VLOOKUP($D120,新規学連登録者入力シート!$A$2:$U$101,9,FALSE),""),IF($D120&lt;&gt;"",IF(VLOOKUP(記入方法!$D120,登録者リスト!$A$1:$G$43729,4,FALSE)=基本情報!$D$6,VLOOKUP(記入方法!$D120,登録者リスト!$A$1:$G$43729,7,FALSE),""),""))</f>
        <v/>
      </c>
      <c r="G120" s="127" t="str">
        <f>IF(C120="○",IF($D120&lt;&gt;"",VLOOKUP($D120,新規学連登録者入力シート!$A$2:$U$101,14,FALSE),""),IF($D120&lt;&gt;"",IF(VLOOKUP(記入方法!$D120,登録者リスト!$A$1:$F$43729,4,FALSE)=基本情報!$D$6,VLOOKUP(記入方法!$D120,登録者リスト!$A$1:$F$43729,5,FALSE),""),""))</f>
        <v/>
      </c>
      <c r="H120" s="212" t="str">
        <f>IF(C120="○",IF($D120&lt;&gt;"",VLOOKUP($D120,新規学連登録者入力シート!$A$2:$U$101,19,FALSE),""),IF($D120&lt;&gt;"",IF(VLOOKUP(記入方法!$D120,登録者リスト!$A$1:$H$43729,4,FALSE)=基本情報!$D$6,VLOOKUP(記入方法!$D120,登録者リスト!$A$1:$H$43729,8,FALSE),""),""))</f>
        <v/>
      </c>
      <c r="I120" s="216"/>
      <c r="J120" s="216"/>
      <c r="K120" s="218" t="str">
        <f>IFERROR(IF(I120="","",IF(AND(I120&lt;&gt;"107 ハーフマラソン",I120&lt;&gt;"062 10000mW"),IF(BD120="T",IF(VALUE(M120)&lt;=BB120,"A標準",IF(VALUE(M120)&lt;=BC120,"B標準","未突破")),IF(VALUE(M120)&gt;=BB120,"A標準",IF(VALUE(M120)&gt;=BC120,"B標準","未突破"))),IF(VALUE(M120)&lt;=BC120,"","未突破"))),"")</f>
        <v/>
      </c>
      <c r="L120" s="105"/>
      <c r="M120" s="12" t="str">
        <f>IF(U120="",ASC(N120&amp;IF(P120&lt;&gt;"",TEXT(P120,"00"),"")&amp;IF(R120&lt;&gt;"",TEXT(R120,"00"),"")&amp;IF(T120&lt;&gt;"",TEXT(T120,"00"),"")),ASC(U120))</f>
        <v/>
      </c>
      <c r="N120" s="212"/>
      <c r="O120" s="196" t="s">
        <v>239</v>
      </c>
      <c r="P120" s="206"/>
      <c r="Q120" s="196" t="s">
        <v>240</v>
      </c>
      <c r="R120" s="206"/>
      <c r="S120" s="208" t="s">
        <v>241</v>
      </c>
      <c r="T120" s="210"/>
      <c r="U120" s="212"/>
      <c r="V120" s="7"/>
      <c r="W120" s="8" t="s">
        <v>23</v>
      </c>
      <c r="X120" s="7"/>
      <c r="Y120" s="8" t="s">
        <v>24</v>
      </c>
      <c r="Z120" s="7"/>
      <c r="AA120" s="8" t="s">
        <v>26</v>
      </c>
      <c r="AB120" s="214"/>
      <c r="AC120" s="101" t="str">
        <f>IF(AK120="",ASC(AD120&amp;IF(AF120&lt;&gt;"",TEXT(AF120,"00"),"")&amp;IF(AH120&lt;&gt;"",TEXT(AH120,"00"),"")&amp;IF(AJ120&lt;&gt;"",TEXT(AJ120,"00"),"")),ASC(AK120))</f>
        <v/>
      </c>
      <c r="AD120" s="198" t="str">
        <f>IF(I120="","",IF(I120="201 十種競技","",VLOOKUP(I120,大学記録!$A$3:$H$5,2,FALSE)))</f>
        <v/>
      </c>
      <c r="AE120" s="200" t="s">
        <v>239</v>
      </c>
      <c r="AF120" s="202" t="str">
        <f>IF(I120="","",IF(I120="201 十種競技","",VLOOKUP(I120,大学記録!$A$3:$H$5,4,FALSE)))</f>
        <v/>
      </c>
      <c r="AG120" s="200" t="s">
        <v>240</v>
      </c>
      <c r="AH120" s="202" t="str">
        <f>IF(I120="","",IF(I120="201 十種競技","",VLOOKUP(I120,大学記録!$A$3:$H$5,6,FALSE)))</f>
        <v/>
      </c>
      <c r="AI120" s="204" t="s">
        <v>241</v>
      </c>
      <c r="AJ120" s="262" t="str">
        <f>IF(I120="","",IF(I120="201 十種競技","",VLOOKUP(I120,大学記録!$A$3:$H$5,8,FALSE)))</f>
        <v/>
      </c>
      <c r="AK120" s="198" t="str">
        <f>IF(I120="","",IF(I120="201 十種競技",大学記録!#REF!,""))</f>
        <v/>
      </c>
      <c r="AL120" s="12" t="str">
        <f>IF(AT120="",ASC(AM120&amp;IF(AO120&lt;&gt;"",TEXT(AO120,"00"),"")&amp;IF(AQ120&lt;&gt;"",TEXT(AQ120,"00"),"")&amp;IF(AS120&lt;&gt;"",TEXT(AS120,"00"),"")),ASC(AT120))</f>
        <v/>
      </c>
      <c r="AM120" s="223"/>
      <c r="AN120" s="196" t="s">
        <v>239</v>
      </c>
      <c r="AO120" s="250"/>
      <c r="AP120" s="196" t="s">
        <v>240</v>
      </c>
      <c r="AQ120" s="250"/>
      <c r="AR120" s="208" t="s">
        <v>241</v>
      </c>
      <c r="AS120" s="252"/>
      <c r="AT120" s="254"/>
      <c r="AV120" s="5" t="str">
        <f>IF(AND(I120&lt;&gt;"107 ハーフマラソン",I120&lt;&gt;"062 10000mW"),D120 &amp; "-" &amp; I120,D120 &amp; "-" &amp; I120 &amp; J120)</f>
        <v>-</v>
      </c>
      <c r="AW120" s="5" t="str">
        <f>IF(ISERROR(VLOOKUP(記入方法!$AV120,登録者リスト!#REF!,4,FALSE)),"○","")</f>
        <v>○</v>
      </c>
      <c r="AX120" s="5" t="e">
        <f>IF(AND(I120&lt;&gt;"107 ハーフマラソン",I120&lt;&gt;"062 10000mW"),#REF! &amp; "-" &amp; I120,#REF! &amp; "-" &amp; I120 &amp; J120)</f>
        <v>#REF!</v>
      </c>
      <c r="AY120" s="5" t="str">
        <f>IF(ISERROR(VLOOKUP(AX120,突破者リスト外資格記録入力シート!$D$7:$M$106,2,FALSE)),"○","")</f>
        <v>○</v>
      </c>
      <c r="AZ120" s="5" t="str">
        <f>IF(C120="○","整理番号","登録番号")</f>
        <v>登録番号</v>
      </c>
      <c r="BA120" s="5" t="str">
        <f>IF(I120="107 ハーフマラソン","H",IF(I120="062 10000mW","W",""))</f>
        <v/>
      </c>
      <c r="BB120" s="5" t="e">
        <f>VLOOKUP($I120 &amp; $J120,標準記録!$A$1:$D$26,2,FALSE)</f>
        <v>#N/A</v>
      </c>
      <c r="BC120" s="5" t="e">
        <f>VLOOKUP($I120 &amp; $J120,標準記録!$A$1:$D$26,3,FALSE)</f>
        <v>#N/A</v>
      </c>
      <c r="BD120" s="5" t="e">
        <f>VLOOKUP($I120 &amp; $J120,標準記録!$A$1:$D$26,4,FALSE)</f>
        <v>#N/A</v>
      </c>
      <c r="BE120" s="5" t="str">
        <f>IF(BF120="","",A120)</f>
        <v/>
      </c>
      <c r="BF120" s="5" t="str">
        <f>IF(OR(I120="201 十種競技",I120="202 七種競技"),#REF!,"")</f>
        <v/>
      </c>
      <c r="BG120" s="5" t="str">
        <f>IF(I120="107 ハーフマラソン",#REF!,"")</f>
        <v/>
      </c>
      <c r="BH120" s="5" t="str">
        <f>I120 &amp; K120</f>
        <v/>
      </c>
      <c r="BI120" s="5">
        <f>I120</f>
        <v>0</v>
      </c>
      <c r="BJ120" s="5">
        <f>COUNTIF($BI$5:$BI$401,I120)</f>
        <v>160</v>
      </c>
      <c r="BK120" s="5">
        <f>COUNTIF($BH$5:$BH$401,I120 &amp; "B標準")</f>
        <v>0</v>
      </c>
      <c r="BL120" s="5" t="str">
        <f>D118 &amp; D120</f>
        <v>登録番号</v>
      </c>
    </row>
    <row r="121" spans="1:64" ht="14.25" thickBot="1" x14ac:dyDescent="0.2">
      <c r="A121" s="221"/>
      <c r="B121" s="224"/>
      <c r="C121" s="226"/>
      <c r="D121" s="224"/>
      <c r="E121" s="128" t="str">
        <f>IF(C120="○",IF($D120&lt;&gt;"",VLOOKUP($D120,新規学連登録者入力シート!$A$2:$U$101,7,FALSE),""),IF($D120&lt;&gt;"",IF(VLOOKUP(記入方法!$D120,登録者リスト!$A$1:$F$43729,4,FALSE)=基本情報!$D$6,VLOOKUP(記入方法!$D120,登録者リスト!$A$1:$F$43729,2,FALSE),""),""))</f>
        <v/>
      </c>
      <c r="F121" s="215"/>
      <c r="G121" s="128" t="str">
        <f>IF(C120="○",IF($D120&lt;&gt;"",VLOOKUP($D120,新規学連登録者入力シート!$A$2:$U$101,19,FALSE),""),IF($D120&lt;&gt;"",IF(VLOOKUP(記入方法!$D120,登録者リスト!$A$1:$F$43729,4,FALSE)=基本情報!$D$6,VLOOKUP(記入方法!$D120,登録者リスト!$A$1:$F$43729,6,FALSE),""),""))</f>
        <v/>
      </c>
      <c r="H121" s="213"/>
      <c r="I121" s="217"/>
      <c r="J121" s="217"/>
      <c r="K121" s="219"/>
      <c r="L121" s="106"/>
      <c r="M121" s="14" t="str">
        <f>IF(U121="",ASC(N121&amp;IF(P121&lt;&gt;"",TEXT(P121,"00"),"")&amp;IF(R121&lt;&gt;"",TEXT(R121,"00"),"")&amp;IF(T121&lt;&gt;"",TEXT(T121,"00"),"")),ASC(U121))</f>
        <v/>
      </c>
      <c r="N121" s="213"/>
      <c r="O121" s="197"/>
      <c r="P121" s="207"/>
      <c r="Q121" s="197"/>
      <c r="R121" s="207"/>
      <c r="S121" s="209"/>
      <c r="T121" s="211"/>
      <c r="U121" s="213"/>
      <c r="V121" s="9"/>
      <c r="W121" s="10" t="s">
        <v>23</v>
      </c>
      <c r="X121" s="9"/>
      <c r="Y121" s="10" t="s">
        <v>25</v>
      </c>
      <c r="Z121" s="9"/>
      <c r="AA121" s="10" t="s">
        <v>26</v>
      </c>
      <c r="AB121" s="215"/>
      <c r="AC121" s="102" t="str">
        <f>IF(AK121="",ASC(AD120&amp;IF(AF121&lt;&gt;"",TEXT(AF121,"00"),"")&amp;IF(AH121&lt;&gt;"",TEXT(AH121,"00"),"")&amp;IF(AJ121&lt;&gt;"",TEXT(AJ121,"00"),"")),ASC(AK121))</f>
        <v/>
      </c>
      <c r="AD121" s="199"/>
      <c r="AE121" s="201"/>
      <c r="AF121" s="203"/>
      <c r="AG121" s="201"/>
      <c r="AH121" s="203"/>
      <c r="AI121" s="205"/>
      <c r="AJ121" s="263"/>
      <c r="AK121" s="199"/>
      <c r="AL121" s="14" t="str">
        <f>IF(AT121="",ASC(AM121&amp;IF(AO121&lt;&gt;"",TEXT(AO121,"00"),"")&amp;IF(AQ121&lt;&gt;"",TEXT(AQ121,"00"),"")&amp;IF(AS121&lt;&gt;"",TEXT(AS121,"00"),"")),ASC(AT121))</f>
        <v/>
      </c>
      <c r="AM121" s="224"/>
      <c r="AN121" s="197"/>
      <c r="AO121" s="251"/>
      <c r="AP121" s="197"/>
      <c r="AQ121" s="251"/>
      <c r="AR121" s="209"/>
      <c r="AS121" s="253"/>
      <c r="AT121" s="255"/>
      <c r="AV121" s="5" t="str">
        <f>IF(AND(I121&lt;&gt;"107 ハーフマラソン",I121&lt;&gt;"062 10000mW"),D120 &amp; "-" &amp; I121,D120 &amp; "-" &amp; I121 &amp; J121)</f>
        <v>-</v>
      </c>
      <c r="AW121" s="5" t="str">
        <f>IF(ISERROR(VLOOKUP(記入方法!$AV121,登録者リスト!#REF!,4,FALSE)),"○","")</f>
        <v>○</v>
      </c>
      <c r="AX121" s="5" t="e">
        <f>IF(AND(I121&lt;&gt;"107 ハーフマラソン",I121&lt;&gt;"062 10000mW"),#REF! &amp; "-" &amp; I121,#REF! &amp; "-" &amp; I121 &amp; J121)</f>
        <v>#REF!</v>
      </c>
      <c r="AY121" s="5" t="str">
        <f>IF(ISERROR(VLOOKUP(AX121,突破者リスト外資格記録入力シート!$D$7:$M$106,2,FALSE)),"○","")</f>
        <v>○</v>
      </c>
      <c r="BA121" s="5" t="str">
        <f>IF(I121="107 ハーフマラソン","H",IF(I121="062 10000mW","W",""))</f>
        <v/>
      </c>
      <c r="BB121" s="5" t="e">
        <f>VLOOKUP($I121 &amp; $J121,標準記録!$A$1:$D$26,2,FALSE)</f>
        <v>#N/A</v>
      </c>
      <c r="BC121" s="5" t="e">
        <f>VLOOKUP($I121 &amp; $J121,標準記録!$A$1:$D$26,3,FALSE)</f>
        <v>#N/A</v>
      </c>
      <c r="BD121" s="5" t="e">
        <f>VLOOKUP($I121 &amp; $J121,標準記録!$A$1:$D$26,4,FALSE)</f>
        <v>#N/A</v>
      </c>
      <c r="BE121" s="5" t="str">
        <f>IF(BF121="","",A120)</f>
        <v/>
      </c>
      <c r="BF121" s="5" t="str">
        <f>IF(OR(I121="201 十種競技",I121="202 七種競技"),#REF!,"")</f>
        <v/>
      </c>
      <c r="BG121" s="5" t="str">
        <f>IF(I121="107 ハーフマラソン",#REF!,"")</f>
        <v/>
      </c>
      <c r="BH121" s="5" t="str">
        <f>I121 &amp; K121</f>
        <v/>
      </c>
      <c r="BI121" s="5">
        <f>I121</f>
        <v>0</v>
      </c>
      <c r="BJ121" s="5">
        <f>COUNTIF($BI$5:$BI$401,I121)</f>
        <v>160</v>
      </c>
      <c r="BK121" s="5">
        <f>COUNTIF($BH$5:$BH$401,I121 &amp; "B標準")</f>
        <v>0</v>
      </c>
    </row>
    <row r="122" spans="1:64" ht="15" thickTop="1" thickBot="1" x14ac:dyDescent="0.2">
      <c r="A122" s="222"/>
      <c r="B122" s="256" t="s">
        <v>128</v>
      </c>
      <c r="C122" s="257"/>
      <c r="D122" s="257"/>
      <c r="E122" s="257"/>
      <c r="F122" s="257"/>
      <c r="G122" s="258"/>
      <c r="H122" s="125"/>
      <c r="I122" s="259"/>
      <c r="J122" s="260"/>
      <c r="K122" s="260"/>
      <c r="L122" s="260"/>
      <c r="M122" s="260"/>
      <c r="N122" s="260"/>
      <c r="O122" s="260"/>
      <c r="P122" s="260"/>
      <c r="Q122" s="260"/>
      <c r="R122" s="260"/>
      <c r="S122" s="260"/>
      <c r="T122" s="260"/>
      <c r="U122" s="260"/>
      <c r="V122" s="260"/>
      <c r="W122" s="260"/>
      <c r="X122" s="260"/>
      <c r="Y122" s="260"/>
      <c r="Z122" s="260"/>
      <c r="AA122" s="260"/>
      <c r="AB122" s="260"/>
      <c r="AC122" s="260"/>
      <c r="AD122" s="260"/>
      <c r="AE122" s="260"/>
      <c r="AF122" s="260"/>
      <c r="AG122" s="260"/>
      <c r="AH122" s="260"/>
      <c r="AI122" s="260"/>
      <c r="AJ122" s="260"/>
      <c r="AK122" s="260"/>
      <c r="AL122" s="260"/>
      <c r="AM122" s="260"/>
      <c r="AN122" s="260"/>
      <c r="AO122" s="260"/>
      <c r="AP122" s="260"/>
      <c r="AQ122" s="260"/>
      <c r="AR122" s="260"/>
      <c r="AS122" s="260"/>
      <c r="AT122" s="261"/>
    </row>
    <row r="123" spans="1:64" ht="13.5" customHeight="1" x14ac:dyDescent="0.15">
      <c r="A123" s="244"/>
      <c r="B123" s="246" t="s">
        <v>0</v>
      </c>
      <c r="C123" s="248" t="s">
        <v>242</v>
      </c>
      <c r="D123" s="248" t="str">
        <f>IF(C125="○","整理番号","登録番号")</f>
        <v>登録番号</v>
      </c>
      <c r="E123" s="124" t="s">
        <v>13550</v>
      </c>
      <c r="F123" s="246" t="s">
        <v>275</v>
      </c>
      <c r="G123" s="104" t="s">
        <v>1</v>
      </c>
      <c r="H123" s="229" t="s">
        <v>13551</v>
      </c>
      <c r="I123" s="227" t="s">
        <v>2</v>
      </c>
      <c r="J123" s="229" t="s">
        <v>284</v>
      </c>
      <c r="K123" s="229" t="s">
        <v>3</v>
      </c>
      <c r="L123" s="114" t="s">
        <v>243</v>
      </c>
      <c r="M123" s="107" t="s">
        <v>16</v>
      </c>
      <c r="N123" s="231" t="s">
        <v>4</v>
      </c>
      <c r="O123" s="232"/>
      <c r="P123" s="232"/>
      <c r="Q123" s="232"/>
      <c r="R123" s="232"/>
      <c r="S123" s="232"/>
      <c r="T123" s="232"/>
      <c r="U123" s="232"/>
      <c r="V123" s="232"/>
      <c r="W123" s="232"/>
      <c r="X123" s="232"/>
      <c r="Y123" s="232"/>
      <c r="Z123" s="232"/>
      <c r="AA123" s="232"/>
      <c r="AB123" s="233"/>
      <c r="AC123" s="109" t="s">
        <v>16</v>
      </c>
      <c r="AD123" s="234" t="s">
        <v>448</v>
      </c>
      <c r="AE123" s="235"/>
      <c r="AF123" s="235"/>
      <c r="AG123" s="235"/>
      <c r="AH123" s="235"/>
      <c r="AI123" s="235"/>
      <c r="AJ123" s="235"/>
      <c r="AK123" s="236"/>
      <c r="AL123" s="107" t="s">
        <v>16</v>
      </c>
      <c r="AM123" s="231" t="s">
        <v>445</v>
      </c>
      <c r="AN123" s="232"/>
      <c r="AO123" s="232"/>
      <c r="AP123" s="232"/>
      <c r="AQ123" s="232"/>
      <c r="AR123" s="232"/>
      <c r="AS123" s="232"/>
      <c r="AT123" s="237"/>
    </row>
    <row r="124" spans="1:64" ht="14.25" thickBot="1" x14ac:dyDescent="0.2">
      <c r="A124" s="245"/>
      <c r="B124" s="247"/>
      <c r="C124" s="249"/>
      <c r="D124" s="249"/>
      <c r="E124" s="129" t="s">
        <v>6</v>
      </c>
      <c r="F124" s="247"/>
      <c r="G124" s="6" t="s">
        <v>7</v>
      </c>
      <c r="H124" s="247"/>
      <c r="I124" s="228"/>
      <c r="J124" s="230"/>
      <c r="K124" s="230"/>
      <c r="L124" s="115"/>
      <c r="M124" s="108"/>
      <c r="N124" s="238" t="s">
        <v>8</v>
      </c>
      <c r="O124" s="239"/>
      <c r="P124" s="239"/>
      <c r="Q124" s="239"/>
      <c r="R124" s="239"/>
      <c r="S124" s="239"/>
      <c r="T124" s="240"/>
      <c r="U124" s="129" t="s">
        <v>9</v>
      </c>
      <c r="V124" s="111" t="s">
        <v>10</v>
      </c>
      <c r="W124" s="112"/>
      <c r="X124" s="112"/>
      <c r="Y124" s="112"/>
      <c r="Z124" s="112"/>
      <c r="AA124" s="113"/>
      <c r="AB124" s="92" t="s">
        <v>11</v>
      </c>
      <c r="AC124" s="110"/>
      <c r="AD124" s="241" t="s">
        <v>8</v>
      </c>
      <c r="AE124" s="242"/>
      <c r="AF124" s="242"/>
      <c r="AG124" s="242"/>
      <c r="AH124" s="242"/>
      <c r="AI124" s="242"/>
      <c r="AJ124" s="243"/>
      <c r="AK124" s="100" t="s">
        <v>9</v>
      </c>
      <c r="AL124" s="108"/>
      <c r="AM124" s="238" t="s">
        <v>8</v>
      </c>
      <c r="AN124" s="239"/>
      <c r="AO124" s="239"/>
      <c r="AP124" s="239"/>
      <c r="AQ124" s="239"/>
      <c r="AR124" s="239"/>
      <c r="AS124" s="240"/>
      <c r="AT124" s="93" t="s">
        <v>9</v>
      </c>
    </row>
    <row r="125" spans="1:64" x14ac:dyDescent="0.15">
      <c r="A125" s="220">
        <v>25</v>
      </c>
      <c r="B125" s="223"/>
      <c r="C125" s="225"/>
      <c r="D125" s="223"/>
      <c r="E125" s="126" t="str">
        <f>IF(C125="○",IF($D125&lt;&gt;"",VLOOKUP($D125,新規学連登録者入力シート!$A$2:$U$101,8,FALSE),""),IF($D125&lt;&gt;"",IF(VLOOKUP(記入方法!$D125,登録者リスト!$A$1:$F$43729,4,FALSE)=基本情報!$D$6,VLOOKUP(記入方法!$D125,登録者リスト!$A$1:$F$43729,3,FALSE),""),""))</f>
        <v/>
      </c>
      <c r="F125" s="214" t="str">
        <f>IF(C125="○",IF($D125&lt;&gt;"",VLOOKUP($D125,新規学連登録者入力シート!$A$2:$U$101,9,FALSE),""),IF($D125&lt;&gt;"",IF(VLOOKUP(記入方法!$D125,登録者リスト!$A$1:$G$43729,4,FALSE)=基本情報!$D$6,VLOOKUP(記入方法!$D125,登録者リスト!$A$1:$G$43729,7,FALSE),""),""))</f>
        <v/>
      </c>
      <c r="G125" s="127" t="str">
        <f>IF(C125="○",IF($D125&lt;&gt;"",VLOOKUP($D125,新規学連登録者入力シート!$A$2:$U$101,14,FALSE),""),IF($D125&lt;&gt;"",IF(VLOOKUP(記入方法!$D125,登録者リスト!$A$1:$F$43729,4,FALSE)=基本情報!$D$6,VLOOKUP(記入方法!$D125,登録者リスト!$A$1:$F$43729,5,FALSE),""),""))</f>
        <v/>
      </c>
      <c r="H125" s="212" t="str">
        <f>IF(C125="○",IF($D125&lt;&gt;"",VLOOKUP($D125,新規学連登録者入力シート!$A$2:$U$101,19,FALSE),""),IF($D125&lt;&gt;"",IF(VLOOKUP(記入方法!$D125,登録者リスト!$A$1:$H$43729,4,FALSE)=基本情報!$D$6,VLOOKUP(記入方法!$D125,登録者リスト!$A$1:$H$43729,8,FALSE),""),""))</f>
        <v/>
      </c>
      <c r="I125" s="216"/>
      <c r="J125" s="216"/>
      <c r="K125" s="218" t="str">
        <f>IFERROR(IF(I125="","",IF(AND(I125&lt;&gt;"107 ハーフマラソン",I125&lt;&gt;"062 10000mW"),IF(BD125="T",IF(VALUE(M125)&lt;=BB125,"A標準",IF(VALUE(M125)&lt;=BC125,"B標準","未突破")),IF(VALUE(M125)&gt;=BB125,"A標準",IF(VALUE(M125)&gt;=BC125,"B標準","未突破"))),IF(VALUE(M125)&lt;=BC125,"","未突破"))),"")</f>
        <v/>
      </c>
      <c r="L125" s="105"/>
      <c r="M125" s="12" t="str">
        <f>IF(U125="",ASC(N125&amp;IF(P125&lt;&gt;"",TEXT(P125,"00"),"")&amp;IF(R125&lt;&gt;"",TEXT(R125,"00"),"")&amp;IF(T125&lt;&gt;"",TEXT(T125,"00"),"")),ASC(U125))</f>
        <v/>
      </c>
      <c r="N125" s="212"/>
      <c r="O125" s="196" t="s">
        <v>239</v>
      </c>
      <c r="P125" s="206"/>
      <c r="Q125" s="196" t="s">
        <v>240</v>
      </c>
      <c r="R125" s="206"/>
      <c r="S125" s="208" t="s">
        <v>241</v>
      </c>
      <c r="T125" s="210"/>
      <c r="U125" s="212"/>
      <c r="V125" s="7"/>
      <c r="W125" s="8" t="s">
        <v>23</v>
      </c>
      <c r="X125" s="7"/>
      <c r="Y125" s="8" t="s">
        <v>24</v>
      </c>
      <c r="Z125" s="7"/>
      <c r="AA125" s="8" t="s">
        <v>26</v>
      </c>
      <c r="AB125" s="214"/>
      <c r="AC125" s="101" t="str">
        <f>IF(AK125="",ASC(AD125&amp;IF(AF125&lt;&gt;"",TEXT(AF125,"00"),"")&amp;IF(AH125&lt;&gt;"",TEXT(AH125,"00"),"")&amp;IF(AJ125&lt;&gt;"",TEXT(AJ125,"00"),"")),ASC(AK125))</f>
        <v/>
      </c>
      <c r="AD125" s="198" t="str">
        <f>IF(I125="","",IF(I125="201 十種競技","",VLOOKUP(I125,大学記録!$A$3:$H$5,2,FALSE)))</f>
        <v/>
      </c>
      <c r="AE125" s="200" t="s">
        <v>239</v>
      </c>
      <c r="AF125" s="202" t="str">
        <f>IF(I125="","",IF(I125="201 十種競技","",VLOOKUP(I125,大学記録!$A$3:$H$5,4,FALSE)))</f>
        <v/>
      </c>
      <c r="AG125" s="200" t="s">
        <v>240</v>
      </c>
      <c r="AH125" s="202" t="str">
        <f>IF(I125="","",IF(I125="201 十種競技","",VLOOKUP(I125,大学記録!$A$3:$H$5,6,FALSE)))</f>
        <v/>
      </c>
      <c r="AI125" s="204" t="s">
        <v>241</v>
      </c>
      <c r="AJ125" s="262" t="str">
        <f>IF(I125="","",IF(I125="201 十種競技","",VLOOKUP(I125,大学記録!$A$3:$H$5,8,FALSE)))</f>
        <v/>
      </c>
      <c r="AK125" s="198" t="str">
        <f>IF(I125="","",IF(I125="201 十種競技",大学記録!#REF!,""))</f>
        <v/>
      </c>
      <c r="AL125" s="12" t="str">
        <f>IF(AT125="",ASC(AM125&amp;IF(AO125&lt;&gt;"",TEXT(AO125,"00"),"")&amp;IF(AQ125&lt;&gt;"",TEXT(AQ125,"00"),"")&amp;IF(AS125&lt;&gt;"",TEXT(AS125,"00"),"")),ASC(AT125))</f>
        <v/>
      </c>
      <c r="AM125" s="223"/>
      <c r="AN125" s="196" t="s">
        <v>239</v>
      </c>
      <c r="AO125" s="250"/>
      <c r="AP125" s="196" t="s">
        <v>240</v>
      </c>
      <c r="AQ125" s="250"/>
      <c r="AR125" s="208" t="s">
        <v>241</v>
      </c>
      <c r="AS125" s="252"/>
      <c r="AT125" s="254"/>
      <c r="AV125" s="5" t="str">
        <f>IF(AND(I125&lt;&gt;"107 ハーフマラソン",I125&lt;&gt;"062 10000mW"),D125 &amp; "-" &amp; I125,D125 &amp; "-" &amp; I125 &amp; J125)</f>
        <v>-</v>
      </c>
      <c r="AW125" s="5" t="str">
        <f>IF(ISERROR(VLOOKUP(記入方法!$AV125,登録者リスト!#REF!,4,FALSE)),"○","")</f>
        <v>○</v>
      </c>
      <c r="AX125" s="5" t="e">
        <f>IF(AND(I125&lt;&gt;"107 ハーフマラソン",I125&lt;&gt;"062 10000mW"),#REF! &amp; "-" &amp; I125,#REF! &amp; "-" &amp; I125 &amp; J125)</f>
        <v>#REF!</v>
      </c>
      <c r="AY125" s="5" t="str">
        <f>IF(ISERROR(VLOOKUP(AX125,突破者リスト外資格記録入力シート!$D$7:$M$106,2,FALSE)),"○","")</f>
        <v>○</v>
      </c>
      <c r="AZ125" s="5" t="str">
        <f>IF(C125="○","整理番号","登録番号")</f>
        <v>登録番号</v>
      </c>
      <c r="BA125" s="5" t="str">
        <f>IF(I125="107 ハーフマラソン","H",IF(I125="062 10000mW","W",""))</f>
        <v/>
      </c>
      <c r="BB125" s="5" t="e">
        <f>VLOOKUP($I125 &amp; $J125,標準記録!$A$1:$D$26,2,FALSE)</f>
        <v>#N/A</v>
      </c>
      <c r="BC125" s="5" t="e">
        <f>VLOOKUP($I125 &amp; $J125,標準記録!$A$1:$D$26,3,FALSE)</f>
        <v>#N/A</v>
      </c>
      <c r="BD125" s="5" t="e">
        <f>VLOOKUP($I125 &amp; $J125,標準記録!$A$1:$D$26,4,FALSE)</f>
        <v>#N/A</v>
      </c>
      <c r="BE125" s="5" t="str">
        <f>IF(BF125="","",A125)</f>
        <v/>
      </c>
      <c r="BF125" s="5" t="str">
        <f>IF(OR(I125="201 十種競技",I125="202 七種競技"),#REF!,"")</f>
        <v/>
      </c>
      <c r="BG125" s="5" t="str">
        <f>IF(I125="107 ハーフマラソン",#REF!,"")</f>
        <v/>
      </c>
      <c r="BH125" s="5" t="str">
        <f>I125 &amp; K125</f>
        <v/>
      </c>
      <c r="BI125" s="5">
        <f>I125</f>
        <v>0</v>
      </c>
      <c r="BJ125" s="5">
        <f>COUNTIF($BI$5:$BI$401,I125)</f>
        <v>160</v>
      </c>
      <c r="BK125" s="5">
        <f>COUNTIF($BH$5:$BH$401,I125 &amp; "B標準")</f>
        <v>0</v>
      </c>
      <c r="BL125" s="5" t="str">
        <f>D123 &amp; D125</f>
        <v>登録番号</v>
      </c>
    </row>
    <row r="126" spans="1:64" ht="14.25" thickBot="1" x14ac:dyDescent="0.2">
      <c r="A126" s="221"/>
      <c r="B126" s="224"/>
      <c r="C126" s="226"/>
      <c r="D126" s="224"/>
      <c r="E126" s="128" t="str">
        <f>IF(C125="○",IF($D125&lt;&gt;"",VLOOKUP($D125,新規学連登録者入力シート!$A$2:$U$101,7,FALSE),""),IF($D125&lt;&gt;"",IF(VLOOKUP(記入方法!$D125,登録者リスト!$A$1:$F$43729,4,FALSE)=基本情報!$D$6,VLOOKUP(記入方法!$D125,登録者リスト!$A$1:$F$43729,2,FALSE),""),""))</f>
        <v/>
      </c>
      <c r="F126" s="215"/>
      <c r="G126" s="128" t="str">
        <f>IF(C125="○",IF($D125&lt;&gt;"",VLOOKUP($D125,新規学連登録者入力シート!$A$2:$U$101,19,FALSE),""),IF($D125&lt;&gt;"",IF(VLOOKUP(記入方法!$D125,登録者リスト!$A$1:$F$43729,4,FALSE)=基本情報!$D$6,VLOOKUP(記入方法!$D125,登録者リスト!$A$1:$F$43729,6,FALSE),""),""))</f>
        <v/>
      </c>
      <c r="H126" s="213"/>
      <c r="I126" s="217"/>
      <c r="J126" s="217"/>
      <c r="K126" s="219"/>
      <c r="L126" s="106"/>
      <c r="M126" s="14" t="str">
        <f>IF(U126="",ASC(N126&amp;IF(P126&lt;&gt;"",TEXT(P126,"00"),"")&amp;IF(R126&lt;&gt;"",TEXT(R126,"00"),"")&amp;IF(T126&lt;&gt;"",TEXT(T126,"00"),"")),ASC(U126))</f>
        <v/>
      </c>
      <c r="N126" s="213"/>
      <c r="O126" s="197"/>
      <c r="P126" s="207"/>
      <c r="Q126" s="197"/>
      <c r="R126" s="207"/>
      <c r="S126" s="209"/>
      <c r="T126" s="211"/>
      <c r="U126" s="213"/>
      <c r="V126" s="9"/>
      <c r="W126" s="10" t="s">
        <v>23</v>
      </c>
      <c r="X126" s="9"/>
      <c r="Y126" s="10" t="s">
        <v>25</v>
      </c>
      <c r="Z126" s="9"/>
      <c r="AA126" s="10" t="s">
        <v>26</v>
      </c>
      <c r="AB126" s="215"/>
      <c r="AC126" s="102" t="str">
        <f>IF(AK126="",ASC(AD125&amp;IF(AF126&lt;&gt;"",TEXT(AF126,"00"),"")&amp;IF(AH126&lt;&gt;"",TEXT(AH126,"00"),"")&amp;IF(AJ126&lt;&gt;"",TEXT(AJ126,"00"),"")),ASC(AK126))</f>
        <v/>
      </c>
      <c r="AD126" s="199"/>
      <c r="AE126" s="201"/>
      <c r="AF126" s="203"/>
      <c r="AG126" s="201"/>
      <c r="AH126" s="203"/>
      <c r="AI126" s="205"/>
      <c r="AJ126" s="263"/>
      <c r="AK126" s="199"/>
      <c r="AL126" s="14" t="str">
        <f>IF(AT126="",ASC(AM126&amp;IF(AO126&lt;&gt;"",TEXT(AO126,"00"),"")&amp;IF(AQ126&lt;&gt;"",TEXT(AQ126,"00"),"")&amp;IF(AS126&lt;&gt;"",TEXT(AS126,"00"),"")),ASC(AT126))</f>
        <v/>
      </c>
      <c r="AM126" s="224"/>
      <c r="AN126" s="197"/>
      <c r="AO126" s="251"/>
      <c r="AP126" s="197"/>
      <c r="AQ126" s="251"/>
      <c r="AR126" s="209"/>
      <c r="AS126" s="253"/>
      <c r="AT126" s="255"/>
      <c r="AV126" s="5" t="str">
        <f>IF(AND(I126&lt;&gt;"107 ハーフマラソン",I126&lt;&gt;"062 10000mW"),D125 &amp; "-" &amp; I126,D125 &amp; "-" &amp; I126 &amp; J126)</f>
        <v>-</v>
      </c>
      <c r="AW126" s="5" t="str">
        <f>IF(ISERROR(VLOOKUP(記入方法!$AV126,登録者リスト!#REF!,4,FALSE)),"○","")</f>
        <v>○</v>
      </c>
      <c r="AX126" s="5" t="e">
        <f>IF(AND(I126&lt;&gt;"107 ハーフマラソン",I126&lt;&gt;"062 10000mW"),#REF! &amp; "-" &amp; I126,#REF! &amp; "-" &amp; I126 &amp; J126)</f>
        <v>#REF!</v>
      </c>
      <c r="AY126" s="5" t="str">
        <f>IF(ISERROR(VLOOKUP(AX126,突破者リスト外資格記録入力シート!$D$7:$M$106,2,FALSE)),"○","")</f>
        <v>○</v>
      </c>
      <c r="BA126" s="5" t="str">
        <f>IF(I126="107 ハーフマラソン","H",IF(I126="062 10000mW","W",""))</f>
        <v/>
      </c>
      <c r="BB126" s="5" t="e">
        <f>VLOOKUP($I126 &amp; $J126,標準記録!$A$1:$D$26,2,FALSE)</f>
        <v>#N/A</v>
      </c>
      <c r="BC126" s="5" t="e">
        <f>VLOOKUP($I126 &amp; $J126,標準記録!$A$1:$D$26,3,FALSE)</f>
        <v>#N/A</v>
      </c>
      <c r="BD126" s="5" t="e">
        <f>VLOOKUP($I126 &amp; $J126,標準記録!$A$1:$D$26,4,FALSE)</f>
        <v>#N/A</v>
      </c>
      <c r="BE126" s="5" t="str">
        <f>IF(BF126="","",A125)</f>
        <v/>
      </c>
      <c r="BF126" s="5" t="str">
        <f>IF(OR(I126="201 十種競技",I126="202 七種競技"),#REF!,"")</f>
        <v/>
      </c>
      <c r="BG126" s="5" t="str">
        <f>IF(I126="107 ハーフマラソン",#REF!,"")</f>
        <v/>
      </c>
      <c r="BH126" s="5" t="str">
        <f>I126 &amp; K126</f>
        <v/>
      </c>
      <c r="BI126" s="5">
        <f>I126</f>
        <v>0</v>
      </c>
      <c r="BJ126" s="5">
        <f>COUNTIF($BI$5:$BI$401,I126)</f>
        <v>160</v>
      </c>
      <c r="BK126" s="5">
        <f>COUNTIF($BH$5:$BH$401,I126 &amp; "B標準")</f>
        <v>0</v>
      </c>
    </row>
    <row r="127" spans="1:64" ht="15" thickTop="1" thickBot="1" x14ac:dyDescent="0.2">
      <c r="A127" s="222"/>
      <c r="B127" s="256" t="s">
        <v>128</v>
      </c>
      <c r="C127" s="257"/>
      <c r="D127" s="257"/>
      <c r="E127" s="257"/>
      <c r="F127" s="257"/>
      <c r="G127" s="258"/>
      <c r="H127" s="125"/>
      <c r="I127" s="259"/>
      <c r="J127" s="260"/>
      <c r="K127" s="260"/>
      <c r="L127" s="260"/>
      <c r="M127" s="260"/>
      <c r="N127" s="260"/>
      <c r="O127" s="260"/>
      <c r="P127" s="260"/>
      <c r="Q127" s="260"/>
      <c r="R127" s="260"/>
      <c r="S127" s="260"/>
      <c r="T127" s="260"/>
      <c r="U127" s="260"/>
      <c r="V127" s="260"/>
      <c r="W127" s="260"/>
      <c r="X127" s="260"/>
      <c r="Y127" s="260"/>
      <c r="Z127" s="260"/>
      <c r="AA127" s="260"/>
      <c r="AB127" s="260"/>
      <c r="AC127" s="260"/>
      <c r="AD127" s="260"/>
      <c r="AE127" s="260"/>
      <c r="AF127" s="260"/>
      <c r="AG127" s="260"/>
      <c r="AH127" s="260"/>
      <c r="AI127" s="260"/>
      <c r="AJ127" s="260"/>
      <c r="AK127" s="260"/>
      <c r="AL127" s="260"/>
      <c r="AM127" s="260"/>
      <c r="AN127" s="260"/>
      <c r="AO127" s="260"/>
      <c r="AP127" s="260"/>
      <c r="AQ127" s="260"/>
      <c r="AR127" s="260"/>
      <c r="AS127" s="260"/>
      <c r="AT127" s="261"/>
    </row>
    <row r="128" spans="1:64" ht="13.5" customHeight="1" x14ac:dyDescent="0.15">
      <c r="A128" s="244"/>
      <c r="B128" s="246" t="s">
        <v>0</v>
      </c>
      <c r="C128" s="248" t="s">
        <v>242</v>
      </c>
      <c r="D128" s="248" t="str">
        <f>IF(C130="○","整理番号","登録番号")</f>
        <v>登録番号</v>
      </c>
      <c r="E128" s="124" t="s">
        <v>13550</v>
      </c>
      <c r="F128" s="246" t="s">
        <v>275</v>
      </c>
      <c r="G128" s="104" t="s">
        <v>1</v>
      </c>
      <c r="H128" s="229" t="s">
        <v>13551</v>
      </c>
      <c r="I128" s="227" t="s">
        <v>2</v>
      </c>
      <c r="J128" s="229" t="s">
        <v>284</v>
      </c>
      <c r="K128" s="229" t="s">
        <v>3</v>
      </c>
      <c r="L128" s="114" t="s">
        <v>243</v>
      </c>
      <c r="M128" s="107" t="s">
        <v>16</v>
      </c>
      <c r="N128" s="231" t="s">
        <v>4</v>
      </c>
      <c r="O128" s="232"/>
      <c r="P128" s="232"/>
      <c r="Q128" s="232"/>
      <c r="R128" s="232"/>
      <c r="S128" s="232"/>
      <c r="T128" s="232"/>
      <c r="U128" s="232"/>
      <c r="V128" s="232"/>
      <c r="W128" s="232"/>
      <c r="X128" s="232"/>
      <c r="Y128" s="232"/>
      <c r="Z128" s="232"/>
      <c r="AA128" s="232"/>
      <c r="AB128" s="233"/>
      <c r="AC128" s="109" t="s">
        <v>16</v>
      </c>
      <c r="AD128" s="234" t="s">
        <v>448</v>
      </c>
      <c r="AE128" s="235"/>
      <c r="AF128" s="235"/>
      <c r="AG128" s="235"/>
      <c r="AH128" s="235"/>
      <c r="AI128" s="235"/>
      <c r="AJ128" s="235"/>
      <c r="AK128" s="236"/>
      <c r="AL128" s="107" t="s">
        <v>16</v>
      </c>
      <c r="AM128" s="231" t="s">
        <v>445</v>
      </c>
      <c r="AN128" s="232"/>
      <c r="AO128" s="232"/>
      <c r="AP128" s="232"/>
      <c r="AQ128" s="232"/>
      <c r="AR128" s="232"/>
      <c r="AS128" s="232"/>
      <c r="AT128" s="237"/>
    </row>
    <row r="129" spans="1:64" ht="14.25" thickBot="1" x14ac:dyDescent="0.2">
      <c r="A129" s="245"/>
      <c r="B129" s="247"/>
      <c r="C129" s="249"/>
      <c r="D129" s="249"/>
      <c r="E129" s="129" t="s">
        <v>6</v>
      </c>
      <c r="F129" s="247"/>
      <c r="G129" s="6" t="s">
        <v>7</v>
      </c>
      <c r="H129" s="247"/>
      <c r="I129" s="228"/>
      <c r="J129" s="230"/>
      <c r="K129" s="230"/>
      <c r="L129" s="115"/>
      <c r="M129" s="108"/>
      <c r="N129" s="238" t="s">
        <v>8</v>
      </c>
      <c r="O129" s="239"/>
      <c r="P129" s="239"/>
      <c r="Q129" s="239"/>
      <c r="R129" s="239"/>
      <c r="S129" s="239"/>
      <c r="T129" s="240"/>
      <c r="U129" s="129" t="s">
        <v>9</v>
      </c>
      <c r="V129" s="111" t="s">
        <v>10</v>
      </c>
      <c r="W129" s="112"/>
      <c r="X129" s="112"/>
      <c r="Y129" s="112"/>
      <c r="Z129" s="112"/>
      <c r="AA129" s="113"/>
      <c r="AB129" s="92" t="s">
        <v>11</v>
      </c>
      <c r="AC129" s="110"/>
      <c r="AD129" s="241" t="s">
        <v>8</v>
      </c>
      <c r="AE129" s="242"/>
      <c r="AF129" s="242"/>
      <c r="AG129" s="242"/>
      <c r="AH129" s="242"/>
      <c r="AI129" s="242"/>
      <c r="AJ129" s="243"/>
      <c r="AK129" s="100" t="s">
        <v>9</v>
      </c>
      <c r="AL129" s="108"/>
      <c r="AM129" s="238" t="s">
        <v>8</v>
      </c>
      <c r="AN129" s="239"/>
      <c r="AO129" s="239"/>
      <c r="AP129" s="239"/>
      <c r="AQ129" s="239"/>
      <c r="AR129" s="239"/>
      <c r="AS129" s="240"/>
      <c r="AT129" s="93" t="s">
        <v>9</v>
      </c>
    </row>
    <row r="130" spans="1:64" x14ac:dyDescent="0.15">
      <c r="A130" s="220">
        <v>26</v>
      </c>
      <c r="B130" s="223"/>
      <c r="C130" s="225"/>
      <c r="D130" s="223"/>
      <c r="E130" s="126" t="str">
        <f>IF(C130="○",IF($D130&lt;&gt;"",VLOOKUP($D130,新規学連登録者入力シート!$A$2:$U$101,8,FALSE),""),IF($D130&lt;&gt;"",IF(VLOOKUP(記入方法!$D130,登録者リスト!$A$1:$F$43729,4,FALSE)=基本情報!$D$6,VLOOKUP(記入方法!$D130,登録者リスト!$A$1:$F$43729,3,FALSE),""),""))</f>
        <v/>
      </c>
      <c r="F130" s="214" t="str">
        <f>IF(C130="○",IF($D130&lt;&gt;"",VLOOKUP($D130,新規学連登録者入力シート!$A$2:$U$101,9,FALSE),""),IF($D130&lt;&gt;"",IF(VLOOKUP(記入方法!$D130,登録者リスト!$A$1:$G$43729,4,FALSE)=基本情報!$D$6,VLOOKUP(記入方法!$D130,登録者リスト!$A$1:$G$43729,7,FALSE),""),""))</f>
        <v/>
      </c>
      <c r="G130" s="127" t="str">
        <f>IF(C130="○",IF($D130&lt;&gt;"",VLOOKUP($D130,新規学連登録者入力シート!$A$2:$U$101,14,FALSE),""),IF($D130&lt;&gt;"",IF(VLOOKUP(記入方法!$D130,登録者リスト!$A$1:$F$43729,4,FALSE)=基本情報!$D$6,VLOOKUP(記入方法!$D130,登録者リスト!$A$1:$F$43729,5,FALSE),""),""))</f>
        <v/>
      </c>
      <c r="H130" s="212" t="str">
        <f>IF(C130="○",IF($D130&lt;&gt;"",VLOOKUP($D130,新規学連登録者入力シート!$A$2:$U$101,19,FALSE),""),IF($D130&lt;&gt;"",IF(VLOOKUP(記入方法!$D130,登録者リスト!$A$1:$H$43729,4,FALSE)=基本情報!$D$6,VLOOKUP(記入方法!$D130,登録者リスト!$A$1:$H$43729,8,FALSE),""),""))</f>
        <v/>
      </c>
      <c r="I130" s="216"/>
      <c r="J130" s="216"/>
      <c r="K130" s="218" t="str">
        <f>IFERROR(IF(I130="","",IF(AND(I130&lt;&gt;"107 ハーフマラソン",I130&lt;&gt;"062 10000mW"),IF(BD130="T",IF(VALUE(M130)&lt;=BB130,"A標準",IF(VALUE(M130)&lt;=BC130,"B標準","未突破")),IF(VALUE(M130)&gt;=BB130,"A標準",IF(VALUE(M130)&gt;=BC130,"B標準","未突破"))),IF(VALUE(M130)&lt;=BC130,"","未突破"))),"")</f>
        <v/>
      </c>
      <c r="L130" s="105"/>
      <c r="M130" s="12" t="str">
        <f>IF(U130="",ASC(N130&amp;IF(P130&lt;&gt;"",TEXT(P130,"00"),"")&amp;IF(R130&lt;&gt;"",TEXT(R130,"00"),"")&amp;IF(T130&lt;&gt;"",TEXT(T130,"00"),"")),ASC(U130))</f>
        <v/>
      </c>
      <c r="N130" s="212"/>
      <c r="O130" s="196" t="s">
        <v>239</v>
      </c>
      <c r="P130" s="206"/>
      <c r="Q130" s="196" t="s">
        <v>240</v>
      </c>
      <c r="R130" s="206"/>
      <c r="S130" s="208" t="s">
        <v>241</v>
      </c>
      <c r="T130" s="210"/>
      <c r="U130" s="212"/>
      <c r="V130" s="7"/>
      <c r="W130" s="8" t="s">
        <v>23</v>
      </c>
      <c r="X130" s="7"/>
      <c r="Y130" s="8" t="s">
        <v>24</v>
      </c>
      <c r="Z130" s="7"/>
      <c r="AA130" s="8" t="s">
        <v>26</v>
      </c>
      <c r="AB130" s="214"/>
      <c r="AC130" s="101" t="str">
        <f>IF(AK130="",ASC(AD130&amp;IF(AF130&lt;&gt;"",TEXT(AF130,"00"),"")&amp;IF(AH130&lt;&gt;"",TEXT(AH130,"00"),"")&amp;IF(AJ130&lt;&gt;"",TEXT(AJ130,"00"),"")),ASC(AK130))</f>
        <v/>
      </c>
      <c r="AD130" s="198" t="str">
        <f>IF(I130="","",IF(I130="201 十種競技","",VLOOKUP(I130,大学記録!$A$3:$H$5,2,FALSE)))</f>
        <v/>
      </c>
      <c r="AE130" s="200" t="s">
        <v>239</v>
      </c>
      <c r="AF130" s="202" t="str">
        <f>IF(I130="","",IF(I130="201 十種競技","",VLOOKUP(I130,大学記録!$A$3:$H$5,4,FALSE)))</f>
        <v/>
      </c>
      <c r="AG130" s="200" t="s">
        <v>240</v>
      </c>
      <c r="AH130" s="202" t="str">
        <f>IF(I130="","",IF(I130="201 十種競技","",VLOOKUP(I130,大学記録!$A$3:$H$5,6,FALSE)))</f>
        <v/>
      </c>
      <c r="AI130" s="204" t="s">
        <v>241</v>
      </c>
      <c r="AJ130" s="262" t="str">
        <f>IF(I130="","",IF(I130="201 十種競技","",VLOOKUP(I130,大学記録!$A$3:$H$5,8,FALSE)))</f>
        <v/>
      </c>
      <c r="AK130" s="198" t="str">
        <f>IF(I130="","",IF(I130="201 十種競技",大学記録!#REF!,""))</f>
        <v/>
      </c>
      <c r="AL130" s="12" t="str">
        <f>IF(AT130="",ASC(AM130&amp;IF(AO130&lt;&gt;"",TEXT(AO130,"00"),"")&amp;IF(AQ130&lt;&gt;"",TEXT(AQ130,"00"),"")&amp;IF(AS130&lt;&gt;"",TEXT(AS130,"00"),"")),ASC(AT130))</f>
        <v/>
      </c>
      <c r="AM130" s="223"/>
      <c r="AN130" s="196" t="s">
        <v>239</v>
      </c>
      <c r="AO130" s="250"/>
      <c r="AP130" s="196" t="s">
        <v>240</v>
      </c>
      <c r="AQ130" s="250"/>
      <c r="AR130" s="208" t="s">
        <v>241</v>
      </c>
      <c r="AS130" s="252"/>
      <c r="AT130" s="254"/>
      <c r="AV130" s="5" t="str">
        <f>IF(AND(I130&lt;&gt;"107 ハーフマラソン",I130&lt;&gt;"062 10000mW"),D130 &amp; "-" &amp; I130,D130 &amp; "-" &amp; I130 &amp; J130)</f>
        <v>-</v>
      </c>
      <c r="AW130" s="5" t="str">
        <f>IF(ISERROR(VLOOKUP(記入方法!$AV130,登録者リスト!#REF!,4,FALSE)),"○","")</f>
        <v>○</v>
      </c>
      <c r="AX130" s="5" t="e">
        <f>IF(AND(I130&lt;&gt;"107 ハーフマラソン",I130&lt;&gt;"062 10000mW"),#REF! &amp; "-" &amp; I130,#REF! &amp; "-" &amp; I130 &amp; J130)</f>
        <v>#REF!</v>
      </c>
      <c r="AY130" s="5" t="str">
        <f>IF(ISERROR(VLOOKUP(AX130,突破者リスト外資格記録入力シート!$D$7:$M$106,2,FALSE)),"○","")</f>
        <v>○</v>
      </c>
      <c r="AZ130" s="5" t="str">
        <f>IF(C130="○","整理番号","登録番号")</f>
        <v>登録番号</v>
      </c>
      <c r="BA130" s="5" t="str">
        <f>IF(I130="107 ハーフマラソン","H",IF(I130="062 10000mW","W",""))</f>
        <v/>
      </c>
      <c r="BB130" s="5" t="e">
        <f>VLOOKUP($I130 &amp; $J130,標準記録!$A$1:$D$26,2,FALSE)</f>
        <v>#N/A</v>
      </c>
      <c r="BC130" s="5" t="e">
        <f>VLOOKUP($I130 &amp; $J130,標準記録!$A$1:$D$26,3,FALSE)</f>
        <v>#N/A</v>
      </c>
      <c r="BD130" s="5" t="e">
        <f>VLOOKUP($I130 &amp; $J130,標準記録!$A$1:$D$26,4,FALSE)</f>
        <v>#N/A</v>
      </c>
      <c r="BE130" s="5" t="str">
        <f>IF(BF130="","",A130)</f>
        <v/>
      </c>
      <c r="BF130" s="5" t="str">
        <f>IF(OR(I130="201 十種競技",I130="202 七種競技"),#REF!,"")</f>
        <v/>
      </c>
      <c r="BG130" s="5" t="str">
        <f>IF(I130="107 ハーフマラソン",#REF!,"")</f>
        <v/>
      </c>
      <c r="BH130" s="5" t="str">
        <f>I130 &amp; K130</f>
        <v/>
      </c>
      <c r="BI130" s="5">
        <f>I130</f>
        <v>0</v>
      </c>
      <c r="BJ130" s="5">
        <f>COUNTIF($BI$5:$BI$401,I130)</f>
        <v>160</v>
      </c>
      <c r="BK130" s="5">
        <f>COUNTIF($BH$5:$BH$401,I130 &amp; "B標準")</f>
        <v>0</v>
      </c>
      <c r="BL130" s="5" t="str">
        <f>D128 &amp; D130</f>
        <v>登録番号</v>
      </c>
    </row>
    <row r="131" spans="1:64" ht="14.25" thickBot="1" x14ac:dyDescent="0.2">
      <c r="A131" s="221"/>
      <c r="B131" s="224"/>
      <c r="C131" s="226"/>
      <c r="D131" s="224"/>
      <c r="E131" s="128" t="str">
        <f>IF(C130="○",IF($D130&lt;&gt;"",VLOOKUP($D130,新規学連登録者入力シート!$A$2:$U$101,7,FALSE),""),IF($D130&lt;&gt;"",IF(VLOOKUP(記入方法!$D130,登録者リスト!$A$1:$F$43729,4,FALSE)=基本情報!$D$6,VLOOKUP(記入方法!$D130,登録者リスト!$A$1:$F$43729,2,FALSE),""),""))</f>
        <v/>
      </c>
      <c r="F131" s="215"/>
      <c r="G131" s="128" t="str">
        <f>IF(C130="○",IF($D130&lt;&gt;"",VLOOKUP($D130,新規学連登録者入力シート!$A$2:$U$101,19,FALSE),""),IF($D130&lt;&gt;"",IF(VLOOKUP(記入方法!$D130,登録者リスト!$A$1:$F$43729,4,FALSE)=基本情報!$D$6,VLOOKUP(記入方法!$D130,登録者リスト!$A$1:$F$43729,6,FALSE),""),""))</f>
        <v/>
      </c>
      <c r="H131" s="213"/>
      <c r="I131" s="217"/>
      <c r="J131" s="217"/>
      <c r="K131" s="219"/>
      <c r="L131" s="106"/>
      <c r="M131" s="14" t="str">
        <f>IF(U131="",ASC(N131&amp;IF(P131&lt;&gt;"",TEXT(P131,"00"),"")&amp;IF(R131&lt;&gt;"",TEXT(R131,"00"),"")&amp;IF(T131&lt;&gt;"",TEXT(T131,"00"),"")),ASC(U131))</f>
        <v/>
      </c>
      <c r="N131" s="213"/>
      <c r="O131" s="197"/>
      <c r="P131" s="207"/>
      <c r="Q131" s="197"/>
      <c r="R131" s="207"/>
      <c r="S131" s="209"/>
      <c r="T131" s="211"/>
      <c r="U131" s="213"/>
      <c r="V131" s="9"/>
      <c r="W131" s="10" t="s">
        <v>23</v>
      </c>
      <c r="X131" s="9"/>
      <c r="Y131" s="10" t="s">
        <v>25</v>
      </c>
      <c r="Z131" s="9"/>
      <c r="AA131" s="10" t="s">
        <v>26</v>
      </c>
      <c r="AB131" s="215"/>
      <c r="AC131" s="102" t="str">
        <f>IF(AK131="",ASC(AD130&amp;IF(AF131&lt;&gt;"",TEXT(AF131,"00"),"")&amp;IF(AH131&lt;&gt;"",TEXT(AH131,"00"),"")&amp;IF(AJ131&lt;&gt;"",TEXT(AJ131,"00"),"")),ASC(AK131))</f>
        <v/>
      </c>
      <c r="AD131" s="199"/>
      <c r="AE131" s="201"/>
      <c r="AF131" s="203"/>
      <c r="AG131" s="201"/>
      <c r="AH131" s="203"/>
      <c r="AI131" s="205"/>
      <c r="AJ131" s="263"/>
      <c r="AK131" s="199"/>
      <c r="AL131" s="14" t="str">
        <f>IF(AT131="",ASC(AM131&amp;IF(AO131&lt;&gt;"",TEXT(AO131,"00"),"")&amp;IF(AQ131&lt;&gt;"",TEXT(AQ131,"00"),"")&amp;IF(AS131&lt;&gt;"",TEXT(AS131,"00"),"")),ASC(AT131))</f>
        <v/>
      </c>
      <c r="AM131" s="224"/>
      <c r="AN131" s="197"/>
      <c r="AO131" s="251"/>
      <c r="AP131" s="197"/>
      <c r="AQ131" s="251"/>
      <c r="AR131" s="209"/>
      <c r="AS131" s="253"/>
      <c r="AT131" s="255"/>
      <c r="AV131" s="5" t="str">
        <f>IF(AND(I131&lt;&gt;"107 ハーフマラソン",I131&lt;&gt;"062 10000mW"),D130 &amp; "-" &amp; I131,D130 &amp; "-" &amp; I131 &amp; J131)</f>
        <v>-</v>
      </c>
      <c r="AW131" s="5" t="str">
        <f>IF(ISERROR(VLOOKUP(記入方法!$AV131,登録者リスト!#REF!,4,FALSE)),"○","")</f>
        <v>○</v>
      </c>
      <c r="AX131" s="5" t="e">
        <f>IF(AND(I131&lt;&gt;"107 ハーフマラソン",I131&lt;&gt;"062 10000mW"),#REF! &amp; "-" &amp; I131,#REF! &amp; "-" &amp; I131 &amp; J131)</f>
        <v>#REF!</v>
      </c>
      <c r="AY131" s="5" t="str">
        <f>IF(ISERROR(VLOOKUP(AX131,突破者リスト外資格記録入力シート!$D$7:$M$106,2,FALSE)),"○","")</f>
        <v>○</v>
      </c>
      <c r="BA131" s="5" t="str">
        <f>IF(I131="107 ハーフマラソン","H",IF(I131="062 10000mW","W",""))</f>
        <v/>
      </c>
      <c r="BB131" s="5" t="e">
        <f>VLOOKUP($I131 &amp; $J131,標準記録!$A$1:$D$26,2,FALSE)</f>
        <v>#N/A</v>
      </c>
      <c r="BC131" s="5" t="e">
        <f>VLOOKUP($I131 &amp; $J131,標準記録!$A$1:$D$26,3,FALSE)</f>
        <v>#N/A</v>
      </c>
      <c r="BD131" s="5" t="e">
        <f>VLOOKUP($I131 &amp; $J131,標準記録!$A$1:$D$26,4,FALSE)</f>
        <v>#N/A</v>
      </c>
      <c r="BE131" s="5" t="str">
        <f>IF(BF131="","",A130)</f>
        <v/>
      </c>
      <c r="BF131" s="5" t="str">
        <f>IF(OR(I131="201 十種競技",I131="202 七種競技"),#REF!,"")</f>
        <v/>
      </c>
      <c r="BG131" s="5" t="str">
        <f>IF(I131="107 ハーフマラソン",#REF!,"")</f>
        <v/>
      </c>
      <c r="BH131" s="5" t="str">
        <f>I131 &amp; K131</f>
        <v/>
      </c>
      <c r="BI131" s="5">
        <f>I131</f>
        <v>0</v>
      </c>
      <c r="BJ131" s="5">
        <f>COUNTIF($BI$5:$BI$401,I131)</f>
        <v>160</v>
      </c>
      <c r="BK131" s="5">
        <f>COUNTIF($BH$5:$BH$401,I131 &amp; "B標準")</f>
        <v>0</v>
      </c>
    </row>
    <row r="132" spans="1:64" ht="15" thickTop="1" thickBot="1" x14ac:dyDescent="0.2">
      <c r="A132" s="222"/>
      <c r="B132" s="256" t="s">
        <v>128</v>
      </c>
      <c r="C132" s="257"/>
      <c r="D132" s="257"/>
      <c r="E132" s="257"/>
      <c r="F132" s="257"/>
      <c r="G132" s="258"/>
      <c r="H132" s="125"/>
      <c r="I132" s="259"/>
      <c r="J132" s="260"/>
      <c r="K132" s="260"/>
      <c r="L132" s="260"/>
      <c r="M132" s="260"/>
      <c r="N132" s="260"/>
      <c r="O132" s="260"/>
      <c r="P132" s="260"/>
      <c r="Q132" s="260"/>
      <c r="R132" s="260"/>
      <c r="S132" s="260"/>
      <c r="T132" s="260"/>
      <c r="U132" s="260"/>
      <c r="V132" s="260"/>
      <c r="W132" s="260"/>
      <c r="X132" s="260"/>
      <c r="Y132" s="260"/>
      <c r="Z132" s="260"/>
      <c r="AA132" s="260"/>
      <c r="AB132" s="260"/>
      <c r="AC132" s="260"/>
      <c r="AD132" s="260"/>
      <c r="AE132" s="260"/>
      <c r="AF132" s="260"/>
      <c r="AG132" s="260"/>
      <c r="AH132" s="260"/>
      <c r="AI132" s="260"/>
      <c r="AJ132" s="260"/>
      <c r="AK132" s="260"/>
      <c r="AL132" s="260"/>
      <c r="AM132" s="260"/>
      <c r="AN132" s="260"/>
      <c r="AO132" s="260"/>
      <c r="AP132" s="260"/>
      <c r="AQ132" s="260"/>
      <c r="AR132" s="260"/>
      <c r="AS132" s="260"/>
      <c r="AT132" s="261"/>
    </row>
    <row r="133" spans="1:64" ht="13.5" customHeight="1" x14ac:dyDescent="0.15">
      <c r="A133" s="244"/>
      <c r="B133" s="246" t="s">
        <v>0</v>
      </c>
      <c r="C133" s="248" t="s">
        <v>242</v>
      </c>
      <c r="D133" s="248" t="str">
        <f>IF(C135="○","整理番号","登録番号")</f>
        <v>登録番号</v>
      </c>
      <c r="E133" s="124" t="s">
        <v>13550</v>
      </c>
      <c r="F133" s="246" t="s">
        <v>275</v>
      </c>
      <c r="G133" s="104" t="s">
        <v>1</v>
      </c>
      <c r="H133" s="229" t="s">
        <v>13551</v>
      </c>
      <c r="I133" s="227" t="s">
        <v>2</v>
      </c>
      <c r="J133" s="229" t="s">
        <v>284</v>
      </c>
      <c r="K133" s="229" t="s">
        <v>3</v>
      </c>
      <c r="L133" s="114" t="s">
        <v>243</v>
      </c>
      <c r="M133" s="107" t="s">
        <v>16</v>
      </c>
      <c r="N133" s="231" t="s">
        <v>4</v>
      </c>
      <c r="O133" s="232"/>
      <c r="P133" s="232"/>
      <c r="Q133" s="232"/>
      <c r="R133" s="232"/>
      <c r="S133" s="232"/>
      <c r="T133" s="232"/>
      <c r="U133" s="232"/>
      <c r="V133" s="232"/>
      <c r="W133" s="232"/>
      <c r="X133" s="232"/>
      <c r="Y133" s="232"/>
      <c r="Z133" s="232"/>
      <c r="AA133" s="232"/>
      <c r="AB133" s="233"/>
      <c r="AC133" s="109" t="s">
        <v>16</v>
      </c>
      <c r="AD133" s="234" t="s">
        <v>448</v>
      </c>
      <c r="AE133" s="235"/>
      <c r="AF133" s="235"/>
      <c r="AG133" s="235"/>
      <c r="AH133" s="235"/>
      <c r="AI133" s="235"/>
      <c r="AJ133" s="235"/>
      <c r="AK133" s="236"/>
      <c r="AL133" s="107" t="s">
        <v>16</v>
      </c>
      <c r="AM133" s="231" t="s">
        <v>445</v>
      </c>
      <c r="AN133" s="232"/>
      <c r="AO133" s="232"/>
      <c r="AP133" s="232"/>
      <c r="AQ133" s="232"/>
      <c r="AR133" s="232"/>
      <c r="AS133" s="232"/>
      <c r="AT133" s="237"/>
    </row>
    <row r="134" spans="1:64" ht="14.25" thickBot="1" x14ac:dyDescent="0.2">
      <c r="A134" s="245"/>
      <c r="B134" s="247"/>
      <c r="C134" s="249"/>
      <c r="D134" s="249"/>
      <c r="E134" s="129" t="s">
        <v>6</v>
      </c>
      <c r="F134" s="247"/>
      <c r="G134" s="6" t="s">
        <v>7</v>
      </c>
      <c r="H134" s="247"/>
      <c r="I134" s="228"/>
      <c r="J134" s="230"/>
      <c r="K134" s="230"/>
      <c r="L134" s="115"/>
      <c r="M134" s="108"/>
      <c r="N134" s="238" t="s">
        <v>8</v>
      </c>
      <c r="O134" s="239"/>
      <c r="P134" s="239"/>
      <c r="Q134" s="239"/>
      <c r="R134" s="239"/>
      <c r="S134" s="239"/>
      <c r="T134" s="240"/>
      <c r="U134" s="129" t="s">
        <v>9</v>
      </c>
      <c r="V134" s="111" t="s">
        <v>10</v>
      </c>
      <c r="W134" s="112"/>
      <c r="X134" s="112"/>
      <c r="Y134" s="112"/>
      <c r="Z134" s="112"/>
      <c r="AA134" s="113"/>
      <c r="AB134" s="92" t="s">
        <v>11</v>
      </c>
      <c r="AC134" s="110"/>
      <c r="AD134" s="241" t="s">
        <v>8</v>
      </c>
      <c r="AE134" s="242"/>
      <c r="AF134" s="242"/>
      <c r="AG134" s="242"/>
      <c r="AH134" s="242"/>
      <c r="AI134" s="242"/>
      <c r="AJ134" s="243"/>
      <c r="AK134" s="100" t="s">
        <v>9</v>
      </c>
      <c r="AL134" s="108"/>
      <c r="AM134" s="238" t="s">
        <v>8</v>
      </c>
      <c r="AN134" s="239"/>
      <c r="AO134" s="239"/>
      <c r="AP134" s="239"/>
      <c r="AQ134" s="239"/>
      <c r="AR134" s="239"/>
      <c r="AS134" s="240"/>
      <c r="AT134" s="93" t="s">
        <v>9</v>
      </c>
    </row>
    <row r="135" spans="1:64" x14ac:dyDescent="0.15">
      <c r="A135" s="220">
        <v>27</v>
      </c>
      <c r="B135" s="223"/>
      <c r="C135" s="225"/>
      <c r="D135" s="223"/>
      <c r="E135" s="126" t="str">
        <f>IF(C135="○",IF($D135&lt;&gt;"",VLOOKUP($D135,新規学連登録者入力シート!$A$2:$U$101,8,FALSE),""),IF($D135&lt;&gt;"",IF(VLOOKUP(記入方法!$D135,登録者リスト!$A$1:$F$43729,4,FALSE)=基本情報!$D$6,VLOOKUP(記入方法!$D135,登録者リスト!$A$1:$F$43729,3,FALSE),""),""))</f>
        <v/>
      </c>
      <c r="F135" s="214" t="str">
        <f>IF(C135="○",IF($D135&lt;&gt;"",VLOOKUP($D135,新規学連登録者入力シート!$A$2:$U$101,9,FALSE),""),IF($D135&lt;&gt;"",IF(VLOOKUP(記入方法!$D135,登録者リスト!$A$1:$G$43729,4,FALSE)=基本情報!$D$6,VLOOKUP(記入方法!$D135,登録者リスト!$A$1:$G$43729,7,FALSE),""),""))</f>
        <v/>
      </c>
      <c r="G135" s="127" t="str">
        <f>IF(C135="○",IF($D135&lt;&gt;"",VLOOKUP($D135,新規学連登録者入力シート!$A$2:$U$101,14,FALSE),""),IF($D135&lt;&gt;"",IF(VLOOKUP(記入方法!$D135,登録者リスト!$A$1:$F$43729,4,FALSE)=基本情報!$D$6,VLOOKUP(記入方法!$D135,登録者リスト!$A$1:$F$43729,5,FALSE),""),""))</f>
        <v/>
      </c>
      <c r="H135" s="212" t="str">
        <f>IF(C135="○",IF($D135&lt;&gt;"",VLOOKUP($D135,新規学連登録者入力シート!$A$2:$U$101,19,FALSE),""),IF($D135&lt;&gt;"",IF(VLOOKUP(記入方法!$D135,登録者リスト!$A$1:$H$43729,4,FALSE)=基本情報!$D$6,VLOOKUP(記入方法!$D135,登録者リスト!$A$1:$H$43729,8,FALSE),""),""))</f>
        <v/>
      </c>
      <c r="I135" s="216"/>
      <c r="J135" s="216"/>
      <c r="K135" s="218" t="str">
        <f>IFERROR(IF(I135="","",IF(AND(I135&lt;&gt;"107 ハーフマラソン",I135&lt;&gt;"062 10000mW"),IF(BD135="T",IF(VALUE(M135)&lt;=BB135,"A標準",IF(VALUE(M135)&lt;=BC135,"B標準","未突破")),IF(VALUE(M135)&gt;=BB135,"A標準",IF(VALUE(M135)&gt;=BC135,"B標準","未突破"))),IF(VALUE(M135)&lt;=BC135,"","未突破"))),"")</f>
        <v/>
      </c>
      <c r="L135" s="105"/>
      <c r="M135" s="12" t="str">
        <f>IF(U135="",ASC(N135&amp;IF(P135&lt;&gt;"",TEXT(P135,"00"),"")&amp;IF(R135&lt;&gt;"",TEXT(R135,"00"),"")&amp;IF(T135&lt;&gt;"",TEXT(T135,"00"),"")),ASC(U135))</f>
        <v/>
      </c>
      <c r="N135" s="212"/>
      <c r="O135" s="196" t="s">
        <v>239</v>
      </c>
      <c r="P135" s="206"/>
      <c r="Q135" s="196" t="s">
        <v>240</v>
      </c>
      <c r="R135" s="206"/>
      <c r="S135" s="208" t="s">
        <v>241</v>
      </c>
      <c r="T135" s="210"/>
      <c r="U135" s="212"/>
      <c r="V135" s="7"/>
      <c r="W135" s="8" t="s">
        <v>23</v>
      </c>
      <c r="X135" s="7"/>
      <c r="Y135" s="8" t="s">
        <v>24</v>
      </c>
      <c r="Z135" s="7"/>
      <c r="AA135" s="8" t="s">
        <v>26</v>
      </c>
      <c r="AB135" s="214"/>
      <c r="AC135" s="101" t="str">
        <f>IF(AK135="",ASC(AD135&amp;IF(AF135&lt;&gt;"",TEXT(AF135,"00"),"")&amp;IF(AH135&lt;&gt;"",TEXT(AH135,"00"),"")&amp;IF(AJ135&lt;&gt;"",TEXT(AJ135,"00"),"")),ASC(AK135))</f>
        <v/>
      </c>
      <c r="AD135" s="198" t="str">
        <f>IF(I135="","",IF(I135="201 十種競技","",VLOOKUP(I135,大学記録!$A$3:$H$5,2,FALSE)))</f>
        <v/>
      </c>
      <c r="AE135" s="200" t="s">
        <v>239</v>
      </c>
      <c r="AF135" s="202" t="str">
        <f>IF(I135="","",IF(I135="201 十種競技","",VLOOKUP(I135,大学記録!$A$3:$H$5,4,FALSE)))</f>
        <v/>
      </c>
      <c r="AG135" s="200" t="s">
        <v>240</v>
      </c>
      <c r="AH135" s="202" t="str">
        <f>IF(I135="","",IF(I135="201 十種競技","",VLOOKUP(I135,大学記録!$A$3:$H$5,6,FALSE)))</f>
        <v/>
      </c>
      <c r="AI135" s="204" t="s">
        <v>241</v>
      </c>
      <c r="AJ135" s="262" t="str">
        <f>IF(I135="","",IF(I135="201 十種競技","",VLOOKUP(I135,大学記録!$A$3:$H$5,8,FALSE)))</f>
        <v/>
      </c>
      <c r="AK135" s="198" t="str">
        <f>IF(I135="","",IF(I135="201 十種競技",大学記録!#REF!,""))</f>
        <v/>
      </c>
      <c r="AL135" s="12" t="str">
        <f>IF(AT135="",ASC(AM135&amp;IF(AO135&lt;&gt;"",TEXT(AO135,"00"),"")&amp;IF(AQ135&lt;&gt;"",TEXT(AQ135,"00"),"")&amp;IF(AS135&lt;&gt;"",TEXT(AS135,"00"),"")),ASC(AT135))</f>
        <v/>
      </c>
      <c r="AM135" s="223"/>
      <c r="AN135" s="196" t="s">
        <v>239</v>
      </c>
      <c r="AO135" s="250"/>
      <c r="AP135" s="196" t="s">
        <v>240</v>
      </c>
      <c r="AQ135" s="250"/>
      <c r="AR135" s="208" t="s">
        <v>241</v>
      </c>
      <c r="AS135" s="252"/>
      <c r="AT135" s="254"/>
      <c r="AV135" s="5" t="str">
        <f>IF(AND(I135&lt;&gt;"107 ハーフマラソン",I135&lt;&gt;"062 10000mW"),D135 &amp; "-" &amp; I135,D135 &amp; "-" &amp; I135 &amp; J135)</f>
        <v>-</v>
      </c>
      <c r="AW135" s="5" t="str">
        <f>IF(ISERROR(VLOOKUP(記入方法!$AV135,登録者リスト!#REF!,4,FALSE)),"○","")</f>
        <v>○</v>
      </c>
      <c r="AX135" s="5" t="e">
        <f>IF(AND(I135&lt;&gt;"107 ハーフマラソン",I135&lt;&gt;"062 10000mW"),#REF! &amp; "-" &amp; I135,#REF! &amp; "-" &amp; I135 &amp; J135)</f>
        <v>#REF!</v>
      </c>
      <c r="AY135" s="5" t="str">
        <f>IF(ISERROR(VLOOKUP(AX135,突破者リスト外資格記録入力シート!$D$7:$M$106,2,FALSE)),"○","")</f>
        <v>○</v>
      </c>
      <c r="AZ135" s="5" t="str">
        <f>IF(C135="○","整理番号","登録番号")</f>
        <v>登録番号</v>
      </c>
      <c r="BA135" s="5" t="str">
        <f>IF(I135="107 ハーフマラソン","H",IF(I135="062 10000mW","W",""))</f>
        <v/>
      </c>
      <c r="BB135" s="5" t="e">
        <f>VLOOKUP($I135 &amp; $J135,標準記録!$A$1:$D$26,2,FALSE)</f>
        <v>#N/A</v>
      </c>
      <c r="BC135" s="5" t="e">
        <f>VLOOKUP($I135 &amp; $J135,標準記録!$A$1:$D$26,3,FALSE)</f>
        <v>#N/A</v>
      </c>
      <c r="BD135" s="5" t="e">
        <f>VLOOKUP($I135 &amp; $J135,標準記録!$A$1:$D$26,4,FALSE)</f>
        <v>#N/A</v>
      </c>
      <c r="BE135" s="5" t="str">
        <f>IF(BF135="","",A135)</f>
        <v/>
      </c>
      <c r="BF135" s="5" t="str">
        <f>IF(OR(I135="201 十種競技",I135="202 七種競技"),#REF!,"")</f>
        <v/>
      </c>
      <c r="BG135" s="5" t="str">
        <f>IF(I135="107 ハーフマラソン",#REF!,"")</f>
        <v/>
      </c>
      <c r="BH135" s="5" t="str">
        <f>I135 &amp; K135</f>
        <v/>
      </c>
      <c r="BI135" s="5">
        <f>I135</f>
        <v>0</v>
      </c>
      <c r="BJ135" s="5">
        <f>COUNTIF($BI$5:$BI$401,I135)</f>
        <v>160</v>
      </c>
      <c r="BK135" s="5">
        <f>COUNTIF($BH$5:$BH$401,I135 &amp; "B標準")</f>
        <v>0</v>
      </c>
      <c r="BL135" s="5" t="str">
        <f>D133 &amp; D135</f>
        <v>登録番号</v>
      </c>
    </row>
    <row r="136" spans="1:64" ht="14.25" thickBot="1" x14ac:dyDescent="0.2">
      <c r="A136" s="221"/>
      <c r="B136" s="224"/>
      <c r="C136" s="226"/>
      <c r="D136" s="224"/>
      <c r="E136" s="128" t="str">
        <f>IF(C135="○",IF($D135&lt;&gt;"",VLOOKUP($D135,新規学連登録者入力シート!$A$2:$U$101,7,FALSE),""),IF($D135&lt;&gt;"",IF(VLOOKUP(記入方法!$D135,登録者リスト!$A$1:$F$43729,4,FALSE)=基本情報!$D$6,VLOOKUP(記入方法!$D135,登録者リスト!$A$1:$F$43729,2,FALSE),""),""))</f>
        <v/>
      </c>
      <c r="F136" s="215"/>
      <c r="G136" s="128" t="str">
        <f>IF(C135="○",IF($D135&lt;&gt;"",VLOOKUP($D135,新規学連登録者入力シート!$A$2:$U$101,19,FALSE),""),IF($D135&lt;&gt;"",IF(VLOOKUP(記入方法!$D135,登録者リスト!$A$1:$F$43729,4,FALSE)=基本情報!$D$6,VLOOKUP(記入方法!$D135,登録者リスト!$A$1:$F$43729,6,FALSE),""),""))</f>
        <v/>
      </c>
      <c r="H136" s="213"/>
      <c r="I136" s="217"/>
      <c r="J136" s="217"/>
      <c r="K136" s="219"/>
      <c r="L136" s="106"/>
      <c r="M136" s="14" t="str">
        <f>IF(U136="",ASC(N136&amp;IF(P136&lt;&gt;"",TEXT(P136,"00"),"")&amp;IF(R136&lt;&gt;"",TEXT(R136,"00"),"")&amp;IF(T136&lt;&gt;"",TEXT(T136,"00"),"")),ASC(U136))</f>
        <v/>
      </c>
      <c r="N136" s="213"/>
      <c r="O136" s="197"/>
      <c r="P136" s="207"/>
      <c r="Q136" s="197"/>
      <c r="R136" s="207"/>
      <c r="S136" s="209"/>
      <c r="T136" s="211"/>
      <c r="U136" s="213"/>
      <c r="V136" s="9"/>
      <c r="W136" s="10" t="s">
        <v>23</v>
      </c>
      <c r="X136" s="9"/>
      <c r="Y136" s="10" t="s">
        <v>25</v>
      </c>
      <c r="Z136" s="9"/>
      <c r="AA136" s="10" t="s">
        <v>26</v>
      </c>
      <c r="AB136" s="215"/>
      <c r="AC136" s="102" t="str">
        <f>IF(AK136="",ASC(AD135&amp;IF(AF136&lt;&gt;"",TEXT(AF136,"00"),"")&amp;IF(AH136&lt;&gt;"",TEXT(AH136,"00"),"")&amp;IF(AJ136&lt;&gt;"",TEXT(AJ136,"00"),"")),ASC(AK136))</f>
        <v/>
      </c>
      <c r="AD136" s="199"/>
      <c r="AE136" s="201"/>
      <c r="AF136" s="203"/>
      <c r="AG136" s="201"/>
      <c r="AH136" s="203"/>
      <c r="AI136" s="205"/>
      <c r="AJ136" s="263"/>
      <c r="AK136" s="199"/>
      <c r="AL136" s="14" t="str">
        <f>IF(AT136="",ASC(AM136&amp;IF(AO136&lt;&gt;"",TEXT(AO136,"00"),"")&amp;IF(AQ136&lt;&gt;"",TEXT(AQ136,"00"),"")&amp;IF(AS136&lt;&gt;"",TEXT(AS136,"00"),"")),ASC(AT136))</f>
        <v/>
      </c>
      <c r="AM136" s="224"/>
      <c r="AN136" s="197"/>
      <c r="AO136" s="251"/>
      <c r="AP136" s="197"/>
      <c r="AQ136" s="251"/>
      <c r="AR136" s="209"/>
      <c r="AS136" s="253"/>
      <c r="AT136" s="255"/>
      <c r="AV136" s="5" t="str">
        <f>IF(AND(I136&lt;&gt;"107 ハーフマラソン",I136&lt;&gt;"062 10000mW"),D135 &amp; "-" &amp; I136,D135 &amp; "-" &amp; I136 &amp; J136)</f>
        <v>-</v>
      </c>
      <c r="AW136" s="5" t="str">
        <f>IF(ISERROR(VLOOKUP(記入方法!$AV136,登録者リスト!#REF!,4,FALSE)),"○","")</f>
        <v>○</v>
      </c>
      <c r="AX136" s="5" t="e">
        <f>IF(AND(I136&lt;&gt;"107 ハーフマラソン",I136&lt;&gt;"062 10000mW"),#REF! &amp; "-" &amp; I136,#REF! &amp; "-" &amp; I136 &amp; J136)</f>
        <v>#REF!</v>
      </c>
      <c r="AY136" s="5" t="str">
        <f>IF(ISERROR(VLOOKUP(AX136,突破者リスト外資格記録入力シート!$D$7:$M$106,2,FALSE)),"○","")</f>
        <v>○</v>
      </c>
      <c r="BA136" s="5" t="str">
        <f>IF(I136="107 ハーフマラソン","H",IF(I136="062 10000mW","W",""))</f>
        <v/>
      </c>
      <c r="BB136" s="5" t="e">
        <f>VLOOKUP($I136 &amp; $J136,標準記録!$A$1:$D$26,2,FALSE)</f>
        <v>#N/A</v>
      </c>
      <c r="BC136" s="5" t="e">
        <f>VLOOKUP($I136 &amp; $J136,標準記録!$A$1:$D$26,3,FALSE)</f>
        <v>#N/A</v>
      </c>
      <c r="BD136" s="5" t="e">
        <f>VLOOKUP($I136 &amp; $J136,標準記録!$A$1:$D$26,4,FALSE)</f>
        <v>#N/A</v>
      </c>
      <c r="BE136" s="5" t="str">
        <f>IF(BF136="","",A135)</f>
        <v/>
      </c>
      <c r="BF136" s="5" t="str">
        <f>IF(OR(I136="201 十種競技",I136="202 七種競技"),#REF!,"")</f>
        <v/>
      </c>
      <c r="BG136" s="5" t="str">
        <f>IF(I136="107 ハーフマラソン",#REF!,"")</f>
        <v/>
      </c>
      <c r="BH136" s="5" t="str">
        <f>I136 &amp; K136</f>
        <v/>
      </c>
      <c r="BI136" s="5">
        <f>I136</f>
        <v>0</v>
      </c>
      <c r="BJ136" s="5">
        <f>COUNTIF($BI$5:$BI$401,I136)</f>
        <v>160</v>
      </c>
      <c r="BK136" s="5">
        <f>COUNTIF($BH$5:$BH$401,I136 &amp; "B標準")</f>
        <v>0</v>
      </c>
    </row>
    <row r="137" spans="1:64" ht="15" thickTop="1" thickBot="1" x14ac:dyDescent="0.2">
      <c r="A137" s="222"/>
      <c r="B137" s="256" t="s">
        <v>128</v>
      </c>
      <c r="C137" s="257"/>
      <c r="D137" s="257"/>
      <c r="E137" s="257"/>
      <c r="F137" s="257"/>
      <c r="G137" s="258"/>
      <c r="H137" s="125"/>
      <c r="I137" s="259"/>
      <c r="J137" s="260"/>
      <c r="K137" s="260"/>
      <c r="L137" s="260"/>
      <c r="M137" s="260"/>
      <c r="N137" s="260"/>
      <c r="O137" s="260"/>
      <c r="P137" s="260"/>
      <c r="Q137" s="260"/>
      <c r="R137" s="260"/>
      <c r="S137" s="260"/>
      <c r="T137" s="260"/>
      <c r="U137" s="260"/>
      <c r="V137" s="260"/>
      <c r="W137" s="260"/>
      <c r="X137" s="260"/>
      <c r="Y137" s="260"/>
      <c r="Z137" s="260"/>
      <c r="AA137" s="260"/>
      <c r="AB137" s="260"/>
      <c r="AC137" s="260"/>
      <c r="AD137" s="260"/>
      <c r="AE137" s="260"/>
      <c r="AF137" s="260"/>
      <c r="AG137" s="260"/>
      <c r="AH137" s="260"/>
      <c r="AI137" s="260"/>
      <c r="AJ137" s="260"/>
      <c r="AK137" s="260"/>
      <c r="AL137" s="260"/>
      <c r="AM137" s="260"/>
      <c r="AN137" s="260"/>
      <c r="AO137" s="260"/>
      <c r="AP137" s="260"/>
      <c r="AQ137" s="260"/>
      <c r="AR137" s="260"/>
      <c r="AS137" s="260"/>
      <c r="AT137" s="261"/>
    </row>
    <row r="138" spans="1:64" ht="13.5" customHeight="1" x14ac:dyDescent="0.15">
      <c r="A138" s="244"/>
      <c r="B138" s="246" t="s">
        <v>0</v>
      </c>
      <c r="C138" s="248" t="s">
        <v>242</v>
      </c>
      <c r="D138" s="248" t="str">
        <f>IF(C140="○","整理番号","登録番号")</f>
        <v>登録番号</v>
      </c>
      <c r="E138" s="124" t="s">
        <v>13550</v>
      </c>
      <c r="F138" s="246" t="s">
        <v>275</v>
      </c>
      <c r="G138" s="104" t="s">
        <v>1</v>
      </c>
      <c r="H138" s="229" t="s">
        <v>13551</v>
      </c>
      <c r="I138" s="227" t="s">
        <v>2</v>
      </c>
      <c r="J138" s="229" t="s">
        <v>284</v>
      </c>
      <c r="K138" s="229" t="s">
        <v>3</v>
      </c>
      <c r="L138" s="114" t="s">
        <v>243</v>
      </c>
      <c r="M138" s="107" t="s">
        <v>16</v>
      </c>
      <c r="N138" s="231" t="s">
        <v>4</v>
      </c>
      <c r="O138" s="232"/>
      <c r="P138" s="232"/>
      <c r="Q138" s="232"/>
      <c r="R138" s="232"/>
      <c r="S138" s="232"/>
      <c r="T138" s="232"/>
      <c r="U138" s="232"/>
      <c r="V138" s="232"/>
      <c r="W138" s="232"/>
      <c r="X138" s="232"/>
      <c r="Y138" s="232"/>
      <c r="Z138" s="232"/>
      <c r="AA138" s="232"/>
      <c r="AB138" s="233"/>
      <c r="AC138" s="109" t="s">
        <v>16</v>
      </c>
      <c r="AD138" s="234" t="s">
        <v>448</v>
      </c>
      <c r="AE138" s="235"/>
      <c r="AF138" s="235"/>
      <c r="AG138" s="235"/>
      <c r="AH138" s="235"/>
      <c r="AI138" s="235"/>
      <c r="AJ138" s="235"/>
      <c r="AK138" s="236"/>
      <c r="AL138" s="107" t="s">
        <v>16</v>
      </c>
      <c r="AM138" s="231" t="s">
        <v>445</v>
      </c>
      <c r="AN138" s="232"/>
      <c r="AO138" s="232"/>
      <c r="AP138" s="232"/>
      <c r="AQ138" s="232"/>
      <c r="AR138" s="232"/>
      <c r="AS138" s="232"/>
      <c r="AT138" s="237"/>
    </row>
    <row r="139" spans="1:64" ht="14.25" thickBot="1" x14ac:dyDescent="0.2">
      <c r="A139" s="245"/>
      <c r="B139" s="247"/>
      <c r="C139" s="249"/>
      <c r="D139" s="249"/>
      <c r="E139" s="129" t="s">
        <v>6</v>
      </c>
      <c r="F139" s="247"/>
      <c r="G139" s="6" t="s">
        <v>7</v>
      </c>
      <c r="H139" s="247"/>
      <c r="I139" s="228"/>
      <c r="J139" s="230"/>
      <c r="K139" s="230"/>
      <c r="L139" s="115"/>
      <c r="M139" s="108"/>
      <c r="N139" s="238" t="s">
        <v>8</v>
      </c>
      <c r="O139" s="239"/>
      <c r="P139" s="239"/>
      <c r="Q139" s="239"/>
      <c r="R139" s="239"/>
      <c r="S139" s="239"/>
      <c r="T139" s="240"/>
      <c r="U139" s="129" t="s">
        <v>9</v>
      </c>
      <c r="V139" s="111" t="s">
        <v>10</v>
      </c>
      <c r="W139" s="112"/>
      <c r="X139" s="112"/>
      <c r="Y139" s="112"/>
      <c r="Z139" s="112"/>
      <c r="AA139" s="113"/>
      <c r="AB139" s="92" t="s">
        <v>11</v>
      </c>
      <c r="AC139" s="110"/>
      <c r="AD139" s="241" t="s">
        <v>8</v>
      </c>
      <c r="AE139" s="242"/>
      <c r="AF139" s="242"/>
      <c r="AG139" s="242"/>
      <c r="AH139" s="242"/>
      <c r="AI139" s="242"/>
      <c r="AJ139" s="243"/>
      <c r="AK139" s="100" t="s">
        <v>9</v>
      </c>
      <c r="AL139" s="108"/>
      <c r="AM139" s="238" t="s">
        <v>8</v>
      </c>
      <c r="AN139" s="239"/>
      <c r="AO139" s="239"/>
      <c r="AP139" s="239"/>
      <c r="AQ139" s="239"/>
      <c r="AR139" s="239"/>
      <c r="AS139" s="240"/>
      <c r="AT139" s="93" t="s">
        <v>9</v>
      </c>
    </row>
    <row r="140" spans="1:64" x14ac:dyDescent="0.15">
      <c r="A140" s="220">
        <v>28</v>
      </c>
      <c r="B140" s="223"/>
      <c r="C140" s="225"/>
      <c r="D140" s="223"/>
      <c r="E140" s="126" t="str">
        <f>IF(C140="○",IF($D140&lt;&gt;"",VLOOKUP($D140,新規学連登録者入力シート!$A$2:$U$101,8,FALSE),""),IF($D140&lt;&gt;"",IF(VLOOKUP(記入方法!$D140,登録者リスト!$A$1:$F$43729,4,FALSE)=基本情報!$D$6,VLOOKUP(記入方法!$D140,登録者リスト!$A$1:$F$43729,3,FALSE),""),""))</f>
        <v/>
      </c>
      <c r="F140" s="214" t="str">
        <f>IF(C140="○",IF($D140&lt;&gt;"",VLOOKUP($D140,新規学連登録者入力シート!$A$2:$U$101,9,FALSE),""),IF($D140&lt;&gt;"",IF(VLOOKUP(記入方法!$D140,登録者リスト!$A$1:$G$43729,4,FALSE)=基本情報!$D$6,VLOOKUP(記入方法!$D140,登録者リスト!$A$1:$G$43729,7,FALSE),""),""))</f>
        <v/>
      </c>
      <c r="G140" s="127" t="str">
        <f>IF(C140="○",IF($D140&lt;&gt;"",VLOOKUP($D140,新規学連登録者入力シート!$A$2:$U$101,14,FALSE),""),IF($D140&lt;&gt;"",IF(VLOOKUP(記入方法!$D140,登録者リスト!$A$1:$F$43729,4,FALSE)=基本情報!$D$6,VLOOKUP(記入方法!$D140,登録者リスト!$A$1:$F$43729,5,FALSE),""),""))</f>
        <v/>
      </c>
      <c r="H140" s="212" t="str">
        <f>IF(C140="○",IF($D140&lt;&gt;"",VLOOKUP($D140,新規学連登録者入力シート!$A$2:$U$101,19,FALSE),""),IF($D140&lt;&gt;"",IF(VLOOKUP(記入方法!$D140,登録者リスト!$A$1:$H$43729,4,FALSE)=基本情報!$D$6,VLOOKUP(記入方法!$D140,登録者リスト!$A$1:$H$43729,8,FALSE),""),""))</f>
        <v/>
      </c>
      <c r="I140" s="216"/>
      <c r="J140" s="216"/>
      <c r="K140" s="218" t="str">
        <f>IFERROR(IF(I140="","",IF(AND(I140&lt;&gt;"107 ハーフマラソン",I140&lt;&gt;"062 10000mW"),IF(BD140="T",IF(VALUE(M140)&lt;=BB140,"A標準",IF(VALUE(M140)&lt;=BC140,"B標準","未突破")),IF(VALUE(M140)&gt;=BB140,"A標準",IF(VALUE(M140)&gt;=BC140,"B標準","未突破"))),IF(VALUE(M140)&lt;=BC140,"","未突破"))),"")</f>
        <v/>
      </c>
      <c r="L140" s="105"/>
      <c r="M140" s="12" t="str">
        <f>IF(U140="",ASC(N140&amp;IF(P140&lt;&gt;"",TEXT(P140,"00"),"")&amp;IF(R140&lt;&gt;"",TEXT(R140,"00"),"")&amp;IF(T140&lt;&gt;"",TEXT(T140,"00"),"")),ASC(U140))</f>
        <v/>
      </c>
      <c r="N140" s="212"/>
      <c r="O140" s="196" t="s">
        <v>239</v>
      </c>
      <c r="P140" s="206"/>
      <c r="Q140" s="196" t="s">
        <v>240</v>
      </c>
      <c r="R140" s="206"/>
      <c r="S140" s="208" t="s">
        <v>241</v>
      </c>
      <c r="T140" s="210"/>
      <c r="U140" s="212"/>
      <c r="V140" s="7"/>
      <c r="W140" s="8" t="s">
        <v>23</v>
      </c>
      <c r="X140" s="7"/>
      <c r="Y140" s="8" t="s">
        <v>24</v>
      </c>
      <c r="Z140" s="7"/>
      <c r="AA140" s="8" t="s">
        <v>26</v>
      </c>
      <c r="AB140" s="214"/>
      <c r="AC140" s="101" t="str">
        <f>IF(AK140="",ASC(AD140&amp;IF(AF140&lt;&gt;"",TEXT(AF140,"00"),"")&amp;IF(AH140&lt;&gt;"",TEXT(AH140,"00"),"")&amp;IF(AJ140&lt;&gt;"",TEXT(AJ140,"00"),"")),ASC(AK140))</f>
        <v/>
      </c>
      <c r="AD140" s="198" t="str">
        <f>IF(I140="","",IF(I140="201 十種競技","",VLOOKUP(I140,大学記録!$A$3:$H$5,2,FALSE)))</f>
        <v/>
      </c>
      <c r="AE140" s="200" t="s">
        <v>239</v>
      </c>
      <c r="AF140" s="202" t="str">
        <f>IF(I140="","",IF(I140="201 十種競技","",VLOOKUP(I140,大学記録!$A$3:$H$5,4,FALSE)))</f>
        <v/>
      </c>
      <c r="AG140" s="200" t="s">
        <v>240</v>
      </c>
      <c r="AH140" s="202" t="str">
        <f>IF(I140="","",IF(I140="201 十種競技","",VLOOKUP(I140,大学記録!$A$3:$H$5,6,FALSE)))</f>
        <v/>
      </c>
      <c r="AI140" s="204" t="s">
        <v>241</v>
      </c>
      <c r="AJ140" s="262" t="str">
        <f>IF(I140="","",IF(I140="201 十種競技","",VLOOKUP(I140,大学記録!$A$3:$H$5,8,FALSE)))</f>
        <v/>
      </c>
      <c r="AK140" s="198" t="str">
        <f>IF(I140="","",IF(I140="201 十種競技",大学記録!#REF!,""))</f>
        <v/>
      </c>
      <c r="AL140" s="12" t="str">
        <f>IF(AT140="",ASC(AM140&amp;IF(AO140&lt;&gt;"",TEXT(AO140,"00"),"")&amp;IF(AQ140&lt;&gt;"",TEXT(AQ140,"00"),"")&amp;IF(AS140&lt;&gt;"",TEXT(AS140,"00"),"")),ASC(AT140))</f>
        <v/>
      </c>
      <c r="AM140" s="223"/>
      <c r="AN140" s="196" t="s">
        <v>239</v>
      </c>
      <c r="AO140" s="250"/>
      <c r="AP140" s="196" t="s">
        <v>240</v>
      </c>
      <c r="AQ140" s="250"/>
      <c r="AR140" s="208" t="s">
        <v>241</v>
      </c>
      <c r="AS140" s="252"/>
      <c r="AT140" s="254"/>
      <c r="AV140" s="5" t="str">
        <f>IF(AND(I140&lt;&gt;"107 ハーフマラソン",I140&lt;&gt;"062 10000mW"),D140 &amp; "-" &amp; I140,D140 &amp; "-" &amp; I140 &amp; J140)</f>
        <v>-</v>
      </c>
      <c r="AW140" s="5" t="str">
        <f>IF(ISERROR(VLOOKUP(記入方法!$AV140,登録者リスト!#REF!,4,FALSE)),"○","")</f>
        <v>○</v>
      </c>
      <c r="AX140" s="5" t="e">
        <f>IF(AND(I140&lt;&gt;"107 ハーフマラソン",I140&lt;&gt;"062 10000mW"),#REF! &amp; "-" &amp; I140,#REF! &amp; "-" &amp; I140 &amp; J140)</f>
        <v>#REF!</v>
      </c>
      <c r="AY140" s="5" t="str">
        <f>IF(ISERROR(VLOOKUP(AX140,突破者リスト外資格記録入力シート!$D$7:$M$106,2,FALSE)),"○","")</f>
        <v>○</v>
      </c>
      <c r="AZ140" s="5" t="str">
        <f>IF(C140="○","整理番号","登録番号")</f>
        <v>登録番号</v>
      </c>
      <c r="BA140" s="5" t="str">
        <f>IF(I140="107 ハーフマラソン","H",IF(I140="062 10000mW","W",""))</f>
        <v/>
      </c>
      <c r="BB140" s="5" t="e">
        <f>VLOOKUP($I140 &amp; $J140,標準記録!$A$1:$D$26,2,FALSE)</f>
        <v>#N/A</v>
      </c>
      <c r="BC140" s="5" t="e">
        <f>VLOOKUP($I140 &amp; $J140,標準記録!$A$1:$D$26,3,FALSE)</f>
        <v>#N/A</v>
      </c>
      <c r="BD140" s="5" t="e">
        <f>VLOOKUP($I140 &amp; $J140,標準記録!$A$1:$D$26,4,FALSE)</f>
        <v>#N/A</v>
      </c>
      <c r="BE140" s="5" t="str">
        <f>IF(BF140="","",A140)</f>
        <v/>
      </c>
      <c r="BF140" s="5" t="str">
        <f>IF(OR(I140="201 十種競技",I140="202 七種競技"),#REF!,"")</f>
        <v/>
      </c>
      <c r="BG140" s="5" t="str">
        <f>IF(I140="107 ハーフマラソン",#REF!,"")</f>
        <v/>
      </c>
      <c r="BH140" s="5" t="str">
        <f>I140 &amp; K140</f>
        <v/>
      </c>
      <c r="BI140" s="5">
        <f>I140</f>
        <v>0</v>
      </c>
      <c r="BJ140" s="5">
        <f>COUNTIF($BI$5:$BI$401,I140)</f>
        <v>160</v>
      </c>
      <c r="BK140" s="5">
        <f>COUNTIF($BH$5:$BH$401,I140 &amp; "B標準")</f>
        <v>0</v>
      </c>
      <c r="BL140" s="5" t="str">
        <f>D138 &amp; D140</f>
        <v>登録番号</v>
      </c>
    </row>
    <row r="141" spans="1:64" ht="14.25" thickBot="1" x14ac:dyDescent="0.2">
      <c r="A141" s="221"/>
      <c r="B141" s="224"/>
      <c r="C141" s="226"/>
      <c r="D141" s="224"/>
      <c r="E141" s="128" t="str">
        <f>IF(C140="○",IF($D140&lt;&gt;"",VLOOKUP($D140,新規学連登録者入力シート!$A$2:$U$101,7,FALSE),""),IF($D140&lt;&gt;"",IF(VLOOKUP(記入方法!$D140,登録者リスト!$A$1:$F$43729,4,FALSE)=基本情報!$D$6,VLOOKUP(記入方法!$D140,登録者リスト!$A$1:$F$43729,2,FALSE),""),""))</f>
        <v/>
      </c>
      <c r="F141" s="215"/>
      <c r="G141" s="128" t="str">
        <f>IF(C140="○",IF($D140&lt;&gt;"",VLOOKUP($D140,新規学連登録者入力シート!$A$2:$U$101,19,FALSE),""),IF($D140&lt;&gt;"",IF(VLOOKUP(記入方法!$D140,登録者リスト!$A$1:$F$43729,4,FALSE)=基本情報!$D$6,VLOOKUP(記入方法!$D140,登録者リスト!$A$1:$F$43729,6,FALSE),""),""))</f>
        <v/>
      </c>
      <c r="H141" s="213"/>
      <c r="I141" s="217"/>
      <c r="J141" s="217"/>
      <c r="K141" s="219"/>
      <c r="L141" s="106"/>
      <c r="M141" s="14" t="str">
        <f>IF(U141="",ASC(N141&amp;IF(P141&lt;&gt;"",TEXT(P141,"00"),"")&amp;IF(R141&lt;&gt;"",TEXT(R141,"00"),"")&amp;IF(T141&lt;&gt;"",TEXT(T141,"00"),"")),ASC(U141))</f>
        <v/>
      </c>
      <c r="N141" s="213"/>
      <c r="O141" s="197"/>
      <c r="P141" s="207"/>
      <c r="Q141" s="197"/>
      <c r="R141" s="207"/>
      <c r="S141" s="209"/>
      <c r="T141" s="211"/>
      <c r="U141" s="213"/>
      <c r="V141" s="9"/>
      <c r="W141" s="10" t="s">
        <v>23</v>
      </c>
      <c r="X141" s="9"/>
      <c r="Y141" s="10" t="s">
        <v>25</v>
      </c>
      <c r="Z141" s="9"/>
      <c r="AA141" s="10" t="s">
        <v>26</v>
      </c>
      <c r="AB141" s="215"/>
      <c r="AC141" s="102" t="str">
        <f>IF(AK141="",ASC(AD140&amp;IF(AF141&lt;&gt;"",TEXT(AF141,"00"),"")&amp;IF(AH141&lt;&gt;"",TEXT(AH141,"00"),"")&amp;IF(AJ141&lt;&gt;"",TEXT(AJ141,"00"),"")),ASC(AK141))</f>
        <v/>
      </c>
      <c r="AD141" s="199"/>
      <c r="AE141" s="201"/>
      <c r="AF141" s="203"/>
      <c r="AG141" s="201"/>
      <c r="AH141" s="203"/>
      <c r="AI141" s="205"/>
      <c r="AJ141" s="263"/>
      <c r="AK141" s="199"/>
      <c r="AL141" s="14" t="str">
        <f>IF(AT141="",ASC(AM141&amp;IF(AO141&lt;&gt;"",TEXT(AO141,"00"),"")&amp;IF(AQ141&lt;&gt;"",TEXT(AQ141,"00"),"")&amp;IF(AS141&lt;&gt;"",TEXT(AS141,"00"),"")),ASC(AT141))</f>
        <v/>
      </c>
      <c r="AM141" s="224"/>
      <c r="AN141" s="197"/>
      <c r="AO141" s="251"/>
      <c r="AP141" s="197"/>
      <c r="AQ141" s="251"/>
      <c r="AR141" s="209"/>
      <c r="AS141" s="253"/>
      <c r="AT141" s="255"/>
      <c r="AV141" s="5" t="str">
        <f>IF(AND(I141&lt;&gt;"107 ハーフマラソン",I141&lt;&gt;"062 10000mW"),D140 &amp; "-" &amp; I141,D140 &amp; "-" &amp; I141 &amp; J141)</f>
        <v>-</v>
      </c>
      <c r="AW141" s="5" t="str">
        <f>IF(ISERROR(VLOOKUP(記入方法!$AV141,登録者リスト!#REF!,4,FALSE)),"○","")</f>
        <v>○</v>
      </c>
      <c r="AX141" s="5" t="e">
        <f>IF(AND(I141&lt;&gt;"107 ハーフマラソン",I141&lt;&gt;"062 10000mW"),#REF! &amp; "-" &amp; I141,#REF! &amp; "-" &amp; I141 &amp; J141)</f>
        <v>#REF!</v>
      </c>
      <c r="AY141" s="5" t="str">
        <f>IF(ISERROR(VLOOKUP(AX141,突破者リスト外資格記録入力シート!$D$7:$M$106,2,FALSE)),"○","")</f>
        <v>○</v>
      </c>
      <c r="BA141" s="5" t="str">
        <f>IF(I141="107 ハーフマラソン","H",IF(I141="062 10000mW","W",""))</f>
        <v/>
      </c>
      <c r="BB141" s="5" t="e">
        <f>VLOOKUP($I141 &amp; $J141,標準記録!$A$1:$D$26,2,FALSE)</f>
        <v>#N/A</v>
      </c>
      <c r="BC141" s="5" t="e">
        <f>VLOOKUP($I141 &amp; $J141,標準記録!$A$1:$D$26,3,FALSE)</f>
        <v>#N/A</v>
      </c>
      <c r="BD141" s="5" t="e">
        <f>VLOOKUP($I141 &amp; $J141,標準記録!$A$1:$D$26,4,FALSE)</f>
        <v>#N/A</v>
      </c>
      <c r="BE141" s="5" t="str">
        <f>IF(BF141="","",A140)</f>
        <v/>
      </c>
      <c r="BF141" s="5" t="str">
        <f>IF(OR(I141="201 十種競技",I141="202 七種競技"),#REF!,"")</f>
        <v/>
      </c>
      <c r="BG141" s="5" t="str">
        <f>IF(I141="107 ハーフマラソン",#REF!,"")</f>
        <v/>
      </c>
      <c r="BH141" s="5" t="str">
        <f>I141 &amp; K141</f>
        <v/>
      </c>
      <c r="BI141" s="5">
        <f>I141</f>
        <v>0</v>
      </c>
      <c r="BJ141" s="5">
        <f>COUNTIF($BI$5:$BI$401,I141)</f>
        <v>160</v>
      </c>
      <c r="BK141" s="5">
        <f>COUNTIF($BH$5:$BH$401,I141 &amp; "B標準")</f>
        <v>0</v>
      </c>
    </row>
    <row r="142" spans="1:64" ht="15" thickTop="1" thickBot="1" x14ac:dyDescent="0.2">
      <c r="A142" s="222"/>
      <c r="B142" s="256" t="s">
        <v>128</v>
      </c>
      <c r="C142" s="257"/>
      <c r="D142" s="257"/>
      <c r="E142" s="257"/>
      <c r="F142" s="257"/>
      <c r="G142" s="258"/>
      <c r="H142" s="125"/>
      <c r="I142" s="259"/>
      <c r="J142" s="260"/>
      <c r="K142" s="260"/>
      <c r="L142" s="260"/>
      <c r="M142" s="260"/>
      <c r="N142" s="260"/>
      <c r="O142" s="260"/>
      <c r="P142" s="260"/>
      <c r="Q142" s="260"/>
      <c r="R142" s="260"/>
      <c r="S142" s="260"/>
      <c r="T142" s="260"/>
      <c r="U142" s="260"/>
      <c r="V142" s="260"/>
      <c r="W142" s="260"/>
      <c r="X142" s="260"/>
      <c r="Y142" s="260"/>
      <c r="Z142" s="260"/>
      <c r="AA142" s="260"/>
      <c r="AB142" s="260"/>
      <c r="AC142" s="260"/>
      <c r="AD142" s="260"/>
      <c r="AE142" s="260"/>
      <c r="AF142" s="260"/>
      <c r="AG142" s="260"/>
      <c r="AH142" s="260"/>
      <c r="AI142" s="260"/>
      <c r="AJ142" s="260"/>
      <c r="AK142" s="260"/>
      <c r="AL142" s="260"/>
      <c r="AM142" s="260"/>
      <c r="AN142" s="260"/>
      <c r="AO142" s="260"/>
      <c r="AP142" s="260"/>
      <c r="AQ142" s="260"/>
      <c r="AR142" s="260"/>
      <c r="AS142" s="260"/>
      <c r="AT142" s="261"/>
    </row>
    <row r="143" spans="1:64" ht="13.5" customHeight="1" x14ac:dyDescent="0.15">
      <c r="A143" s="244"/>
      <c r="B143" s="246" t="s">
        <v>0</v>
      </c>
      <c r="C143" s="248" t="s">
        <v>242</v>
      </c>
      <c r="D143" s="248" t="str">
        <f>IF(C145="○","整理番号","登録番号")</f>
        <v>登録番号</v>
      </c>
      <c r="E143" s="124" t="s">
        <v>13550</v>
      </c>
      <c r="F143" s="246" t="s">
        <v>275</v>
      </c>
      <c r="G143" s="104" t="s">
        <v>1</v>
      </c>
      <c r="H143" s="229" t="s">
        <v>13551</v>
      </c>
      <c r="I143" s="227" t="s">
        <v>2</v>
      </c>
      <c r="J143" s="229" t="s">
        <v>284</v>
      </c>
      <c r="K143" s="229" t="s">
        <v>3</v>
      </c>
      <c r="L143" s="114" t="s">
        <v>243</v>
      </c>
      <c r="M143" s="107" t="s">
        <v>16</v>
      </c>
      <c r="N143" s="231" t="s">
        <v>4</v>
      </c>
      <c r="O143" s="232"/>
      <c r="P143" s="232"/>
      <c r="Q143" s="232"/>
      <c r="R143" s="232"/>
      <c r="S143" s="232"/>
      <c r="T143" s="232"/>
      <c r="U143" s="232"/>
      <c r="V143" s="232"/>
      <c r="W143" s="232"/>
      <c r="X143" s="232"/>
      <c r="Y143" s="232"/>
      <c r="Z143" s="232"/>
      <c r="AA143" s="232"/>
      <c r="AB143" s="233"/>
      <c r="AC143" s="109" t="s">
        <v>16</v>
      </c>
      <c r="AD143" s="234" t="s">
        <v>448</v>
      </c>
      <c r="AE143" s="235"/>
      <c r="AF143" s="235"/>
      <c r="AG143" s="235"/>
      <c r="AH143" s="235"/>
      <c r="AI143" s="235"/>
      <c r="AJ143" s="235"/>
      <c r="AK143" s="236"/>
      <c r="AL143" s="107" t="s">
        <v>16</v>
      </c>
      <c r="AM143" s="231" t="s">
        <v>445</v>
      </c>
      <c r="AN143" s="232"/>
      <c r="AO143" s="232"/>
      <c r="AP143" s="232"/>
      <c r="AQ143" s="232"/>
      <c r="AR143" s="232"/>
      <c r="AS143" s="232"/>
      <c r="AT143" s="237"/>
    </row>
    <row r="144" spans="1:64" ht="14.25" thickBot="1" x14ac:dyDescent="0.2">
      <c r="A144" s="245"/>
      <c r="B144" s="247"/>
      <c r="C144" s="249"/>
      <c r="D144" s="249"/>
      <c r="E144" s="129" t="s">
        <v>6</v>
      </c>
      <c r="F144" s="247"/>
      <c r="G144" s="6" t="s">
        <v>7</v>
      </c>
      <c r="H144" s="247"/>
      <c r="I144" s="228"/>
      <c r="J144" s="230"/>
      <c r="K144" s="230"/>
      <c r="L144" s="115"/>
      <c r="M144" s="108"/>
      <c r="N144" s="238" t="s">
        <v>8</v>
      </c>
      <c r="O144" s="239"/>
      <c r="P144" s="239"/>
      <c r="Q144" s="239"/>
      <c r="R144" s="239"/>
      <c r="S144" s="239"/>
      <c r="T144" s="240"/>
      <c r="U144" s="129" t="s">
        <v>9</v>
      </c>
      <c r="V144" s="111" t="s">
        <v>10</v>
      </c>
      <c r="W144" s="112"/>
      <c r="X144" s="112"/>
      <c r="Y144" s="112"/>
      <c r="Z144" s="112"/>
      <c r="AA144" s="113"/>
      <c r="AB144" s="92" t="s">
        <v>11</v>
      </c>
      <c r="AC144" s="110"/>
      <c r="AD144" s="241" t="s">
        <v>8</v>
      </c>
      <c r="AE144" s="242"/>
      <c r="AF144" s="242"/>
      <c r="AG144" s="242"/>
      <c r="AH144" s="242"/>
      <c r="AI144" s="242"/>
      <c r="AJ144" s="243"/>
      <c r="AK144" s="100" t="s">
        <v>9</v>
      </c>
      <c r="AL144" s="108"/>
      <c r="AM144" s="238" t="s">
        <v>8</v>
      </c>
      <c r="AN144" s="239"/>
      <c r="AO144" s="239"/>
      <c r="AP144" s="239"/>
      <c r="AQ144" s="239"/>
      <c r="AR144" s="239"/>
      <c r="AS144" s="240"/>
      <c r="AT144" s="93" t="s">
        <v>9</v>
      </c>
    </row>
    <row r="145" spans="1:64" x14ac:dyDescent="0.15">
      <c r="A145" s="220">
        <v>29</v>
      </c>
      <c r="B145" s="223"/>
      <c r="C145" s="225"/>
      <c r="D145" s="223"/>
      <c r="E145" s="126" t="str">
        <f>IF(C145="○",IF($D145&lt;&gt;"",VLOOKUP($D145,新規学連登録者入力シート!$A$2:$U$101,8,FALSE),""),IF($D145&lt;&gt;"",IF(VLOOKUP(記入方法!$D145,登録者リスト!$A$1:$F$43729,4,FALSE)=基本情報!$D$6,VLOOKUP(記入方法!$D145,登録者リスト!$A$1:$F$43729,3,FALSE),""),""))</f>
        <v/>
      </c>
      <c r="F145" s="214" t="str">
        <f>IF(C145="○",IF($D145&lt;&gt;"",VLOOKUP($D145,新規学連登録者入力シート!$A$2:$U$101,9,FALSE),""),IF($D145&lt;&gt;"",IF(VLOOKUP(記入方法!$D145,登録者リスト!$A$1:$G$43729,4,FALSE)=基本情報!$D$6,VLOOKUP(記入方法!$D145,登録者リスト!$A$1:$G$43729,7,FALSE),""),""))</f>
        <v/>
      </c>
      <c r="G145" s="127" t="str">
        <f>IF(C145="○",IF($D145&lt;&gt;"",VLOOKUP($D145,新規学連登録者入力シート!$A$2:$U$101,14,FALSE),""),IF($D145&lt;&gt;"",IF(VLOOKUP(記入方法!$D145,登録者リスト!$A$1:$F$43729,4,FALSE)=基本情報!$D$6,VLOOKUP(記入方法!$D145,登録者リスト!$A$1:$F$43729,5,FALSE),""),""))</f>
        <v/>
      </c>
      <c r="H145" s="212" t="str">
        <f>IF(C145="○",IF($D145&lt;&gt;"",VLOOKUP($D145,新規学連登録者入力シート!$A$2:$U$101,19,FALSE),""),IF($D145&lt;&gt;"",IF(VLOOKUP(記入方法!$D145,登録者リスト!$A$1:$H$43729,4,FALSE)=基本情報!$D$6,VLOOKUP(記入方法!$D145,登録者リスト!$A$1:$H$43729,8,FALSE),""),""))</f>
        <v/>
      </c>
      <c r="I145" s="216"/>
      <c r="J145" s="216"/>
      <c r="K145" s="218" t="str">
        <f>IFERROR(IF(I145="","",IF(AND(I145&lt;&gt;"107 ハーフマラソン",I145&lt;&gt;"062 10000mW"),IF(BD145="T",IF(VALUE(M145)&lt;=BB145,"A標準",IF(VALUE(M145)&lt;=BC145,"B標準","未突破")),IF(VALUE(M145)&gt;=BB145,"A標準",IF(VALUE(M145)&gt;=BC145,"B標準","未突破"))),IF(VALUE(M145)&lt;=BC145,"","未突破"))),"")</f>
        <v/>
      </c>
      <c r="L145" s="105"/>
      <c r="M145" s="12" t="str">
        <f>IF(U145="",ASC(N145&amp;IF(P145&lt;&gt;"",TEXT(P145,"00"),"")&amp;IF(R145&lt;&gt;"",TEXT(R145,"00"),"")&amp;IF(T145&lt;&gt;"",TEXT(T145,"00"),"")),ASC(U145))</f>
        <v/>
      </c>
      <c r="N145" s="212"/>
      <c r="O145" s="196" t="s">
        <v>239</v>
      </c>
      <c r="P145" s="206"/>
      <c r="Q145" s="196" t="s">
        <v>240</v>
      </c>
      <c r="R145" s="206"/>
      <c r="S145" s="208" t="s">
        <v>241</v>
      </c>
      <c r="T145" s="210"/>
      <c r="U145" s="212"/>
      <c r="V145" s="7"/>
      <c r="W145" s="8" t="s">
        <v>23</v>
      </c>
      <c r="X145" s="7"/>
      <c r="Y145" s="8" t="s">
        <v>24</v>
      </c>
      <c r="Z145" s="7"/>
      <c r="AA145" s="8" t="s">
        <v>26</v>
      </c>
      <c r="AB145" s="214"/>
      <c r="AC145" s="101" t="str">
        <f>IF(AK145="",ASC(AD145&amp;IF(AF145&lt;&gt;"",TEXT(AF145,"00"),"")&amp;IF(AH145&lt;&gt;"",TEXT(AH145,"00"),"")&amp;IF(AJ145&lt;&gt;"",TEXT(AJ145,"00"),"")),ASC(AK145))</f>
        <v/>
      </c>
      <c r="AD145" s="198" t="str">
        <f>IF(I145="","",IF(I145="201 十種競技","",VLOOKUP(I145,大学記録!$A$3:$H$5,2,FALSE)))</f>
        <v/>
      </c>
      <c r="AE145" s="200" t="s">
        <v>239</v>
      </c>
      <c r="AF145" s="202" t="str">
        <f>IF(I145="","",IF(I145="201 十種競技","",VLOOKUP(I145,大学記録!$A$3:$H$5,4,FALSE)))</f>
        <v/>
      </c>
      <c r="AG145" s="200" t="s">
        <v>240</v>
      </c>
      <c r="AH145" s="202" t="str">
        <f>IF(I145="","",IF(I145="201 十種競技","",VLOOKUP(I145,大学記録!$A$3:$H$5,6,FALSE)))</f>
        <v/>
      </c>
      <c r="AI145" s="204" t="s">
        <v>241</v>
      </c>
      <c r="AJ145" s="262" t="str">
        <f>IF(I145="","",IF(I145="201 十種競技","",VLOOKUP(I145,大学記録!$A$3:$H$5,8,FALSE)))</f>
        <v/>
      </c>
      <c r="AK145" s="198" t="str">
        <f>IF(I145="","",IF(I145="201 十種競技",大学記録!#REF!,""))</f>
        <v/>
      </c>
      <c r="AL145" s="12" t="str">
        <f>IF(AT145="",ASC(AM145&amp;IF(AO145&lt;&gt;"",TEXT(AO145,"00"),"")&amp;IF(AQ145&lt;&gt;"",TEXT(AQ145,"00"),"")&amp;IF(AS145&lt;&gt;"",TEXT(AS145,"00"),"")),ASC(AT145))</f>
        <v/>
      </c>
      <c r="AM145" s="223"/>
      <c r="AN145" s="196" t="s">
        <v>239</v>
      </c>
      <c r="AO145" s="250"/>
      <c r="AP145" s="196" t="s">
        <v>240</v>
      </c>
      <c r="AQ145" s="250"/>
      <c r="AR145" s="208" t="s">
        <v>241</v>
      </c>
      <c r="AS145" s="252"/>
      <c r="AT145" s="254"/>
      <c r="AV145" s="5" t="str">
        <f>IF(AND(I145&lt;&gt;"107 ハーフマラソン",I145&lt;&gt;"062 10000mW"),D145 &amp; "-" &amp; I145,D145 &amp; "-" &amp; I145 &amp; J145)</f>
        <v>-</v>
      </c>
      <c r="AW145" s="5" t="str">
        <f>IF(ISERROR(VLOOKUP(記入方法!$AV145,登録者リスト!#REF!,4,FALSE)),"○","")</f>
        <v>○</v>
      </c>
      <c r="AX145" s="5" t="e">
        <f>IF(AND(I145&lt;&gt;"107 ハーフマラソン",I145&lt;&gt;"062 10000mW"),#REF! &amp; "-" &amp; I145,#REF! &amp; "-" &amp; I145 &amp; J145)</f>
        <v>#REF!</v>
      </c>
      <c r="AY145" s="5" t="str">
        <f>IF(ISERROR(VLOOKUP(AX145,突破者リスト外資格記録入力シート!$D$7:$M$106,2,FALSE)),"○","")</f>
        <v>○</v>
      </c>
      <c r="AZ145" s="5" t="str">
        <f>IF(C145="○","整理番号","登録番号")</f>
        <v>登録番号</v>
      </c>
      <c r="BA145" s="5" t="str">
        <f>IF(I145="107 ハーフマラソン","H",IF(I145="062 10000mW","W",""))</f>
        <v/>
      </c>
      <c r="BB145" s="5" t="e">
        <f>VLOOKUP($I145 &amp; $J145,標準記録!$A$1:$D$26,2,FALSE)</f>
        <v>#N/A</v>
      </c>
      <c r="BC145" s="5" t="e">
        <f>VLOOKUP($I145 &amp; $J145,標準記録!$A$1:$D$26,3,FALSE)</f>
        <v>#N/A</v>
      </c>
      <c r="BD145" s="5" t="e">
        <f>VLOOKUP($I145 &amp; $J145,標準記録!$A$1:$D$26,4,FALSE)</f>
        <v>#N/A</v>
      </c>
      <c r="BE145" s="5" t="str">
        <f>IF(BF145="","",A145)</f>
        <v/>
      </c>
      <c r="BF145" s="5" t="str">
        <f>IF(OR(I145="201 十種競技",I145="202 七種競技"),#REF!,"")</f>
        <v/>
      </c>
      <c r="BG145" s="5" t="str">
        <f>IF(I145="107 ハーフマラソン",#REF!,"")</f>
        <v/>
      </c>
      <c r="BH145" s="5" t="str">
        <f>I145 &amp; K145</f>
        <v/>
      </c>
      <c r="BI145" s="5">
        <f>I145</f>
        <v>0</v>
      </c>
      <c r="BJ145" s="5">
        <f>COUNTIF($BI$5:$BI$401,I145)</f>
        <v>160</v>
      </c>
      <c r="BK145" s="5">
        <f>COUNTIF($BH$5:$BH$401,I145 &amp; "B標準")</f>
        <v>0</v>
      </c>
      <c r="BL145" s="5" t="str">
        <f>D143 &amp; D145</f>
        <v>登録番号</v>
      </c>
    </row>
    <row r="146" spans="1:64" ht="14.25" thickBot="1" x14ac:dyDescent="0.2">
      <c r="A146" s="221"/>
      <c r="B146" s="224"/>
      <c r="C146" s="226"/>
      <c r="D146" s="224"/>
      <c r="E146" s="128" t="str">
        <f>IF(C145="○",IF($D145&lt;&gt;"",VLOOKUP($D145,新規学連登録者入力シート!$A$2:$U$101,7,FALSE),""),IF($D145&lt;&gt;"",IF(VLOOKUP(記入方法!$D145,登録者リスト!$A$1:$F$43729,4,FALSE)=基本情報!$D$6,VLOOKUP(記入方法!$D145,登録者リスト!$A$1:$F$43729,2,FALSE),""),""))</f>
        <v/>
      </c>
      <c r="F146" s="215"/>
      <c r="G146" s="128" t="str">
        <f>IF(C145="○",IF($D145&lt;&gt;"",VLOOKUP($D145,新規学連登録者入力シート!$A$2:$U$101,19,FALSE),""),IF($D145&lt;&gt;"",IF(VLOOKUP(記入方法!$D145,登録者リスト!$A$1:$F$43729,4,FALSE)=基本情報!$D$6,VLOOKUP(記入方法!$D145,登録者リスト!$A$1:$F$43729,6,FALSE),""),""))</f>
        <v/>
      </c>
      <c r="H146" s="213"/>
      <c r="I146" s="217"/>
      <c r="J146" s="217"/>
      <c r="K146" s="219"/>
      <c r="L146" s="106"/>
      <c r="M146" s="14" t="str">
        <f>IF(U146="",ASC(N146&amp;IF(P146&lt;&gt;"",TEXT(P146,"00"),"")&amp;IF(R146&lt;&gt;"",TEXT(R146,"00"),"")&amp;IF(T146&lt;&gt;"",TEXT(T146,"00"),"")),ASC(U146))</f>
        <v/>
      </c>
      <c r="N146" s="213"/>
      <c r="O146" s="197"/>
      <c r="P146" s="207"/>
      <c r="Q146" s="197"/>
      <c r="R146" s="207"/>
      <c r="S146" s="209"/>
      <c r="T146" s="211"/>
      <c r="U146" s="213"/>
      <c r="V146" s="9"/>
      <c r="W146" s="10" t="s">
        <v>23</v>
      </c>
      <c r="X146" s="9"/>
      <c r="Y146" s="10" t="s">
        <v>25</v>
      </c>
      <c r="Z146" s="9"/>
      <c r="AA146" s="10" t="s">
        <v>26</v>
      </c>
      <c r="AB146" s="215"/>
      <c r="AC146" s="102" t="str">
        <f>IF(AK146="",ASC(AD145&amp;IF(AF146&lt;&gt;"",TEXT(AF146,"00"),"")&amp;IF(AH146&lt;&gt;"",TEXT(AH146,"00"),"")&amp;IF(AJ146&lt;&gt;"",TEXT(AJ146,"00"),"")),ASC(AK146))</f>
        <v/>
      </c>
      <c r="AD146" s="199"/>
      <c r="AE146" s="201"/>
      <c r="AF146" s="203"/>
      <c r="AG146" s="201"/>
      <c r="AH146" s="203"/>
      <c r="AI146" s="205"/>
      <c r="AJ146" s="263"/>
      <c r="AK146" s="199"/>
      <c r="AL146" s="14" t="str">
        <f>IF(AT146="",ASC(AM146&amp;IF(AO146&lt;&gt;"",TEXT(AO146,"00"),"")&amp;IF(AQ146&lt;&gt;"",TEXT(AQ146,"00"),"")&amp;IF(AS146&lt;&gt;"",TEXT(AS146,"00"),"")),ASC(AT146))</f>
        <v/>
      </c>
      <c r="AM146" s="224"/>
      <c r="AN146" s="197"/>
      <c r="AO146" s="251"/>
      <c r="AP146" s="197"/>
      <c r="AQ146" s="251"/>
      <c r="AR146" s="209"/>
      <c r="AS146" s="253"/>
      <c r="AT146" s="255"/>
      <c r="AV146" s="5" t="str">
        <f>IF(AND(I146&lt;&gt;"107 ハーフマラソン",I146&lt;&gt;"062 10000mW"),D145 &amp; "-" &amp; I146,D145 &amp; "-" &amp; I146 &amp; J146)</f>
        <v>-</v>
      </c>
      <c r="AW146" s="5" t="str">
        <f>IF(ISERROR(VLOOKUP(記入方法!$AV146,登録者リスト!#REF!,4,FALSE)),"○","")</f>
        <v>○</v>
      </c>
      <c r="AX146" s="5" t="e">
        <f>IF(AND(I146&lt;&gt;"107 ハーフマラソン",I146&lt;&gt;"062 10000mW"),#REF! &amp; "-" &amp; I146,#REF! &amp; "-" &amp; I146 &amp; J146)</f>
        <v>#REF!</v>
      </c>
      <c r="AY146" s="5" t="str">
        <f>IF(ISERROR(VLOOKUP(AX146,突破者リスト外資格記録入力シート!$D$7:$M$106,2,FALSE)),"○","")</f>
        <v>○</v>
      </c>
      <c r="BA146" s="5" t="str">
        <f>IF(I146="107 ハーフマラソン","H",IF(I146="062 10000mW","W",""))</f>
        <v/>
      </c>
      <c r="BB146" s="5" t="e">
        <f>VLOOKUP($I146 &amp; $J146,標準記録!$A$1:$D$26,2,FALSE)</f>
        <v>#N/A</v>
      </c>
      <c r="BC146" s="5" t="e">
        <f>VLOOKUP($I146 &amp; $J146,標準記録!$A$1:$D$26,3,FALSE)</f>
        <v>#N/A</v>
      </c>
      <c r="BD146" s="5" t="e">
        <f>VLOOKUP($I146 &amp; $J146,標準記録!$A$1:$D$26,4,FALSE)</f>
        <v>#N/A</v>
      </c>
      <c r="BE146" s="5" t="str">
        <f>IF(BF146="","",A145)</f>
        <v/>
      </c>
      <c r="BF146" s="5" t="str">
        <f>IF(OR(I146="201 十種競技",I146="202 七種競技"),#REF!,"")</f>
        <v/>
      </c>
      <c r="BG146" s="5" t="str">
        <f>IF(I146="107 ハーフマラソン",#REF!,"")</f>
        <v/>
      </c>
      <c r="BH146" s="5" t="str">
        <f>I146 &amp; K146</f>
        <v/>
      </c>
      <c r="BI146" s="5">
        <f>I146</f>
        <v>0</v>
      </c>
      <c r="BJ146" s="5">
        <f>COUNTIF($BI$5:$BI$401,I146)</f>
        <v>160</v>
      </c>
      <c r="BK146" s="5">
        <f>COUNTIF($BH$5:$BH$401,I146 &amp; "B標準")</f>
        <v>0</v>
      </c>
    </row>
    <row r="147" spans="1:64" ht="15" thickTop="1" thickBot="1" x14ac:dyDescent="0.2">
      <c r="A147" s="222"/>
      <c r="B147" s="256" t="s">
        <v>128</v>
      </c>
      <c r="C147" s="257"/>
      <c r="D147" s="257"/>
      <c r="E147" s="257"/>
      <c r="F147" s="257"/>
      <c r="G147" s="258"/>
      <c r="H147" s="125"/>
      <c r="I147" s="259"/>
      <c r="J147" s="260"/>
      <c r="K147" s="260"/>
      <c r="L147" s="260"/>
      <c r="M147" s="260"/>
      <c r="N147" s="260"/>
      <c r="O147" s="260"/>
      <c r="P147" s="260"/>
      <c r="Q147" s="260"/>
      <c r="R147" s="260"/>
      <c r="S147" s="260"/>
      <c r="T147" s="260"/>
      <c r="U147" s="260"/>
      <c r="V147" s="260"/>
      <c r="W147" s="260"/>
      <c r="X147" s="260"/>
      <c r="Y147" s="260"/>
      <c r="Z147" s="260"/>
      <c r="AA147" s="260"/>
      <c r="AB147" s="260"/>
      <c r="AC147" s="260"/>
      <c r="AD147" s="260"/>
      <c r="AE147" s="260"/>
      <c r="AF147" s="260"/>
      <c r="AG147" s="260"/>
      <c r="AH147" s="260"/>
      <c r="AI147" s="260"/>
      <c r="AJ147" s="260"/>
      <c r="AK147" s="260"/>
      <c r="AL147" s="260"/>
      <c r="AM147" s="260"/>
      <c r="AN147" s="260"/>
      <c r="AO147" s="260"/>
      <c r="AP147" s="260"/>
      <c r="AQ147" s="260"/>
      <c r="AR147" s="260"/>
      <c r="AS147" s="260"/>
      <c r="AT147" s="261"/>
    </row>
    <row r="148" spans="1:64" ht="13.5" customHeight="1" x14ac:dyDescent="0.15">
      <c r="A148" s="244"/>
      <c r="B148" s="246" t="s">
        <v>0</v>
      </c>
      <c r="C148" s="248" t="s">
        <v>242</v>
      </c>
      <c r="D148" s="248" t="str">
        <f>IF(C150="○","整理番号","登録番号")</f>
        <v>登録番号</v>
      </c>
      <c r="E148" s="124" t="s">
        <v>13550</v>
      </c>
      <c r="F148" s="246" t="s">
        <v>275</v>
      </c>
      <c r="G148" s="104" t="s">
        <v>1</v>
      </c>
      <c r="H148" s="229" t="s">
        <v>13551</v>
      </c>
      <c r="I148" s="227" t="s">
        <v>2</v>
      </c>
      <c r="J148" s="229" t="s">
        <v>284</v>
      </c>
      <c r="K148" s="229" t="s">
        <v>3</v>
      </c>
      <c r="L148" s="114" t="s">
        <v>243</v>
      </c>
      <c r="M148" s="107" t="s">
        <v>16</v>
      </c>
      <c r="N148" s="231" t="s">
        <v>4</v>
      </c>
      <c r="O148" s="232"/>
      <c r="P148" s="232"/>
      <c r="Q148" s="232"/>
      <c r="R148" s="232"/>
      <c r="S148" s="232"/>
      <c r="T148" s="232"/>
      <c r="U148" s="232"/>
      <c r="V148" s="232"/>
      <c r="W148" s="232"/>
      <c r="X148" s="232"/>
      <c r="Y148" s="232"/>
      <c r="Z148" s="232"/>
      <c r="AA148" s="232"/>
      <c r="AB148" s="233"/>
      <c r="AC148" s="109" t="s">
        <v>16</v>
      </c>
      <c r="AD148" s="234" t="s">
        <v>448</v>
      </c>
      <c r="AE148" s="235"/>
      <c r="AF148" s="235"/>
      <c r="AG148" s="235"/>
      <c r="AH148" s="235"/>
      <c r="AI148" s="235"/>
      <c r="AJ148" s="235"/>
      <c r="AK148" s="236"/>
      <c r="AL148" s="107" t="s">
        <v>16</v>
      </c>
      <c r="AM148" s="231" t="s">
        <v>445</v>
      </c>
      <c r="AN148" s="232"/>
      <c r="AO148" s="232"/>
      <c r="AP148" s="232"/>
      <c r="AQ148" s="232"/>
      <c r="AR148" s="232"/>
      <c r="AS148" s="232"/>
      <c r="AT148" s="237"/>
    </row>
    <row r="149" spans="1:64" ht="14.25" thickBot="1" x14ac:dyDescent="0.2">
      <c r="A149" s="245"/>
      <c r="B149" s="247"/>
      <c r="C149" s="249"/>
      <c r="D149" s="249"/>
      <c r="E149" s="129" t="s">
        <v>6</v>
      </c>
      <c r="F149" s="247"/>
      <c r="G149" s="6" t="s">
        <v>7</v>
      </c>
      <c r="H149" s="247"/>
      <c r="I149" s="228"/>
      <c r="J149" s="230"/>
      <c r="K149" s="230"/>
      <c r="L149" s="115"/>
      <c r="M149" s="108"/>
      <c r="N149" s="238" t="s">
        <v>8</v>
      </c>
      <c r="O149" s="239"/>
      <c r="P149" s="239"/>
      <c r="Q149" s="239"/>
      <c r="R149" s="239"/>
      <c r="S149" s="239"/>
      <c r="T149" s="240"/>
      <c r="U149" s="129" t="s">
        <v>9</v>
      </c>
      <c r="V149" s="111" t="s">
        <v>10</v>
      </c>
      <c r="W149" s="112"/>
      <c r="X149" s="112"/>
      <c r="Y149" s="112"/>
      <c r="Z149" s="112"/>
      <c r="AA149" s="113"/>
      <c r="AB149" s="92" t="s">
        <v>11</v>
      </c>
      <c r="AC149" s="110"/>
      <c r="AD149" s="241" t="s">
        <v>8</v>
      </c>
      <c r="AE149" s="242"/>
      <c r="AF149" s="242"/>
      <c r="AG149" s="242"/>
      <c r="AH149" s="242"/>
      <c r="AI149" s="242"/>
      <c r="AJ149" s="243"/>
      <c r="AK149" s="100" t="s">
        <v>9</v>
      </c>
      <c r="AL149" s="108"/>
      <c r="AM149" s="238" t="s">
        <v>8</v>
      </c>
      <c r="AN149" s="239"/>
      <c r="AO149" s="239"/>
      <c r="AP149" s="239"/>
      <c r="AQ149" s="239"/>
      <c r="AR149" s="239"/>
      <c r="AS149" s="240"/>
      <c r="AT149" s="93" t="s">
        <v>9</v>
      </c>
    </row>
    <row r="150" spans="1:64" x14ac:dyDescent="0.15">
      <c r="A150" s="220">
        <v>30</v>
      </c>
      <c r="B150" s="223"/>
      <c r="C150" s="225"/>
      <c r="D150" s="223"/>
      <c r="E150" s="126" t="str">
        <f>IF(C150="○",IF($D150&lt;&gt;"",VLOOKUP($D150,新規学連登録者入力シート!$A$2:$U$101,8,FALSE),""),IF($D150&lt;&gt;"",IF(VLOOKUP(記入方法!$D150,登録者リスト!$A$1:$F$43729,4,FALSE)=基本情報!$D$6,VLOOKUP(記入方法!$D150,登録者リスト!$A$1:$F$43729,3,FALSE),""),""))</f>
        <v/>
      </c>
      <c r="F150" s="214" t="str">
        <f>IF(C150="○",IF($D150&lt;&gt;"",VLOOKUP($D150,新規学連登録者入力シート!$A$2:$U$101,9,FALSE),""),IF($D150&lt;&gt;"",IF(VLOOKUP(記入方法!$D150,登録者リスト!$A$1:$G$43729,4,FALSE)=基本情報!$D$6,VLOOKUP(記入方法!$D150,登録者リスト!$A$1:$G$43729,7,FALSE),""),""))</f>
        <v/>
      </c>
      <c r="G150" s="127" t="str">
        <f>IF(C150="○",IF($D150&lt;&gt;"",VLOOKUP($D150,新規学連登録者入力シート!$A$2:$U$101,14,FALSE),""),IF($D150&lt;&gt;"",IF(VLOOKUP(記入方法!$D150,登録者リスト!$A$1:$F$43729,4,FALSE)=基本情報!$D$6,VLOOKUP(記入方法!$D150,登録者リスト!$A$1:$F$43729,5,FALSE),""),""))</f>
        <v/>
      </c>
      <c r="H150" s="212" t="str">
        <f>IF(C150="○",IF($D150&lt;&gt;"",VLOOKUP($D150,新規学連登録者入力シート!$A$2:$U$101,19,FALSE),""),IF($D150&lt;&gt;"",IF(VLOOKUP(記入方法!$D150,登録者リスト!$A$1:$H$43729,4,FALSE)=基本情報!$D$6,VLOOKUP(記入方法!$D150,登録者リスト!$A$1:$H$43729,8,FALSE),""),""))</f>
        <v/>
      </c>
      <c r="I150" s="216"/>
      <c r="J150" s="216"/>
      <c r="K150" s="218" t="str">
        <f>IFERROR(IF(I150="","",IF(AND(I150&lt;&gt;"107 ハーフマラソン",I150&lt;&gt;"062 10000mW"),IF(BD150="T",IF(VALUE(M150)&lt;=BB150,"A標準",IF(VALUE(M150)&lt;=BC150,"B標準","未突破")),IF(VALUE(M150)&gt;=BB150,"A標準",IF(VALUE(M150)&gt;=BC150,"B標準","未突破"))),IF(VALUE(M150)&lt;=BC150,"","未突破"))),"")</f>
        <v/>
      </c>
      <c r="L150" s="105"/>
      <c r="M150" s="12" t="str">
        <f>IF(U150="",ASC(N150&amp;IF(P150&lt;&gt;"",TEXT(P150,"00"),"")&amp;IF(R150&lt;&gt;"",TEXT(R150,"00"),"")&amp;IF(T150&lt;&gt;"",TEXT(T150,"00"),"")),ASC(U150))</f>
        <v/>
      </c>
      <c r="N150" s="212"/>
      <c r="O150" s="196" t="s">
        <v>239</v>
      </c>
      <c r="P150" s="206"/>
      <c r="Q150" s="196" t="s">
        <v>240</v>
      </c>
      <c r="R150" s="206"/>
      <c r="S150" s="208" t="s">
        <v>241</v>
      </c>
      <c r="T150" s="210"/>
      <c r="U150" s="212"/>
      <c r="V150" s="7"/>
      <c r="W150" s="8" t="s">
        <v>23</v>
      </c>
      <c r="X150" s="7"/>
      <c r="Y150" s="8" t="s">
        <v>24</v>
      </c>
      <c r="Z150" s="7"/>
      <c r="AA150" s="8" t="s">
        <v>26</v>
      </c>
      <c r="AB150" s="214"/>
      <c r="AC150" s="101" t="str">
        <f>IF(AK150="",ASC(AD150&amp;IF(AF150&lt;&gt;"",TEXT(AF150,"00"),"")&amp;IF(AH150&lt;&gt;"",TEXT(AH150,"00"),"")&amp;IF(AJ150&lt;&gt;"",TEXT(AJ150,"00"),"")),ASC(AK150))</f>
        <v/>
      </c>
      <c r="AD150" s="198" t="str">
        <f>IF(I150="","",IF(I150="201 十種競技","",VLOOKUP(I150,大学記録!$A$3:$H$5,2,FALSE)))</f>
        <v/>
      </c>
      <c r="AE150" s="200" t="s">
        <v>239</v>
      </c>
      <c r="AF150" s="202" t="str">
        <f>IF(I150="","",IF(I150="201 十種競技","",VLOOKUP(I150,大学記録!$A$3:$H$5,4,FALSE)))</f>
        <v/>
      </c>
      <c r="AG150" s="200" t="s">
        <v>240</v>
      </c>
      <c r="AH150" s="202" t="str">
        <f>IF(I150="","",IF(I150="201 十種競技","",VLOOKUP(I150,大学記録!$A$3:$H$5,6,FALSE)))</f>
        <v/>
      </c>
      <c r="AI150" s="204" t="s">
        <v>241</v>
      </c>
      <c r="AJ150" s="262" t="str">
        <f>IF(I150="","",IF(I150="201 十種競技","",VLOOKUP(I150,大学記録!$A$3:$H$5,8,FALSE)))</f>
        <v/>
      </c>
      <c r="AK150" s="198" t="str">
        <f>IF(I150="","",IF(I150="201 十種競技",大学記録!#REF!,""))</f>
        <v/>
      </c>
      <c r="AL150" s="12" t="str">
        <f>IF(AT150="",ASC(AM150&amp;IF(AO150&lt;&gt;"",TEXT(AO150,"00"),"")&amp;IF(AQ150&lt;&gt;"",TEXT(AQ150,"00"),"")&amp;IF(AS150&lt;&gt;"",TEXT(AS150,"00"),"")),ASC(AT150))</f>
        <v/>
      </c>
      <c r="AM150" s="223"/>
      <c r="AN150" s="196" t="s">
        <v>239</v>
      </c>
      <c r="AO150" s="250"/>
      <c r="AP150" s="196" t="s">
        <v>240</v>
      </c>
      <c r="AQ150" s="250"/>
      <c r="AR150" s="208" t="s">
        <v>241</v>
      </c>
      <c r="AS150" s="252"/>
      <c r="AT150" s="254"/>
      <c r="AV150" s="5" t="str">
        <f>IF(AND(I150&lt;&gt;"107 ハーフマラソン",I150&lt;&gt;"062 10000mW"),D150 &amp; "-" &amp; I150,D150 &amp; "-" &amp; I150 &amp; J150)</f>
        <v>-</v>
      </c>
      <c r="AW150" s="5" t="str">
        <f>IF(ISERROR(VLOOKUP(記入方法!$AV150,登録者リスト!#REF!,4,FALSE)),"○","")</f>
        <v>○</v>
      </c>
      <c r="AX150" s="5" t="e">
        <f>IF(AND(I150&lt;&gt;"107 ハーフマラソン",I150&lt;&gt;"062 10000mW"),#REF! &amp; "-" &amp; I150,#REF! &amp; "-" &amp; I150 &amp; J150)</f>
        <v>#REF!</v>
      </c>
      <c r="AY150" s="5" t="str">
        <f>IF(ISERROR(VLOOKUP(AX150,突破者リスト外資格記録入力シート!$D$7:$M$106,2,FALSE)),"○","")</f>
        <v>○</v>
      </c>
      <c r="AZ150" s="5" t="str">
        <f>IF(C150="○","整理番号","登録番号")</f>
        <v>登録番号</v>
      </c>
      <c r="BA150" s="5" t="str">
        <f>IF(I150="107 ハーフマラソン","H",IF(I150="062 10000mW","W",""))</f>
        <v/>
      </c>
      <c r="BB150" s="5" t="e">
        <f>VLOOKUP($I150 &amp; $J150,標準記録!$A$1:$D$26,2,FALSE)</f>
        <v>#N/A</v>
      </c>
      <c r="BC150" s="5" t="e">
        <f>VLOOKUP($I150 &amp; $J150,標準記録!$A$1:$D$26,3,FALSE)</f>
        <v>#N/A</v>
      </c>
      <c r="BD150" s="5" t="e">
        <f>VLOOKUP($I150 &amp; $J150,標準記録!$A$1:$D$26,4,FALSE)</f>
        <v>#N/A</v>
      </c>
      <c r="BE150" s="5" t="str">
        <f>IF(BF150="","",A150)</f>
        <v/>
      </c>
      <c r="BF150" s="5" t="str">
        <f>IF(OR(I150="201 十種競技",I150="202 七種競技"),#REF!,"")</f>
        <v/>
      </c>
      <c r="BG150" s="5" t="str">
        <f>IF(I150="107 ハーフマラソン",#REF!,"")</f>
        <v/>
      </c>
      <c r="BH150" s="5" t="str">
        <f>I150 &amp; K150</f>
        <v/>
      </c>
      <c r="BI150" s="5">
        <f>I150</f>
        <v>0</v>
      </c>
      <c r="BJ150" s="5">
        <f>COUNTIF($BI$5:$BI$401,I150)</f>
        <v>160</v>
      </c>
      <c r="BK150" s="5">
        <f>COUNTIF($BH$5:$BH$401,I150 &amp; "B標準")</f>
        <v>0</v>
      </c>
      <c r="BL150" s="5" t="str">
        <f>D148 &amp; D150</f>
        <v>登録番号</v>
      </c>
    </row>
    <row r="151" spans="1:64" ht="14.25" thickBot="1" x14ac:dyDescent="0.2">
      <c r="A151" s="221"/>
      <c r="B151" s="224"/>
      <c r="C151" s="226"/>
      <c r="D151" s="224"/>
      <c r="E151" s="128" t="str">
        <f>IF(C150="○",IF($D150&lt;&gt;"",VLOOKUP($D150,新規学連登録者入力シート!$A$2:$U$101,7,FALSE),""),IF($D150&lt;&gt;"",IF(VLOOKUP(記入方法!$D150,登録者リスト!$A$1:$F$43729,4,FALSE)=基本情報!$D$6,VLOOKUP(記入方法!$D150,登録者リスト!$A$1:$F$43729,2,FALSE),""),""))</f>
        <v/>
      </c>
      <c r="F151" s="215"/>
      <c r="G151" s="128" t="str">
        <f>IF(C150="○",IF($D150&lt;&gt;"",VLOOKUP($D150,新規学連登録者入力シート!$A$2:$U$101,19,FALSE),""),IF($D150&lt;&gt;"",IF(VLOOKUP(記入方法!$D150,登録者リスト!$A$1:$F$43729,4,FALSE)=基本情報!$D$6,VLOOKUP(記入方法!$D150,登録者リスト!$A$1:$F$43729,6,FALSE),""),""))</f>
        <v/>
      </c>
      <c r="H151" s="213"/>
      <c r="I151" s="217"/>
      <c r="J151" s="217"/>
      <c r="K151" s="219"/>
      <c r="L151" s="106"/>
      <c r="M151" s="14" t="str">
        <f>IF(U151="",ASC(N151&amp;IF(P151&lt;&gt;"",TEXT(P151,"00"),"")&amp;IF(R151&lt;&gt;"",TEXT(R151,"00"),"")&amp;IF(T151&lt;&gt;"",TEXT(T151,"00"),"")),ASC(U151))</f>
        <v/>
      </c>
      <c r="N151" s="213"/>
      <c r="O151" s="197"/>
      <c r="P151" s="207"/>
      <c r="Q151" s="197"/>
      <c r="R151" s="207"/>
      <c r="S151" s="209"/>
      <c r="T151" s="211"/>
      <c r="U151" s="213"/>
      <c r="V151" s="9"/>
      <c r="W151" s="10" t="s">
        <v>23</v>
      </c>
      <c r="X151" s="9"/>
      <c r="Y151" s="10" t="s">
        <v>25</v>
      </c>
      <c r="Z151" s="9"/>
      <c r="AA151" s="10" t="s">
        <v>26</v>
      </c>
      <c r="AB151" s="215"/>
      <c r="AC151" s="102" t="str">
        <f>IF(AK151="",ASC(AD150&amp;IF(AF151&lt;&gt;"",TEXT(AF151,"00"),"")&amp;IF(AH151&lt;&gt;"",TEXT(AH151,"00"),"")&amp;IF(AJ151&lt;&gt;"",TEXT(AJ151,"00"),"")),ASC(AK151))</f>
        <v/>
      </c>
      <c r="AD151" s="199"/>
      <c r="AE151" s="201"/>
      <c r="AF151" s="203"/>
      <c r="AG151" s="201"/>
      <c r="AH151" s="203"/>
      <c r="AI151" s="205"/>
      <c r="AJ151" s="263"/>
      <c r="AK151" s="199"/>
      <c r="AL151" s="14" t="str">
        <f>IF(AT151="",ASC(AM151&amp;IF(AO151&lt;&gt;"",TEXT(AO151,"00"),"")&amp;IF(AQ151&lt;&gt;"",TEXT(AQ151,"00"),"")&amp;IF(AS151&lt;&gt;"",TEXT(AS151,"00"),"")),ASC(AT151))</f>
        <v/>
      </c>
      <c r="AM151" s="224"/>
      <c r="AN151" s="197"/>
      <c r="AO151" s="251"/>
      <c r="AP151" s="197"/>
      <c r="AQ151" s="251"/>
      <c r="AR151" s="209"/>
      <c r="AS151" s="253"/>
      <c r="AT151" s="255"/>
      <c r="AV151" s="5" t="str">
        <f>IF(AND(I151&lt;&gt;"107 ハーフマラソン",I151&lt;&gt;"062 10000mW"),D150 &amp; "-" &amp; I151,D150 &amp; "-" &amp; I151 &amp; J151)</f>
        <v>-</v>
      </c>
      <c r="AW151" s="5" t="str">
        <f>IF(ISERROR(VLOOKUP(記入方法!$AV151,登録者リスト!#REF!,4,FALSE)),"○","")</f>
        <v>○</v>
      </c>
      <c r="AX151" s="5" t="e">
        <f>IF(AND(I151&lt;&gt;"107 ハーフマラソン",I151&lt;&gt;"062 10000mW"),#REF! &amp; "-" &amp; I151,#REF! &amp; "-" &amp; I151 &amp; J151)</f>
        <v>#REF!</v>
      </c>
      <c r="AY151" s="5" t="str">
        <f>IF(ISERROR(VLOOKUP(AX151,突破者リスト外資格記録入力シート!$D$7:$M$106,2,FALSE)),"○","")</f>
        <v>○</v>
      </c>
      <c r="BA151" s="5" t="str">
        <f>IF(I151="107 ハーフマラソン","H",IF(I151="062 10000mW","W",""))</f>
        <v/>
      </c>
      <c r="BB151" s="5" t="e">
        <f>VLOOKUP($I151 &amp; $J151,標準記録!$A$1:$D$26,2,FALSE)</f>
        <v>#N/A</v>
      </c>
      <c r="BC151" s="5" t="e">
        <f>VLOOKUP($I151 &amp; $J151,標準記録!$A$1:$D$26,3,FALSE)</f>
        <v>#N/A</v>
      </c>
      <c r="BD151" s="5" t="e">
        <f>VLOOKUP($I151 &amp; $J151,標準記録!$A$1:$D$26,4,FALSE)</f>
        <v>#N/A</v>
      </c>
      <c r="BE151" s="5" t="str">
        <f>IF(BF151="","",A150)</f>
        <v/>
      </c>
      <c r="BF151" s="5" t="str">
        <f>IF(OR(I151="201 十種競技",I151="202 七種競技"),#REF!,"")</f>
        <v/>
      </c>
      <c r="BG151" s="5" t="str">
        <f>IF(I151="107 ハーフマラソン",#REF!,"")</f>
        <v/>
      </c>
      <c r="BH151" s="5" t="str">
        <f>I151 &amp; K151</f>
        <v/>
      </c>
      <c r="BI151" s="5">
        <f>I151</f>
        <v>0</v>
      </c>
      <c r="BJ151" s="5">
        <f>COUNTIF($BI$5:$BI$401,I151)</f>
        <v>160</v>
      </c>
      <c r="BK151" s="5">
        <f>COUNTIF($BH$5:$BH$401,I151 &amp; "B標準")</f>
        <v>0</v>
      </c>
    </row>
    <row r="152" spans="1:64" ht="15" thickTop="1" thickBot="1" x14ac:dyDescent="0.2">
      <c r="A152" s="222"/>
      <c r="B152" s="256" t="s">
        <v>128</v>
      </c>
      <c r="C152" s="257"/>
      <c r="D152" s="257"/>
      <c r="E152" s="257"/>
      <c r="F152" s="257"/>
      <c r="G152" s="258"/>
      <c r="H152" s="125"/>
      <c r="I152" s="259"/>
      <c r="J152" s="260"/>
      <c r="K152" s="260"/>
      <c r="L152" s="260"/>
      <c r="M152" s="260"/>
      <c r="N152" s="260"/>
      <c r="O152" s="260"/>
      <c r="P152" s="260"/>
      <c r="Q152" s="260"/>
      <c r="R152" s="260"/>
      <c r="S152" s="260"/>
      <c r="T152" s="260"/>
      <c r="U152" s="260"/>
      <c r="V152" s="260"/>
      <c r="W152" s="260"/>
      <c r="X152" s="260"/>
      <c r="Y152" s="260"/>
      <c r="Z152" s="260"/>
      <c r="AA152" s="260"/>
      <c r="AB152" s="260"/>
      <c r="AC152" s="260"/>
      <c r="AD152" s="260"/>
      <c r="AE152" s="260"/>
      <c r="AF152" s="260"/>
      <c r="AG152" s="260"/>
      <c r="AH152" s="260"/>
      <c r="AI152" s="260"/>
      <c r="AJ152" s="260"/>
      <c r="AK152" s="260"/>
      <c r="AL152" s="260"/>
      <c r="AM152" s="260"/>
      <c r="AN152" s="260"/>
      <c r="AO152" s="260"/>
      <c r="AP152" s="260"/>
      <c r="AQ152" s="260"/>
      <c r="AR152" s="260"/>
      <c r="AS152" s="260"/>
      <c r="AT152" s="261"/>
    </row>
    <row r="153" spans="1:64" ht="13.5" customHeight="1" x14ac:dyDescent="0.15">
      <c r="A153" s="244"/>
      <c r="B153" s="246" t="s">
        <v>0</v>
      </c>
      <c r="C153" s="248" t="s">
        <v>242</v>
      </c>
      <c r="D153" s="248" t="str">
        <f>IF(C155="○","整理番号","登録番号")</f>
        <v>登録番号</v>
      </c>
      <c r="E153" s="124" t="s">
        <v>13550</v>
      </c>
      <c r="F153" s="246" t="s">
        <v>275</v>
      </c>
      <c r="G153" s="104" t="s">
        <v>1</v>
      </c>
      <c r="H153" s="229" t="s">
        <v>13551</v>
      </c>
      <c r="I153" s="227" t="s">
        <v>2</v>
      </c>
      <c r="J153" s="229" t="s">
        <v>284</v>
      </c>
      <c r="K153" s="229" t="s">
        <v>3</v>
      </c>
      <c r="L153" s="114" t="s">
        <v>243</v>
      </c>
      <c r="M153" s="107" t="s">
        <v>16</v>
      </c>
      <c r="N153" s="231" t="s">
        <v>4</v>
      </c>
      <c r="O153" s="232"/>
      <c r="P153" s="232"/>
      <c r="Q153" s="232"/>
      <c r="R153" s="232"/>
      <c r="S153" s="232"/>
      <c r="T153" s="232"/>
      <c r="U153" s="232"/>
      <c r="V153" s="232"/>
      <c r="W153" s="232"/>
      <c r="X153" s="232"/>
      <c r="Y153" s="232"/>
      <c r="Z153" s="232"/>
      <c r="AA153" s="232"/>
      <c r="AB153" s="233"/>
      <c r="AC153" s="109" t="s">
        <v>16</v>
      </c>
      <c r="AD153" s="234" t="s">
        <v>448</v>
      </c>
      <c r="AE153" s="235"/>
      <c r="AF153" s="235"/>
      <c r="AG153" s="235"/>
      <c r="AH153" s="235"/>
      <c r="AI153" s="235"/>
      <c r="AJ153" s="235"/>
      <c r="AK153" s="236"/>
      <c r="AL153" s="107" t="s">
        <v>16</v>
      </c>
      <c r="AM153" s="231" t="s">
        <v>445</v>
      </c>
      <c r="AN153" s="232"/>
      <c r="AO153" s="232"/>
      <c r="AP153" s="232"/>
      <c r="AQ153" s="232"/>
      <c r="AR153" s="232"/>
      <c r="AS153" s="232"/>
      <c r="AT153" s="237"/>
    </row>
    <row r="154" spans="1:64" ht="14.25" thickBot="1" x14ac:dyDescent="0.2">
      <c r="A154" s="245"/>
      <c r="B154" s="247"/>
      <c r="C154" s="249"/>
      <c r="D154" s="249"/>
      <c r="E154" s="129" t="s">
        <v>6</v>
      </c>
      <c r="F154" s="247"/>
      <c r="G154" s="6" t="s">
        <v>7</v>
      </c>
      <c r="H154" s="247"/>
      <c r="I154" s="228"/>
      <c r="J154" s="230"/>
      <c r="K154" s="230"/>
      <c r="L154" s="115"/>
      <c r="M154" s="108"/>
      <c r="N154" s="238" t="s">
        <v>8</v>
      </c>
      <c r="O154" s="239"/>
      <c r="P154" s="239"/>
      <c r="Q154" s="239"/>
      <c r="R154" s="239"/>
      <c r="S154" s="239"/>
      <c r="T154" s="240"/>
      <c r="U154" s="129" t="s">
        <v>9</v>
      </c>
      <c r="V154" s="111" t="s">
        <v>10</v>
      </c>
      <c r="W154" s="112"/>
      <c r="X154" s="112"/>
      <c r="Y154" s="112"/>
      <c r="Z154" s="112"/>
      <c r="AA154" s="113"/>
      <c r="AB154" s="92" t="s">
        <v>11</v>
      </c>
      <c r="AC154" s="110"/>
      <c r="AD154" s="241" t="s">
        <v>8</v>
      </c>
      <c r="AE154" s="242"/>
      <c r="AF154" s="242"/>
      <c r="AG154" s="242"/>
      <c r="AH154" s="242"/>
      <c r="AI154" s="242"/>
      <c r="AJ154" s="243"/>
      <c r="AK154" s="100" t="s">
        <v>9</v>
      </c>
      <c r="AL154" s="108"/>
      <c r="AM154" s="238" t="s">
        <v>8</v>
      </c>
      <c r="AN154" s="239"/>
      <c r="AO154" s="239"/>
      <c r="AP154" s="239"/>
      <c r="AQ154" s="239"/>
      <c r="AR154" s="239"/>
      <c r="AS154" s="240"/>
      <c r="AT154" s="93" t="s">
        <v>9</v>
      </c>
    </row>
    <row r="155" spans="1:64" x14ac:dyDescent="0.15">
      <c r="A155" s="220">
        <v>31</v>
      </c>
      <c r="B155" s="223"/>
      <c r="C155" s="225"/>
      <c r="D155" s="223"/>
      <c r="E155" s="126" t="str">
        <f>IF(C155="○",IF($D155&lt;&gt;"",VLOOKUP($D155,新規学連登録者入力シート!$A$2:$U$101,8,FALSE),""),IF($D155&lt;&gt;"",IF(VLOOKUP(記入方法!$D155,登録者リスト!$A$1:$F$43729,4,FALSE)=基本情報!$D$6,VLOOKUP(記入方法!$D155,登録者リスト!$A$1:$F$43729,3,FALSE),""),""))</f>
        <v/>
      </c>
      <c r="F155" s="214" t="str">
        <f>IF(C155="○",IF($D155&lt;&gt;"",VLOOKUP($D155,新規学連登録者入力シート!$A$2:$U$101,9,FALSE),""),IF($D155&lt;&gt;"",IF(VLOOKUP(記入方法!$D155,登録者リスト!$A$1:$G$43729,4,FALSE)=基本情報!$D$6,VLOOKUP(記入方法!$D155,登録者リスト!$A$1:$G$43729,7,FALSE),""),""))</f>
        <v/>
      </c>
      <c r="G155" s="127" t="str">
        <f>IF(C155="○",IF($D155&lt;&gt;"",VLOOKUP($D155,新規学連登録者入力シート!$A$2:$U$101,14,FALSE),""),IF($D155&lt;&gt;"",IF(VLOOKUP(記入方法!$D155,登録者リスト!$A$1:$F$43729,4,FALSE)=基本情報!$D$6,VLOOKUP(記入方法!$D155,登録者リスト!$A$1:$F$43729,5,FALSE),""),""))</f>
        <v/>
      </c>
      <c r="H155" s="212" t="str">
        <f>IF(C155="○",IF($D155&lt;&gt;"",VLOOKUP($D155,新規学連登録者入力シート!$A$2:$U$101,19,FALSE),""),IF($D155&lt;&gt;"",IF(VLOOKUP(記入方法!$D155,登録者リスト!$A$1:$H$43729,4,FALSE)=基本情報!$D$6,VLOOKUP(記入方法!$D155,登録者リスト!$A$1:$H$43729,8,FALSE),""),""))</f>
        <v/>
      </c>
      <c r="I155" s="216"/>
      <c r="J155" s="216"/>
      <c r="K155" s="218" t="str">
        <f>IFERROR(IF(I155="","",IF(AND(I155&lt;&gt;"107 ハーフマラソン",I155&lt;&gt;"062 10000mW"),IF(BD155="T",IF(VALUE(M155)&lt;=BB155,"A標準",IF(VALUE(M155)&lt;=BC155,"B標準","未突破")),IF(VALUE(M155)&gt;=BB155,"A標準",IF(VALUE(M155)&gt;=BC155,"B標準","未突破"))),IF(VALUE(M155)&lt;=BC155,"","未突破"))),"")</f>
        <v/>
      </c>
      <c r="L155" s="105"/>
      <c r="M155" s="12" t="str">
        <f>IF(U155="",ASC(N155&amp;IF(P155&lt;&gt;"",TEXT(P155,"00"),"")&amp;IF(R155&lt;&gt;"",TEXT(R155,"00"),"")&amp;IF(T155&lt;&gt;"",TEXT(T155,"00"),"")),ASC(U155))</f>
        <v/>
      </c>
      <c r="N155" s="212"/>
      <c r="O155" s="196" t="s">
        <v>239</v>
      </c>
      <c r="P155" s="206"/>
      <c r="Q155" s="196" t="s">
        <v>240</v>
      </c>
      <c r="R155" s="206"/>
      <c r="S155" s="208" t="s">
        <v>241</v>
      </c>
      <c r="T155" s="210"/>
      <c r="U155" s="212"/>
      <c r="V155" s="7"/>
      <c r="W155" s="8" t="s">
        <v>23</v>
      </c>
      <c r="X155" s="7"/>
      <c r="Y155" s="8" t="s">
        <v>24</v>
      </c>
      <c r="Z155" s="7"/>
      <c r="AA155" s="8" t="s">
        <v>26</v>
      </c>
      <c r="AB155" s="214"/>
      <c r="AC155" s="101" t="str">
        <f>IF(AK155="",ASC(AD155&amp;IF(AF155&lt;&gt;"",TEXT(AF155,"00"),"")&amp;IF(AH155&lt;&gt;"",TEXT(AH155,"00"),"")&amp;IF(AJ155&lt;&gt;"",TEXT(AJ155,"00"),"")),ASC(AK155))</f>
        <v/>
      </c>
      <c r="AD155" s="198" t="str">
        <f>IF(I155="","",IF(I155="201 十種競技","",VLOOKUP(I155,大学記録!$A$3:$H$5,2,FALSE)))</f>
        <v/>
      </c>
      <c r="AE155" s="200" t="s">
        <v>239</v>
      </c>
      <c r="AF155" s="202" t="str">
        <f>IF(I155="","",IF(I155="201 十種競技","",VLOOKUP(I155,大学記録!$A$3:$H$5,4,FALSE)))</f>
        <v/>
      </c>
      <c r="AG155" s="200" t="s">
        <v>240</v>
      </c>
      <c r="AH155" s="202" t="str">
        <f>IF(I155="","",IF(I155="201 十種競技","",VLOOKUP(I155,大学記録!$A$3:$H$5,6,FALSE)))</f>
        <v/>
      </c>
      <c r="AI155" s="204" t="s">
        <v>241</v>
      </c>
      <c r="AJ155" s="262" t="str">
        <f>IF(I155="","",IF(I155="201 十種競技","",VLOOKUP(I155,大学記録!$A$3:$H$5,8,FALSE)))</f>
        <v/>
      </c>
      <c r="AK155" s="198" t="str">
        <f>IF(I155="","",IF(I155="201 十種競技",大学記録!#REF!,""))</f>
        <v/>
      </c>
      <c r="AL155" s="12" t="str">
        <f>IF(AT155="",ASC(AM155&amp;IF(AO155&lt;&gt;"",TEXT(AO155,"00"),"")&amp;IF(AQ155&lt;&gt;"",TEXT(AQ155,"00"),"")&amp;IF(AS155&lt;&gt;"",TEXT(AS155,"00"),"")),ASC(AT155))</f>
        <v/>
      </c>
      <c r="AM155" s="223"/>
      <c r="AN155" s="196" t="s">
        <v>239</v>
      </c>
      <c r="AO155" s="250"/>
      <c r="AP155" s="196" t="s">
        <v>240</v>
      </c>
      <c r="AQ155" s="250"/>
      <c r="AR155" s="208" t="s">
        <v>241</v>
      </c>
      <c r="AS155" s="252"/>
      <c r="AT155" s="254"/>
      <c r="AV155" s="5" t="str">
        <f>IF(AND(I155&lt;&gt;"107 ハーフマラソン",I155&lt;&gt;"062 10000mW"),D155 &amp; "-" &amp; I155,D155 &amp; "-" &amp; I155 &amp; J155)</f>
        <v>-</v>
      </c>
      <c r="AW155" s="5" t="str">
        <f>IF(ISERROR(VLOOKUP(記入方法!$AV155,登録者リスト!#REF!,4,FALSE)),"○","")</f>
        <v>○</v>
      </c>
      <c r="AX155" s="5" t="e">
        <f>IF(AND(I155&lt;&gt;"107 ハーフマラソン",I155&lt;&gt;"062 10000mW"),#REF! &amp; "-" &amp; I155,#REF! &amp; "-" &amp; I155 &amp; J155)</f>
        <v>#REF!</v>
      </c>
      <c r="AY155" s="5" t="str">
        <f>IF(ISERROR(VLOOKUP(AX155,突破者リスト外資格記録入力シート!$D$7:$M$106,2,FALSE)),"○","")</f>
        <v>○</v>
      </c>
      <c r="AZ155" s="5" t="str">
        <f>IF(C155="○","整理番号","登録番号")</f>
        <v>登録番号</v>
      </c>
      <c r="BA155" s="5" t="str">
        <f>IF(I155="107 ハーフマラソン","H",IF(I155="062 10000mW","W",""))</f>
        <v/>
      </c>
      <c r="BB155" s="5" t="e">
        <f>VLOOKUP($I155 &amp; $J155,標準記録!$A$1:$D$26,2,FALSE)</f>
        <v>#N/A</v>
      </c>
      <c r="BC155" s="5" t="e">
        <f>VLOOKUP($I155 &amp; $J155,標準記録!$A$1:$D$26,3,FALSE)</f>
        <v>#N/A</v>
      </c>
      <c r="BD155" s="5" t="e">
        <f>VLOOKUP($I155 &amp; $J155,標準記録!$A$1:$D$26,4,FALSE)</f>
        <v>#N/A</v>
      </c>
      <c r="BE155" s="5" t="str">
        <f>IF(BF155="","",A155)</f>
        <v/>
      </c>
      <c r="BF155" s="5" t="str">
        <f>IF(OR(I155="201 十種競技",I155="202 七種競技"),#REF!,"")</f>
        <v/>
      </c>
      <c r="BG155" s="5" t="str">
        <f>IF(I155="107 ハーフマラソン",#REF!,"")</f>
        <v/>
      </c>
      <c r="BH155" s="5" t="str">
        <f>I155 &amp; K155</f>
        <v/>
      </c>
      <c r="BI155" s="5">
        <f>I155</f>
        <v>0</v>
      </c>
      <c r="BJ155" s="5">
        <f>COUNTIF($BI$5:$BI$401,I155)</f>
        <v>160</v>
      </c>
      <c r="BK155" s="5">
        <f>COUNTIF($BH$5:$BH$401,I155 &amp; "B標準")</f>
        <v>0</v>
      </c>
      <c r="BL155" s="5" t="str">
        <f>D153 &amp; D155</f>
        <v>登録番号</v>
      </c>
    </row>
    <row r="156" spans="1:64" ht="14.25" thickBot="1" x14ac:dyDescent="0.2">
      <c r="A156" s="221"/>
      <c r="B156" s="224"/>
      <c r="C156" s="226"/>
      <c r="D156" s="224"/>
      <c r="E156" s="128" t="str">
        <f>IF(C155="○",IF($D155&lt;&gt;"",VLOOKUP($D155,新規学連登録者入力シート!$A$2:$U$101,7,FALSE),""),IF($D155&lt;&gt;"",IF(VLOOKUP(記入方法!$D155,登録者リスト!$A$1:$F$43729,4,FALSE)=基本情報!$D$6,VLOOKUP(記入方法!$D155,登録者リスト!$A$1:$F$43729,2,FALSE),""),""))</f>
        <v/>
      </c>
      <c r="F156" s="215"/>
      <c r="G156" s="128" t="str">
        <f>IF(C155="○",IF($D155&lt;&gt;"",VLOOKUP($D155,新規学連登録者入力シート!$A$2:$U$101,19,FALSE),""),IF($D155&lt;&gt;"",IF(VLOOKUP(記入方法!$D155,登録者リスト!$A$1:$F$43729,4,FALSE)=基本情報!$D$6,VLOOKUP(記入方法!$D155,登録者リスト!$A$1:$F$43729,6,FALSE),""),""))</f>
        <v/>
      </c>
      <c r="H156" s="213"/>
      <c r="I156" s="217"/>
      <c r="J156" s="217"/>
      <c r="K156" s="219"/>
      <c r="L156" s="106"/>
      <c r="M156" s="14" t="str">
        <f>IF(U156="",ASC(N156&amp;IF(P156&lt;&gt;"",TEXT(P156,"00"),"")&amp;IF(R156&lt;&gt;"",TEXT(R156,"00"),"")&amp;IF(T156&lt;&gt;"",TEXT(T156,"00"),"")),ASC(U156))</f>
        <v/>
      </c>
      <c r="N156" s="213"/>
      <c r="O156" s="197"/>
      <c r="P156" s="207"/>
      <c r="Q156" s="197"/>
      <c r="R156" s="207"/>
      <c r="S156" s="209"/>
      <c r="T156" s="211"/>
      <c r="U156" s="213"/>
      <c r="V156" s="9"/>
      <c r="W156" s="10" t="s">
        <v>23</v>
      </c>
      <c r="X156" s="9"/>
      <c r="Y156" s="10" t="s">
        <v>25</v>
      </c>
      <c r="Z156" s="9"/>
      <c r="AA156" s="10" t="s">
        <v>26</v>
      </c>
      <c r="AB156" s="215"/>
      <c r="AC156" s="102" t="str">
        <f>IF(AK156="",ASC(AD155&amp;IF(AF156&lt;&gt;"",TEXT(AF156,"00"),"")&amp;IF(AH156&lt;&gt;"",TEXT(AH156,"00"),"")&amp;IF(AJ156&lt;&gt;"",TEXT(AJ156,"00"),"")),ASC(AK156))</f>
        <v/>
      </c>
      <c r="AD156" s="199"/>
      <c r="AE156" s="201"/>
      <c r="AF156" s="203"/>
      <c r="AG156" s="201"/>
      <c r="AH156" s="203"/>
      <c r="AI156" s="205"/>
      <c r="AJ156" s="263"/>
      <c r="AK156" s="199"/>
      <c r="AL156" s="14" t="str">
        <f>IF(AT156="",ASC(AM156&amp;IF(AO156&lt;&gt;"",TEXT(AO156,"00"),"")&amp;IF(AQ156&lt;&gt;"",TEXT(AQ156,"00"),"")&amp;IF(AS156&lt;&gt;"",TEXT(AS156,"00"),"")),ASC(AT156))</f>
        <v/>
      </c>
      <c r="AM156" s="224"/>
      <c r="AN156" s="197"/>
      <c r="AO156" s="251"/>
      <c r="AP156" s="197"/>
      <c r="AQ156" s="251"/>
      <c r="AR156" s="209"/>
      <c r="AS156" s="253"/>
      <c r="AT156" s="255"/>
      <c r="AV156" s="5" t="str">
        <f>IF(AND(I156&lt;&gt;"107 ハーフマラソン",I156&lt;&gt;"062 10000mW"),D155 &amp; "-" &amp; I156,D155 &amp; "-" &amp; I156 &amp; J156)</f>
        <v>-</v>
      </c>
      <c r="AW156" s="5" t="str">
        <f>IF(ISERROR(VLOOKUP(記入方法!$AV156,登録者リスト!#REF!,4,FALSE)),"○","")</f>
        <v>○</v>
      </c>
      <c r="AX156" s="5" t="e">
        <f>IF(AND(I156&lt;&gt;"107 ハーフマラソン",I156&lt;&gt;"062 10000mW"),#REF! &amp; "-" &amp; I156,#REF! &amp; "-" &amp; I156 &amp; J156)</f>
        <v>#REF!</v>
      </c>
      <c r="AY156" s="5" t="str">
        <f>IF(ISERROR(VLOOKUP(AX156,突破者リスト外資格記録入力シート!$D$7:$M$106,2,FALSE)),"○","")</f>
        <v>○</v>
      </c>
      <c r="BA156" s="5" t="str">
        <f>IF(I156="107 ハーフマラソン","H",IF(I156="062 10000mW","W",""))</f>
        <v/>
      </c>
      <c r="BB156" s="5" t="e">
        <f>VLOOKUP($I156 &amp; $J156,標準記録!$A$1:$D$26,2,FALSE)</f>
        <v>#N/A</v>
      </c>
      <c r="BC156" s="5" t="e">
        <f>VLOOKUP($I156 &amp; $J156,標準記録!$A$1:$D$26,3,FALSE)</f>
        <v>#N/A</v>
      </c>
      <c r="BD156" s="5" t="e">
        <f>VLOOKUP($I156 &amp; $J156,標準記録!$A$1:$D$26,4,FALSE)</f>
        <v>#N/A</v>
      </c>
      <c r="BE156" s="5" t="str">
        <f>IF(BF156="","",A155)</f>
        <v/>
      </c>
      <c r="BF156" s="5" t="str">
        <f>IF(OR(I156="201 十種競技",I156="202 七種競技"),#REF!,"")</f>
        <v/>
      </c>
      <c r="BG156" s="5" t="str">
        <f>IF(I156="107 ハーフマラソン",#REF!,"")</f>
        <v/>
      </c>
      <c r="BH156" s="5" t="str">
        <f>I156 &amp; K156</f>
        <v/>
      </c>
      <c r="BI156" s="5">
        <f>I156</f>
        <v>0</v>
      </c>
      <c r="BJ156" s="5">
        <f>COUNTIF($BI$5:$BI$401,I156)</f>
        <v>160</v>
      </c>
      <c r="BK156" s="5">
        <f>COUNTIF($BH$5:$BH$401,I156 &amp; "B標準")</f>
        <v>0</v>
      </c>
    </row>
    <row r="157" spans="1:64" ht="15" thickTop="1" thickBot="1" x14ac:dyDescent="0.2">
      <c r="A157" s="222"/>
      <c r="B157" s="256" t="s">
        <v>128</v>
      </c>
      <c r="C157" s="257"/>
      <c r="D157" s="257"/>
      <c r="E157" s="257"/>
      <c r="F157" s="257"/>
      <c r="G157" s="258"/>
      <c r="H157" s="125"/>
      <c r="I157" s="259"/>
      <c r="J157" s="260"/>
      <c r="K157" s="260"/>
      <c r="L157" s="260"/>
      <c r="M157" s="260"/>
      <c r="N157" s="260"/>
      <c r="O157" s="260"/>
      <c r="P157" s="260"/>
      <c r="Q157" s="260"/>
      <c r="R157" s="260"/>
      <c r="S157" s="260"/>
      <c r="T157" s="260"/>
      <c r="U157" s="260"/>
      <c r="V157" s="260"/>
      <c r="W157" s="260"/>
      <c r="X157" s="260"/>
      <c r="Y157" s="260"/>
      <c r="Z157" s="260"/>
      <c r="AA157" s="260"/>
      <c r="AB157" s="260"/>
      <c r="AC157" s="260"/>
      <c r="AD157" s="260"/>
      <c r="AE157" s="260"/>
      <c r="AF157" s="260"/>
      <c r="AG157" s="260"/>
      <c r="AH157" s="260"/>
      <c r="AI157" s="260"/>
      <c r="AJ157" s="260"/>
      <c r="AK157" s="260"/>
      <c r="AL157" s="260"/>
      <c r="AM157" s="260"/>
      <c r="AN157" s="260"/>
      <c r="AO157" s="260"/>
      <c r="AP157" s="260"/>
      <c r="AQ157" s="260"/>
      <c r="AR157" s="260"/>
      <c r="AS157" s="260"/>
      <c r="AT157" s="261"/>
    </row>
    <row r="158" spans="1:64" ht="13.5" customHeight="1" x14ac:dyDescent="0.15">
      <c r="A158" s="244"/>
      <c r="B158" s="246" t="s">
        <v>0</v>
      </c>
      <c r="C158" s="248" t="s">
        <v>242</v>
      </c>
      <c r="D158" s="248" t="str">
        <f>IF(C160="○","整理番号","登録番号")</f>
        <v>登録番号</v>
      </c>
      <c r="E158" s="124" t="s">
        <v>13550</v>
      </c>
      <c r="F158" s="246" t="s">
        <v>275</v>
      </c>
      <c r="G158" s="104" t="s">
        <v>1</v>
      </c>
      <c r="H158" s="229" t="s">
        <v>13551</v>
      </c>
      <c r="I158" s="227" t="s">
        <v>2</v>
      </c>
      <c r="J158" s="229" t="s">
        <v>284</v>
      </c>
      <c r="K158" s="229" t="s">
        <v>3</v>
      </c>
      <c r="L158" s="114" t="s">
        <v>243</v>
      </c>
      <c r="M158" s="107" t="s">
        <v>16</v>
      </c>
      <c r="N158" s="231" t="s">
        <v>4</v>
      </c>
      <c r="O158" s="232"/>
      <c r="P158" s="232"/>
      <c r="Q158" s="232"/>
      <c r="R158" s="232"/>
      <c r="S158" s="232"/>
      <c r="T158" s="232"/>
      <c r="U158" s="232"/>
      <c r="V158" s="232"/>
      <c r="W158" s="232"/>
      <c r="X158" s="232"/>
      <c r="Y158" s="232"/>
      <c r="Z158" s="232"/>
      <c r="AA158" s="232"/>
      <c r="AB158" s="233"/>
      <c r="AC158" s="109" t="s">
        <v>16</v>
      </c>
      <c r="AD158" s="234" t="s">
        <v>448</v>
      </c>
      <c r="AE158" s="235"/>
      <c r="AF158" s="235"/>
      <c r="AG158" s="235"/>
      <c r="AH158" s="235"/>
      <c r="AI158" s="235"/>
      <c r="AJ158" s="235"/>
      <c r="AK158" s="236"/>
      <c r="AL158" s="107" t="s">
        <v>16</v>
      </c>
      <c r="AM158" s="231" t="s">
        <v>445</v>
      </c>
      <c r="AN158" s="232"/>
      <c r="AO158" s="232"/>
      <c r="AP158" s="232"/>
      <c r="AQ158" s="232"/>
      <c r="AR158" s="232"/>
      <c r="AS158" s="232"/>
      <c r="AT158" s="237"/>
    </row>
    <row r="159" spans="1:64" ht="14.25" thickBot="1" x14ac:dyDescent="0.2">
      <c r="A159" s="245"/>
      <c r="B159" s="247"/>
      <c r="C159" s="249"/>
      <c r="D159" s="249"/>
      <c r="E159" s="129" t="s">
        <v>6</v>
      </c>
      <c r="F159" s="247"/>
      <c r="G159" s="6" t="s">
        <v>7</v>
      </c>
      <c r="H159" s="247"/>
      <c r="I159" s="228"/>
      <c r="J159" s="230"/>
      <c r="K159" s="230"/>
      <c r="L159" s="115"/>
      <c r="M159" s="108"/>
      <c r="N159" s="238" t="s">
        <v>8</v>
      </c>
      <c r="O159" s="239"/>
      <c r="P159" s="239"/>
      <c r="Q159" s="239"/>
      <c r="R159" s="239"/>
      <c r="S159" s="239"/>
      <c r="T159" s="240"/>
      <c r="U159" s="129" t="s">
        <v>9</v>
      </c>
      <c r="V159" s="111" t="s">
        <v>10</v>
      </c>
      <c r="W159" s="112"/>
      <c r="X159" s="112"/>
      <c r="Y159" s="112"/>
      <c r="Z159" s="112"/>
      <c r="AA159" s="113"/>
      <c r="AB159" s="92" t="s">
        <v>11</v>
      </c>
      <c r="AC159" s="110"/>
      <c r="AD159" s="241" t="s">
        <v>8</v>
      </c>
      <c r="AE159" s="242"/>
      <c r="AF159" s="242"/>
      <c r="AG159" s="242"/>
      <c r="AH159" s="242"/>
      <c r="AI159" s="242"/>
      <c r="AJ159" s="243"/>
      <c r="AK159" s="100" t="s">
        <v>9</v>
      </c>
      <c r="AL159" s="108"/>
      <c r="AM159" s="238" t="s">
        <v>8</v>
      </c>
      <c r="AN159" s="239"/>
      <c r="AO159" s="239"/>
      <c r="AP159" s="239"/>
      <c r="AQ159" s="239"/>
      <c r="AR159" s="239"/>
      <c r="AS159" s="240"/>
      <c r="AT159" s="93" t="s">
        <v>9</v>
      </c>
    </row>
    <row r="160" spans="1:64" x14ac:dyDescent="0.15">
      <c r="A160" s="220">
        <v>32</v>
      </c>
      <c r="B160" s="223"/>
      <c r="C160" s="225"/>
      <c r="D160" s="223"/>
      <c r="E160" s="126" t="str">
        <f>IF(C160="○",IF($D160&lt;&gt;"",VLOOKUP($D160,新規学連登録者入力シート!$A$2:$U$101,8,FALSE),""),IF($D160&lt;&gt;"",IF(VLOOKUP(記入方法!$D160,登録者リスト!$A$1:$F$43729,4,FALSE)=基本情報!$D$6,VLOOKUP(記入方法!$D160,登録者リスト!$A$1:$F$43729,3,FALSE),""),""))</f>
        <v/>
      </c>
      <c r="F160" s="214" t="str">
        <f>IF(C160="○",IF($D160&lt;&gt;"",VLOOKUP($D160,新規学連登録者入力シート!$A$2:$U$101,9,FALSE),""),IF($D160&lt;&gt;"",IF(VLOOKUP(記入方法!$D160,登録者リスト!$A$1:$G$43729,4,FALSE)=基本情報!$D$6,VLOOKUP(記入方法!$D160,登録者リスト!$A$1:$G$43729,7,FALSE),""),""))</f>
        <v/>
      </c>
      <c r="G160" s="127" t="str">
        <f>IF(C160="○",IF($D160&lt;&gt;"",VLOOKUP($D160,新規学連登録者入力シート!$A$2:$U$101,14,FALSE),""),IF($D160&lt;&gt;"",IF(VLOOKUP(記入方法!$D160,登録者リスト!$A$1:$F$43729,4,FALSE)=基本情報!$D$6,VLOOKUP(記入方法!$D160,登録者リスト!$A$1:$F$43729,5,FALSE),""),""))</f>
        <v/>
      </c>
      <c r="H160" s="212" t="str">
        <f>IF(C160="○",IF($D160&lt;&gt;"",VLOOKUP($D160,新規学連登録者入力シート!$A$2:$U$101,19,FALSE),""),IF($D160&lt;&gt;"",IF(VLOOKUP(記入方法!$D160,登録者リスト!$A$1:$H$43729,4,FALSE)=基本情報!$D$6,VLOOKUP(記入方法!$D160,登録者リスト!$A$1:$H$43729,8,FALSE),""),""))</f>
        <v/>
      </c>
      <c r="I160" s="216"/>
      <c r="J160" s="216"/>
      <c r="K160" s="218" t="str">
        <f>IFERROR(IF(I160="","",IF(AND(I160&lt;&gt;"107 ハーフマラソン",I160&lt;&gt;"062 10000mW"),IF(BD160="T",IF(VALUE(M160)&lt;=BB160,"A標準",IF(VALUE(M160)&lt;=BC160,"B標準","未突破")),IF(VALUE(M160)&gt;=BB160,"A標準",IF(VALUE(M160)&gt;=BC160,"B標準","未突破"))),IF(VALUE(M160)&lt;=BC160,"","未突破"))),"")</f>
        <v/>
      </c>
      <c r="L160" s="105"/>
      <c r="M160" s="12" t="str">
        <f>IF(U160="",ASC(N160&amp;IF(P160&lt;&gt;"",TEXT(P160,"00"),"")&amp;IF(R160&lt;&gt;"",TEXT(R160,"00"),"")&amp;IF(T160&lt;&gt;"",TEXT(T160,"00"),"")),ASC(U160))</f>
        <v/>
      </c>
      <c r="N160" s="212"/>
      <c r="O160" s="196" t="s">
        <v>239</v>
      </c>
      <c r="P160" s="206"/>
      <c r="Q160" s="196" t="s">
        <v>240</v>
      </c>
      <c r="R160" s="206"/>
      <c r="S160" s="208" t="s">
        <v>241</v>
      </c>
      <c r="T160" s="210"/>
      <c r="U160" s="212"/>
      <c r="V160" s="7"/>
      <c r="W160" s="8" t="s">
        <v>23</v>
      </c>
      <c r="X160" s="7"/>
      <c r="Y160" s="8" t="s">
        <v>24</v>
      </c>
      <c r="Z160" s="7"/>
      <c r="AA160" s="8" t="s">
        <v>26</v>
      </c>
      <c r="AB160" s="214"/>
      <c r="AC160" s="101" t="str">
        <f>IF(AK160="",ASC(AD160&amp;IF(AF160&lt;&gt;"",TEXT(AF160,"00"),"")&amp;IF(AH160&lt;&gt;"",TEXT(AH160,"00"),"")&amp;IF(AJ160&lt;&gt;"",TEXT(AJ160,"00"),"")),ASC(AK160))</f>
        <v/>
      </c>
      <c r="AD160" s="198" t="str">
        <f>IF(I160="","",IF(I160="201 十種競技","",VLOOKUP(I160,大学記録!$A$3:$H$5,2,FALSE)))</f>
        <v/>
      </c>
      <c r="AE160" s="200" t="s">
        <v>239</v>
      </c>
      <c r="AF160" s="202" t="str">
        <f>IF(I160="","",IF(I160="201 十種競技","",VLOOKUP(I160,大学記録!$A$3:$H$5,4,FALSE)))</f>
        <v/>
      </c>
      <c r="AG160" s="200" t="s">
        <v>240</v>
      </c>
      <c r="AH160" s="202" t="str">
        <f>IF(I160="","",IF(I160="201 十種競技","",VLOOKUP(I160,大学記録!$A$3:$H$5,6,FALSE)))</f>
        <v/>
      </c>
      <c r="AI160" s="204" t="s">
        <v>241</v>
      </c>
      <c r="AJ160" s="262" t="str">
        <f>IF(I160="","",IF(I160="201 十種競技","",VLOOKUP(I160,大学記録!$A$3:$H$5,8,FALSE)))</f>
        <v/>
      </c>
      <c r="AK160" s="198" t="str">
        <f>IF(I160="","",IF(I160="201 十種競技",大学記録!#REF!,""))</f>
        <v/>
      </c>
      <c r="AL160" s="12" t="str">
        <f>IF(AT160="",ASC(AM160&amp;IF(AO160&lt;&gt;"",TEXT(AO160,"00"),"")&amp;IF(AQ160&lt;&gt;"",TEXT(AQ160,"00"),"")&amp;IF(AS160&lt;&gt;"",TEXT(AS160,"00"),"")),ASC(AT160))</f>
        <v/>
      </c>
      <c r="AM160" s="223"/>
      <c r="AN160" s="196" t="s">
        <v>239</v>
      </c>
      <c r="AO160" s="250"/>
      <c r="AP160" s="196" t="s">
        <v>240</v>
      </c>
      <c r="AQ160" s="250"/>
      <c r="AR160" s="208" t="s">
        <v>241</v>
      </c>
      <c r="AS160" s="252"/>
      <c r="AT160" s="254"/>
      <c r="AV160" s="5" t="str">
        <f>IF(AND(I160&lt;&gt;"107 ハーフマラソン",I160&lt;&gt;"062 10000mW"),D160 &amp; "-" &amp; I160,D160 &amp; "-" &amp; I160 &amp; J160)</f>
        <v>-</v>
      </c>
      <c r="AW160" s="5" t="str">
        <f>IF(ISERROR(VLOOKUP(記入方法!$AV160,登録者リスト!#REF!,4,FALSE)),"○","")</f>
        <v>○</v>
      </c>
      <c r="AX160" s="5" t="e">
        <f>IF(AND(I160&lt;&gt;"107 ハーフマラソン",I160&lt;&gt;"062 10000mW"),#REF! &amp; "-" &amp; I160,#REF! &amp; "-" &amp; I160 &amp; J160)</f>
        <v>#REF!</v>
      </c>
      <c r="AY160" s="5" t="str">
        <f>IF(ISERROR(VLOOKUP(AX160,突破者リスト外資格記録入力シート!$D$7:$M$106,2,FALSE)),"○","")</f>
        <v>○</v>
      </c>
      <c r="AZ160" s="5" t="str">
        <f>IF(C160="○","整理番号","登録番号")</f>
        <v>登録番号</v>
      </c>
      <c r="BA160" s="5" t="str">
        <f>IF(I160="107 ハーフマラソン","H",IF(I160="062 10000mW","W",""))</f>
        <v/>
      </c>
      <c r="BB160" s="5" t="e">
        <f>VLOOKUP($I160 &amp; $J160,標準記録!$A$1:$D$26,2,FALSE)</f>
        <v>#N/A</v>
      </c>
      <c r="BC160" s="5" t="e">
        <f>VLOOKUP($I160 &amp; $J160,標準記録!$A$1:$D$26,3,FALSE)</f>
        <v>#N/A</v>
      </c>
      <c r="BD160" s="5" t="e">
        <f>VLOOKUP($I160 &amp; $J160,標準記録!$A$1:$D$26,4,FALSE)</f>
        <v>#N/A</v>
      </c>
      <c r="BE160" s="5" t="str">
        <f>IF(BF160="","",A160)</f>
        <v/>
      </c>
      <c r="BF160" s="5" t="str">
        <f>IF(OR(I160="201 十種競技",I160="202 七種競技"),#REF!,"")</f>
        <v/>
      </c>
      <c r="BG160" s="5" t="str">
        <f>IF(I160="107 ハーフマラソン",#REF!,"")</f>
        <v/>
      </c>
      <c r="BH160" s="5" t="str">
        <f>I160 &amp; K160</f>
        <v/>
      </c>
      <c r="BI160" s="5">
        <f>I160</f>
        <v>0</v>
      </c>
      <c r="BJ160" s="5">
        <f>COUNTIF($BI$5:$BI$401,I160)</f>
        <v>160</v>
      </c>
      <c r="BK160" s="5">
        <f>COUNTIF($BH$5:$BH$401,I160 &amp; "B標準")</f>
        <v>0</v>
      </c>
      <c r="BL160" s="5" t="str">
        <f>D158 &amp; D160</f>
        <v>登録番号</v>
      </c>
    </row>
    <row r="161" spans="1:64" ht="14.25" thickBot="1" x14ac:dyDescent="0.2">
      <c r="A161" s="221"/>
      <c r="B161" s="224"/>
      <c r="C161" s="226"/>
      <c r="D161" s="224"/>
      <c r="E161" s="128" t="str">
        <f>IF(C160="○",IF($D160&lt;&gt;"",VLOOKUP($D160,新規学連登録者入力シート!$A$2:$U$101,7,FALSE),""),IF($D160&lt;&gt;"",IF(VLOOKUP(記入方法!$D160,登録者リスト!$A$1:$F$43729,4,FALSE)=基本情報!$D$6,VLOOKUP(記入方法!$D160,登録者リスト!$A$1:$F$43729,2,FALSE),""),""))</f>
        <v/>
      </c>
      <c r="F161" s="215"/>
      <c r="G161" s="128" t="str">
        <f>IF(C160="○",IF($D160&lt;&gt;"",VLOOKUP($D160,新規学連登録者入力シート!$A$2:$U$101,19,FALSE),""),IF($D160&lt;&gt;"",IF(VLOOKUP(記入方法!$D160,登録者リスト!$A$1:$F$43729,4,FALSE)=基本情報!$D$6,VLOOKUP(記入方法!$D160,登録者リスト!$A$1:$F$43729,6,FALSE),""),""))</f>
        <v/>
      </c>
      <c r="H161" s="213"/>
      <c r="I161" s="217"/>
      <c r="J161" s="217"/>
      <c r="K161" s="219"/>
      <c r="L161" s="106"/>
      <c r="M161" s="14" t="str">
        <f>IF(U161="",ASC(N161&amp;IF(P161&lt;&gt;"",TEXT(P161,"00"),"")&amp;IF(R161&lt;&gt;"",TEXT(R161,"00"),"")&amp;IF(T161&lt;&gt;"",TEXT(T161,"00"),"")),ASC(U161))</f>
        <v/>
      </c>
      <c r="N161" s="213"/>
      <c r="O161" s="197"/>
      <c r="P161" s="207"/>
      <c r="Q161" s="197"/>
      <c r="R161" s="207"/>
      <c r="S161" s="209"/>
      <c r="T161" s="211"/>
      <c r="U161" s="213"/>
      <c r="V161" s="9"/>
      <c r="W161" s="10" t="s">
        <v>23</v>
      </c>
      <c r="X161" s="9"/>
      <c r="Y161" s="10" t="s">
        <v>25</v>
      </c>
      <c r="Z161" s="9"/>
      <c r="AA161" s="10" t="s">
        <v>26</v>
      </c>
      <c r="AB161" s="215"/>
      <c r="AC161" s="102" t="str">
        <f>IF(AK161="",ASC(AD160&amp;IF(AF161&lt;&gt;"",TEXT(AF161,"00"),"")&amp;IF(AH161&lt;&gt;"",TEXT(AH161,"00"),"")&amp;IF(AJ161&lt;&gt;"",TEXT(AJ161,"00"),"")),ASC(AK161))</f>
        <v/>
      </c>
      <c r="AD161" s="199"/>
      <c r="AE161" s="201"/>
      <c r="AF161" s="203"/>
      <c r="AG161" s="201"/>
      <c r="AH161" s="203"/>
      <c r="AI161" s="205"/>
      <c r="AJ161" s="263"/>
      <c r="AK161" s="199"/>
      <c r="AL161" s="14" t="str">
        <f>IF(AT161="",ASC(AM161&amp;IF(AO161&lt;&gt;"",TEXT(AO161,"00"),"")&amp;IF(AQ161&lt;&gt;"",TEXT(AQ161,"00"),"")&amp;IF(AS161&lt;&gt;"",TEXT(AS161,"00"),"")),ASC(AT161))</f>
        <v/>
      </c>
      <c r="AM161" s="224"/>
      <c r="AN161" s="197"/>
      <c r="AO161" s="251"/>
      <c r="AP161" s="197"/>
      <c r="AQ161" s="251"/>
      <c r="AR161" s="209"/>
      <c r="AS161" s="253"/>
      <c r="AT161" s="255"/>
      <c r="AV161" s="5" t="str">
        <f>IF(AND(I161&lt;&gt;"107 ハーフマラソン",I161&lt;&gt;"062 10000mW"),D160 &amp; "-" &amp; I161,D160 &amp; "-" &amp; I161 &amp; J161)</f>
        <v>-</v>
      </c>
      <c r="AW161" s="5" t="str">
        <f>IF(ISERROR(VLOOKUP(記入方法!$AV161,登録者リスト!#REF!,4,FALSE)),"○","")</f>
        <v>○</v>
      </c>
      <c r="AX161" s="5" t="e">
        <f>IF(AND(I161&lt;&gt;"107 ハーフマラソン",I161&lt;&gt;"062 10000mW"),#REF! &amp; "-" &amp; I161,#REF! &amp; "-" &amp; I161 &amp; J161)</f>
        <v>#REF!</v>
      </c>
      <c r="AY161" s="5" t="str">
        <f>IF(ISERROR(VLOOKUP(AX161,突破者リスト外資格記録入力シート!$D$7:$M$106,2,FALSE)),"○","")</f>
        <v>○</v>
      </c>
      <c r="BA161" s="5" t="str">
        <f>IF(I161="107 ハーフマラソン","H",IF(I161="062 10000mW","W",""))</f>
        <v/>
      </c>
      <c r="BB161" s="5" t="e">
        <f>VLOOKUP($I161 &amp; $J161,標準記録!$A$1:$D$26,2,FALSE)</f>
        <v>#N/A</v>
      </c>
      <c r="BC161" s="5" t="e">
        <f>VLOOKUP($I161 &amp; $J161,標準記録!$A$1:$D$26,3,FALSE)</f>
        <v>#N/A</v>
      </c>
      <c r="BD161" s="5" t="e">
        <f>VLOOKUP($I161 &amp; $J161,標準記録!$A$1:$D$26,4,FALSE)</f>
        <v>#N/A</v>
      </c>
      <c r="BE161" s="5" t="str">
        <f>IF(BF161="","",A160)</f>
        <v/>
      </c>
      <c r="BF161" s="5" t="str">
        <f>IF(OR(I161="201 十種競技",I161="202 七種競技"),#REF!,"")</f>
        <v/>
      </c>
      <c r="BG161" s="5" t="str">
        <f>IF(I161="107 ハーフマラソン",#REF!,"")</f>
        <v/>
      </c>
      <c r="BH161" s="5" t="str">
        <f>I161 &amp; K161</f>
        <v/>
      </c>
      <c r="BI161" s="5">
        <f>I161</f>
        <v>0</v>
      </c>
      <c r="BJ161" s="5">
        <f>COUNTIF($BI$5:$BI$401,I161)</f>
        <v>160</v>
      </c>
      <c r="BK161" s="5">
        <f>COUNTIF($BH$5:$BH$401,I161 &amp; "B標準")</f>
        <v>0</v>
      </c>
    </row>
    <row r="162" spans="1:64" ht="15" thickTop="1" thickBot="1" x14ac:dyDescent="0.2">
      <c r="A162" s="222"/>
      <c r="B162" s="256" t="s">
        <v>128</v>
      </c>
      <c r="C162" s="257"/>
      <c r="D162" s="257"/>
      <c r="E162" s="257"/>
      <c r="F162" s="257"/>
      <c r="G162" s="258"/>
      <c r="H162" s="125"/>
      <c r="I162" s="259"/>
      <c r="J162" s="260"/>
      <c r="K162" s="260"/>
      <c r="L162" s="260"/>
      <c r="M162" s="260"/>
      <c r="N162" s="260"/>
      <c r="O162" s="260"/>
      <c r="P162" s="260"/>
      <c r="Q162" s="260"/>
      <c r="R162" s="260"/>
      <c r="S162" s="260"/>
      <c r="T162" s="260"/>
      <c r="U162" s="260"/>
      <c r="V162" s="260"/>
      <c r="W162" s="260"/>
      <c r="X162" s="260"/>
      <c r="Y162" s="260"/>
      <c r="Z162" s="260"/>
      <c r="AA162" s="260"/>
      <c r="AB162" s="260"/>
      <c r="AC162" s="260"/>
      <c r="AD162" s="260"/>
      <c r="AE162" s="260"/>
      <c r="AF162" s="260"/>
      <c r="AG162" s="260"/>
      <c r="AH162" s="260"/>
      <c r="AI162" s="260"/>
      <c r="AJ162" s="260"/>
      <c r="AK162" s="260"/>
      <c r="AL162" s="260"/>
      <c r="AM162" s="260"/>
      <c r="AN162" s="260"/>
      <c r="AO162" s="260"/>
      <c r="AP162" s="260"/>
      <c r="AQ162" s="260"/>
      <c r="AR162" s="260"/>
      <c r="AS162" s="260"/>
      <c r="AT162" s="261"/>
    </row>
    <row r="163" spans="1:64" ht="13.5" customHeight="1" x14ac:dyDescent="0.15">
      <c r="A163" s="244"/>
      <c r="B163" s="246" t="s">
        <v>0</v>
      </c>
      <c r="C163" s="248" t="s">
        <v>242</v>
      </c>
      <c r="D163" s="248" t="str">
        <f>IF(C165="○","整理番号","登録番号")</f>
        <v>登録番号</v>
      </c>
      <c r="E163" s="124" t="s">
        <v>13550</v>
      </c>
      <c r="F163" s="246" t="s">
        <v>275</v>
      </c>
      <c r="G163" s="104" t="s">
        <v>1</v>
      </c>
      <c r="H163" s="229" t="s">
        <v>13551</v>
      </c>
      <c r="I163" s="227" t="s">
        <v>2</v>
      </c>
      <c r="J163" s="229" t="s">
        <v>284</v>
      </c>
      <c r="K163" s="229" t="s">
        <v>3</v>
      </c>
      <c r="L163" s="114" t="s">
        <v>243</v>
      </c>
      <c r="M163" s="107" t="s">
        <v>16</v>
      </c>
      <c r="N163" s="231" t="s">
        <v>4</v>
      </c>
      <c r="O163" s="232"/>
      <c r="P163" s="232"/>
      <c r="Q163" s="232"/>
      <c r="R163" s="232"/>
      <c r="S163" s="232"/>
      <c r="T163" s="232"/>
      <c r="U163" s="232"/>
      <c r="V163" s="232"/>
      <c r="W163" s="232"/>
      <c r="X163" s="232"/>
      <c r="Y163" s="232"/>
      <c r="Z163" s="232"/>
      <c r="AA163" s="232"/>
      <c r="AB163" s="233"/>
      <c r="AC163" s="109" t="s">
        <v>16</v>
      </c>
      <c r="AD163" s="234" t="s">
        <v>448</v>
      </c>
      <c r="AE163" s="235"/>
      <c r="AF163" s="235"/>
      <c r="AG163" s="235"/>
      <c r="AH163" s="235"/>
      <c r="AI163" s="235"/>
      <c r="AJ163" s="235"/>
      <c r="AK163" s="236"/>
      <c r="AL163" s="107" t="s">
        <v>16</v>
      </c>
      <c r="AM163" s="231" t="s">
        <v>445</v>
      </c>
      <c r="AN163" s="232"/>
      <c r="AO163" s="232"/>
      <c r="AP163" s="232"/>
      <c r="AQ163" s="232"/>
      <c r="AR163" s="232"/>
      <c r="AS163" s="232"/>
      <c r="AT163" s="237"/>
    </row>
    <row r="164" spans="1:64" ht="14.25" thickBot="1" x14ac:dyDescent="0.2">
      <c r="A164" s="245"/>
      <c r="B164" s="247"/>
      <c r="C164" s="249"/>
      <c r="D164" s="249"/>
      <c r="E164" s="129" t="s">
        <v>6</v>
      </c>
      <c r="F164" s="247"/>
      <c r="G164" s="6" t="s">
        <v>7</v>
      </c>
      <c r="H164" s="247"/>
      <c r="I164" s="228"/>
      <c r="J164" s="230"/>
      <c r="K164" s="230"/>
      <c r="L164" s="115"/>
      <c r="M164" s="108"/>
      <c r="N164" s="238" t="s">
        <v>8</v>
      </c>
      <c r="O164" s="239"/>
      <c r="P164" s="239"/>
      <c r="Q164" s="239"/>
      <c r="R164" s="239"/>
      <c r="S164" s="239"/>
      <c r="T164" s="240"/>
      <c r="U164" s="129" t="s">
        <v>9</v>
      </c>
      <c r="V164" s="111" t="s">
        <v>10</v>
      </c>
      <c r="W164" s="112"/>
      <c r="X164" s="112"/>
      <c r="Y164" s="112"/>
      <c r="Z164" s="112"/>
      <c r="AA164" s="113"/>
      <c r="AB164" s="92" t="s">
        <v>11</v>
      </c>
      <c r="AC164" s="110"/>
      <c r="AD164" s="241" t="s">
        <v>8</v>
      </c>
      <c r="AE164" s="242"/>
      <c r="AF164" s="242"/>
      <c r="AG164" s="242"/>
      <c r="AH164" s="242"/>
      <c r="AI164" s="242"/>
      <c r="AJ164" s="243"/>
      <c r="AK164" s="100" t="s">
        <v>9</v>
      </c>
      <c r="AL164" s="108"/>
      <c r="AM164" s="238" t="s">
        <v>8</v>
      </c>
      <c r="AN164" s="239"/>
      <c r="AO164" s="239"/>
      <c r="AP164" s="239"/>
      <c r="AQ164" s="239"/>
      <c r="AR164" s="239"/>
      <c r="AS164" s="240"/>
      <c r="AT164" s="93" t="s">
        <v>9</v>
      </c>
    </row>
    <row r="165" spans="1:64" x14ac:dyDescent="0.15">
      <c r="A165" s="220">
        <v>33</v>
      </c>
      <c r="B165" s="223"/>
      <c r="C165" s="225"/>
      <c r="D165" s="223"/>
      <c r="E165" s="126" t="str">
        <f>IF(C165="○",IF($D165&lt;&gt;"",VLOOKUP($D165,新規学連登録者入力シート!$A$2:$U$101,8,FALSE),""),IF($D165&lt;&gt;"",IF(VLOOKUP(記入方法!$D165,登録者リスト!$A$1:$F$43729,4,FALSE)=基本情報!$D$6,VLOOKUP(記入方法!$D165,登録者リスト!$A$1:$F$43729,3,FALSE),""),""))</f>
        <v/>
      </c>
      <c r="F165" s="214" t="str">
        <f>IF(C165="○",IF($D165&lt;&gt;"",VLOOKUP($D165,新規学連登録者入力シート!$A$2:$U$101,9,FALSE),""),IF($D165&lt;&gt;"",IF(VLOOKUP(記入方法!$D165,登録者リスト!$A$1:$G$43729,4,FALSE)=基本情報!$D$6,VLOOKUP(記入方法!$D165,登録者リスト!$A$1:$G$43729,7,FALSE),""),""))</f>
        <v/>
      </c>
      <c r="G165" s="127" t="str">
        <f>IF(C165="○",IF($D165&lt;&gt;"",VLOOKUP($D165,新規学連登録者入力シート!$A$2:$U$101,14,FALSE),""),IF($D165&lt;&gt;"",IF(VLOOKUP(記入方法!$D165,登録者リスト!$A$1:$F$43729,4,FALSE)=基本情報!$D$6,VLOOKUP(記入方法!$D165,登録者リスト!$A$1:$F$43729,5,FALSE),""),""))</f>
        <v/>
      </c>
      <c r="H165" s="212" t="str">
        <f>IF(C165="○",IF($D165&lt;&gt;"",VLOOKUP($D165,新規学連登録者入力シート!$A$2:$U$101,19,FALSE),""),IF($D165&lt;&gt;"",IF(VLOOKUP(記入方法!$D165,登録者リスト!$A$1:$H$43729,4,FALSE)=基本情報!$D$6,VLOOKUP(記入方法!$D165,登録者リスト!$A$1:$H$43729,8,FALSE),""),""))</f>
        <v/>
      </c>
      <c r="I165" s="216"/>
      <c r="J165" s="216"/>
      <c r="K165" s="218" t="str">
        <f>IFERROR(IF(I165="","",IF(AND(I165&lt;&gt;"107 ハーフマラソン",I165&lt;&gt;"062 10000mW"),IF(BD165="T",IF(VALUE(M165)&lt;=BB165,"A標準",IF(VALUE(M165)&lt;=BC165,"B標準","未突破")),IF(VALUE(M165)&gt;=BB165,"A標準",IF(VALUE(M165)&gt;=BC165,"B標準","未突破"))),IF(VALUE(M165)&lt;=BC165,"","未突破"))),"")</f>
        <v/>
      </c>
      <c r="L165" s="105"/>
      <c r="M165" s="12" t="str">
        <f>IF(U165="",ASC(N165&amp;IF(P165&lt;&gt;"",TEXT(P165,"00"),"")&amp;IF(R165&lt;&gt;"",TEXT(R165,"00"),"")&amp;IF(T165&lt;&gt;"",TEXT(T165,"00"),"")),ASC(U165))</f>
        <v/>
      </c>
      <c r="N165" s="212"/>
      <c r="O165" s="196" t="s">
        <v>239</v>
      </c>
      <c r="P165" s="206"/>
      <c r="Q165" s="196" t="s">
        <v>240</v>
      </c>
      <c r="R165" s="206"/>
      <c r="S165" s="208" t="s">
        <v>241</v>
      </c>
      <c r="T165" s="210"/>
      <c r="U165" s="212"/>
      <c r="V165" s="7"/>
      <c r="W165" s="8" t="s">
        <v>23</v>
      </c>
      <c r="X165" s="7"/>
      <c r="Y165" s="8" t="s">
        <v>24</v>
      </c>
      <c r="Z165" s="7"/>
      <c r="AA165" s="8" t="s">
        <v>26</v>
      </c>
      <c r="AB165" s="214"/>
      <c r="AC165" s="101" t="str">
        <f>IF(AK165="",ASC(AD165&amp;IF(AF165&lt;&gt;"",TEXT(AF165,"00"),"")&amp;IF(AH165&lt;&gt;"",TEXT(AH165,"00"),"")&amp;IF(AJ165&lt;&gt;"",TEXT(AJ165,"00"),"")),ASC(AK165))</f>
        <v/>
      </c>
      <c r="AD165" s="198" t="str">
        <f>IF(I165="","",IF(I165="201 十種競技","",VLOOKUP(I165,大学記録!$A$3:$H$5,2,FALSE)))</f>
        <v/>
      </c>
      <c r="AE165" s="200" t="s">
        <v>239</v>
      </c>
      <c r="AF165" s="202" t="str">
        <f>IF(I165="","",IF(I165="201 十種競技","",VLOOKUP(I165,大学記録!$A$3:$H$5,4,FALSE)))</f>
        <v/>
      </c>
      <c r="AG165" s="200" t="s">
        <v>240</v>
      </c>
      <c r="AH165" s="202" t="str">
        <f>IF(I165="","",IF(I165="201 十種競技","",VLOOKUP(I165,大学記録!$A$3:$H$5,6,FALSE)))</f>
        <v/>
      </c>
      <c r="AI165" s="204" t="s">
        <v>241</v>
      </c>
      <c r="AJ165" s="262" t="str">
        <f>IF(I165="","",IF(I165="201 十種競技","",VLOOKUP(I165,大学記録!$A$3:$H$5,8,FALSE)))</f>
        <v/>
      </c>
      <c r="AK165" s="198" t="str">
        <f>IF(I165="","",IF(I165="201 十種競技",大学記録!#REF!,""))</f>
        <v/>
      </c>
      <c r="AL165" s="12" t="str">
        <f>IF(AT165="",ASC(AM165&amp;IF(AO165&lt;&gt;"",TEXT(AO165,"00"),"")&amp;IF(AQ165&lt;&gt;"",TEXT(AQ165,"00"),"")&amp;IF(AS165&lt;&gt;"",TEXT(AS165,"00"),"")),ASC(AT165))</f>
        <v/>
      </c>
      <c r="AM165" s="223"/>
      <c r="AN165" s="196" t="s">
        <v>239</v>
      </c>
      <c r="AO165" s="250"/>
      <c r="AP165" s="196" t="s">
        <v>240</v>
      </c>
      <c r="AQ165" s="250"/>
      <c r="AR165" s="208" t="s">
        <v>241</v>
      </c>
      <c r="AS165" s="252"/>
      <c r="AT165" s="254"/>
      <c r="AV165" s="5" t="str">
        <f>IF(AND(I165&lt;&gt;"107 ハーフマラソン",I165&lt;&gt;"062 10000mW"),D165 &amp; "-" &amp; I165,D165 &amp; "-" &amp; I165 &amp; J165)</f>
        <v>-</v>
      </c>
      <c r="AW165" s="5" t="str">
        <f>IF(ISERROR(VLOOKUP(記入方法!$AV165,登録者リスト!#REF!,4,FALSE)),"○","")</f>
        <v>○</v>
      </c>
      <c r="AX165" s="5" t="e">
        <f>IF(AND(I165&lt;&gt;"107 ハーフマラソン",I165&lt;&gt;"062 10000mW"),#REF! &amp; "-" &amp; I165,#REF! &amp; "-" &amp; I165 &amp; J165)</f>
        <v>#REF!</v>
      </c>
      <c r="AY165" s="5" t="str">
        <f>IF(ISERROR(VLOOKUP(AX165,突破者リスト外資格記録入力シート!$D$7:$M$106,2,FALSE)),"○","")</f>
        <v>○</v>
      </c>
      <c r="AZ165" s="5" t="str">
        <f>IF(C165="○","整理番号","登録番号")</f>
        <v>登録番号</v>
      </c>
      <c r="BA165" s="5" t="str">
        <f>IF(I165="107 ハーフマラソン","H",IF(I165="062 10000mW","W",""))</f>
        <v/>
      </c>
      <c r="BB165" s="5" t="e">
        <f>VLOOKUP($I165 &amp; $J165,標準記録!$A$1:$D$26,2,FALSE)</f>
        <v>#N/A</v>
      </c>
      <c r="BC165" s="5" t="e">
        <f>VLOOKUP($I165 &amp; $J165,標準記録!$A$1:$D$26,3,FALSE)</f>
        <v>#N/A</v>
      </c>
      <c r="BD165" s="5" t="e">
        <f>VLOOKUP($I165 &amp; $J165,標準記録!$A$1:$D$26,4,FALSE)</f>
        <v>#N/A</v>
      </c>
      <c r="BE165" s="5" t="str">
        <f>IF(BF165="","",A165)</f>
        <v/>
      </c>
      <c r="BF165" s="5" t="str">
        <f>IF(OR(I165="201 十種競技",I165="202 七種競技"),#REF!,"")</f>
        <v/>
      </c>
      <c r="BG165" s="5" t="str">
        <f>IF(I165="107 ハーフマラソン",#REF!,"")</f>
        <v/>
      </c>
      <c r="BH165" s="5" t="str">
        <f>I165 &amp; K165</f>
        <v/>
      </c>
      <c r="BI165" s="5">
        <f>I165</f>
        <v>0</v>
      </c>
      <c r="BJ165" s="5">
        <f>COUNTIF($BI$5:$BI$401,I165)</f>
        <v>160</v>
      </c>
      <c r="BK165" s="5">
        <f>COUNTIF($BH$5:$BH$401,I165 &amp; "B標準")</f>
        <v>0</v>
      </c>
      <c r="BL165" s="5" t="str">
        <f>D163 &amp; D165</f>
        <v>登録番号</v>
      </c>
    </row>
    <row r="166" spans="1:64" ht="14.25" thickBot="1" x14ac:dyDescent="0.2">
      <c r="A166" s="221"/>
      <c r="B166" s="224"/>
      <c r="C166" s="226"/>
      <c r="D166" s="224"/>
      <c r="E166" s="128" t="str">
        <f>IF(C165="○",IF($D165&lt;&gt;"",VLOOKUP($D165,新規学連登録者入力シート!$A$2:$U$101,7,FALSE),""),IF($D165&lt;&gt;"",IF(VLOOKUP(記入方法!$D165,登録者リスト!$A$1:$F$43729,4,FALSE)=基本情報!$D$6,VLOOKUP(記入方法!$D165,登録者リスト!$A$1:$F$43729,2,FALSE),""),""))</f>
        <v/>
      </c>
      <c r="F166" s="215"/>
      <c r="G166" s="128" t="str">
        <f>IF(C165="○",IF($D165&lt;&gt;"",VLOOKUP($D165,新規学連登録者入力シート!$A$2:$U$101,19,FALSE),""),IF($D165&lt;&gt;"",IF(VLOOKUP(記入方法!$D165,登録者リスト!$A$1:$F$43729,4,FALSE)=基本情報!$D$6,VLOOKUP(記入方法!$D165,登録者リスト!$A$1:$F$43729,6,FALSE),""),""))</f>
        <v/>
      </c>
      <c r="H166" s="213"/>
      <c r="I166" s="217"/>
      <c r="J166" s="217"/>
      <c r="K166" s="219"/>
      <c r="L166" s="106"/>
      <c r="M166" s="14" t="str">
        <f>IF(U166="",ASC(N166&amp;IF(P166&lt;&gt;"",TEXT(P166,"00"),"")&amp;IF(R166&lt;&gt;"",TEXT(R166,"00"),"")&amp;IF(T166&lt;&gt;"",TEXT(T166,"00"),"")),ASC(U166))</f>
        <v/>
      </c>
      <c r="N166" s="213"/>
      <c r="O166" s="197"/>
      <c r="P166" s="207"/>
      <c r="Q166" s="197"/>
      <c r="R166" s="207"/>
      <c r="S166" s="209"/>
      <c r="T166" s="211"/>
      <c r="U166" s="213"/>
      <c r="V166" s="9"/>
      <c r="W166" s="10" t="s">
        <v>23</v>
      </c>
      <c r="X166" s="9"/>
      <c r="Y166" s="10" t="s">
        <v>25</v>
      </c>
      <c r="Z166" s="9"/>
      <c r="AA166" s="10" t="s">
        <v>26</v>
      </c>
      <c r="AB166" s="215"/>
      <c r="AC166" s="102" t="str">
        <f>IF(AK166="",ASC(AD165&amp;IF(AF166&lt;&gt;"",TEXT(AF166,"00"),"")&amp;IF(AH166&lt;&gt;"",TEXT(AH166,"00"),"")&amp;IF(AJ166&lt;&gt;"",TEXT(AJ166,"00"),"")),ASC(AK166))</f>
        <v/>
      </c>
      <c r="AD166" s="199"/>
      <c r="AE166" s="201"/>
      <c r="AF166" s="203"/>
      <c r="AG166" s="201"/>
      <c r="AH166" s="203"/>
      <c r="AI166" s="205"/>
      <c r="AJ166" s="263"/>
      <c r="AK166" s="199"/>
      <c r="AL166" s="14" t="str">
        <f>IF(AT166="",ASC(AM166&amp;IF(AO166&lt;&gt;"",TEXT(AO166,"00"),"")&amp;IF(AQ166&lt;&gt;"",TEXT(AQ166,"00"),"")&amp;IF(AS166&lt;&gt;"",TEXT(AS166,"00"),"")),ASC(AT166))</f>
        <v/>
      </c>
      <c r="AM166" s="224"/>
      <c r="AN166" s="197"/>
      <c r="AO166" s="251"/>
      <c r="AP166" s="197"/>
      <c r="AQ166" s="251"/>
      <c r="AR166" s="209"/>
      <c r="AS166" s="253"/>
      <c r="AT166" s="255"/>
      <c r="AV166" s="5" t="str">
        <f>IF(AND(I166&lt;&gt;"107 ハーフマラソン",I166&lt;&gt;"062 10000mW"),D165 &amp; "-" &amp; I166,D165 &amp; "-" &amp; I166 &amp; J166)</f>
        <v>-</v>
      </c>
      <c r="AW166" s="5" t="str">
        <f>IF(ISERROR(VLOOKUP(記入方法!$AV166,登録者リスト!#REF!,4,FALSE)),"○","")</f>
        <v>○</v>
      </c>
      <c r="AX166" s="5" t="e">
        <f>IF(AND(I166&lt;&gt;"107 ハーフマラソン",I166&lt;&gt;"062 10000mW"),#REF! &amp; "-" &amp; I166,#REF! &amp; "-" &amp; I166 &amp; J166)</f>
        <v>#REF!</v>
      </c>
      <c r="AY166" s="5" t="str">
        <f>IF(ISERROR(VLOOKUP(AX166,突破者リスト外資格記録入力シート!$D$7:$M$106,2,FALSE)),"○","")</f>
        <v>○</v>
      </c>
      <c r="BA166" s="5" t="str">
        <f>IF(I166="107 ハーフマラソン","H",IF(I166="062 10000mW","W",""))</f>
        <v/>
      </c>
      <c r="BB166" s="5" t="e">
        <f>VLOOKUP($I166 &amp; $J166,標準記録!$A$1:$D$26,2,FALSE)</f>
        <v>#N/A</v>
      </c>
      <c r="BC166" s="5" t="e">
        <f>VLOOKUP($I166 &amp; $J166,標準記録!$A$1:$D$26,3,FALSE)</f>
        <v>#N/A</v>
      </c>
      <c r="BD166" s="5" t="e">
        <f>VLOOKUP($I166 &amp; $J166,標準記録!$A$1:$D$26,4,FALSE)</f>
        <v>#N/A</v>
      </c>
      <c r="BE166" s="5" t="str">
        <f>IF(BF166="","",A165)</f>
        <v/>
      </c>
      <c r="BF166" s="5" t="str">
        <f>IF(OR(I166="201 十種競技",I166="202 七種競技"),#REF!,"")</f>
        <v/>
      </c>
      <c r="BG166" s="5" t="str">
        <f>IF(I166="107 ハーフマラソン",#REF!,"")</f>
        <v/>
      </c>
      <c r="BH166" s="5" t="str">
        <f>I166 &amp; K166</f>
        <v/>
      </c>
      <c r="BI166" s="5">
        <f>I166</f>
        <v>0</v>
      </c>
      <c r="BJ166" s="5">
        <f>COUNTIF($BI$5:$BI$401,I166)</f>
        <v>160</v>
      </c>
      <c r="BK166" s="5">
        <f>COUNTIF($BH$5:$BH$401,I166 &amp; "B標準")</f>
        <v>0</v>
      </c>
    </row>
    <row r="167" spans="1:64" ht="15" thickTop="1" thickBot="1" x14ac:dyDescent="0.2">
      <c r="A167" s="222"/>
      <c r="B167" s="256" t="s">
        <v>128</v>
      </c>
      <c r="C167" s="257"/>
      <c r="D167" s="257"/>
      <c r="E167" s="257"/>
      <c r="F167" s="257"/>
      <c r="G167" s="258"/>
      <c r="H167" s="125"/>
      <c r="I167" s="259"/>
      <c r="J167" s="260"/>
      <c r="K167" s="260"/>
      <c r="L167" s="260"/>
      <c r="M167" s="260"/>
      <c r="N167" s="260"/>
      <c r="O167" s="260"/>
      <c r="P167" s="260"/>
      <c r="Q167" s="260"/>
      <c r="R167" s="260"/>
      <c r="S167" s="260"/>
      <c r="T167" s="260"/>
      <c r="U167" s="260"/>
      <c r="V167" s="260"/>
      <c r="W167" s="260"/>
      <c r="X167" s="260"/>
      <c r="Y167" s="260"/>
      <c r="Z167" s="260"/>
      <c r="AA167" s="260"/>
      <c r="AB167" s="260"/>
      <c r="AC167" s="260"/>
      <c r="AD167" s="260"/>
      <c r="AE167" s="260"/>
      <c r="AF167" s="260"/>
      <c r="AG167" s="260"/>
      <c r="AH167" s="260"/>
      <c r="AI167" s="260"/>
      <c r="AJ167" s="260"/>
      <c r="AK167" s="260"/>
      <c r="AL167" s="260"/>
      <c r="AM167" s="260"/>
      <c r="AN167" s="260"/>
      <c r="AO167" s="260"/>
      <c r="AP167" s="260"/>
      <c r="AQ167" s="260"/>
      <c r="AR167" s="260"/>
      <c r="AS167" s="260"/>
      <c r="AT167" s="261"/>
    </row>
    <row r="168" spans="1:64" ht="13.5" customHeight="1" x14ac:dyDescent="0.15">
      <c r="A168" s="244"/>
      <c r="B168" s="246" t="s">
        <v>0</v>
      </c>
      <c r="C168" s="248" t="s">
        <v>242</v>
      </c>
      <c r="D168" s="248" t="str">
        <f>IF(C170="○","整理番号","登録番号")</f>
        <v>登録番号</v>
      </c>
      <c r="E168" s="124" t="s">
        <v>13550</v>
      </c>
      <c r="F168" s="246" t="s">
        <v>275</v>
      </c>
      <c r="G168" s="104" t="s">
        <v>1</v>
      </c>
      <c r="H168" s="229" t="s">
        <v>13551</v>
      </c>
      <c r="I168" s="227" t="s">
        <v>2</v>
      </c>
      <c r="J168" s="229" t="s">
        <v>284</v>
      </c>
      <c r="K168" s="229" t="s">
        <v>3</v>
      </c>
      <c r="L168" s="114" t="s">
        <v>243</v>
      </c>
      <c r="M168" s="107" t="s">
        <v>16</v>
      </c>
      <c r="N168" s="231" t="s">
        <v>4</v>
      </c>
      <c r="O168" s="232"/>
      <c r="P168" s="232"/>
      <c r="Q168" s="232"/>
      <c r="R168" s="232"/>
      <c r="S168" s="232"/>
      <c r="T168" s="232"/>
      <c r="U168" s="232"/>
      <c r="V168" s="232"/>
      <c r="W168" s="232"/>
      <c r="X168" s="232"/>
      <c r="Y168" s="232"/>
      <c r="Z168" s="232"/>
      <c r="AA168" s="232"/>
      <c r="AB168" s="233"/>
      <c r="AC168" s="109" t="s">
        <v>16</v>
      </c>
      <c r="AD168" s="234" t="s">
        <v>448</v>
      </c>
      <c r="AE168" s="235"/>
      <c r="AF168" s="235"/>
      <c r="AG168" s="235"/>
      <c r="AH168" s="235"/>
      <c r="AI168" s="235"/>
      <c r="AJ168" s="235"/>
      <c r="AK168" s="236"/>
      <c r="AL168" s="107" t="s">
        <v>16</v>
      </c>
      <c r="AM168" s="231" t="s">
        <v>445</v>
      </c>
      <c r="AN168" s="232"/>
      <c r="AO168" s="232"/>
      <c r="AP168" s="232"/>
      <c r="AQ168" s="232"/>
      <c r="AR168" s="232"/>
      <c r="AS168" s="232"/>
      <c r="AT168" s="237"/>
    </row>
    <row r="169" spans="1:64" ht="14.25" thickBot="1" x14ac:dyDescent="0.2">
      <c r="A169" s="245"/>
      <c r="B169" s="247"/>
      <c r="C169" s="249"/>
      <c r="D169" s="249"/>
      <c r="E169" s="129" t="s">
        <v>6</v>
      </c>
      <c r="F169" s="247"/>
      <c r="G169" s="6" t="s">
        <v>7</v>
      </c>
      <c r="H169" s="247"/>
      <c r="I169" s="228"/>
      <c r="J169" s="230"/>
      <c r="K169" s="230"/>
      <c r="L169" s="115"/>
      <c r="M169" s="108"/>
      <c r="N169" s="238" t="s">
        <v>8</v>
      </c>
      <c r="O169" s="239"/>
      <c r="P169" s="239"/>
      <c r="Q169" s="239"/>
      <c r="R169" s="239"/>
      <c r="S169" s="239"/>
      <c r="T169" s="240"/>
      <c r="U169" s="129" t="s">
        <v>9</v>
      </c>
      <c r="V169" s="111" t="s">
        <v>10</v>
      </c>
      <c r="W169" s="112"/>
      <c r="X169" s="112"/>
      <c r="Y169" s="112"/>
      <c r="Z169" s="112"/>
      <c r="AA169" s="113"/>
      <c r="AB169" s="92" t="s">
        <v>11</v>
      </c>
      <c r="AC169" s="110"/>
      <c r="AD169" s="241" t="s">
        <v>8</v>
      </c>
      <c r="AE169" s="242"/>
      <c r="AF169" s="242"/>
      <c r="AG169" s="242"/>
      <c r="AH169" s="242"/>
      <c r="AI169" s="242"/>
      <c r="AJ169" s="243"/>
      <c r="AK169" s="100" t="s">
        <v>9</v>
      </c>
      <c r="AL169" s="108"/>
      <c r="AM169" s="238" t="s">
        <v>8</v>
      </c>
      <c r="AN169" s="239"/>
      <c r="AO169" s="239"/>
      <c r="AP169" s="239"/>
      <c r="AQ169" s="239"/>
      <c r="AR169" s="239"/>
      <c r="AS169" s="240"/>
      <c r="AT169" s="93" t="s">
        <v>9</v>
      </c>
    </row>
    <row r="170" spans="1:64" x14ac:dyDescent="0.15">
      <c r="A170" s="220">
        <v>34</v>
      </c>
      <c r="B170" s="223"/>
      <c r="C170" s="225"/>
      <c r="D170" s="223"/>
      <c r="E170" s="126" t="str">
        <f>IF(C170="○",IF($D170&lt;&gt;"",VLOOKUP($D170,新規学連登録者入力シート!$A$2:$U$101,8,FALSE),""),IF($D170&lt;&gt;"",IF(VLOOKUP(記入方法!$D170,登録者リスト!$A$1:$F$43729,4,FALSE)=基本情報!$D$6,VLOOKUP(記入方法!$D170,登録者リスト!$A$1:$F$43729,3,FALSE),""),""))</f>
        <v/>
      </c>
      <c r="F170" s="214" t="str">
        <f>IF(C170="○",IF($D170&lt;&gt;"",VLOOKUP($D170,新規学連登録者入力シート!$A$2:$U$101,9,FALSE),""),IF($D170&lt;&gt;"",IF(VLOOKUP(記入方法!$D170,登録者リスト!$A$1:$G$43729,4,FALSE)=基本情報!$D$6,VLOOKUP(記入方法!$D170,登録者リスト!$A$1:$G$43729,7,FALSE),""),""))</f>
        <v/>
      </c>
      <c r="G170" s="127" t="str">
        <f>IF(C170="○",IF($D170&lt;&gt;"",VLOOKUP($D170,新規学連登録者入力シート!$A$2:$U$101,14,FALSE),""),IF($D170&lt;&gt;"",IF(VLOOKUP(記入方法!$D170,登録者リスト!$A$1:$F$43729,4,FALSE)=基本情報!$D$6,VLOOKUP(記入方法!$D170,登録者リスト!$A$1:$F$43729,5,FALSE),""),""))</f>
        <v/>
      </c>
      <c r="H170" s="212" t="str">
        <f>IF(C170="○",IF($D170&lt;&gt;"",VLOOKUP($D170,新規学連登録者入力シート!$A$2:$U$101,19,FALSE),""),IF($D170&lt;&gt;"",IF(VLOOKUP(記入方法!$D170,登録者リスト!$A$1:$H$43729,4,FALSE)=基本情報!$D$6,VLOOKUP(記入方法!$D170,登録者リスト!$A$1:$H$43729,8,FALSE),""),""))</f>
        <v/>
      </c>
      <c r="I170" s="216"/>
      <c r="J170" s="216"/>
      <c r="K170" s="218" t="str">
        <f>IFERROR(IF(I170="","",IF(AND(I170&lt;&gt;"107 ハーフマラソン",I170&lt;&gt;"062 10000mW"),IF(BD170="T",IF(VALUE(M170)&lt;=BB170,"A標準",IF(VALUE(M170)&lt;=BC170,"B標準","未突破")),IF(VALUE(M170)&gt;=BB170,"A標準",IF(VALUE(M170)&gt;=BC170,"B標準","未突破"))),IF(VALUE(M170)&lt;=BC170,"","未突破"))),"")</f>
        <v/>
      </c>
      <c r="L170" s="105"/>
      <c r="M170" s="12" t="str">
        <f>IF(U170="",ASC(N170&amp;IF(P170&lt;&gt;"",TEXT(P170,"00"),"")&amp;IF(R170&lt;&gt;"",TEXT(R170,"00"),"")&amp;IF(T170&lt;&gt;"",TEXT(T170,"00"),"")),ASC(U170))</f>
        <v/>
      </c>
      <c r="N170" s="212"/>
      <c r="O170" s="196" t="s">
        <v>239</v>
      </c>
      <c r="P170" s="206"/>
      <c r="Q170" s="196" t="s">
        <v>240</v>
      </c>
      <c r="R170" s="206"/>
      <c r="S170" s="208" t="s">
        <v>241</v>
      </c>
      <c r="T170" s="210"/>
      <c r="U170" s="212"/>
      <c r="V170" s="7"/>
      <c r="W170" s="8" t="s">
        <v>23</v>
      </c>
      <c r="X170" s="7"/>
      <c r="Y170" s="8" t="s">
        <v>24</v>
      </c>
      <c r="Z170" s="7"/>
      <c r="AA170" s="8" t="s">
        <v>26</v>
      </c>
      <c r="AB170" s="214"/>
      <c r="AC170" s="101" t="str">
        <f>IF(AK170="",ASC(AD170&amp;IF(AF170&lt;&gt;"",TEXT(AF170,"00"),"")&amp;IF(AH170&lt;&gt;"",TEXT(AH170,"00"),"")&amp;IF(AJ170&lt;&gt;"",TEXT(AJ170,"00"),"")),ASC(AK170))</f>
        <v/>
      </c>
      <c r="AD170" s="198" t="str">
        <f>IF(I170="","",IF(I170="201 十種競技","",VLOOKUP(I170,大学記録!$A$3:$H$5,2,FALSE)))</f>
        <v/>
      </c>
      <c r="AE170" s="200" t="s">
        <v>239</v>
      </c>
      <c r="AF170" s="202" t="str">
        <f>IF(I170="","",IF(I170="201 十種競技","",VLOOKUP(I170,大学記録!$A$3:$H$5,4,FALSE)))</f>
        <v/>
      </c>
      <c r="AG170" s="200" t="s">
        <v>240</v>
      </c>
      <c r="AH170" s="202" t="str">
        <f>IF(I170="","",IF(I170="201 十種競技","",VLOOKUP(I170,大学記録!$A$3:$H$5,6,FALSE)))</f>
        <v/>
      </c>
      <c r="AI170" s="204" t="s">
        <v>241</v>
      </c>
      <c r="AJ170" s="262" t="str">
        <f>IF(I170="","",IF(I170="201 十種競技","",VLOOKUP(I170,大学記録!$A$3:$H$5,8,FALSE)))</f>
        <v/>
      </c>
      <c r="AK170" s="198" t="str">
        <f>IF(I170="","",IF(I170="201 十種競技",大学記録!#REF!,""))</f>
        <v/>
      </c>
      <c r="AL170" s="12" t="str">
        <f>IF(AT170="",ASC(AM170&amp;IF(AO170&lt;&gt;"",TEXT(AO170,"00"),"")&amp;IF(AQ170&lt;&gt;"",TEXT(AQ170,"00"),"")&amp;IF(AS170&lt;&gt;"",TEXT(AS170,"00"),"")),ASC(AT170))</f>
        <v/>
      </c>
      <c r="AM170" s="223"/>
      <c r="AN170" s="196" t="s">
        <v>239</v>
      </c>
      <c r="AO170" s="250"/>
      <c r="AP170" s="196" t="s">
        <v>240</v>
      </c>
      <c r="AQ170" s="250"/>
      <c r="AR170" s="208" t="s">
        <v>241</v>
      </c>
      <c r="AS170" s="252"/>
      <c r="AT170" s="254"/>
      <c r="AV170" s="5" t="str">
        <f>IF(AND(I170&lt;&gt;"107 ハーフマラソン",I170&lt;&gt;"062 10000mW"),D170 &amp; "-" &amp; I170,D170 &amp; "-" &amp; I170 &amp; J170)</f>
        <v>-</v>
      </c>
      <c r="AW170" s="5" t="str">
        <f>IF(ISERROR(VLOOKUP(記入方法!$AV170,登録者リスト!#REF!,4,FALSE)),"○","")</f>
        <v>○</v>
      </c>
      <c r="AX170" s="5" t="e">
        <f>IF(AND(I170&lt;&gt;"107 ハーフマラソン",I170&lt;&gt;"062 10000mW"),#REF! &amp; "-" &amp; I170,#REF! &amp; "-" &amp; I170 &amp; J170)</f>
        <v>#REF!</v>
      </c>
      <c r="AY170" s="5" t="str">
        <f>IF(ISERROR(VLOOKUP(AX170,突破者リスト外資格記録入力シート!$D$7:$M$106,2,FALSE)),"○","")</f>
        <v>○</v>
      </c>
      <c r="AZ170" s="5" t="str">
        <f>IF(C170="○","整理番号","登録番号")</f>
        <v>登録番号</v>
      </c>
      <c r="BA170" s="5" t="str">
        <f>IF(I170="107 ハーフマラソン","H",IF(I170="062 10000mW","W",""))</f>
        <v/>
      </c>
      <c r="BB170" s="5" t="e">
        <f>VLOOKUP($I170 &amp; $J170,標準記録!$A$1:$D$26,2,FALSE)</f>
        <v>#N/A</v>
      </c>
      <c r="BC170" s="5" t="e">
        <f>VLOOKUP($I170 &amp; $J170,標準記録!$A$1:$D$26,3,FALSE)</f>
        <v>#N/A</v>
      </c>
      <c r="BD170" s="5" t="e">
        <f>VLOOKUP($I170 &amp; $J170,標準記録!$A$1:$D$26,4,FALSE)</f>
        <v>#N/A</v>
      </c>
      <c r="BE170" s="5" t="str">
        <f>IF(BF170="","",A170)</f>
        <v/>
      </c>
      <c r="BF170" s="5" t="str">
        <f>IF(OR(I170="201 十種競技",I170="202 七種競技"),#REF!,"")</f>
        <v/>
      </c>
      <c r="BG170" s="5" t="str">
        <f>IF(I170="107 ハーフマラソン",#REF!,"")</f>
        <v/>
      </c>
      <c r="BH170" s="5" t="str">
        <f>I170 &amp; K170</f>
        <v/>
      </c>
      <c r="BI170" s="5">
        <f>I170</f>
        <v>0</v>
      </c>
      <c r="BJ170" s="5">
        <f>COUNTIF($BI$5:$BI$401,I170)</f>
        <v>160</v>
      </c>
      <c r="BK170" s="5">
        <f>COUNTIF($BH$5:$BH$401,I170 &amp; "B標準")</f>
        <v>0</v>
      </c>
      <c r="BL170" s="5" t="str">
        <f>D168 &amp; D170</f>
        <v>登録番号</v>
      </c>
    </row>
    <row r="171" spans="1:64" ht="14.25" thickBot="1" x14ac:dyDescent="0.2">
      <c r="A171" s="221"/>
      <c r="B171" s="224"/>
      <c r="C171" s="226"/>
      <c r="D171" s="224"/>
      <c r="E171" s="128" t="str">
        <f>IF(C170="○",IF($D170&lt;&gt;"",VLOOKUP($D170,新規学連登録者入力シート!$A$2:$U$101,7,FALSE),""),IF($D170&lt;&gt;"",IF(VLOOKUP(記入方法!$D170,登録者リスト!$A$1:$F$43729,4,FALSE)=基本情報!$D$6,VLOOKUP(記入方法!$D170,登録者リスト!$A$1:$F$43729,2,FALSE),""),""))</f>
        <v/>
      </c>
      <c r="F171" s="215"/>
      <c r="G171" s="128" t="str">
        <f>IF(C170="○",IF($D170&lt;&gt;"",VLOOKUP($D170,新規学連登録者入力シート!$A$2:$U$101,19,FALSE),""),IF($D170&lt;&gt;"",IF(VLOOKUP(記入方法!$D170,登録者リスト!$A$1:$F$43729,4,FALSE)=基本情報!$D$6,VLOOKUP(記入方法!$D170,登録者リスト!$A$1:$F$43729,6,FALSE),""),""))</f>
        <v/>
      </c>
      <c r="H171" s="213"/>
      <c r="I171" s="217"/>
      <c r="J171" s="217"/>
      <c r="K171" s="219"/>
      <c r="L171" s="106"/>
      <c r="M171" s="14" t="str">
        <f>IF(U171="",ASC(N171&amp;IF(P171&lt;&gt;"",TEXT(P171,"00"),"")&amp;IF(R171&lt;&gt;"",TEXT(R171,"00"),"")&amp;IF(T171&lt;&gt;"",TEXT(T171,"00"),"")),ASC(U171))</f>
        <v/>
      </c>
      <c r="N171" s="213"/>
      <c r="O171" s="197"/>
      <c r="P171" s="207"/>
      <c r="Q171" s="197"/>
      <c r="R171" s="207"/>
      <c r="S171" s="209"/>
      <c r="T171" s="211"/>
      <c r="U171" s="213"/>
      <c r="V171" s="9"/>
      <c r="W171" s="10" t="s">
        <v>23</v>
      </c>
      <c r="X171" s="9"/>
      <c r="Y171" s="10" t="s">
        <v>25</v>
      </c>
      <c r="Z171" s="9"/>
      <c r="AA171" s="10" t="s">
        <v>26</v>
      </c>
      <c r="AB171" s="215"/>
      <c r="AC171" s="102" t="str">
        <f>IF(AK171="",ASC(AD170&amp;IF(AF171&lt;&gt;"",TEXT(AF171,"00"),"")&amp;IF(AH171&lt;&gt;"",TEXT(AH171,"00"),"")&amp;IF(AJ171&lt;&gt;"",TEXT(AJ171,"00"),"")),ASC(AK171))</f>
        <v/>
      </c>
      <c r="AD171" s="199"/>
      <c r="AE171" s="201"/>
      <c r="AF171" s="203"/>
      <c r="AG171" s="201"/>
      <c r="AH171" s="203"/>
      <c r="AI171" s="205"/>
      <c r="AJ171" s="263"/>
      <c r="AK171" s="199"/>
      <c r="AL171" s="14" t="str">
        <f>IF(AT171="",ASC(AM171&amp;IF(AO171&lt;&gt;"",TEXT(AO171,"00"),"")&amp;IF(AQ171&lt;&gt;"",TEXT(AQ171,"00"),"")&amp;IF(AS171&lt;&gt;"",TEXT(AS171,"00"),"")),ASC(AT171))</f>
        <v/>
      </c>
      <c r="AM171" s="224"/>
      <c r="AN171" s="197"/>
      <c r="AO171" s="251"/>
      <c r="AP171" s="197"/>
      <c r="AQ171" s="251"/>
      <c r="AR171" s="209"/>
      <c r="AS171" s="253"/>
      <c r="AT171" s="255"/>
      <c r="AV171" s="5" t="str">
        <f>IF(AND(I171&lt;&gt;"107 ハーフマラソン",I171&lt;&gt;"062 10000mW"),D170 &amp; "-" &amp; I171,D170 &amp; "-" &amp; I171 &amp; J171)</f>
        <v>-</v>
      </c>
      <c r="AW171" s="5" t="str">
        <f>IF(ISERROR(VLOOKUP(記入方法!$AV171,登録者リスト!#REF!,4,FALSE)),"○","")</f>
        <v>○</v>
      </c>
      <c r="AX171" s="5" t="e">
        <f>IF(AND(I171&lt;&gt;"107 ハーフマラソン",I171&lt;&gt;"062 10000mW"),#REF! &amp; "-" &amp; I171,#REF! &amp; "-" &amp; I171 &amp; J171)</f>
        <v>#REF!</v>
      </c>
      <c r="AY171" s="5" t="str">
        <f>IF(ISERROR(VLOOKUP(AX171,突破者リスト外資格記録入力シート!$D$7:$M$106,2,FALSE)),"○","")</f>
        <v>○</v>
      </c>
      <c r="BA171" s="5" t="str">
        <f>IF(I171="107 ハーフマラソン","H",IF(I171="062 10000mW","W",""))</f>
        <v/>
      </c>
      <c r="BB171" s="5" t="e">
        <f>VLOOKUP($I171 &amp; $J171,標準記録!$A$1:$D$26,2,FALSE)</f>
        <v>#N/A</v>
      </c>
      <c r="BC171" s="5" t="e">
        <f>VLOOKUP($I171 &amp; $J171,標準記録!$A$1:$D$26,3,FALSE)</f>
        <v>#N/A</v>
      </c>
      <c r="BD171" s="5" t="e">
        <f>VLOOKUP($I171 &amp; $J171,標準記録!$A$1:$D$26,4,FALSE)</f>
        <v>#N/A</v>
      </c>
      <c r="BE171" s="5" t="str">
        <f>IF(BF171="","",A170)</f>
        <v/>
      </c>
      <c r="BF171" s="5" t="str">
        <f>IF(OR(I171="201 十種競技",I171="202 七種競技"),#REF!,"")</f>
        <v/>
      </c>
      <c r="BG171" s="5" t="str">
        <f>IF(I171="107 ハーフマラソン",#REF!,"")</f>
        <v/>
      </c>
      <c r="BH171" s="5" t="str">
        <f>I171 &amp; K171</f>
        <v/>
      </c>
      <c r="BI171" s="5">
        <f>I171</f>
        <v>0</v>
      </c>
      <c r="BJ171" s="5">
        <f>COUNTIF($BI$5:$BI$401,I171)</f>
        <v>160</v>
      </c>
      <c r="BK171" s="5">
        <f>COUNTIF($BH$5:$BH$401,I171 &amp; "B標準")</f>
        <v>0</v>
      </c>
    </row>
    <row r="172" spans="1:64" ht="15" thickTop="1" thickBot="1" x14ac:dyDescent="0.2">
      <c r="A172" s="222"/>
      <c r="B172" s="256" t="s">
        <v>128</v>
      </c>
      <c r="C172" s="257"/>
      <c r="D172" s="257"/>
      <c r="E172" s="257"/>
      <c r="F172" s="257"/>
      <c r="G172" s="258"/>
      <c r="H172" s="125"/>
      <c r="I172" s="259"/>
      <c r="J172" s="260"/>
      <c r="K172" s="260"/>
      <c r="L172" s="260"/>
      <c r="M172" s="260"/>
      <c r="N172" s="260"/>
      <c r="O172" s="260"/>
      <c r="P172" s="260"/>
      <c r="Q172" s="260"/>
      <c r="R172" s="260"/>
      <c r="S172" s="260"/>
      <c r="T172" s="260"/>
      <c r="U172" s="260"/>
      <c r="V172" s="260"/>
      <c r="W172" s="260"/>
      <c r="X172" s="260"/>
      <c r="Y172" s="260"/>
      <c r="Z172" s="260"/>
      <c r="AA172" s="260"/>
      <c r="AB172" s="260"/>
      <c r="AC172" s="260"/>
      <c r="AD172" s="260"/>
      <c r="AE172" s="260"/>
      <c r="AF172" s="260"/>
      <c r="AG172" s="260"/>
      <c r="AH172" s="260"/>
      <c r="AI172" s="260"/>
      <c r="AJ172" s="260"/>
      <c r="AK172" s="260"/>
      <c r="AL172" s="260"/>
      <c r="AM172" s="260"/>
      <c r="AN172" s="260"/>
      <c r="AO172" s="260"/>
      <c r="AP172" s="260"/>
      <c r="AQ172" s="260"/>
      <c r="AR172" s="260"/>
      <c r="AS172" s="260"/>
      <c r="AT172" s="261"/>
    </row>
    <row r="173" spans="1:64" ht="13.5" customHeight="1" x14ac:dyDescent="0.15">
      <c r="A173" s="244"/>
      <c r="B173" s="246" t="s">
        <v>0</v>
      </c>
      <c r="C173" s="248" t="s">
        <v>242</v>
      </c>
      <c r="D173" s="248" t="str">
        <f>IF(C175="○","整理番号","登録番号")</f>
        <v>登録番号</v>
      </c>
      <c r="E173" s="124" t="s">
        <v>13550</v>
      </c>
      <c r="F173" s="246" t="s">
        <v>275</v>
      </c>
      <c r="G173" s="104" t="s">
        <v>1</v>
      </c>
      <c r="H173" s="229" t="s">
        <v>13551</v>
      </c>
      <c r="I173" s="227" t="s">
        <v>2</v>
      </c>
      <c r="J173" s="229" t="s">
        <v>284</v>
      </c>
      <c r="K173" s="229" t="s">
        <v>3</v>
      </c>
      <c r="L173" s="114" t="s">
        <v>243</v>
      </c>
      <c r="M173" s="107" t="s">
        <v>16</v>
      </c>
      <c r="N173" s="231" t="s">
        <v>4</v>
      </c>
      <c r="O173" s="232"/>
      <c r="P173" s="232"/>
      <c r="Q173" s="232"/>
      <c r="R173" s="232"/>
      <c r="S173" s="232"/>
      <c r="T173" s="232"/>
      <c r="U173" s="232"/>
      <c r="V173" s="232"/>
      <c r="W173" s="232"/>
      <c r="X173" s="232"/>
      <c r="Y173" s="232"/>
      <c r="Z173" s="232"/>
      <c r="AA173" s="232"/>
      <c r="AB173" s="233"/>
      <c r="AC173" s="109" t="s">
        <v>16</v>
      </c>
      <c r="AD173" s="234" t="s">
        <v>448</v>
      </c>
      <c r="AE173" s="235"/>
      <c r="AF173" s="235"/>
      <c r="AG173" s="235"/>
      <c r="AH173" s="235"/>
      <c r="AI173" s="235"/>
      <c r="AJ173" s="235"/>
      <c r="AK173" s="236"/>
      <c r="AL173" s="107" t="s">
        <v>16</v>
      </c>
      <c r="AM173" s="231" t="s">
        <v>445</v>
      </c>
      <c r="AN173" s="232"/>
      <c r="AO173" s="232"/>
      <c r="AP173" s="232"/>
      <c r="AQ173" s="232"/>
      <c r="AR173" s="232"/>
      <c r="AS173" s="232"/>
      <c r="AT173" s="237"/>
    </row>
    <row r="174" spans="1:64" ht="14.25" thickBot="1" x14ac:dyDescent="0.2">
      <c r="A174" s="245"/>
      <c r="B174" s="247"/>
      <c r="C174" s="249"/>
      <c r="D174" s="249"/>
      <c r="E174" s="129" t="s">
        <v>6</v>
      </c>
      <c r="F174" s="247"/>
      <c r="G174" s="6" t="s">
        <v>7</v>
      </c>
      <c r="H174" s="247"/>
      <c r="I174" s="228"/>
      <c r="J174" s="230"/>
      <c r="K174" s="230"/>
      <c r="L174" s="115"/>
      <c r="M174" s="108"/>
      <c r="N174" s="238" t="s">
        <v>8</v>
      </c>
      <c r="O174" s="239"/>
      <c r="P174" s="239"/>
      <c r="Q174" s="239"/>
      <c r="R174" s="239"/>
      <c r="S174" s="239"/>
      <c r="T174" s="240"/>
      <c r="U174" s="129" t="s">
        <v>9</v>
      </c>
      <c r="V174" s="111" t="s">
        <v>10</v>
      </c>
      <c r="W174" s="112"/>
      <c r="X174" s="112"/>
      <c r="Y174" s="112"/>
      <c r="Z174" s="112"/>
      <c r="AA174" s="113"/>
      <c r="AB174" s="92" t="s">
        <v>11</v>
      </c>
      <c r="AC174" s="110"/>
      <c r="AD174" s="241" t="s">
        <v>8</v>
      </c>
      <c r="AE174" s="242"/>
      <c r="AF174" s="242"/>
      <c r="AG174" s="242"/>
      <c r="AH174" s="242"/>
      <c r="AI174" s="242"/>
      <c r="AJ174" s="243"/>
      <c r="AK174" s="100" t="s">
        <v>9</v>
      </c>
      <c r="AL174" s="108"/>
      <c r="AM174" s="238" t="s">
        <v>8</v>
      </c>
      <c r="AN174" s="239"/>
      <c r="AO174" s="239"/>
      <c r="AP174" s="239"/>
      <c r="AQ174" s="239"/>
      <c r="AR174" s="239"/>
      <c r="AS174" s="240"/>
      <c r="AT174" s="93" t="s">
        <v>9</v>
      </c>
    </row>
    <row r="175" spans="1:64" x14ac:dyDescent="0.15">
      <c r="A175" s="220">
        <v>35</v>
      </c>
      <c r="B175" s="223"/>
      <c r="C175" s="225"/>
      <c r="D175" s="223"/>
      <c r="E175" s="126" t="str">
        <f>IF(C175="○",IF($D175&lt;&gt;"",VLOOKUP($D175,新規学連登録者入力シート!$A$2:$U$101,8,FALSE),""),IF($D175&lt;&gt;"",IF(VLOOKUP(記入方法!$D175,登録者リスト!$A$1:$F$43729,4,FALSE)=基本情報!$D$6,VLOOKUP(記入方法!$D175,登録者リスト!$A$1:$F$43729,3,FALSE),""),""))</f>
        <v/>
      </c>
      <c r="F175" s="214" t="str">
        <f>IF(C175="○",IF($D175&lt;&gt;"",VLOOKUP($D175,新規学連登録者入力シート!$A$2:$U$101,9,FALSE),""),IF($D175&lt;&gt;"",IF(VLOOKUP(記入方法!$D175,登録者リスト!$A$1:$G$43729,4,FALSE)=基本情報!$D$6,VLOOKUP(記入方法!$D175,登録者リスト!$A$1:$G$43729,7,FALSE),""),""))</f>
        <v/>
      </c>
      <c r="G175" s="127" t="str">
        <f>IF(C175="○",IF($D175&lt;&gt;"",VLOOKUP($D175,新規学連登録者入力シート!$A$2:$U$101,14,FALSE),""),IF($D175&lt;&gt;"",IF(VLOOKUP(記入方法!$D175,登録者リスト!$A$1:$F$43729,4,FALSE)=基本情報!$D$6,VLOOKUP(記入方法!$D175,登録者リスト!$A$1:$F$43729,5,FALSE),""),""))</f>
        <v/>
      </c>
      <c r="H175" s="212" t="str">
        <f>IF(C175="○",IF($D175&lt;&gt;"",VLOOKUP($D175,新規学連登録者入力シート!$A$2:$U$101,19,FALSE),""),IF($D175&lt;&gt;"",IF(VLOOKUP(記入方法!$D175,登録者リスト!$A$1:$H$43729,4,FALSE)=基本情報!$D$6,VLOOKUP(記入方法!$D175,登録者リスト!$A$1:$H$43729,8,FALSE),""),""))</f>
        <v/>
      </c>
      <c r="I175" s="216"/>
      <c r="J175" s="216"/>
      <c r="K175" s="218" t="str">
        <f>IFERROR(IF(I175="","",IF(AND(I175&lt;&gt;"107 ハーフマラソン",I175&lt;&gt;"062 10000mW"),IF(BD175="T",IF(VALUE(M175)&lt;=BB175,"A標準",IF(VALUE(M175)&lt;=BC175,"B標準","未突破")),IF(VALUE(M175)&gt;=BB175,"A標準",IF(VALUE(M175)&gt;=BC175,"B標準","未突破"))),IF(VALUE(M175)&lt;=BC175,"","未突破"))),"")</f>
        <v/>
      </c>
      <c r="L175" s="105"/>
      <c r="M175" s="12" t="str">
        <f>IF(U175="",ASC(N175&amp;IF(P175&lt;&gt;"",TEXT(P175,"00"),"")&amp;IF(R175&lt;&gt;"",TEXT(R175,"00"),"")&amp;IF(T175&lt;&gt;"",TEXT(T175,"00"),"")),ASC(U175))</f>
        <v/>
      </c>
      <c r="N175" s="212"/>
      <c r="O175" s="196" t="s">
        <v>239</v>
      </c>
      <c r="P175" s="206"/>
      <c r="Q175" s="196" t="s">
        <v>240</v>
      </c>
      <c r="R175" s="206"/>
      <c r="S175" s="208" t="s">
        <v>241</v>
      </c>
      <c r="T175" s="210"/>
      <c r="U175" s="212"/>
      <c r="V175" s="7"/>
      <c r="W175" s="8" t="s">
        <v>23</v>
      </c>
      <c r="X175" s="7"/>
      <c r="Y175" s="8" t="s">
        <v>24</v>
      </c>
      <c r="Z175" s="7"/>
      <c r="AA175" s="8" t="s">
        <v>26</v>
      </c>
      <c r="AB175" s="214"/>
      <c r="AC175" s="101" t="str">
        <f>IF(AK175="",ASC(AD175&amp;IF(AF175&lt;&gt;"",TEXT(AF175,"00"),"")&amp;IF(AH175&lt;&gt;"",TEXT(AH175,"00"),"")&amp;IF(AJ175&lt;&gt;"",TEXT(AJ175,"00"),"")),ASC(AK175))</f>
        <v/>
      </c>
      <c r="AD175" s="198" t="str">
        <f>IF(I175="","",IF(I175="201 十種競技","",VLOOKUP(I175,大学記録!$A$3:$H$5,2,FALSE)))</f>
        <v/>
      </c>
      <c r="AE175" s="200" t="s">
        <v>239</v>
      </c>
      <c r="AF175" s="202" t="str">
        <f>IF(I175="","",IF(I175="201 十種競技","",VLOOKUP(I175,大学記録!$A$3:$H$5,4,FALSE)))</f>
        <v/>
      </c>
      <c r="AG175" s="200" t="s">
        <v>240</v>
      </c>
      <c r="AH175" s="202" t="str">
        <f>IF(I175="","",IF(I175="201 十種競技","",VLOOKUP(I175,大学記録!$A$3:$H$5,6,FALSE)))</f>
        <v/>
      </c>
      <c r="AI175" s="204" t="s">
        <v>241</v>
      </c>
      <c r="AJ175" s="262" t="str">
        <f>IF(I175="","",IF(I175="201 十種競技","",VLOOKUP(I175,大学記録!$A$3:$H$5,8,FALSE)))</f>
        <v/>
      </c>
      <c r="AK175" s="198" t="str">
        <f>IF(I175="","",IF(I175="201 十種競技",大学記録!#REF!,""))</f>
        <v/>
      </c>
      <c r="AL175" s="12" t="str">
        <f>IF(AT175="",ASC(AM175&amp;IF(AO175&lt;&gt;"",TEXT(AO175,"00"),"")&amp;IF(AQ175&lt;&gt;"",TEXT(AQ175,"00"),"")&amp;IF(AS175&lt;&gt;"",TEXT(AS175,"00"),"")),ASC(AT175))</f>
        <v/>
      </c>
      <c r="AM175" s="223"/>
      <c r="AN175" s="196" t="s">
        <v>239</v>
      </c>
      <c r="AO175" s="250"/>
      <c r="AP175" s="196" t="s">
        <v>240</v>
      </c>
      <c r="AQ175" s="250"/>
      <c r="AR175" s="208" t="s">
        <v>241</v>
      </c>
      <c r="AS175" s="252"/>
      <c r="AT175" s="254"/>
      <c r="AV175" s="5" t="str">
        <f>IF(AND(I175&lt;&gt;"107 ハーフマラソン",I175&lt;&gt;"062 10000mW"),D175 &amp; "-" &amp; I175,D175 &amp; "-" &amp; I175 &amp; J175)</f>
        <v>-</v>
      </c>
      <c r="AW175" s="5" t="str">
        <f>IF(ISERROR(VLOOKUP(記入方法!$AV175,登録者リスト!#REF!,4,FALSE)),"○","")</f>
        <v>○</v>
      </c>
      <c r="AX175" s="5" t="e">
        <f>IF(AND(I175&lt;&gt;"107 ハーフマラソン",I175&lt;&gt;"062 10000mW"),#REF! &amp; "-" &amp; I175,#REF! &amp; "-" &amp; I175 &amp; J175)</f>
        <v>#REF!</v>
      </c>
      <c r="AY175" s="5" t="str">
        <f>IF(ISERROR(VLOOKUP(AX175,突破者リスト外資格記録入力シート!$D$7:$M$106,2,FALSE)),"○","")</f>
        <v>○</v>
      </c>
      <c r="AZ175" s="5" t="str">
        <f>IF(C175="○","整理番号","登録番号")</f>
        <v>登録番号</v>
      </c>
      <c r="BA175" s="5" t="str">
        <f>IF(I175="107 ハーフマラソン","H",IF(I175="062 10000mW","W",""))</f>
        <v/>
      </c>
      <c r="BB175" s="5" t="e">
        <f>VLOOKUP($I175 &amp; $J175,標準記録!$A$1:$D$26,2,FALSE)</f>
        <v>#N/A</v>
      </c>
      <c r="BC175" s="5" t="e">
        <f>VLOOKUP($I175 &amp; $J175,標準記録!$A$1:$D$26,3,FALSE)</f>
        <v>#N/A</v>
      </c>
      <c r="BD175" s="5" t="e">
        <f>VLOOKUP($I175 &amp; $J175,標準記録!$A$1:$D$26,4,FALSE)</f>
        <v>#N/A</v>
      </c>
      <c r="BE175" s="5" t="str">
        <f>IF(BF175="","",A175)</f>
        <v/>
      </c>
      <c r="BF175" s="5" t="str">
        <f>IF(OR(I175="201 十種競技",I175="202 七種競技"),#REF!,"")</f>
        <v/>
      </c>
      <c r="BG175" s="5" t="str">
        <f>IF(I175="107 ハーフマラソン",#REF!,"")</f>
        <v/>
      </c>
      <c r="BH175" s="5" t="str">
        <f>I175 &amp; K175</f>
        <v/>
      </c>
      <c r="BI175" s="5">
        <f>I175</f>
        <v>0</v>
      </c>
      <c r="BJ175" s="5">
        <f>COUNTIF($BI$5:$BI$401,I175)</f>
        <v>160</v>
      </c>
      <c r="BK175" s="5">
        <f>COUNTIF($BH$5:$BH$401,I175 &amp; "B標準")</f>
        <v>0</v>
      </c>
      <c r="BL175" s="5" t="str">
        <f>D173 &amp; D175</f>
        <v>登録番号</v>
      </c>
    </row>
    <row r="176" spans="1:64" ht="14.25" thickBot="1" x14ac:dyDescent="0.2">
      <c r="A176" s="221"/>
      <c r="B176" s="224"/>
      <c r="C176" s="226"/>
      <c r="D176" s="224"/>
      <c r="E176" s="128" t="str">
        <f>IF(C175="○",IF($D175&lt;&gt;"",VLOOKUP($D175,新規学連登録者入力シート!$A$2:$U$101,7,FALSE),""),IF($D175&lt;&gt;"",IF(VLOOKUP(記入方法!$D175,登録者リスト!$A$1:$F$43729,4,FALSE)=基本情報!$D$6,VLOOKUP(記入方法!$D175,登録者リスト!$A$1:$F$43729,2,FALSE),""),""))</f>
        <v/>
      </c>
      <c r="F176" s="215"/>
      <c r="G176" s="128" t="str">
        <f>IF(C175="○",IF($D175&lt;&gt;"",VLOOKUP($D175,新規学連登録者入力シート!$A$2:$U$101,19,FALSE),""),IF($D175&lt;&gt;"",IF(VLOOKUP(記入方法!$D175,登録者リスト!$A$1:$F$43729,4,FALSE)=基本情報!$D$6,VLOOKUP(記入方法!$D175,登録者リスト!$A$1:$F$43729,6,FALSE),""),""))</f>
        <v/>
      </c>
      <c r="H176" s="213"/>
      <c r="I176" s="217"/>
      <c r="J176" s="217"/>
      <c r="K176" s="219"/>
      <c r="L176" s="106"/>
      <c r="M176" s="14" t="str">
        <f>IF(U176="",ASC(N176&amp;IF(P176&lt;&gt;"",TEXT(P176,"00"),"")&amp;IF(R176&lt;&gt;"",TEXT(R176,"00"),"")&amp;IF(T176&lt;&gt;"",TEXT(T176,"00"),"")),ASC(U176))</f>
        <v/>
      </c>
      <c r="N176" s="213"/>
      <c r="O176" s="197"/>
      <c r="P176" s="207"/>
      <c r="Q176" s="197"/>
      <c r="R176" s="207"/>
      <c r="S176" s="209"/>
      <c r="T176" s="211"/>
      <c r="U176" s="213"/>
      <c r="V176" s="9"/>
      <c r="W176" s="10" t="s">
        <v>23</v>
      </c>
      <c r="X176" s="9"/>
      <c r="Y176" s="10" t="s">
        <v>25</v>
      </c>
      <c r="Z176" s="9"/>
      <c r="AA176" s="10" t="s">
        <v>26</v>
      </c>
      <c r="AB176" s="215"/>
      <c r="AC176" s="102" t="str">
        <f>IF(AK176="",ASC(AD175&amp;IF(AF176&lt;&gt;"",TEXT(AF176,"00"),"")&amp;IF(AH176&lt;&gt;"",TEXT(AH176,"00"),"")&amp;IF(AJ176&lt;&gt;"",TEXT(AJ176,"00"),"")),ASC(AK176))</f>
        <v/>
      </c>
      <c r="AD176" s="199"/>
      <c r="AE176" s="201"/>
      <c r="AF176" s="203"/>
      <c r="AG176" s="201"/>
      <c r="AH176" s="203"/>
      <c r="AI176" s="205"/>
      <c r="AJ176" s="263"/>
      <c r="AK176" s="199"/>
      <c r="AL176" s="14" t="str">
        <f>IF(AT176="",ASC(AM176&amp;IF(AO176&lt;&gt;"",TEXT(AO176,"00"),"")&amp;IF(AQ176&lt;&gt;"",TEXT(AQ176,"00"),"")&amp;IF(AS176&lt;&gt;"",TEXT(AS176,"00"),"")),ASC(AT176))</f>
        <v/>
      </c>
      <c r="AM176" s="224"/>
      <c r="AN176" s="197"/>
      <c r="AO176" s="251"/>
      <c r="AP176" s="197"/>
      <c r="AQ176" s="251"/>
      <c r="AR176" s="209"/>
      <c r="AS176" s="253"/>
      <c r="AT176" s="255"/>
      <c r="AV176" s="5" t="str">
        <f>IF(AND(I176&lt;&gt;"107 ハーフマラソン",I176&lt;&gt;"062 10000mW"),D175 &amp; "-" &amp; I176,D175 &amp; "-" &amp; I176 &amp; J176)</f>
        <v>-</v>
      </c>
      <c r="AW176" s="5" t="str">
        <f>IF(ISERROR(VLOOKUP(記入方法!$AV176,登録者リスト!#REF!,4,FALSE)),"○","")</f>
        <v>○</v>
      </c>
      <c r="AX176" s="5" t="e">
        <f>IF(AND(I176&lt;&gt;"107 ハーフマラソン",I176&lt;&gt;"062 10000mW"),#REF! &amp; "-" &amp; I176,#REF! &amp; "-" &amp; I176 &amp; J176)</f>
        <v>#REF!</v>
      </c>
      <c r="AY176" s="5" t="str">
        <f>IF(ISERROR(VLOOKUP(AX176,突破者リスト外資格記録入力シート!$D$7:$M$106,2,FALSE)),"○","")</f>
        <v>○</v>
      </c>
      <c r="BA176" s="5" t="str">
        <f>IF(I176="107 ハーフマラソン","H",IF(I176="062 10000mW","W",""))</f>
        <v/>
      </c>
      <c r="BB176" s="5" t="e">
        <f>VLOOKUP($I176 &amp; $J176,標準記録!$A$1:$D$26,2,FALSE)</f>
        <v>#N/A</v>
      </c>
      <c r="BC176" s="5" t="e">
        <f>VLOOKUP($I176 &amp; $J176,標準記録!$A$1:$D$26,3,FALSE)</f>
        <v>#N/A</v>
      </c>
      <c r="BD176" s="5" t="e">
        <f>VLOOKUP($I176 &amp; $J176,標準記録!$A$1:$D$26,4,FALSE)</f>
        <v>#N/A</v>
      </c>
      <c r="BE176" s="5" t="str">
        <f>IF(BF176="","",A175)</f>
        <v/>
      </c>
      <c r="BF176" s="5" t="str">
        <f>IF(OR(I176="201 十種競技",I176="202 七種競技"),#REF!,"")</f>
        <v/>
      </c>
      <c r="BG176" s="5" t="str">
        <f>IF(I176="107 ハーフマラソン",#REF!,"")</f>
        <v/>
      </c>
      <c r="BH176" s="5" t="str">
        <f>I176 &amp; K176</f>
        <v/>
      </c>
      <c r="BI176" s="5">
        <f>I176</f>
        <v>0</v>
      </c>
      <c r="BJ176" s="5">
        <f>COUNTIF($BI$5:$BI$401,I176)</f>
        <v>160</v>
      </c>
      <c r="BK176" s="5">
        <f>COUNTIF($BH$5:$BH$401,I176 &amp; "B標準")</f>
        <v>0</v>
      </c>
    </row>
    <row r="177" spans="1:64" ht="15" thickTop="1" thickBot="1" x14ac:dyDescent="0.2">
      <c r="A177" s="222"/>
      <c r="B177" s="256" t="s">
        <v>128</v>
      </c>
      <c r="C177" s="257"/>
      <c r="D177" s="257"/>
      <c r="E177" s="257"/>
      <c r="F177" s="257"/>
      <c r="G177" s="258"/>
      <c r="H177" s="125"/>
      <c r="I177" s="259"/>
      <c r="J177" s="260"/>
      <c r="K177" s="260"/>
      <c r="L177" s="260"/>
      <c r="M177" s="260"/>
      <c r="N177" s="260"/>
      <c r="O177" s="260"/>
      <c r="P177" s="260"/>
      <c r="Q177" s="260"/>
      <c r="R177" s="260"/>
      <c r="S177" s="260"/>
      <c r="T177" s="260"/>
      <c r="U177" s="260"/>
      <c r="V177" s="260"/>
      <c r="W177" s="260"/>
      <c r="X177" s="260"/>
      <c r="Y177" s="260"/>
      <c r="Z177" s="260"/>
      <c r="AA177" s="260"/>
      <c r="AB177" s="260"/>
      <c r="AC177" s="260"/>
      <c r="AD177" s="260"/>
      <c r="AE177" s="260"/>
      <c r="AF177" s="260"/>
      <c r="AG177" s="260"/>
      <c r="AH177" s="260"/>
      <c r="AI177" s="260"/>
      <c r="AJ177" s="260"/>
      <c r="AK177" s="260"/>
      <c r="AL177" s="260"/>
      <c r="AM177" s="260"/>
      <c r="AN177" s="260"/>
      <c r="AO177" s="260"/>
      <c r="AP177" s="260"/>
      <c r="AQ177" s="260"/>
      <c r="AR177" s="260"/>
      <c r="AS177" s="260"/>
      <c r="AT177" s="261"/>
    </row>
    <row r="178" spans="1:64" ht="13.5" customHeight="1" x14ac:dyDescent="0.15">
      <c r="A178" s="244"/>
      <c r="B178" s="246" t="s">
        <v>0</v>
      </c>
      <c r="C178" s="248" t="s">
        <v>242</v>
      </c>
      <c r="D178" s="248" t="str">
        <f>IF(C180="○","整理番号","登録番号")</f>
        <v>登録番号</v>
      </c>
      <c r="E178" s="124" t="s">
        <v>13550</v>
      </c>
      <c r="F178" s="246" t="s">
        <v>275</v>
      </c>
      <c r="G178" s="104" t="s">
        <v>1</v>
      </c>
      <c r="H178" s="229" t="s">
        <v>13551</v>
      </c>
      <c r="I178" s="227" t="s">
        <v>2</v>
      </c>
      <c r="J178" s="229" t="s">
        <v>284</v>
      </c>
      <c r="K178" s="229" t="s">
        <v>3</v>
      </c>
      <c r="L178" s="114" t="s">
        <v>243</v>
      </c>
      <c r="M178" s="107" t="s">
        <v>16</v>
      </c>
      <c r="N178" s="231" t="s">
        <v>4</v>
      </c>
      <c r="O178" s="232"/>
      <c r="P178" s="232"/>
      <c r="Q178" s="232"/>
      <c r="R178" s="232"/>
      <c r="S178" s="232"/>
      <c r="T178" s="232"/>
      <c r="U178" s="232"/>
      <c r="V178" s="232"/>
      <c r="W178" s="232"/>
      <c r="X178" s="232"/>
      <c r="Y178" s="232"/>
      <c r="Z178" s="232"/>
      <c r="AA178" s="232"/>
      <c r="AB178" s="233"/>
      <c r="AC178" s="109" t="s">
        <v>16</v>
      </c>
      <c r="AD178" s="234" t="s">
        <v>448</v>
      </c>
      <c r="AE178" s="235"/>
      <c r="AF178" s="235"/>
      <c r="AG178" s="235"/>
      <c r="AH178" s="235"/>
      <c r="AI178" s="235"/>
      <c r="AJ178" s="235"/>
      <c r="AK178" s="236"/>
      <c r="AL178" s="107" t="s">
        <v>16</v>
      </c>
      <c r="AM178" s="231" t="s">
        <v>445</v>
      </c>
      <c r="AN178" s="232"/>
      <c r="AO178" s="232"/>
      <c r="AP178" s="232"/>
      <c r="AQ178" s="232"/>
      <c r="AR178" s="232"/>
      <c r="AS178" s="232"/>
      <c r="AT178" s="237"/>
    </row>
    <row r="179" spans="1:64" ht="14.25" thickBot="1" x14ac:dyDescent="0.2">
      <c r="A179" s="245"/>
      <c r="B179" s="247"/>
      <c r="C179" s="249"/>
      <c r="D179" s="249"/>
      <c r="E179" s="129" t="s">
        <v>6</v>
      </c>
      <c r="F179" s="247"/>
      <c r="G179" s="6" t="s">
        <v>7</v>
      </c>
      <c r="H179" s="247"/>
      <c r="I179" s="228"/>
      <c r="J179" s="230"/>
      <c r="K179" s="230"/>
      <c r="L179" s="115"/>
      <c r="M179" s="108"/>
      <c r="N179" s="238" t="s">
        <v>8</v>
      </c>
      <c r="O179" s="239"/>
      <c r="P179" s="239"/>
      <c r="Q179" s="239"/>
      <c r="R179" s="239"/>
      <c r="S179" s="239"/>
      <c r="T179" s="240"/>
      <c r="U179" s="129" t="s">
        <v>9</v>
      </c>
      <c r="V179" s="111" t="s">
        <v>10</v>
      </c>
      <c r="W179" s="112"/>
      <c r="X179" s="112"/>
      <c r="Y179" s="112"/>
      <c r="Z179" s="112"/>
      <c r="AA179" s="113"/>
      <c r="AB179" s="92" t="s">
        <v>11</v>
      </c>
      <c r="AC179" s="110"/>
      <c r="AD179" s="241" t="s">
        <v>8</v>
      </c>
      <c r="AE179" s="242"/>
      <c r="AF179" s="242"/>
      <c r="AG179" s="242"/>
      <c r="AH179" s="242"/>
      <c r="AI179" s="242"/>
      <c r="AJ179" s="243"/>
      <c r="AK179" s="100" t="s">
        <v>9</v>
      </c>
      <c r="AL179" s="108"/>
      <c r="AM179" s="238" t="s">
        <v>8</v>
      </c>
      <c r="AN179" s="239"/>
      <c r="AO179" s="239"/>
      <c r="AP179" s="239"/>
      <c r="AQ179" s="239"/>
      <c r="AR179" s="239"/>
      <c r="AS179" s="240"/>
      <c r="AT179" s="93" t="s">
        <v>9</v>
      </c>
    </row>
    <row r="180" spans="1:64" x14ac:dyDescent="0.15">
      <c r="A180" s="220">
        <v>36</v>
      </c>
      <c r="B180" s="223"/>
      <c r="C180" s="225"/>
      <c r="D180" s="223"/>
      <c r="E180" s="126" t="str">
        <f>IF(C180="○",IF($D180&lt;&gt;"",VLOOKUP($D180,新規学連登録者入力シート!$A$2:$U$101,8,FALSE),""),IF($D180&lt;&gt;"",IF(VLOOKUP(記入方法!$D180,登録者リスト!$A$1:$F$43729,4,FALSE)=基本情報!$D$6,VLOOKUP(記入方法!$D180,登録者リスト!$A$1:$F$43729,3,FALSE),""),""))</f>
        <v/>
      </c>
      <c r="F180" s="214" t="str">
        <f>IF(C180="○",IF($D180&lt;&gt;"",VLOOKUP($D180,新規学連登録者入力シート!$A$2:$U$101,9,FALSE),""),IF($D180&lt;&gt;"",IF(VLOOKUP(記入方法!$D180,登録者リスト!$A$1:$G$43729,4,FALSE)=基本情報!$D$6,VLOOKUP(記入方法!$D180,登録者リスト!$A$1:$G$43729,7,FALSE),""),""))</f>
        <v/>
      </c>
      <c r="G180" s="127" t="str">
        <f>IF(C180="○",IF($D180&lt;&gt;"",VLOOKUP($D180,新規学連登録者入力シート!$A$2:$U$101,14,FALSE),""),IF($D180&lt;&gt;"",IF(VLOOKUP(記入方法!$D180,登録者リスト!$A$1:$F$43729,4,FALSE)=基本情報!$D$6,VLOOKUP(記入方法!$D180,登録者リスト!$A$1:$F$43729,5,FALSE),""),""))</f>
        <v/>
      </c>
      <c r="H180" s="212" t="str">
        <f>IF(C180="○",IF($D180&lt;&gt;"",VLOOKUP($D180,新規学連登録者入力シート!$A$2:$U$101,19,FALSE),""),IF($D180&lt;&gt;"",IF(VLOOKUP(記入方法!$D180,登録者リスト!$A$1:$H$43729,4,FALSE)=基本情報!$D$6,VLOOKUP(記入方法!$D180,登録者リスト!$A$1:$H$43729,8,FALSE),""),""))</f>
        <v/>
      </c>
      <c r="I180" s="216"/>
      <c r="J180" s="216"/>
      <c r="K180" s="218" t="str">
        <f>IFERROR(IF(I180="","",IF(AND(I180&lt;&gt;"107 ハーフマラソン",I180&lt;&gt;"062 10000mW"),IF(BD180="T",IF(VALUE(M180)&lt;=BB180,"A標準",IF(VALUE(M180)&lt;=BC180,"B標準","未突破")),IF(VALUE(M180)&gt;=BB180,"A標準",IF(VALUE(M180)&gt;=BC180,"B標準","未突破"))),IF(VALUE(M180)&lt;=BC180,"","未突破"))),"")</f>
        <v/>
      </c>
      <c r="L180" s="105"/>
      <c r="M180" s="12" t="str">
        <f>IF(U180="",ASC(N180&amp;IF(P180&lt;&gt;"",TEXT(P180,"00"),"")&amp;IF(R180&lt;&gt;"",TEXT(R180,"00"),"")&amp;IF(T180&lt;&gt;"",TEXT(T180,"00"),"")),ASC(U180))</f>
        <v/>
      </c>
      <c r="N180" s="212"/>
      <c r="O180" s="196" t="s">
        <v>239</v>
      </c>
      <c r="P180" s="206"/>
      <c r="Q180" s="196" t="s">
        <v>240</v>
      </c>
      <c r="R180" s="206"/>
      <c r="S180" s="208" t="s">
        <v>241</v>
      </c>
      <c r="T180" s="210"/>
      <c r="U180" s="212"/>
      <c r="V180" s="7"/>
      <c r="W180" s="8" t="s">
        <v>23</v>
      </c>
      <c r="X180" s="7"/>
      <c r="Y180" s="8" t="s">
        <v>24</v>
      </c>
      <c r="Z180" s="7"/>
      <c r="AA180" s="8" t="s">
        <v>26</v>
      </c>
      <c r="AB180" s="214"/>
      <c r="AC180" s="101" t="str">
        <f>IF(AK180="",ASC(AD180&amp;IF(AF180&lt;&gt;"",TEXT(AF180,"00"),"")&amp;IF(AH180&lt;&gt;"",TEXT(AH180,"00"),"")&amp;IF(AJ180&lt;&gt;"",TEXT(AJ180,"00"),"")),ASC(AK180))</f>
        <v/>
      </c>
      <c r="AD180" s="198" t="str">
        <f>IF(I180="","",IF(I180="201 十種競技","",VLOOKUP(I180,大学記録!$A$3:$H$5,2,FALSE)))</f>
        <v/>
      </c>
      <c r="AE180" s="200" t="s">
        <v>239</v>
      </c>
      <c r="AF180" s="202" t="str">
        <f>IF(I180="","",IF(I180="201 十種競技","",VLOOKUP(I180,大学記録!$A$3:$H$5,4,FALSE)))</f>
        <v/>
      </c>
      <c r="AG180" s="200" t="s">
        <v>240</v>
      </c>
      <c r="AH180" s="202" t="str">
        <f>IF(I180="","",IF(I180="201 十種競技","",VLOOKUP(I180,大学記録!$A$3:$H$5,6,FALSE)))</f>
        <v/>
      </c>
      <c r="AI180" s="204" t="s">
        <v>241</v>
      </c>
      <c r="AJ180" s="262" t="str">
        <f>IF(I180="","",IF(I180="201 十種競技","",VLOOKUP(I180,大学記録!$A$3:$H$5,8,FALSE)))</f>
        <v/>
      </c>
      <c r="AK180" s="198" t="str">
        <f>IF(I180="","",IF(I180="201 十種競技",大学記録!#REF!,""))</f>
        <v/>
      </c>
      <c r="AL180" s="12" t="str">
        <f>IF(AT180="",ASC(AM180&amp;IF(AO180&lt;&gt;"",TEXT(AO180,"00"),"")&amp;IF(AQ180&lt;&gt;"",TEXT(AQ180,"00"),"")&amp;IF(AS180&lt;&gt;"",TEXT(AS180,"00"),"")),ASC(AT180))</f>
        <v/>
      </c>
      <c r="AM180" s="223"/>
      <c r="AN180" s="196" t="s">
        <v>239</v>
      </c>
      <c r="AO180" s="250"/>
      <c r="AP180" s="196" t="s">
        <v>240</v>
      </c>
      <c r="AQ180" s="250"/>
      <c r="AR180" s="208" t="s">
        <v>241</v>
      </c>
      <c r="AS180" s="252"/>
      <c r="AT180" s="254"/>
      <c r="AV180" s="5" t="str">
        <f>IF(AND(I180&lt;&gt;"107 ハーフマラソン",I180&lt;&gt;"062 10000mW"),D180 &amp; "-" &amp; I180,D180 &amp; "-" &amp; I180 &amp; J180)</f>
        <v>-</v>
      </c>
      <c r="AW180" s="5" t="str">
        <f>IF(ISERROR(VLOOKUP(記入方法!$AV180,登録者リスト!#REF!,4,FALSE)),"○","")</f>
        <v>○</v>
      </c>
      <c r="AX180" s="5" t="e">
        <f>IF(AND(I180&lt;&gt;"107 ハーフマラソン",I180&lt;&gt;"062 10000mW"),#REF! &amp; "-" &amp; I180,#REF! &amp; "-" &amp; I180 &amp; J180)</f>
        <v>#REF!</v>
      </c>
      <c r="AY180" s="5" t="str">
        <f>IF(ISERROR(VLOOKUP(AX180,突破者リスト外資格記録入力シート!$D$7:$M$106,2,FALSE)),"○","")</f>
        <v>○</v>
      </c>
      <c r="AZ180" s="5" t="str">
        <f>IF(C180="○","整理番号","登録番号")</f>
        <v>登録番号</v>
      </c>
      <c r="BA180" s="5" t="str">
        <f>IF(I180="107 ハーフマラソン","H",IF(I180="062 10000mW","W",""))</f>
        <v/>
      </c>
      <c r="BB180" s="5" t="e">
        <f>VLOOKUP($I180 &amp; $J180,標準記録!$A$1:$D$26,2,FALSE)</f>
        <v>#N/A</v>
      </c>
      <c r="BC180" s="5" t="e">
        <f>VLOOKUP($I180 &amp; $J180,標準記録!$A$1:$D$26,3,FALSE)</f>
        <v>#N/A</v>
      </c>
      <c r="BD180" s="5" t="e">
        <f>VLOOKUP($I180 &amp; $J180,標準記録!$A$1:$D$26,4,FALSE)</f>
        <v>#N/A</v>
      </c>
      <c r="BE180" s="5" t="str">
        <f>IF(BF180="","",A180)</f>
        <v/>
      </c>
      <c r="BF180" s="5" t="str">
        <f>IF(OR(I180="201 十種競技",I180="202 七種競技"),#REF!,"")</f>
        <v/>
      </c>
      <c r="BG180" s="5" t="str">
        <f>IF(I180="107 ハーフマラソン",#REF!,"")</f>
        <v/>
      </c>
      <c r="BH180" s="5" t="str">
        <f>I180 &amp; K180</f>
        <v/>
      </c>
      <c r="BI180" s="5">
        <f>I180</f>
        <v>0</v>
      </c>
      <c r="BJ180" s="5">
        <f>COUNTIF($BI$5:$BI$401,I180)</f>
        <v>160</v>
      </c>
      <c r="BK180" s="5">
        <f>COUNTIF($BH$5:$BH$401,I180 &amp; "B標準")</f>
        <v>0</v>
      </c>
      <c r="BL180" s="5" t="str">
        <f>D178 &amp; D180</f>
        <v>登録番号</v>
      </c>
    </row>
    <row r="181" spans="1:64" ht="14.25" thickBot="1" x14ac:dyDescent="0.2">
      <c r="A181" s="221"/>
      <c r="B181" s="224"/>
      <c r="C181" s="226"/>
      <c r="D181" s="224"/>
      <c r="E181" s="128" t="str">
        <f>IF(C180="○",IF($D180&lt;&gt;"",VLOOKUP($D180,新規学連登録者入力シート!$A$2:$U$101,7,FALSE),""),IF($D180&lt;&gt;"",IF(VLOOKUP(記入方法!$D180,登録者リスト!$A$1:$F$43729,4,FALSE)=基本情報!$D$6,VLOOKUP(記入方法!$D180,登録者リスト!$A$1:$F$43729,2,FALSE),""),""))</f>
        <v/>
      </c>
      <c r="F181" s="215"/>
      <c r="G181" s="128" t="str">
        <f>IF(C180="○",IF($D180&lt;&gt;"",VLOOKUP($D180,新規学連登録者入力シート!$A$2:$U$101,19,FALSE),""),IF($D180&lt;&gt;"",IF(VLOOKUP(記入方法!$D180,登録者リスト!$A$1:$F$43729,4,FALSE)=基本情報!$D$6,VLOOKUP(記入方法!$D180,登録者リスト!$A$1:$F$43729,6,FALSE),""),""))</f>
        <v/>
      </c>
      <c r="H181" s="213"/>
      <c r="I181" s="217"/>
      <c r="J181" s="217"/>
      <c r="K181" s="219"/>
      <c r="L181" s="106"/>
      <c r="M181" s="14" t="str">
        <f>IF(U181="",ASC(N181&amp;IF(P181&lt;&gt;"",TEXT(P181,"00"),"")&amp;IF(R181&lt;&gt;"",TEXT(R181,"00"),"")&amp;IF(T181&lt;&gt;"",TEXT(T181,"00"),"")),ASC(U181))</f>
        <v/>
      </c>
      <c r="N181" s="213"/>
      <c r="O181" s="197"/>
      <c r="P181" s="207"/>
      <c r="Q181" s="197"/>
      <c r="R181" s="207"/>
      <c r="S181" s="209"/>
      <c r="T181" s="211"/>
      <c r="U181" s="213"/>
      <c r="V181" s="9"/>
      <c r="W181" s="10" t="s">
        <v>23</v>
      </c>
      <c r="X181" s="9"/>
      <c r="Y181" s="10" t="s">
        <v>25</v>
      </c>
      <c r="Z181" s="9"/>
      <c r="AA181" s="10" t="s">
        <v>26</v>
      </c>
      <c r="AB181" s="215"/>
      <c r="AC181" s="102" t="str">
        <f>IF(AK181="",ASC(AD180&amp;IF(AF181&lt;&gt;"",TEXT(AF181,"00"),"")&amp;IF(AH181&lt;&gt;"",TEXT(AH181,"00"),"")&amp;IF(AJ181&lt;&gt;"",TEXT(AJ181,"00"),"")),ASC(AK181))</f>
        <v/>
      </c>
      <c r="AD181" s="199"/>
      <c r="AE181" s="201"/>
      <c r="AF181" s="203"/>
      <c r="AG181" s="201"/>
      <c r="AH181" s="203"/>
      <c r="AI181" s="205"/>
      <c r="AJ181" s="263"/>
      <c r="AK181" s="199"/>
      <c r="AL181" s="14" t="str">
        <f>IF(AT181="",ASC(AM181&amp;IF(AO181&lt;&gt;"",TEXT(AO181,"00"),"")&amp;IF(AQ181&lt;&gt;"",TEXT(AQ181,"00"),"")&amp;IF(AS181&lt;&gt;"",TEXT(AS181,"00"),"")),ASC(AT181))</f>
        <v/>
      </c>
      <c r="AM181" s="224"/>
      <c r="AN181" s="197"/>
      <c r="AO181" s="251"/>
      <c r="AP181" s="197"/>
      <c r="AQ181" s="251"/>
      <c r="AR181" s="209"/>
      <c r="AS181" s="253"/>
      <c r="AT181" s="255"/>
      <c r="AV181" s="5" t="str">
        <f>IF(AND(I181&lt;&gt;"107 ハーフマラソン",I181&lt;&gt;"062 10000mW"),D180 &amp; "-" &amp; I181,D180 &amp; "-" &amp; I181 &amp; J181)</f>
        <v>-</v>
      </c>
      <c r="AW181" s="5" t="str">
        <f>IF(ISERROR(VLOOKUP(記入方法!$AV181,登録者リスト!#REF!,4,FALSE)),"○","")</f>
        <v>○</v>
      </c>
      <c r="AX181" s="5" t="e">
        <f>IF(AND(I181&lt;&gt;"107 ハーフマラソン",I181&lt;&gt;"062 10000mW"),#REF! &amp; "-" &amp; I181,#REF! &amp; "-" &amp; I181 &amp; J181)</f>
        <v>#REF!</v>
      </c>
      <c r="AY181" s="5" t="str">
        <f>IF(ISERROR(VLOOKUP(AX181,突破者リスト外資格記録入力シート!$D$7:$M$106,2,FALSE)),"○","")</f>
        <v>○</v>
      </c>
      <c r="BA181" s="5" t="str">
        <f>IF(I181="107 ハーフマラソン","H",IF(I181="062 10000mW","W",""))</f>
        <v/>
      </c>
      <c r="BB181" s="5" t="e">
        <f>VLOOKUP($I181 &amp; $J181,標準記録!$A$1:$D$26,2,FALSE)</f>
        <v>#N/A</v>
      </c>
      <c r="BC181" s="5" t="e">
        <f>VLOOKUP($I181 &amp; $J181,標準記録!$A$1:$D$26,3,FALSE)</f>
        <v>#N/A</v>
      </c>
      <c r="BD181" s="5" t="e">
        <f>VLOOKUP($I181 &amp; $J181,標準記録!$A$1:$D$26,4,FALSE)</f>
        <v>#N/A</v>
      </c>
      <c r="BE181" s="5" t="str">
        <f>IF(BF181="","",A180)</f>
        <v/>
      </c>
      <c r="BF181" s="5" t="str">
        <f>IF(OR(I181="201 十種競技",I181="202 七種競技"),#REF!,"")</f>
        <v/>
      </c>
      <c r="BG181" s="5" t="str">
        <f>IF(I181="107 ハーフマラソン",#REF!,"")</f>
        <v/>
      </c>
      <c r="BH181" s="5" t="str">
        <f>I181 &amp; K181</f>
        <v/>
      </c>
      <c r="BI181" s="5">
        <f>I181</f>
        <v>0</v>
      </c>
      <c r="BJ181" s="5">
        <f>COUNTIF($BI$5:$BI$401,I181)</f>
        <v>160</v>
      </c>
      <c r="BK181" s="5">
        <f>COUNTIF($BH$5:$BH$401,I181 &amp; "B標準")</f>
        <v>0</v>
      </c>
    </row>
    <row r="182" spans="1:64" ht="15" thickTop="1" thickBot="1" x14ac:dyDescent="0.2">
      <c r="A182" s="222"/>
      <c r="B182" s="256" t="s">
        <v>128</v>
      </c>
      <c r="C182" s="257"/>
      <c r="D182" s="257"/>
      <c r="E182" s="257"/>
      <c r="F182" s="257"/>
      <c r="G182" s="258"/>
      <c r="H182" s="125"/>
      <c r="I182" s="259"/>
      <c r="J182" s="260"/>
      <c r="K182" s="260"/>
      <c r="L182" s="260"/>
      <c r="M182" s="260"/>
      <c r="N182" s="260"/>
      <c r="O182" s="260"/>
      <c r="P182" s="260"/>
      <c r="Q182" s="260"/>
      <c r="R182" s="260"/>
      <c r="S182" s="260"/>
      <c r="T182" s="260"/>
      <c r="U182" s="260"/>
      <c r="V182" s="260"/>
      <c r="W182" s="260"/>
      <c r="X182" s="260"/>
      <c r="Y182" s="260"/>
      <c r="Z182" s="260"/>
      <c r="AA182" s="260"/>
      <c r="AB182" s="260"/>
      <c r="AC182" s="260"/>
      <c r="AD182" s="260"/>
      <c r="AE182" s="260"/>
      <c r="AF182" s="260"/>
      <c r="AG182" s="260"/>
      <c r="AH182" s="260"/>
      <c r="AI182" s="260"/>
      <c r="AJ182" s="260"/>
      <c r="AK182" s="260"/>
      <c r="AL182" s="260"/>
      <c r="AM182" s="260"/>
      <c r="AN182" s="260"/>
      <c r="AO182" s="260"/>
      <c r="AP182" s="260"/>
      <c r="AQ182" s="260"/>
      <c r="AR182" s="260"/>
      <c r="AS182" s="260"/>
      <c r="AT182" s="261"/>
    </row>
    <row r="183" spans="1:64" ht="13.5" customHeight="1" x14ac:dyDescent="0.15">
      <c r="A183" s="244"/>
      <c r="B183" s="246" t="s">
        <v>0</v>
      </c>
      <c r="C183" s="248" t="s">
        <v>242</v>
      </c>
      <c r="D183" s="248" t="str">
        <f>IF(C185="○","整理番号","登録番号")</f>
        <v>登録番号</v>
      </c>
      <c r="E183" s="124" t="s">
        <v>13550</v>
      </c>
      <c r="F183" s="246" t="s">
        <v>275</v>
      </c>
      <c r="G183" s="104" t="s">
        <v>1</v>
      </c>
      <c r="H183" s="229" t="s">
        <v>13551</v>
      </c>
      <c r="I183" s="227" t="s">
        <v>2</v>
      </c>
      <c r="J183" s="229" t="s">
        <v>284</v>
      </c>
      <c r="K183" s="229" t="s">
        <v>3</v>
      </c>
      <c r="L183" s="114" t="s">
        <v>243</v>
      </c>
      <c r="M183" s="107" t="s">
        <v>16</v>
      </c>
      <c r="N183" s="231" t="s">
        <v>4</v>
      </c>
      <c r="O183" s="232"/>
      <c r="P183" s="232"/>
      <c r="Q183" s="232"/>
      <c r="R183" s="232"/>
      <c r="S183" s="232"/>
      <c r="T183" s="232"/>
      <c r="U183" s="232"/>
      <c r="V183" s="232"/>
      <c r="W183" s="232"/>
      <c r="X183" s="232"/>
      <c r="Y183" s="232"/>
      <c r="Z183" s="232"/>
      <c r="AA183" s="232"/>
      <c r="AB183" s="233"/>
      <c r="AC183" s="109" t="s">
        <v>16</v>
      </c>
      <c r="AD183" s="234" t="s">
        <v>448</v>
      </c>
      <c r="AE183" s="235"/>
      <c r="AF183" s="235"/>
      <c r="AG183" s="235"/>
      <c r="AH183" s="235"/>
      <c r="AI183" s="235"/>
      <c r="AJ183" s="235"/>
      <c r="AK183" s="236"/>
      <c r="AL183" s="107" t="s">
        <v>16</v>
      </c>
      <c r="AM183" s="231" t="s">
        <v>445</v>
      </c>
      <c r="AN183" s="232"/>
      <c r="AO183" s="232"/>
      <c r="AP183" s="232"/>
      <c r="AQ183" s="232"/>
      <c r="AR183" s="232"/>
      <c r="AS183" s="232"/>
      <c r="AT183" s="237"/>
    </row>
    <row r="184" spans="1:64" ht="14.25" thickBot="1" x14ac:dyDescent="0.2">
      <c r="A184" s="245"/>
      <c r="B184" s="247"/>
      <c r="C184" s="249"/>
      <c r="D184" s="249"/>
      <c r="E184" s="129" t="s">
        <v>6</v>
      </c>
      <c r="F184" s="247"/>
      <c r="G184" s="6" t="s">
        <v>7</v>
      </c>
      <c r="H184" s="247"/>
      <c r="I184" s="228"/>
      <c r="J184" s="230"/>
      <c r="K184" s="230"/>
      <c r="L184" s="115"/>
      <c r="M184" s="108"/>
      <c r="N184" s="238" t="s">
        <v>8</v>
      </c>
      <c r="O184" s="239"/>
      <c r="P184" s="239"/>
      <c r="Q184" s="239"/>
      <c r="R184" s="239"/>
      <c r="S184" s="239"/>
      <c r="T184" s="240"/>
      <c r="U184" s="129" t="s">
        <v>9</v>
      </c>
      <c r="V184" s="111" t="s">
        <v>10</v>
      </c>
      <c r="W184" s="112"/>
      <c r="X184" s="112"/>
      <c r="Y184" s="112"/>
      <c r="Z184" s="112"/>
      <c r="AA184" s="113"/>
      <c r="AB184" s="92" t="s">
        <v>11</v>
      </c>
      <c r="AC184" s="110"/>
      <c r="AD184" s="241" t="s">
        <v>8</v>
      </c>
      <c r="AE184" s="242"/>
      <c r="AF184" s="242"/>
      <c r="AG184" s="242"/>
      <c r="AH184" s="242"/>
      <c r="AI184" s="242"/>
      <c r="AJ184" s="243"/>
      <c r="AK184" s="100" t="s">
        <v>9</v>
      </c>
      <c r="AL184" s="108"/>
      <c r="AM184" s="238" t="s">
        <v>8</v>
      </c>
      <c r="AN184" s="239"/>
      <c r="AO184" s="239"/>
      <c r="AP184" s="239"/>
      <c r="AQ184" s="239"/>
      <c r="AR184" s="239"/>
      <c r="AS184" s="240"/>
      <c r="AT184" s="93" t="s">
        <v>9</v>
      </c>
    </row>
    <row r="185" spans="1:64" x14ac:dyDescent="0.15">
      <c r="A185" s="220">
        <v>37</v>
      </c>
      <c r="B185" s="223"/>
      <c r="C185" s="225"/>
      <c r="D185" s="223"/>
      <c r="E185" s="126" t="str">
        <f>IF(C185="○",IF($D185&lt;&gt;"",VLOOKUP($D185,新規学連登録者入力シート!$A$2:$U$101,8,FALSE),""),IF($D185&lt;&gt;"",IF(VLOOKUP(記入方法!$D185,登録者リスト!$A$1:$F$43729,4,FALSE)=基本情報!$D$6,VLOOKUP(記入方法!$D185,登録者リスト!$A$1:$F$43729,3,FALSE),""),""))</f>
        <v/>
      </c>
      <c r="F185" s="214" t="str">
        <f>IF(C185="○",IF($D185&lt;&gt;"",VLOOKUP($D185,新規学連登録者入力シート!$A$2:$U$101,9,FALSE),""),IF($D185&lt;&gt;"",IF(VLOOKUP(記入方法!$D185,登録者リスト!$A$1:$G$43729,4,FALSE)=基本情報!$D$6,VLOOKUP(記入方法!$D185,登録者リスト!$A$1:$G$43729,7,FALSE),""),""))</f>
        <v/>
      </c>
      <c r="G185" s="127" t="str">
        <f>IF(C185="○",IF($D185&lt;&gt;"",VLOOKUP($D185,新規学連登録者入力シート!$A$2:$U$101,14,FALSE),""),IF($D185&lt;&gt;"",IF(VLOOKUP(記入方法!$D185,登録者リスト!$A$1:$F$43729,4,FALSE)=基本情報!$D$6,VLOOKUP(記入方法!$D185,登録者リスト!$A$1:$F$43729,5,FALSE),""),""))</f>
        <v/>
      </c>
      <c r="H185" s="212" t="str">
        <f>IF(C185="○",IF($D185&lt;&gt;"",VLOOKUP($D185,新規学連登録者入力シート!$A$2:$U$101,19,FALSE),""),IF($D185&lt;&gt;"",IF(VLOOKUP(記入方法!$D185,登録者リスト!$A$1:$H$43729,4,FALSE)=基本情報!$D$6,VLOOKUP(記入方法!$D185,登録者リスト!$A$1:$H$43729,8,FALSE),""),""))</f>
        <v/>
      </c>
      <c r="I185" s="216"/>
      <c r="J185" s="216"/>
      <c r="K185" s="218" t="str">
        <f>IFERROR(IF(I185="","",IF(AND(I185&lt;&gt;"107 ハーフマラソン",I185&lt;&gt;"062 10000mW"),IF(BD185="T",IF(VALUE(M185)&lt;=BB185,"A標準",IF(VALUE(M185)&lt;=BC185,"B標準","未突破")),IF(VALUE(M185)&gt;=BB185,"A標準",IF(VALUE(M185)&gt;=BC185,"B標準","未突破"))),IF(VALUE(M185)&lt;=BC185,"","未突破"))),"")</f>
        <v/>
      </c>
      <c r="L185" s="105"/>
      <c r="M185" s="12" t="str">
        <f>IF(U185="",ASC(N185&amp;IF(P185&lt;&gt;"",TEXT(P185,"00"),"")&amp;IF(R185&lt;&gt;"",TEXT(R185,"00"),"")&amp;IF(T185&lt;&gt;"",TEXT(T185,"00"),"")),ASC(U185))</f>
        <v/>
      </c>
      <c r="N185" s="212"/>
      <c r="O185" s="196" t="s">
        <v>239</v>
      </c>
      <c r="P185" s="206"/>
      <c r="Q185" s="196" t="s">
        <v>240</v>
      </c>
      <c r="R185" s="206"/>
      <c r="S185" s="208" t="s">
        <v>241</v>
      </c>
      <c r="T185" s="210"/>
      <c r="U185" s="212"/>
      <c r="V185" s="7"/>
      <c r="W185" s="8" t="s">
        <v>23</v>
      </c>
      <c r="X185" s="7"/>
      <c r="Y185" s="8" t="s">
        <v>24</v>
      </c>
      <c r="Z185" s="7"/>
      <c r="AA185" s="8" t="s">
        <v>26</v>
      </c>
      <c r="AB185" s="214"/>
      <c r="AC185" s="101" t="str">
        <f>IF(AK185="",ASC(AD185&amp;IF(AF185&lt;&gt;"",TEXT(AF185,"00"),"")&amp;IF(AH185&lt;&gt;"",TEXT(AH185,"00"),"")&amp;IF(AJ185&lt;&gt;"",TEXT(AJ185,"00"),"")),ASC(AK185))</f>
        <v/>
      </c>
      <c r="AD185" s="198" t="str">
        <f>IF(I185="","",IF(I185="201 十種競技","",VLOOKUP(I185,大学記録!$A$3:$H$5,2,FALSE)))</f>
        <v/>
      </c>
      <c r="AE185" s="200" t="s">
        <v>239</v>
      </c>
      <c r="AF185" s="202" t="str">
        <f>IF(I185="","",IF(I185="201 十種競技","",VLOOKUP(I185,大学記録!$A$3:$H$5,4,FALSE)))</f>
        <v/>
      </c>
      <c r="AG185" s="200" t="s">
        <v>240</v>
      </c>
      <c r="AH185" s="202" t="str">
        <f>IF(I185="","",IF(I185="201 十種競技","",VLOOKUP(I185,大学記録!$A$3:$H$5,6,FALSE)))</f>
        <v/>
      </c>
      <c r="AI185" s="204" t="s">
        <v>241</v>
      </c>
      <c r="AJ185" s="262" t="str">
        <f>IF(I185="","",IF(I185="201 十種競技","",VLOOKUP(I185,大学記録!$A$3:$H$5,8,FALSE)))</f>
        <v/>
      </c>
      <c r="AK185" s="198" t="str">
        <f>IF(I185="","",IF(I185="201 十種競技",大学記録!#REF!,""))</f>
        <v/>
      </c>
      <c r="AL185" s="12" t="str">
        <f>IF(AT185="",ASC(AM185&amp;IF(AO185&lt;&gt;"",TEXT(AO185,"00"),"")&amp;IF(AQ185&lt;&gt;"",TEXT(AQ185,"00"),"")&amp;IF(AS185&lt;&gt;"",TEXT(AS185,"00"),"")),ASC(AT185))</f>
        <v/>
      </c>
      <c r="AM185" s="223"/>
      <c r="AN185" s="196" t="s">
        <v>239</v>
      </c>
      <c r="AO185" s="250"/>
      <c r="AP185" s="196" t="s">
        <v>240</v>
      </c>
      <c r="AQ185" s="250"/>
      <c r="AR185" s="208" t="s">
        <v>241</v>
      </c>
      <c r="AS185" s="252"/>
      <c r="AT185" s="254"/>
      <c r="AV185" s="5" t="str">
        <f>IF(AND(I185&lt;&gt;"107 ハーフマラソン",I185&lt;&gt;"062 10000mW"),D185 &amp; "-" &amp; I185,D185 &amp; "-" &amp; I185 &amp; J185)</f>
        <v>-</v>
      </c>
      <c r="AW185" s="5" t="str">
        <f>IF(ISERROR(VLOOKUP(記入方法!$AV185,登録者リスト!#REF!,4,FALSE)),"○","")</f>
        <v>○</v>
      </c>
      <c r="AX185" s="5" t="e">
        <f>IF(AND(I185&lt;&gt;"107 ハーフマラソン",I185&lt;&gt;"062 10000mW"),#REF! &amp; "-" &amp; I185,#REF! &amp; "-" &amp; I185 &amp; J185)</f>
        <v>#REF!</v>
      </c>
      <c r="AY185" s="5" t="str">
        <f>IF(ISERROR(VLOOKUP(AX185,突破者リスト外資格記録入力シート!$D$7:$M$106,2,FALSE)),"○","")</f>
        <v>○</v>
      </c>
      <c r="AZ185" s="5" t="str">
        <f>IF(C185="○","整理番号","登録番号")</f>
        <v>登録番号</v>
      </c>
      <c r="BA185" s="5" t="str">
        <f>IF(I185="107 ハーフマラソン","H",IF(I185="062 10000mW","W",""))</f>
        <v/>
      </c>
      <c r="BB185" s="5" t="e">
        <f>VLOOKUP($I185 &amp; $J185,標準記録!$A$1:$D$26,2,FALSE)</f>
        <v>#N/A</v>
      </c>
      <c r="BC185" s="5" t="e">
        <f>VLOOKUP($I185 &amp; $J185,標準記録!$A$1:$D$26,3,FALSE)</f>
        <v>#N/A</v>
      </c>
      <c r="BD185" s="5" t="e">
        <f>VLOOKUP($I185 &amp; $J185,標準記録!$A$1:$D$26,4,FALSE)</f>
        <v>#N/A</v>
      </c>
      <c r="BE185" s="5" t="str">
        <f>IF(BF185="","",A185)</f>
        <v/>
      </c>
      <c r="BF185" s="5" t="str">
        <f>IF(OR(I185="201 十種競技",I185="202 七種競技"),#REF!,"")</f>
        <v/>
      </c>
      <c r="BG185" s="5" t="str">
        <f>IF(I185="107 ハーフマラソン",#REF!,"")</f>
        <v/>
      </c>
      <c r="BH185" s="5" t="str">
        <f>I185 &amp; K185</f>
        <v/>
      </c>
      <c r="BI185" s="5">
        <f>I185</f>
        <v>0</v>
      </c>
      <c r="BJ185" s="5">
        <f>COUNTIF($BI$5:$BI$401,I185)</f>
        <v>160</v>
      </c>
      <c r="BK185" s="5">
        <f>COUNTIF($BH$5:$BH$401,I185 &amp; "B標準")</f>
        <v>0</v>
      </c>
      <c r="BL185" s="5" t="str">
        <f>D183 &amp; D185</f>
        <v>登録番号</v>
      </c>
    </row>
    <row r="186" spans="1:64" ht="14.25" thickBot="1" x14ac:dyDescent="0.2">
      <c r="A186" s="221"/>
      <c r="B186" s="224"/>
      <c r="C186" s="226"/>
      <c r="D186" s="224"/>
      <c r="E186" s="128" t="str">
        <f>IF(C185="○",IF($D185&lt;&gt;"",VLOOKUP($D185,新規学連登録者入力シート!$A$2:$U$101,7,FALSE),""),IF($D185&lt;&gt;"",IF(VLOOKUP(記入方法!$D185,登録者リスト!$A$1:$F$43729,4,FALSE)=基本情報!$D$6,VLOOKUP(記入方法!$D185,登録者リスト!$A$1:$F$43729,2,FALSE),""),""))</f>
        <v/>
      </c>
      <c r="F186" s="215"/>
      <c r="G186" s="128" t="str">
        <f>IF(C185="○",IF($D185&lt;&gt;"",VLOOKUP($D185,新規学連登録者入力シート!$A$2:$U$101,19,FALSE),""),IF($D185&lt;&gt;"",IF(VLOOKUP(記入方法!$D185,登録者リスト!$A$1:$F$43729,4,FALSE)=基本情報!$D$6,VLOOKUP(記入方法!$D185,登録者リスト!$A$1:$F$43729,6,FALSE),""),""))</f>
        <v/>
      </c>
      <c r="H186" s="213"/>
      <c r="I186" s="217"/>
      <c r="J186" s="217"/>
      <c r="K186" s="219"/>
      <c r="L186" s="106"/>
      <c r="M186" s="14" t="str">
        <f>IF(U186="",ASC(N186&amp;IF(P186&lt;&gt;"",TEXT(P186,"00"),"")&amp;IF(R186&lt;&gt;"",TEXT(R186,"00"),"")&amp;IF(T186&lt;&gt;"",TEXT(T186,"00"),"")),ASC(U186))</f>
        <v/>
      </c>
      <c r="N186" s="213"/>
      <c r="O186" s="197"/>
      <c r="P186" s="207"/>
      <c r="Q186" s="197"/>
      <c r="R186" s="207"/>
      <c r="S186" s="209"/>
      <c r="T186" s="211"/>
      <c r="U186" s="213"/>
      <c r="V186" s="9"/>
      <c r="W186" s="10" t="s">
        <v>23</v>
      </c>
      <c r="X186" s="9"/>
      <c r="Y186" s="10" t="s">
        <v>25</v>
      </c>
      <c r="Z186" s="9"/>
      <c r="AA186" s="10" t="s">
        <v>26</v>
      </c>
      <c r="AB186" s="215"/>
      <c r="AC186" s="102" t="str">
        <f>IF(AK186="",ASC(AD185&amp;IF(AF186&lt;&gt;"",TEXT(AF186,"00"),"")&amp;IF(AH186&lt;&gt;"",TEXT(AH186,"00"),"")&amp;IF(AJ186&lt;&gt;"",TEXT(AJ186,"00"),"")),ASC(AK186))</f>
        <v/>
      </c>
      <c r="AD186" s="199"/>
      <c r="AE186" s="201"/>
      <c r="AF186" s="203"/>
      <c r="AG186" s="201"/>
      <c r="AH186" s="203"/>
      <c r="AI186" s="205"/>
      <c r="AJ186" s="263"/>
      <c r="AK186" s="199"/>
      <c r="AL186" s="14" t="str">
        <f>IF(AT186="",ASC(AM186&amp;IF(AO186&lt;&gt;"",TEXT(AO186,"00"),"")&amp;IF(AQ186&lt;&gt;"",TEXT(AQ186,"00"),"")&amp;IF(AS186&lt;&gt;"",TEXT(AS186,"00"),"")),ASC(AT186))</f>
        <v/>
      </c>
      <c r="AM186" s="224"/>
      <c r="AN186" s="197"/>
      <c r="AO186" s="251"/>
      <c r="AP186" s="197"/>
      <c r="AQ186" s="251"/>
      <c r="AR186" s="209"/>
      <c r="AS186" s="253"/>
      <c r="AT186" s="255"/>
      <c r="AV186" s="5" t="str">
        <f>IF(AND(I186&lt;&gt;"107 ハーフマラソン",I186&lt;&gt;"062 10000mW"),D185 &amp; "-" &amp; I186,D185 &amp; "-" &amp; I186 &amp; J186)</f>
        <v>-</v>
      </c>
      <c r="AW186" s="5" t="str">
        <f>IF(ISERROR(VLOOKUP(記入方法!$AV186,登録者リスト!#REF!,4,FALSE)),"○","")</f>
        <v>○</v>
      </c>
      <c r="AX186" s="5" t="e">
        <f>IF(AND(I186&lt;&gt;"107 ハーフマラソン",I186&lt;&gt;"062 10000mW"),#REF! &amp; "-" &amp; I186,#REF! &amp; "-" &amp; I186 &amp; J186)</f>
        <v>#REF!</v>
      </c>
      <c r="AY186" s="5" t="str">
        <f>IF(ISERROR(VLOOKUP(AX186,突破者リスト外資格記録入力シート!$D$7:$M$106,2,FALSE)),"○","")</f>
        <v>○</v>
      </c>
      <c r="BA186" s="5" t="str">
        <f>IF(I186="107 ハーフマラソン","H",IF(I186="062 10000mW","W",""))</f>
        <v/>
      </c>
      <c r="BB186" s="5" t="e">
        <f>VLOOKUP($I186 &amp; $J186,標準記録!$A$1:$D$26,2,FALSE)</f>
        <v>#N/A</v>
      </c>
      <c r="BC186" s="5" t="e">
        <f>VLOOKUP($I186 &amp; $J186,標準記録!$A$1:$D$26,3,FALSE)</f>
        <v>#N/A</v>
      </c>
      <c r="BD186" s="5" t="e">
        <f>VLOOKUP($I186 &amp; $J186,標準記録!$A$1:$D$26,4,FALSE)</f>
        <v>#N/A</v>
      </c>
      <c r="BE186" s="5" t="str">
        <f>IF(BF186="","",A185)</f>
        <v/>
      </c>
      <c r="BF186" s="5" t="str">
        <f>IF(OR(I186="201 十種競技",I186="202 七種競技"),#REF!,"")</f>
        <v/>
      </c>
      <c r="BG186" s="5" t="str">
        <f>IF(I186="107 ハーフマラソン",#REF!,"")</f>
        <v/>
      </c>
      <c r="BH186" s="5" t="str">
        <f>I186 &amp; K186</f>
        <v/>
      </c>
      <c r="BI186" s="5">
        <f>I186</f>
        <v>0</v>
      </c>
      <c r="BJ186" s="5">
        <f>COUNTIF($BI$5:$BI$401,I186)</f>
        <v>160</v>
      </c>
      <c r="BK186" s="5">
        <f>COUNTIF($BH$5:$BH$401,I186 &amp; "B標準")</f>
        <v>0</v>
      </c>
    </row>
    <row r="187" spans="1:64" ht="15" thickTop="1" thickBot="1" x14ac:dyDescent="0.2">
      <c r="A187" s="222"/>
      <c r="B187" s="256" t="s">
        <v>128</v>
      </c>
      <c r="C187" s="257"/>
      <c r="D187" s="257"/>
      <c r="E187" s="257"/>
      <c r="F187" s="257"/>
      <c r="G187" s="258"/>
      <c r="H187" s="125"/>
      <c r="I187" s="259"/>
      <c r="J187" s="260"/>
      <c r="K187" s="260"/>
      <c r="L187" s="260"/>
      <c r="M187" s="260"/>
      <c r="N187" s="260"/>
      <c r="O187" s="260"/>
      <c r="P187" s="260"/>
      <c r="Q187" s="260"/>
      <c r="R187" s="260"/>
      <c r="S187" s="260"/>
      <c r="T187" s="260"/>
      <c r="U187" s="260"/>
      <c r="V187" s="260"/>
      <c r="W187" s="260"/>
      <c r="X187" s="260"/>
      <c r="Y187" s="260"/>
      <c r="Z187" s="260"/>
      <c r="AA187" s="260"/>
      <c r="AB187" s="260"/>
      <c r="AC187" s="260"/>
      <c r="AD187" s="260"/>
      <c r="AE187" s="260"/>
      <c r="AF187" s="260"/>
      <c r="AG187" s="260"/>
      <c r="AH187" s="260"/>
      <c r="AI187" s="260"/>
      <c r="AJ187" s="260"/>
      <c r="AK187" s="260"/>
      <c r="AL187" s="260"/>
      <c r="AM187" s="260"/>
      <c r="AN187" s="260"/>
      <c r="AO187" s="260"/>
      <c r="AP187" s="260"/>
      <c r="AQ187" s="260"/>
      <c r="AR187" s="260"/>
      <c r="AS187" s="260"/>
      <c r="AT187" s="261"/>
    </row>
    <row r="188" spans="1:64" ht="13.5" customHeight="1" x14ac:dyDescent="0.15">
      <c r="A188" s="244"/>
      <c r="B188" s="246" t="s">
        <v>0</v>
      </c>
      <c r="C188" s="248" t="s">
        <v>242</v>
      </c>
      <c r="D188" s="248" t="str">
        <f>IF(C190="○","整理番号","登録番号")</f>
        <v>登録番号</v>
      </c>
      <c r="E188" s="124" t="s">
        <v>13550</v>
      </c>
      <c r="F188" s="246" t="s">
        <v>275</v>
      </c>
      <c r="G188" s="104" t="s">
        <v>1</v>
      </c>
      <c r="H188" s="229" t="s">
        <v>13551</v>
      </c>
      <c r="I188" s="227" t="s">
        <v>2</v>
      </c>
      <c r="J188" s="229" t="s">
        <v>284</v>
      </c>
      <c r="K188" s="229" t="s">
        <v>3</v>
      </c>
      <c r="L188" s="114" t="s">
        <v>243</v>
      </c>
      <c r="M188" s="107" t="s">
        <v>16</v>
      </c>
      <c r="N188" s="231" t="s">
        <v>4</v>
      </c>
      <c r="O188" s="232"/>
      <c r="P188" s="232"/>
      <c r="Q188" s="232"/>
      <c r="R188" s="232"/>
      <c r="S188" s="232"/>
      <c r="T188" s="232"/>
      <c r="U188" s="232"/>
      <c r="V188" s="232"/>
      <c r="W188" s="232"/>
      <c r="X188" s="232"/>
      <c r="Y188" s="232"/>
      <c r="Z188" s="232"/>
      <c r="AA188" s="232"/>
      <c r="AB188" s="233"/>
      <c r="AC188" s="109" t="s">
        <v>16</v>
      </c>
      <c r="AD188" s="234" t="s">
        <v>448</v>
      </c>
      <c r="AE188" s="235"/>
      <c r="AF188" s="235"/>
      <c r="AG188" s="235"/>
      <c r="AH188" s="235"/>
      <c r="AI188" s="235"/>
      <c r="AJ188" s="235"/>
      <c r="AK188" s="236"/>
      <c r="AL188" s="107" t="s">
        <v>16</v>
      </c>
      <c r="AM188" s="231" t="s">
        <v>445</v>
      </c>
      <c r="AN188" s="232"/>
      <c r="AO188" s="232"/>
      <c r="AP188" s="232"/>
      <c r="AQ188" s="232"/>
      <c r="AR188" s="232"/>
      <c r="AS188" s="232"/>
      <c r="AT188" s="237"/>
    </row>
    <row r="189" spans="1:64" ht="14.25" thickBot="1" x14ac:dyDescent="0.2">
      <c r="A189" s="245"/>
      <c r="B189" s="247"/>
      <c r="C189" s="249"/>
      <c r="D189" s="249"/>
      <c r="E189" s="129" t="s">
        <v>6</v>
      </c>
      <c r="F189" s="247"/>
      <c r="G189" s="6" t="s">
        <v>7</v>
      </c>
      <c r="H189" s="247"/>
      <c r="I189" s="228"/>
      <c r="J189" s="230"/>
      <c r="K189" s="230"/>
      <c r="L189" s="115"/>
      <c r="M189" s="108"/>
      <c r="N189" s="238" t="s">
        <v>8</v>
      </c>
      <c r="O189" s="239"/>
      <c r="P189" s="239"/>
      <c r="Q189" s="239"/>
      <c r="R189" s="239"/>
      <c r="S189" s="239"/>
      <c r="T189" s="240"/>
      <c r="U189" s="129" t="s">
        <v>9</v>
      </c>
      <c r="V189" s="111" t="s">
        <v>10</v>
      </c>
      <c r="W189" s="112"/>
      <c r="X189" s="112"/>
      <c r="Y189" s="112"/>
      <c r="Z189" s="112"/>
      <c r="AA189" s="113"/>
      <c r="AB189" s="92" t="s">
        <v>11</v>
      </c>
      <c r="AC189" s="110"/>
      <c r="AD189" s="241" t="s">
        <v>8</v>
      </c>
      <c r="AE189" s="242"/>
      <c r="AF189" s="242"/>
      <c r="AG189" s="242"/>
      <c r="AH189" s="242"/>
      <c r="AI189" s="242"/>
      <c r="AJ189" s="243"/>
      <c r="AK189" s="100" t="s">
        <v>9</v>
      </c>
      <c r="AL189" s="108"/>
      <c r="AM189" s="238" t="s">
        <v>8</v>
      </c>
      <c r="AN189" s="239"/>
      <c r="AO189" s="239"/>
      <c r="AP189" s="239"/>
      <c r="AQ189" s="239"/>
      <c r="AR189" s="239"/>
      <c r="AS189" s="240"/>
      <c r="AT189" s="93" t="s">
        <v>9</v>
      </c>
    </row>
    <row r="190" spans="1:64" x14ac:dyDescent="0.15">
      <c r="A190" s="220">
        <v>38</v>
      </c>
      <c r="B190" s="223"/>
      <c r="C190" s="225"/>
      <c r="D190" s="223"/>
      <c r="E190" s="126" t="str">
        <f>IF(C190="○",IF($D190&lt;&gt;"",VLOOKUP($D190,新規学連登録者入力シート!$A$2:$U$101,8,FALSE),""),IF($D190&lt;&gt;"",IF(VLOOKUP(記入方法!$D190,登録者リスト!$A$1:$F$43729,4,FALSE)=基本情報!$D$6,VLOOKUP(記入方法!$D190,登録者リスト!$A$1:$F$43729,3,FALSE),""),""))</f>
        <v/>
      </c>
      <c r="F190" s="214" t="str">
        <f>IF(C190="○",IF($D190&lt;&gt;"",VLOOKUP($D190,新規学連登録者入力シート!$A$2:$U$101,9,FALSE),""),IF($D190&lt;&gt;"",IF(VLOOKUP(記入方法!$D190,登録者リスト!$A$1:$G$43729,4,FALSE)=基本情報!$D$6,VLOOKUP(記入方法!$D190,登録者リスト!$A$1:$G$43729,7,FALSE),""),""))</f>
        <v/>
      </c>
      <c r="G190" s="127" t="str">
        <f>IF(C190="○",IF($D190&lt;&gt;"",VLOOKUP($D190,新規学連登録者入力シート!$A$2:$U$101,14,FALSE),""),IF($D190&lt;&gt;"",IF(VLOOKUP(記入方法!$D190,登録者リスト!$A$1:$F$43729,4,FALSE)=基本情報!$D$6,VLOOKUP(記入方法!$D190,登録者リスト!$A$1:$F$43729,5,FALSE),""),""))</f>
        <v/>
      </c>
      <c r="H190" s="212" t="str">
        <f>IF(C190="○",IF($D190&lt;&gt;"",VLOOKUP($D190,新規学連登録者入力シート!$A$2:$U$101,19,FALSE),""),IF($D190&lt;&gt;"",IF(VLOOKUP(記入方法!$D190,登録者リスト!$A$1:$H$43729,4,FALSE)=基本情報!$D$6,VLOOKUP(記入方法!$D190,登録者リスト!$A$1:$H$43729,8,FALSE),""),""))</f>
        <v/>
      </c>
      <c r="I190" s="216"/>
      <c r="J190" s="216"/>
      <c r="K190" s="218" t="str">
        <f>IFERROR(IF(I190="","",IF(AND(I190&lt;&gt;"107 ハーフマラソン",I190&lt;&gt;"062 10000mW"),IF(BD190="T",IF(VALUE(M190)&lt;=BB190,"A標準",IF(VALUE(M190)&lt;=BC190,"B標準","未突破")),IF(VALUE(M190)&gt;=BB190,"A標準",IF(VALUE(M190)&gt;=BC190,"B標準","未突破"))),IF(VALUE(M190)&lt;=BC190,"","未突破"))),"")</f>
        <v/>
      </c>
      <c r="L190" s="105"/>
      <c r="M190" s="12" t="str">
        <f>IF(U190="",ASC(N190&amp;IF(P190&lt;&gt;"",TEXT(P190,"00"),"")&amp;IF(R190&lt;&gt;"",TEXT(R190,"00"),"")&amp;IF(T190&lt;&gt;"",TEXT(T190,"00"),"")),ASC(U190))</f>
        <v/>
      </c>
      <c r="N190" s="212"/>
      <c r="O190" s="196" t="s">
        <v>239</v>
      </c>
      <c r="P190" s="206"/>
      <c r="Q190" s="196" t="s">
        <v>240</v>
      </c>
      <c r="R190" s="206"/>
      <c r="S190" s="208" t="s">
        <v>241</v>
      </c>
      <c r="T190" s="210"/>
      <c r="U190" s="212"/>
      <c r="V190" s="7"/>
      <c r="W190" s="8" t="s">
        <v>23</v>
      </c>
      <c r="X190" s="7"/>
      <c r="Y190" s="8" t="s">
        <v>24</v>
      </c>
      <c r="Z190" s="7"/>
      <c r="AA190" s="8" t="s">
        <v>26</v>
      </c>
      <c r="AB190" s="214"/>
      <c r="AC190" s="101" t="str">
        <f>IF(AK190="",ASC(AD190&amp;IF(AF190&lt;&gt;"",TEXT(AF190,"00"),"")&amp;IF(AH190&lt;&gt;"",TEXT(AH190,"00"),"")&amp;IF(AJ190&lt;&gt;"",TEXT(AJ190,"00"),"")),ASC(AK190))</f>
        <v/>
      </c>
      <c r="AD190" s="198" t="str">
        <f>IF(I190="","",IF(I190="201 十種競技","",VLOOKUP(I190,大学記録!$A$3:$H$5,2,FALSE)))</f>
        <v/>
      </c>
      <c r="AE190" s="200" t="s">
        <v>239</v>
      </c>
      <c r="AF190" s="202" t="str">
        <f>IF(I190="","",IF(I190="201 十種競技","",VLOOKUP(I190,大学記録!$A$3:$H$5,4,FALSE)))</f>
        <v/>
      </c>
      <c r="AG190" s="200" t="s">
        <v>240</v>
      </c>
      <c r="AH190" s="202" t="str">
        <f>IF(I190="","",IF(I190="201 十種競技","",VLOOKUP(I190,大学記録!$A$3:$H$5,6,FALSE)))</f>
        <v/>
      </c>
      <c r="AI190" s="204" t="s">
        <v>241</v>
      </c>
      <c r="AJ190" s="262" t="str">
        <f>IF(I190="","",IF(I190="201 十種競技","",VLOOKUP(I190,大学記録!$A$3:$H$5,8,FALSE)))</f>
        <v/>
      </c>
      <c r="AK190" s="198" t="str">
        <f>IF(I190="","",IF(I190="201 十種競技",大学記録!#REF!,""))</f>
        <v/>
      </c>
      <c r="AL190" s="12" t="str">
        <f>IF(AT190="",ASC(AM190&amp;IF(AO190&lt;&gt;"",TEXT(AO190,"00"),"")&amp;IF(AQ190&lt;&gt;"",TEXT(AQ190,"00"),"")&amp;IF(AS190&lt;&gt;"",TEXT(AS190,"00"),"")),ASC(AT190))</f>
        <v/>
      </c>
      <c r="AM190" s="223"/>
      <c r="AN190" s="196" t="s">
        <v>239</v>
      </c>
      <c r="AO190" s="250"/>
      <c r="AP190" s="196" t="s">
        <v>240</v>
      </c>
      <c r="AQ190" s="250"/>
      <c r="AR190" s="208" t="s">
        <v>241</v>
      </c>
      <c r="AS190" s="252"/>
      <c r="AT190" s="254"/>
      <c r="AV190" s="5" t="str">
        <f>IF(AND(I190&lt;&gt;"107 ハーフマラソン",I190&lt;&gt;"062 10000mW"),D190 &amp; "-" &amp; I190,D190 &amp; "-" &amp; I190 &amp; J190)</f>
        <v>-</v>
      </c>
      <c r="AW190" s="5" t="str">
        <f>IF(ISERROR(VLOOKUP(記入方法!$AV190,登録者リスト!#REF!,4,FALSE)),"○","")</f>
        <v>○</v>
      </c>
      <c r="AX190" s="5" t="e">
        <f>IF(AND(I190&lt;&gt;"107 ハーフマラソン",I190&lt;&gt;"062 10000mW"),#REF! &amp; "-" &amp; I190,#REF! &amp; "-" &amp; I190 &amp; J190)</f>
        <v>#REF!</v>
      </c>
      <c r="AY190" s="5" t="str">
        <f>IF(ISERROR(VLOOKUP(AX190,突破者リスト外資格記録入力シート!$D$7:$M$106,2,FALSE)),"○","")</f>
        <v>○</v>
      </c>
      <c r="AZ190" s="5" t="str">
        <f>IF(C190="○","整理番号","登録番号")</f>
        <v>登録番号</v>
      </c>
      <c r="BA190" s="5" t="str">
        <f>IF(I190="107 ハーフマラソン","H",IF(I190="062 10000mW","W",""))</f>
        <v/>
      </c>
      <c r="BB190" s="5" t="e">
        <f>VLOOKUP($I190 &amp; $J190,標準記録!$A$1:$D$26,2,FALSE)</f>
        <v>#N/A</v>
      </c>
      <c r="BC190" s="5" t="e">
        <f>VLOOKUP($I190 &amp; $J190,標準記録!$A$1:$D$26,3,FALSE)</f>
        <v>#N/A</v>
      </c>
      <c r="BD190" s="5" t="e">
        <f>VLOOKUP($I190 &amp; $J190,標準記録!$A$1:$D$26,4,FALSE)</f>
        <v>#N/A</v>
      </c>
      <c r="BE190" s="5" t="str">
        <f>IF(BF190="","",A190)</f>
        <v/>
      </c>
      <c r="BF190" s="5" t="str">
        <f>IF(OR(I190="201 十種競技",I190="202 七種競技"),#REF!,"")</f>
        <v/>
      </c>
      <c r="BG190" s="5" t="str">
        <f>IF(I190="107 ハーフマラソン",#REF!,"")</f>
        <v/>
      </c>
      <c r="BH190" s="5" t="str">
        <f>I190 &amp; K190</f>
        <v/>
      </c>
      <c r="BI190" s="5">
        <f>I190</f>
        <v>0</v>
      </c>
      <c r="BJ190" s="5">
        <f>COUNTIF($BI$5:$BI$401,I190)</f>
        <v>160</v>
      </c>
      <c r="BK190" s="5">
        <f>COUNTIF($BH$5:$BH$401,I190 &amp; "B標準")</f>
        <v>0</v>
      </c>
      <c r="BL190" s="5" t="str">
        <f>D188 &amp; D190</f>
        <v>登録番号</v>
      </c>
    </row>
    <row r="191" spans="1:64" ht="14.25" thickBot="1" x14ac:dyDescent="0.2">
      <c r="A191" s="221"/>
      <c r="B191" s="224"/>
      <c r="C191" s="226"/>
      <c r="D191" s="224"/>
      <c r="E191" s="128" t="str">
        <f>IF(C190="○",IF($D190&lt;&gt;"",VLOOKUP($D190,新規学連登録者入力シート!$A$2:$U$101,7,FALSE),""),IF($D190&lt;&gt;"",IF(VLOOKUP(記入方法!$D190,登録者リスト!$A$1:$F$43729,4,FALSE)=基本情報!$D$6,VLOOKUP(記入方法!$D190,登録者リスト!$A$1:$F$43729,2,FALSE),""),""))</f>
        <v/>
      </c>
      <c r="F191" s="215"/>
      <c r="G191" s="128" t="str">
        <f>IF(C190="○",IF($D190&lt;&gt;"",VLOOKUP($D190,新規学連登録者入力シート!$A$2:$U$101,19,FALSE),""),IF($D190&lt;&gt;"",IF(VLOOKUP(記入方法!$D190,登録者リスト!$A$1:$F$43729,4,FALSE)=基本情報!$D$6,VLOOKUP(記入方法!$D190,登録者リスト!$A$1:$F$43729,6,FALSE),""),""))</f>
        <v/>
      </c>
      <c r="H191" s="213"/>
      <c r="I191" s="217"/>
      <c r="J191" s="217"/>
      <c r="K191" s="219"/>
      <c r="L191" s="106"/>
      <c r="M191" s="14" t="str">
        <f>IF(U191="",ASC(N191&amp;IF(P191&lt;&gt;"",TEXT(P191,"00"),"")&amp;IF(R191&lt;&gt;"",TEXT(R191,"00"),"")&amp;IF(T191&lt;&gt;"",TEXT(T191,"00"),"")),ASC(U191))</f>
        <v/>
      </c>
      <c r="N191" s="213"/>
      <c r="O191" s="197"/>
      <c r="P191" s="207"/>
      <c r="Q191" s="197"/>
      <c r="R191" s="207"/>
      <c r="S191" s="209"/>
      <c r="T191" s="211"/>
      <c r="U191" s="213"/>
      <c r="V191" s="9"/>
      <c r="W191" s="10" t="s">
        <v>23</v>
      </c>
      <c r="X191" s="9"/>
      <c r="Y191" s="10" t="s">
        <v>25</v>
      </c>
      <c r="Z191" s="9"/>
      <c r="AA191" s="10" t="s">
        <v>26</v>
      </c>
      <c r="AB191" s="215"/>
      <c r="AC191" s="102" t="str">
        <f>IF(AK191="",ASC(AD190&amp;IF(AF191&lt;&gt;"",TEXT(AF191,"00"),"")&amp;IF(AH191&lt;&gt;"",TEXT(AH191,"00"),"")&amp;IF(AJ191&lt;&gt;"",TEXT(AJ191,"00"),"")),ASC(AK191))</f>
        <v/>
      </c>
      <c r="AD191" s="199"/>
      <c r="AE191" s="201"/>
      <c r="AF191" s="203"/>
      <c r="AG191" s="201"/>
      <c r="AH191" s="203"/>
      <c r="AI191" s="205"/>
      <c r="AJ191" s="263"/>
      <c r="AK191" s="199"/>
      <c r="AL191" s="14" t="str">
        <f>IF(AT191="",ASC(AM191&amp;IF(AO191&lt;&gt;"",TEXT(AO191,"00"),"")&amp;IF(AQ191&lt;&gt;"",TEXT(AQ191,"00"),"")&amp;IF(AS191&lt;&gt;"",TEXT(AS191,"00"),"")),ASC(AT191))</f>
        <v/>
      </c>
      <c r="AM191" s="224"/>
      <c r="AN191" s="197"/>
      <c r="AO191" s="251"/>
      <c r="AP191" s="197"/>
      <c r="AQ191" s="251"/>
      <c r="AR191" s="209"/>
      <c r="AS191" s="253"/>
      <c r="AT191" s="255"/>
      <c r="AV191" s="5" t="str">
        <f>IF(AND(I191&lt;&gt;"107 ハーフマラソン",I191&lt;&gt;"062 10000mW"),D190 &amp; "-" &amp; I191,D190 &amp; "-" &amp; I191 &amp; J191)</f>
        <v>-</v>
      </c>
      <c r="AW191" s="5" t="str">
        <f>IF(ISERROR(VLOOKUP(記入方法!$AV191,登録者リスト!#REF!,4,FALSE)),"○","")</f>
        <v>○</v>
      </c>
      <c r="AX191" s="5" t="e">
        <f>IF(AND(I191&lt;&gt;"107 ハーフマラソン",I191&lt;&gt;"062 10000mW"),#REF! &amp; "-" &amp; I191,#REF! &amp; "-" &amp; I191 &amp; J191)</f>
        <v>#REF!</v>
      </c>
      <c r="AY191" s="5" t="str">
        <f>IF(ISERROR(VLOOKUP(AX191,突破者リスト外資格記録入力シート!$D$7:$M$106,2,FALSE)),"○","")</f>
        <v>○</v>
      </c>
      <c r="BA191" s="5" t="str">
        <f>IF(I191="107 ハーフマラソン","H",IF(I191="062 10000mW","W",""))</f>
        <v/>
      </c>
      <c r="BB191" s="5" t="e">
        <f>VLOOKUP($I191 &amp; $J191,標準記録!$A$1:$D$26,2,FALSE)</f>
        <v>#N/A</v>
      </c>
      <c r="BC191" s="5" t="e">
        <f>VLOOKUP($I191 &amp; $J191,標準記録!$A$1:$D$26,3,FALSE)</f>
        <v>#N/A</v>
      </c>
      <c r="BD191" s="5" t="e">
        <f>VLOOKUP($I191 &amp; $J191,標準記録!$A$1:$D$26,4,FALSE)</f>
        <v>#N/A</v>
      </c>
      <c r="BE191" s="5" t="str">
        <f>IF(BF191="","",A190)</f>
        <v/>
      </c>
      <c r="BF191" s="5" t="str">
        <f>IF(OR(I191="201 十種競技",I191="202 七種競技"),#REF!,"")</f>
        <v/>
      </c>
      <c r="BG191" s="5" t="str">
        <f>IF(I191="107 ハーフマラソン",#REF!,"")</f>
        <v/>
      </c>
      <c r="BH191" s="5" t="str">
        <f>I191 &amp; K191</f>
        <v/>
      </c>
      <c r="BI191" s="5">
        <f>I191</f>
        <v>0</v>
      </c>
      <c r="BJ191" s="5">
        <f>COUNTIF($BI$5:$BI$401,I191)</f>
        <v>160</v>
      </c>
      <c r="BK191" s="5">
        <f>COUNTIF($BH$5:$BH$401,I191 &amp; "B標準")</f>
        <v>0</v>
      </c>
    </row>
    <row r="192" spans="1:64" ht="15" thickTop="1" thickBot="1" x14ac:dyDescent="0.2">
      <c r="A192" s="222"/>
      <c r="B192" s="256" t="s">
        <v>128</v>
      </c>
      <c r="C192" s="257"/>
      <c r="D192" s="257"/>
      <c r="E192" s="257"/>
      <c r="F192" s="257"/>
      <c r="G192" s="258"/>
      <c r="H192" s="125"/>
      <c r="I192" s="259"/>
      <c r="J192" s="260"/>
      <c r="K192" s="260"/>
      <c r="L192" s="260"/>
      <c r="M192" s="260"/>
      <c r="N192" s="260"/>
      <c r="O192" s="260"/>
      <c r="P192" s="260"/>
      <c r="Q192" s="260"/>
      <c r="R192" s="260"/>
      <c r="S192" s="260"/>
      <c r="T192" s="260"/>
      <c r="U192" s="260"/>
      <c r="V192" s="260"/>
      <c r="W192" s="260"/>
      <c r="X192" s="260"/>
      <c r="Y192" s="260"/>
      <c r="Z192" s="260"/>
      <c r="AA192" s="260"/>
      <c r="AB192" s="260"/>
      <c r="AC192" s="260"/>
      <c r="AD192" s="260"/>
      <c r="AE192" s="260"/>
      <c r="AF192" s="260"/>
      <c r="AG192" s="260"/>
      <c r="AH192" s="260"/>
      <c r="AI192" s="260"/>
      <c r="AJ192" s="260"/>
      <c r="AK192" s="260"/>
      <c r="AL192" s="260"/>
      <c r="AM192" s="260"/>
      <c r="AN192" s="260"/>
      <c r="AO192" s="260"/>
      <c r="AP192" s="260"/>
      <c r="AQ192" s="260"/>
      <c r="AR192" s="260"/>
      <c r="AS192" s="260"/>
      <c r="AT192" s="261"/>
    </row>
    <row r="193" spans="1:64" ht="13.5" customHeight="1" x14ac:dyDescent="0.15">
      <c r="A193" s="244"/>
      <c r="B193" s="246" t="s">
        <v>0</v>
      </c>
      <c r="C193" s="248" t="s">
        <v>242</v>
      </c>
      <c r="D193" s="248" t="str">
        <f>IF(C195="○","整理番号","登録番号")</f>
        <v>登録番号</v>
      </c>
      <c r="E193" s="124" t="s">
        <v>13550</v>
      </c>
      <c r="F193" s="246" t="s">
        <v>275</v>
      </c>
      <c r="G193" s="104" t="s">
        <v>1</v>
      </c>
      <c r="H193" s="229" t="s">
        <v>13551</v>
      </c>
      <c r="I193" s="227" t="s">
        <v>2</v>
      </c>
      <c r="J193" s="229" t="s">
        <v>284</v>
      </c>
      <c r="K193" s="229" t="s">
        <v>3</v>
      </c>
      <c r="L193" s="114" t="s">
        <v>243</v>
      </c>
      <c r="M193" s="107" t="s">
        <v>16</v>
      </c>
      <c r="N193" s="231" t="s">
        <v>4</v>
      </c>
      <c r="O193" s="232"/>
      <c r="P193" s="232"/>
      <c r="Q193" s="232"/>
      <c r="R193" s="232"/>
      <c r="S193" s="232"/>
      <c r="T193" s="232"/>
      <c r="U193" s="232"/>
      <c r="V193" s="232"/>
      <c r="W193" s="232"/>
      <c r="X193" s="232"/>
      <c r="Y193" s="232"/>
      <c r="Z193" s="232"/>
      <c r="AA193" s="232"/>
      <c r="AB193" s="233"/>
      <c r="AC193" s="109" t="s">
        <v>16</v>
      </c>
      <c r="AD193" s="234" t="s">
        <v>448</v>
      </c>
      <c r="AE193" s="235"/>
      <c r="AF193" s="235"/>
      <c r="AG193" s="235"/>
      <c r="AH193" s="235"/>
      <c r="AI193" s="235"/>
      <c r="AJ193" s="235"/>
      <c r="AK193" s="236"/>
      <c r="AL193" s="107" t="s">
        <v>16</v>
      </c>
      <c r="AM193" s="231" t="s">
        <v>445</v>
      </c>
      <c r="AN193" s="232"/>
      <c r="AO193" s="232"/>
      <c r="AP193" s="232"/>
      <c r="AQ193" s="232"/>
      <c r="AR193" s="232"/>
      <c r="AS193" s="232"/>
      <c r="AT193" s="237"/>
    </row>
    <row r="194" spans="1:64" ht="14.25" thickBot="1" x14ac:dyDescent="0.2">
      <c r="A194" s="245"/>
      <c r="B194" s="247"/>
      <c r="C194" s="249"/>
      <c r="D194" s="249"/>
      <c r="E194" s="129" t="s">
        <v>6</v>
      </c>
      <c r="F194" s="247"/>
      <c r="G194" s="6" t="s">
        <v>7</v>
      </c>
      <c r="H194" s="247"/>
      <c r="I194" s="228"/>
      <c r="J194" s="230"/>
      <c r="K194" s="230"/>
      <c r="L194" s="115"/>
      <c r="M194" s="108"/>
      <c r="N194" s="238" t="s">
        <v>8</v>
      </c>
      <c r="O194" s="239"/>
      <c r="P194" s="239"/>
      <c r="Q194" s="239"/>
      <c r="R194" s="239"/>
      <c r="S194" s="239"/>
      <c r="T194" s="240"/>
      <c r="U194" s="129" t="s">
        <v>9</v>
      </c>
      <c r="V194" s="111" t="s">
        <v>10</v>
      </c>
      <c r="W194" s="112"/>
      <c r="X194" s="112"/>
      <c r="Y194" s="112"/>
      <c r="Z194" s="112"/>
      <c r="AA194" s="113"/>
      <c r="AB194" s="92" t="s">
        <v>11</v>
      </c>
      <c r="AC194" s="110"/>
      <c r="AD194" s="241" t="s">
        <v>8</v>
      </c>
      <c r="AE194" s="242"/>
      <c r="AF194" s="242"/>
      <c r="AG194" s="242"/>
      <c r="AH194" s="242"/>
      <c r="AI194" s="242"/>
      <c r="AJ194" s="243"/>
      <c r="AK194" s="100" t="s">
        <v>9</v>
      </c>
      <c r="AL194" s="108"/>
      <c r="AM194" s="238" t="s">
        <v>8</v>
      </c>
      <c r="AN194" s="239"/>
      <c r="AO194" s="239"/>
      <c r="AP194" s="239"/>
      <c r="AQ194" s="239"/>
      <c r="AR194" s="239"/>
      <c r="AS194" s="240"/>
      <c r="AT194" s="93" t="s">
        <v>9</v>
      </c>
    </row>
    <row r="195" spans="1:64" x14ac:dyDescent="0.15">
      <c r="A195" s="220">
        <v>39</v>
      </c>
      <c r="B195" s="223"/>
      <c r="C195" s="225"/>
      <c r="D195" s="223"/>
      <c r="E195" s="126" t="str">
        <f>IF(C195="○",IF($D195&lt;&gt;"",VLOOKUP($D195,新規学連登録者入力シート!$A$2:$U$101,8,FALSE),""),IF($D195&lt;&gt;"",IF(VLOOKUP(記入方法!$D195,登録者リスト!$A$1:$F$43729,4,FALSE)=基本情報!$D$6,VLOOKUP(記入方法!$D195,登録者リスト!$A$1:$F$43729,3,FALSE),""),""))</f>
        <v/>
      </c>
      <c r="F195" s="214" t="str">
        <f>IF(C195="○",IF($D195&lt;&gt;"",VLOOKUP($D195,新規学連登録者入力シート!$A$2:$U$101,9,FALSE),""),IF($D195&lt;&gt;"",IF(VLOOKUP(記入方法!$D195,登録者リスト!$A$1:$G$43729,4,FALSE)=基本情報!$D$6,VLOOKUP(記入方法!$D195,登録者リスト!$A$1:$G$43729,7,FALSE),""),""))</f>
        <v/>
      </c>
      <c r="G195" s="127" t="str">
        <f>IF(C195="○",IF($D195&lt;&gt;"",VLOOKUP($D195,新規学連登録者入力シート!$A$2:$U$101,14,FALSE),""),IF($D195&lt;&gt;"",IF(VLOOKUP(記入方法!$D195,登録者リスト!$A$1:$F$43729,4,FALSE)=基本情報!$D$6,VLOOKUP(記入方法!$D195,登録者リスト!$A$1:$F$43729,5,FALSE),""),""))</f>
        <v/>
      </c>
      <c r="H195" s="212" t="str">
        <f>IF(C195="○",IF($D195&lt;&gt;"",VLOOKUP($D195,新規学連登録者入力シート!$A$2:$U$101,19,FALSE),""),IF($D195&lt;&gt;"",IF(VLOOKUP(記入方法!$D195,登録者リスト!$A$1:$H$43729,4,FALSE)=基本情報!$D$6,VLOOKUP(記入方法!$D195,登録者リスト!$A$1:$H$43729,8,FALSE),""),""))</f>
        <v/>
      </c>
      <c r="I195" s="216"/>
      <c r="J195" s="216"/>
      <c r="K195" s="218" t="str">
        <f>IFERROR(IF(I195="","",IF(AND(I195&lt;&gt;"107 ハーフマラソン",I195&lt;&gt;"062 10000mW"),IF(BD195="T",IF(VALUE(M195)&lt;=BB195,"A標準",IF(VALUE(M195)&lt;=BC195,"B標準","未突破")),IF(VALUE(M195)&gt;=BB195,"A標準",IF(VALUE(M195)&gt;=BC195,"B標準","未突破"))),IF(VALUE(M195)&lt;=BC195,"","未突破"))),"")</f>
        <v/>
      </c>
      <c r="L195" s="105"/>
      <c r="M195" s="12" t="str">
        <f>IF(U195="",ASC(N195&amp;IF(P195&lt;&gt;"",TEXT(P195,"00"),"")&amp;IF(R195&lt;&gt;"",TEXT(R195,"00"),"")&amp;IF(T195&lt;&gt;"",TEXT(T195,"00"),"")),ASC(U195))</f>
        <v/>
      </c>
      <c r="N195" s="212"/>
      <c r="O195" s="196" t="s">
        <v>239</v>
      </c>
      <c r="P195" s="206"/>
      <c r="Q195" s="196" t="s">
        <v>240</v>
      </c>
      <c r="R195" s="206"/>
      <c r="S195" s="208" t="s">
        <v>241</v>
      </c>
      <c r="T195" s="210"/>
      <c r="U195" s="212"/>
      <c r="V195" s="7"/>
      <c r="W195" s="8" t="s">
        <v>23</v>
      </c>
      <c r="X195" s="7"/>
      <c r="Y195" s="8" t="s">
        <v>24</v>
      </c>
      <c r="Z195" s="7"/>
      <c r="AA195" s="8" t="s">
        <v>26</v>
      </c>
      <c r="AB195" s="214"/>
      <c r="AC195" s="101" t="str">
        <f>IF(AK195="",ASC(AD195&amp;IF(AF195&lt;&gt;"",TEXT(AF195,"00"),"")&amp;IF(AH195&lt;&gt;"",TEXT(AH195,"00"),"")&amp;IF(AJ195&lt;&gt;"",TEXT(AJ195,"00"),"")),ASC(AK195))</f>
        <v/>
      </c>
      <c r="AD195" s="198" t="str">
        <f>IF(I195="","",IF(I195="201 十種競技","",VLOOKUP(I195,大学記録!$A$3:$H$5,2,FALSE)))</f>
        <v/>
      </c>
      <c r="AE195" s="200" t="s">
        <v>239</v>
      </c>
      <c r="AF195" s="202" t="str">
        <f>IF(I195="","",IF(I195="201 十種競技","",VLOOKUP(I195,大学記録!$A$3:$H$5,4,FALSE)))</f>
        <v/>
      </c>
      <c r="AG195" s="200" t="s">
        <v>240</v>
      </c>
      <c r="AH195" s="202" t="str">
        <f>IF(I195="","",IF(I195="201 十種競技","",VLOOKUP(I195,大学記録!$A$3:$H$5,6,FALSE)))</f>
        <v/>
      </c>
      <c r="AI195" s="204" t="s">
        <v>241</v>
      </c>
      <c r="AJ195" s="262" t="str">
        <f>IF(I195="","",IF(I195="201 十種競技","",VLOOKUP(I195,大学記録!$A$3:$H$5,8,FALSE)))</f>
        <v/>
      </c>
      <c r="AK195" s="198" t="str">
        <f>IF(I195="","",IF(I195="201 十種競技",大学記録!#REF!,""))</f>
        <v/>
      </c>
      <c r="AL195" s="12" t="str">
        <f>IF(AT195="",ASC(AM195&amp;IF(AO195&lt;&gt;"",TEXT(AO195,"00"),"")&amp;IF(AQ195&lt;&gt;"",TEXT(AQ195,"00"),"")&amp;IF(AS195&lt;&gt;"",TEXT(AS195,"00"),"")),ASC(AT195))</f>
        <v/>
      </c>
      <c r="AM195" s="223"/>
      <c r="AN195" s="196" t="s">
        <v>239</v>
      </c>
      <c r="AO195" s="250"/>
      <c r="AP195" s="196" t="s">
        <v>240</v>
      </c>
      <c r="AQ195" s="250"/>
      <c r="AR195" s="208" t="s">
        <v>241</v>
      </c>
      <c r="AS195" s="252"/>
      <c r="AT195" s="254"/>
      <c r="AV195" s="5" t="str">
        <f>IF(AND(I195&lt;&gt;"107 ハーフマラソン",I195&lt;&gt;"062 10000mW"),D195 &amp; "-" &amp; I195,D195 &amp; "-" &amp; I195 &amp; J195)</f>
        <v>-</v>
      </c>
      <c r="AW195" s="5" t="str">
        <f>IF(ISERROR(VLOOKUP(記入方法!$AV195,登録者リスト!#REF!,4,FALSE)),"○","")</f>
        <v>○</v>
      </c>
      <c r="AX195" s="5" t="e">
        <f>IF(AND(I195&lt;&gt;"107 ハーフマラソン",I195&lt;&gt;"062 10000mW"),#REF! &amp; "-" &amp; I195,#REF! &amp; "-" &amp; I195 &amp; J195)</f>
        <v>#REF!</v>
      </c>
      <c r="AY195" s="5" t="str">
        <f>IF(ISERROR(VLOOKUP(AX195,突破者リスト外資格記録入力シート!$D$7:$M$106,2,FALSE)),"○","")</f>
        <v>○</v>
      </c>
      <c r="AZ195" s="5" t="str">
        <f>IF(C195="○","整理番号","登録番号")</f>
        <v>登録番号</v>
      </c>
      <c r="BA195" s="5" t="str">
        <f>IF(I195="107 ハーフマラソン","H",IF(I195="062 10000mW","W",""))</f>
        <v/>
      </c>
      <c r="BB195" s="5" t="e">
        <f>VLOOKUP($I195 &amp; $J195,標準記録!$A$1:$D$26,2,FALSE)</f>
        <v>#N/A</v>
      </c>
      <c r="BC195" s="5" t="e">
        <f>VLOOKUP($I195 &amp; $J195,標準記録!$A$1:$D$26,3,FALSE)</f>
        <v>#N/A</v>
      </c>
      <c r="BD195" s="5" t="e">
        <f>VLOOKUP($I195 &amp; $J195,標準記録!$A$1:$D$26,4,FALSE)</f>
        <v>#N/A</v>
      </c>
      <c r="BE195" s="5" t="str">
        <f>IF(BF195="","",A195)</f>
        <v/>
      </c>
      <c r="BF195" s="5" t="str">
        <f>IF(OR(I195="201 十種競技",I195="202 七種競技"),#REF!,"")</f>
        <v/>
      </c>
      <c r="BG195" s="5" t="str">
        <f>IF(I195="107 ハーフマラソン",#REF!,"")</f>
        <v/>
      </c>
      <c r="BH195" s="5" t="str">
        <f>I195 &amp; K195</f>
        <v/>
      </c>
      <c r="BI195" s="5">
        <f>I195</f>
        <v>0</v>
      </c>
      <c r="BJ195" s="5">
        <f>COUNTIF($BI$5:$BI$401,I195)</f>
        <v>160</v>
      </c>
      <c r="BK195" s="5">
        <f>COUNTIF($BH$5:$BH$401,I195 &amp; "B標準")</f>
        <v>0</v>
      </c>
      <c r="BL195" s="5" t="str">
        <f>D193 &amp; D195</f>
        <v>登録番号</v>
      </c>
    </row>
    <row r="196" spans="1:64" ht="14.25" thickBot="1" x14ac:dyDescent="0.2">
      <c r="A196" s="221"/>
      <c r="B196" s="224"/>
      <c r="C196" s="226"/>
      <c r="D196" s="224"/>
      <c r="E196" s="128" t="str">
        <f>IF(C195="○",IF($D195&lt;&gt;"",VLOOKUP($D195,新規学連登録者入力シート!$A$2:$U$101,7,FALSE),""),IF($D195&lt;&gt;"",IF(VLOOKUP(記入方法!$D195,登録者リスト!$A$1:$F$43729,4,FALSE)=基本情報!$D$6,VLOOKUP(記入方法!$D195,登録者リスト!$A$1:$F$43729,2,FALSE),""),""))</f>
        <v/>
      </c>
      <c r="F196" s="215"/>
      <c r="G196" s="128" t="str">
        <f>IF(C195="○",IF($D195&lt;&gt;"",VLOOKUP($D195,新規学連登録者入力シート!$A$2:$U$101,19,FALSE),""),IF($D195&lt;&gt;"",IF(VLOOKUP(記入方法!$D195,登録者リスト!$A$1:$F$43729,4,FALSE)=基本情報!$D$6,VLOOKUP(記入方法!$D195,登録者リスト!$A$1:$F$43729,6,FALSE),""),""))</f>
        <v/>
      </c>
      <c r="H196" s="213"/>
      <c r="I196" s="217"/>
      <c r="J196" s="217"/>
      <c r="K196" s="219"/>
      <c r="L196" s="106"/>
      <c r="M196" s="14" t="str">
        <f>IF(U196="",ASC(N196&amp;IF(P196&lt;&gt;"",TEXT(P196,"00"),"")&amp;IF(R196&lt;&gt;"",TEXT(R196,"00"),"")&amp;IF(T196&lt;&gt;"",TEXT(T196,"00"),"")),ASC(U196))</f>
        <v/>
      </c>
      <c r="N196" s="213"/>
      <c r="O196" s="197"/>
      <c r="P196" s="207"/>
      <c r="Q196" s="197"/>
      <c r="R196" s="207"/>
      <c r="S196" s="209"/>
      <c r="T196" s="211"/>
      <c r="U196" s="213"/>
      <c r="V196" s="9"/>
      <c r="W196" s="10" t="s">
        <v>23</v>
      </c>
      <c r="X196" s="9"/>
      <c r="Y196" s="10" t="s">
        <v>25</v>
      </c>
      <c r="Z196" s="9"/>
      <c r="AA196" s="10" t="s">
        <v>26</v>
      </c>
      <c r="AB196" s="215"/>
      <c r="AC196" s="102" t="str">
        <f>IF(AK196="",ASC(AD195&amp;IF(AF196&lt;&gt;"",TEXT(AF196,"00"),"")&amp;IF(AH196&lt;&gt;"",TEXT(AH196,"00"),"")&amp;IF(AJ196&lt;&gt;"",TEXT(AJ196,"00"),"")),ASC(AK196))</f>
        <v/>
      </c>
      <c r="AD196" s="199"/>
      <c r="AE196" s="201"/>
      <c r="AF196" s="203"/>
      <c r="AG196" s="201"/>
      <c r="AH196" s="203"/>
      <c r="AI196" s="205"/>
      <c r="AJ196" s="263"/>
      <c r="AK196" s="199"/>
      <c r="AL196" s="14" t="str">
        <f>IF(AT196="",ASC(AM196&amp;IF(AO196&lt;&gt;"",TEXT(AO196,"00"),"")&amp;IF(AQ196&lt;&gt;"",TEXT(AQ196,"00"),"")&amp;IF(AS196&lt;&gt;"",TEXT(AS196,"00"),"")),ASC(AT196))</f>
        <v/>
      </c>
      <c r="AM196" s="224"/>
      <c r="AN196" s="197"/>
      <c r="AO196" s="251"/>
      <c r="AP196" s="197"/>
      <c r="AQ196" s="251"/>
      <c r="AR196" s="209"/>
      <c r="AS196" s="253"/>
      <c r="AT196" s="255"/>
      <c r="AV196" s="5" t="str">
        <f>IF(AND(I196&lt;&gt;"107 ハーフマラソン",I196&lt;&gt;"062 10000mW"),D195 &amp; "-" &amp; I196,D195 &amp; "-" &amp; I196 &amp; J196)</f>
        <v>-</v>
      </c>
      <c r="AW196" s="5" t="str">
        <f>IF(ISERROR(VLOOKUP(記入方法!$AV196,登録者リスト!#REF!,4,FALSE)),"○","")</f>
        <v>○</v>
      </c>
      <c r="AX196" s="5" t="e">
        <f>IF(AND(I196&lt;&gt;"107 ハーフマラソン",I196&lt;&gt;"062 10000mW"),#REF! &amp; "-" &amp; I196,#REF! &amp; "-" &amp; I196 &amp; J196)</f>
        <v>#REF!</v>
      </c>
      <c r="AY196" s="5" t="str">
        <f>IF(ISERROR(VLOOKUP(AX196,突破者リスト外資格記録入力シート!$D$7:$M$106,2,FALSE)),"○","")</f>
        <v>○</v>
      </c>
      <c r="BA196" s="5" t="str">
        <f>IF(I196="107 ハーフマラソン","H",IF(I196="062 10000mW","W",""))</f>
        <v/>
      </c>
      <c r="BB196" s="5" t="e">
        <f>VLOOKUP($I196 &amp; $J196,標準記録!$A$1:$D$26,2,FALSE)</f>
        <v>#N/A</v>
      </c>
      <c r="BC196" s="5" t="e">
        <f>VLOOKUP($I196 &amp; $J196,標準記録!$A$1:$D$26,3,FALSE)</f>
        <v>#N/A</v>
      </c>
      <c r="BD196" s="5" t="e">
        <f>VLOOKUP($I196 &amp; $J196,標準記録!$A$1:$D$26,4,FALSE)</f>
        <v>#N/A</v>
      </c>
      <c r="BE196" s="5" t="str">
        <f>IF(BF196="","",A195)</f>
        <v/>
      </c>
      <c r="BF196" s="5" t="str">
        <f>IF(OR(I196="201 十種競技",I196="202 七種競技"),#REF!,"")</f>
        <v/>
      </c>
      <c r="BG196" s="5" t="str">
        <f>IF(I196="107 ハーフマラソン",#REF!,"")</f>
        <v/>
      </c>
      <c r="BH196" s="5" t="str">
        <f>I196 &amp; K196</f>
        <v/>
      </c>
      <c r="BI196" s="5">
        <f>I196</f>
        <v>0</v>
      </c>
      <c r="BJ196" s="5">
        <f>COUNTIF($BI$5:$BI$401,I196)</f>
        <v>160</v>
      </c>
      <c r="BK196" s="5">
        <f>COUNTIF($BH$5:$BH$401,I196 &amp; "B標準")</f>
        <v>0</v>
      </c>
    </row>
    <row r="197" spans="1:64" ht="15" thickTop="1" thickBot="1" x14ac:dyDescent="0.2">
      <c r="A197" s="222"/>
      <c r="B197" s="256" t="s">
        <v>128</v>
      </c>
      <c r="C197" s="257"/>
      <c r="D197" s="257"/>
      <c r="E197" s="257"/>
      <c r="F197" s="257"/>
      <c r="G197" s="258"/>
      <c r="H197" s="125"/>
      <c r="I197" s="259"/>
      <c r="J197" s="260"/>
      <c r="K197" s="260"/>
      <c r="L197" s="260"/>
      <c r="M197" s="260"/>
      <c r="N197" s="260"/>
      <c r="O197" s="260"/>
      <c r="P197" s="260"/>
      <c r="Q197" s="260"/>
      <c r="R197" s="260"/>
      <c r="S197" s="260"/>
      <c r="T197" s="260"/>
      <c r="U197" s="260"/>
      <c r="V197" s="260"/>
      <c r="W197" s="260"/>
      <c r="X197" s="260"/>
      <c r="Y197" s="260"/>
      <c r="Z197" s="260"/>
      <c r="AA197" s="260"/>
      <c r="AB197" s="260"/>
      <c r="AC197" s="260"/>
      <c r="AD197" s="260"/>
      <c r="AE197" s="260"/>
      <c r="AF197" s="260"/>
      <c r="AG197" s="260"/>
      <c r="AH197" s="260"/>
      <c r="AI197" s="260"/>
      <c r="AJ197" s="260"/>
      <c r="AK197" s="260"/>
      <c r="AL197" s="260"/>
      <c r="AM197" s="260"/>
      <c r="AN197" s="260"/>
      <c r="AO197" s="260"/>
      <c r="AP197" s="260"/>
      <c r="AQ197" s="260"/>
      <c r="AR197" s="260"/>
      <c r="AS197" s="260"/>
      <c r="AT197" s="261"/>
    </row>
    <row r="198" spans="1:64" ht="13.5" customHeight="1" x14ac:dyDescent="0.15">
      <c r="A198" s="244"/>
      <c r="B198" s="246" t="s">
        <v>0</v>
      </c>
      <c r="C198" s="248" t="s">
        <v>242</v>
      </c>
      <c r="D198" s="248" t="str">
        <f>IF(C200="○","整理番号","登録番号")</f>
        <v>登録番号</v>
      </c>
      <c r="E198" s="124" t="s">
        <v>13550</v>
      </c>
      <c r="F198" s="246" t="s">
        <v>275</v>
      </c>
      <c r="G198" s="104" t="s">
        <v>1</v>
      </c>
      <c r="H198" s="229" t="s">
        <v>13551</v>
      </c>
      <c r="I198" s="227" t="s">
        <v>2</v>
      </c>
      <c r="J198" s="229" t="s">
        <v>284</v>
      </c>
      <c r="K198" s="229" t="s">
        <v>3</v>
      </c>
      <c r="L198" s="114" t="s">
        <v>243</v>
      </c>
      <c r="M198" s="107" t="s">
        <v>16</v>
      </c>
      <c r="N198" s="231" t="s">
        <v>4</v>
      </c>
      <c r="O198" s="232"/>
      <c r="P198" s="232"/>
      <c r="Q198" s="232"/>
      <c r="R198" s="232"/>
      <c r="S198" s="232"/>
      <c r="T198" s="232"/>
      <c r="U198" s="232"/>
      <c r="V198" s="232"/>
      <c r="W198" s="232"/>
      <c r="X198" s="232"/>
      <c r="Y198" s="232"/>
      <c r="Z198" s="232"/>
      <c r="AA198" s="232"/>
      <c r="AB198" s="233"/>
      <c r="AC198" s="109" t="s">
        <v>16</v>
      </c>
      <c r="AD198" s="234" t="s">
        <v>448</v>
      </c>
      <c r="AE198" s="235"/>
      <c r="AF198" s="235"/>
      <c r="AG198" s="235"/>
      <c r="AH198" s="235"/>
      <c r="AI198" s="235"/>
      <c r="AJ198" s="235"/>
      <c r="AK198" s="236"/>
      <c r="AL198" s="107" t="s">
        <v>16</v>
      </c>
      <c r="AM198" s="231" t="s">
        <v>445</v>
      </c>
      <c r="AN198" s="232"/>
      <c r="AO198" s="232"/>
      <c r="AP198" s="232"/>
      <c r="AQ198" s="232"/>
      <c r="AR198" s="232"/>
      <c r="AS198" s="232"/>
      <c r="AT198" s="237"/>
    </row>
    <row r="199" spans="1:64" ht="14.25" thickBot="1" x14ac:dyDescent="0.2">
      <c r="A199" s="245"/>
      <c r="B199" s="247"/>
      <c r="C199" s="249"/>
      <c r="D199" s="249"/>
      <c r="E199" s="129" t="s">
        <v>6</v>
      </c>
      <c r="F199" s="247"/>
      <c r="G199" s="6" t="s">
        <v>7</v>
      </c>
      <c r="H199" s="247"/>
      <c r="I199" s="228"/>
      <c r="J199" s="230"/>
      <c r="K199" s="230"/>
      <c r="L199" s="115"/>
      <c r="M199" s="108"/>
      <c r="N199" s="238" t="s">
        <v>8</v>
      </c>
      <c r="O199" s="239"/>
      <c r="P199" s="239"/>
      <c r="Q199" s="239"/>
      <c r="R199" s="239"/>
      <c r="S199" s="239"/>
      <c r="T199" s="240"/>
      <c r="U199" s="129" t="s">
        <v>9</v>
      </c>
      <c r="V199" s="111" t="s">
        <v>10</v>
      </c>
      <c r="W199" s="112"/>
      <c r="X199" s="112"/>
      <c r="Y199" s="112"/>
      <c r="Z199" s="112"/>
      <c r="AA199" s="113"/>
      <c r="AB199" s="92" t="s">
        <v>11</v>
      </c>
      <c r="AC199" s="110"/>
      <c r="AD199" s="241" t="s">
        <v>8</v>
      </c>
      <c r="AE199" s="242"/>
      <c r="AF199" s="242"/>
      <c r="AG199" s="242"/>
      <c r="AH199" s="242"/>
      <c r="AI199" s="242"/>
      <c r="AJ199" s="243"/>
      <c r="AK199" s="100" t="s">
        <v>9</v>
      </c>
      <c r="AL199" s="108"/>
      <c r="AM199" s="238" t="s">
        <v>8</v>
      </c>
      <c r="AN199" s="239"/>
      <c r="AO199" s="239"/>
      <c r="AP199" s="239"/>
      <c r="AQ199" s="239"/>
      <c r="AR199" s="239"/>
      <c r="AS199" s="240"/>
      <c r="AT199" s="93" t="s">
        <v>9</v>
      </c>
    </row>
    <row r="200" spans="1:64" x14ac:dyDescent="0.15">
      <c r="A200" s="220">
        <v>40</v>
      </c>
      <c r="B200" s="223"/>
      <c r="C200" s="225"/>
      <c r="D200" s="223"/>
      <c r="E200" s="126" t="str">
        <f>IF(C200="○",IF($D200&lt;&gt;"",VLOOKUP($D200,新規学連登録者入力シート!$A$2:$U$101,8,FALSE),""),IF($D200&lt;&gt;"",IF(VLOOKUP(記入方法!$D200,登録者リスト!$A$1:$F$43729,4,FALSE)=基本情報!$D$6,VLOOKUP(記入方法!$D200,登録者リスト!$A$1:$F$43729,3,FALSE),""),""))</f>
        <v/>
      </c>
      <c r="F200" s="214" t="str">
        <f>IF(C200="○",IF($D200&lt;&gt;"",VLOOKUP($D200,新規学連登録者入力シート!$A$2:$U$101,9,FALSE),""),IF($D200&lt;&gt;"",IF(VLOOKUP(記入方法!$D200,登録者リスト!$A$1:$G$43729,4,FALSE)=基本情報!$D$6,VLOOKUP(記入方法!$D200,登録者リスト!$A$1:$G$43729,7,FALSE),""),""))</f>
        <v/>
      </c>
      <c r="G200" s="127" t="str">
        <f>IF(C200="○",IF($D200&lt;&gt;"",VLOOKUP($D200,新規学連登録者入力シート!$A$2:$U$101,14,FALSE),""),IF($D200&lt;&gt;"",IF(VLOOKUP(記入方法!$D200,登録者リスト!$A$1:$F$43729,4,FALSE)=基本情報!$D$6,VLOOKUP(記入方法!$D200,登録者リスト!$A$1:$F$43729,5,FALSE),""),""))</f>
        <v/>
      </c>
      <c r="H200" s="212" t="str">
        <f>IF(C200="○",IF($D200&lt;&gt;"",VLOOKUP($D200,新規学連登録者入力シート!$A$2:$U$101,19,FALSE),""),IF($D200&lt;&gt;"",IF(VLOOKUP(記入方法!$D200,登録者リスト!$A$1:$H$43729,4,FALSE)=基本情報!$D$6,VLOOKUP(記入方法!$D200,登録者リスト!$A$1:$H$43729,8,FALSE),""),""))</f>
        <v/>
      </c>
      <c r="I200" s="216"/>
      <c r="J200" s="216"/>
      <c r="K200" s="218" t="str">
        <f>IFERROR(IF(I200="","",IF(AND(I200&lt;&gt;"107 ハーフマラソン",I200&lt;&gt;"062 10000mW"),IF(BD200="T",IF(VALUE(M200)&lt;=BB200,"A標準",IF(VALUE(M200)&lt;=BC200,"B標準","未突破")),IF(VALUE(M200)&gt;=BB200,"A標準",IF(VALUE(M200)&gt;=BC200,"B標準","未突破"))),IF(VALUE(M200)&lt;=BC200,"","未突破"))),"")</f>
        <v/>
      </c>
      <c r="L200" s="105"/>
      <c r="M200" s="12" t="str">
        <f>IF(U200="",ASC(N200&amp;IF(P200&lt;&gt;"",TEXT(P200,"00"),"")&amp;IF(R200&lt;&gt;"",TEXT(R200,"00"),"")&amp;IF(T200&lt;&gt;"",TEXT(T200,"00"),"")),ASC(U200))</f>
        <v/>
      </c>
      <c r="N200" s="212"/>
      <c r="O200" s="196" t="s">
        <v>239</v>
      </c>
      <c r="P200" s="206"/>
      <c r="Q200" s="196" t="s">
        <v>240</v>
      </c>
      <c r="R200" s="206"/>
      <c r="S200" s="208" t="s">
        <v>241</v>
      </c>
      <c r="T200" s="210"/>
      <c r="U200" s="212"/>
      <c r="V200" s="7"/>
      <c r="W200" s="8" t="s">
        <v>23</v>
      </c>
      <c r="X200" s="7"/>
      <c r="Y200" s="8" t="s">
        <v>24</v>
      </c>
      <c r="Z200" s="7"/>
      <c r="AA200" s="8" t="s">
        <v>26</v>
      </c>
      <c r="AB200" s="214"/>
      <c r="AC200" s="101" t="str">
        <f>IF(AK200="",ASC(AD200&amp;IF(AF200&lt;&gt;"",TEXT(AF200,"00"),"")&amp;IF(AH200&lt;&gt;"",TEXT(AH200,"00"),"")&amp;IF(AJ200&lt;&gt;"",TEXT(AJ200,"00"),"")),ASC(AK200))</f>
        <v/>
      </c>
      <c r="AD200" s="198" t="str">
        <f>IF(I200="","",IF(I200="201 十種競技","",VLOOKUP(I200,大学記録!$A$3:$H$5,2,FALSE)))</f>
        <v/>
      </c>
      <c r="AE200" s="200" t="s">
        <v>239</v>
      </c>
      <c r="AF200" s="202" t="str">
        <f>IF(I200="","",IF(I200="201 十種競技","",VLOOKUP(I200,大学記録!$A$3:$H$5,4,FALSE)))</f>
        <v/>
      </c>
      <c r="AG200" s="200" t="s">
        <v>240</v>
      </c>
      <c r="AH200" s="202" t="str">
        <f>IF(I200="","",IF(I200="201 十種競技","",VLOOKUP(I200,大学記録!$A$3:$H$5,6,FALSE)))</f>
        <v/>
      </c>
      <c r="AI200" s="204" t="s">
        <v>241</v>
      </c>
      <c r="AJ200" s="262" t="str">
        <f>IF(I200="","",IF(I200="201 十種競技","",VLOOKUP(I200,大学記録!$A$3:$H$5,8,FALSE)))</f>
        <v/>
      </c>
      <c r="AK200" s="198" t="str">
        <f>IF(I200="","",IF(I200="201 十種競技",大学記録!#REF!,""))</f>
        <v/>
      </c>
      <c r="AL200" s="12" t="str">
        <f>IF(AT200="",ASC(AM200&amp;IF(AO200&lt;&gt;"",TEXT(AO200,"00"),"")&amp;IF(AQ200&lt;&gt;"",TEXT(AQ200,"00"),"")&amp;IF(AS200&lt;&gt;"",TEXT(AS200,"00"),"")),ASC(AT200))</f>
        <v/>
      </c>
      <c r="AM200" s="223"/>
      <c r="AN200" s="196" t="s">
        <v>239</v>
      </c>
      <c r="AO200" s="250"/>
      <c r="AP200" s="196" t="s">
        <v>240</v>
      </c>
      <c r="AQ200" s="250"/>
      <c r="AR200" s="208" t="s">
        <v>241</v>
      </c>
      <c r="AS200" s="252"/>
      <c r="AT200" s="254"/>
      <c r="AV200" s="5" t="str">
        <f>IF(AND(I200&lt;&gt;"107 ハーフマラソン",I200&lt;&gt;"062 10000mW"),D200 &amp; "-" &amp; I200,D200 &amp; "-" &amp; I200 &amp; J200)</f>
        <v>-</v>
      </c>
      <c r="AW200" s="5" t="str">
        <f>IF(ISERROR(VLOOKUP(記入方法!$AV200,登録者リスト!#REF!,4,FALSE)),"○","")</f>
        <v>○</v>
      </c>
      <c r="AX200" s="5" t="e">
        <f>IF(AND(I200&lt;&gt;"107 ハーフマラソン",I200&lt;&gt;"062 10000mW"),#REF! &amp; "-" &amp; I200,#REF! &amp; "-" &amp; I200 &amp; J200)</f>
        <v>#REF!</v>
      </c>
      <c r="AY200" s="5" t="str">
        <f>IF(ISERROR(VLOOKUP(AX200,突破者リスト外資格記録入力シート!$D$7:$M$106,2,FALSE)),"○","")</f>
        <v>○</v>
      </c>
      <c r="AZ200" s="5" t="str">
        <f>IF(C200="○","整理番号","登録番号")</f>
        <v>登録番号</v>
      </c>
      <c r="BA200" s="5" t="str">
        <f>IF(I200="107 ハーフマラソン","H",IF(I200="062 10000mW","W",""))</f>
        <v/>
      </c>
      <c r="BB200" s="5" t="e">
        <f>VLOOKUP($I200 &amp; $J200,標準記録!$A$1:$D$26,2,FALSE)</f>
        <v>#N/A</v>
      </c>
      <c r="BC200" s="5" t="e">
        <f>VLOOKUP($I200 &amp; $J200,標準記録!$A$1:$D$26,3,FALSE)</f>
        <v>#N/A</v>
      </c>
      <c r="BD200" s="5" t="e">
        <f>VLOOKUP($I200 &amp; $J200,標準記録!$A$1:$D$26,4,FALSE)</f>
        <v>#N/A</v>
      </c>
      <c r="BE200" s="5" t="str">
        <f>IF(BF200="","",A200)</f>
        <v/>
      </c>
      <c r="BF200" s="5" t="str">
        <f>IF(OR(I200="201 十種競技",I200="202 七種競技"),#REF!,"")</f>
        <v/>
      </c>
      <c r="BG200" s="5" t="str">
        <f>IF(I200="107 ハーフマラソン",#REF!,"")</f>
        <v/>
      </c>
      <c r="BH200" s="5" t="str">
        <f>I200 &amp; K200</f>
        <v/>
      </c>
      <c r="BI200" s="5">
        <f>I200</f>
        <v>0</v>
      </c>
      <c r="BJ200" s="5">
        <f>COUNTIF($BI$5:$BI$401,I200)</f>
        <v>160</v>
      </c>
      <c r="BK200" s="5">
        <f>COUNTIF($BH$5:$BH$401,I200 &amp; "B標準")</f>
        <v>0</v>
      </c>
      <c r="BL200" s="5" t="str">
        <f>D198 &amp; D200</f>
        <v>登録番号</v>
      </c>
    </row>
    <row r="201" spans="1:64" ht="14.25" thickBot="1" x14ac:dyDescent="0.2">
      <c r="A201" s="221"/>
      <c r="B201" s="224"/>
      <c r="C201" s="226"/>
      <c r="D201" s="224"/>
      <c r="E201" s="128" t="str">
        <f>IF(C200="○",IF($D200&lt;&gt;"",VLOOKUP($D200,新規学連登録者入力シート!$A$2:$U$101,7,FALSE),""),IF($D200&lt;&gt;"",IF(VLOOKUP(記入方法!$D200,登録者リスト!$A$1:$F$43729,4,FALSE)=基本情報!$D$6,VLOOKUP(記入方法!$D200,登録者リスト!$A$1:$F$43729,2,FALSE),""),""))</f>
        <v/>
      </c>
      <c r="F201" s="215"/>
      <c r="G201" s="128" t="str">
        <f>IF(C200="○",IF($D200&lt;&gt;"",VLOOKUP($D200,新規学連登録者入力シート!$A$2:$U$101,19,FALSE),""),IF($D200&lt;&gt;"",IF(VLOOKUP(記入方法!$D200,登録者リスト!$A$1:$F$43729,4,FALSE)=基本情報!$D$6,VLOOKUP(記入方法!$D200,登録者リスト!$A$1:$F$43729,6,FALSE),""),""))</f>
        <v/>
      </c>
      <c r="H201" s="213"/>
      <c r="I201" s="217"/>
      <c r="J201" s="217"/>
      <c r="K201" s="219"/>
      <c r="L201" s="106"/>
      <c r="M201" s="14" t="str">
        <f>IF(U201="",ASC(N201&amp;IF(P201&lt;&gt;"",TEXT(P201,"00"),"")&amp;IF(R201&lt;&gt;"",TEXT(R201,"00"),"")&amp;IF(T201&lt;&gt;"",TEXT(T201,"00"),"")),ASC(U201))</f>
        <v/>
      </c>
      <c r="N201" s="213"/>
      <c r="O201" s="197"/>
      <c r="P201" s="207"/>
      <c r="Q201" s="197"/>
      <c r="R201" s="207"/>
      <c r="S201" s="209"/>
      <c r="T201" s="211"/>
      <c r="U201" s="213"/>
      <c r="V201" s="9"/>
      <c r="W201" s="10" t="s">
        <v>23</v>
      </c>
      <c r="X201" s="9"/>
      <c r="Y201" s="10" t="s">
        <v>25</v>
      </c>
      <c r="Z201" s="9"/>
      <c r="AA201" s="10" t="s">
        <v>26</v>
      </c>
      <c r="AB201" s="215"/>
      <c r="AC201" s="102" t="str">
        <f>IF(AK201="",ASC(AD200&amp;IF(AF201&lt;&gt;"",TEXT(AF201,"00"),"")&amp;IF(AH201&lt;&gt;"",TEXT(AH201,"00"),"")&amp;IF(AJ201&lt;&gt;"",TEXT(AJ201,"00"),"")),ASC(AK201))</f>
        <v/>
      </c>
      <c r="AD201" s="199"/>
      <c r="AE201" s="201"/>
      <c r="AF201" s="203"/>
      <c r="AG201" s="201"/>
      <c r="AH201" s="203"/>
      <c r="AI201" s="205"/>
      <c r="AJ201" s="263"/>
      <c r="AK201" s="199"/>
      <c r="AL201" s="14" t="str">
        <f>IF(AT201="",ASC(AM201&amp;IF(AO201&lt;&gt;"",TEXT(AO201,"00"),"")&amp;IF(AQ201&lt;&gt;"",TEXT(AQ201,"00"),"")&amp;IF(AS201&lt;&gt;"",TEXT(AS201,"00"),"")),ASC(AT201))</f>
        <v/>
      </c>
      <c r="AM201" s="224"/>
      <c r="AN201" s="197"/>
      <c r="AO201" s="251"/>
      <c r="AP201" s="197"/>
      <c r="AQ201" s="251"/>
      <c r="AR201" s="209"/>
      <c r="AS201" s="253"/>
      <c r="AT201" s="255"/>
      <c r="AV201" s="5" t="str">
        <f>IF(AND(I201&lt;&gt;"107 ハーフマラソン",I201&lt;&gt;"062 10000mW"),D200 &amp; "-" &amp; I201,D200 &amp; "-" &amp; I201 &amp; J201)</f>
        <v>-</v>
      </c>
      <c r="AW201" s="5" t="str">
        <f>IF(ISERROR(VLOOKUP(記入方法!$AV201,登録者リスト!#REF!,4,FALSE)),"○","")</f>
        <v>○</v>
      </c>
      <c r="AX201" s="5" t="e">
        <f>IF(AND(I201&lt;&gt;"107 ハーフマラソン",I201&lt;&gt;"062 10000mW"),#REF! &amp; "-" &amp; I201,#REF! &amp; "-" &amp; I201 &amp; J201)</f>
        <v>#REF!</v>
      </c>
      <c r="AY201" s="5" t="str">
        <f>IF(ISERROR(VLOOKUP(AX201,突破者リスト外資格記録入力シート!$D$7:$M$106,2,FALSE)),"○","")</f>
        <v>○</v>
      </c>
      <c r="BA201" s="5" t="str">
        <f>IF(I201="107 ハーフマラソン","H",IF(I201="062 10000mW","W",""))</f>
        <v/>
      </c>
      <c r="BB201" s="5" t="e">
        <f>VLOOKUP($I201 &amp; $J201,標準記録!$A$1:$D$26,2,FALSE)</f>
        <v>#N/A</v>
      </c>
      <c r="BC201" s="5" t="e">
        <f>VLOOKUP($I201 &amp; $J201,標準記録!$A$1:$D$26,3,FALSE)</f>
        <v>#N/A</v>
      </c>
      <c r="BD201" s="5" t="e">
        <f>VLOOKUP($I201 &amp; $J201,標準記録!$A$1:$D$26,4,FALSE)</f>
        <v>#N/A</v>
      </c>
      <c r="BE201" s="5" t="str">
        <f>IF(BF201="","",A200)</f>
        <v/>
      </c>
      <c r="BF201" s="5" t="str">
        <f>IF(OR(I201="201 十種競技",I201="202 七種競技"),#REF!,"")</f>
        <v/>
      </c>
      <c r="BG201" s="5" t="str">
        <f>IF(I201="107 ハーフマラソン",#REF!,"")</f>
        <v/>
      </c>
      <c r="BH201" s="5" t="str">
        <f>I201 &amp; K201</f>
        <v/>
      </c>
      <c r="BI201" s="5">
        <f>I201</f>
        <v>0</v>
      </c>
      <c r="BJ201" s="5">
        <f>COUNTIF($BI$5:$BI$401,I201)</f>
        <v>160</v>
      </c>
      <c r="BK201" s="5">
        <f>COUNTIF($BH$5:$BH$401,I201 &amp; "B標準")</f>
        <v>0</v>
      </c>
    </row>
    <row r="202" spans="1:64" ht="15" thickTop="1" thickBot="1" x14ac:dyDescent="0.2">
      <c r="A202" s="222"/>
      <c r="B202" s="256" t="s">
        <v>128</v>
      </c>
      <c r="C202" s="257"/>
      <c r="D202" s="257"/>
      <c r="E202" s="257"/>
      <c r="F202" s="257"/>
      <c r="G202" s="258"/>
      <c r="H202" s="125"/>
      <c r="I202" s="259"/>
      <c r="J202" s="260"/>
      <c r="K202" s="260"/>
      <c r="L202" s="260"/>
      <c r="M202" s="260"/>
      <c r="N202" s="260"/>
      <c r="O202" s="260"/>
      <c r="P202" s="260"/>
      <c r="Q202" s="260"/>
      <c r="R202" s="260"/>
      <c r="S202" s="260"/>
      <c r="T202" s="260"/>
      <c r="U202" s="260"/>
      <c r="V202" s="260"/>
      <c r="W202" s="260"/>
      <c r="X202" s="260"/>
      <c r="Y202" s="260"/>
      <c r="Z202" s="260"/>
      <c r="AA202" s="260"/>
      <c r="AB202" s="260"/>
      <c r="AC202" s="260"/>
      <c r="AD202" s="260"/>
      <c r="AE202" s="260"/>
      <c r="AF202" s="260"/>
      <c r="AG202" s="260"/>
      <c r="AH202" s="260"/>
      <c r="AI202" s="260"/>
      <c r="AJ202" s="260"/>
      <c r="AK202" s="260"/>
      <c r="AL202" s="260"/>
      <c r="AM202" s="260"/>
      <c r="AN202" s="260"/>
      <c r="AO202" s="260"/>
      <c r="AP202" s="260"/>
      <c r="AQ202" s="260"/>
      <c r="AR202" s="260"/>
      <c r="AS202" s="260"/>
      <c r="AT202" s="261"/>
    </row>
    <row r="203" spans="1:64" ht="13.5" customHeight="1" x14ac:dyDescent="0.15">
      <c r="A203" s="244"/>
      <c r="B203" s="246" t="s">
        <v>0</v>
      </c>
      <c r="C203" s="248" t="s">
        <v>242</v>
      </c>
      <c r="D203" s="248" t="str">
        <f>IF(C205="○","整理番号","登録番号")</f>
        <v>登録番号</v>
      </c>
      <c r="E203" s="124" t="s">
        <v>13550</v>
      </c>
      <c r="F203" s="246" t="s">
        <v>275</v>
      </c>
      <c r="G203" s="104" t="s">
        <v>1</v>
      </c>
      <c r="H203" s="229" t="s">
        <v>13551</v>
      </c>
      <c r="I203" s="227" t="s">
        <v>2</v>
      </c>
      <c r="J203" s="229" t="s">
        <v>284</v>
      </c>
      <c r="K203" s="229" t="s">
        <v>3</v>
      </c>
      <c r="L203" s="114" t="s">
        <v>243</v>
      </c>
      <c r="M203" s="107" t="s">
        <v>16</v>
      </c>
      <c r="N203" s="231" t="s">
        <v>4</v>
      </c>
      <c r="O203" s="232"/>
      <c r="P203" s="232"/>
      <c r="Q203" s="232"/>
      <c r="R203" s="232"/>
      <c r="S203" s="232"/>
      <c r="T203" s="232"/>
      <c r="U203" s="232"/>
      <c r="V203" s="232"/>
      <c r="W203" s="232"/>
      <c r="X203" s="232"/>
      <c r="Y203" s="232"/>
      <c r="Z203" s="232"/>
      <c r="AA203" s="232"/>
      <c r="AB203" s="233"/>
      <c r="AC203" s="109" t="s">
        <v>16</v>
      </c>
      <c r="AD203" s="234" t="s">
        <v>448</v>
      </c>
      <c r="AE203" s="235"/>
      <c r="AF203" s="235"/>
      <c r="AG203" s="235"/>
      <c r="AH203" s="235"/>
      <c r="AI203" s="235"/>
      <c r="AJ203" s="235"/>
      <c r="AK203" s="236"/>
      <c r="AL203" s="107" t="s">
        <v>16</v>
      </c>
      <c r="AM203" s="231" t="s">
        <v>445</v>
      </c>
      <c r="AN203" s="232"/>
      <c r="AO203" s="232"/>
      <c r="AP203" s="232"/>
      <c r="AQ203" s="232"/>
      <c r="AR203" s="232"/>
      <c r="AS203" s="232"/>
      <c r="AT203" s="237"/>
    </row>
    <row r="204" spans="1:64" ht="14.25" thickBot="1" x14ac:dyDescent="0.2">
      <c r="A204" s="245"/>
      <c r="B204" s="247"/>
      <c r="C204" s="249"/>
      <c r="D204" s="249"/>
      <c r="E204" s="129" t="s">
        <v>6</v>
      </c>
      <c r="F204" s="247"/>
      <c r="G204" s="6" t="s">
        <v>7</v>
      </c>
      <c r="H204" s="247"/>
      <c r="I204" s="228"/>
      <c r="J204" s="230"/>
      <c r="K204" s="230"/>
      <c r="L204" s="115"/>
      <c r="M204" s="108"/>
      <c r="N204" s="238" t="s">
        <v>8</v>
      </c>
      <c r="O204" s="239"/>
      <c r="P204" s="239"/>
      <c r="Q204" s="239"/>
      <c r="R204" s="239"/>
      <c r="S204" s="239"/>
      <c r="T204" s="240"/>
      <c r="U204" s="129" t="s">
        <v>9</v>
      </c>
      <c r="V204" s="111" t="s">
        <v>10</v>
      </c>
      <c r="W204" s="112"/>
      <c r="X204" s="112"/>
      <c r="Y204" s="112"/>
      <c r="Z204" s="112"/>
      <c r="AA204" s="113"/>
      <c r="AB204" s="92" t="s">
        <v>11</v>
      </c>
      <c r="AC204" s="110"/>
      <c r="AD204" s="241" t="s">
        <v>8</v>
      </c>
      <c r="AE204" s="242"/>
      <c r="AF204" s="242"/>
      <c r="AG204" s="242"/>
      <c r="AH204" s="242"/>
      <c r="AI204" s="242"/>
      <c r="AJ204" s="243"/>
      <c r="AK204" s="100" t="s">
        <v>9</v>
      </c>
      <c r="AL204" s="108"/>
      <c r="AM204" s="238" t="s">
        <v>8</v>
      </c>
      <c r="AN204" s="239"/>
      <c r="AO204" s="239"/>
      <c r="AP204" s="239"/>
      <c r="AQ204" s="239"/>
      <c r="AR204" s="239"/>
      <c r="AS204" s="240"/>
      <c r="AT204" s="93" t="s">
        <v>9</v>
      </c>
    </row>
    <row r="205" spans="1:64" x14ac:dyDescent="0.15">
      <c r="A205" s="220">
        <v>41</v>
      </c>
      <c r="B205" s="223"/>
      <c r="C205" s="225"/>
      <c r="D205" s="223"/>
      <c r="E205" s="126" t="str">
        <f>IF(C205="○",IF($D205&lt;&gt;"",VLOOKUP($D205,新規学連登録者入力シート!$A$2:$U$101,8,FALSE),""),IF($D205&lt;&gt;"",IF(VLOOKUP(記入方法!$D205,登録者リスト!$A$1:$F$43729,4,FALSE)=基本情報!$D$6,VLOOKUP(記入方法!$D205,登録者リスト!$A$1:$F$43729,3,FALSE),""),""))</f>
        <v/>
      </c>
      <c r="F205" s="214" t="str">
        <f>IF(C205="○",IF($D205&lt;&gt;"",VLOOKUP($D205,新規学連登録者入力シート!$A$2:$U$101,9,FALSE),""),IF($D205&lt;&gt;"",IF(VLOOKUP(記入方法!$D205,登録者リスト!$A$1:$G$43729,4,FALSE)=基本情報!$D$6,VLOOKUP(記入方法!$D205,登録者リスト!$A$1:$G$43729,7,FALSE),""),""))</f>
        <v/>
      </c>
      <c r="G205" s="127" t="str">
        <f>IF(C205="○",IF($D205&lt;&gt;"",VLOOKUP($D205,新規学連登録者入力シート!$A$2:$U$101,14,FALSE),""),IF($D205&lt;&gt;"",IF(VLOOKUP(記入方法!$D205,登録者リスト!$A$1:$F$43729,4,FALSE)=基本情報!$D$6,VLOOKUP(記入方法!$D205,登録者リスト!$A$1:$F$43729,5,FALSE),""),""))</f>
        <v/>
      </c>
      <c r="H205" s="212" t="str">
        <f>IF(C205="○",IF($D205&lt;&gt;"",VLOOKUP($D205,新規学連登録者入力シート!$A$2:$U$101,19,FALSE),""),IF($D205&lt;&gt;"",IF(VLOOKUP(記入方法!$D205,登録者リスト!$A$1:$H$43729,4,FALSE)=基本情報!$D$6,VLOOKUP(記入方法!$D205,登録者リスト!$A$1:$H$43729,8,FALSE),""),""))</f>
        <v/>
      </c>
      <c r="I205" s="216"/>
      <c r="J205" s="216"/>
      <c r="K205" s="218" t="str">
        <f>IFERROR(IF(I205="","",IF(AND(I205&lt;&gt;"107 ハーフマラソン",I205&lt;&gt;"062 10000mW"),IF(BD205="T",IF(VALUE(M205)&lt;=BB205,"A標準",IF(VALUE(M205)&lt;=BC205,"B標準","未突破")),IF(VALUE(M205)&gt;=BB205,"A標準",IF(VALUE(M205)&gt;=BC205,"B標準","未突破"))),IF(VALUE(M205)&lt;=BC205,"","未突破"))),"")</f>
        <v/>
      </c>
      <c r="L205" s="105"/>
      <c r="M205" s="12" t="str">
        <f>IF(U205="",ASC(N205&amp;IF(P205&lt;&gt;"",TEXT(P205,"00"),"")&amp;IF(R205&lt;&gt;"",TEXT(R205,"00"),"")&amp;IF(T205&lt;&gt;"",TEXT(T205,"00"),"")),ASC(U205))</f>
        <v/>
      </c>
      <c r="N205" s="212"/>
      <c r="O205" s="196" t="s">
        <v>239</v>
      </c>
      <c r="P205" s="206"/>
      <c r="Q205" s="196" t="s">
        <v>240</v>
      </c>
      <c r="R205" s="206"/>
      <c r="S205" s="208" t="s">
        <v>241</v>
      </c>
      <c r="T205" s="210"/>
      <c r="U205" s="212"/>
      <c r="V205" s="7"/>
      <c r="W205" s="8" t="s">
        <v>23</v>
      </c>
      <c r="X205" s="7"/>
      <c r="Y205" s="8" t="s">
        <v>24</v>
      </c>
      <c r="Z205" s="7"/>
      <c r="AA205" s="8" t="s">
        <v>26</v>
      </c>
      <c r="AB205" s="214"/>
      <c r="AC205" s="101" t="str">
        <f>IF(AK205="",ASC(AD205&amp;IF(AF205&lt;&gt;"",TEXT(AF205,"00"),"")&amp;IF(AH205&lt;&gt;"",TEXT(AH205,"00"),"")&amp;IF(AJ205&lt;&gt;"",TEXT(AJ205,"00"),"")),ASC(AK205))</f>
        <v/>
      </c>
      <c r="AD205" s="198" t="str">
        <f>IF(I205="","",IF(I205="201 十種競技","",VLOOKUP(I205,大学記録!$A$3:$H$5,2,FALSE)))</f>
        <v/>
      </c>
      <c r="AE205" s="200" t="s">
        <v>239</v>
      </c>
      <c r="AF205" s="202" t="str">
        <f>IF(I205="","",IF(I205="201 十種競技","",VLOOKUP(I205,大学記録!$A$3:$H$5,4,FALSE)))</f>
        <v/>
      </c>
      <c r="AG205" s="200" t="s">
        <v>240</v>
      </c>
      <c r="AH205" s="202" t="str">
        <f>IF(I205="","",IF(I205="201 十種競技","",VLOOKUP(I205,大学記録!$A$3:$H$5,6,FALSE)))</f>
        <v/>
      </c>
      <c r="AI205" s="204" t="s">
        <v>241</v>
      </c>
      <c r="AJ205" s="262" t="str">
        <f>IF(I205="","",IF(I205="201 十種競技","",VLOOKUP(I205,大学記録!$A$3:$H$5,8,FALSE)))</f>
        <v/>
      </c>
      <c r="AK205" s="198" t="str">
        <f>IF(I205="","",IF(I205="201 十種競技",大学記録!#REF!,""))</f>
        <v/>
      </c>
      <c r="AL205" s="12" t="str">
        <f>IF(AT205="",ASC(AM205&amp;IF(AO205&lt;&gt;"",TEXT(AO205,"00"),"")&amp;IF(AQ205&lt;&gt;"",TEXT(AQ205,"00"),"")&amp;IF(AS205&lt;&gt;"",TEXT(AS205,"00"),"")),ASC(AT205))</f>
        <v/>
      </c>
      <c r="AM205" s="223"/>
      <c r="AN205" s="196" t="s">
        <v>239</v>
      </c>
      <c r="AO205" s="250"/>
      <c r="AP205" s="196" t="s">
        <v>240</v>
      </c>
      <c r="AQ205" s="250"/>
      <c r="AR205" s="208" t="s">
        <v>241</v>
      </c>
      <c r="AS205" s="252"/>
      <c r="AT205" s="254"/>
      <c r="AV205" s="5" t="str">
        <f>IF(AND(I205&lt;&gt;"107 ハーフマラソン",I205&lt;&gt;"062 10000mW"),D205 &amp; "-" &amp; I205,D205 &amp; "-" &amp; I205 &amp; J205)</f>
        <v>-</v>
      </c>
      <c r="AW205" s="5" t="str">
        <f>IF(ISERROR(VLOOKUP(記入方法!$AV205,登録者リスト!#REF!,4,FALSE)),"○","")</f>
        <v>○</v>
      </c>
      <c r="AX205" s="5" t="e">
        <f>IF(AND(I205&lt;&gt;"107 ハーフマラソン",I205&lt;&gt;"062 10000mW"),#REF! &amp; "-" &amp; I205,#REF! &amp; "-" &amp; I205 &amp; J205)</f>
        <v>#REF!</v>
      </c>
      <c r="AY205" s="5" t="str">
        <f>IF(ISERROR(VLOOKUP(AX205,突破者リスト外資格記録入力シート!$D$7:$M$106,2,FALSE)),"○","")</f>
        <v>○</v>
      </c>
      <c r="AZ205" s="5" t="str">
        <f>IF(C205="○","整理番号","登録番号")</f>
        <v>登録番号</v>
      </c>
      <c r="BA205" s="5" t="str">
        <f>IF(I205="107 ハーフマラソン","H",IF(I205="062 10000mW","W",""))</f>
        <v/>
      </c>
      <c r="BB205" s="5" t="e">
        <f>VLOOKUP($I205 &amp; $J205,標準記録!$A$1:$D$26,2,FALSE)</f>
        <v>#N/A</v>
      </c>
      <c r="BC205" s="5" t="e">
        <f>VLOOKUP($I205 &amp; $J205,標準記録!$A$1:$D$26,3,FALSE)</f>
        <v>#N/A</v>
      </c>
      <c r="BD205" s="5" t="e">
        <f>VLOOKUP($I205 &amp; $J205,標準記録!$A$1:$D$26,4,FALSE)</f>
        <v>#N/A</v>
      </c>
      <c r="BE205" s="5" t="str">
        <f>IF(BF205="","",A205)</f>
        <v/>
      </c>
      <c r="BF205" s="5" t="str">
        <f>IF(OR(I205="201 十種競技",I205="202 七種競技"),#REF!,"")</f>
        <v/>
      </c>
      <c r="BG205" s="5" t="str">
        <f>IF(I205="107 ハーフマラソン",#REF!,"")</f>
        <v/>
      </c>
      <c r="BH205" s="5" t="str">
        <f>I205 &amp; K205</f>
        <v/>
      </c>
      <c r="BI205" s="5">
        <f>I205</f>
        <v>0</v>
      </c>
      <c r="BJ205" s="5">
        <f>COUNTIF($BI$5:$BI$401,I205)</f>
        <v>160</v>
      </c>
      <c r="BK205" s="5">
        <f>COUNTIF($BH$5:$BH$401,I205 &amp; "B標準")</f>
        <v>0</v>
      </c>
      <c r="BL205" s="5" t="str">
        <f>D203 &amp; D205</f>
        <v>登録番号</v>
      </c>
    </row>
    <row r="206" spans="1:64" ht="14.25" thickBot="1" x14ac:dyDescent="0.2">
      <c r="A206" s="221"/>
      <c r="B206" s="224"/>
      <c r="C206" s="226"/>
      <c r="D206" s="224"/>
      <c r="E206" s="128" t="str">
        <f>IF(C205="○",IF($D205&lt;&gt;"",VLOOKUP($D205,新規学連登録者入力シート!$A$2:$U$101,7,FALSE),""),IF($D205&lt;&gt;"",IF(VLOOKUP(記入方法!$D205,登録者リスト!$A$1:$F$43729,4,FALSE)=基本情報!$D$6,VLOOKUP(記入方法!$D205,登録者リスト!$A$1:$F$43729,2,FALSE),""),""))</f>
        <v/>
      </c>
      <c r="F206" s="215"/>
      <c r="G206" s="128" t="str">
        <f>IF(C205="○",IF($D205&lt;&gt;"",VLOOKUP($D205,新規学連登録者入力シート!$A$2:$U$101,19,FALSE),""),IF($D205&lt;&gt;"",IF(VLOOKUP(記入方法!$D205,登録者リスト!$A$1:$F$43729,4,FALSE)=基本情報!$D$6,VLOOKUP(記入方法!$D205,登録者リスト!$A$1:$F$43729,6,FALSE),""),""))</f>
        <v/>
      </c>
      <c r="H206" s="213"/>
      <c r="I206" s="217"/>
      <c r="J206" s="217"/>
      <c r="K206" s="219"/>
      <c r="L206" s="106"/>
      <c r="M206" s="14" t="str">
        <f>IF(U206="",ASC(N206&amp;IF(P206&lt;&gt;"",TEXT(P206,"00"),"")&amp;IF(R206&lt;&gt;"",TEXT(R206,"00"),"")&amp;IF(T206&lt;&gt;"",TEXT(T206,"00"),"")),ASC(U206))</f>
        <v/>
      </c>
      <c r="N206" s="213"/>
      <c r="O206" s="197"/>
      <c r="P206" s="207"/>
      <c r="Q206" s="197"/>
      <c r="R206" s="207"/>
      <c r="S206" s="209"/>
      <c r="T206" s="211"/>
      <c r="U206" s="213"/>
      <c r="V206" s="9"/>
      <c r="W206" s="10" t="s">
        <v>23</v>
      </c>
      <c r="X206" s="9"/>
      <c r="Y206" s="10" t="s">
        <v>25</v>
      </c>
      <c r="Z206" s="9"/>
      <c r="AA206" s="10" t="s">
        <v>26</v>
      </c>
      <c r="AB206" s="215"/>
      <c r="AC206" s="102" t="str">
        <f>IF(AK206="",ASC(AD205&amp;IF(AF206&lt;&gt;"",TEXT(AF206,"00"),"")&amp;IF(AH206&lt;&gt;"",TEXT(AH206,"00"),"")&amp;IF(AJ206&lt;&gt;"",TEXT(AJ206,"00"),"")),ASC(AK206))</f>
        <v/>
      </c>
      <c r="AD206" s="199"/>
      <c r="AE206" s="201"/>
      <c r="AF206" s="203"/>
      <c r="AG206" s="201"/>
      <c r="AH206" s="203"/>
      <c r="AI206" s="205"/>
      <c r="AJ206" s="263"/>
      <c r="AK206" s="199"/>
      <c r="AL206" s="14" t="str">
        <f>IF(AT206="",ASC(AM206&amp;IF(AO206&lt;&gt;"",TEXT(AO206,"00"),"")&amp;IF(AQ206&lt;&gt;"",TEXT(AQ206,"00"),"")&amp;IF(AS206&lt;&gt;"",TEXT(AS206,"00"),"")),ASC(AT206))</f>
        <v/>
      </c>
      <c r="AM206" s="224"/>
      <c r="AN206" s="197"/>
      <c r="AO206" s="251"/>
      <c r="AP206" s="197"/>
      <c r="AQ206" s="251"/>
      <c r="AR206" s="209"/>
      <c r="AS206" s="253"/>
      <c r="AT206" s="255"/>
      <c r="AV206" s="5" t="str">
        <f>IF(AND(I206&lt;&gt;"107 ハーフマラソン",I206&lt;&gt;"062 10000mW"),D205 &amp; "-" &amp; I206,D205 &amp; "-" &amp; I206 &amp; J206)</f>
        <v>-</v>
      </c>
      <c r="AW206" s="5" t="str">
        <f>IF(ISERROR(VLOOKUP(記入方法!$AV206,登録者リスト!#REF!,4,FALSE)),"○","")</f>
        <v>○</v>
      </c>
      <c r="AX206" s="5" t="e">
        <f>IF(AND(I206&lt;&gt;"107 ハーフマラソン",I206&lt;&gt;"062 10000mW"),#REF! &amp; "-" &amp; I206,#REF! &amp; "-" &amp; I206 &amp; J206)</f>
        <v>#REF!</v>
      </c>
      <c r="AY206" s="5" t="str">
        <f>IF(ISERROR(VLOOKUP(AX206,突破者リスト外資格記録入力シート!$D$7:$M$106,2,FALSE)),"○","")</f>
        <v>○</v>
      </c>
      <c r="BA206" s="5" t="str">
        <f>IF(I206="107 ハーフマラソン","H",IF(I206="062 10000mW","W",""))</f>
        <v/>
      </c>
      <c r="BB206" s="5" t="e">
        <f>VLOOKUP($I206 &amp; $J206,標準記録!$A$1:$D$26,2,FALSE)</f>
        <v>#N/A</v>
      </c>
      <c r="BC206" s="5" t="e">
        <f>VLOOKUP($I206 &amp; $J206,標準記録!$A$1:$D$26,3,FALSE)</f>
        <v>#N/A</v>
      </c>
      <c r="BD206" s="5" t="e">
        <f>VLOOKUP($I206 &amp; $J206,標準記録!$A$1:$D$26,4,FALSE)</f>
        <v>#N/A</v>
      </c>
      <c r="BE206" s="5" t="str">
        <f>IF(BF206="","",A205)</f>
        <v/>
      </c>
      <c r="BF206" s="5" t="str">
        <f>IF(OR(I206="201 十種競技",I206="202 七種競技"),#REF!,"")</f>
        <v/>
      </c>
      <c r="BG206" s="5" t="str">
        <f>IF(I206="107 ハーフマラソン",#REF!,"")</f>
        <v/>
      </c>
      <c r="BH206" s="5" t="str">
        <f>I206 &amp; K206</f>
        <v/>
      </c>
      <c r="BI206" s="5">
        <f>I206</f>
        <v>0</v>
      </c>
      <c r="BJ206" s="5">
        <f>COUNTIF($BI$5:$BI$401,I206)</f>
        <v>160</v>
      </c>
      <c r="BK206" s="5">
        <f>COUNTIF($BH$5:$BH$401,I206 &amp; "B標準")</f>
        <v>0</v>
      </c>
    </row>
    <row r="207" spans="1:64" ht="15" thickTop="1" thickBot="1" x14ac:dyDescent="0.2">
      <c r="A207" s="222"/>
      <c r="B207" s="256" t="s">
        <v>128</v>
      </c>
      <c r="C207" s="257"/>
      <c r="D207" s="257"/>
      <c r="E207" s="257"/>
      <c r="F207" s="257"/>
      <c r="G207" s="258"/>
      <c r="H207" s="125"/>
      <c r="I207" s="259"/>
      <c r="J207" s="260"/>
      <c r="K207" s="260"/>
      <c r="L207" s="260"/>
      <c r="M207" s="260"/>
      <c r="N207" s="260"/>
      <c r="O207" s="260"/>
      <c r="P207" s="260"/>
      <c r="Q207" s="260"/>
      <c r="R207" s="260"/>
      <c r="S207" s="260"/>
      <c r="T207" s="260"/>
      <c r="U207" s="260"/>
      <c r="V207" s="260"/>
      <c r="W207" s="260"/>
      <c r="X207" s="260"/>
      <c r="Y207" s="260"/>
      <c r="Z207" s="260"/>
      <c r="AA207" s="260"/>
      <c r="AB207" s="260"/>
      <c r="AC207" s="260"/>
      <c r="AD207" s="260"/>
      <c r="AE207" s="260"/>
      <c r="AF207" s="260"/>
      <c r="AG207" s="260"/>
      <c r="AH207" s="260"/>
      <c r="AI207" s="260"/>
      <c r="AJ207" s="260"/>
      <c r="AK207" s="260"/>
      <c r="AL207" s="260"/>
      <c r="AM207" s="260"/>
      <c r="AN207" s="260"/>
      <c r="AO207" s="260"/>
      <c r="AP207" s="260"/>
      <c r="AQ207" s="260"/>
      <c r="AR207" s="260"/>
      <c r="AS207" s="260"/>
      <c r="AT207" s="261"/>
    </row>
    <row r="208" spans="1:64" ht="13.5" customHeight="1" x14ac:dyDescent="0.15">
      <c r="A208" s="244"/>
      <c r="B208" s="246" t="s">
        <v>0</v>
      </c>
      <c r="C208" s="248" t="s">
        <v>242</v>
      </c>
      <c r="D208" s="248" t="str">
        <f>IF(C210="○","整理番号","登録番号")</f>
        <v>登録番号</v>
      </c>
      <c r="E208" s="124" t="s">
        <v>13550</v>
      </c>
      <c r="F208" s="246" t="s">
        <v>275</v>
      </c>
      <c r="G208" s="104" t="s">
        <v>1</v>
      </c>
      <c r="H208" s="229" t="s">
        <v>13551</v>
      </c>
      <c r="I208" s="227" t="s">
        <v>2</v>
      </c>
      <c r="J208" s="229" t="s">
        <v>284</v>
      </c>
      <c r="K208" s="229" t="s">
        <v>3</v>
      </c>
      <c r="L208" s="114" t="s">
        <v>243</v>
      </c>
      <c r="M208" s="107" t="s">
        <v>16</v>
      </c>
      <c r="N208" s="231" t="s">
        <v>4</v>
      </c>
      <c r="O208" s="232"/>
      <c r="P208" s="232"/>
      <c r="Q208" s="232"/>
      <c r="R208" s="232"/>
      <c r="S208" s="232"/>
      <c r="T208" s="232"/>
      <c r="U208" s="232"/>
      <c r="V208" s="232"/>
      <c r="W208" s="232"/>
      <c r="X208" s="232"/>
      <c r="Y208" s="232"/>
      <c r="Z208" s="232"/>
      <c r="AA208" s="232"/>
      <c r="AB208" s="233"/>
      <c r="AC208" s="109" t="s">
        <v>16</v>
      </c>
      <c r="AD208" s="234" t="s">
        <v>448</v>
      </c>
      <c r="AE208" s="235"/>
      <c r="AF208" s="235"/>
      <c r="AG208" s="235"/>
      <c r="AH208" s="235"/>
      <c r="AI208" s="235"/>
      <c r="AJ208" s="235"/>
      <c r="AK208" s="236"/>
      <c r="AL208" s="107" t="s">
        <v>16</v>
      </c>
      <c r="AM208" s="231" t="s">
        <v>445</v>
      </c>
      <c r="AN208" s="232"/>
      <c r="AO208" s="232"/>
      <c r="AP208" s="232"/>
      <c r="AQ208" s="232"/>
      <c r="AR208" s="232"/>
      <c r="AS208" s="232"/>
      <c r="AT208" s="237"/>
    </row>
    <row r="209" spans="1:64" ht="14.25" thickBot="1" x14ac:dyDescent="0.2">
      <c r="A209" s="245"/>
      <c r="B209" s="247"/>
      <c r="C209" s="249"/>
      <c r="D209" s="249"/>
      <c r="E209" s="129" t="s">
        <v>6</v>
      </c>
      <c r="F209" s="247"/>
      <c r="G209" s="6" t="s">
        <v>7</v>
      </c>
      <c r="H209" s="247"/>
      <c r="I209" s="228"/>
      <c r="J209" s="230"/>
      <c r="K209" s="230"/>
      <c r="L209" s="115"/>
      <c r="M209" s="108"/>
      <c r="N209" s="238" t="s">
        <v>8</v>
      </c>
      <c r="O209" s="239"/>
      <c r="P209" s="239"/>
      <c r="Q209" s="239"/>
      <c r="R209" s="239"/>
      <c r="S209" s="239"/>
      <c r="T209" s="240"/>
      <c r="U209" s="129" t="s">
        <v>9</v>
      </c>
      <c r="V209" s="111" t="s">
        <v>10</v>
      </c>
      <c r="W209" s="112"/>
      <c r="X209" s="112"/>
      <c r="Y209" s="112"/>
      <c r="Z209" s="112"/>
      <c r="AA209" s="113"/>
      <c r="AB209" s="92" t="s">
        <v>11</v>
      </c>
      <c r="AC209" s="110"/>
      <c r="AD209" s="241" t="s">
        <v>8</v>
      </c>
      <c r="AE209" s="242"/>
      <c r="AF209" s="242"/>
      <c r="AG209" s="242"/>
      <c r="AH209" s="242"/>
      <c r="AI209" s="242"/>
      <c r="AJ209" s="243"/>
      <c r="AK209" s="100" t="s">
        <v>9</v>
      </c>
      <c r="AL209" s="108"/>
      <c r="AM209" s="238" t="s">
        <v>8</v>
      </c>
      <c r="AN209" s="239"/>
      <c r="AO209" s="239"/>
      <c r="AP209" s="239"/>
      <c r="AQ209" s="239"/>
      <c r="AR209" s="239"/>
      <c r="AS209" s="240"/>
      <c r="AT209" s="93" t="s">
        <v>9</v>
      </c>
    </row>
    <row r="210" spans="1:64" x14ac:dyDescent="0.15">
      <c r="A210" s="220">
        <v>42</v>
      </c>
      <c r="B210" s="223"/>
      <c r="C210" s="225"/>
      <c r="D210" s="223"/>
      <c r="E210" s="126" t="str">
        <f>IF(C210="○",IF($D210&lt;&gt;"",VLOOKUP($D210,新規学連登録者入力シート!$A$2:$U$101,8,FALSE),""),IF($D210&lt;&gt;"",IF(VLOOKUP(記入方法!$D210,登録者リスト!$A$1:$F$43729,4,FALSE)=基本情報!$D$6,VLOOKUP(記入方法!$D210,登録者リスト!$A$1:$F$43729,3,FALSE),""),""))</f>
        <v/>
      </c>
      <c r="F210" s="214" t="str">
        <f>IF(C210="○",IF($D210&lt;&gt;"",VLOOKUP($D210,新規学連登録者入力シート!$A$2:$U$101,9,FALSE),""),IF($D210&lt;&gt;"",IF(VLOOKUP(記入方法!$D210,登録者リスト!$A$1:$G$43729,4,FALSE)=基本情報!$D$6,VLOOKUP(記入方法!$D210,登録者リスト!$A$1:$G$43729,7,FALSE),""),""))</f>
        <v/>
      </c>
      <c r="G210" s="127" t="str">
        <f>IF(C210="○",IF($D210&lt;&gt;"",VLOOKUP($D210,新規学連登録者入力シート!$A$2:$U$101,14,FALSE),""),IF($D210&lt;&gt;"",IF(VLOOKUP(記入方法!$D210,登録者リスト!$A$1:$F$43729,4,FALSE)=基本情報!$D$6,VLOOKUP(記入方法!$D210,登録者リスト!$A$1:$F$43729,5,FALSE),""),""))</f>
        <v/>
      </c>
      <c r="H210" s="212" t="str">
        <f>IF(C210="○",IF($D210&lt;&gt;"",VLOOKUP($D210,新規学連登録者入力シート!$A$2:$U$101,19,FALSE),""),IF($D210&lt;&gt;"",IF(VLOOKUP(記入方法!$D210,登録者リスト!$A$1:$H$43729,4,FALSE)=基本情報!$D$6,VLOOKUP(記入方法!$D210,登録者リスト!$A$1:$H$43729,8,FALSE),""),""))</f>
        <v/>
      </c>
      <c r="I210" s="216"/>
      <c r="J210" s="216"/>
      <c r="K210" s="218" t="str">
        <f>IFERROR(IF(I210="","",IF(AND(I210&lt;&gt;"107 ハーフマラソン",I210&lt;&gt;"062 10000mW"),IF(BD210="T",IF(VALUE(M210)&lt;=BB210,"A標準",IF(VALUE(M210)&lt;=BC210,"B標準","未突破")),IF(VALUE(M210)&gt;=BB210,"A標準",IF(VALUE(M210)&gt;=BC210,"B標準","未突破"))),IF(VALUE(M210)&lt;=BC210,"","未突破"))),"")</f>
        <v/>
      </c>
      <c r="L210" s="105"/>
      <c r="M210" s="12" t="str">
        <f>IF(U210="",ASC(N210&amp;IF(P210&lt;&gt;"",TEXT(P210,"00"),"")&amp;IF(R210&lt;&gt;"",TEXT(R210,"00"),"")&amp;IF(T210&lt;&gt;"",TEXT(T210,"00"),"")),ASC(U210))</f>
        <v/>
      </c>
      <c r="N210" s="212"/>
      <c r="O210" s="196" t="s">
        <v>239</v>
      </c>
      <c r="P210" s="206"/>
      <c r="Q210" s="196" t="s">
        <v>240</v>
      </c>
      <c r="R210" s="206"/>
      <c r="S210" s="208" t="s">
        <v>241</v>
      </c>
      <c r="T210" s="210"/>
      <c r="U210" s="212"/>
      <c r="V210" s="7"/>
      <c r="W210" s="8" t="s">
        <v>23</v>
      </c>
      <c r="X210" s="7"/>
      <c r="Y210" s="8" t="s">
        <v>24</v>
      </c>
      <c r="Z210" s="7"/>
      <c r="AA210" s="8" t="s">
        <v>26</v>
      </c>
      <c r="AB210" s="214"/>
      <c r="AC210" s="101" t="str">
        <f>IF(AK210="",ASC(AD210&amp;IF(AF210&lt;&gt;"",TEXT(AF210,"00"),"")&amp;IF(AH210&lt;&gt;"",TEXT(AH210,"00"),"")&amp;IF(AJ210&lt;&gt;"",TEXT(AJ210,"00"),"")),ASC(AK210))</f>
        <v/>
      </c>
      <c r="AD210" s="198" t="str">
        <f>IF(I210="","",IF(I210="201 十種競技","",VLOOKUP(I210,大学記録!$A$3:$H$5,2,FALSE)))</f>
        <v/>
      </c>
      <c r="AE210" s="200" t="s">
        <v>239</v>
      </c>
      <c r="AF210" s="202" t="str">
        <f>IF(I210="","",IF(I210="201 十種競技","",VLOOKUP(I210,大学記録!$A$3:$H$5,4,FALSE)))</f>
        <v/>
      </c>
      <c r="AG210" s="200" t="s">
        <v>240</v>
      </c>
      <c r="AH210" s="202" t="str">
        <f>IF(I210="","",IF(I210="201 十種競技","",VLOOKUP(I210,大学記録!$A$3:$H$5,6,FALSE)))</f>
        <v/>
      </c>
      <c r="AI210" s="204" t="s">
        <v>241</v>
      </c>
      <c r="AJ210" s="262" t="str">
        <f>IF(I210="","",IF(I210="201 十種競技","",VLOOKUP(I210,大学記録!$A$3:$H$5,8,FALSE)))</f>
        <v/>
      </c>
      <c r="AK210" s="198" t="str">
        <f>IF(I210="","",IF(I210="201 十種競技",大学記録!#REF!,""))</f>
        <v/>
      </c>
      <c r="AL210" s="12" t="str">
        <f>IF(AT210="",ASC(AM210&amp;IF(AO210&lt;&gt;"",TEXT(AO210,"00"),"")&amp;IF(AQ210&lt;&gt;"",TEXT(AQ210,"00"),"")&amp;IF(AS210&lt;&gt;"",TEXT(AS210,"00"),"")),ASC(AT210))</f>
        <v/>
      </c>
      <c r="AM210" s="223"/>
      <c r="AN210" s="196" t="s">
        <v>239</v>
      </c>
      <c r="AO210" s="250"/>
      <c r="AP210" s="196" t="s">
        <v>240</v>
      </c>
      <c r="AQ210" s="250"/>
      <c r="AR210" s="208" t="s">
        <v>241</v>
      </c>
      <c r="AS210" s="252"/>
      <c r="AT210" s="254"/>
      <c r="AV210" s="5" t="str">
        <f>IF(AND(I210&lt;&gt;"107 ハーフマラソン",I210&lt;&gt;"062 10000mW"),D210 &amp; "-" &amp; I210,D210 &amp; "-" &amp; I210 &amp; J210)</f>
        <v>-</v>
      </c>
      <c r="AW210" s="5" t="str">
        <f>IF(ISERROR(VLOOKUP(記入方法!$AV210,登録者リスト!#REF!,4,FALSE)),"○","")</f>
        <v>○</v>
      </c>
      <c r="AX210" s="5" t="e">
        <f>IF(AND(I210&lt;&gt;"107 ハーフマラソン",I210&lt;&gt;"062 10000mW"),#REF! &amp; "-" &amp; I210,#REF! &amp; "-" &amp; I210 &amp; J210)</f>
        <v>#REF!</v>
      </c>
      <c r="AY210" s="5" t="str">
        <f>IF(ISERROR(VLOOKUP(AX210,突破者リスト外資格記録入力シート!$D$7:$M$106,2,FALSE)),"○","")</f>
        <v>○</v>
      </c>
      <c r="AZ210" s="5" t="str">
        <f>IF(C210="○","整理番号","登録番号")</f>
        <v>登録番号</v>
      </c>
      <c r="BA210" s="5" t="str">
        <f>IF(I210="107 ハーフマラソン","H",IF(I210="062 10000mW","W",""))</f>
        <v/>
      </c>
      <c r="BB210" s="5" t="e">
        <f>VLOOKUP($I210 &amp; $J210,標準記録!$A$1:$D$26,2,FALSE)</f>
        <v>#N/A</v>
      </c>
      <c r="BC210" s="5" t="e">
        <f>VLOOKUP($I210 &amp; $J210,標準記録!$A$1:$D$26,3,FALSE)</f>
        <v>#N/A</v>
      </c>
      <c r="BD210" s="5" t="e">
        <f>VLOOKUP($I210 &amp; $J210,標準記録!$A$1:$D$26,4,FALSE)</f>
        <v>#N/A</v>
      </c>
      <c r="BE210" s="5" t="str">
        <f>IF(BF210="","",A210)</f>
        <v/>
      </c>
      <c r="BF210" s="5" t="str">
        <f>IF(OR(I210="201 十種競技",I210="202 七種競技"),#REF!,"")</f>
        <v/>
      </c>
      <c r="BG210" s="5" t="str">
        <f>IF(I210="107 ハーフマラソン",#REF!,"")</f>
        <v/>
      </c>
      <c r="BH210" s="5" t="str">
        <f>I210 &amp; K210</f>
        <v/>
      </c>
      <c r="BI210" s="5">
        <f>I210</f>
        <v>0</v>
      </c>
      <c r="BJ210" s="5">
        <f>COUNTIF($BI$5:$BI$401,I210)</f>
        <v>160</v>
      </c>
      <c r="BK210" s="5">
        <f>COUNTIF($BH$5:$BH$401,I210 &amp; "B標準")</f>
        <v>0</v>
      </c>
      <c r="BL210" s="5" t="str">
        <f>D208 &amp; D210</f>
        <v>登録番号</v>
      </c>
    </row>
    <row r="211" spans="1:64" ht="14.25" thickBot="1" x14ac:dyDescent="0.2">
      <c r="A211" s="221"/>
      <c r="B211" s="224"/>
      <c r="C211" s="226"/>
      <c r="D211" s="224"/>
      <c r="E211" s="128" t="str">
        <f>IF(C210="○",IF($D210&lt;&gt;"",VLOOKUP($D210,新規学連登録者入力シート!$A$2:$U$101,7,FALSE),""),IF($D210&lt;&gt;"",IF(VLOOKUP(記入方法!$D210,登録者リスト!$A$1:$F$43729,4,FALSE)=基本情報!$D$6,VLOOKUP(記入方法!$D210,登録者リスト!$A$1:$F$43729,2,FALSE),""),""))</f>
        <v/>
      </c>
      <c r="F211" s="215"/>
      <c r="G211" s="128" t="str">
        <f>IF(C210="○",IF($D210&lt;&gt;"",VLOOKUP($D210,新規学連登録者入力シート!$A$2:$U$101,19,FALSE),""),IF($D210&lt;&gt;"",IF(VLOOKUP(記入方法!$D210,登録者リスト!$A$1:$F$43729,4,FALSE)=基本情報!$D$6,VLOOKUP(記入方法!$D210,登録者リスト!$A$1:$F$43729,6,FALSE),""),""))</f>
        <v/>
      </c>
      <c r="H211" s="213"/>
      <c r="I211" s="217"/>
      <c r="J211" s="217"/>
      <c r="K211" s="219"/>
      <c r="L211" s="106"/>
      <c r="M211" s="14" t="str">
        <f>IF(U211="",ASC(N211&amp;IF(P211&lt;&gt;"",TEXT(P211,"00"),"")&amp;IF(R211&lt;&gt;"",TEXT(R211,"00"),"")&amp;IF(T211&lt;&gt;"",TEXT(T211,"00"),"")),ASC(U211))</f>
        <v/>
      </c>
      <c r="N211" s="213"/>
      <c r="O211" s="197"/>
      <c r="P211" s="207"/>
      <c r="Q211" s="197"/>
      <c r="R211" s="207"/>
      <c r="S211" s="209"/>
      <c r="T211" s="211"/>
      <c r="U211" s="213"/>
      <c r="V211" s="9"/>
      <c r="W211" s="10" t="s">
        <v>23</v>
      </c>
      <c r="X211" s="9"/>
      <c r="Y211" s="10" t="s">
        <v>25</v>
      </c>
      <c r="Z211" s="9"/>
      <c r="AA211" s="10" t="s">
        <v>26</v>
      </c>
      <c r="AB211" s="215"/>
      <c r="AC211" s="102" t="str">
        <f>IF(AK211="",ASC(AD210&amp;IF(AF211&lt;&gt;"",TEXT(AF211,"00"),"")&amp;IF(AH211&lt;&gt;"",TEXT(AH211,"00"),"")&amp;IF(AJ211&lt;&gt;"",TEXT(AJ211,"00"),"")),ASC(AK211))</f>
        <v/>
      </c>
      <c r="AD211" s="199"/>
      <c r="AE211" s="201"/>
      <c r="AF211" s="203"/>
      <c r="AG211" s="201"/>
      <c r="AH211" s="203"/>
      <c r="AI211" s="205"/>
      <c r="AJ211" s="263"/>
      <c r="AK211" s="199"/>
      <c r="AL211" s="14" t="str">
        <f>IF(AT211="",ASC(AM211&amp;IF(AO211&lt;&gt;"",TEXT(AO211,"00"),"")&amp;IF(AQ211&lt;&gt;"",TEXT(AQ211,"00"),"")&amp;IF(AS211&lt;&gt;"",TEXT(AS211,"00"),"")),ASC(AT211))</f>
        <v/>
      </c>
      <c r="AM211" s="224"/>
      <c r="AN211" s="197"/>
      <c r="AO211" s="251"/>
      <c r="AP211" s="197"/>
      <c r="AQ211" s="251"/>
      <c r="AR211" s="209"/>
      <c r="AS211" s="253"/>
      <c r="AT211" s="255"/>
      <c r="AV211" s="5" t="str">
        <f>IF(AND(I211&lt;&gt;"107 ハーフマラソン",I211&lt;&gt;"062 10000mW"),D210 &amp; "-" &amp; I211,D210 &amp; "-" &amp; I211 &amp; J211)</f>
        <v>-</v>
      </c>
      <c r="AW211" s="5" t="str">
        <f>IF(ISERROR(VLOOKUP(記入方法!$AV211,登録者リスト!#REF!,4,FALSE)),"○","")</f>
        <v>○</v>
      </c>
      <c r="AX211" s="5" t="e">
        <f>IF(AND(I211&lt;&gt;"107 ハーフマラソン",I211&lt;&gt;"062 10000mW"),#REF! &amp; "-" &amp; I211,#REF! &amp; "-" &amp; I211 &amp; J211)</f>
        <v>#REF!</v>
      </c>
      <c r="AY211" s="5" t="str">
        <f>IF(ISERROR(VLOOKUP(AX211,突破者リスト外資格記録入力シート!$D$7:$M$106,2,FALSE)),"○","")</f>
        <v>○</v>
      </c>
      <c r="BA211" s="5" t="str">
        <f>IF(I211="107 ハーフマラソン","H",IF(I211="062 10000mW","W",""))</f>
        <v/>
      </c>
      <c r="BB211" s="5" t="e">
        <f>VLOOKUP($I211 &amp; $J211,標準記録!$A$1:$D$26,2,FALSE)</f>
        <v>#N/A</v>
      </c>
      <c r="BC211" s="5" t="e">
        <f>VLOOKUP($I211 &amp; $J211,標準記録!$A$1:$D$26,3,FALSE)</f>
        <v>#N/A</v>
      </c>
      <c r="BD211" s="5" t="e">
        <f>VLOOKUP($I211 &amp; $J211,標準記録!$A$1:$D$26,4,FALSE)</f>
        <v>#N/A</v>
      </c>
      <c r="BE211" s="5" t="str">
        <f>IF(BF211="","",A210)</f>
        <v/>
      </c>
      <c r="BF211" s="5" t="str">
        <f>IF(OR(I211="201 十種競技",I211="202 七種競技"),#REF!,"")</f>
        <v/>
      </c>
      <c r="BG211" s="5" t="str">
        <f>IF(I211="107 ハーフマラソン",#REF!,"")</f>
        <v/>
      </c>
      <c r="BH211" s="5" t="str">
        <f>I211 &amp; K211</f>
        <v/>
      </c>
      <c r="BI211" s="5">
        <f>I211</f>
        <v>0</v>
      </c>
      <c r="BJ211" s="5">
        <f>COUNTIF($BI$5:$BI$401,I211)</f>
        <v>160</v>
      </c>
      <c r="BK211" s="5">
        <f>COUNTIF($BH$5:$BH$401,I211 &amp; "B標準")</f>
        <v>0</v>
      </c>
    </row>
    <row r="212" spans="1:64" ht="15" thickTop="1" thickBot="1" x14ac:dyDescent="0.2">
      <c r="A212" s="222"/>
      <c r="B212" s="256" t="s">
        <v>128</v>
      </c>
      <c r="C212" s="257"/>
      <c r="D212" s="257"/>
      <c r="E212" s="257"/>
      <c r="F212" s="257"/>
      <c r="G212" s="258"/>
      <c r="H212" s="125"/>
      <c r="I212" s="259"/>
      <c r="J212" s="260"/>
      <c r="K212" s="260"/>
      <c r="L212" s="260"/>
      <c r="M212" s="260"/>
      <c r="N212" s="260"/>
      <c r="O212" s="260"/>
      <c r="P212" s="260"/>
      <c r="Q212" s="260"/>
      <c r="R212" s="260"/>
      <c r="S212" s="260"/>
      <c r="T212" s="260"/>
      <c r="U212" s="260"/>
      <c r="V212" s="260"/>
      <c r="W212" s="260"/>
      <c r="X212" s="260"/>
      <c r="Y212" s="260"/>
      <c r="Z212" s="260"/>
      <c r="AA212" s="260"/>
      <c r="AB212" s="260"/>
      <c r="AC212" s="260"/>
      <c r="AD212" s="260"/>
      <c r="AE212" s="260"/>
      <c r="AF212" s="260"/>
      <c r="AG212" s="260"/>
      <c r="AH212" s="260"/>
      <c r="AI212" s="260"/>
      <c r="AJ212" s="260"/>
      <c r="AK212" s="260"/>
      <c r="AL212" s="260"/>
      <c r="AM212" s="260"/>
      <c r="AN212" s="260"/>
      <c r="AO212" s="260"/>
      <c r="AP212" s="260"/>
      <c r="AQ212" s="260"/>
      <c r="AR212" s="260"/>
      <c r="AS212" s="260"/>
      <c r="AT212" s="261"/>
    </row>
    <row r="213" spans="1:64" ht="13.5" customHeight="1" x14ac:dyDescent="0.15">
      <c r="A213" s="244"/>
      <c r="B213" s="246" t="s">
        <v>0</v>
      </c>
      <c r="C213" s="248" t="s">
        <v>242</v>
      </c>
      <c r="D213" s="248" t="str">
        <f>IF(C215="○","整理番号","登録番号")</f>
        <v>登録番号</v>
      </c>
      <c r="E213" s="124" t="s">
        <v>13550</v>
      </c>
      <c r="F213" s="246" t="s">
        <v>275</v>
      </c>
      <c r="G213" s="104" t="s">
        <v>1</v>
      </c>
      <c r="H213" s="229" t="s">
        <v>13551</v>
      </c>
      <c r="I213" s="227" t="s">
        <v>2</v>
      </c>
      <c r="J213" s="229" t="s">
        <v>284</v>
      </c>
      <c r="K213" s="229" t="s">
        <v>3</v>
      </c>
      <c r="L213" s="114" t="s">
        <v>243</v>
      </c>
      <c r="M213" s="107" t="s">
        <v>16</v>
      </c>
      <c r="N213" s="231" t="s">
        <v>4</v>
      </c>
      <c r="O213" s="232"/>
      <c r="P213" s="232"/>
      <c r="Q213" s="232"/>
      <c r="R213" s="232"/>
      <c r="S213" s="232"/>
      <c r="T213" s="232"/>
      <c r="U213" s="232"/>
      <c r="V213" s="232"/>
      <c r="W213" s="232"/>
      <c r="X213" s="232"/>
      <c r="Y213" s="232"/>
      <c r="Z213" s="232"/>
      <c r="AA213" s="232"/>
      <c r="AB213" s="233"/>
      <c r="AC213" s="109" t="s">
        <v>16</v>
      </c>
      <c r="AD213" s="234" t="s">
        <v>448</v>
      </c>
      <c r="AE213" s="235"/>
      <c r="AF213" s="235"/>
      <c r="AG213" s="235"/>
      <c r="AH213" s="235"/>
      <c r="AI213" s="235"/>
      <c r="AJ213" s="235"/>
      <c r="AK213" s="236"/>
      <c r="AL213" s="107" t="s">
        <v>16</v>
      </c>
      <c r="AM213" s="231" t="s">
        <v>445</v>
      </c>
      <c r="AN213" s="232"/>
      <c r="AO213" s="232"/>
      <c r="AP213" s="232"/>
      <c r="AQ213" s="232"/>
      <c r="AR213" s="232"/>
      <c r="AS213" s="232"/>
      <c r="AT213" s="237"/>
    </row>
    <row r="214" spans="1:64" ht="14.25" thickBot="1" x14ac:dyDescent="0.2">
      <c r="A214" s="245"/>
      <c r="B214" s="247"/>
      <c r="C214" s="249"/>
      <c r="D214" s="249"/>
      <c r="E214" s="129" t="s">
        <v>6</v>
      </c>
      <c r="F214" s="247"/>
      <c r="G214" s="6" t="s">
        <v>7</v>
      </c>
      <c r="H214" s="247"/>
      <c r="I214" s="228"/>
      <c r="J214" s="230"/>
      <c r="K214" s="230"/>
      <c r="L214" s="115"/>
      <c r="M214" s="108"/>
      <c r="N214" s="238" t="s">
        <v>8</v>
      </c>
      <c r="O214" s="239"/>
      <c r="P214" s="239"/>
      <c r="Q214" s="239"/>
      <c r="R214" s="239"/>
      <c r="S214" s="239"/>
      <c r="T214" s="240"/>
      <c r="U214" s="129" t="s">
        <v>9</v>
      </c>
      <c r="V214" s="111" t="s">
        <v>10</v>
      </c>
      <c r="W214" s="112"/>
      <c r="X214" s="112"/>
      <c r="Y214" s="112"/>
      <c r="Z214" s="112"/>
      <c r="AA214" s="113"/>
      <c r="AB214" s="92" t="s">
        <v>11</v>
      </c>
      <c r="AC214" s="110"/>
      <c r="AD214" s="241" t="s">
        <v>8</v>
      </c>
      <c r="AE214" s="242"/>
      <c r="AF214" s="242"/>
      <c r="AG214" s="242"/>
      <c r="AH214" s="242"/>
      <c r="AI214" s="242"/>
      <c r="AJ214" s="243"/>
      <c r="AK214" s="100" t="s">
        <v>9</v>
      </c>
      <c r="AL214" s="108"/>
      <c r="AM214" s="238" t="s">
        <v>8</v>
      </c>
      <c r="AN214" s="239"/>
      <c r="AO214" s="239"/>
      <c r="AP214" s="239"/>
      <c r="AQ214" s="239"/>
      <c r="AR214" s="239"/>
      <c r="AS214" s="240"/>
      <c r="AT214" s="93" t="s">
        <v>9</v>
      </c>
    </row>
    <row r="215" spans="1:64" x14ac:dyDescent="0.15">
      <c r="A215" s="220">
        <v>43</v>
      </c>
      <c r="B215" s="223"/>
      <c r="C215" s="225"/>
      <c r="D215" s="223"/>
      <c r="E215" s="126" t="str">
        <f>IF(C215="○",IF($D215&lt;&gt;"",VLOOKUP($D215,新規学連登録者入力シート!$A$2:$U$101,8,FALSE),""),IF($D215&lt;&gt;"",IF(VLOOKUP(記入方法!$D215,登録者リスト!$A$1:$F$43729,4,FALSE)=基本情報!$D$6,VLOOKUP(記入方法!$D215,登録者リスト!$A$1:$F$43729,3,FALSE),""),""))</f>
        <v/>
      </c>
      <c r="F215" s="214" t="str">
        <f>IF(C215="○",IF($D215&lt;&gt;"",VLOOKUP($D215,新規学連登録者入力シート!$A$2:$U$101,9,FALSE),""),IF($D215&lt;&gt;"",IF(VLOOKUP(記入方法!$D215,登録者リスト!$A$1:$G$43729,4,FALSE)=基本情報!$D$6,VLOOKUP(記入方法!$D215,登録者リスト!$A$1:$G$43729,7,FALSE),""),""))</f>
        <v/>
      </c>
      <c r="G215" s="127" t="str">
        <f>IF(C215="○",IF($D215&lt;&gt;"",VLOOKUP($D215,新規学連登録者入力シート!$A$2:$U$101,14,FALSE),""),IF($D215&lt;&gt;"",IF(VLOOKUP(記入方法!$D215,登録者リスト!$A$1:$F$43729,4,FALSE)=基本情報!$D$6,VLOOKUP(記入方法!$D215,登録者リスト!$A$1:$F$43729,5,FALSE),""),""))</f>
        <v/>
      </c>
      <c r="H215" s="212" t="str">
        <f>IF(C215="○",IF($D215&lt;&gt;"",VLOOKUP($D215,新規学連登録者入力シート!$A$2:$U$101,19,FALSE),""),IF($D215&lt;&gt;"",IF(VLOOKUP(記入方法!$D215,登録者リスト!$A$1:$H$43729,4,FALSE)=基本情報!$D$6,VLOOKUP(記入方法!$D215,登録者リスト!$A$1:$H$43729,8,FALSE),""),""))</f>
        <v/>
      </c>
      <c r="I215" s="216"/>
      <c r="J215" s="216"/>
      <c r="K215" s="218" t="str">
        <f>IFERROR(IF(I215="","",IF(AND(I215&lt;&gt;"107 ハーフマラソン",I215&lt;&gt;"062 10000mW"),IF(BD215="T",IF(VALUE(M215)&lt;=BB215,"A標準",IF(VALUE(M215)&lt;=BC215,"B標準","未突破")),IF(VALUE(M215)&gt;=BB215,"A標準",IF(VALUE(M215)&gt;=BC215,"B標準","未突破"))),IF(VALUE(M215)&lt;=BC215,"","未突破"))),"")</f>
        <v/>
      </c>
      <c r="L215" s="105"/>
      <c r="M215" s="12" t="str">
        <f>IF(U215="",ASC(N215&amp;IF(P215&lt;&gt;"",TEXT(P215,"00"),"")&amp;IF(R215&lt;&gt;"",TEXT(R215,"00"),"")&amp;IF(T215&lt;&gt;"",TEXT(T215,"00"),"")),ASC(U215))</f>
        <v/>
      </c>
      <c r="N215" s="212"/>
      <c r="O215" s="196" t="s">
        <v>239</v>
      </c>
      <c r="P215" s="206"/>
      <c r="Q215" s="196" t="s">
        <v>240</v>
      </c>
      <c r="R215" s="206"/>
      <c r="S215" s="208" t="s">
        <v>241</v>
      </c>
      <c r="T215" s="210"/>
      <c r="U215" s="212"/>
      <c r="V215" s="7"/>
      <c r="W215" s="8" t="s">
        <v>23</v>
      </c>
      <c r="X215" s="7"/>
      <c r="Y215" s="8" t="s">
        <v>24</v>
      </c>
      <c r="Z215" s="7"/>
      <c r="AA215" s="8" t="s">
        <v>26</v>
      </c>
      <c r="AB215" s="214"/>
      <c r="AC215" s="101" t="str">
        <f>IF(AK215="",ASC(AD215&amp;IF(AF215&lt;&gt;"",TEXT(AF215,"00"),"")&amp;IF(AH215&lt;&gt;"",TEXT(AH215,"00"),"")&amp;IF(AJ215&lt;&gt;"",TEXT(AJ215,"00"),"")),ASC(AK215))</f>
        <v/>
      </c>
      <c r="AD215" s="198" t="str">
        <f>IF(I215="","",IF(I215="201 十種競技","",VLOOKUP(I215,大学記録!$A$3:$H$5,2,FALSE)))</f>
        <v/>
      </c>
      <c r="AE215" s="200" t="s">
        <v>239</v>
      </c>
      <c r="AF215" s="202" t="str">
        <f>IF(I215="","",IF(I215="201 十種競技","",VLOOKUP(I215,大学記録!$A$3:$H$5,4,FALSE)))</f>
        <v/>
      </c>
      <c r="AG215" s="200" t="s">
        <v>240</v>
      </c>
      <c r="AH215" s="202" t="str">
        <f>IF(I215="","",IF(I215="201 十種競技","",VLOOKUP(I215,大学記録!$A$3:$H$5,6,FALSE)))</f>
        <v/>
      </c>
      <c r="AI215" s="204" t="s">
        <v>241</v>
      </c>
      <c r="AJ215" s="262" t="str">
        <f>IF(I215="","",IF(I215="201 十種競技","",VLOOKUP(I215,大学記録!$A$3:$H$5,8,FALSE)))</f>
        <v/>
      </c>
      <c r="AK215" s="198" t="str">
        <f>IF(I215="","",IF(I215="201 十種競技",大学記録!#REF!,""))</f>
        <v/>
      </c>
      <c r="AL215" s="12" t="str">
        <f>IF(AT215="",ASC(AM215&amp;IF(AO215&lt;&gt;"",TEXT(AO215,"00"),"")&amp;IF(AQ215&lt;&gt;"",TEXT(AQ215,"00"),"")&amp;IF(AS215&lt;&gt;"",TEXT(AS215,"00"),"")),ASC(AT215))</f>
        <v/>
      </c>
      <c r="AM215" s="223"/>
      <c r="AN215" s="196" t="s">
        <v>239</v>
      </c>
      <c r="AO215" s="250"/>
      <c r="AP215" s="196" t="s">
        <v>240</v>
      </c>
      <c r="AQ215" s="250"/>
      <c r="AR215" s="208" t="s">
        <v>241</v>
      </c>
      <c r="AS215" s="252"/>
      <c r="AT215" s="254"/>
      <c r="AV215" s="5" t="str">
        <f>IF(AND(I215&lt;&gt;"107 ハーフマラソン",I215&lt;&gt;"062 10000mW"),D215 &amp; "-" &amp; I215,D215 &amp; "-" &amp; I215 &amp; J215)</f>
        <v>-</v>
      </c>
      <c r="AW215" s="5" t="str">
        <f>IF(ISERROR(VLOOKUP(記入方法!$AV215,登録者リスト!#REF!,4,FALSE)),"○","")</f>
        <v>○</v>
      </c>
      <c r="AX215" s="5" t="e">
        <f>IF(AND(I215&lt;&gt;"107 ハーフマラソン",I215&lt;&gt;"062 10000mW"),#REF! &amp; "-" &amp; I215,#REF! &amp; "-" &amp; I215 &amp; J215)</f>
        <v>#REF!</v>
      </c>
      <c r="AY215" s="5" t="str">
        <f>IF(ISERROR(VLOOKUP(AX215,突破者リスト外資格記録入力シート!$D$7:$M$106,2,FALSE)),"○","")</f>
        <v>○</v>
      </c>
      <c r="AZ215" s="5" t="str">
        <f>IF(C215="○","整理番号","登録番号")</f>
        <v>登録番号</v>
      </c>
      <c r="BA215" s="5" t="str">
        <f>IF(I215="107 ハーフマラソン","H",IF(I215="062 10000mW","W",""))</f>
        <v/>
      </c>
      <c r="BB215" s="5" t="e">
        <f>VLOOKUP($I215 &amp; $J215,標準記録!$A$1:$D$26,2,FALSE)</f>
        <v>#N/A</v>
      </c>
      <c r="BC215" s="5" t="e">
        <f>VLOOKUP($I215 &amp; $J215,標準記録!$A$1:$D$26,3,FALSE)</f>
        <v>#N/A</v>
      </c>
      <c r="BD215" s="5" t="e">
        <f>VLOOKUP($I215 &amp; $J215,標準記録!$A$1:$D$26,4,FALSE)</f>
        <v>#N/A</v>
      </c>
      <c r="BE215" s="5" t="str">
        <f>IF(BF215="","",A215)</f>
        <v/>
      </c>
      <c r="BF215" s="5" t="str">
        <f>IF(OR(I215="201 十種競技",I215="202 七種競技"),#REF!,"")</f>
        <v/>
      </c>
      <c r="BG215" s="5" t="str">
        <f>IF(I215="107 ハーフマラソン",#REF!,"")</f>
        <v/>
      </c>
      <c r="BH215" s="5" t="str">
        <f>I215 &amp; K215</f>
        <v/>
      </c>
      <c r="BI215" s="5">
        <f>I215</f>
        <v>0</v>
      </c>
      <c r="BJ215" s="5">
        <f>COUNTIF($BI$5:$BI$401,I215)</f>
        <v>160</v>
      </c>
      <c r="BK215" s="5">
        <f>COUNTIF($BH$5:$BH$401,I215 &amp; "B標準")</f>
        <v>0</v>
      </c>
      <c r="BL215" s="5" t="str">
        <f>D213 &amp; D215</f>
        <v>登録番号</v>
      </c>
    </row>
    <row r="216" spans="1:64" ht="14.25" thickBot="1" x14ac:dyDescent="0.2">
      <c r="A216" s="221"/>
      <c r="B216" s="224"/>
      <c r="C216" s="226"/>
      <c r="D216" s="224"/>
      <c r="E216" s="128" t="str">
        <f>IF(C215="○",IF($D215&lt;&gt;"",VLOOKUP($D215,新規学連登録者入力シート!$A$2:$U$101,7,FALSE),""),IF($D215&lt;&gt;"",IF(VLOOKUP(記入方法!$D215,登録者リスト!$A$1:$F$43729,4,FALSE)=基本情報!$D$6,VLOOKUP(記入方法!$D215,登録者リスト!$A$1:$F$43729,2,FALSE),""),""))</f>
        <v/>
      </c>
      <c r="F216" s="215"/>
      <c r="G216" s="128" t="str">
        <f>IF(C215="○",IF($D215&lt;&gt;"",VLOOKUP($D215,新規学連登録者入力シート!$A$2:$U$101,19,FALSE),""),IF($D215&lt;&gt;"",IF(VLOOKUP(記入方法!$D215,登録者リスト!$A$1:$F$43729,4,FALSE)=基本情報!$D$6,VLOOKUP(記入方法!$D215,登録者リスト!$A$1:$F$43729,6,FALSE),""),""))</f>
        <v/>
      </c>
      <c r="H216" s="213"/>
      <c r="I216" s="217"/>
      <c r="J216" s="217"/>
      <c r="K216" s="219"/>
      <c r="L216" s="106"/>
      <c r="M216" s="14" t="str">
        <f>IF(U216="",ASC(N216&amp;IF(P216&lt;&gt;"",TEXT(P216,"00"),"")&amp;IF(R216&lt;&gt;"",TEXT(R216,"00"),"")&amp;IF(T216&lt;&gt;"",TEXT(T216,"00"),"")),ASC(U216))</f>
        <v/>
      </c>
      <c r="N216" s="213"/>
      <c r="O216" s="197"/>
      <c r="P216" s="207"/>
      <c r="Q216" s="197"/>
      <c r="R216" s="207"/>
      <c r="S216" s="209"/>
      <c r="T216" s="211"/>
      <c r="U216" s="213"/>
      <c r="V216" s="9"/>
      <c r="W216" s="10" t="s">
        <v>23</v>
      </c>
      <c r="X216" s="9"/>
      <c r="Y216" s="10" t="s">
        <v>25</v>
      </c>
      <c r="Z216" s="9"/>
      <c r="AA216" s="10" t="s">
        <v>26</v>
      </c>
      <c r="AB216" s="215"/>
      <c r="AC216" s="102" t="str">
        <f>IF(AK216="",ASC(AD215&amp;IF(AF216&lt;&gt;"",TEXT(AF216,"00"),"")&amp;IF(AH216&lt;&gt;"",TEXT(AH216,"00"),"")&amp;IF(AJ216&lt;&gt;"",TEXT(AJ216,"00"),"")),ASC(AK216))</f>
        <v/>
      </c>
      <c r="AD216" s="199"/>
      <c r="AE216" s="201"/>
      <c r="AF216" s="203"/>
      <c r="AG216" s="201"/>
      <c r="AH216" s="203"/>
      <c r="AI216" s="205"/>
      <c r="AJ216" s="263"/>
      <c r="AK216" s="199"/>
      <c r="AL216" s="14" t="str">
        <f>IF(AT216="",ASC(AM216&amp;IF(AO216&lt;&gt;"",TEXT(AO216,"00"),"")&amp;IF(AQ216&lt;&gt;"",TEXT(AQ216,"00"),"")&amp;IF(AS216&lt;&gt;"",TEXT(AS216,"00"),"")),ASC(AT216))</f>
        <v/>
      </c>
      <c r="AM216" s="224"/>
      <c r="AN216" s="197"/>
      <c r="AO216" s="251"/>
      <c r="AP216" s="197"/>
      <c r="AQ216" s="251"/>
      <c r="AR216" s="209"/>
      <c r="AS216" s="253"/>
      <c r="AT216" s="255"/>
      <c r="AV216" s="5" t="str">
        <f>IF(AND(I216&lt;&gt;"107 ハーフマラソン",I216&lt;&gt;"062 10000mW"),D215 &amp; "-" &amp; I216,D215 &amp; "-" &amp; I216 &amp; J216)</f>
        <v>-</v>
      </c>
      <c r="AW216" s="5" t="str">
        <f>IF(ISERROR(VLOOKUP(記入方法!$AV216,登録者リスト!#REF!,4,FALSE)),"○","")</f>
        <v>○</v>
      </c>
      <c r="AX216" s="5" t="e">
        <f>IF(AND(I216&lt;&gt;"107 ハーフマラソン",I216&lt;&gt;"062 10000mW"),#REF! &amp; "-" &amp; I216,#REF! &amp; "-" &amp; I216 &amp; J216)</f>
        <v>#REF!</v>
      </c>
      <c r="AY216" s="5" t="str">
        <f>IF(ISERROR(VLOOKUP(AX216,突破者リスト外資格記録入力シート!$D$7:$M$106,2,FALSE)),"○","")</f>
        <v>○</v>
      </c>
      <c r="BA216" s="5" t="str">
        <f>IF(I216="107 ハーフマラソン","H",IF(I216="062 10000mW","W",""))</f>
        <v/>
      </c>
      <c r="BB216" s="5" t="e">
        <f>VLOOKUP($I216 &amp; $J216,標準記録!$A$1:$D$26,2,FALSE)</f>
        <v>#N/A</v>
      </c>
      <c r="BC216" s="5" t="e">
        <f>VLOOKUP($I216 &amp; $J216,標準記録!$A$1:$D$26,3,FALSE)</f>
        <v>#N/A</v>
      </c>
      <c r="BD216" s="5" t="e">
        <f>VLOOKUP($I216 &amp; $J216,標準記録!$A$1:$D$26,4,FALSE)</f>
        <v>#N/A</v>
      </c>
      <c r="BE216" s="5" t="str">
        <f>IF(BF216="","",A215)</f>
        <v/>
      </c>
      <c r="BF216" s="5" t="str">
        <f>IF(OR(I216="201 十種競技",I216="202 七種競技"),#REF!,"")</f>
        <v/>
      </c>
      <c r="BG216" s="5" t="str">
        <f>IF(I216="107 ハーフマラソン",#REF!,"")</f>
        <v/>
      </c>
      <c r="BH216" s="5" t="str">
        <f>I216 &amp; K216</f>
        <v/>
      </c>
      <c r="BI216" s="5">
        <f>I216</f>
        <v>0</v>
      </c>
      <c r="BJ216" s="5">
        <f>COUNTIF($BI$5:$BI$401,I216)</f>
        <v>160</v>
      </c>
      <c r="BK216" s="5">
        <f>COUNTIF($BH$5:$BH$401,I216 &amp; "B標準")</f>
        <v>0</v>
      </c>
    </row>
    <row r="217" spans="1:64" ht="15" thickTop="1" thickBot="1" x14ac:dyDescent="0.2">
      <c r="A217" s="222"/>
      <c r="B217" s="256" t="s">
        <v>128</v>
      </c>
      <c r="C217" s="257"/>
      <c r="D217" s="257"/>
      <c r="E217" s="257"/>
      <c r="F217" s="257"/>
      <c r="G217" s="258"/>
      <c r="H217" s="125"/>
      <c r="I217" s="259"/>
      <c r="J217" s="260"/>
      <c r="K217" s="260"/>
      <c r="L217" s="260"/>
      <c r="M217" s="260"/>
      <c r="N217" s="260"/>
      <c r="O217" s="260"/>
      <c r="P217" s="260"/>
      <c r="Q217" s="260"/>
      <c r="R217" s="260"/>
      <c r="S217" s="260"/>
      <c r="T217" s="260"/>
      <c r="U217" s="260"/>
      <c r="V217" s="260"/>
      <c r="W217" s="260"/>
      <c r="X217" s="260"/>
      <c r="Y217" s="260"/>
      <c r="Z217" s="260"/>
      <c r="AA217" s="260"/>
      <c r="AB217" s="260"/>
      <c r="AC217" s="260"/>
      <c r="AD217" s="260"/>
      <c r="AE217" s="260"/>
      <c r="AF217" s="260"/>
      <c r="AG217" s="260"/>
      <c r="AH217" s="260"/>
      <c r="AI217" s="260"/>
      <c r="AJ217" s="260"/>
      <c r="AK217" s="260"/>
      <c r="AL217" s="260"/>
      <c r="AM217" s="260"/>
      <c r="AN217" s="260"/>
      <c r="AO217" s="260"/>
      <c r="AP217" s="260"/>
      <c r="AQ217" s="260"/>
      <c r="AR217" s="260"/>
      <c r="AS217" s="260"/>
      <c r="AT217" s="261"/>
    </row>
    <row r="218" spans="1:64" ht="13.5" customHeight="1" x14ac:dyDescent="0.15">
      <c r="A218" s="244"/>
      <c r="B218" s="246" t="s">
        <v>0</v>
      </c>
      <c r="C218" s="248" t="s">
        <v>242</v>
      </c>
      <c r="D218" s="248" t="str">
        <f>IF(C220="○","整理番号","登録番号")</f>
        <v>登録番号</v>
      </c>
      <c r="E218" s="124" t="s">
        <v>13550</v>
      </c>
      <c r="F218" s="246" t="s">
        <v>275</v>
      </c>
      <c r="G218" s="104" t="s">
        <v>1</v>
      </c>
      <c r="H218" s="229" t="s">
        <v>13551</v>
      </c>
      <c r="I218" s="227" t="s">
        <v>2</v>
      </c>
      <c r="J218" s="229" t="s">
        <v>284</v>
      </c>
      <c r="K218" s="229" t="s">
        <v>3</v>
      </c>
      <c r="L218" s="114" t="s">
        <v>243</v>
      </c>
      <c r="M218" s="107" t="s">
        <v>16</v>
      </c>
      <c r="N218" s="231" t="s">
        <v>4</v>
      </c>
      <c r="O218" s="232"/>
      <c r="P218" s="232"/>
      <c r="Q218" s="232"/>
      <c r="R218" s="232"/>
      <c r="S218" s="232"/>
      <c r="T218" s="232"/>
      <c r="U218" s="232"/>
      <c r="V218" s="232"/>
      <c r="W218" s="232"/>
      <c r="X218" s="232"/>
      <c r="Y218" s="232"/>
      <c r="Z218" s="232"/>
      <c r="AA218" s="232"/>
      <c r="AB218" s="233"/>
      <c r="AC218" s="109" t="s">
        <v>16</v>
      </c>
      <c r="AD218" s="234" t="s">
        <v>448</v>
      </c>
      <c r="AE218" s="235"/>
      <c r="AF218" s="235"/>
      <c r="AG218" s="235"/>
      <c r="AH218" s="235"/>
      <c r="AI218" s="235"/>
      <c r="AJ218" s="235"/>
      <c r="AK218" s="236"/>
      <c r="AL218" s="107" t="s">
        <v>16</v>
      </c>
      <c r="AM218" s="231" t="s">
        <v>445</v>
      </c>
      <c r="AN218" s="232"/>
      <c r="AO218" s="232"/>
      <c r="AP218" s="232"/>
      <c r="AQ218" s="232"/>
      <c r="AR218" s="232"/>
      <c r="AS218" s="232"/>
      <c r="AT218" s="237"/>
    </row>
    <row r="219" spans="1:64" ht="14.25" thickBot="1" x14ac:dyDescent="0.2">
      <c r="A219" s="245"/>
      <c r="B219" s="247"/>
      <c r="C219" s="249"/>
      <c r="D219" s="249"/>
      <c r="E219" s="129" t="s">
        <v>6</v>
      </c>
      <c r="F219" s="247"/>
      <c r="G219" s="6" t="s">
        <v>7</v>
      </c>
      <c r="H219" s="247"/>
      <c r="I219" s="228"/>
      <c r="J219" s="230"/>
      <c r="K219" s="230"/>
      <c r="L219" s="115"/>
      <c r="M219" s="108"/>
      <c r="N219" s="238" t="s">
        <v>8</v>
      </c>
      <c r="O219" s="239"/>
      <c r="P219" s="239"/>
      <c r="Q219" s="239"/>
      <c r="R219" s="239"/>
      <c r="S219" s="239"/>
      <c r="T219" s="240"/>
      <c r="U219" s="129" t="s">
        <v>9</v>
      </c>
      <c r="V219" s="111" t="s">
        <v>10</v>
      </c>
      <c r="W219" s="112"/>
      <c r="X219" s="112"/>
      <c r="Y219" s="112"/>
      <c r="Z219" s="112"/>
      <c r="AA219" s="113"/>
      <c r="AB219" s="92" t="s">
        <v>11</v>
      </c>
      <c r="AC219" s="110"/>
      <c r="AD219" s="241" t="s">
        <v>8</v>
      </c>
      <c r="AE219" s="242"/>
      <c r="AF219" s="242"/>
      <c r="AG219" s="242"/>
      <c r="AH219" s="242"/>
      <c r="AI219" s="242"/>
      <c r="AJ219" s="243"/>
      <c r="AK219" s="100" t="s">
        <v>9</v>
      </c>
      <c r="AL219" s="108"/>
      <c r="AM219" s="238" t="s">
        <v>8</v>
      </c>
      <c r="AN219" s="239"/>
      <c r="AO219" s="239"/>
      <c r="AP219" s="239"/>
      <c r="AQ219" s="239"/>
      <c r="AR219" s="239"/>
      <c r="AS219" s="240"/>
      <c r="AT219" s="93" t="s">
        <v>9</v>
      </c>
    </row>
    <row r="220" spans="1:64" x14ac:dyDescent="0.15">
      <c r="A220" s="220">
        <v>44</v>
      </c>
      <c r="B220" s="223"/>
      <c r="C220" s="225"/>
      <c r="D220" s="223"/>
      <c r="E220" s="126" t="str">
        <f>IF(C220="○",IF($D220&lt;&gt;"",VLOOKUP($D220,新規学連登録者入力シート!$A$2:$U$101,8,FALSE),""),IF($D220&lt;&gt;"",IF(VLOOKUP(記入方法!$D220,登録者リスト!$A$1:$F$43729,4,FALSE)=基本情報!$D$6,VLOOKUP(記入方法!$D220,登録者リスト!$A$1:$F$43729,3,FALSE),""),""))</f>
        <v/>
      </c>
      <c r="F220" s="214" t="str">
        <f>IF(C220="○",IF($D220&lt;&gt;"",VLOOKUP($D220,新規学連登録者入力シート!$A$2:$U$101,9,FALSE),""),IF($D220&lt;&gt;"",IF(VLOOKUP(記入方法!$D220,登録者リスト!$A$1:$G$43729,4,FALSE)=基本情報!$D$6,VLOOKUP(記入方法!$D220,登録者リスト!$A$1:$G$43729,7,FALSE),""),""))</f>
        <v/>
      </c>
      <c r="G220" s="127" t="str">
        <f>IF(C220="○",IF($D220&lt;&gt;"",VLOOKUP($D220,新規学連登録者入力シート!$A$2:$U$101,14,FALSE),""),IF($D220&lt;&gt;"",IF(VLOOKUP(記入方法!$D220,登録者リスト!$A$1:$F$43729,4,FALSE)=基本情報!$D$6,VLOOKUP(記入方法!$D220,登録者リスト!$A$1:$F$43729,5,FALSE),""),""))</f>
        <v/>
      </c>
      <c r="H220" s="212" t="str">
        <f>IF(C220="○",IF($D220&lt;&gt;"",VLOOKUP($D220,新規学連登録者入力シート!$A$2:$U$101,19,FALSE),""),IF($D220&lt;&gt;"",IF(VLOOKUP(記入方法!$D220,登録者リスト!$A$1:$H$43729,4,FALSE)=基本情報!$D$6,VLOOKUP(記入方法!$D220,登録者リスト!$A$1:$H$43729,8,FALSE),""),""))</f>
        <v/>
      </c>
      <c r="I220" s="216"/>
      <c r="J220" s="216"/>
      <c r="K220" s="218" t="str">
        <f>IFERROR(IF(I220="","",IF(AND(I220&lt;&gt;"107 ハーフマラソン",I220&lt;&gt;"062 10000mW"),IF(BD220="T",IF(VALUE(M220)&lt;=BB220,"A標準",IF(VALUE(M220)&lt;=BC220,"B標準","未突破")),IF(VALUE(M220)&gt;=BB220,"A標準",IF(VALUE(M220)&gt;=BC220,"B標準","未突破"))),IF(VALUE(M220)&lt;=BC220,"","未突破"))),"")</f>
        <v/>
      </c>
      <c r="L220" s="105"/>
      <c r="M220" s="12" t="str">
        <f>IF(U220="",ASC(N220&amp;IF(P220&lt;&gt;"",TEXT(P220,"00"),"")&amp;IF(R220&lt;&gt;"",TEXT(R220,"00"),"")&amp;IF(T220&lt;&gt;"",TEXT(T220,"00"),"")),ASC(U220))</f>
        <v/>
      </c>
      <c r="N220" s="212"/>
      <c r="O220" s="196" t="s">
        <v>239</v>
      </c>
      <c r="P220" s="206"/>
      <c r="Q220" s="196" t="s">
        <v>240</v>
      </c>
      <c r="R220" s="206"/>
      <c r="S220" s="208" t="s">
        <v>241</v>
      </c>
      <c r="T220" s="210"/>
      <c r="U220" s="212"/>
      <c r="V220" s="7"/>
      <c r="W220" s="8" t="s">
        <v>23</v>
      </c>
      <c r="X220" s="7"/>
      <c r="Y220" s="8" t="s">
        <v>24</v>
      </c>
      <c r="Z220" s="7"/>
      <c r="AA220" s="8" t="s">
        <v>26</v>
      </c>
      <c r="AB220" s="214"/>
      <c r="AC220" s="101" t="str">
        <f>IF(AK220="",ASC(AD220&amp;IF(AF220&lt;&gt;"",TEXT(AF220,"00"),"")&amp;IF(AH220&lt;&gt;"",TEXT(AH220,"00"),"")&amp;IF(AJ220&lt;&gt;"",TEXT(AJ220,"00"),"")),ASC(AK220))</f>
        <v/>
      </c>
      <c r="AD220" s="198" t="str">
        <f>IF(I220="","",IF(I220="201 十種競技","",VLOOKUP(I220,大学記録!$A$3:$H$5,2,FALSE)))</f>
        <v/>
      </c>
      <c r="AE220" s="200" t="s">
        <v>239</v>
      </c>
      <c r="AF220" s="202" t="str">
        <f>IF(I220="","",IF(I220="201 十種競技","",VLOOKUP(I220,大学記録!$A$3:$H$5,4,FALSE)))</f>
        <v/>
      </c>
      <c r="AG220" s="200" t="s">
        <v>240</v>
      </c>
      <c r="AH220" s="202" t="str">
        <f>IF(I220="","",IF(I220="201 十種競技","",VLOOKUP(I220,大学記録!$A$3:$H$5,6,FALSE)))</f>
        <v/>
      </c>
      <c r="AI220" s="204" t="s">
        <v>241</v>
      </c>
      <c r="AJ220" s="262" t="str">
        <f>IF(I220="","",IF(I220="201 十種競技","",VLOOKUP(I220,大学記録!$A$3:$H$5,8,FALSE)))</f>
        <v/>
      </c>
      <c r="AK220" s="198" t="str">
        <f>IF(I220="","",IF(I220="201 十種競技",大学記録!#REF!,""))</f>
        <v/>
      </c>
      <c r="AL220" s="12" t="str">
        <f>IF(AT220="",ASC(AM220&amp;IF(AO220&lt;&gt;"",TEXT(AO220,"00"),"")&amp;IF(AQ220&lt;&gt;"",TEXT(AQ220,"00"),"")&amp;IF(AS220&lt;&gt;"",TEXT(AS220,"00"),"")),ASC(AT220))</f>
        <v/>
      </c>
      <c r="AM220" s="223"/>
      <c r="AN220" s="196" t="s">
        <v>239</v>
      </c>
      <c r="AO220" s="250"/>
      <c r="AP220" s="196" t="s">
        <v>240</v>
      </c>
      <c r="AQ220" s="250"/>
      <c r="AR220" s="208" t="s">
        <v>241</v>
      </c>
      <c r="AS220" s="252"/>
      <c r="AT220" s="254"/>
      <c r="AV220" s="5" t="str">
        <f>IF(AND(I220&lt;&gt;"107 ハーフマラソン",I220&lt;&gt;"062 10000mW"),D220 &amp; "-" &amp; I220,D220 &amp; "-" &amp; I220 &amp; J220)</f>
        <v>-</v>
      </c>
      <c r="AW220" s="5" t="str">
        <f>IF(ISERROR(VLOOKUP(記入方法!$AV220,登録者リスト!#REF!,4,FALSE)),"○","")</f>
        <v>○</v>
      </c>
      <c r="AX220" s="5" t="e">
        <f>IF(AND(I220&lt;&gt;"107 ハーフマラソン",I220&lt;&gt;"062 10000mW"),#REF! &amp; "-" &amp; I220,#REF! &amp; "-" &amp; I220 &amp; J220)</f>
        <v>#REF!</v>
      </c>
      <c r="AY220" s="5" t="str">
        <f>IF(ISERROR(VLOOKUP(AX220,突破者リスト外資格記録入力シート!$D$7:$M$106,2,FALSE)),"○","")</f>
        <v>○</v>
      </c>
      <c r="AZ220" s="5" t="str">
        <f>IF(C220="○","整理番号","登録番号")</f>
        <v>登録番号</v>
      </c>
      <c r="BA220" s="5" t="str">
        <f>IF(I220="107 ハーフマラソン","H",IF(I220="062 10000mW","W",""))</f>
        <v/>
      </c>
      <c r="BB220" s="5" t="e">
        <f>VLOOKUP($I220 &amp; $J220,標準記録!$A$1:$D$26,2,FALSE)</f>
        <v>#N/A</v>
      </c>
      <c r="BC220" s="5" t="e">
        <f>VLOOKUP($I220 &amp; $J220,標準記録!$A$1:$D$26,3,FALSE)</f>
        <v>#N/A</v>
      </c>
      <c r="BD220" s="5" t="e">
        <f>VLOOKUP($I220 &amp; $J220,標準記録!$A$1:$D$26,4,FALSE)</f>
        <v>#N/A</v>
      </c>
      <c r="BE220" s="5" t="str">
        <f>IF(BF220="","",A220)</f>
        <v/>
      </c>
      <c r="BF220" s="5" t="str">
        <f>IF(OR(I220="201 十種競技",I220="202 七種競技"),#REF!,"")</f>
        <v/>
      </c>
      <c r="BG220" s="5" t="str">
        <f>IF(I220="107 ハーフマラソン",#REF!,"")</f>
        <v/>
      </c>
      <c r="BH220" s="5" t="str">
        <f>I220 &amp; K220</f>
        <v/>
      </c>
      <c r="BI220" s="5">
        <f>I220</f>
        <v>0</v>
      </c>
      <c r="BJ220" s="5">
        <f>COUNTIF($BI$5:$BI$401,I220)</f>
        <v>160</v>
      </c>
      <c r="BK220" s="5">
        <f>COUNTIF($BH$5:$BH$401,I220 &amp; "B標準")</f>
        <v>0</v>
      </c>
      <c r="BL220" s="5" t="str">
        <f>D218 &amp; D220</f>
        <v>登録番号</v>
      </c>
    </row>
    <row r="221" spans="1:64" ht="14.25" thickBot="1" x14ac:dyDescent="0.2">
      <c r="A221" s="221"/>
      <c r="B221" s="224"/>
      <c r="C221" s="226"/>
      <c r="D221" s="224"/>
      <c r="E221" s="128" t="str">
        <f>IF(C220="○",IF($D220&lt;&gt;"",VLOOKUP($D220,新規学連登録者入力シート!$A$2:$U$101,7,FALSE),""),IF($D220&lt;&gt;"",IF(VLOOKUP(記入方法!$D220,登録者リスト!$A$1:$F$43729,4,FALSE)=基本情報!$D$6,VLOOKUP(記入方法!$D220,登録者リスト!$A$1:$F$43729,2,FALSE),""),""))</f>
        <v/>
      </c>
      <c r="F221" s="215"/>
      <c r="G221" s="128" t="str">
        <f>IF(C220="○",IF($D220&lt;&gt;"",VLOOKUP($D220,新規学連登録者入力シート!$A$2:$U$101,19,FALSE),""),IF($D220&lt;&gt;"",IF(VLOOKUP(記入方法!$D220,登録者リスト!$A$1:$F$43729,4,FALSE)=基本情報!$D$6,VLOOKUP(記入方法!$D220,登録者リスト!$A$1:$F$43729,6,FALSE),""),""))</f>
        <v/>
      </c>
      <c r="H221" s="213"/>
      <c r="I221" s="217"/>
      <c r="J221" s="217"/>
      <c r="K221" s="219"/>
      <c r="L221" s="106"/>
      <c r="M221" s="14" t="str">
        <f>IF(U221="",ASC(N221&amp;IF(P221&lt;&gt;"",TEXT(P221,"00"),"")&amp;IF(R221&lt;&gt;"",TEXT(R221,"00"),"")&amp;IF(T221&lt;&gt;"",TEXT(T221,"00"),"")),ASC(U221))</f>
        <v/>
      </c>
      <c r="N221" s="213"/>
      <c r="O221" s="197"/>
      <c r="P221" s="207"/>
      <c r="Q221" s="197"/>
      <c r="R221" s="207"/>
      <c r="S221" s="209"/>
      <c r="T221" s="211"/>
      <c r="U221" s="213"/>
      <c r="V221" s="9"/>
      <c r="W221" s="10" t="s">
        <v>23</v>
      </c>
      <c r="X221" s="9"/>
      <c r="Y221" s="10" t="s">
        <v>25</v>
      </c>
      <c r="Z221" s="9"/>
      <c r="AA221" s="10" t="s">
        <v>26</v>
      </c>
      <c r="AB221" s="215"/>
      <c r="AC221" s="102" t="str">
        <f>IF(AK221="",ASC(AD220&amp;IF(AF221&lt;&gt;"",TEXT(AF221,"00"),"")&amp;IF(AH221&lt;&gt;"",TEXT(AH221,"00"),"")&amp;IF(AJ221&lt;&gt;"",TEXT(AJ221,"00"),"")),ASC(AK221))</f>
        <v/>
      </c>
      <c r="AD221" s="199"/>
      <c r="AE221" s="201"/>
      <c r="AF221" s="203"/>
      <c r="AG221" s="201"/>
      <c r="AH221" s="203"/>
      <c r="AI221" s="205"/>
      <c r="AJ221" s="263"/>
      <c r="AK221" s="199"/>
      <c r="AL221" s="14" t="str">
        <f>IF(AT221="",ASC(AM221&amp;IF(AO221&lt;&gt;"",TEXT(AO221,"00"),"")&amp;IF(AQ221&lt;&gt;"",TEXT(AQ221,"00"),"")&amp;IF(AS221&lt;&gt;"",TEXT(AS221,"00"),"")),ASC(AT221))</f>
        <v/>
      </c>
      <c r="AM221" s="224"/>
      <c r="AN221" s="197"/>
      <c r="AO221" s="251"/>
      <c r="AP221" s="197"/>
      <c r="AQ221" s="251"/>
      <c r="AR221" s="209"/>
      <c r="AS221" s="253"/>
      <c r="AT221" s="255"/>
      <c r="AV221" s="5" t="str">
        <f>IF(AND(I221&lt;&gt;"107 ハーフマラソン",I221&lt;&gt;"062 10000mW"),D220 &amp; "-" &amp; I221,D220 &amp; "-" &amp; I221 &amp; J221)</f>
        <v>-</v>
      </c>
      <c r="AW221" s="5" t="str">
        <f>IF(ISERROR(VLOOKUP(記入方法!$AV221,登録者リスト!#REF!,4,FALSE)),"○","")</f>
        <v>○</v>
      </c>
      <c r="AX221" s="5" t="e">
        <f>IF(AND(I221&lt;&gt;"107 ハーフマラソン",I221&lt;&gt;"062 10000mW"),#REF! &amp; "-" &amp; I221,#REF! &amp; "-" &amp; I221 &amp; J221)</f>
        <v>#REF!</v>
      </c>
      <c r="AY221" s="5" t="str">
        <f>IF(ISERROR(VLOOKUP(AX221,突破者リスト外資格記録入力シート!$D$7:$M$106,2,FALSE)),"○","")</f>
        <v>○</v>
      </c>
      <c r="BA221" s="5" t="str">
        <f>IF(I221="107 ハーフマラソン","H",IF(I221="062 10000mW","W",""))</f>
        <v/>
      </c>
      <c r="BB221" s="5" t="e">
        <f>VLOOKUP($I221 &amp; $J221,標準記録!$A$1:$D$26,2,FALSE)</f>
        <v>#N/A</v>
      </c>
      <c r="BC221" s="5" t="e">
        <f>VLOOKUP($I221 &amp; $J221,標準記録!$A$1:$D$26,3,FALSE)</f>
        <v>#N/A</v>
      </c>
      <c r="BD221" s="5" t="e">
        <f>VLOOKUP($I221 &amp; $J221,標準記録!$A$1:$D$26,4,FALSE)</f>
        <v>#N/A</v>
      </c>
      <c r="BE221" s="5" t="str">
        <f>IF(BF221="","",A220)</f>
        <v/>
      </c>
      <c r="BF221" s="5" t="str">
        <f>IF(OR(I221="201 十種競技",I221="202 七種競技"),#REF!,"")</f>
        <v/>
      </c>
      <c r="BG221" s="5" t="str">
        <f>IF(I221="107 ハーフマラソン",#REF!,"")</f>
        <v/>
      </c>
      <c r="BH221" s="5" t="str">
        <f>I221 &amp; K221</f>
        <v/>
      </c>
      <c r="BI221" s="5">
        <f>I221</f>
        <v>0</v>
      </c>
      <c r="BJ221" s="5">
        <f>COUNTIF($BI$5:$BI$401,I221)</f>
        <v>160</v>
      </c>
      <c r="BK221" s="5">
        <f>COUNTIF($BH$5:$BH$401,I221 &amp; "B標準")</f>
        <v>0</v>
      </c>
    </row>
    <row r="222" spans="1:64" ht="15" thickTop="1" thickBot="1" x14ac:dyDescent="0.2">
      <c r="A222" s="222"/>
      <c r="B222" s="256" t="s">
        <v>128</v>
      </c>
      <c r="C222" s="257"/>
      <c r="D222" s="257"/>
      <c r="E222" s="257"/>
      <c r="F222" s="257"/>
      <c r="G222" s="258"/>
      <c r="H222" s="125"/>
      <c r="I222" s="259"/>
      <c r="J222" s="260"/>
      <c r="K222" s="260"/>
      <c r="L222" s="260"/>
      <c r="M222" s="260"/>
      <c r="N222" s="260"/>
      <c r="O222" s="260"/>
      <c r="P222" s="260"/>
      <c r="Q222" s="260"/>
      <c r="R222" s="260"/>
      <c r="S222" s="260"/>
      <c r="T222" s="260"/>
      <c r="U222" s="260"/>
      <c r="V222" s="260"/>
      <c r="W222" s="260"/>
      <c r="X222" s="260"/>
      <c r="Y222" s="260"/>
      <c r="Z222" s="260"/>
      <c r="AA222" s="260"/>
      <c r="AB222" s="260"/>
      <c r="AC222" s="260"/>
      <c r="AD222" s="260"/>
      <c r="AE222" s="260"/>
      <c r="AF222" s="260"/>
      <c r="AG222" s="260"/>
      <c r="AH222" s="260"/>
      <c r="AI222" s="260"/>
      <c r="AJ222" s="260"/>
      <c r="AK222" s="260"/>
      <c r="AL222" s="260"/>
      <c r="AM222" s="260"/>
      <c r="AN222" s="260"/>
      <c r="AO222" s="260"/>
      <c r="AP222" s="260"/>
      <c r="AQ222" s="260"/>
      <c r="AR222" s="260"/>
      <c r="AS222" s="260"/>
      <c r="AT222" s="261"/>
    </row>
    <row r="223" spans="1:64" ht="13.5" customHeight="1" x14ac:dyDescent="0.15">
      <c r="A223" s="244"/>
      <c r="B223" s="246" t="s">
        <v>0</v>
      </c>
      <c r="C223" s="248" t="s">
        <v>242</v>
      </c>
      <c r="D223" s="248" t="str">
        <f>IF(C225="○","整理番号","登録番号")</f>
        <v>登録番号</v>
      </c>
      <c r="E223" s="124" t="s">
        <v>13550</v>
      </c>
      <c r="F223" s="246" t="s">
        <v>275</v>
      </c>
      <c r="G223" s="104" t="s">
        <v>1</v>
      </c>
      <c r="H223" s="229" t="s">
        <v>13551</v>
      </c>
      <c r="I223" s="227" t="s">
        <v>2</v>
      </c>
      <c r="J223" s="229" t="s">
        <v>284</v>
      </c>
      <c r="K223" s="229" t="s">
        <v>3</v>
      </c>
      <c r="L223" s="114" t="s">
        <v>243</v>
      </c>
      <c r="M223" s="107" t="s">
        <v>16</v>
      </c>
      <c r="N223" s="231" t="s">
        <v>4</v>
      </c>
      <c r="O223" s="232"/>
      <c r="P223" s="232"/>
      <c r="Q223" s="232"/>
      <c r="R223" s="232"/>
      <c r="S223" s="232"/>
      <c r="T223" s="232"/>
      <c r="U223" s="232"/>
      <c r="V223" s="232"/>
      <c r="W223" s="232"/>
      <c r="X223" s="232"/>
      <c r="Y223" s="232"/>
      <c r="Z223" s="232"/>
      <c r="AA223" s="232"/>
      <c r="AB223" s="233"/>
      <c r="AC223" s="109" t="s">
        <v>16</v>
      </c>
      <c r="AD223" s="234" t="s">
        <v>448</v>
      </c>
      <c r="AE223" s="235"/>
      <c r="AF223" s="235"/>
      <c r="AG223" s="235"/>
      <c r="AH223" s="235"/>
      <c r="AI223" s="235"/>
      <c r="AJ223" s="235"/>
      <c r="AK223" s="236"/>
      <c r="AL223" s="107" t="s">
        <v>16</v>
      </c>
      <c r="AM223" s="231" t="s">
        <v>445</v>
      </c>
      <c r="AN223" s="232"/>
      <c r="AO223" s="232"/>
      <c r="AP223" s="232"/>
      <c r="AQ223" s="232"/>
      <c r="AR223" s="232"/>
      <c r="AS223" s="232"/>
      <c r="AT223" s="237"/>
    </row>
    <row r="224" spans="1:64" ht="14.25" thickBot="1" x14ac:dyDescent="0.2">
      <c r="A224" s="245"/>
      <c r="B224" s="247"/>
      <c r="C224" s="249"/>
      <c r="D224" s="249"/>
      <c r="E224" s="129" t="s">
        <v>6</v>
      </c>
      <c r="F224" s="247"/>
      <c r="G224" s="6" t="s">
        <v>7</v>
      </c>
      <c r="H224" s="247"/>
      <c r="I224" s="228"/>
      <c r="J224" s="230"/>
      <c r="K224" s="230"/>
      <c r="L224" s="115"/>
      <c r="M224" s="108"/>
      <c r="N224" s="238" t="s">
        <v>8</v>
      </c>
      <c r="O224" s="239"/>
      <c r="P224" s="239"/>
      <c r="Q224" s="239"/>
      <c r="R224" s="239"/>
      <c r="S224" s="239"/>
      <c r="T224" s="240"/>
      <c r="U224" s="129" t="s">
        <v>9</v>
      </c>
      <c r="V224" s="111" t="s">
        <v>10</v>
      </c>
      <c r="W224" s="112"/>
      <c r="X224" s="112"/>
      <c r="Y224" s="112"/>
      <c r="Z224" s="112"/>
      <c r="AA224" s="113"/>
      <c r="AB224" s="92" t="s">
        <v>11</v>
      </c>
      <c r="AC224" s="110"/>
      <c r="AD224" s="241" t="s">
        <v>8</v>
      </c>
      <c r="AE224" s="242"/>
      <c r="AF224" s="242"/>
      <c r="AG224" s="242"/>
      <c r="AH224" s="242"/>
      <c r="AI224" s="242"/>
      <c r="AJ224" s="243"/>
      <c r="AK224" s="100" t="s">
        <v>9</v>
      </c>
      <c r="AL224" s="108"/>
      <c r="AM224" s="238" t="s">
        <v>8</v>
      </c>
      <c r="AN224" s="239"/>
      <c r="AO224" s="239"/>
      <c r="AP224" s="239"/>
      <c r="AQ224" s="239"/>
      <c r="AR224" s="239"/>
      <c r="AS224" s="240"/>
      <c r="AT224" s="93" t="s">
        <v>9</v>
      </c>
    </row>
    <row r="225" spans="1:64" x14ac:dyDescent="0.15">
      <c r="A225" s="220">
        <v>45</v>
      </c>
      <c r="B225" s="223"/>
      <c r="C225" s="225"/>
      <c r="D225" s="223"/>
      <c r="E225" s="126" t="str">
        <f>IF(C225="○",IF($D225&lt;&gt;"",VLOOKUP($D225,新規学連登録者入力シート!$A$2:$U$101,8,FALSE),""),IF($D225&lt;&gt;"",IF(VLOOKUP(記入方法!$D225,登録者リスト!$A$1:$F$43729,4,FALSE)=基本情報!$D$6,VLOOKUP(記入方法!$D225,登録者リスト!$A$1:$F$43729,3,FALSE),""),""))</f>
        <v/>
      </c>
      <c r="F225" s="214" t="str">
        <f>IF(C225="○",IF($D225&lt;&gt;"",VLOOKUP($D225,新規学連登録者入力シート!$A$2:$U$101,9,FALSE),""),IF($D225&lt;&gt;"",IF(VLOOKUP(記入方法!$D225,登録者リスト!$A$1:$G$43729,4,FALSE)=基本情報!$D$6,VLOOKUP(記入方法!$D225,登録者リスト!$A$1:$G$43729,7,FALSE),""),""))</f>
        <v/>
      </c>
      <c r="G225" s="127" t="str">
        <f>IF(C225="○",IF($D225&lt;&gt;"",VLOOKUP($D225,新規学連登録者入力シート!$A$2:$U$101,14,FALSE),""),IF($D225&lt;&gt;"",IF(VLOOKUP(記入方法!$D225,登録者リスト!$A$1:$F$43729,4,FALSE)=基本情報!$D$6,VLOOKUP(記入方法!$D225,登録者リスト!$A$1:$F$43729,5,FALSE),""),""))</f>
        <v/>
      </c>
      <c r="H225" s="212" t="str">
        <f>IF(C225="○",IF($D225&lt;&gt;"",VLOOKUP($D225,新規学連登録者入力シート!$A$2:$U$101,19,FALSE),""),IF($D225&lt;&gt;"",IF(VLOOKUP(記入方法!$D225,登録者リスト!$A$1:$H$43729,4,FALSE)=基本情報!$D$6,VLOOKUP(記入方法!$D225,登録者リスト!$A$1:$H$43729,8,FALSE),""),""))</f>
        <v/>
      </c>
      <c r="I225" s="216"/>
      <c r="J225" s="216"/>
      <c r="K225" s="218" t="str">
        <f>IFERROR(IF(I225="","",IF(AND(I225&lt;&gt;"107 ハーフマラソン",I225&lt;&gt;"062 10000mW"),IF(BD225="T",IF(VALUE(M225)&lt;=BB225,"A標準",IF(VALUE(M225)&lt;=BC225,"B標準","未突破")),IF(VALUE(M225)&gt;=BB225,"A標準",IF(VALUE(M225)&gt;=BC225,"B標準","未突破"))),IF(VALUE(M225)&lt;=BC225,"","未突破"))),"")</f>
        <v/>
      </c>
      <c r="L225" s="105"/>
      <c r="M225" s="12" t="str">
        <f>IF(U225="",ASC(N225&amp;IF(P225&lt;&gt;"",TEXT(P225,"00"),"")&amp;IF(R225&lt;&gt;"",TEXT(R225,"00"),"")&amp;IF(T225&lt;&gt;"",TEXT(T225,"00"),"")),ASC(U225))</f>
        <v/>
      </c>
      <c r="N225" s="212"/>
      <c r="O225" s="196" t="s">
        <v>239</v>
      </c>
      <c r="P225" s="206"/>
      <c r="Q225" s="196" t="s">
        <v>240</v>
      </c>
      <c r="R225" s="206"/>
      <c r="S225" s="208" t="s">
        <v>241</v>
      </c>
      <c r="T225" s="210"/>
      <c r="U225" s="212"/>
      <c r="V225" s="7"/>
      <c r="W225" s="8" t="s">
        <v>23</v>
      </c>
      <c r="X225" s="7"/>
      <c r="Y225" s="8" t="s">
        <v>24</v>
      </c>
      <c r="Z225" s="7"/>
      <c r="AA225" s="8" t="s">
        <v>26</v>
      </c>
      <c r="AB225" s="214"/>
      <c r="AC225" s="101" t="str">
        <f>IF(AK225="",ASC(AD225&amp;IF(AF225&lt;&gt;"",TEXT(AF225,"00"),"")&amp;IF(AH225&lt;&gt;"",TEXT(AH225,"00"),"")&amp;IF(AJ225&lt;&gt;"",TEXT(AJ225,"00"),"")),ASC(AK225))</f>
        <v/>
      </c>
      <c r="AD225" s="198" t="str">
        <f>IF(I225="","",IF(I225="201 十種競技","",VLOOKUP(I225,大学記録!$A$3:$H$5,2,FALSE)))</f>
        <v/>
      </c>
      <c r="AE225" s="200" t="s">
        <v>239</v>
      </c>
      <c r="AF225" s="202" t="str">
        <f>IF(I225="","",IF(I225="201 十種競技","",VLOOKUP(I225,大学記録!$A$3:$H$5,4,FALSE)))</f>
        <v/>
      </c>
      <c r="AG225" s="200" t="s">
        <v>240</v>
      </c>
      <c r="AH225" s="202" t="str">
        <f>IF(I225="","",IF(I225="201 十種競技","",VLOOKUP(I225,大学記録!$A$3:$H$5,6,FALSE)))</f>
        <v/>
      </c>
      <c r="AI225" s="204" t="s">
        <v>241</v>
      </c>
      <c r="AJ225" s="262" t="str">
        <f>IF(I225="","",IF(I225="201 十種競技","",VLOOKUP(I225,大学記録!$A$3:$H$5,8,FALSE)))</f>
        <v/>
      </c>
      <c r="AK225" s="198" t="str">
        <f>IF(I225="","",IF(I225="201 十種競技",大学記録!#REF!,""))</f>
        <v/>
      </c>
      <c r="AL225" s="12" t="str">
        <f>IF(AT225="",ASC(AM225&amp;IF(AO225&lt;&gt;"",TEXT(AO225,"00"),"")&amp;IF(AQ225&lt;&gt;"",TEXT(AQ225,"00"),"")&amp;IF(AS225&lt;&gt;"",TEXT(AS225,"00"),"")),ASC(AT225))</f>
        <v/>
      </c>
      <c r="AM225" s="223"/>
      <c r="AN225" s="196" t="s">
        <v>239</v>
      </c>
      <c r="AO225" s="250"/>
      <c r="AP225" s="196" t="s">
        <v>240</v>
      </c>
      <c r="AQ225" s="250"/>
      <c r="AR225" s="208" t="s">
        <v>241</v>
      </c>
      <c r="AS225" s="252"/>
      <c r="AT225" s="254"/>
      <c r="AV225" s="5" t="str">
        <f>IF(AND(I225&lt;&gt;"107 ハーフマラソン",I225&lt;&gt;"062 10000mW"),D225 &amp; "-" &amp; I225,D225 &amp; "-" &amp; I225 &amp; J225)</f>
        <v>-</v>
      </c>
      <c r="AW225" s="5" t="str">
        <f>IF(ISERROR(VLOOKUP(記入方法!$AV225,登録者リスト!#REF!,4,FALSE)),"○","")</f>
        <v>○</v>
      </c>
      <c r="AX225" s="5" t="e">
        <f>IF(AND(I225&lt;&gt;"107 ハーフマラソン",I225&lt;&gt;"062 10000mW"),#REF! &amp; "-" &amp; I225,#REF! &amp; "-" &amp; I225 &amp; J225)</f>
        <v>#REF!</v>
      </c>
      <c r="AY225" s="5" t="str">
        <f>IF(ISERROR(VLOOKUP(AX225,突破者リスト外資格記録入力シート!$D$7:$M$106,2,FALSE)),"○","")</f>
        <v>○</v>
      </c>
      <c r="AZ225" s="5" t="str">
        <f>IF(C225="○","整理番号","登録番号")</f>
        <v>登録番号</v>
      </c>
      <c r="BA225" s="5" t="str">
        <f>IF(I225="107 ハーフマラソン","H",IF(I225="062 10000mW","W",""))</f>
        <v/>
      </c>
      <c r="BB225" s="5" t="e">
        <f>VLOOKUP($I225 &amp; $J225,標準記録!$A$1:$D$26,2,FALSE)</f>
        <v>#N/A</v>
      </c>
      <c r="BC225" s="5" t="e">
        <f>VLOOKUP($I225 &amp; $J225,標準記録!$A$1:$D$26,3,FALSE)</f>
        <v>#N/A</v>
      </c>
      <c r="BD225" s="5" t="e">
        <f>VLOOKUP($I225 &amp; $J225,標準記録!$A$1:$D$26,4,FALSE)</f>
        <v>#N/A</v>
      </c>
      <c r="BE225" s="5" t="str">
        <f>IF(BF225="","",A225)</f>
        <v/>
      </c>
      <c r="BF225" s="5" t="str">
        <f>IF(OR(I225="201 十種競技",I225="202 七種競技"),#REF!,"")</f>
        <v/>
      </c>
      <c r="BG225" s="5" t="str">
        <f>IF(I225="107 ハーフマラソン",#REF!,"")</f>
        <v/>
      </c>
      <c r="BH225" s="5" t="str">
        <f>I225 &amp; K225</f>
        <v/>
      </c>
      <c r="BI225" s="5">
        <f>I225</f>
        <v>0</v>
      </c>
      <c r="BJ225" s="5">
        <f>COUNTIF($BI$5:$BI$401,I225)</f>
        <v>160</v>
      </c>
      <c r="BK225" s="5">
        <f>COUNTIF($BH$5:$BH$401,I225 &amp; "B標準")</f>
        <v>0</v>
      </c>
      <c r="BL225" s="5" t="str">
        <f>D223 &amp; D225</f>
        <v>登録番号</v>
      </c>
    </row>
    <row r="226" spans="1:64" ht="14.25" thickBot="1" x14ac:dyDescent="0.2">
      <c r="A226" s="221"/>
      <c r="B226" s="224"/>
      <c r="C226" s="226"/>
      <c r="D226" s="224"/>
      <c r="E226" s="128" t="str">
        <f>IF(C225="○",IF($D225&lt;&gt;"",VLOOKUP($D225,新規学連登録者入力シート!$A$2:$U$101,7,FALSE),""),IF($D225&lt;&gt;"",IF(VLOOKUP(記入方法!$D225,登録者リスト!$A$1:$F$43729,4,FALSE)=基本情報!$D$6,VLOOKUP(記入方法!$D225,登録者リスト!$A$1:$F$43729,2,FALSE),""),""))</f>
        <v/>
      </c>
      <c r="F226" s="215"/>
      <c r="G226" s="128" t="str">
        <f>IF(C225="○",IF($D225&lt;&gt;"",VLOOKUP($D225,新規学連登録者入力シート!$A$2:$U$101,19,FALSE),""),IF($D225&lt;&gt;"",IF(VLOOKUP(記入方法!$D225,登録者リスト!$A$1:$F$43729,4,FALSE)=基本情報!$D$6,VLOOKUP(記入方法!$D225,登録者リスト!$A$1:$F$43729,6,FALSE),""),""))</f>
        <v/>
      </c>
      <c r="H226" s="213"/>
      <c r="I226" s="217"/>
      <c r="J226" s="217"/>
      <c r="K226" s="219"/>
      <c r="L226" s="106"/>
      <c r="M226" s="14" t="str">
        <f>IF(U226="",ASC(N226&amp;IF(P226&lt;&gt;"",TEXT(P226,"00"),"")&amp;IF(R226&lt;&gt;"",TEXT(R226,"00"),"")&amp;IF(T226&lt;&gt;"",TEXT(T226,"00"),"")),ASC(U226))</f>
        <v/>
      </c>
      <c r="N226" s="213"/>
      <c r="O226" s="197"/>
      <c r="P226" s="207"/>
      <c r="Q226" s="197"/>
      <c r="R226" s="207"/>
      <c r="S226" s="209"/>
      <c r="T226" s="211"/>
      <c r="U226" s="213"/>
      <c r="V226" s="9"/>
      <c r="W226" s="10" t="s">
        <v>23</v>
      </c>
      <c r="X226" s="9"/>
      <c r="Y226" s="10" t="s">
        <v>25</v>
      </c>
      <c r="Z226" s="9"/>
      <c r="AA226" s="10" t="s">
        <v>26</v>
      </c>
      <c r="AB226" s="215"/>
      <c r="AC226" s="102" t="str">
        <f>IF(AK226="",ASC(AD225&amp;IF(AF226&lt;&gt;"",TEXT(AF226,"00"),"")&amp;IF(AH226&lt;&gt;"",TEXT(AH226,"00"),"")&amp;IF(AJ226&lt;&gt;"",TEXT(AJ226,"00"),"")),ASC(AK226))</f>
        <v/>
      </c>
      <c r="AD226" s="199"/>
      <c r="AE226" s="201"/>
      <c r="AF226" s="203"/>
      <c r="AG226" s="201"/>
      <c r="AH226" s="203"/>
      <c r="AI226" s="205"/>
      <c r="AJ226" s="263"/>
      <c r="AK226" s="199"/>
      <c r="AL226" s="14" t="str">
        <f>IF(AT226="",ASC(AM226&amp;IF(AO226&lt;&gt;"",TEXT(AO226,"00"),"")&amp;IF(AQ226&lt;&gt;"",TEXT(AQ226,"00"),"")&amp;IF(AS226&lt;&gt;"",TEXT(AS226,"00"),"")),ASC(AT226))</f>
        <v/>
      </c>
      <c r="AM226" s="224"/>
      <c r="AN226" s="197"/>
      <c r="AO226" s="251"/>
      <c r="AP226" s="197"/>
      <c r="AQ226" s="251"/>
      <c r="AR226" s="209"/>
      <c r="AS226" s="253"/>
      <c r="AT226" s="255"/>
      <c r="AV226" s="5" t="str">
        <f>IF(AND(I226&lt;&gt;"107 ハーフマラソン",I226&lt;&gt;"062 10000mW"),D225 &amp; "-" &amp; I226,D225 &amp; "-" &amp; I226 &amp; J226)</f>
        <v>-</v>
      </c>
      <c r="AW226" s="5" t="str">
        <f>IF(ISERROR(VLOOKUP(記入方法!$AV226,登録者リスト!#REF!,4,FALSE)),"○","")</f>
        <v>○</v>
      </c>
      <c r="AX226" s="5" t="e">
        <f>IF(AND(I226&lt;&gt;"107 ハーフマラソン",I226&lt;&gt;"062 10000mW"),#REF! &amp; "-" &amp; I226,#REF! &amp; "-" &amp; I226 &amp; J226)</f>
        <v>#REF!</v>
      </c>
      <c r="AY226" s="5" t="str">
        <f>IF(ISERROR(VLOOKUP(AX226,突破者リスト外資格記録入力シート!$D$7:$M$106,2,FALSE)),"○","")</f>
        <v>○</v>
      </c>
      <c r="BA226" s="5" t="str">
        <f>IF(I226="107 ハーフマラソン","H",IF(I226="062 10000mW","W",""))</f>
        <v/>
      </c>
      <c r="BB226" s="5" t="e">
        <f>VLOOKUP($I226 &amp; $J226,標準記録!$A$1:$D$26,2,FALSE)</f>
        <v>#N/A</v>
      </c>
      <c r="BC226" s="5" t="e">
        <f>VLOOKUP($I226 &amp; $J226,標準記録!$A$1:$D$26,3,FALSE)</f>
        <v>#N/A</v>
      </c>
      <c r="BD226" s="5" t="e">
        <f>VLOOKUP($I226 &amp; $J226,標準記録!$A$1:$D$26,4,FALSE)</f>
        <v>#N/A</v>
      </c>
      <c r="BE226" s="5" t="str">
        <f>IF(BF226="","",A225)</f>
        <v/>
      </c>
      <c r="BF226" s="5" t="str">
        <f>IF(OR(I226="201 十種競技",I226="202 七種競技"),#REF!,"")</f>
        <v/>
      </c>
      <c r="BG226" s="5" t="str">
        <f>IF(I226="107 ハーフマラソン",#REF!,"")</f>
        <v/>
      </c>
      <c r="BH226" s="5" t="str">
        <f>I226 &amp; K226</f>
        <v/>
      </c>
      <c r="BI226" s="5">
        <f>I226</f>
        <v>0</v>
      </c>
      <c r="BJ226" s="5">
        <f>COUNTIF($BI$5:$BI$401,I226)</f>
        <v>160</v>
      </c>
      <c r="BK226" s="5">
        <f>COUNTIF($BH$5:$BH$401,I226 &amp; "B標準")</f>
        <v>0</v>
      </c>
    </row>
    <row r="227" spans="1:64" ht="15" thickTop="1" thickBot="1" x14ac:dyDescent="0.2">
      <c r="A227" s="222"/>
      <c r="B227" s="256" t="s">
        <v>128</v>
      </c>
      <c r="C227" s="257"/>
      <c r="D227" s="257"/>
      <c r="E227" s="257"/>
      <c r="F227" s="257"/>
      <c r="G227" s="258"/>
      <c r="H227" s="125"/>
      <c r="I227" s="259"/>
      <c r="J227" s="260"/>
      <c r="K227" s="260"/>
      <c r="L227" s="260"/>
      <c r="M227" s="260"/>
      <c r="N227" s="260"/>
      <c r="O227" s="260"/>
      <c r="P227" s="260"/>
      <c r="Q227" s="260"/>
      <c r="R227" s="260"/>
      <c r="S227" s="260"/>
      <c r="T227" s="260"/>
      <c r="U227" s="260"/>
      <c r="V227" s="260"/>
      <c r="W227" s="260"/>
      <c r="X227" s="260"/>
      <c r="Y227" s="260"/>
      <c r="Z227" s="260"/>
      <c r="AA227" s="260"/>
      <c r="AB227" s="260"/>
      <c r="AC227" s="260"/>
      <c r="AD227" s="260"/>
      <c r="AE227" s="260"/>
      <c r="AF227" s="260"/>
      <c r="AG227" s="260"/>
      <c r="AH227" s="260"/>
      <c r="AI227" s="260"/>
      <c r="AJ227" s="260"/>
      <c r="AK227" s="260"/>
      <c r="AL227" s="260"/>
      <c r="AM227" s="260"/>
      <c r="AN227" s="260"/>
      <c r="AO227" s="260"/>
      <c r="AP227" s="260"/>
      <c r="AQ227" s="260"/>
      <c r="AR227" s="260"/>
      <c r="AS227" s="260"/>
      <c r="AT227" s="261"/>
    </row>
    <row r="228" spans="1:64" ht="13.5" customHeight="1" x14ac:dyDescent="0.15">
      <c r="A228" s="244"/>
      <c r="B228" s="246" t="s">
        <v>0</v>
      </c>
      <c r="C228" s="248" t="s">
        <v>242</v>
      </c>
      <c r="D228" s="248" t="str">
        <f>IF(C230="○","整理番号","登録番号")</f>
        <v>登録番号</v>
      </c>
      <c r="E228" s="124" t="s">
        <v>13550</v>
      </c>
      <c r="F228" s="246" t="s">
        <v>275</v>
      </c>
      <c r="G228" s="104" t="s">
        <v>1</v>
      </c>
      <c r="H228" s="229" t="s">
        <v>13551</v>
      </c>
      <c r="I228" s="227" t="s">
        <v>2</v>
      </c>
      <c r="J228" s="229" t="s">
        <v>284</v>
      </c>
      <c r="K228" s="229" t="s">
        <v>3</v>
      </c>
      <c r="L228" s="114" t="s">
        <v>243</v>
      </c>
      <c r="M228" s="107" t="s">
        <v>16</v>
      </c>
      <c r="N228" s="231" t="s">
        <v>4</v>
      </c>
      <c r="O228" s="232"/>
      <c r="P228" s="232"/>
      <c r="Q228" s="232"/>
      <c r="R228" s="232"/>
      <c r="S228" s="232"/>
      <c r="T228" s="232"/>
      <c r="U228" s="232"/>
      <c r="V228" s="232"/>
      <c r="W228" s="232"/>
      <c r="X228" s="232"/>
      <c r="Y228" s="232"/>
      <c r="Z228" s="232"/>
      <c r="AA228" s="232"/>
      <c r="AB228" s="233"/>
      <c r="AC228" s="109" t="s">
        <v>16</v>
      </c>
      <c r="AD228" s="234" t="s">
        <v>448</v>
      </c>
      <c r="AE228" s="235"/>
      <c r="AF228" s="235"/>
      <c r="AG228" s="235"/>
      <c r="AH228" s="235"/>
      <c r="AI228" s="235"/>
      <c r="AJ228" s="235"/>
      <c r="AK228" s="236"/>
      <c r="AL228" s="107" t="s">
        <v>16</v>
      </c>
      <c r="AM228" s="231" t="s">
        <v>445</v>
      </c>
      <c r="AN228" s="232"/>
      <c r="AO228" s="232"/>
      <c r="AP228" s="232"/>
      <c r="AQ228" s="232"/>
      <c r="AR228" s="232"/>
      <c r="AS228" s="232"/>
      <c r="AT228" s="237"/>
    </row>
    <row r="229" spans="1:64" ht="14.25" thickBot="1" x14ac:dyDescent="0.2">
      <c r="A229" s="245"/>
      <c r="B229" s="247"/>
      <c r="C229" s="249"/>
      <c r="D229" s="249"/>
      <c r="E229" s="129" t="s">
        <v>6</v>
      </c>
      <c r="F229" s="247"/>
      <c r="G229" s="6" t="s">
        <v>7</v>
      </c>
      <c r="H229" s="247"/>
      <c r="I229" s="228"/>
      <c r="J229" s="230"/>
      <c r="K229" s="230"/>
      <c r="L229" s="115"/>
      <c r="M229" s="108"/>
      <c r="N229" s="238" t="s">
        <v>8</v>
      </c>
      <c r="O229" s="239"/>
      <c r="P229" s="239"/>
      <c r="Q229" s="239"/>
      <c r="R229" s="239"/>
      <c r="S229" s="239"/>
      <c r="T229" s="240"/>
      <c r="U229" s="129" t="s">
        <v>9</v>
      </c>
      <c r="V229" s="111" t="s">
        <v>10</v>
      </c>
      <c r="W229" s="112"/>
      <c r="X229" s="112"/>
      <c r="Y229" s="112"/>
      <c r="Z229" s="112"/>
      <c r="AA229" s="113"/>
      <c r="AB229" s="92" t="s">
        <v>11</v>
      </c>
      <c r="AC229" s="110"/>
      <c r="AD229" s="241" t="s">
        <v>8</v>
      </c>
      <c r="AE229" s="242"/>
      <c r="AF229" s="242"/>
      <c r="AG229" s="242"/>
      <c r="AH229" s="242"/>
      <c r="AI229" s="242"/>
      <c r="AJ229" s="243"/>
      <c r="AK229" s="100" t="s">
        <v>9</v>
      </c>
      <c r="AL229" s="108"/>
      <c r="AM229" s="238" t="s">
        <v>8</v>
      </c>
      <c r="AN229" s="239"/>
      <c r="AO229" s="239"/>
      <c r="AP229" s="239"/>
      <c r="AQ229" s="239"/>
      <c r="AR229" s="239"/>
      <c r="AS229" s="240"/>
      <c r="AT229" s="93" t="s">
        <v>9</v>
      </c>
    </row>
    <row r="230" spans="1:64" x14ac:dyDescent="0.15">
      <c r="A230" s="220">
        <v>46</v>
      </c>
      <c r="B230" s="223"/>
      <c r="C230" s="225"/>
      <c r="D230" s="223"/>
      <c r="E230" s="126" t="str">
        <f>IF(C230="○",IF($D230&lt;&gt;"",VLOOKUP($D230,新規学連登録者入力シート!$A$2:$U$101,8,FALSE),""),IF($D230&lt;&gt;"",IF(VLOOKUP(記入方法!$D230,登録者リスト!$A$1:$F$43729,4,FALSE)=基本情報!$D$6,VLOOKUP(記入方法!$D230,登録者リスト!$A$1:$F$43729,3,FALSE),""),""))</f>
        <v/>
      </c>
      <c r="F230" s="214" t="str">
        <f>IF(C230="○",IF($D230&lt;&gt;"",VLOOKUP($D230,新規学連登録者入力シート!$A$2:$U$101,9,FALSE),""),IF($D230&lt;&gt;"",IF(VLOOKUP(記入方法!$D230,登録者リスト!$A$1:$G$43729,4,FALSE)=基本情報!$D$6,VLOOKUP(記入方法!$D230,登録者リスト!$A$1:$G$43729,7,FALSE),""),""))</f>
        <v/>
      </c>
      <c r="G230" s="127" t="str">
        <f>IF(C230="○",IF($D230&lt;&gt;"",VLOOKUP($D230,新規学連登録者入力シート!$A$2:$U$101,14,FALSE),""),IF($D230&lt;&gt;"",IF(VLOOKUP(記入方法!$D230,登録者リスト!$A$1:$F$43729,4,FALSE)=基本情報!$D$6,VLOOKUP(記入方法!$D230,登録者リスト!$A$1:$F$43729,5,FALSE),""),""))</f>
        <v/>
      </c>
      <c r="H230" s="212" t="str">
        <f>IF(C230="○",IF($D230&lt;&gt;"",VLOOKUP($D230,新規学連登録者入力シート!$A$2:$U$101,19,FALSE),""),IF($D230&lt;&gt;"",IF(VLOOKUP(記入方法!$D230,登録者リスト!$A$1:$H$43729,4,FALSE)=基本情報!$D$6,VLOOKUP(記入方法!$D230,登録者リスト!$A$1:$H$43729,8,FALSE),""),""))</f>
        <v/>
      </c>
      <c r="I230" s="216"/>
      <c r="J230" s="216"/>
      <c r="K230" s="218" t="str">
        <f>IFERROR(IF(I230="","",IF(AND(I230&lt;&gt;"107 ハーフマラソン",I230&lt;&gt;"062 10000mW"),IF(BD230="T",IF(VALUE(M230)&lt;=BB230,"A標準",IF(VALUE(M230)&lt;=BC230,"B標準","未突破")),IF(VALUE(M230)&gt;=BB230,"A標準",IF(VALUE(M230)&gt;=BC230,"B標準","未突破"))),IF(VALUE(M230)&lt;=BC230,"","未突破"))),"")</f>
        <v/>
      </c>
      <c r="L230" s="105"/>
      <c r="M230" s="12" t="str">
        <f>IF(U230="",ASC(N230&amp;IF(P230&lt;&gt;"",TEXT(P230,"00"),"")&amp;IF(R230&lt;&gt;"",TEXT(R230,"00"),"")&amp;IF(T230&lt;&gt;"",TEXT(T230,"00"),"")),ASC(U230))</f>
        <v/>
      </c>
      <c r="N230" s="212"/>
      <c r="O230" s="196" t="s">
        <v>239</v>
      </c>
      <c r="P230" s="206"/>
      <c r="Q230" s="196" t="s">
        <v>240</v>
      </c>
      <c r="R230" s="206"/>
      <c r="S230" s="208" t="s">
        <v>241</v>
      </c>
      <c r="T230" s="210"/>
      <c r="U230" s="212"/>
      <c r="V230" s="7"/>
      <c r="W230" s="8" t="s">
        <v>23</v>
      </c>
      <c r="X230" s="7"/>
      <c r="Y230" s="8" t="s">
        <v>24</v>
      </c>
      <c r="Z230" s="7"/>
      <c r="AA230" s="8" t="s">
        <v>26</v>
      </c>
      <c r="AB230" s="214"/>
      <c r="AC230" s="101" t="str">
        <f>IF(AK230="",ASC(AD230&amp;IF(AF230&lt;&gt;"",TEXT(AF230,"00"),"")&amp;IF(AH230&lt;&gt;"",TEXT(AH230,"00"),"")&amp;IF(AJ230&lt;&gt;"",TEXT(AJ230,"00"),"")),ASC(AK230))</f>
        <v/>
      </c>
      <c r="AD230" s="198" t="str">
        <f>IF(I230="","",IF(I230="201 十種競技","",VLOOKUP(I230,大学記録!$A$3:$H$5,2,FALSE)))</f>
        <v/>
      </c>
      <c r="AE230" s="200" t="s">
        <v>239</v>
      </c>
      <c r="AF230" s="202" t="str">
        <f>IF(I230="","",IF(I230="201 十種競技","",VLOOKUP(I230,大学記録!$A$3:$H$5,4,FALSE)))</f>
        <v/>
      </c>
      <c r="AG230" s="200" t="s">
        <v>240</v>
      </c>
      <c r="AH230" s="202" t="str">
        <f>IF(I230="","",IF(I230="201 十種競技","",VLOOKUP(I230,大学記録!$A$3:$H$5,6,FALSE)))</f>
        <v/>
      </c>
      <c r="AI230" s="204" t="s">
        <v>241</v>
      </c>
      <c r="AJ230" s="262" t="str">
        <f>IF(I230="","",IF(I230="201 十種競技","",VLOOKUP(I230,大学記録!$A$3:$H$5,8,FALSE)))</f>
        <v/>
      </c>
      <c r="AK230" s="198" t="str">
        <f>IF(I230="","",IF(I230="201 十種競技",大学記録!#REF!,""))</f>
        <v/>
      </c>
      <c r="AL230" s="12" t="str">
        <f>IF(AT230="",ASC(AM230&amp;IF(AO230&lt;&gt;"",TEXT(AO230,"00"),"")&amp;IF(AQ230&lt;&gt;"",TEXT(AQ230,"00"),"")&amp;IF(AS230&lt;&gt;"",TEXT(AS230,"00"),"")),ASC(AT230))</f>
        <v/>
      </c>
      <c r="AM230" s="223"/>
      <c r="AN230" s="196" t="s">
        <v>239</v>
      </c>
      <c r="AO230" s="250"/>
      <c r="AP230" s="196" t="s">
        <v>240</v>
      </c>
      <c r="AQ230" s="250"/>
      <c r="AR230" s="208" t="s">
        <v>241</v>
      </c>
      <c r="AS230" s="252"/>
      <c r="AT230" s="254"/>
      <c r="AV230" s="5" t="str">
        <f>IF(AND(I230&lt;&gt;"107 ハーフマラソン",I230&lt;&gt;"062 10000mW"),D230 &amp; "-" &amp; I230,D230 &amp; "-" &amp; I230 &amp; J230)</f>
        <v>-</v>
      </c>
      <c r="AW230" s="5" t="str">
        <f>IF(ISERROR(VLOOKUP(記入方法!$AV230,登録者リスト!#REF!,4,FALSE)),"○","")</f>
        <v>○</v>
      </c>
      <c r="AX230" s="5" t="e">
        <f>IF(AND(I230&lt;&gt;"107 ハーフマラソン",I230&lt;&gt;"062 10000mW"),#REF! &amp; "-" &amp; I230,#REF! &amp; "-" &amp; I230 &amp; J230)</f>
        <v>#REF!</v>
      </c>
      <c r="AY230" s="5" t="str">
        <f>IF(ISERROR(VLOOKUP(AX230,突破者リスト外資格記録入力シート!$D$7:$M$106,2,FALSE)),"○","")</f>
        <v>○</v>
      </c>
      <c r="AZ230" s="5" t="str">
        <f>IF(C230="○","整理番号","登録番号")</f>
        <v>登録番号</v>
      </c>
      <c r="BA230" s="5" t="str">
        <f>IF(I230="107 ハーフマラソン","H",IF(I230="062 10000mW","W",""))</f>
        <v/>
      </c>
      <c r="BB230" s="5" t="e">
        <f>VLOOKUP($I230 &amp; $J230,標準記録!$A$1:$D$26,2,FALSE)</f>
        <v>#N/A</v>
      </c>
      <c r="BC230" s="5" t="e">
        <f>VLOOKUP($I230 &amp; $J230,標準記録!$A$1:$D$26,3,FALSE)</f>
        <v>#N/A</v>
      </c>
      <c r="BD230" s="5" t="e">
        <f>VLOOKUP($I230 &amp; $J230,標準記録!$A$1:$D$26,4,FALSE)</f>
        <v>#N/A</v>
      </c>
      <c r="BE230" s="5" t="str">
        <f>IF(BF230="","",A230)</f>
        <v/>
      </c>
      <c r="BF230" s="5" t="str">
        <f>IF(OR(I230="201 十種競技",I230="202 七種競技"),#REF!,"")</f>
        <v/>
      </c>
      <c r="BG230" s="5" t="str">
        <f>IF(I230="107 ハーフマラソン",#REF!,"")</f>
        <v/>
      </c>
      <c r="BH230" s="5" t="str">
        <f>I230 &amp; K230</f>
        <v/>
      </c>
      <c r="BI230" s="5">
        <f>I230</f>
        <v>0</v>
      </c>
      <c r="BJ230" s="5">
        <f>COUNTIF($BI$5:$BI$401,I230)</f>
        <v>160</v>
      </c>
      <c r="BK230" s="5">
        <f>COUNTIF($BH$5:$BH$401,I230 &amp; "B標準")</f>
        <v>0</v>
      </c>
      <c r="BL230" s="5" t="str">
        <f>D228 &amp; D230</f>
        <v>登録番号</v>
      </c>
    </row>
    <row r="231" spans="1:64" ht="14.25" thickBot="1" x14ac:dyDescent="0.2">
      <c r="A231" s="221"/>
      <c r="B231" s="224"/>
      <c r="C231" s="226"/>
      <c r="D231" s="224"/>
      <c r="E231" s="128" t="str">
        <f>IF(C230="○",IF($D230&lt;&gt;"",VLOOKUP($D230,新規学連登録者入力シート!$A$2:$U$101,7,FALSE),""),IF($D230&lt;&gt;"",IF(VLOOKUP(記入方法!$D230,登録者リスト!$A$1:$F$43729,4,FALSE)=基本情報!$D$6,VLOOKUP(記入方法!$D230,登録者リスト!$A$1:$F$43729,2,FALSE),""),""))</f>
        <v/>
      </c>
      <c r="F231" s="215"/>
      <c r="G231" s="128" t="str">
        <f>IF(C230="○",IF($D230&lt;&gt;"",VLOOKUP($D230,新規学連登録者入力シート!$A$2:$U$101,19,FALSE),""),IF($D230&lt;&gt;"",IF(VLOOKUP(記入方法!$D230,登録者リスト!$A$1:$F$43729,4,FALSE)=基本情報!$D$6,VLOOKUP(記入方法!$D230,登録者リスト!$A$1:$F$43729,6,FALSE),""),""))</f>
        <v/>
      </c>
      <c r="H231" s="213"/>
      <c r="I231" s="217"/>
      <c r="J231" s="217"/>
      <c r="K231" s="219"/>
      <c r="L231" s="106"/>
      <c r="M231" s="14" t="str">
        <f>IF(U231="",ASC(N231&amp;IF(P231&lt;&gt;"",TEXT(P231,"00"),"")&amp;IF(R231&lt;&gt;"",TEXT(R231,"00"),"")&amp;IF(T231&lt;&gt;"",TEXT(T231,"00"),"")),ASC(U231))</f>
        <v/>
      </c>
      <c r="N231" s="213"/>
      <c r="O231" s="197"/>
      <c r="P231" s="207"/>
      <c r="Q231" s="197"/>
      <c r="R231" s="207"/>
      <c r="S231" s="209"/>
      <c r="T231" s="211"/>
      <c r="U231" s="213"/>
      <c r="V231" s="9"/>
      <c r="W231" s="10" t="s">
        <v>23</v>
      </c>
      <c r="X231" s="9"/>
      <c r="Y231" s="10" t="s">
        <v>25</v>
      </c>
      <c r="Z231" s="9"/>
      <c r="AA231" s="10" t="s">
        <v>26</v>
      </c>
      <c r="AB231" s="215"/>
      <c r="AC231" s="102" t="str">
        <f>IF(AK231="",ASC(AD230&amp;IF(AF231&lt;&gt;"",TEXT(AF231,"00"),"")&amp;IF(AH231&lt;&gt;"",TEXT(AH231,"00"),"")&amp;IF(AJ231&lt;&gt;"",TEXT(AJ231,"00"),"")),ASC(AK231))</f>
        <v/>
      </c>
      <c r="AD231" s="199"/>
      <c r="AE231" s="201"/>
      <c r="AF231" s="203"/>
      <c r="AG231" s="201"/>
      <c r="AH231" s="203"/>
      <c r="AI231" s="205"/>
      <c r="AJ231" s="263"/>
      <c r="AK231" s="199"/>
      <c r="AL231" s="14" t="str">
        <f>IF(AT231="",ASC(AM231&amp;IF(AO231&lt;&gt;"",TEXT(AO231,"00"),"")&amp;IF(AQ231&lt;&gt;"",TEXT(AQ231,"00"),"")&amp;IF(AS231&lt;&gt;"",TEXT(AS231,"00"),"")),ASC(AT231))</f>
        <v/>
      </c>
      <c r="AM231" s="224"/>
      <c r="AN231" s="197"/>
      <c r="AO231" s="251"/>
      <c r="AP231" s="197"/>
      <c r="AQ231" s="251"/>
      <c r="AR231" s="209"/>
      <c r="AS231" s="253"/>
      <c r="AT231" s="255"/>
      <c r="AV231" s="5" t="str">
        <f>IF(AND(I231&lt;&gt;"107 ハーフマラソン",I231&lt;&gt;"062 10000mW"),D230 &amp; "-" &amp; I231,D230 &amp; "-" &amp; I231 &amp; J231)</f>
        <v>-</v>
      </c>
      <c r="AW231" s="5" t="str">
        <f>IF(ISERROR(VLOOKUP(記入方法!$AV231,登録者リスト!#REF!,4,FALSE)),"○","")</f>
        <v>○</v>
      </c>
      <c r="AX231" s="5" t="e">
        <f>IF(AND(I231&lt;&gt;"107 ハーフマラソン",I231&lt;&gt;"062 10000mW"),#REF! &amp; "-" &amp; I231,#REF! &amp; "-" &amp; I231 &amp; J231)</f>
        <v>#REF!</v>
      </c>
      <c r="AY231" s="5" t="str">
        <f>IF(ISERROR(VLOOKUP(AX231,突破者リスト外資格記録入力シート!$D$7:$M$106,2,FALSE)),"○","")</f>
        <v>○</v>
      </c>
      <c r="BA231" s="5" t="str">
        <f>IF(I231="107 ハーフマラソン","H",IF(I231="062 10000mW","W",""))</f>
        <v/>
      </c>
      <c r="BB231" s="5" t="e">
        <f>VLOOKUP($I231 &amp; $J231,標準記録!$A$1:$D$26,2,FALSE)</f>
        <v>#N/A</v>
      </c>
      <c r="BC231" s="5" t="e">
        <f>VLOOKUP($I231 &amp; $J231,標準記録!$A$1:$D$26,3,FALSE)</f>
        <v>#N/A</v>
      </c>
      <c r="BD231" s="5" t="e">
        <f>VLOOKUP($I231 &amp; $J231,標準記録!$A$1:$D$26,4,FALSE)</f>
        <v>#N/A</v>
      </c>
      <c r="BE231" s="5" t="str">
        <f>IF(BF231="","",A230)</f>
        <v/>
      </c>
      <c r="BF231" s="5" t="str">
        <f>IF(OR(I231="201 十種競技",I231="202 七種競技"),#REF!,"")</f>
        <v/>
      </c>
      <c r="BG231" s="5" t="str">
        <f>IF(I231="107 ハーフマラソン",#REF!,"")</f>
        <v/>
      </c>
      <c r="BH231" s="5" t="str">
        <f>I231 &amp; K231</f>
        <v/>
      </c>
      <c r="BI231" s="5">
        <f>I231</f>
        <v>0</v>
      </c>
      <c r="BJ231" s="5">
        <f>COUNTIF($BI$5:$BI$401,I231)</f>
        <v>160</v>
      </c>
      <c r="BK231" s="5">
        <f>COUNTIF($BH$5:$BH$401,I231 &amp; "B標準")</f>
        <v>0</v>
      </c>
    </row>
    <row r="232" spans="1:64" ht="15" thickTop="1" thickBot="1" x14ac:dyDescent="0.2">
      <c r="A232" s="222"/>
      <c r="B232" s="256" t="s">
        <v>128</v>
      </c>
      <c r="C232" s="257"/>
      <c r="D232" s="257"/>
      <c r="E232" s="257"/>
      <c r="F232" s="257"/>
      <c r="G232" s="258"/>
      <c r="H232" s="125"/>
      <c r="I232" s="259"/>
      <c r="J232" s="260"/>
      <c r="K232" s="260"/>
      <c r="L232" s="260"/>
      <c r="M232" s="260"/>
      <c r="N232" s="260"/>
      <c r="O232" s="260"/>
      <c r="P232" s="260"/>
      <c r="Q232" s="260"/>
      <c r="R232" s="260"/>
      <c r="S232" s="260"/>
      <c r="T232" s="260"/>
      <c r="U232" s="260"/>
      <c r="V232" s="260"/>
      <c r="W232" s="260"/>
      <c r="X232" s="260"/>
      <c r="Y232" s="260"/>
      <c r="Z232" s="260"/>
      <c r="AA232" s="260"/>
      <c r="AB232" s="260"/>
      <c r="AC232" s="260"/>
      <c r="AD232" s="260"/>
      <c r="AE232" s="260"/>
      <c r="AF232" s="260"/>
      <c r="AG232" s="260"/>
      <c r="AH232" s="260"/>
      <c r="AI232" s="260"/>
      <c r="AJ232" s="260"/>
      <c r="AK232" s="260"/>
      <c r="AL232" s="260"/>
      <c r="AM232" s="260"/>
      <c r="AN232" s="260"/>
      <c r="AO232" s="260"/>
      <c r="AP232" s="260"/>
      <c r="AQ232" s="260"/>
      <c r="AR232" s="260"/>
      <c r="AS232" s="260"/>
      <c r="AT232" s="261"/>
    </row>
    <row r="233" spans="1:64" ht="13.5" customHeight="1" x14ac:dyDescent="0.15">
      <c r="A233" s="244"/>
      <c r="B233" s="246" t="s">
        <v>0</v>
      </c>
      <c r="C233" s="248" t="s">
        <v>242</v>
      </c>
      <c r="D233" s="248" t="str">
        <f>IF(C235="○","整理番号","登録番号")</f>
        <v>登録番号</v>
      </c>
      <c r="E233" s="124" t="s">
        <v>13550</v>
      </c>
      <c r="F233" s="246" t="s">
        <v>275</v>
      </c>
      <c r="G233" s="104" t="s">
        <v>1</v>
      </c>
      <c r="H233" s="229" t="s">
        <v>13551</v>
      </c>
      <c r="I233" s="227" t="s">
        <v>2</v>
      </c>
      <c r="J233" s="229" t="s">
        <v>284</v>
      </c>
      <c r="K233" s="229" t="s">
        <v>3</v>
      </c>
      <c r="L233" s="114" t="s">
        <v>243</v>
      </c>
      <c r="M233" s="107" t="s">
        <v>16</v>
      </c>
      <c r="N233" s="231" t="s">
        <v>4</v>
      </c>
      <c r="O233" s="232"/>
      <c r="P233" s="232"/>
      <c r="Q233" s="232"/>
      <c r="R233" s="232"/>
      <c r="S233" s="232"/>
      <c r="T233" s="232"/>
      <c r="U233" s="232"/>
      <c r="V233" s="232"/>
      <c r="W233" s="232"/>
      <c r="X233" s="232"/>
      <c r="Y233" s="232"/>
      <c r="Z233" s="232"/>
      <c r="AA233" s="232"/>
      <c r="AB233" s="233"/>
      <c r="AC233" s="109" t="s">
        <v>16</v>
      </c>
      <c r="AD233" s="234" t="s">
        <v>448</v>
      </c>
      <c r="AE233" s="235"/>
      <c r="AF233" s="235"/>
      <c r="AG233" s="235"/>
      <c r="AH233" s="235"/>
      <c r="AI233" s="235"/>
      <c r="AJ233" s="235"/>
      <c r="AK233" s="236"/>
      <c r="AL233" s="107" t="s">
        <v>16</v>
      </c>
      <c r="AM233" s="231" t="s">
        <v>445</v>
      </c>
      <c r="AN233" s="232"/>
      <c r="AO233" s="232"/>
      <c r="AP233" s="232"/>
      <c r="AQ233" s="232"/>
      <c r="AR233" s="232"/>
      <c r="AS233" s="232"/>
      <c r="AT233" s="237"/>
    </row>
    <row r="234" spans="1:64" ht="14.25" thickBot="1" x14ac:dyDescent="0.2">
      <c r="A234" s="245"/>
      <c r="B234" s="247"/>
      <c r="C234" s="249"/>
      <c r="D234" s="249"/>
      <c r="E234" s="129" t="s">
        <v>6</v>
      </c>
      <c r="F234" s="247"/>
      <c r="G234" s="6" t="s">
        <v>7</v>
      </c>
      <c r="H234" s="247"/>
      <c r="I234" s="228"/>
      <c r="J234" s="230"/>
      <c r="K234" s="230"/>
      <c r="L234" s="115"/>
      <c r="M234" s="108"/>
      <c r="N234" s="238" t="s">
        <v>8</v>
      </c>
      <c r="O234" s="239"/>
      <c r="P234" s="239"/>
      <c r="Q234" s="239"/>
      <c r="R234" s="239"/>
      <c r="S234" s="239"/>
      <c r="T234" s="240"/>
      <c r="U234" s="129" t="s">
        <v>9</v>
      </c>
      <c r="V234" s="111" t="s">
        <v>10</v>
      </c>
      <c r="W234" s="112"/>
      <c r="X234" s="112"/>
      <c r="Y234" s="112"/>
      <c r="Z234" s="112"/>
      <c r="AA234" s="113"/>
      <c r="AB234" s="92" t="s">
        <v>11</v>
      </c>
      <c r="AC234" s="110"/>
      <c r="AD234" s="241" t="s">
        <v>8</v>
      </c>
      <c r="AE234" s="242"/>
      <c r="AF234" s="242"/>
      <c r="AG234" s="242"/>
      <c r="AH234" s="242"/>
      <c r="AI234" s="242"/>
      <c r="AJ234" s="243"/>
      <c r="AK234" s="100" t="s">
        <v>9</v>
      </c>
      <c r="AL234" s="108"/>
      <c r="AM234" s="238" t="s">
        <v>8</v>
      </c>
      <c r="AN234" s="239"/>
      <c r="AO234" s="239"/>
      <c r="AP234" s="239"/>
      <c r="AQ234" s="239"/>
      <c r="AR234" s="239"/>
      <c r="AS234" s="240"/>
      <c r="AT234" s="93" t="s">
        <v>9</v>
      </c>
    </row>
    <row r="235" spans="1:64" x14ac:dyDescent="0.15">
      <c r="A235" s="220">
        <v>47</v>
      </c>
      <c r="B235" s="223"/>
      <c r="C235" s="225"/>
      <c r="D235" s="223"/>
      <c r="E235" s="126" t="str">
        <f>IF(C235="○",IF($D235&lt;&gt;"",VLOOKUP($D235,新規学連登録者入力シート!$A$2:$U$101,8,FALSE),""),IF($D235&lt;&gt;"",IF(VLOOKUP(記入方法!$D235,登録者リスト!$A$1:$F$43729,4,FALSE)=基本情報!$D$6,VLOOKUP(記入方法!$D235,登録者リスト!$A$1:$F$43729,3,FALSE),""),""))</f>
        <v/>
      </c>
      <c r="F235" s="214" t="str">
        <f>IF(C235="○",IF($D235&lt;&gt;"",VLOOKUP($D235,新規学連登録者入力シート!$A$2:$U$101,9,FALSE),""),IF($D235&lt;&gt;"",IF(VLOOKUP(記入方法!$D235,登録者リスト!$A$1:$G$43729,4,FALSE)=基本情報!$D$6,VLOOKUP(記入方法!$D235,登録者リスト!$A$1:$G$43729,7,FALSE),""),""))</f>
        <v/>
      </c>
      <c r="G235" s="127" t="str">
        <f>IF(C235="○",IF($D235&lt;&gt;"",VLOOKUP($D235,新規学連登録者入力シート!$A$2:$U$101,14,FALSE),""),IF($D235&lt;&gt;"",IF(VLOOKUP(記入方法!$D235,登録者リスト!$A$1:$F$43729,4,FALSE)=基本情報!$D$6,VLOOKUP(記入方法!$D235,登録者リスト!$A$1:$F$43729,5,FALSE),""),""))</f>
        <v/>
      </c>
      <c r="H235" s="212" t="str">
        <f>IF(C235="○",IF($D235&lt;&gt;"",VLOOKUP($D235,新規学連登録者入力シート!$A$2:$U$101,19,FALSE),""),IF($D235&lt;&gt;"",IF(VLOOKUP(記入方法!$D235,登録者リスト!$A$1:$H$43729,4,FALSE)=基本情報!$D$6,VLOOKUP(記入方法!$D235,登録者リスト!$A$1:$H$43729,8,FALSE),""),""))</f>
        <v/>
      </c>
      <c r="I235" s="216"/>
      <c r="J235" s="216"/>
      <c r="K235" s="218" t="str">
        <f>IFERROR(IF(I235="","",IF(AND(I235&lt;&gt;"107 ハーフマラソン",I235&lt;&gt;"062 10000mW"),IF(BD235="T",IF(VALUE(M235)&lt;=BB235,"A標準",IF(VALUE(M235)&lt;=BC235,"B標準","未突破")),IF(VALUE(M235)&gt;=BB235,"A標準",IF(VALUE(M235)&gt;=BC235,"B標準","未突破"))),IF(VALUE(M235)&lt;=BC235,"","未突破"))),"")</f>
        <v/>
      </c>
      <c r="L235" s="105"/>
      <c r="M235" s="12" t="str">
        <f>IF(U235="",ASC(N235&amp;IF(P235&lt;&gt;"",TEXT(P235,"00"),"")&amp;IF(R235&lt;&gt;"",TEXT(R235,"00"),"")&amp;IF(T235&lt;&gt;"",TEXT(T235,"00"),"")),ASC(U235))</f>
        <v/>
      </c>
      <c r="N235" s="212"/>
      <c r="O235" s="196" t="s">
        <v>239</v>
      </c>
      <c r="P235" s="206"/>
      <c r="Q235" s="196" t="s">
        <v>240</v>
      </c>
      <c r="R235" s="206"/>
      <c r="S235" s="208" t="s">
        <v>241</v>
      </c>
      <c r="T235" s="210"/>
      <c r="U235" s="212"/>
      <c r="V235" s="7"/>
      <c r="W235" s="8" t="s">
        <v>23</v>
      </c>
      <c r="X235" s="7"/>
      <c r="Y235" s="8" t="s">
        <v>24</v>
      </c>
      <c r="Z235" s="7"/>
      <c r="AA235" s="8" t="s">
        <v>26</v>
      </c>
      <c r="AB235" s="214"/>
      <c r="AC235" s="101" t="str">
        <f>IF(AK235="",ASC(AD235&amp;IF(AF235&lt;&gt;"",TEXT(AF235,"00"),"")&amp;IF(AH235&lt;&gt;"",TEXT(AH235,"00"),"")&amp;IF(AJ235&lt;&gt;"",TEXT(AJ235,"00"),"")),ASC(AK235))</f>
        <v/>
      </c>
      <c r="AD235" s="198" t="str">
        <f>IF(I235="","",IF(I235="201 十種競技","",VLOOKUP(I235,大学記録!$A$3:$H$5,2,FALSE)))</f>
        <v/>
      </c>
      <c r="AE235" s="200" t="s">
        <v>239</v>
      </c>
      <c r="AF235" s="202" t="str">
        <f>IF(I235="","",IF(I235="201 十種競技","",VLOOKUP(I235,大学記録!$A$3:$H$5,4,FALSE)))</f>
        <v/>
      </c>
      <c r="AG235" s="200" t="s">
        <v>240</v>
      </c>
      <c r="AH235" s="202" t="str">
        <f>IF(I235="","",IF(I235="201 十種競技","",VLOOKUP(I235,大学記録!$A$3:$H$5,6,FALSE)))</f>
        <v/>
      </c>
      <c r="AI235" s="204" t="s">
        <v>241</v>
      </c>
      <c r="AJ235" s="262" t="str">
        <f>IF(I235="","",IF(I235="201 十種競技","",VLOOKUP(I235,大学記録!$A$3:$H$5,8,FALSE)))</f>
        <v/>
      </c>
      <c r="AK235" s="198" t="str">
        <f>IF(I235="","",IF(I235="201 十種競技",大学記録!#REF!,""))</f>
        <v/>
      </c>
      <c r="AL235" s="12" t="str">
        <f>IF(AT235="",ASC(AM235&amp;IF(AO235&lt;&gt;"",TEXT(AO235,"00"),"")&amp;IF(AQ235&lt;&gt;"",TEXT(AQ235,"00"),"")&amp;IF(AS235&lt;&gt;"",TEXT(AS235,"00"),"")),ASC(AT235))</f>
        <v/>
      </c>
      <c r="AM235" s="223"/>
      <c r="AN235" s="196" t="s">
        <v>239</v>
      </c>
      <c r="AO235" s="250"/>
      <c r="AP235" s="196" t="s">
        <v>240</v>
      </c>
      <c r="AQ235" s="250"/>
      <c r="AR235" s="208" t="s">
        <v>241</v>
      </c>
      <c r="AS235" s="252"/>
      <c r="AT235" s="254"/>
      <c r="AV235" s="5" t="str">
        <f>IF(AND(I235&lt;&gt;"107 ハーフマラソン",I235&lt;&gt;"062 10000mW"),D235 &amp; "-" &amp; I235,D235 &amp; "-" &amp; I235 &amp; J235)</f>
        <v>-</v>
      </c>
      <c r="AW235" s="5" t="str">
        <f>IF(ISERROR(VLOOKUP(記入方法!$AV235,登録者リスト!#REF!,4,FALSE)),"○","")</f>
        <v>○</v>
      </c>
      <c r="AX235" s="5" t="e">
        <f>IF(AND(I235&lt;&gt;"107 ハーフマラソン",I235&lt;&gt;"062 10000mW"),#REF! &amp; "-" &amp; I235,#REF! &amp; "-" &amp; I235 &amp; J235)</f>
        <v>#REF!</v>
      </c>
      <c r="AY235" s="5" t="str">
        <f>IF(ISERROR(VLOOKUP(AX235,突破者リスト外資格記録入力シート!$D$7:$M$106,2,FALSE)),"○","")</f>
        <v>○</v>
      </c>
      <c r="AZ235" s="5" t="str">
        <f>IF(C235="○","整理番号","登録番号")</f>
        <v>登録番号</v>
      </c>
      <c r="BA235" s="5" t="str">
        <f>IF(I235="107 ハーフマラソン","H",IF(I235="062 10000mW","W",""))</f>
        <v/>
      </c>
      <c r="BB235" s="5" t="e">
        <f>VLOOKUP($I235 &amp; $J235,標準記録!$A$1:$D$26,2,FALSE)</f>
        <v>#N/A</v>
      </c>
      <c r="BC235" s="5" t="e">
        <f>VLOOKUP($I235 &amp; $J235,標準記録!$A$1:$D$26,3,FALSE)</f>
        <v>#N/A</v>
      </c>
      <c r="BD235" s="5" t="e">
        <f>VLOOKUP($I235 &amp; $J235,標準記録!$A$1:$D$26,4,FALSE)</f>
        <v>#N/A</v>
      </c>
      <c r="BE235" s="5" t="str">
        <f>IF(BF235="","",A235)</f>
        <v/>
      </c>
      <c r="BF235" s="5" t="str">
        <f>IF(OR(I235="201 十種競技",I235="202 七種競技"),#REF!,"")</f>
        <v/>
      </c>
      <c r="BG235" s="5" t="str">
        <f>IF(I235="107 ハーフマラソン",#REF!,"")</f>
        <v/>
      </c>
      <c r="BH235" s="5" t="str">
        <f>I235 &amp; K235</f>
        <v/>
      </c>
      <c r="BI235" s="5">
        <f>I235</f>
        <v>0</v>
      </c>
      <c r="BJ235" s="5">
        <f>COUNTIF($BI$5:$BI$401,I235)</f>
        <v>160</v>
      </c>
      <c r="BK235" s="5">
        <f>COUNTIF($BH$5:$BH$401,I235 &amp; "B標準")</f>
        <v>0</v>
      </c>
      <c r="BL235" s="5" t="str">
        <f>D233 &amp; D235</f>
        <v>登録番号</v>
      </c>
    </row>
    <row r="236" spans="1:64" ht="14.25" thickBot="1" x14ac:dyDescent="0.2">
      <c r="A236" s="221"/>
      <c r="B236" s="224"/>
      <c r="C236" s="226"/>
      <c r="D236" s="224"/>
      <c r="E236" s="128" t="str">
        <f>IF(C235="○",IF($D235&lt;&gt;"",VLOOKUP($D235,新規学連登録者入力シート!$A$2:$U$101,7,FALSE),""),IF($D235&lt;&gt;"",IF(VLOOKUP(記入方法!$D235,登録者リスト!$A$1:$F$43729,4,FALSE)=基本情報!$D$6,VLOOKUP(記入方法!$D235,登録者リスト!$A$1:$F$43729,2,FALSE),""),""))</f>
        <v/>
      </c>
      <c r="F236" s="215"/>
      <c r="G236" s="128" t="str">
        <f>IF(C235="○",IF($D235&lt;&gt;"",VLOOKUP($D235,新規学連登録者入力シート!$A$2:$U$101,19,FALSE),""),IF($D235&lt;&gt;"",IF(VLOOKUP(記入方法!$D235,登録者リスト!$A$1:$F$43729,4,FALSE)=基本情報!$D$6,VLOOKUP(記入方法!$D235,登録者リスト!$A$1:$F$43729,6,FALSE),""),""))</f>
        <v/>
      </c>
      <c r="H236" s="213"/>
      <c r="I236" s="217"/>
      <c r="J236" s="217"/>
      <c r="K236" s="219"/>
      <c r="L236" s="106"/>
      <c r="M236" s="14" t="str">
        <f>IF(U236="",ASC(N236&amp;IF(P236&lt;&gt;"",TEXT(P236,"00"),"")&amp;IF(R236&lt;&gt;"",TEXT(R236,"00"),"")&amp;IF(T236&lt;&gt;"",TEXT(T236,"00"),"")),ASC(U236))</f>
        <v/>
      </c>
      <c r="N236" s="213"/>
      <c r="O236" s="197"/>
      <c r="P236" s="207"/>
      <c r="Q236" s="197"/>
      <c r="R236" s="207"/>
      <c r="S236" s="209"/>
      <c r="T236" s="211"/>
      <c r="U236" s="213"/>
      <c r="V236" s="9"/>
      <c r="W236" s="10" t="s">
        <v>23</v>
      </c>
      <c r="X236" s="9"/>
      <c r="Y236" s="10" t="s">
        <v>25</v>
      </c>
      <c r="Z236" s="9"/>
      <c r="AA236" s="10" t="s">
        <v>26</v>
      </c>
      <c r="AB236" s="215"/>
      <c r="AC236" s="102" t="str">
        <f>IF(AK236="",ASC(AD235&amp;IF(AF236&lt;&gt;"",TEXT(AF236,"00"),"")&amp;IF(AH236&lt;&gt;"",TEXT(AH236,"00"),"")&amp;IF(AJ236&lt;&gt;"",TEXT(AJ236,"00"),"")),ASC(AK236))</f>
        <v/>
      </c>
      <c r="AD236" s="199"/>
      <c r="AE236" s="201"/>
      <c r="AF236" s="203"/>
      <c r="AG236" s="201"/>
      <c r="AH236" s="203"/>
      <c r="AI236" s="205"/>
      <c r="AJ236" s="263"/>
      <c r="AK236" s="199"/>
      <c r="AL236" s="14" t="str">
        <f>IF(AT236="",ASC(AM236&amp;IF(AO236&lt;&gt;"",TEXT(AO236,"00"),"")&amp;IF(AQ236&lt;&gt;"",TEXT(AQ236,"00"),"")&amp;IF(AS236&lt;&gt;"",TEXT(AS236,"00"),"")),ASC(AT236))</f>
        <v/>
      </c>
      <c r="AM236" s="224"/>
      <c r="AN236" s="197"/>
      <c r="AO236" s="251"/>
      <c r="AP236" s="197"/>
      <c r="AQ236" s="251"/>
      <c r="AR236" s="209"/>
      <c r="AS236" s="253"/>
      <c r="AT236" s="255"/>
      <c r="AV236" s="5" t="str">
        <f>IF(AND(I236&lt;&gt;"107 ハーフマラソン",I236&lt;&gt;"062 10000mW"),D235 &amp; "-" &amp; I236,D235 &amp; "-" &amp; I236 &amp; J236)</f>
        <v>-</v>
      </c>
      <c r="AW236" s="5" t="str">
        <f>IF(ISERROR(VLOOKUP(記入方法!$AV236,登録者リスト!#REF!,4,FALSE)),"○","")</f>
        <v>○</v>
      </c>
      <c r="AX236" s="5" t="e">
        <f>IF(AND(I236&lt;&gt;"107 ハーフマラソン",I236&lt;&gt;"062 10000mW"),#REF! &amp; "-" &amp; I236,#REF! &amp; "-" &amp; I236 &amp; J236)</f>
        <v>#REF!</v>
      </c>
      <c r="AY236" s="5" t="str">
        <f>IF(ISERROR(VLOOKUP(AX236,突破者リスト外資格記録入力シート!$D$7:$M$106,2,FALSE)),"○","")</f>
        <v>○</v>
      </c>
      <c r="BA236" s="5" t="str">
        <f>IF(I236="107 ハーフマラソン","H",IF(I236="062 10000mW","W",""))</f>
        <v/>
      </c>
      <c r="BB236" s="5" t="e">
        <f>VLOOKUP($I236 &amp; $J236,標準記録!$A$1:$D$26,2,FALSE)</f>
        <v>#N/A</v>
      </c>
      <c r="BC236" s="5" t="e">
        <f>VLOOKUP($I236 &amp; $J236,標準記録!$A$1:$D$26,3,FALSE)</f>
        <v>#N/A</v>
      </c>
      <c r="BD236" s="5" t="e">
        <f>VLOOKUP($I236 &amp; $J236,標準記録!$A$1:$D$26,4,FALSE)</f>
        <v>#N/A</v>
      </c>
      <c r="BE236" s="5" t="str">
        <f>IF(BF236="","",A235)</f>
        <v/>
      </c>
      <c r="BF236" s="5" t="str">
        <f>IF(OR(I236="201 十種競技",I236="202 七種競技"),#REF!,"")</f>
        <v/>
      </c>
      <c r="BG236" s="5" t="str">
        <f>IF(I236="107 ハーフマラソン",#REF!,"")</f>
        <v/>
      </c>
      <c r="BH236" s="5" t="str">
        <f>I236 &amp; K236</f>
        <v/>
      </c>
      <c r="BI236" s="5">
        <f>I236</f>
        <v>0</v>
      </c>
      <c r="BJ236" s="5">
        <f>COUNTIF($BI$5:$BI$401,I236)</f>
        <v>160</v>
      </c>
      <c r="BK236" s="5">
        <f>COUNTIF($BH$5:$BH$401,I236 &amp; "B標準")</f>
        <v>0</v>
      </c>
    </row>
    <row r="237" spans="1:64" ht="15" thickTop="1" thickBot="1" x14ac:dyDescent="0.2">
      <c r="A237" s="222"/>
      <c r="B237" s="256" t="s">
        <v>128</v>
      </c>
      <c r="C237" s="257"/>
      <c r="D237" s="257"/>
      <c r="E237" s="257"/>
      <c r="F237" s="257"/>
      <c r="G237" s="258"/>
      <c r="H237" s="125"/>
      <c r="I237" s="259"/>
      <c r="J237" s="260"/>
      <c r="K237" s="260"/>
      <c r="L237" s="260"/>
      <c r="M237" s="260"/>
      <c r="N237" s="260"/>
      <c r="O237" s="260"/>
      <c r="P237" s="260"/>
      <c r="Q237" s="260"/>
      <c r="R237" s="260"/>
      <c r="S237" s="260"/>
      <c r="T237" s="260"/>
      <c r="U237" s="260"/>
      <c r="V237" s="260"/>
      <c r="W237" s="260"/>
      <c r="X237" s="260"/>
      <c r="Y237" s="260"/>
      <c r="Z237" s="260"/>
      <c r="AA237" s="260"/>
      <c r="AB237" s="260"/>
      <c r="AC237" s="260"/>
      <c r="AD237" s="260"/>
      <c r="AE237" s="260"/>
      <c r="AF237" s="260"/>
      <c r="AG237" s="260"/>
      <c r="AH237" s="260"/>
      <c r="AI237" s="260"/>
      <c r="AJ237" s="260"/>
      <c r="AK237" s="260"/>
      <c r="AL237" s="260"/>
      <c r="AM237" s="260"/>
      <c r="AN237" s="260"/>
      <c r="AO237" s="260"/>
      <c r="AP237" s="260"/>
      <c r="AQ237" s="260"/>
      <c r="AR237" s="260"/>
      <c r="AS237" s="260"/>
      <c r="AT237" s="261"/>
    </row>
    <row r="238" spans="1:64" ht="13.5" customHeight="1" x14ac:dyDescent="0.15">
      <c r="A238" s="244"/>
      <c r="B238" s="246" t="s">
        <v>0</v>
      </c>
      <c r="C238" s="248" t="s">
        <v>242</v>
      </c>
      <c r="D238" s="248" t="str">
        <f>IF(C240="○","整理番号","登録番号")</f>
        <v>登録番号</v>
      </c>
      <c r="E238" s="124" t="s">
        <v>13550</v>
      </c>
      <c r="F238" s="246" t="s">
        <v>275</v>
      </c>
      <c r="G238" s="104" t="s">
        <v>1</v>
      </c>
      <c r="H238" s="229" t="s">
        <v>13551</v>
      </c>
      <c r="I238" s="227" t="s">
        <v>2</v>
      </c>
      <c r="J238" s="229" t="s">
        <v>284</v>
      </c>
      <c r="K238" s="229" t="s">
        <v>3</v>
      </c>
      <c r="L238" s="114" t="s">
        <v>243</v>
      </c>
      <c r="M238" s="107" t="s">
        <v>16</v>
      </c>
      <c r="N238" s="231" t="s">
        <v>4</v>
      </c>
      <c r="O238" s="232"/>
      <c r="P238" s="232"/>
      <c r="Q238" s="232"/>
      <c r="R238" s="232"/>
      <c r="S238" s="232"/>
      <c r="T238" s="232"/>
      <c r="U238" s="232"/>
      <c r="V238" s="232"/>
      <c r="W238" s="232"/>
      <c r="X238" s="232"/>
      <c r="Y238" s="232"/>
      <c r="Z238" s="232"/>
      <c r="AA238" s="232"/>
      <c r="AB238" s="233"/>
      <c r="AC238" s="109" t="s">
        <v>16</v>
      </c>
      <c r="AD238" s="234" t="s">
        <v>448</v>
      </c>
      <c r="AE238" s="235"/>
      <c r="AF238" s="235"/>
      <c r="AG238" s="235"/>
      <c r="AH238" s="235"/>
      <c r="AI238" s="235"/>
      <c r="AJ238" s="235"/>
      <c r="AK238" s="236"/>
      <c r="AL238" s="107" t="s">
        <v>16</v>
      </c>
      <c r="AM238" s="231" t="s">
        <v>445</v>
      </c>
      <c r="AN238" s="232"/>
      <c r="AO238" s="232"/>
      <c r="AP238" s="232"/>
      <c r="AQ238" s="232"/>
      <c r="AR238" s="232"/>
      <c r="AS238" s="232"/>
      <c r="AT238" s="237"/>
    </row>
    <row r="239" spans="1:64" ht="14.25" thickBot="1" x14ac:dyDescent="0.2">
      <c r="A239" s="245"/>
      <c r="B239" s="247"/>
      <c r="C239" s="249"/>
      <c r="D239" s="249"/>
      <c r="E239" s="129" t="s">
        <v>6</v>
      </c>
      <c r="F239" s="247"/>
      <c r="G239" s="6" t="s">
        <v>7</v>
      </c>
      <c r="H239" s="247"/>
      <c r="I239" s="228"/>
      <c r="J239" s="230"/>
      <c r="K239" s="230"/>
      <c r="L239" s="115"/>
      <c r="M239" s="108"/>
      <c r="N239" s="238" t="s">
        <v>8</v>
      </c>
      <c r="O239" s="239"/>
      <c r="P239" s="239"/>
      <c r="Q239" s="239"/>
      <c r="R239" s="239"/>
      <c r="S239" s="239"/>
      <c r="T239" s="240"/>
      <c r="U239" s="129" t="s">
        <v>9</v>
      </c>
      <c r="V239" s="111" t="s">
        <v>10</v>
      </c>
      <c r="W239" s="112"/>
      <c r="X239" s="112"/>
      <c r="Y239" s="112"/>
      <c r="Z239" s="112"/>
      <c r="AA239" s="113"/>
      <c r="AB239" s="92" t="s">
        <v>11</v>
      </c>
      <c r="AC239" s="110"/>
      <c r="AD239" s="241" t="s">
        <v>8</v>
      </c>
      <c r="AE239" s="242"/>
      <c r="AF239" s="242"/>
      <c r="AG239" s="242"/>
      <c r="AH239" s="242"/>
      <c r="AI239" s="242"/>
      <c r="AJ239" s="243"/>
      <c r="AK239" s="100" t="s">
        <v>9</v>
      </c>
      <c r="AL239" s="108"/>
      <c r="AM239" s="238" t="s">
        <v>8</v>
      </c>
      <c r="AN239" s="239"/>
      <c r="AO239" s="239"/>
      <c r="AP239" s="239"/>
      <c r="AQ239" s="239"/>
      <c r="AR239" s="239"/>
      <c r="AS239" s="240"/>
      <c r="AT239" s="93" t="s">
        <v>9</v>
      </c>
    </row>
    <row r="240" spans="1:64" x14ac:dyDescent="0.15">
      <c r="A240" s="220">
        <v>48</v>
      </c>
      <c r="B240" s="223"/>
      <c r="C240" s="225"/>
      <c r="D240" s="223"/>
      <c r="E240" s="126" t="str">
        <f>IF(C240="○",IF($D240&lt;&gt;"",VLOOKUP($D240,新規学連登録者入力シート!$A$2:$U$101,8,FALSE),""),IF($D240&lt;&gt;"",IF(VLOOKUP(記入方法!$D240,登録者リスト!$A$1:$F$43729,4,FALSE)=基本情報!$D$6,VLOOKUP(記入方法!$D240,登録者リスト!$A$1:$F$43729,3,FALSE),""),""))</f>
        <v/>
      </c>
      <c r="F240" s="214" t="str">
        <f>IF(C240="○",IF($D240&lt;&gt;"",VLOOKUP($D240,新規学連登録者入力シート!$A$2:$U$101,9,FALSE),""),IF($D240&lt;&gt;"",IF(VLOOKUP(記入方法!$D240,登録者リスト!$A$1:$G$43729,4,FALSE)=基本情報!$D$6,VLOOKUP(記入方法!$D240,登録者リスト!$A$1:$G$43729,7,FALSE),""),""))</f>
        <v/>
      </c>
      <c r="G240" s="127" t="str">
        <f>IF(C240="○",IF($D240&lt;&gt;"",VLOOKUP($D240,新規学連登録者入力シート!$A$2:$U$101,14,FALSE),""),IF($D240&lt;&gt;"",IF(VLOOKUP(記入方法!$D240,登録者リスト!$A$1:$F$43729,4,FALSE)=基本情報!$D$6,VLOOKUP(記入方法!$D240,登録者リスト!$A$1:$F$43729,5,FALSE),""),""))</f>
        <v/>
      </c>
      <c r="H240" s="212" t="str">
        <f>IF(C240="○",IF($D240&lt;&gt;"",VLOOKUP($D240,新規学連登録者入力シート!$A$2:$U$101,19,FALSE),""),IF($D240&lt;&gt;"",IF(VLOOKUP(記入方法!$D240,登録者リスト!$A$1:$H$43729,4,FALSE)=基本情報!$D$6,VLOOKUP(記入方法!$D240,登録者リスト!$A$1:$H$43729,8,FALSE),""),""))</f>
        <v/>
      </c>
      <c r="I240" s="216"/>
      <c r="J240" s="216"/>
      <c r="K240" s="218" t="str">
        <f>IFERROR(IF(I240="","",IF(AND(I240&lt;&gt;"107 ハーフマラソン",I240&lt;&gt;"062 10000mW"),IF(BD240="T",IF(VALUE(M240)&lt;=BB240,"A標準",IF(VALUE(M240)&lt;=BC240,"B標準","未突破")),IF(VALUE(M240)&gt;=BB240,"A標準",IF(VALUE(M240)&gt;=BC240,"B標準","未突破"))),IF(VALUE(M240)&lt;=BC240,"","未突破"))),"")</f>
        <v/>
      </c>
      <c r="L240" s="105"/>
      <c r="M240" s="12" t="str">
        <f>IF(U240="",ASC(N240&amp;IF(P240&lt;&gt;"",TEXT(P240,"00"),"")&amp;IF(R240&lt;&gt;"",TEXT(R240,"00"),"")&amp;IF(T240&lt;&gt;"",TEXT(T240,"00"),"")),ASC(U240))</f>
        <v/>
      </c>
      <c r="N240" s="212"/>
      <c r="O240" s="196" t="s">
        <v>239</v>
      </c>
      <c r="P240" s="206"/>
      <c r="Q240" s="196" t="s">
        <v>240</v>
      </c>
      <c r="R240" s="206"/>
      <c r="S240" s="208" t="s">
        <v>241</v>
      </c>
      <c r="T240" s="210"/>
      <c r="U240" s="212"/>
      <c r="V240" s="7"/>
      <c r="W240" s="8" t="s">
        <v>23</v>
      </c>
      <c r="X240" s="7"/>
      <c r="Y240" s="8" t="s">
        <v>24</v>
      </c>
      <c r="Z240" s="7"/>
      <c r="AA240" s="8" t="s">
        <v>26</v>
      </c>
      <c r="AB240" s="214"/>
      <c r="AC240" s="101" t="str">
        <f>IF(AK240="",ASC(AD240&amp;IF(AF240&lt;&gt;"",TEXT(AF240,"00"),"")&amp;IF(AH240&lt;&gt;"",TEXT(AH240,"00"),"")&amp;IF(AJ240&lt;&gt;"",TEXT(AJ240,"00"),"")),ASC(AK240))</f>
        <v/>
      </c>
      <c r="AD240" s="198" t="str">
        <f>IF(I240="","",IF(I240="201 十種競技","",VLOOKUP(I240,大学記録!$A$3:$H$5,2,FALSE)))</f>
        <v/>
      </c>
      <c r="AE240" s="200" t="s">
        <v>239</v>
      </c>
      <c r="AF240" s="202" t="str">
        <f>IF(I240="","",IF(I240="201 十種競技","",VLOOKUP(I240,大学記録!$A$3:$H$5,4,FALSE)))</f>
        <v/>
      </c>
      <c r="AG240" s="200" t="s">
        <v>240</v>
      </c>
      <c r="AH240" s="202" t="str">
        <f>IF(I240="","",IF(I240="201 十種競技","",VLOOKUP(I240,大学記録!$A$3:$H$5,6,FALSE)))</f>
        <v/>
      </c>
      <c r="AI240" s="204" t="s">
        <v>241</v>
      </c>
      <c r="AJ240" s="262" t="str">
        <f>IF(I240="","",IF(I240="201 十種競技","",VLOOKUP(I240,大学記録!$A$3:$H$5,8,FALSE)))</f>
        <v/>
      </c>
      <c r="AK240" s="198" t="str">
        <f>IF(I240="","",IF(I240="201 十種競技",大学記録!#REF!,""))</f>
        <v/>
      </c>
      <c r="AL240" s="12" t="str">
        <f>IF(AT240="",ASC(AM240&amp;IF(AO240&lt;&gt;"",TEXT(AO240,"00"),"")&amp;IF(AQ240&lt;&gt;"",TEXT(AQ240,"00"),"")&amp;IF(AS240&lt;&gt;"",TEXT(AS240,"00"),"")),ASC(AT240))</f>
        <v/>
      </c>
      <c r="AM240" s="223"/>
      <c r="AN240" s="196" t="s">
        <v>239</v>
      </c>
      <c r="AO240" s="250"/>
      <c r="AP240" s="196" t="s">
        <v>240</v>
      </c>
      <c r="AQ240" s="250"/>
      <c r="AR240" s="208" t="s">
        <v>241</v>
      </c>
      <c r="AS240" s="252"/>
      <c r="AT240" s="254"/>
      <c r="AV240" s="5" t="str">
        <f>IF(AND(I240&lt;&gt;"107 ハーフマラソン",I240&lt;&gt;"062 10000mW"),D240 &amp; "-" &amp; I240,D240 &amp; "-" &amp; I240 &amp; J240)</f>
        <v>-</v>
      </c>
      <c r="AW240" s="5" t="str">
        <f>IF(ISERROR(VLOOKUP(記入方法!$AV240,登録者リスト!#REF!,4,FALSE)),"○","")</f>
        <v>○</v>
      </c>
      <c r="AX240" s="5" t="e">
        <f>IF(AND(I240&lt;&gt;"107 ハーフマラソン",I240&lt;&gt;"062 10000mW"),#REF! &amp; "-" &amp; I240,#REF! &amp; "-" &amp; I240 &amp; J240)</f>
        <v>#REF!</v>
      </c>
      <c r="AY240" s="5" t="str">
        <f>IF(ISERROR(VLOOKUP(AX240,突破者リスト外資格記録入力シート!$D$7:$M$106,2,FALSE)),"○","")</f>
        <v>○</v>
      </c>
      <c r="AZ240" s="5" t="str">
        <f>IF(C240="○","整理番号","登録番号")</f>
        <v>登録番号</v>
      </c>
      <c r="BA240" s="5" t="str">
        <f>IF(I240="107 ハーフマラソン","H",IF(I240="062 10000mW","W",""))</f>
        <v/>
      </c>
      <c r="BB240" s="5" t="e">
        <f>VLOOKUP($I240 &amp; $J240,標準記録!$A$1:$D$26,2,FALSE)</f>
        <v>#N/A</v>
      </c>
      <c r="BC240" s="5" t="e">
        <f>VLOOKUP($I240 &amp; $J240,標準記録!$A$1:$D$26,3,FALSE)</f>
        <v>#N/A</v>
      </c>
      <c r="BD240" s="5" t="e">
        <f>VLOOKUP($I240 &amp; $J240,標準記録!$A$1:$D$26,4,FALSE)</f>
        <v>#N/A</v>
      </c>
      <c r="BE240" s="5" t="str">
        <f>IF(BF240="","",A240)</f>
        <v/>
      </c>
      <c r="BF240" s="5" t="str">
        <f>IF(OR(I240="201 十種競技",I240="202 七種競技"),#REF!,"")</f>
        <v/>
      </c>
      <c r="BG240" s="5" t="str">
        <f>IF(I240="107 ハーフマラソン",#REF!,"")</f>
        <v/>
      </c>
      <c r="BH240" s="5" t="str">
        <f>I240 &amp; K240</f>
        <v/>
      </c>
      <c r="BI240" s="5">
        <f>I240</f>
        <v>0</v>
      </c>
      <c r="BJ240" s="5">
        <f>COUNTIF($BI$5:$BI$401,I240)</f>
        <v>160</v>
      </c>
      <c r="BK240" s="5">
        <f>COUNTIF($BH$5:$BH$401,I240 &amp; "B標準")</f>
        <v>0</v>
      </c>
      <c r="BL240" s="5" t="str">
        <f>D238 &amp; D240</f>
        <v>登録番号</v>
      </c>
    </row>
    <row r="241" spans="1:64" ht="14.25" thickBot="1" x14ac:dyDescent="0.2">
      <c r="A241" s="221"/>
      <c r="B241" s="224"/>
      <c r="C241" s="226"/>
      <c r="D241" s="224"/>
      <c r="E241" s="128" t="str">
        <f>IF(C240="○",IF($D240&lt;&gt;"",VLOOKUP($D240,新規学連登録者入力シート!$A$2:$U$101,7,FALSE),""),IF($D240&lt;&gt;"",IF(VLOOKUP(記入方法!$D240,登録者リスト!$A$1:$F$43729,4,FALSE)=基本情報!$D$6,VLOOKUP(記入方法!$D240,登録者リスト!$A$1:$F$43729,2,FALSE),""),""))</f>
        <v/>
      </c>
      <c r="F241" s="215"/>
      <c r="G241" s="128" t="str">
        <f>IF(C240="○",IF($D240&lt;&gt;"",VLOOKUP($D240,新規学連登録者入力シート!$A$2:$U$101,19,FALSE),""),IF($D240&lt;&gt;"",IF(VLOOKUP(記入方法!$D240,登録者リスト!$A$1:$F$43729,4,FALSE)=基本情報!$D$6,VLOOKUP(記入方法!$D240,登録者リスト!$A$1:$F$43729,6,FALSE),""),""))</f>
        <v/>
      </c>
      <c r="H241" s="213"/>
      <c r="I241" s="217"/>
      <c r="J241" s="217"/>
      <c r="K241" s="219"/>
      <c r="L241" s="106"/>
      <c r="M241" s="14" t="str">
        <f>IF(U241="",ASC(N241&amp;IF(P241&lt;&gt;"",TEXT(P241,"00"),"")&amp;IF(R241&lt;&gt;"",TEXT(R241,"00"),"")&amp;IF(T241&lt;&gt;"",TEXT(T241,"00"),"")),ASC(U241))</f>
        <v/>
      </c>
      <c r="N241" s="213"/>
      <c r="O241" s="197"/>
      <c r="P241" s="207"/>
      <c r="Q241" s="197"/>
      <c r="R241" s="207"/>
      <c r="S241" s="209"/>
      <c r="T241" s="211"/>
      <c r="U241" s="213"/>
      <c r="V241" s="9"/>
      <c r="W241" s="10" t="s">
        <v>23</v>
      </c>
      <c r="X241" s="9"/>
      <c r="Y241" s="10" t="s">
        <v>25</v>
      </c>
      <c r="Z241" s="9"/>
      <c r="AA241" s="10" t="s">
        <v>26</v>
      </c>
      <c r="AB241" s="215"/>
      <c r="AC241" s="102" t="str">
        <f>IF(AK241="",ASC(AD240&amp;IF(AF241&lt;&gt;"",TEXT(AF241,"00"),"")&amp;IF(AH241&lt;&gt;"",TEXT(AH241,"00"),"")&amp;IF(AJ241&lt;&gt;"",TEXT(AJ241,"00"),"")),ASC(AK241))</f>
        <v/>
      </c>
      <c r="AD241" s="199"/>
      <c r="AE241" s="201"/>
      <c r="AF241" s="203"/>
      <c r="AG241" s="201"/>
      <c r="AH241" s="203"/>
      <c r="AI241" s="205"/>
      <c r="AJ241" s="263"/>
      <c r="AK241" s="199"/>
      <c r="AL241" s="14" t="str">
        <f>IF(AT241="",ASC(AM241&amp;IF(AO241&lt;&gt;"",TEXT(AO241,"00"),"")&amp;IF(AQ241&lt;&gt;"",TEXT(AQ241,"00"),"")&amp;IF(AS241&lt;&gt;"",TEXT(AS241,"00"),"")),ASC(AT241))</f>
        <v/>
      </c>
      <c r="AM241" s="224"/>
      <c r="AN241" s="197"/>
      <c r="AO241" s="251"/>
      <c r="AP241" s="197"/>
      <c r="AQ241" s="251"/>
      <c r="AR241" s="209"/>
      <c r="AS241" s="253"/>
      <c r="AT241" s="255"/>
      <c r="AV241" s="5" t="str">
        <f>IF(AND(I241&lt;&gt;"107 ハーフマラソン",I241&lt;&gt;"062 10000mW"),D240 &amp; "-" &amp; I241,D240 &amp; "-" &amp; I241 &amp; J241)</f>
        <v>-</v>
      </c>
      <c r="AW241" s="5" t="str">
        <f>IF(ISERROR(VLOOKUP(記入方法!$AV241,登録者リスト!#REF!,4,FALSE)),"○","")</f>
        <v>○</v>
      </c>
      <c r="AX241" s="5" t="e">
        <f>IF(AND(I241&lt;&gt;"107 ハーフマラソン",I241&lt;&gt;"062 10000mW"),#REF! &amp; "-" &amp; I241,#REF! &amp; "-" &amp; I241 &amp; J241)</f>
        <v>#REF!</v>
      </c>
      <c r="AY241" s="5" t="str">
        <f>IF(ISERROR(VLOOKUP(AX241,突破者リスト外資格記録入力シート!$D$7:$M$106,2,FALSE)),"○","")</f>
        <v>○</v>
      </c>
      <c r="BA241" s="5" t="str">
        <f>IF(I241="107 ハーフマラソン","H",IF(I241="062 10000mW","W",""))</f>
        <v/>
      </c>
      <c r="BB241" s="5" t="e">
        <f>VLOOKUP($I241 &amp; $J241,標準記録!$A$1:$D$26,2,FALSE)</f>
        <v>#N/A</v>
      </c>
      <c r="BC241" s="5" t="e">
        <f>VLOOKUP($I241 &amp; $J241,標準記録!$A$1:$D$26,3,FALSE)</f>
        <v>#N/A</v>
      </c>
      <c r="BD241" s="5" t="e">
        <f>VLOOKUP($I241 &amp; $J241,標準記録!$A$1:$D$26,4,FALSE)</f>
        <v>#N/A</v>
      </c>
      <c r="BE241" s="5" t="str">
        <f>IF(BF241="","",A240)</f>
        <v/>
      </c>
      <c r="BF241" s="5" t="str">
        <f>IF(OR(I241="201 十種競技",I241="202 七種競技"),#REF!,"")</f>
        <v/>
      </c>
      <c r="BG241" s="5" t="str">
        <f>IF(I241="107 ハーフマラソン",#REF!,"")</f>
        <v/>
      </c>
      <c r="BH241" s="5" t="str">
        <f>I241 &amp; K241</f>
        <v/>
      </c>
      <c r="BI241" s="5">
        <f>I241</f>
        <v>0</v>
      </c>
      <c r="BJ241" s="5">
        <f>COUNTIF($BI$5:$BI$401,I241)</f>
        <v>160</v>
      </c>
      <c r="BK241" s="5">
        <f>COUNTIF($BH$5:$BH$401,I241 &amp; "B標準")</f>
        <v>0</v>
      </c>
    </row>
    <row r="242" spans="1:64" ht="15" thickTop="1" thickBot="1" x14ac:dyDescent="0.2">
      <c r="A242" s="222"/>
      <c r="B242" s="256" t="s">
        <v>128</v>
      </c>
      <c r="C242" s="257"/>
      <c r="D242" s="257"/>
      <c r="E242" s="257"/>
      <c r="F242" s="257"/>
      <c r="G242" s="258"/>
      <c r="H242" s="125"/>
      <c r="I242" s="259"/>
      <c r="J242" s="260"/>
      <c r="K242" s="260"/>
      <c r="L242" s="260"/>
      <c r="M242" s="260"/>
      <c r="N242" s="260"/>
      <c r="O242" s="260"/>
      <c r="P242" s="260"/>
      <c r="Q242" s="260"/>
      <c r="R242" s="260"/>
      <c r="S242" s="260"/>
      <c r="T242" s="260"/>
      <c r="U242" s="260"/>
      <c r="V242" s="260"/>
      <c r="W242" s="260"/>
      <c r="X242" s="260"/>
      <c r="Y242" s="260"/>
      <c r="Z242" s="260"/>
      <c r="AA242" s="260"/>
      <c r="AB242" s="260"/>
      <c r="AC242" s="260"/>
      <c r="AD242" s="260"/>
      <c r="AE242" s="260"/>
      <c r="AF242" s="260"/>
      <c r="AG242" s="260"/>
      <c r="AH242" s="260"/>
      <c r="AI242" s="260"/>
      <c r="AJ242" s="260"/>
      <c r="AK242" s="260"/>
      <c r="AL242" s="260"/>
      <c r="AM242" s="260"/>
      <c r="AN242" s="260"/>
      <c r="AO242" s="260"/>
      <c r="AP242" s="260"/>
      <c r="AQ242" s="260"/>
      <c r="AR242" s="260"/>
      <c r="AS242" s="260"/>
      <c r="AT242" s="261"/>
    </row>
    <row r="243" spans="1:64" ht="13.5" customHeight="1" x14ac:dyDescent="0.15">
      <c r="A243" s="244"/>
      <c r="B243" s="246" t="s">
        <v>0</v>
      </c>
      <c r="C243" s="248" t="s">
        <v>242</v>
      </c>
      <c r="D243" s="248" t="str">
        <f>IF(C245="○","整理番号","登録番号")</f>
        <v>登録番号</v>
      </c>
      <c r="E243" s="124" t="s">
        <v>13550</v>
      </c>
      <c r="F243" s="246" t="s">
        <v>275</v>
      </c>
      <c r="G243" s="104" t="s">
        <v>1</v>
      </c>
      <c r="H243" s="229" t="s">
        <v>13551</v>
      </c>
      <c r="I243" s="227" t="s">
        <v>2</v>
      </c>
      <c r="J243" s="229" t="s">
        <v>284</v>
      </c>
      <c r="K243" s="229" t="s">
        <v>3</v>
      </c>
      <c r="L243" s="114" t="s">
        <v>243</v>
      </c>
      <c r="M243" s="107" t="s">
        <v>16</v>
      </c>
      <c r="N243" s="231" t="s">
        <v>4</v>
      </c>
      <c r="O243" s="232"/>
      <c r="P243" s="232"/>
      <c r="Q243" s="232"/>
      <c r="R243" s="232"/>
      <c r="S243" s="232"/>
      <c r="T243" s="232"/>
      <c r="U243" s="232"/>
      <c r="V243" s="232"/>
      <c r="W243" s="232"/>
      <c r="X243" s="232"/>
      <c r="Y243" s="232"/>
      <c r="Z243" s="232"/>
      <c r="AA243" s="232"/>
      <c r="AB243" s="233"/>
      <c r="AC243" s="109" t="s">
        <v>16</v>
      </c>
      <c r="AD243" s="234" t="s">
        <v>448</v>
      </c>
      <c r="AE243" s="235"/>
      <c r="AF243" s="235"/>
      <c r="AG243" s="235"/>
      <c r="AH243" s="235"/>
      <c r="AI243" s="235"/>
      <c r="AJ243" s="235"/>
      <c r="AK243" s="236"/>
      <c r="AL243" s="107" t="s">
        <v>16</v>
      </c>
      <c r="AM243" s="231" t="s">
        <v>445</v>
      </c>
      <c r="AN243" s="232"/>
      <c r="AO243" s="232"/>
      <c r="AP243" s="232"/>
      <c r="AQ243" s="232"/>
      <c r="AR243" s="232"/>
      <c r="AS243" s="232"/>
      <c r="AT243" s="237"/>
    </row>
    <row r="244" spans="1:64" ht="14.25" thickBot="1" x14ac:dyDescent="0.2">
      <c r="A244" s="245"/>
      <c r="B244" s="247"/>
      <c r="C244" s="249"/>
      <c r="D244" s="249"/>
      <c r="E244" s="129" t="s">
        <v>6</v>
      </c>
      <c r="F244" s="247"/>
      <c r="G244" s="6" t="s">
        <v>7</v>
      </c>
      <c r="H244" s="247"/>
      <c r="I244" s="228"/>
      <c r="J244" s="230"/>
      <c r="K244" s="230"/>
      <c r="L244" s="115"/>
      <c r="M244" s="108"/>
      <c r="N244" s="238" t="s">
        <v>8</v>
      </c>
      <c r="O244" s="239"/>
      <c r="P244" s="239"/>
      <c r="Q244" s="239"/>
      <c r="R244" s="239"/>
      <c r="S244" s="239"/>
      <c r="T244" s="240"/>
      <c r="U244" s="129" t="s">
        <v>9</v>
      </c>
      <c r="V244" s="111" t="s">
        <v>10</v>
      </c>
      <c r="W244" s="112"/>
      <c r="X244" s="112"/>
      <c r="Y244" s="112"/>
      <c r="Z244" s="112"/>
      <c r="AA244" s="113"/>
      <c r="AB244" s="92" t="s">
        <v>11</v>
      </c>
      <c r="AC244" s="110"/>
      <c r="AD244" s="241" t="s">
        <v>8</v>
      </c>
      <c r="AE244" s="242"/>
      <c r="AF244" s="242"/>
      <c r="AG244" s="242"/>
      <c r="AH244" s="242"/>
      <c r="AI244" s="242"/>
      <c r="AJ244" s="243"/>
      <c r="AK244" s="100" t="s">
        <v>9</v>
      </c>
      <c r="AL244" s="108"/>
      <c r="AM244" s="238" t="s">
        <v>8</v>
      </c>
      <c r="AN244" s="239"/>
      <c r="AO244" s="239"/>
      <c r="AP244" s="239"/>
      <c r="AQ244" s="239"/>
      <c r="AR244" s="239"/>
      <c r="AS244" s="240"/>
      <c r="AT244" s="93" t="s">
        <v>9</v>
      </c>
    </row>
    <row r="245" spans="1:64" x14ac:dyDescent="0.15">
      <c r="A245" s="220">
        <v>49</v>
      </c>
      <c r="B245" s="223"/>
      <c r="C245" s="225"/>
      <c r="D245" s="223"/>
      <c r="E245" s="126" t="str">
        <f>IF(C245="○",IF($D245&lt;&gt;"",VLOOKUP($D245,新規学連登録者入力シート!$A$2:$U$101,8,FALSE),""),IF($D245&lt;&gt;"",IF(VLOOKUP(記入方法!$D245,登録者リスト!$A$1:$F$43729,4,FALSE)=基本情報!$D$6,VLOOKUP(記入方法!$D245,登録者リスト!$A$1:$F$43729,3,FALSE),""),""))</f>
        <v/>
      </c>
      <c r="F245" s="214" t="str">
        <f>IF(C245="○",IF($D245&lt;&gt;"",VLOOKUP($D245,新規学連登録者入力シート!$A$2:$U$101,9,FALSE),""),IF($D245&lt;&gt;"",IF(VLOOKUP(記入方法!$D245,登録者リスト!$A$1:$G$43729,4,FALSE)=基本情報!$D$6,VLOOKUP(記入方法!$D245,登録者リスト!$A$1:$G$43729,7,FALSE),""),""))</f>
        <v/>
      </c>
      <c r="G245" s="127" t="str">
        <f>IF(C245="○",IF($D245&lt;&gt;"",VLOOKUP($D245,新規学連登録者入力シート!$A$2:$U$101,14,FALSE),""),IF($D245&lt;&gt;"",IF(VLOOKUP(記入方法!$D245,登録者リスト!$A$1:$F$43729,4,FALSE)=基本情報!$D$6,VLOOKUP(記入方法!$D245,登録者リスト!$A$1:$F$43729,5,FALSE),""),""))</f>
        <v/>
      </c>
      <c r="H245" s="212" t="str">
        <f>IF(C245="○",IF($D245&lt;&gt;"",VLOOKUP($D245,新規学連登録者入力シート!$A$2:$U$101,19,FALSE),""),IF($D245&lt;&gt;"",IF(VLOOKUP(記入方法!$D245,登録者リスト!$A$1:$H$43729,4,FALSE)=基本情報!$D$6,VLOOKUP(記入方法!$D245,登録者リスト!$A$1:$H$43729,8,FALSE),""),""))</f>
        <v/>
      </c>
      <c r="I245" s="216"/>
      <c r="J245" s="216"/>
      <c r="K245" s="218" t="str">
        <f>IFERROR(IF(I245="","",IF(AND(I245&lt;&gt;"107 ハーフマラソン",I245&lt;&gt;"062 10000mW"),IF(BD245="T",IF(VALUE(M245)&lt;=BB245,"A標準",IF(VALUE(M245)&lt;=BC245,"B標準","未突破")),IF(VALUE(M245)&gt;=BB245,"A標準",IF(VALUE(M245)&gt;=BC245,"B標準","未突破"))),IF(VALUE(M245)&lt;=BC245,"","未突破"))),"")</f>
        <v/>
      </c>
      <c r="L245" s="105"/>
      <c r="M245" s="12" t="str">
        <f>IF(U245="",ASC(N245&amp;IF(P245&lt;&gt;"",TEXT(P245,"00"),"")&amp;IF(R245&lt;&gt;"",TEXT(R245,"00"),"")&amp;IF(T245&lt;&gt;"",TEXT(T245,"00"),"")),ASC(U245))</f>
        <v/>
      </c>
      <c r="N245" s="212"/>
      <c r="O245" s="196" t="s">
        <v>239</v>
      </c>
      <c r="P245" s="206"/>
      <c r="Q245" s="196" t="s">
        <v>240</v>
      </c>
      <c r="R245" s="206"/>
      <c r="S245" s="208" t="s">
        <v>241</v>
      </c>
      <c r="T245" s="210"/>
      <c r="U245" s="212"/>
      <c r="V245" s="7"/>
      <c r="W245" s="8" t="s">
        <v>23</v>
      </c>
      <c r="X245" s="7"/>
      <c r="Y245" s="8" t="s">
        <v>24</v>
      </c>
      <c r="Z245" s="7"/>
      <c r="AA245" s="8" t="s">
        <v>26</v>
      </c>
      <c r="AB245" s="214"/>
      <c r="AC245" s="101" t="str">
        <f>IF(AK245="",ASC(AD245&amp;IF(AF245&lt;&gt;"",TEXT(AF245,"00"),"")&amp;IF(AH245&lt;&gt;"",TEXT(AH245,"00"),"")&amp;IF(AJ245&lt;&gt;"",TEXT(AJ245,"00"),"")),ASC(AK245))</f>
        <v/>
      </c>
      <c r="AD245" s="198" t="str">
        <f>IF(I245="","",IF(I245="201 十種競技","",VLOOKUP(I245,大学記録!$A$3:$H$5,2,FALSE)))</f>
        <v/>
      </c>
      <c r="AE245" s="200" t="s">
        <v>239</v>
      </c>
      <c r="AF245" s="202" t="str">
        <f>IF(I245="","",IF(I245="201 十種競技","",VLOOKUP(I245,大学記録!$A$3:$H$5,4,FALSE)))</f>
        <v/>
      </c>
      <c r="AG245" s="200" t="s">
        <v>240</v>
      </c>
      <c r="AH245" s="202" t="str">
        <f>IF(I245="","",IF(I245="201 十種競技","",VLOOKUP(I245,大学記録!$A$3:$H$5,6,FALSE)))</f>
        <v/>
      </c>
      <c r="AI245" s="204" t="s">
        <v>241</v>
      </c>
      <c r="AJ245" s="262" t="str">
        <f>IF(I245="","",IF(I245="201 十種競技","",VLOOKUP(I245,大学記録!$A$3:$H$5,8,FALSE)))</f>
        <v/>
      </c>
      <c r="AK245" s="198" t="str">
        <f>IF(I245="","",IF(I245="201 十種競技",大学記録!#REF!,""))</f>
        <v/>
      </c>
      <c r="AL245" s="12" t="str">
        <f>IF(AT245="",ASC(AM245&amp;IF(AO245&lt;&gt;"",TEXT(AO245,"00"),"")&amp;IF(AQ245&lt;&gt;"",TEXT(AQ245,"00"),"")&amp;IF(AS245&lt;&gt;"",TEXT(AS245,"00"),"")),ASC(AT245))</f>
        <v/>
      </c>
      <c r="AM245" s="223"/>
      <c r="AN245" s="196" t="s">
        <v>239</v>
      </c>
      <c r="AO245" s="250"/>
      <c r="AP245" s="196" t="s">
        <v>240</v>
      </c>
      <c r="AQ245" s="250"/>
      <c r="AR245" s="208" t="s">
        <v>241</v>
      </c>
      <c r="AS245" s="252"/>
      <c r="AT245" s="254"/>
      <c r="AV245" s="5" t="str">
        <f>IF(AND(I245&lt;&gt;"107 ハーフマラソン",I245&lt;&gt;"062 10000mW"),D245 &amp; "-" &amp; I245,D245 &amp; "-" &amp; I245 &amp; J245)</f>
        <v>-</v>
      </c>
      <c r="AW245" s="5" t="str">
        <f>IF(ISERROR(VLOOKUP(記入方法!$AV245,登録者リスト!#REF!,4,FALSE)),"○","")</f>
        <v>○</v>
      </c>
      <c r="AX245" s="5" t="e">
        <f>IF(AND(I245&lt;&gt;"107 ハーフマラソン",I245&lt;&gt;"062 10000mW"),#REF! &amp; "-" &amp; I245,#REF! &amp; "-" &amp; I245 &amp; J245)</f>
        <v>#REF!</v>
      </c>
      <c r="AY245" s="5" t="str">
        <f>IF(ISERROR(VLOOKUP(AX245,突破者リスト外資格記録入力シート!$D$7:$M$106,2,FALSE)),"○","")</f>
        <v>○</v>
      </c>
      <c r="AZ245" s="5" t="str">
        <f>IF(C245="○","整理番号","登録番号")</f>
        <v>登録番号</v>
      </c>
      <c r="BA245" s="5" t="str">
        <f>IF(I245="107 ハーフマラソン","H",IF(I245="062 10000mW","W",""))</f>
        <v/>
      </c>
      <c r="BB245" s="5" t="e">
        <f>VLOOKUP($I245 &amp; $J245,標準記録!$A$1:$D$26,2,FALSE)</f>
        <v>#N/A</v>
      </c>
      <c r="BC245" s="5" t="e">
        <f>VLOOKUP($I245 &amp; $J245,標準記録!$A$1:$D$26,3,FALSE)</f>
        <v>#N/A</v>
      </c>
      <c r="BD245" s="5" t="e">
        <f>VLOOKUP($I245 &amp; $J245,標準記録!$A$1:$D$26,4,FALSE)</f>
        <v>#N/A</v>
      </c>
      <c r="BE245" s="5" t="str">
        <f>IF(BF245="","",A245)</f>
        <v/>
      </c>
      <c r="BF245" s="5" t="str">
        <f>IF(OR(I245="201 十種競技",I245="202 七種競技"),#REF!,"")</f>
        <v/>
      </c>
      <c r="BG245" s="5" t="str">
        <f>IF(I245="107 ハーフマラソン",#REF!,"")</f>
        <v/>
      </c>
      <c r="BH245" s="5" t="str">
        <f>I245 &amp; K245</f>
        <v/>
      </c>
      <c r="BI245" s="5">
        <f>I245</f>
        <v>0</v>
      </c>
      <c r="BJ245" s="5">
        <f>COUNTIF($BI$5:$BI$401,I245)</f>
        <v>160</v>
      </c>
      <c r="BK245" s="5">
        <f>COUNTIF($BH$5:$BH$401,I245 &amp; "B標準")</f>
        <v>0</v>
      </c>
      <c r="BL245" s="5" t="str">
        <f>D243 &amp; D245</f>
        <v>登録番号</v>
      </c>
    </row>
    <row r="246" spans="1:64" ht="14.25" thickBot="1" x14ac:dyDescent="0.2">
      <c r="A246" s="221"/>
      <c r="B246" s="224"/>
      <c r="C246" s="226"/>
      <c r="D246" s="224"/>
      <c r="E246" s="128" t="str">
        <f>IF(C245="○",IF($D245&lt;&gt;"",VLOOKUP($D245,新規学連登録者入力シート!$A$2:$U$101,7,FALSE),""),IF($D245&lt;&gt;"",IF(VLOOKUP(記入方法!$D245,登録者リスト!$A$1:$F$43729,4,FALSE)=基本情報!$D$6,VLOOKUP(記入方法!$D245,登録者リスト!$A$1:$F$43729,2,FALSE),""),""))</f>
        <v/>
      </c>
      <c r="F246" s="215"/>
      <c r="G246" s="128" t="str">
        <f>IF(C245="○",IF($D245&lt;&gt;"",VLOOKUP($D245,新規学連登録者入力シート!$A$2:$U$101,19,FALSE),""),IF($D245&lt;&gt;"",IF(VLOOKUP(記入方法!$D245,登録者リスト!$A$1:$F$43729,4,FALSE)=基本情報!$D$6,VLOOKUP(記入方法!$D245,登録者リスト!$A$1:$F$43729,6,FALSE),""),""))</f>
        <v/>
      </c>
      <c r="H246" s="213"/>
      <c r="I246" s="217"/>
      <c r="J246" s="217"/>
      <c r="K246" s="219"/>
      <c r="L246" s="106"/>
      <c r="M246" s="14" t="str">
        <f>IF(U246="",ASC(N246&amp;IF(P246&lt;&gt;"",TEXT(P246,"00"),"")&amp;IF(R246&lt;&gt;"",TEXT(R246,"00"),"")&amp;IF(T246&lt;&gt;"",TEXT(T246,"00"),"")),ASC(U246))</f>
        <v/>
      </c>
      <c r="N246" s="213"/>
      <c r="O246" s="197"/>
      <c r="P246" s="207"/>
      <c r="Q246" s="197"/>
      <c r="R246" s="207"/>
      <c r="S246" s="209"/>
      <c r="T246" s="211"/>
      <c r="U246" s="213"/>
      <c r="V246" s="9"/>
      <c r="W246" s="10" t="s">
        <v>23</v>
      </c>
      <c r="X246" s="9"/>
      <c r="Y246" s="10" t="s">
        <v>25</v>
      </c>
      <c r="Z246" s="9"/>
      <c r="AA246" s="10" t="s">
        <v>26</v>
      </c>
      <c r="AB246" s="215"/>
      <c r="AC246" s="102" t="str">
        <f>IF(AK246="",ASC(AD245&amp;IF(AF246&lt;&gt;"",TEXT(AF246,"00"),"")&amp;IF(AH246&lt;&gt;"",TEXT(AH246,"00"),"")&amp;IF(AJ246&lt;&gt;"",TEXT(AJ246,"00"),"")),ASC(AK246))</f>
        <v/>
      </c>
      <c r="AD246" s="199"/>
      <c r="AE246" s="201"/>
      <c r="AF246" s="203"/>
      <c r="AG246" s="201"/>
      <c r="AH246" s="203"/>
      <c r="AI246" s="205"/>
      <c r="AJ246" s="263"/>
      <c r="AK246" s="199"/>
      <c r="AL246" s="14" t="str">
        <f>IF(AT246="",ASC(AM246&amp;IF(AO246&lt;&gt;"",TEXT(AO246,"00"),"")&amp;IF(AQ246&lt;&gt;"",TEXT(AQ246,"00"),"")&amp;IF(AS246&lt;&gt;"",TEXT(AS246,"00"),"")),ASC(AT246))</f>
        <v/>
      </c>
      <c r="AM246" s="224"/>
      <c r="AN246" s="197"/>
      <c r="AO246" s="251"/>
      <c r="AP246" s="197"/>
      <c r="AQ246" s="251"/>
      <c r="AR246" s="209"/>
      <c r="AS246" s="253"/>
      <c r="AT246" s="255"/>
      <c r="AV246" s="5" t="str">
        <f>IF(AND(I246&lt;&gt;"107 ハーフマラソン",I246&lt;&gt;"062 10000mW"),D245 &amp; "-" &amp; I246,D245 &amp; "-" &amp; I246 &amp; J246)</f>
        <v>-</v>
      </c>
      <c r="AW246" s="5" t="str">
        <f>IF(ISERROR(VLOOKUP(記入方法!$AV246,登録者リスト!#REF!,4,FALSE)),"○","")</f>
        <v>○</v>
      </c>
      <c r="AX246" s="5" t="e">
        <f>IF(AND(I246&lt;&gt;"107 ハーフマラソン",I246&lt;&gt;"062 10000mW"),#REF! &amp; "-" &amp; I246,#REF! &amp; "-" &amp; I246 &amp; J246)</f>
        <v>#REF!</v>
      </c>
      <c r="AY246" s="5" t="str">
        <f>IF(ISERROR(VLOOKUP(AX246,突破者リスト外資格記録入力シート!$D$7:$M$106,2,FALSE)),"○","")</f>
        <v>○</v>
      </c>
      <c r="BA246" s="5" t="str">
        <f>IF(I246="107 ハーフマラソン","H",IF(I246="062 10000mW","W",""))</f>
        <v/>
      </c>
      <c r="BB246" s="5" t="e">
        <f>VLOOKUP($I246 &amp; $J246,標準記録!$A$1:$D$26,2,FALSE)</f>
        <v>#N/A</v>
      </c>
      <c r="BC246" s="5" t="e">
        <f>VLOOKUP($I246 &amp; $J246,標準記録!$A$1:$D$26,3,FALSE)</f>
        <v>#N/A</v>
      </c>
      <c r="BD246" s="5" t="e">
        <f>VLOOKUP($I246 &amp; $J246,標準記録!$A$1:$D$26,4,FALSE)</f>
        <v>#N/A</v>
      </c>
      <c r="BE246" s="5" t="str">
        <f>IF(BF246="","",A245)</f>
        <v/>
      </c>
      <c r="BF246" s="5" t="str">
        <f>IF(OR(I246="201 十種競技",I246="202 七種競技"),#REF!,"")</f>
        <v/>
      </c>
      <c r="BG246" s="5" t="str">
        <f>IF(I246="107 ハーフマラソン",#REF!,"")</f>
        <v/>
      </c>
      <c r="BH246" s="5" t="str">
        <f>I246 &amp; K246</f>
        <v/>
      </c>
      <c r="BI246" s="5">
        <f>I246</f>
        <v>0</v>
      </c>
      <c r="BJ246" s="5">
        <f>COUNTIF($BI$5:$BI$401,I246)</f>
        <v>160</v>
      </c>
      <c r="BK246" s="5">
        <f>COUNTIF($BH$5:$BH$401,I246 &amp; "B標準")</f>
        <v>0</v>
      </c>
    </row>
    <row r="247" spans="1:64" ht="15" thickTop="1" thickBot="1" x14ac:dyDescent="0.2">
      <c r="A247" s="222"/>
      <c r="B247" s="256" t="s">
        <v>128</v>
      </c>
      <c r="C247" s="257"/>
      <c r="D247" s="257"/>
      <c r="E247" s="257"/>
      <c r="F247" s="257"/>
      <c r="G247" s="258"/>
      <c r="H247" s="125"/>
      <c r="I247" s="259"/>
      <c r="J247" s="260"/>
      <c r="K247" s="260"/>
      <c r="L247" s="260"/>
      <c r="M247" s="260"/>
      <c r="N247" s="260"/>
      <c r="O247" s="260"/>
      <c r="P247" s="260"/>
      <c r="Q247" s="260"/>
      <c r="R247" s="260"/>
      <c r="S247" s="260"/>
      <c r="T247" s="260"/>
      <c r="U247" s="260"/>
      <c r="V247" s="260"/>
      <c r="W247" s="260"/>
      <c r="X247" s="260"/>
      <c r="Y247" s="260"/>
      <c r="Z247" s="260"/>
      <c r="AA247" s="260"/>
      <c r="AB247" s="260"/>
      <c r="AC247" s="260"/>
      <c r="AD247" s="260"/>
      <c r="AE247" s="260"/>
      <c r="AF247" s="260"/>
      <c r="AG247" s="260"/>
      <c r="AH247" s="260"/>
      <c r="AI247" s="260"/>
      <c r="AJ247" s="260"/>
      <c r="AK247" s="260"/>
      <c r="AL247" s="260"/>
      <c r="AM247" s="260"/>
      <c r="AN247" s="260"/>
      <c r="AO247" s="260"/>
      <c r="AP247" s="260"/>
      <c r="AQ247" s="260"/>
      <c r="AR247" s="260"/>
      <c r="AS247" s="260"/>
      <c r="AT247" s="261"/>
    </row>
    <row r="248" spans="1:64" ht="13.5" customHeight="1" x14ac:dyDescent="0.15">
      <c r="A248" s="244"/>
      <c r="B248" s="246" t="s">
        <v>0</v>
      </c>
      <c r="C248" s="248" t="s">
        <v>242</v>
      </c>
      <c r="D248" s="248" t="str">
        <f>IF(C250="○","整理番号","登録番号")</f>
        <v>登録番号</v>
      </c>
      <c r="E248" s="124" t="s">
        <v>13550</v>
      </c>
      <c r="F248" s="246" t="s">
        <v>275</v>
      </c>
      <c r="G248" s="104" t="s">
        <v>1</v>
      </c>
      <c r="H248" s="229" t="s">
        <v>13551</v>
      </c>
      <c r="I248" s="227" t="s">
        <v>2</v>
      </c>
      <c r="J248" s="229" t="s">
        <v>284</v>
      </c>
      <c r="K248" s="229" t="s">
        <v>3</v>
      </c>
      <c r="L248" s="114" t="s">
        <v>243</v>
      </c>
      <c r="M248" s="107" t="s">
        <v>16</v>
      </c>
      <c r="N248" s="231" t="s">
        <v>4</v>
      </c>
      <c r="O248" s="232"/>
      <c r="P248" s="232"/>
      <c r="Q248" s="232"/>
      <c r="R248" s="232"/>
      <c r="S248" s="232"/>
      <c r="T248" s="232"/>
      <c r="U248" s="232"/>
      <c r="V248" s="232"/>
      <c r="W248" s="232"/>
      <c r="X248" s="232"/>
      <c r="Y248" s="232"/>
      <c r="Z248" s="232"/>
      <c r="AA248" s="232"/>
      <c r="AB248" s="233"/>
      <c r="AC248" s="109" t="s">
        <v>16</v>
      </c>
      <c r="AD248" s="234" t="s">
        <v>448</v>
      </c>
      <c r="AE248" s="235"/>
      <c r="AF248" s="235"/>
      <c r="AG248" s="235"/>
      <c r="AH248" s="235"/>
      <c r="AI248" s="235"/>
      <c r="AJ248" s="235"/>
      <c r="AK248" s="236"/>
      <c r="AL248" s="107" t="s">
        <v>16</v>
      </c>
      <c r="AM248" s="231" t="s">
        <v>445</v>
      </c>
      <c r="AN248" s="232"/>
      <c r="AO248" s="232"/>
      <c r="AP248" s="232"/>
      <c r="AQ248" s="232"/>
      <c r="AR248" s="232"/>
      <c r="AS248" s="232"/>
      <c r="AT248" s="237"/>
    </row>
    <row r="249" spans="1:64" ht="14.25" thickBot="1" x14ac:dyDescent="0.2">
      <c r="A249" s="245"/>
      <c r="B249" s="247"/>
      <c r="C249" s="249"/>
      <c r="D249" s="249"/>
      <c r="E249" s="129" t="s">
        <v>6</v>
      </c>
      <c r="F249" s="247"/>
      <c r="G249" s="6" t="s">
        <v>7</v>
      </c>
      <c r="H249" s="247"/>
      <c r="I249" s="228"/>
      <c r="J249" s="230"/>
      <c r="K249" s="230"/>
      <c r="L249" s="115"/>
      <c r="M249" s="108"/>
      <c r="N249" s="238" t="s">
        <v>8</v>
      </c>
      <c r="O249" s="239"/>
      <c r="P249" s="239"/>
      <c r="Q249" s="239"/>
      <c r="R249" s="239"/>
      <c r="S249" s="239"/>
      <c r="T249" s="240"/>
      <c r="U249" s="129" t="s">
        <v>9</v>
      </c>
      <c r="V249" s="111" t="s">
        <v>10</v>
      </c>
      <c r="W249" s="112"/>
      <c r="X249" s="112"/>
      <c r="Y249" s="112"/>
      <c r="Z249" s="112"/>
      <c r="AA249" s="113"/>
      <c r="AB249" s="92" t="s">
        <v>11</v>
      </c>
      <c r="AC249" s="110"/>
      <c r="AD249" s="241" t="s">
        <v>8</v>
      </c>
      <c r="AE249" s="242"/>
      <c r="AF249" s="242"/>
      <c r="AG249" s="242"/>
      <c r="AH249" s="242"/>
      <c r="AI249" s="242"/>
      <c r="AJ249" s="243"/>
      <c r="AK249" s="100" t="s">
        <v>9</v>
      </c>
      <c r="AL249" s="108"/>
      <c r="AM249" s="238" t="s">
        <v>8</v>
      </c>
      <c r="AN249" s="239"/>
      <c r="AO249" s="239"/>
      <c r="AP249" s="239"/>
      <c r="AQ249" s="239"/>
      <c r="AR249" s="239"/>
      <c r="AS249" s="240"/>
      <c r="AT249" s="93" t="s">
        <v>9</v>
      </c>
    </row>
    <row r="250" spans="1:64" x14ac:dyDescent="0.15">
      <c r="A250" s="220">
        <v>50</v>
      </c>
      <c r="B250" s="223"/>
      <c r="C250" s="225"/>
      <c r="D250" s="223"/>
      <c r="E250" s="126" t="str">
        <f>IF(C250="○",IF($D250&lt;&gt;"",VLOOKUP($D250,新規学連登録者入力シート!$A$2:$U$101,8,FALSE),""),IF($D250&lt;&gt;"",IF(VLOOKUP(記入方法!$D250,登録者リスト!$A$1:$F$43729,4,FALSE)=基本情報!$D$6,VLOOKUP(記入方法!$D250,登録者リスト!$A$1:$F$43729,3,FALSE),""),""))</f>
        <v/>
      </c>
      <c r="F250" s="214" t="str">
        <f>IF(C250="○",IF($D250&lt;&gt;"",VLOOKUP($D250,新規学連登録者入力シート!$A$2:$U$101,9,FALSE),""),IF($D250&lt;&gt;"",IF(VLOOKUP(記入方法!$D250,登録者リスト!$A$1:$G$43729,4,FALSE)=基本情報!$D$6,VLOOKUP(記入方法!$D250,登録者リスト!$A$1:$G$43729,7,FALSE),""),""))</f>
        <v/>
      </c>
      <c r="G250" s="127" t="str">
        <f>IF(C250="○",IF($D250&lt;&gt;"",VLOOKUP($D250,新規学連登録者入力シート!$A$2:$U$101,14,FALSE),""),IF($D250&lt;&gt;"",IF(VLOOKUP(記入方法!$D250,登録者リスト!$A$1:$F$43729,4,FALSE)=基本情報!$D$6,VLOOKUP(記入方法!$D250,登録者リスト!$A$1:$F$43729,5,FALSE),""),""))</f>
        <v/>
      </c>
      <c r="H250" s="212" t="str">
        <f>IF(C250="○",IF($D250&lt;&gt;"",VLOOKUP($D250,新規学連登録者入力シート!$A$2:$U$101,19,FALSE),""),IF($D250&lt;&gt;"",IF(VLOOKUP(記入方法!$D250,登録者リスト!$A$1:$H$43729,4,FALSE)=基本情報!$D$6,VLOOKUP(記入方法!$D250,登録者リスト!$A$1:$H$43729,8,FALSE),""),""))</f>
        <v/>
      </c>
      <c r="I250" s="216"/>
      <c r="J250" s="216"/>
      <c r="K250" s="218" t="str">
        <f>IFERROR(IF(I250="","",IF(AND(I250&lt;&gt;"107 ハーフマラソン",I250&lt;&gt;"062 10000mW"),IF(BD250="T",IF(VALUE(M250)&lt;=BB250,"A標準",IF(VALUE(M250)&lt;=BC250,"B標準","未突破")),IF(VALUE(M250)&gt;=BB250,"A標準",IF(VALUE(M250)&gt;=BC250,"B標準","未突破"))),IF(VALUE(M250)&lt;=BC250,"","未突破"))),"")</f>
        <v/>
      </c>
      <c r="L250" s="105"/>
      <c r="M250" s="12" t="str">
        <f>IF(U250="",ASC(N250&amp;IF(P250&lt;&gt;"",TEXT(P250,"00"),"")&amp;IF(R250&lt;&gt;"",TEXT(R250,"00"),"")&amp;IF(T250&lt;&gt;"",TEXT(T250,"00"),"")),ASC(U250))</f>
        <v/>
      </c>
      <c r="N250" s="212"/>
      <c r="O250" s="196" t="s">
        <v>239</v>
      </c>
      <c r="P250" s="206"/>
      <c r="Q250" s="196" t="s">
        <v>240</v>
      </c>
      <c r="R250" s="206"/>
      <c r="S250" s="208" t="s">
        <v>241</v>
      </c>
      <c r="T250" s="210"/>
      <c r="U250" s="212"/>
      <c r="V250" s="7"/>
      <c r="W250" s="8" t="s">
        <v>23</v>
      </c>
      <c r="X250" s="7"/>
      <c r="Y250" s="8" t="s">
        <v>24</v>
      </c>
      <c r="Z250" s="7"/>
      <c r="AA250" s="8" t="s">
        <v>26</v>
      </c>
      <c r="AB250" s="214"/>
      <c r="AC250" s="101" t="str">
        <f>IF(AK250="",ASC(AD250&amp;IF(AF250&lt;&gt;"",TEXT(AF250,"00"),"")&amp;IF(AH250&lt;&gt;"",TEXT(AH250,"00"),"")&amp;IF(AJ250&lt;&gt;"",TEXT(AJ250,"00"),"")),ASC(AK250))</f>
        <v/>
      </c>
      <c r="AD250" s="198" t="str">
        <f>IF(I250="","",IF(I250="201 十種競技","",VLOOKUP(I250,大学記録!$A$3:$H$5,2,FALSE)))</f>
        <v/>
      </c>
      <c r="AE250" s="200" t="s">
        <v>239</v>
      </c>
      <c r="AF250" s="202" t="str">
        <f>IF(I250="","",IF(I250="201 十種競技","",VLOOKUP(I250,大学記録!$A$3:$H$5,4,FALSE)))</f>
        <v/>
      </c>
      <c r="AG250" s="200" t="s">
        <v>240</v>
      </c>
      <c r="AH250" s="202" t="str">
        <f>IF(I250="","",IF(I250="201 十種競技","",VLOOKUP(I250,大学記録!$A$3:$H$5,6,FALSE)))</f>
        <v/>
      </c>
      <c r="AI250" s="204" t="s">
        <v>241</v>
      </c>
      <c r="AJ250" s="262" t="str">
        <f>IF(I250="","",IF(I250="201 十種競技","",VLOOKUP(I250,大学記録!$A$3:$H$5,8,FALSE)))</f>
        <v/>
      </c>
      <c r="AK250" s="198" t="str">
        <f>IF(I250="","",IF(I250="201 十種競技",大学記録!#REF!,""))</f>
        <v/>
      </c>
      <c r="AL250" s="12" t="str">
        <f>IF(AT250="",ASC(AM250&amp;IF(AO250&lt;&gt;"",TEXT(AO250,"00"),"")&amp;IF(AQ250&lt;&gt;"",TEXT(AQ250,"00"),"")&amp;IF(AS250&lt;&gt;"",TEXT(AS250,"00"),"")),ASC(AT250))</f>
        <v/>
      </c>
      <c r="AM250" s="223"/>
      <c r="AN250" s="196" t="s">
        <v>239</v>
      </c>
      <c r="AO250" s="250"/>
      <c r="AP250" s="196" t="s">
        <v>240</v>
      </c>
      <c r="AQ250" s="250"/>
      <c r="AR250" s="208" t="s">
        <v>241</v>
      </c>
      <c r="AS250" s="252"/>
      <c r="AT250" s="254"/>
      <c r="AV250" s="5" t="str">
        <f>IF(AND(I250&lt;&gt;"107 ハーフマラソン",I250&lt;&gt;"062 10000mW"),D250 &amp; "-" &amp; I250,D250 &amp; "-" &amp; I250 &amp; J250)</f>
        <v>-</v>
      </c>
      <c r="AW250" s="5" t="str">
        <f>IF(ISERROR(VLOOKUP(記入方法!$AV250,登録者リスト!#REF!,4,FALSE)),"○","")</f>
        <v>○</v>
      </c>
      <c r="AX250" s="5" t="e">
        <f>IF(AND(I250&lt;&gt;"107 ハーフマラソン",I250&lt;&gt;"062 10000mW"),#REF! &amp; "-" &amp; I250,#REF! &amp; "-" &amp; I250 &amp; J250)</f>
        <v>#REF!</v>
      </c>
      <c r="AY250" s="5" t="str">
        <f>IF(ISERROR(VLOOKUP(AX250,突破者リスト外資格記録入力シート!$D$7:$M$106,2,FALSE)),"○","")</f>
        <v>○</v>
      </c>
      <c r="AZ250" s="5" t="str">
        <f>IF(C250="○","整理番号","登録番号")</f>
        <v>登録番号</v>
      </c>
      <c r="BA250" s="5" t="str">
        <f>IF(I250="107 ハーフマラソン","H",IF(I250="062 10000mW","W",""))</f>
        <v/>
      </c>
      <c r="BB250" s="5" t="e">
        <f>VLOOKUP($I250 &amp; $J250,標準記録!$A$1:$D$26,2,FALSE)</f>
        <v>#N/A</v>
      </c>
      <c r="BC250" s="5" t="e">
        <f>VLOOKUP($I250 &amp; $J250,標準記録!$A$1:$D$26,3,FALSE)</f>
        <v>#N/A</v>
      </c>
      <c r="BD250" s="5" t="e">
        <f>VLOOKUP($I250 &amp; $J250,標準記録!$A$1:$D$26,4,FALSE)</f>
        <v>#N/A</v>
      </c>
      <c r="BE250" s="5" t="str">
        <f>IF(BF250="","",A250)</f>
        <v/>
      </c>
      <c r="BF250" s="5" t="str">
        <f>IF(OR(I250="201 十種競技",I250="202 七種競技"),#REF!,"")</f>
        <v/>
      </c>
      <c r="BG250" s="5" t="str">
        <f>IF(I250="107 ハーフマラソン",#REF!,"")</f>
        <v/>
      </c>
      <c r="BH250" s="5" t="str">
        <f>I250 &amp; K250</f>
        <v/>
      </c>
      <c r="BI250" s="5">
        <f>I250</f>
        <v>0</v>
      </c>
      <c r="BJ250" s="5">
        <f>COUNTIF($BI$5:$BI$401,I250)</f>
        <v>160</v>
      </c>
      <c r="BK250" s="5">
        <f>COUNTIF($BH$5:$BH$401,I250 &amp; "B標準")</f>
        <v>0</v>
      </c>
      <c r="BL250" s="5" t="str">
        <f>D248 &amp; D250</f>
        <v>登録番号</v>
      </c>
    </row>
    <row r="251" spans="1:64" ht="14.25" thickBot="1" x14ac:dyDescent="0.2">
      <c r="A251" s="221"/>
      <c r="B251" s="224"/>
      <c r="C251" s="226"/>
      <c r="D251" s="224"/>
      <c r="E251" s="128" t="str">
        <f>IF(C250="○",IF($D250&lt;&gt;"",VLOOKUP($D250,新規学連登録者入力シート!$A$2:$U$101,7,FALSE),""),IF($D250&lt;&gt;"",IF(VLOOKUP(記入方法!$D250,登録者リスト!$A$1:$F$43729,4,FALSE)=基本情報!$D$6,VLOOKUP(記入方法!$D250,登録者リスト!$A$1:$F$43729,2,FALSE),""),""))</f>
        <v/>
      </c>
      <c r="F251" s="215"/>
      <c r="G251" s="128" t="str">
        <f>IF(C250="○",IF($D250&lt;&gt;"",VLOOKUP($D250,新規学連登録者入力シート!$A$2:$U$101,19,FALSE),""),IF($D250&lt;&gt;"",IF(VLOOKUP(記入方法!$D250,登録者リスト!$A$1:$F$43729,4,FALSE)=基本情報!$D$6,VLOOKUP(記入方法!$D250,登録者リスト!$A$1:$F$43729,6,FALSE),""),""))</f>
        <v/>
      </c>
      <c r="H251" s="213"/>
      <c r="I251" s="217"/>
      <c r="J251" s="217"/>
      <c r="K251" s="219"/>
      <c r="L251" s="106"/>
      <c r="M251" s="14" t="str">
        <f>IF(U251="",ASC(N251&amp;IF(P251&lt;&gt;"",TEXT(P251,"00"),"")&amp;IF(R251&lt;&gt;"",TEXT(R251,"00"),"")&amp;IF(T251&lt;&gt;"",TEXT(T251,"00"),"")),ASC(U251))</f>
        <v/>
      </c>
      <c r="N251" s="213"/>
      <c r="O251" s="197"/>
      <c r="P251" s="207"/>
      <c r="Q251" s="197"/>
      <c r="R251" s="207"/>
      <c r="S251" s="209"/>
      <c r="T251" s="211"/>
      <c r="U251" s="213"/>
      <c r="V251" s="9"/>
      <c r="W251" s="10" t="s">
        <v>23</v>
      </c>
      <c r="X251" s="9"/>
      <c r="Y251" s="10" t="s">
        <v>25</v>
      </c>
      <c r="Z251" s="9"/>
      <c r="AA251" s="10" t="s">
        <v>26</v>
      </c>
      <c r="AB251" s="215"/>
      <c r="AC251" s="102" t="str">
        <f>IF(AK251="",ASC(AD250&amp;IF(AF251&lt;&gt;"",TEXT(AF251,"00"),"")&amp;IF(AH251&lt;&gt;"",TEXT(AH251,"00"),"")&amp;IF(AJ251&lt;&gt;"",TEXT(AJ251,"00"),"")),ASC(AK251))</f>
        <v/>
      </c>
      <c r="AD251" s="199"/>
      <c r="AE251" s="201"/>
      <c r="AF251" s="203"/>
      <c r="AG251" s="201"/>
      <c r="AH251" s="203"/>
      <c r="AI251" s="205"/>
      <c r="AJ251" s="263"/>
      <c r="AK251" s="199"/>
      <c r="AL251" s="14" t="str">
        <f>IF(AT251="",ASC(AM251&amp;IF(AO251&lt;&gt;"",TEXT(AO251,"00"),"")&amp;IF(AQ251&lt;&gt;"",TEXT(AQ251,"00"),"")&amp;IF(AS251&lt;&gt;"",TEXT(AS251,"00"),"")),ASC(AT251))</f>
        <v/>
      </c>
      <c r="AM251" s="224"/>
      <c r="AN251" s="197"/>
      <c r="AO251" s="251"/>
      <c r="AP251" s="197"/>
      <c r="AQ251" s="251"/>
      <c r="AR251" s="209"/>
      <c r="AS251" s="253"/>
      <c r="AT251" s="255"/>
      <c r="AV251" s="5" t="str">
        <f>IF(AND(I251&lt;&gt;"107 ハーフマラソン",I251&lt;&gt;"062 10000mW"),D250 &amp; "-" &amp; I251,D250 &amp; "-" &amp; I251 &amp; J251)</f>
        <v>-</v>
      </c>
      <c r="AW251" s="5" t="str">
        <f>IF(ISERROR(VLOOKUP(記入方法!$AV251,登録者リスト!#REF!,4,FALSE)),"○","")</f>
        <v>○</v>
      </c>
      <c r="AX251" s="5" t="e">
        <f>IF(AND(I251&lt;&gt;"107 ハーフマラソン",I251&lt;&gt;"062 10000mW"),#REF! &amp; "-" &amp; I251,#REF! &amp; "-" &amp; I251 &amp; J251)</f>
        <v>#REF!</v>
      </c>
      <c r="AY251" s="5" t="str">
        <f>IF(ISERROR(VLOOKUP(AX251,突破者リスト外資格記録入力シート!$D$7:$M$106,2,FALSE)),"○","")</f>
        <v>○</v>
      </c>
      <c r="BA251" s="5" t="str">
        <f>IF(I251="107 ハーフマラソン","H",IF(I251="062 10000mW","W",""))</f>
        <v/>
      </c>
      <c r="BB251" s="5" t="e">
        <f>VLOOKUP($I251 &amp; $J251,標準記録!$A$1:$D$26,2,FALSE)</f>
        <v>#N/A</v>
      </c>
      <c r="BC251" s="5" t="e">
        <f>VLOOKUP($I251 &amp; $J251,標準記録!$A$1:$D$26,3,FALSE)</f>
        <v>#N/A</v>
      </c>
      <c r="BD251" s="5" t="e">
        <f>VLOOKUP($I251 &amp; $J251,標準記録!$A$1:$D$26,4,FALSE)</f>
        <v>#N/A</v>
      </c>
      <c r="BE251" s="5" t="str">
        <f>IF(BF251="","",A250)</f>
        <v/>
      </c>
      <c r="BF251" s="5" t="str">
        <f>IF(OR(I251="201 十種競技",I251="202 七種競技"),#REF!,"")</f>
        <v/>
      </c>
      <c r="BG251" s="5" t="str">
        <f>IF(I251="107 ハーフマラソン",#REF!,"")</f>
        <v/>
      </c>
      <c r="BH251" s="5" t="str">
        <f>I251 &amp; K251</f>
        <v/>
      </c>
      <c r="BI251" s="5">
        <f>I251</f>
        <v>0</v>
      </c>
      <c r="BJ251" s="5">
        <f>COUNTIF($BI$5:$BI$401,I251)</f>
        <v>160</v>
      </c>
      <c r="BK251" s="5">
        <f>COUNTIF($BH$5:$BH$401,I251 &amp; "B標準")</f>
        <v>0</v>
      </c>
    </row>
    <row r="252" spans="1:64" ht="15" thickTop="1" thickBot="1" x14ac:dyDescent="0.2">
      <c r="A252" s="222"/>
      <c r="B252" s="256" t="s">
        <v>128</v>
      </c>
      <c r="C252" s="257"/>
      <c r="D252" s="257"/>
      <c r="E252" s="257"/>
      <c r="F252" s="257"/>
      <c r="G252" s="258"/>
      <c r="H252" s="125"/>
      <c r="I252" s="259"/>
      <c r="J252" s="260"/>
      <c r="K252" s="260"/>
      <c r="L252" s="260"/>
      <c r="M252" s="260"/>
      <c r="N252" s="260"/>
      <c r="O252" s="260"/>
      <c r="P252" s="260"/>
      <c r="Q252" s="260"/>
      <c r="R252" s="260"/>
      <c r="S252" s="260"/>
      <c r="T252" s="260"/>
      <c r="U252" s="260"/>
      <c r="V252" s="260"/>
      <c r="W252" s="260"/>
      <c r="X252" s="260"/>
      <c r="Y252" s="260"/>
      <c r="Z252" s="260"/>
      <c r="AA252" s="260"/>
      <c r="AB252" s="260"/>
      <c r="AC252" s="260"/>
      <c r="AD252" s="260"/>
      <c r="AE252" s="260"/>
      <c r="AF252" s="260"/>
      <c r="AG252" s="260"/>
      <c r="AH252" s="260"/>
      <c r="AI252" s="260"/>
      <c r="AJ252" s="260"/>
      <c r="AK252" s="260"/>
      <c r="AL252" s="260"/>
      <c r="AM252" s="260"/>
      <c r="AN252" s="260"/>
      <c r="AO252" s="260"/>
      <c r="AP252" s="260"/>
      <c r="AQ252" s="260"/>
      <c r="AR252" s="260"/>
      <c r="AS252" s="260"/>
      <c r="AT252" s="261"/>
    </row>
    <row r="253" spans="1:64" ht="13.5" customHeight="1" x14ac:dyDescent="0.15">
      <c r="A253" s="244"/>
      <c r="B253" s="246" t="s">
        <v>0</v>
      </c>
      <c r="C253" s="248" t="s">
        <v>242</v>
      </c>
      <c r="D253" s="248" t="str">
        <f>IF(C255="○","整理番号","登録番号")</f>
        <v>登録番号</v>
      </c>
      <c r="E253" s="124" t="s">
        <v>13550</v>
      </c>
      <c r="F253" s="246" t="s">
        <v>275</v>
      </c>
      <c r="G253" s="104" t="s">
        <v>1</v>
      </c>
      <c r="H253" s="229" t="s">
        <v>13551</v>
      </c>
      <c r="I253" s="227" t="s">
        <v>2</v>
      </c>
      <c r="J253" s="229" t="s">
        <v>284</v>
      </c>
      <c r="K253" s="229" t="s">
        <v>3</v>
      </c>
      <c r="L253" s="114" t="s">
        <v>243</v>
      </c>
      <c r="M253" s="107" t="s">
        <v>16</v>
      </c>
      <c r="N253" s="231" t="s">
        <v>4</v>
      </c>
      <c r="O253" s="232"/>
      <c r="P253" s="232"/>
      <c r="Q253" s="232"/>
      <c r="R253" s="232"/>
      <c r="S253" s="232"/>
      <c r="T253" s="232"/>
      <c r="U253" s="232"/>
      <c r="V253" s="232"/>
      <c r="W253" s="232"/>
      <c r="X253" s="232"/>
      <c r="Y253" s="232"/>
      <c r="Z253" s="232"/>
      <c r="AA253" s="232"/>
      <c r="AB253" s="233"/>
      <c r="AC253" s="109" t="s">
        <v>16</v>
      </c>
      <c r="AD253" s="234" t="s">
        <v>448</v>
      </c>
      <c r="AE253" s="235"/>
      <c r="AF253" s="235"/>
      <c r="AG253" s="235"/>
      <c r="AH253" s="235"/>
      <c r="AI253" s="235"/>
      <c r="AJ253" s="235"/>
      <c r="AK253" s="236"/>
      <c r="AL253" s="107" t="s">
        <v>16</v>
      </c>
      <c r="AM253" s="231" t="s">
        <v>445</v>
      </c>
      <c r="AN253" s="232"/>
      <c r="AO253" s="232"/>
      <c r="AP253" s="232"/>
      <c r="AQ253" s="232"/>
      <c r="AR253" s="232"/>
      <c r="AS253" s="232"/>
      <c r="AT253" s="237"/>
    </row>
    <row r="254" spans="1:64" ht="14.25" thickBot="1" x14ac:dyDescent="0.2">
      <c r="A254" s="245"/>
      <c r="B254" s="247"/>
      <c r="C254" s="249"/>
      <c r="D254" s="249"/>
      <c r="E254" s="129" t="s">
        <v>6</v>
      </c>
      <c r="F254" s="247"/>
      <c r="G254" s="6" t="s">
        <v>7</v>
      </c>
      <c r="H254" s="247"/>
      <c r="I254" s="228"/>
      <c r="J254" s="230"/>
      <c r="K254" s="230"/>
      <c r="L254" s="115"/>
      <c r="M254" s="108"/>
      <c r="N254" s="238" t="s">
        <v>8</v>
      </c>
      <c r="O254" s="239"/>
      <c r="P254" s="239"/>
      <c r="Q254" s="239"/>
      <c r="R254" s="239"/>
      <c r="S254" s="239"/>
      <c r="T254" s="240"/>
      <c r="U254" s="129" t="s">
        <v>9</v>
      </c>
      <c r="V254" s="111" t="s">
        <v>10</v>
      </c>
      <c r="W254" s="112"/>
      <c r="X254" s="112"/>
      <c r="Y254" s="112"/>
      <c r="Z254" s="112"/>
      <c r="AA254" s="113"/>
      <c r="AB254" s="92" t="s">
        <v>11</v>
      </c>
      <c r="AC254" s="110"/>
      <c r="AD254" s="241" t="s">
        <v>8</v>
      </c>
      <c r="AE254" s="242"/>
      <c r="AF254" s="242"/>
      <c r="AG254" s="242"/>
      <c r="AH254" s="242"/>
      <c r="AI254" s="242"/>
      <c r="AJ254" s="243"/>
      <c r="AK254" s="100" t="s">
        <v>9</v>
      </c>
      <c r="AL254" s="108"/>
      <c r="AM254" s="238" t="s">
        <v>8</v>
      </c>
      <c r="AN254" s="239"/>
      <c r="AO254" s="239"/>
      <c r="AP254" s="239"/>
      <c r="AQ254" s="239"/>
      <c r="AR254" s="239"/>
      <c r="AS254" s="240"/>
      <c r="AT254" s="93" t="s">
        <v>9</v>
      </c>
    </row>
    <row r="255" spans="1:64" x14ac:dyDescent="0.15">
      <c r="A255" s="220">
        <v>51</v>
      </c>
      <c r="B255" s="223"/>
      <c r="C255" s="225"/>
      <c r="D255" s="223"/>
      <c r="E255" s="126" t="str">
        <f>IF(C255="○",IF($D255&lt;&gt;"",VLOOKUP($D255,新規学連登録者入力シート!$A$2:$U$101,8,FALSE),""),IF($D255&lt;&gt;"",IF(VLOOKUP(記入方法!$D255,登録者リスト!$A$1:$F$43729,4,FALSE)=基本情報!$D$6,VLOOKUP(記入方法!$D255,登録者リスト!$A$1:$F$43729,3,FALSE),""),""))</f>
        <v/>
      </c>
      <c r="F255" s="214" t="str">
        <f>IF(C255="○",IF($D255&lt;&gt;"",VLOOKUP($D255,新規学連登録者入力シート!$A$2:$U$101,9,FALSE),""),IF($D255&lt;&gt;"",IF(VLOOKUP(記入方法!$D255,登録者リスト!$A$1:$G$43729,4,FALSE)=基本情報!$D$6,VLOOKUP(記入方法!$D255,登録者リスト!$A$1:$G$43729,7,FALSE),""),""))</f>
        <v/>
      </c>
      <c r="G255" s="127" t="str">
        <f>IF(C255="○",IF($D255&lt;&gt;"",VLOOKUP($D255,新規学連登録者入力シート!$A$2:$U$101,14,FALSE),""),IF($D255&lt;&gt;"",IF(VLOOKUP(記入方法!$D255,登録者リスト!$A$1:$F$43729,4,FALSE)=基本情報!$D$6,VLOOKUP(記入方法!$D255,登録者リスト!$A$1:$F$43729,5,FALSE),""),""))</f>
        <v/>
      </c>
      <c r="H255" s="212" t="str">
        <f>IF(C255="○",IF($D255&lt;&gt;"",VLOOKUP($D255,新規学連登録者入力シート!$A$2:$U$101,19,FALSE),""),IF($D255&lt;&gt;"",IF(VLOOKUP(記入方法!$D255,登録者リスト!$A$1:$H$43729,4,FALSE)=基本情報!$D$6,VLOOKUP(記入方法!$D255,登録者リスト!$A$1:$H$43729,8,FALSE),""),""))</f>
        <v/>
      </c>
      <c r="I255" s="216"/>
      <c r="J255" s="216"/>
      <c r="K255" s="218" t="str">
        <f>IFERROR(IF(I255="","",IF(AND(I255&lt;&gt;"107 ハーフマラソン",I255&lt;&gt;"062 10000mW"),IF(BD255="T",IF(VALUE(M255)&lt;=BB255,"A標準",IF(VALUE(M255)&lt;=BC255,"B標準","未突破")),IF(VALUE(M255)&gt;=BB255,"A標準",IF(VALUE(M255)&gt;=BC255,"B標準","未突破"))),IF(VALUE(M255)&lt;=BC255,"","未突破"))),"")</f>
        <v/>
      </c>
      <c r="L255" s="105"/>
      <c r="M255" s="12" t="str">
        <f>IF(U255="",ASC(N255&amp;IF(P255&lt;&gt;"",TEXT(P255,"00"),"")&amp;IF(R255&lt;&gt;"",TEXT(R255,"00"),"")&amp;IF(T255&lt;&gt;"",TEXT(T255,"00"),"")),ASC(U255))</f>
        <v/>
      </c>
      <c r="N255" s="212"/>
      <c r="O255" s="196" t="s">
        <v>239</v>
      </c>
      <c r="P255" s="206"/>
      <c r="Q255" s="196" t="s">
        <v>240</v>
      </c>
      <c r="R255" s="206"/>
      <c r="S255" s="208" t="s">
        <v>241</v>
      </c>
      <c r="T255" s="210"/>
      <c r="U255" s="212"/>
      <c r="V255" s="7"/>
      <c r="W255" s="8" t="s">
        <v>23</v>
      </c>
      <c r="X255" s="7"/>
      <c r="Y255" s="8" t="s">
        <v>24</v>
      </c>
      <c r="Z255" s="7"/>
      <c r="AA255" s="8" t="s">
        <v>26</v>
      </c>
      <c r="AB255" s="214"/>
      <c r="AC255" s="101" t="str">
        <f>IF(AK255="",ASC(AD255&amp;IF(AF255&lt;&gt;"",TEXT(AF255,"00"),"")&amp;IF(AH255&lt;&gt;"",TEXT(AH255,"00"),"")&amp;IF(AJ255&lt;&gt;"",TEXT(AJ255,"00"),"")),ASC(AK255))</f>
        <v/>
      </c>
      <c r="AD255" s="198" t="str">
        <f>IF(I255="","",IF(I255="201 十種競技","",VLOOKUP(I255,大学記録!$A$3:$H$5,2,FALSE)))</f>
        <v/>
      </c>
      <c r="AE255" s="200" t="s">
        <v>239</v>
      </c>
      <c r="AF255" s="202" t="str">
        <f>IF(I255="","",IF(I255="201 十種競技","",VLOOKUP(I255,大学記録!$A$3:$H$5,4,FALSE)))</f>
        <v/>
      </c>
      <c r="AG255" s="200" t="s">
        <v>240</v>
      </c>
      <c r="AH255" s="202" t="str">
        <f>IF(I255="","",IF(I255="201 十種競技","",VLOOKUP(I255,大学記録!$A$3:$H$5,6,FALSE)))</f>
        <v/>
      </c>
      <c r="AI255" s="204" t="s">
        <v>241</v>
      </c>
      <c r="AJ255" s="262" t="str">
        <f>IF(I255="","",IF(I255="201 十種競技","",VLOOKUP(I255,大学記録!$A$3:$H$5,8,FALSE)))</f>
        <v/>
      </c>
      <c r="AK255" s="198" t="str">
        <f>IF(I255="","",IF(I255="201 十種競技",大学記録!#REF!,""))</f>
        <v/>
      </c>
      <c r="AL255" s="12" t="str">
        <f>IF(AT255="",ASC(AM255&amp;IF(AO255&lt;&gt;"",TEXT(AO255,"00"),"")&amp;IF(AQ255&lt;&gt;"",TEXT(AQ255,"00"),"")&amp;IF(AS255&lt;&gt;"",TEXT(AS255,"00"),"")),ASC(AT255))</f>
        <v/>
      </c>
      <c r="AM255" s="223"/>
      <c r="AN255" s="196" t="s">
        <v>239</v>
      </c>
      <c r="AO255" s="250"/>
      <c r="AP255" s="196" t="s">
        <v>240</v>
      </c>
      <c r="AQ255" s="250"/>
      <c r="AR255" s="208" t="s">
        <v>241</v>
      </c>
      <c r="AS255" s="252"/>
      <c r="AT255" s="254"/>
      <c r="AV255" s="5" t="str">
        <f>IF(AND(I255&lt;&gt;"107 ハーフマラソン",I255&lt;&gt;"062 10000mW"),D255 &amp; "-" &amp; I255,D255 &amp; "-" &amp; I255 &amp; J255)</f>
        <v>-</v>
      </c>
      <c r="AW255" s="5" t="str">
        <f>IF(ISERROR(VLOOKUP(記入方法!$AV255,登録者リスト!#REF!,4,FALSE)),"○","")</f>
        <v>○</v>
      </c>
      <c r="AX255" s="5" t="e">
        <f>IF(AND(I255&lt;&gt;"107 ハーフマラソン",I255&lt;&gt;"062 10000mW"),#REF! &amp; "-" &amp; I255,#REF! &amp; "-" &amp; I255 &amp; J255)</f>
        <v>#REF!</v>
      </c>
      <c r="AY255" s="5" t="str">
        <f>IF(ISERROR(VLOOKUP(AX255,突破者リスト外資格記録入力シート!$D$7:$M$106,2,FALSE)),"○","")</f>
        <v>○</v>
      </c>
      <c r="AZ255" s="5" t="str">
        <f>IF(C255="○","整理番号","登録番号")</f>
        <v>登録番号</v>
      </c>
      <c r="BA255" s="5" t="str">
        <f>IF(I255="107 ハーフマラソン","H",IF(I255="062 10000mW","W",""))</f>
        <v/>
      </c>
      <c r="BB255" s="5" t="e">
        <f>VLOOKUP($I255 &amp; $J255,標準記録!$A$1:$D$26,2,FALSE)</f>
        <v>#N/A</v>
      </c>
      <c r="BC255" s="5" t="e">
        <f>VLOOKUP($I255 &amp; $J255,標準記録!$A$1:$D$26,3,FALSE)</f>
        <v>#N/A</v>
      </c>
      <c r="BD255" s="5" t="e">
        <f>VLOOKUP($I255 &amp; $J255,標準記録!$A$1:$D$26,4,FALSE)</f>
        <v>#N/A</v>
      </c>
      <c r="BE255" s="5" t="str">
        <f>IF(BF255="","",A255)</f>
        <v/>
      </c>
      <c r="BF255" s="5" t="str">
        <f>IF(OR(I255="201 十種競技",I255="202 七種競技"),#REF!,"")</f>
        <v/>
      </c>
      <c r="BG255" s="5" t="str">
        <f>IF(I255="107 ハーフマラソン",#REF!,"")</f>
        <v/>
      </c>
      <c r="BH255" s="5" t="str">
        <f>I255 &amp; K255</f>
        <v/>
      </c>
      <c r="BI255" s="5">
        <f>I255</f>
        <v>0</v>
      </c>
      <c r="BJ255" s="5">
        <f>COUNTIF($BI$5:$BI$401,I255)</f>
        <v>160</v>
      </c>
      <c r="BK255" s="5">
        <f>COUNTIF($BH$5:$BH$401,I255 &amp; "B標準")</f>
        <v>0</v>
      </c>
      <c r="BL255" s="5" t="str">
        <f>D253 &amp; D255</f>
        <v>登録番号</v>
      </c>
    </row>
    <row r="256" spans="1:64" ht="14.25" thickBot="1" x14ac:dyDescent="0.2">
      <c r="A256" s="221"/>
      <c r="B256" s="224"/>
      <c r="C256" s="226"/>
      <c r="D256" s="224"/>
      <c r="E256" s="128" t="str">
        <f>IF(C255="○",IF($D255&lt;&gt;"",VLOOKUP($D255,新規学連登録者入力シート!$A$2:$U$101,7,FALSE),""),IF($D255&lt;&gt;"",IF(VLOOKUP(記入方法!$D255,登録者リスト!$A$1:$F$43729,4,FALSE)=基本情報!$D$6,VLOOKUP(記入方法!$D255,登録者リスト!$A$1:$F$43729,2,FALSE),""),""))</f>
        <v/>
      </c>
      <c r="F256" s="215"/>
      <c r="G256" s="128" t="str">
        <f>IF(C255="○",IF($D255&lt;&gt;"",VLOOKUP($D255,新規学連登録者入力シート!$A$2:$U$101,19,FALSE),""),IF($D255&lt;&gt;"",IF(VLOOKUP(記入方法!$D255,登録者リスト!$A$1:$F$43729,4,FALSE)=基本情報!$D$6,VLOOKUP(記入方法!$D255,登録者リスト!$A$1:$F$43729,6,FALSE),""),""))</f>
        <v/>
      </c>
      <c r="H256" s="213"/>
      <c r="I256" s="217"/>
      <c r="J256" s="217"/>
      <c r="K256" s="219"/>
      <c r="L256" s="106"/>
      <c r="M256" s="14" t="str">
        <f>IF(U256="",ASC(N256&amp;IF(P256&lt;&gt;"",TEXT(P256,"00"),"")&amp;IF(R256&lt;&gt;"",TEXT(R256,"00"),"")&amp;IF(T256&lt;&gt;"",TEXT(T256,"00"),"")),ASC(U256))</f>
        <v/>
      </c>
      <c r="N256" s="213"/>
      <c r="O256" s="197"/>
      <c r="P256" s="207"/>
      <c r="Q256" s="197"/>
      <c r="R256" s="207"/>
      <c r="S256" s="209"/>
      <c r="T256" s="211"/>
      <c r="U256" s="213"/>
      <c r="V256" s="9"/>
      <c r="W256" s="10" t="s">
        <v>23</v>
      </c>
      <c r="X256" s="9"/>
      <c r="Y256" s="10" t="s">
        <v>25</v>
      </c>
      <c r="Z256" s="9"/>
      <c r="AA256" s="10" t="s">
        <v>26</v>
      </c>
      <c r="AB256" s="215"/>
      <c r="AC256" s="102" t="str">
        <f>IF(AK256="",ASC(AD255&amp;IF(AF256&lt;&gt;"",TEXT(AF256,"00"),"")&amp;IF(AH256&lt;&gt;"",TEXT(AH256,"00"),"")&amp;IF(AJ256&lt;&gt;"",TEXT(AJ256,"00"),"")),ASC(AK256))</f>
        <v/>
      </c>
      <c r="AD256" s="199"/>
      <c r="AE256" s="201"/>
      <c r="AF256" s="203"/>
      <c r="AG256" s="201"/>
      <c r="AH256" s="203"/>
      <c r="AI256" s="205"/>
      <c r="AJ256" s="263"/>
      <c r="AK256" s="199"/>
      <c r="AL256" s="14" t="str">
        <f>IF(AT256="",ASC(AM256&amp;IF(AO256&lt;&gt;"",TEXT(AO256,"00"),"")&amp;IF(AQ256&lt;&gt;"",TEXT(AQ256,"00"),"")&amp;IF(AS256&lt;&gt;"",TEXT(AS256,"00"),"")),ASC(AT256))</f>
        <v/>
      </c>
      <c r="AM256" s="224"/>
      <c r="AN256" s="197"/>
      <c r="AO256" s="251"/>
      <c r="AP256" s="197"/>
      <c r="AQ256" s="251"/>
      <c r="AR256" s="209"/>
      <c r="AS256" s="253"/>
      <c r="AT256" s="255"/>
      <c r="AV256" s="5" t="str">
        <f>IF(AND(I256&lt;&gt;"107 ハーフマラソン",I256&lt;&gt;"062 10000mW"),D255 &amp; "-" &amp; I256,D255 &amp; "-" &amp; I256 &amp; J256)</f>
        <v>-</v>
      </c>
      <c r="AW256" s="5" t="str">
        <f>IF(ISERROR(VLOOKUP(記入方法!$AV256,登録者リスト!#REF!,4,FALSE)),"○","")</f>
        <v>○</v>
      </c>
      <c r="AX256" s="5" t="e">
        <f>IF(AND(I256&lt;&gt;"107 ハーフマラソン",I256&lt;&gt;"062 10000mW"),#REF! &amp; "-" &amp; I256,#REF! &amp; "-" &amp; I256 &amp; J256)</f>
        <v>#REF!</v>
      </c>
      <c r="AY256" s="5" t="str">
        <f>IF(ISERROR(VLOOKUP(AX256,突破者リスト外資格記録入力シート!$D$7:$M$106,2,FALSE)),"○","")</f>
        <v>○</v>
      </c>
      <c r="BA256" s="5" t="str">
        <f>IF(I256="107 ハーフマラソン","H",IF(I256="062 10000mW","W",""))</f>
        <v/>
      </c>
      <c r="BB256" s="5" t="e">
        <f>VLOOKUP($I256 &amp; $J256,標準記録!$A$1:$D$26,2,FALSE)</f>
        <v>#N/A</v>
      </c>
      <c r="BC256" s="5" t="e">
        <f>VLOOKUP($I256 &amp; $J256,標準記録!$A$1:$D$26,3,FALSE)</f>
        <v>#N/A</v>
      </c>
      <c r="BD256" s="5" t="e">
        <f>VLOOKUP($I256 &amp; $J256,標準記録!$A$1:$D$26,4,FALSE)</f>
        <v>#N/A</v>
      </c>
      <c r="BE256" s="5" t="str">
        <f>IF(BF256="","",A255)</f>
        <v/>
      </c>
      <c r="BF256" s="5" t="str">
        <f>IF(OR(I256="201 十種競技",I256="202 七種競技"),#REF!,"")</f>
        <v/>
      </c>
      <c r="BG256" s="5" t="str">
        <f>IF(I256="107 ハーフマラソン",#REF!,"")</f>
        <v/>
      </c>
      <c r="BH256" s="5" t="str">
        <f>I256 &amp; K256</f>
        <v/>
      </c>
      <c r="BI256" s="5">
        <f>I256</f>
        <v>0</v>
      </c>
      <c r="BJ256" s="5">
        <f>COUNTIF($BI$5:$BI$401,I256)</f>
        <v>160</v>
      </c>
      <c r="BK256" s="5">
        <f>COUNTIF($BH$5:$BH$401,I256 &amp; "B標準")</f>
        <v>0</v>
      </c>
    </row>
    <row r="257" spans="1:64" ht="15" thickTop="1" thickBot="1" x14ac:dyDescent="0.2">
      <c r="A257" s="222"/>
      <c r="B257" s="256" t="s">
        <v>128</v>
      </c>
      <c r="C257" s="257"/>
      <c r="D257" s="257"/>
      <c r="E257" s="257"/>
      <c r="F257" s="257"/>
      <c r="G257" s="258"/>
      <c r="H257" s="125"/>
      <c r="I257" s="259"/>
      <c r="J257" s="260"/>
      <c r="K257" s="260"/>
      <c r="L257" s="260"/>
      <c r="M257" s="260"/>
      <c r="N257" s="260"/>
      <c r="O257" s="260"/>
      <c r="P257" s="260"/>
      <c r="Q257" s="260"/>
      <c r="R257" s="260"/>
      <c r="S257" s="260"/>
      <c r="T257" s="260"/>
      <c r="U257" s="260"/>
      <c r="V257" s="260"/>
      <c r="W257" s="260"/>
      <c r="X257" s="260"/>
      <c r="Y257" s="260"/>
      <c r="Z257" s="260"/>
      <c r="AA257" s="260"/>
      <c r="AB257" s="260"/>
      <c r="AC257" s="260"/>
      <c r="AD257" s="260"/>
      <c r="AE257" s="260"/>
      <c r="AF257" s="260"/>
      <c r="AG257" s="260"/>
      <c r="AH257" s="260"/>
      <c r="AI257" s="260"/>
      <c r="AJ257" s="260"/>
      <c r="AK257" s="260"/>
      <c r="AL257" s="260"/>
      <c r="AM257" s="260"/>
      <c r="AN257" s="260"/>
      <c r="AO257" s="260"/>
      <c r="AP257" s="260"/>
      <c r="AQ257" s="260"/>
      <c r="AR257" s="260"/>
      <c r="AS257" s="260"/>
      <c r="AT257" s="261"/>
    </row>
    <row r="258" spans="1:64" ht="13.5" customHeight="1" x14ac:dyDescent="0.15">
      <c r="A258" s="244"/>
      <c r="B258" s="246" t="s">
        <v>0</v>
      </c>
      <c r="C258" s="248" t="s">
        <v>242</v>
      </c>
      <c r="D258" s="248" t="str">
        <f>IF(C260="○","整理番号","登録番号")</f>
        <v>登録番号</v>
      </c>
      <c r="E258" s="124" t="s">
        <v>13550</v>
      </c>
      <c r="F258" s="246" t="s">
        <v>275</v>
      </c>
      <c r="G258" s="104" t="s">
        <v>1</v>
      </c>
      <c r="H258" s="229" t="s">
        <v>13551</v>
      </c>
      <c r="I258" s="227" t="s">
        <v>2</v>
      </c>
      <c r="J258" s="229" t="s">
        <v>284</v>
      </c>
      <c r="K258" s="229" t="s">
        <v>3</v>
      </c>
      <c r="L258" s="114" t="s">
        <v>243</v>
      </c>
      <c r="M258" s="107" t="s">
        <v>16</v>
      </c>
      <c r="N258" s="231" t="s">
        <v>4</v>
      </c>
      <c r="O258" s="232"/>
      <c r="P258" s="232"/>
      <c r="Q258" s="232"/>
      <c r="R258" s="232"/>
      <c r="S258" s="232"/>
      <c r="T258" s="232"/>
      <c r="U258" s="232"/>
      <c r="V258" s="232"/>
      <c r="W258" s="232"/>
      <c r="X258" s="232"/>
      <c r="Y258" s="232"/>
      <c r="Z258" s="232"/>
      <c r="AA258" s="232"/>
      <c r="AB258" s="233"/>
      <c r="AC258" s="109" t="s">
        <v>16</v>
      </c>
      <c r="AD258" s="234" t="s">
        <v>448</v>
      </c>
      <c r="AE258" s="235"/>
      <c r="AF258" s="235"/>
      <c r="AG258" s="235"/>
      <c r="AH258" s="235"/>
      <c r="AI258" s="235"/>
      <c r="AJ258" s="235"/>
      <c r="AK258" s="236"/>
      <c r="AL258" s="107" t="s">
        <v>16</v>
      </c>
      <c r="AM258" s="231" t="s">
        <v>445</v>
      </c>
      <c r="AN258" s="232"/>
      <c r="AO258" s="232"/>
      <c r="AP258" s="232"/>
      <c r="AQ258" s="232"/>
      <c r="AR258" s="232"/>
      <c r="AS258" s="232"/>
      <c r="AT258" s="237"/>
    </row>
    <row r="259" spans="1:64" ht="14.25" thickBot="1" x14ac:dyDescent="0.2">
      <c r="A259" s="245"/>
      <c r="B259" s="247"/>
      <c r="C259" s="249"/>
      <c r="D259" s="249"/>
      <c r="E259" s="129" t="s">
        <v>6</v>
      </c>
      <c r="F259" s="247"/>
      <c r="G259" s="6" t="s">
        <v>7</v>
      </c>
      <c r="H259" s="247"/>
      <c r="I259" s="228"/>
      <c r="J259" s="230"/>
      <c r="K259" s="230"/>
      <c r="L259" s="115"/>
      <c r="M259" s="108"/>
      <c r="N259" s="238" t="s">
        <v>8</v>
      </c>
      <c r="O259" s="239"/>
      <c r="P259" s="239"/>
      <c r="Q259" s="239"/>
      <c r="R259" s="239"/>
      <c r="S259" s="239"/>
      <c r="T259" s="240"/>
      <c r="U259" s="129" t="s">
        <v>9</v>
      </c>
      <c r="V259" s="111" t="s">
        <v>10</v>
      </c>
      <c r="W259" s="112"/>
      <c r="X259" s="112"/>
      <c r="Y259" s="112"/>
      <c r="Z259" s="112"/>
      <c r="AA259" s="113"/>
      <c r="AB259" s="92" t="s">
        <v>11</v>
      </c>
      <c r="AC259" s="110"/>
      <c r="AD259" s="241" t="s">
        <v>8</v>
      </c>
      <c r="AE259" s="242"/>
      <c r="AF259" s="242"/>
      <c r="AG259" s="242"/>
      <c r="AH259" s="242"/>
      <c r="AI259" s="242"/>
      <c r="AJ259" s="243"/>
      <c r="AK259" s="100" t="s">
        <v>9</v>
      </c>
      <c r="AL259" s="108"/>
      <c r="AM259" s="238" t="s">
        <v>8</v>
      </c>
      <c r="AN259" s="239"/>
      <c r="AO259" s="239"/>
      <c r="AP259" s="239"/>
      <c r="AQ259" s="239"/>
      <c r="AR259" s="239"/>
      <c r="AS259" s="240"/>
      <c r="AT259" s="93" t="s">
        <v>9</v>
      </c>
    </row>
    <row r="260" spans="1:64" x14ac:dyDescent="0.15">
      <c r="A260" s="220">
        <v>52</v>
      </c>
      <c r="B260" s="223"/>
      <c r="C260" s="225"/>
      <c r="D260" s="223"/>
      <c r="E260" s="126" t="str">
        <f>IF(C260="○",IF($D260&lt;&gt;"",VLOOKUP($D260,新規学連登録者入力シート!$A$2:$U$101,8,FALSE),""),IF($D260&lt;&gt;"",IF(VLOOKUP(記入方法!$D260,登録者リスト!$A$1:$F$43729,4,FALSE)=基本情報!$D$6,VLOOKUP(記入方法!$D260,登録者リスト!$A$1:$F$43729,3,FALSE),""),""))</f>
        <v/>
      </c>
      <c r="F260" s="214" t="str">
        <f>IF(C260="○",IF($D260&lt;&gt;"",VLOOKUP($D260,新規学連登録者入力シート!$A$2:$U$101,9,FALSE),""),IF($D260&lt;&gt;"",IF(VLOOKUP(記入方法!$D260,登録者リスト!$A$1:$G$43729,4,FALSE)=基本情報!$D$6,VLOOKUP(記入方法!$D260,登録者リスト!$A$1:$G$43729,7,FALSE),""),""))</f>
        <v/>
      </c>
      <c r="G260" s="127" t="str">
        <f>IF(C260="○",IF($D260&lt;&gt;"",VLOOKUP($D260,新規学連登録者入力シート!$A$2:$U$101,14,FALSE),""),IF($D260&lt;&gt;"",IF(VLOOKUP(記入方法!$D260,登録者リスト!$A$1:$F$43729,4,FALSE)=基本情報!$D$6,VLOOKUP(記入方法!$D260,登録者リスト!$A$1:$F$43729,5,FALSE),""),""))</f>
        <v/>
      </c>
      <c r="H260" s="212" t="str">
        <f>IF(C260="○",IF($D260&lt;&gt;"",VLOOKUP($D260,新規学連登録者入力シート!$A$2:$U$101,19,FALSE),""),IF($D260&lt;&gt;"",IF(VLOOKUP(記入方法!$D260,登録者リスト!$A$1:$H$43729,4,FALSE)=基本情報!$D$6,VLOOKUP(記入方法!$D260,登録者リスト!$A$1:$H$43729,8,FALSE),""),""))</f>
        <v/>
      </c>
      <c r="I260" s="216"/>
      <c r="J260" s="216"/>
      <c r="K260" s="218" t="str">
        <f>IFERROR(IF(I260="","",IF(AND(I260&lt;&gt;"107 ハーフマラソン",I260&lt;&gt;"062 10000mW"),IF(BD260="T",IF(VALUE(M260)&lt;=BB260,"A標準",IF(VALUE(M260)&lt;=BC260,"B標準","未突破")),IF(VALUE(M260)&gt;=BB260,"A標準",IF(VALUE(M260)&gt;=BC260,"B標準","未突破"))),IF(VALUE(M260)&lt;=BC260,"","未突破"))),"")</f>
        <v/>
      </c>
      <c r="L260" s="105"/>
      <c r="M260" s="12" t="str">
        <f>IF(U260="",ASC(N260&amp;IF(P260&lt;&gt;"",TEXT(P260,"00"),"")&amp;IF(R260&lt;&gt;"",TEXT(R260,"00"),"")&amp;IF(T260&lt;&gt;"",TEXT(T260,"00"),"")),ASC(U260))</f>
        <v/>
      </c>
      <c r="N260" s="212"/>
      <c r="O260" s="196" t="s">
        <v>239</v>
      </c>
      <c r="P260" s="206"/>
      <c r="Q260" s="196" t="s">
        <v>240</v>
      </c>
      <c r="R260" s="206"/>
      <c r="S260" s="208" t="s">
        <v>241</v>
      </c>
      <c r="T260" s="210"/>
      <c r="U260" s="212"/>
      <c r="V260" s="7"/>
      <c r="W260" s="8" t="s">
        <v>23</v>
      </c>
      <c r="X260" s="7"/>
      <c r="Y260" s="8" t="s">
        <v>24</v>
      </c>
      <c r="Z260" s="7"/>
      <c r="AA260" s="8" t="s">
        <v>26</v>
      </c>
      <c r="AB260" s="214"/>
      <c r="AC260" s="101" t="str">
        <f>IF(AK260="",ASC(AD260&amp;IF(AF260&lt;&gt;"",TEXT(AF260,"00"),"")&amp;IF(AH260&lt;&gt;"",TEXT(AH260,"00"),"")&amp;IF(AJ260&lt;&gt;"",TEXT(AJ260,"00"),"")),ASC(AK260))</f>
        <v/>
      </c>
      <c r="AD260" s="198" t="str">
        <f>IF(I260="","",IF(I260="201 十種競技","",VLOOKUP(I260,大学記録!$A$3:$H$5,2,FALSE)))</f>
        <v/>
      </c>
      <c r="AE260" s="200" t="s">
        <v>239</v>
      </c>
      <c r="AF260" s="202" t="str">
        <f>IF(I260="","",IF(I260="201 十種競技","",VLOOKUP(I260,大学記録!$A$3:$H$5,4,FALSE)))</f>
        <v/>
      </c>
      <c r="AG260" s="200" t="s">
        <v>240</v>
      </c>
      <c r="AH260" s="202" t="str">
        <f>IF(I260="","",IF(I260="201 十種競技","",VLOOKUP(I260,大学記録!$A$3:$H$5,6,FALSE)))</f>
        <v/>
      </c>
      <c r="AI260" s="204" t="s">
        <v>241</v>
      </c>
      <c r="AJ260" s="262" t="str">
        <f>IF(I260="","",IF(I260="201 十種競技","",VLOOKUP(I260,大学記録!$A$3:$H$5,8,FALSE)))</f>
        <v/>
      </c>
      <c r="AK260" s="198" t="str">
        <f>IF(I260="","",IF(I260="201 十種競技",大学記録!#REF!,""))</f>
        <v/>
      </c>
      <c r="AL260" s="12" t="str">
        <f>IF(AT260="",ASC(AM260&amp;IF(AO260&lt;&gt;"",TEXT(AO260,"00"),"")&amp;IF(AQ260&lt;&gt;"",TEXT(AQ260,"00"),"")&amp;IF(AS260&lt;&gt;"",TEXT(AS260,"00"),"")),ASC(AT260))</f>
        <v/>
      </c>
      <c r="AM260" s="223"/>
      <c r="AN260" s="196" t="s">
        <v>239</v>
      </c>
      <c r="AO260" s="250"/>
      <c r="AP260" s="196" t="s">
        <v>240</v>
      </c>
      <c r="AQ260" s="250"/>
      <c r="AR260" s="208" t="s">
        <v>241</v>
      </c>
      <c r="AS260" s="252"/>
      <c r="AT260" s="254"/>
      <c r="AV260" s="5" t="str">
        <f>IF(AND(I260&lt;&gt;"107 ハーフマラソン",I260&lt;&gt;"062 10000mW"),D260 &amp; "-" &amp; I260,D260 &amp; "-" &amp; I260 &amp; J260)</f>
        <v>-</v>
      </c>
      <c r="AW260" s="5" t="str">
        <f>IF(ISERROR(VLOOKUP(記入方法!$AV260,登録者リスト!#REF!,4,FALSE)),"○","")</f>
        <v>○</v>
      </c>
      <c r="AX260" s="5" t="e">
        <f>IF(AND(I260&lt;&gt;"107 ハーフマラソン",I260&lt;&gt;"062 10000mW"),#REF! &amp; "-" &amp; I260,#REF! &amp; "-" &amp; I260 &amp; J260)</f>
        <v>#REF!</v>
      </c>
      <c r="AY260" s="5" t="str">
        <f>IF(ISERROR(VLOOKUP(AX260,突破者リスト外資格記録入力シート!$D$7:$M$106,2,FALSE)),"○","")</f>
        <v>○</v>
      </c>
      <c r="AZ260" s="5" t="str">
        <f>IF(C260="○","整理番号","登録番号")</f>
        <v>登録番号</v>
      </c>
      <c r="BA260" s="5" t="str">
        <f>IF(I260="107 ハーフマラソン","H",IF(I260="062 10000mW","W",""))</f>
        <v/>
      </c>
      <c r="BB260" s="5" t="e">
        <f>VLOOKUP($I260 &amp; $J260,標準記録!$A$1:$D$26,2,FALSE)</f>
        <v>#N/A</v>
      </c>
      <c r="BC260" s="5" t="e">
        <f>VLOOKUP($I260 &amp; $J260,標準記録!$A$1:$D$26,3,FALSE)</f>
        <v>#N/A</v>
      </c>
      <c r="BD260" s="5" t="e">
        <f>VLOOKUP($I260 &amp; $J260,標準記録!$A$1:$D$26,4,FALSE)</f>
        <v>#N/A</v>
      </c>
      <c r="BE260" s="5" t="str">
        <f>IF(BF260="","",A260)</f>
        <v/>
      </c>
      <c r="BF260" s="5" t="str">
        <f>IF(OR(I260="201 十種競技",I260="202 七種競技"),#REF!,"")</f>
        <v/>
      </c>
      <c r="BG260" s="5" t="str">
        <f>IF(I260="107 ハーフマラソン",#REF!,"")</f>
        <v/>
      </c>
      <c r="BH260" s="5" t="str">
        <f>I260 &amp; K260</f>
        <v/>
      </c>
      <c r="BI260" s="5">
        <f>I260</f>
        <v>0</v>
      </c>
      <c r="BJ260" s="5">
        <f>COUNTIF($BI$5:$BI$401,I260)</f>
        <v>160</v>
      </c>
      <c r="BK260" s="5">
        <f>COUNTIF($BH$5:$BH$401,I260 &amp; "B標準")</f>
        <v>0</v>
      </c>
      <c r="BL260" s="5" t="str">
        <f>D258 &amp; D260</f>
        <v>登録番号</v>
      </c>
    </row>
    <row r="261" spans="1:64" ht="14.25" thickBot="1" x14ac:dyDescent="0.2">
      <c r="A261" s="221"/>
      <c r="B261" s="224"/>
      <c r="C261" s="226"/>
      <c r="D261" s="224"/>
      <c r="E261" s="128" t="str">
        <f>IF(C260="○",IF($D260&lt;&gt;"",VLOOKUP($D260,新規学連登録者入力シート!$A$2:$U$101,7,FALSE),""),IF($D260&lt;&gt;"",IF(VLOOKUP(記入方法!$D260,登録者リスト!$A$1:$F$43729,4,FALSE)=基本情報!$D$6,VLOOKUP(記入方法!$D260,登録者リスト!$A$1:$F$43729,2,FALSE),""),""))</f>
        <v/>
      </c>
      <c r="F261" s="215"/>
      <c r="G261" s="128" t="str">
        <f>IF(C260="○",IF($D260&lt;&gt;"",VLOOKUP($D260,新規学連登録者入力シート!$A$2:$U$101,19,FALSE),""),IF($D260&lt;&gt;"",IF(VLOOKUP(記入方法!$D260,登録者リスト!$A$1:$F$43729,4,FALSE)=基本情報!$D$6,VLOOKUP(記入方法!$D260,登録者リスト!$A$1:$F$43729,6,FALSE),""),""))</f>
        <v/>
      </c>
      <c r="H261" s="213"/>
      <c r="I261" s="217"/>
      <c r="J261" s="217"/>
      <c r="K261" s="219"/>
      <c r="L261" s="106"/>
      <c r="M261" s="14" t="str">
        <f>IF(U261="",ASC(N261&amp;IF(P261&lt;&gt;"",TEXT(P261,"00"),"")&amp;IF(R261&lt;&gt;"",TEXT(R261,"00"),"")&amp;IF(T261&lt;&gt;"",TEXT(T261,"00"),"")),ASC(U261))</f>
        <v/>
      </c>
      <c r="N261" s="213"/>
      <c r="O261" s="197"/>
      <c r="P261" s="207"/>
      <c r="Q261" s="197"/>
      <c r="R261" s="207"/>
      <c r="S261" s="209"/>
      <c r="T261" s="211"/>
      <c r="U261" s="213"/>
      <c r="V261" s="9"/>
      <c r="W261" s="10" t="s">
        <v>23</v>
      </c>
      <c r="X261" s="9"/>
      <c r="Y261" s="10" t="s">
        <v>25</v>
      </c>
      <c r="Z261" s="9"/>
      <c r="AA261" s="10" t="s">
        <v>26</v>
      </c>
      <c r="AB261" s="215"/>
      <c r="AC261" s="102" t="str">
        <f>IF(AK261="",ASC(AD260&amp;IF(AF261&lt;&gt;"",TEXT(AF261,"00"),"")&amp;IF(AH261&lt;&gt;"",TEXT(AH261,"00"),"")&amp;IF(AJ261&lt;&gt;"",TEXT(AJ261,"00"),"")),ASC(AK261))</f>
        <v/>
      </c>
      <c r="AD261" s="199"/>
      <c r="AE261" s="201"/>
      <c r="AF261" s="203"/>
      <c r="AG261" s="201"/>
      <c r="AH261" s="203"/>
      <c r="AI261" s="205"/>
      <c r="AJ261" s="263"/>
      <c r="AK261" s="199"/>
      <c r="AL261" s="14" t="str">
        <f>IF(AT261="",ASC(AM261&amp;IF(AO261&lt;&gt;"",TEXT(AO261,"00"),"")&amp;IF(AQ261&lt;&gt;"",TEXT(AQ261,"00"),"")&amp;IF(AS261&lt;&gt;"",TEXT(AS261,"00"),"")),ASC(AT261))</f>
        <v/>
      </c>
      <c r="AM261" s="224"/>
      <c r="AN261" s="197"/>
      <c r="AO261" s="251"/>
      <c r="AP261" s="197"/>
      <c r="AQ261" s="251"/>
      <c r="AR261" s="209"/>
      <c r="AS261" s="253"/>
      <c r="AT261" s="255"/>
      <c r="AV261" s="5" t="str">
        <f>IF(AND(I261&lt;&gt;"107 ハーフマラソン",I261&lt;&gt;"062 10000mW"),D260 &amp; "-" &amp; I261,D260 &amp; "-" &amp; I261 &amp; J261)</f>
        <v>-</v>
      </c>
      <c r="AW261" s="5" t="str">
        <f>IF(ISERROR(VLOOKUP(記入方法!$AV261,登録者リスト!#REF!,4,FALSE)),"○","")</f>
        <v>○</v>
      </c>
      <c r="AX261" s="5" t="e">
        <f>IF(AND(I261&lt;&gt;"107 ハーフマラソン",I261&lt;&gt;"062 10000mW"),#REF! &amp; "-" &amp; I261,#REF! &amp; "-" &amp; I261 &amp; J261)</f>
        <v>#REF!</v>
      </c>
      <c r="AY261" s="5" t="str">
        <f>IF(ISERROR(VLOOKUP(AX261,突破者リスト外資格記録入力シート!$D$7:$M$106,2,FALSE)),"○","")</f>
        <v>○</v>
      </c>
      <c r="BA261" s="5" t="str">
        <f>IF(I261="107 ハーフマラソン","H",IF(I261="062 10000mW","W",""))</f>
        <v/>
      </c>
      <c r="BB261" s="5" t="e">
        <f>VLOOKUP($I261 &amp; $J261,標準記録!$A$1:$D$26,2,FALSE)</f>
        <v>#N/A</v>
      </c>
      <c r="BC261" s="5" t="e">
        <f>VLOOKUP($I261 &amp; $J261,標準記録!$A$1:$D$26,3,FALSE)</f>
        <v>#N/A</v>
      </c>
      <c r="BD261" s="5" t="e">
        <f>VLOOKUP($I261 &amp; $J261,標準記録!$A$1:$D$26,4,FALSE)</f>
        <v>#N/A</v>
      </c>
      <c r="BE261" s="5" t="str">
        <f>IF(BF261="","",A260)</f>
        <v/>
      </c>
      <c r="BF261" s="5" t="str">
        <f>IF(OR(I261="201 十種競技",I261="202 七種競技"),#REF!,"")</f>
        <v/>
      </c>
      <c r="BG261" s="5" t="str">
        <f>IF(I261="107 ハーフマラソン",#REF!,"")</f>
        <v/>
      </c>
      <c r="BH261" s="5" t="str">
        <f>I261 &amp; K261</f>
        <v/>
      </c>
      <c r="BI261" s="5">
        <f>I261</f>
        <v>0</v>
      </c>
      <c r="BJ261" s="5">
        <f>COUNTIF($BI$5:$BI$401,I261)</f>
        <v>160</v>
      </c>
      <c r="BK261" s="5">
        <f>COUNTIF($BH$5:$BH$401,I261 &amp; "B標準")</f>
        <v>0</v>
      </c>
    </row>
    <row r="262" spans="1:64" ht="15" thickTop="1" thickBot="1" x14ac:dyDescent="0.2">
      <c r="A262" s="222"/>
      <c r="B262" s="256" t="s">
        <v>128</v>
      </c>
      <c r="C262" s="257"/>
      <c r="D262" s="257"/>
      <c r="E262" s="257"/>
      <c r="F262" s="257"/>
      <c r="G262" s="258"/>
      <c r="H262" s="125"/>
      <c r="I262" s="259"/>
      <c r="J262" s="260"/>
      <c r="K262" s="260"/>
      <c r="L262" s="260"/>
      <c r="M262" s="260"/>
      <c r="N262" s="260"/>
      <c r="O262" s="260"/>
      <c r="P262" s="260"/>
      <c r="Q262" s="260"/>
      <c r="R262" s="260"/>
      <c r="S262" s="260"/>
      <c r="T262" s="260"/>
      <c r="U262" s="260"/>
      <c r="V262" s="260"/>
      <c r="W262" s="260"/>
      <c r="X262" s="260"/>
      <c r="Y262" s="260"/>
      <c r="Z262" s="260"/>
      <c r="AA262" s="260"/>
      <c r="AB262" s="260"/>
      <c r="AC262" s="260"/>
      <c r="AD262" s="260"/>
      <c r="AE262" s="260"/>
      <c r="AF262" s="260"/>
      <c r="AG262" s="260"/>
      <c r="AH262" s="260"/>
      <c r="AI262" s="260"/>
      <c r="AJ262" s="260"/>
      <c r="AK262" s="260"/>
      <c r="AL262" s="260"/>
      <c r="AM262" s="260"/>
      <c r="AN262" s="260"/>
      <c r="AO262" s="260"/>
      <c r="AP262" s="260"/>
      <c r="AQ262" s="260"/>
      <c r="AR262" s="260"/>
      <c r="AS262" s="260"/>
      <c r="AT262" s="261"/>
    </row>
    <row r="263" spans="1:64" ht="13.5" customHeight="1" x14ac:dyDescent="0.15">
      <c r="A263" s="244"/>
      <c r="B263" s="246" t="s">
        <v>0</v>
      </c>
      <c r="C263" s="248" t="s">
        <v>242</v>
      </c>
      <c r="D263" s="248" t="str">
        <f>IF(C265="○","整理番号","登録番号")</f>
        <v>登録番号</v>
      </c>
      <c r="E263" s="124" t="s">
        <v>13550</v>
      </c>
      <c r="F263" s="246" t="s">
        <v>275</v>
      </c>
      <c r="G263" s="104" t="s">
        <v>1</v>
      </c>
      <c r="H263" s="229" t="s">
        <v>13551</v>
      </c>
      <c r="I263" s="227" t="s">
        <v>2</v>
      </c>
      <c r="J263" s="229" t="s">
        <v>284</v>
      </c>
      <c r="K263" s="229" t="s">
        <v>3</v>
      </c>
      <c r="L263" s="114" t="s">
        <v>243</v>
      </c>
      <c r="M263" s="107" t="s">
        <v>16</v>
      </c>
      <c r="N263" s="231" t="s">
        <v>4</v>
      </c>
      <c r="O263" s="232"/>
      <c r="P263" s="232"/>
      <c r="Q263" s="232"/>
      <c r="R263" s="232"/>
      <c r="S263" s="232"/>
      <c r="T263" s="232"/>
      <c r="U263" s="232"/>
      <c r="V263" s="232"/>
      <c r="W263" s="232"/>
      <c r="X263" s="232"/>
      <c r="Y263" s="232"/>
      <c r="Z263" s="232"/>
      <c r="AA263" s="232"/>
      <c r="AB263" s="233"/>
      <c r="AC263" s="109" t="s">
        <v>16</v>
      </c>
      <c r="AD263" s="234" t="s">
        <v>448</v>
      </c>
      <c r="AE263" s="235"/>
      <c r="AF263" s="235"/>
      <c r="AG263" s="235"/>
      <c r="AH263" s="235"/>
      <c r="AI263" s="235"/>
      <c r="AJ263" s="235"/>
      <c r="AK263" s="236"/>
      <c r="AL263" s="107" t="s">
        <v>16</v>
      </c>
      <c r="AM263" s="231" t="s">
        <v>445</v>
      </c>
      <c r="AN263" s="232"/>
      <c r="AO263" s="232"/>
      <c r="AP263" s="232"/>
      <c r="AQ263" s="232"/>
      <c r="AR263" s="232"/>
      <c r="AS263" s="232"/>
      <c r="AT263" s="237"/>
    </row>
    <row r="264" spans="1:64" ht="14.25" thickBot="1" x14ac:dyDescent="0.2">
      <c r="A264" s="245"/>
      <c r="B264" s="247"/>
      <c r="C264" s="249"/>
      <c r="D264" s="249"/>
      <c r="E264" s="129" t="s">
        <v>6</v>
      </c>
      <c r="F264" s="247"/>
      <c r="G264" s="6" t="s">
        <v>7</v>
      </c>
      <c r="H264" s="247"/>
      <c r="I264" s="228"/>
      <c r="J264" s="230"/>
      <c r="K264" s="230"/>
      <c r="L264" s="115"/>
      <c r="M264" s="108"/>
      <c r="N264" s="238" t="s">
        <v>8</v>
      </c>
      <c r="O264" s="239"/>
      <c r="P264" s="239"/>
      <c r="Q264" s="239"/>
      <c r="R264" s="239"/>
      <c r="S264" s="239"/>
      <c r="T264" s="240"/>
      <c r="U264" s="129" t="s">
        <v>9</v>
      </c>
      <c r="V264" s="111" t="s">
        <v>10</v>
      </c>
      <c r="W264" s="112"/>
      <c r="X264" s="112"/>
      <c r="Y264" s="112"/>
      <c r="Z264" s="112"/>
      <c r="AA264" s="113"/>
      <c r="AB264" s="92" t="s">
        <v>11</v>
      </c>
      <c r="AC264" s="110"/>
      <c r="AD264" s="241" t="s">
        <v>8</v>
      </c>
      <c r="AE264" s="242"/>
      <c r="AF264" s="242"/>
      <c r="AG264" s="242"/>
      <c r="AH264" s="242"/>
      <c r="AI264" s="242"/>
      <c r="AJ264" s="243"/>
      <c r="AK264" s="100" t="s">
        <v>9</v>
      </c>
      <c r="AL264" s="108"/>
      <c r="AM264" s="238" t="s">
        <v>8</v>
      </c>
      <c r="AN264" s="239"/>
      <c r="AO264" s="239"/>
      <c r="AP264" s="239"/>
      <c r="AQ264" s="239"/>
      <c r="AR264" s="239"/>
      <c r="AS264" s="240"/>
      <c r="AT264" s="93" t="s">
        <v>9</v>
      </c>
    </row>
    <row r="265" spans="1:64" x14ac:dyDescent="0.15">
      <c r="A265" s="220">
        <v>53</v>
      </c>
      <c r="B265" s="223"/>
      <c r="C265" s="225"/>
      <c r="D265" s="223"/>
      <c r="E265" s="126" t="str">
        <f>IF(C265="○",IF($D265&lt;&gt;"",VLOOKUP($D265,新規学連登録者入力シート!$A$2:$U$101,8,FALSE),""),IF($D265&lt;&gt;"",IF(VLOOKUP(記入方法!$D265,登録者リスト!$A$1:$F$43729,4,FALSE)=基本情報!$D$6,VLOOKUP(記入方法!$D265,登録者リスト!$A$1:$F$43729,3,FALSE),""),""))</f>
        <v/>
      </c>
      <c r="F265" s="214" t="str">
        <f>IF(C265="○",IF($D265&lt;&gt;"",VLOOKUP($D265,新規学連登録者入力シート!$A$2:$U$101,9,FALSE),""),IF($D265&lt;&gt;"",IF(VLOOKUP(記入方法!$D265,登録者リスト!$A$1:$G$43729,4,FALSE)=基本情報!$D$6,VLOOKUP(記入方法!$D265,登録者リスト!$A$1:$G$43729,7,FALSE),""),""))</f>
        <v/>
      </c>
      <c r="G265" s="127" t="str">
        <f>IF(C265="○",IF($D265&lt;&gt;"",VLOOKUP($D265,新規学連登録者入力シート!$A$2:$U$101,14,FALSE),""),IF($D265&lt;&gt;"",IF(VLOOKUP(記入方法!$D265,登録者リスト!$A$1:$F$43729,4,FALSE)=基本情報!$D$6,VLOOKUP(記入方法!$D265,登録者リスト!$A$1:$F$43729,5,FALSE),""),""))</f>
        <v/>
      </c>
      <c r="H265" s="212" t="str">
        <f>IF(C265="○",IF($D265&lt;&gt;"",VLOOKUP($D265,新規学連登録者入力シート!$A$2:$U$101,19,FALSE),""),IF($D265&lt;&gt;"",IF(VLOOKUP(記入方法!$D265,登録者リスト!$A$1:$H$43729,4,FALSE)=基本情報!$D$6,VLOOKUP(記入方法!$D265,登録者リスト!$A$1:$H$43729,8,FALSE),""),""))</f>
        <v/>
      </c>
      <c r="I265" s="216"/>
      <c r="J265" s="216"/>
      <c r="K265" s="218" t="str">
        <f>IFERROR(IF(I265="","",IF(AND(I265&lt;&gt;"107 ハーフマラソン",I265&lt;&gt;"062 10000mW"),IF(BD265="T",IF(VALUE(M265)&lt;=BB265,"A標準",IF(VALUE(M265)&lt;=BC265,"B標準","未突破")),IF(VALUE(M265)&gt;=BB265,"A標準",IF(VALUE(M265)&gt;=BC265,"B標準","未突破"))),IF(VALUE(M265)&lt;=BC265,"","未突破"))),"")</f>
        <v/>
      </c>
      <c r="L265" s="105"/>
      <c r="M265" s="12" t="str">
        <f>IF(U265="",ASC(N265&amp;IF(P265&lt;&gt;"",TEXT(P265,"00"),"")&amp;IF(R265&lt;&gt;"",TEXT(R265,"00"),"")&amp;IF(T265&lt;&gt;"",TEXT(T265,"00"),"")),ASC(U265))</f>
        <v/>
      </c>
      <c r="N265" s="212"/>
      <c r="O265" s="196" t="s">
        <v>239</v>
      </c>
      <c r="P265" s="206"/>
      <c r="Q265" s="196" t="s">
        <v>240</v>
      </c>
      <c r="R265" s="206"/>
      <c r="S265" s="208" t="s">
        <v>241</v>
      </c>
      <c r="T265" s="210"/>
      <c r="U265" s="212"/>
      <c r="V265" s="7"/>
      <c r="W265" s="8" t="s">
        <v>23</v>
      </c>
      <c r="X265" s="7"/>
      <c r="Y265" s="8" t="s">
        <v>24</v>
      </c>
      <c r="Z265" s="7"/>
      <c r="AA265" s="8" t="s">
        <v>26</v>
      </c>
      <c r="AB265" s="214"/>
      <c r="AC265" s="101" t="str">
        <f>IF(AK265="",ASC(AD265&amp;IF(AF265&lt;&gt;"",TEXT(AF265,"00"),"")&amp;IF(AH265&lt;&gt;"",TEXT(AH265,"00"),"")&amp;IF(AJ265&lt;&gt;"",TEXT(AJ265,"00"),"")),ASC(AK265))</f>
        <v/>
      </c>
      <c r="AD265" s="198" t="str">
        <f>IF(I265="","",IF(I265="201 十種競技","",VLOOKUP(I265,大学記録!$A$3:$H$5,2,FALSE)))</f>
        <v/>
      </c>
      <c r="AE265" s="200" t="s">
        <v>239</v>
      </c>
      <c r="AF265" s="202" t="str">
        <f>IF(I265="","",IF(I265="201 十種競技","",VLOOKUP(I265,大学記録!$A$3:$H$5,4,FALSE)))</f>
        <v/>
      </c>
      <c r="AG265" s="200" t="s">
        <v>240</v>
      </c>
      <c r="AH265" s="202" t="str">
        <f>IF(I265="","",IF(I265="201 十種競技","",VLOOKUP(I265,大学記録!$A$3:$H$5,6,FALSE)))</f>
        <v/>
      </c>
      <c r="AI265" s="204" t="s">
        <v>241</v>
      </c>
      <c r="AJ265" s="262" t="str">
        <f>IF(I265="","",IF(I265="201 十種競技","",VLOOKUP(I265,大学記録!$A$3:$H$5,8,FALSE)))</f>
        <v/>
      </c>
      <c r="AK265" s="198" t="str">
        <f>IF(I265="","",IF(I265="201 十種競技",大学記録!#REF!,""))</f>
        <v/>
      </c>
      <c r="AL265" s="12" t="str">
        <f>IF(AT265="",ASC(AM265&amp;IF(AO265&lt;&gt;"",TEXT(AO265,"00"),"")&amp;IF(AQ265&lt;&gt;"",TEXT(AQ265,"00"),"")&amp;IF(AS265&lt;&gt;"",TEXT(AS265,"00"),"")),ASC(AT265))</f>
        <v/>
      </c>
      <c r="AM265" s="223"/>
      <c r="AN265" s="196" t="s">
        <v>239</v>
      </c>
      <c r="AO265" s="250"/>
      <c r="AP265" s="196" t="s">
        <v>240</v>
      </c>
      <c r="AQ265" s="250"/>
      <c r="AR265" s="208" t="s">
        <v>241</v>
      </c>
      <c r="AS265" s="252"/>
      <c r="AT265" s="254"/>
      <c r="AV265" s="5" t="str">
        <f>IF(AND(I265&lt;&gt;"107 ハーフマラソン",I265&lt;&gt;"062 10000mW"),D265 &amp; "-" &amp; I265,D265 &amp; "-" &amp; I265 &amp; J265)</f>
        <v>-</v>
      </c>
      <c r="AW265" s="5" t="str">
        <f>IF(ISERROR(VLOOKUP(記入方法!$AV265,登録者リスト!#REF!,4,FALSE)),"○","")</f>
        <v>○</v>
      </c>
      <c r="AX265" s="5" t="e">
        <f>IF(AND(I265&lt;&gt;"107 ハーフマラソン",I265&lt;&gt;"062 10000mW"),#REF! &amp; "-" &amp; I265,#REF! &amp; "-" &amp; I265 &amp; J265)</f>
        <v>#REF!</v>
      </c>
      <c r="AY265" s="5" t="str">
        <f>IF(ISERROR(VLOOKUP(AX265,突破者リスト外資格記録入力シート!$D$7:$M$106,2,FALSE)),"○","")</f>
        <v>○</v>
      </c>
      <c r="AZ265" s="5" t="str">
        <f>IF(C265="○","整理番号","登録番号")</f>
        <v>登録番号</v>
      </c>
      <c r="BA265" s="5" t="str">
        <f>IF(I265="107 ハーフマラソン","H",IF(I265="062 10000mW","W",""))</f>
        <v/>
      </c>
      <c r="BB265" s="5" t="e">
        <f>VLOOKUP($I265 &amp; $J265,標準記録!$A$1:$D$26,2,FALSE)</f>
        <v>#N/A</v>
      </c>
      <c r="BC265" s="5" t="e">
        <f>VLOOKUP($I265 &amp; $J265,標準記録!$A$1:$D$26,3,FALSE)</f>
        <v>#N/A</v>
      </c>
      <c r="BD265" s="5" t="e">
        <f>VLOOKUP($I265 &amp; $J265,標準記録!$A$1:$D$26,4,FALSE)</f>
        <v>#N/A</v>
      </c>
      <c r="BE265" s="5" t="str">
        <f>IF(BF265="","",A265)</f>
        <v/>
      </c>
      <c r="BF265" s="5" t="str">
        <f>IF(OR(I265="201 十種競技",I265="202 七種競技"),#REF!,"")</f>
        <v/>
      </c>
      <c r="BG265" s="5" t="str">
        <f>IF(I265="107 ハーフマラソン",#REF!,"")</f>
        <v/>
      </c>
      <c r="BH265" s="5" t="str">
        <f>I265 &amp; K265</f>
        <v/>
      </c>
      <c r="BI265" s="5">
        <f>I265</f>
        <v>0</v>
      </c>
      <c r="BJ265" s="5">
        <f>COUNTIF($BI$5:$BI$401,I265)</f>
        <v>160</v>
      </c>
      <c r="BK265" s="5">
        <f>COUNTIF($BH$5:$BH$401,I265 &amp; "B標準")</f>
        <v>0</v>
      </c>
      <c r="BL265" s="5" t="str">
        <f>D263 &amp; D265</f>
        <v>登録番号</v>
      </c>
    </row>
    <row r="266" spans="1:64" ht="14.25" thickBot="1" x14ac:dyDescent="0.2">
      <c r="A266" s="221"/>
      <c r="B266" s="224"/>
      <c r="C266" s="226"/>
      <c r="D266" s="224"/>
      <c r="E266" s="128" t="str">
        <f>IF(C265="○",IF($D265&lt;&gt;"",VLOOKUP($D265,新規学連登録者入力シート!$A$2:$U$101,7,FALSE),""),IF($D265&lt;&gt;"",IF(VLOOKUP(記入方法!$D265,登録者リスト!$A$1:$F$43729,4,FALSE)=基本情報!$D$6,VLOOKUP(記入方法!$D265,登録者リスト!$A$1:$F$43729,2,FALSE),""),""))</f>
        <v/>
      </c>
      <c r="F266" s="215"/>
      <c r="G266" s="128" t="str">
        <f>IF(C265="○",IF($D265&lt;&gt;"",VLOOKUP($D265,新規学連登録者入力シート!$A$2:$U$101,19,FALSE),""),IF($D265&lt;&gt;"",IF(VLOOKUP(記入方法!$D265,登録者リスト!$A$1:$F$43729,4,FALSE)=基本情報!$D$6,VLOOKUP(記入方法!$D265,登録者リスト!$A$1:$F$43729,6,FALSE),""),""))</f>
        <v/>
      </c>
      <c r="H266" s="213"/>
      <c r="I266" s="217"/>
      <c r="J266" s="217"/>
      <c r="K266" s="219"/>
      <c r="L266" s="106"/>
      <c r="M266" s="14" t="str">
        <f>IF(U266="",ASC(N266&amp;IF(P266&lt;&gt;"",TEXT(P266,"00"),"")&amp;IF(R266&lt;&gt;"",TEXT(R266,"00"),"")&amp;IF(T266&lt;&gt;"",TEXT(T266,"00"),"")),ASC(U266))</f>
        <v/>
      </c>
      <c r="N266" s="213"/>
      <c r="O266" s="197"/>
      <c r="P266" s="207"/>
      <c r="Q266" s="197"/>
      <c r="R266" s="207"/>
      <c r="S266" s="209"/>
      <c r="T266" s="211"/>
      <c r="U266" s="213"/>
      <c r="V266" s="9"/>
      <c r="W266" s="10" t="s">
        <v>23</v>
      </c>
      <c r="X266" s="9"/>
      <c r="Y266" s="10" t="s">
        <v>25</v>
      </c>
      <c r="Z266" s="9"/>
      <c r="AA266" s="10" t="s">
        <v>26</v>
      </c>
      <c r="AB266" s="215"/>
      <c r="AC266" s="102" t="str">
        <f>IF(AK266="",ASC(AD265&amp;IF(AF266&lt;&gt;"",TEXT(AF266,"00"),"")&amp;IF(AH266&lt;&gt;"",TEXT(AH266,"00"),"")&amp;IF(AJ266&lt;&gt;"",TEXT(AJ266,"00"),"")),ASC(AK266))</f>
        <v/>
      </c>
      <c r="AD266" s="199"/>
      <c r="AE266" s="201"/>
      <c r="AF266" s="203"/>
      <c r="AG266" s="201"/>
      <c r="AH266" s="203"/>
      <c r="AI266" s="205"/>
      <c r="AJ266" s="263"/>
      <c r="AK266" s="199"/>
      <c r="AL266" s="14" t="str">
        <f>IF(AT266="",ASC(AM266&amp;IF(AO266&lt;&gt;"",TEXT(AO266,"00"),"")&amp;IF(AQ266&lt;&gt;"",TEXT(AQ266,"00"),"")&amp;IF(AS266&lt;&gt;"",TEXT(AS266,"00"),"")),ASC(AT266))</f>
        <v/>
      </c>
      <c r="AM266" s="224"/>
      <c r="AN266" s="197"/>
      <c r="AO266" s="251"/>
      <c r="AP266" s="197"/>
      <c r="AQ266" s="251"/>
      <c r="AR266" s="209"/>
      <c r="AS266" s="253"/>
      <c r="AT266" s="255"/>
      <c r="AV266" s="5" t="str">
        <f>IF(AND(I266&lt;&gt;"107 ハーフマラソン",I266&lt;&gt;"062 10000mW"),D265 &amp; "-" &amp; I266,D265 &amp; "-" &amp; I266 &amp; J266)</f>
        <v>-</v>
      </c>
      <c r="AW266" s="5" t="str">
        <f>IF(ISERROR(VLOOKUP(記入方法!$AV266,登録者リスト!#REF!,4,FALSE)),"○","")</f>
        <v>○</v>
      </c>
      <c r="AX266" s="5" t="e">
        <f>IF(AND(I266&lt;&gt;"107 ハーフマラソン",I266&lt;&gt;"062 10000mW"),#REF! &amp; "-" &amp; I266,#REF! &amp; "-" &amp; I266 &amp; J266)</f>
        <v>#REF!</v>
      </c>
      <c r="AY266" s="5" t="str">
        <f>IF(ISERROR(VLOOKUP(AX266,突破者リスト外資格記録入力シート!$D$7:$M$106,2,FALSE)),"○","")</f>
        <v>○</v>
      </c>
      <c r="BA266" s="5" t="str">
        <f>IF(I266="107 ハーフマラソン","H",IF(I266="062 10000mW","W",""))</f>
        <v/>
      </c>
      <c r="BB266" s="5" t="e">
        <f>VLOOKUP($I266 &amp; $J266,標準記録!$A$1:$D$26,2,FALSE)</f>
        <v>#N/A</v>
      </c>
      <c r="BC266" s="5" t="e">
        <f>VLOOKUP($I266 &amp; $J266,標準記録!$A$1:$D$26,3,FALSE)</f>
        <v>#N/A</v>
      </c>
      <c r="BD266" s="5" t="e">
        <f>VLOOKUP($I266 &amp; $J266,標準記録!$A$1:$D$26,4,FALSE)</f>
        <v>#N/A</v>
      </c>
      <c r="BE266" s="5" t="str">
        <f>IF(BF266="","",A265)</f>
        <v/>
      </c>
      <c r="BF266" s="5" t="str">
        <f>IF(OR(I266="201 十種競技",I266="202 七種競技"),#REF!,"")</f>
        <v/>
      </c>
      <c r="BG266" s="5" t="str">
        <f>IF(I266="107 ハーフマラソン",#REF!,"")</f>
        <v/>
      </c>
      <c r="BH266" s="5" t="str">
        <f>I266 &amp; K266</f>
        <v/>
      </c>
      <c r="BI266" s="5">
        <f>I266</f>
        <v>0</v>
      </c>
      <c r="BJ266" s="5">
        <f>COUNTIF($BI$5:$BI$401,I266)</f>
        <v>160</v>
      </c>
      <c r="BK266" s="5">
        <f>COUNTIF($BH$5:$BH$401,I266 &amp; "B標準")</f>
        <v>0</v>
      </c>
    </row>
    <row r="267" spans="1:64" ht="15" thickTop="1" thickBot="1" x14ac:dyDescent="0.2">
      <c r="A267" s="222"/>
      <c r="B267" s="256" t="s">
        <v>128</v>
      </c>
      <c r="C267" s="257"/>
      <c r="D267" s="257"/>
      <c r="E267" s="257"/>
      <c r="F267" s="257"/>
      <c r="G267" s="258"/>
      <c r="H267" s="125"/>
      <c r="I267" s="259"/>
      <c r="J267" s="260"/>
      <c r="K267" s="260"/>
      <c r="L267" s="260"/>
      <c r="M267" s="260"/>
      <c r="N267" s="260"/>
      <c r="O267" s="260"/>
      <c r="P267" s="260"/>
      <c r="Q267" s="260"/>
      <c r="R267" s="260"/>
      <c r="S267" s="260"/>
      <c r="T267" s="260"/>
      <c r="U267" s="260"/>
      <c r="V267" s="260"/>
      <c r="W267" s="260"/>
      <c r="X267" s="260"/>
      <c r="Y267" s="260"/>
      <c r="Z267" s="260"/>
      <c r="AA267" s="260"/>
      <c r="AB267" s="260"/>
      <c r="AC267" s="260"/>
      <c r="AD267" s="260"/>
      <c r="AE267" s="260"/>
      <c r="AF267" s="260"/>
      <c r="AG267" s="260"/>
      <c r="AH267" s="260"/>
      <c r="AI267" s="260"/>
      <c r="AJ267" s="260"/>
      <c r="AK267" s="260"/>
      <c r="AL267" s="260"/>
      <c r="AM267" s="260"/>
      <c r="AN267" s="260"/>
      <c r="AO267" s="260"/>
      <c r="AP267" s="260"/>
      <c r="AQ267" s="260"/>
      <c r="AR267" s="260"/>
      <c r="AS267" s="260"/>
      <c r="AT267" s="261"/>
    </row>
    <row r="268" spans="1:64" ht="13.5" customHeight="1" x14ac:dyDescent="0.15">
      <c r="A268" s="244"/>
      <c r="B268" s="246" t="s">
        <v>0</v>
      </c>
      <c r="C268" s="248" t="s">
        <v>242</v>
      </c>
      <c r="D268" s="248" t="str">
        <f>IF(C270="○","整理番号","登録番号")</f>
        <v>登録番号</v>
      </c>
      <c r="E268" s="124" t="s">
        <v>13550</v>
      </c>
      <c r="F268" s="246" t="s">
        <v>275</v>
      </c>
      <c r="G268" s="104" t="s">
        <v>1</v>
      </c>
      <c r="H268" s="229" t="s">
        <v>13551</v>
      </c>
      <c r="I268" s="227" t="s">
        <v>2</v>
      </c>
      <c r="J268" s="229" t="s">
        <v>284</v>
      </c>
      <c r="K268" s="229" t="s">
        <v>3</v>
      </c>
      <c r="L268" s="114" t="s">
        <v>243</v>
      </c>
      <c r="M268" s="107" t="s">
        <v>16</v>
      </c>
      <c r="N268" s="231" t="s">
        <v>4</v>
      </c>
      <c r="O268" s="232"/>
      <c r="P268" s="232"/>
      <c r="Q268" s="232"/>
      <c r="R268" s="232"/>
      <c r="S268" s="232"/>
      <c r="T268" s="232"/>
      <c r="U268" s="232"/>
      <c r="V268" s="232"/>
      <c r="W268" s="232"/>
      <c r="X268" s="232"/>
      <c r="Y268" s="232"/>
      <c r="Z268" s="232"/>
      <c r="AA268" s="232"/>
      <c r="AB268" s="233"/>
      <c r="AC268" s="109" t="s">
        <v>16</v>
      </c>
      <c r="AD268" s="234" t="s">
        <v>448</v>
      </c>
      <c r="AE268" s="235"/>
      <c r="AF268" s="235"/>
      <c r="AG268" s="235"/>
      <c r="AH268" s="235"/>
      <c r="AI268" s="235"/>
      <c r="AJ268" s="235"/>
      <c r="AK268" s="236"/>
      <c r="AL268" s="107" t="s">
        <v>16</v>
      </c>
      <c r="AM268" s="231" t="s">
        <v>445</v>
      </c>
      <c r="AN268" s="232"/>
      <c r="AO268" s="232"/>
      <c r="AP268" s="232"/>
      <c r="AQ268" s="232"/>
      <c r="AR268" s="232"/>
      <c r="AS268" s="232"/>
      <c r="AT268" s="237"/>
    </row>
    <row r="269" spans="1:64" ht="14.25" thickBot="1" x14ac:dyDescent="0.2">
      <c r="A269" s="245"/>
      <c r="B269" s="247"/>
      <c r="C269" s="249"/>
      <c r="D269" s="249"/>
      <c r="E269" s="129" t="s">
        <v>6</v>
      </c>
      <c r="F269" s="247"/>
      <c r="G269" s="6" t="s">
        <v>7</v>
      </c>
      <c r="H269" s="247"/>
      <c r="I269" s="228"/>
      <c r="J269" s="230"/>
      <c r="K269" s="230"/>
      <c r="L269" s="115"/>
      <c r="M269" s="108"/>
      <c r="N269" s="238" t="s">
        <v>8</v>
      </c>
      <c r="O269" s="239"/>
      <c r="P269" s="239"/>
      <c r="Q269" s="239"/>
      <c r="R269" s="239"/>
      <c r="S269" s="239"/>
      <c r="T269" s="240"/>
      <c r="U269" s="129" t="s">
        <v>9</v>
      </c>
      <c r="V269" s="111" t="s">
        <v>10</v>
      </c>
      <c r="W269" s="112"/>
      <c r="X269" s="112"/>
      <c r="Y269" s="112"/>
      <c r="Z269" s="112"/>
      <c r="AA269" s="113"/>
      <c r="AB269" s="92" t="s">
        <v>11</v>
      </c>
      <c r="AC269" s="110"/>
      <c r="AD269" s="241" t="s">
        <v>8</v>
      </c>
      <c r="AE269" s="242"/>
      <c r="AF269" s="242"/>
      <c r="AG269" s="242"/>
      <c r="AH269" s="242"/>
      <c r="AI269" s="242"/>
      <c r="AJ269" s="243"/>
      <c r="AK269" s="100" t="s">
        <v>9</v>
      </c>
      <c r="AL269" s="108"/>
      <c r="AM269" s="238" t="s">
        <v>8</v>
      </c>
      <c r="AN269" s="239"/>
      <c r="AO269" s="239"/>
      <c r="AP269" s="239"/>
      <c r="AQ269" s="239"/>
      <c r="AR269" s="239"/>
      <c r="AS269" s="240"/>
      <c r="AT269" s="93" t="s">
        <v>9</v>
      </c>
    </row>
    <row r="270" spans="1:64" x14ac:dyDescent="0.15">
      <c r="A270" s="220">
        <v>54</v>
      </c>
      <c r="B270" s="223"/>
      <c r="C270" s="225"/>
      <c r="D270" s="223"/>
      <c r="E270" s="126" t="str">
        <f>IF(C270="○",IF($D270&lt;&gt;"",VLOOKUP($D270,新規学連登録者入力シート!$A$2:$U$101,8,FALSE),""),IF($D270&lt;&gt;"",IF(VLOOKUP(記入方法!$D270,登録者リスト!$A$1:$F$43729,4,FALSE)=基本情報!$D$6,VLOOKUP(記入方法!$D270,登録者リスト!$A$1:$F$43729,3,FALSE),""),""))</f>
        <v/>
      </c>
      <c r="F270" s="214" t="str">
        <f>IF(C270="○",IF($D270&lt;&gt;"",VLOOKUP($D270,新規学連登録者入力シート!$A$2:$U$101,9,FALSE),""),IF($D270&lt;&gt;"",IF(VLOOKUP(記入方法!$D270,登録者リスト!$A$1:$G$43729,4,FALSE)=基本情報!$D$6,VLOOKUP(記入方法!$D270,登録者リスト!$A$1:$G$43729,7,FALSE),""),""))</f>
        <v/>
      </c>
      <c r="G270" s="127" t="str">
        <f>IF(C270="○",IF($D270&lt;&gt;"",VLOOKUP($D270,新規学連登録者入力シート!$A$2:$U$101,14,FALSE),""),IF($D270&lt;&gt;"",IF(VLOOKUP(記入方法!$D270,登録者リスト!$A$1:$F$43729,4,FALSE)=基本情報!$D$6,VLOOKUP(記入方法!$D270,登録者リスト!$A$1:$F$43729,5,FALSE),""),""))</f>
        <v/>
      </c>
      <c r="H270" s="212" t="str">
        <f>IF(C270="○",IF($D270&lt;&gt;"",VLOOKUP($D270,新規学連登録者入力シート!$A$2:$U$101,19,FALSE),""),IF($D270&lt;&gt;"",IF(VLOOKUP(記入方法!$D270,登録者リスト!$A$1:$H$43729,4,FALSE)=基本情報!$D$6,VLOOKUP(記入方法!$D270,登録者リスト!$A$1:$H$43729,8,FALSE),""),""))</f>
        <v/>
      </c>
      <c r="I270" s="216"/>
      <c r="J270" s="216"/>
      <c r="K270" s="218" t="str">
        <f>IFERROR(IF(I270="","",IF(AND(I270&lt;&gt;"107 ハーフマラソン",I270&lt;&gt;"062 10000mW"),IF(BD270="T",IF(VALUE(M270)&lt;=BB270,"A標準",IF(VALUE(M270)&lt;=BC270,"B標準","未突破")),IF(VALUE(M270)&gt;=BB270,"A標準",IF(VALUE(M270)&gt;=BC270,"B標準","未突破"))),IF(VALUE(M270)&lt;=BC270,"","未突破"))),"")</f>
        <v/>
      </c>
      <c r="L270" s="105"/>
      <c r="M270" s="12" t="str">
        <f>IF(U270="",ASC(N270&amp;IF(P270&lt;&gt;"",TEXT(P270,"00"),"")&amp;IF(R270&lt;&gt;"",TEXT(R270,"00"),"")&amp;IF(T270&lt;&gt;"",TEXT(T270,"00"),"")),ASC(U270))</f>
        <v/>
      </c>
      <c r="N270" s="212"/>
      <c r="O270" s="196" t="s">
        <v>239</v>
      </c>
      <c r="P270" s="206"/>
      <c r="Q270" s="196" t="s">
        <v>240</v>
      </c>
      <c r="R270" s="206"/>
      <c r="S270" s="208" t="s">
        <v>241</v>
      </c>
      <c r="T270" s="210"/>
      <c r="U270" s="212"/>
      <c r="V270" s="7"/>
      <c r="W270" s="8" t="s">
        <v>23</v>
      </c>
      <c r="X270" s="7"/>
      <c r="Y270" s="8" t="s">
        <v>24</v>
      </c>
      <c r="Z270" s="7"/>
      <c r="AA270" s="8" t="s">
        <v>26</v>
      </c>
      <c r="AB270" s="214"/>
      <c r="AC270" s="101" t="str">
        <f>IF(AK270="",ASC(AD270&amp;IF(AF270&lt;&gt;"",TEXT(AF270,"00"),"")&amp;IF(AH270&lt;&gt;"",TEXT(AH270,"00"),"")&amp;IF(AJ270&lt;&gt;"",TEXT(AJ270,"00"),"")),ASC(AK270))</f>
        <v/>
      </c>
      <c r="AD270" s="198" t="str">
        <f>IF(I270="","",IF(I270="201 十種競技","",VLOOKUP(I270,大学記録!$A$3:$H$5,2,FALSE)))</f>
        <v/>
      </c>
      <c r="AE270" s="200" t="s">
        <v>239</v>
      </c>
      <c r="AF270" s="202" t="str">
        <f>IF(I270="","",IF(I270="201 十種競技","",VLOOKUP(I270,大学記録!$A$3:$H$5,4,FALSE)))</f>
        <v/>
      </c>
      <c r="AG270" s="200" t="s">
        <v>240</v>
      </c>
      <c r="AH270" s="202" t="str">
        <f>IF(I270="","",IF(I270="201 十種競技","",VLOOKUP(I270,大学記録!$A$3:$H$5,6,FALSE)))</f>
        <v/>
      </c>
      <c r="AI270" s="204" t="s">
        <v>241</v>
      </c>
      <c r="AJ270" s="262" t="str">
        <f>IF(I270="","",IF(I270="201 十種競技","",VLOOKUP(I270,大学記録!$A$3:$H$5,8,FALSE)))</f>
        <v/>
      </c>
      <c r="AK270" s="198" t="str">
        <f>IF(I270="","",IF(I270="201 十種競技",大学記録!#REF!,""))</f>
        <v/>
      </c>
      <c r="AL270" s="12" t="str">
        <f>IF(AT270="",ASC(AM270&amp;IF(AO270&lt;&gt;"",TEXT(AO270,"00"),"")&amp;IF(AQ270&lt;&gt;"",TEXT(AQ270,"00"),"")&amp;IF(AS270&lt;&gt;"",TEXT(AS270,"00"),"")),ASC(AT270))</f>
        <v/>
      </c>
      <c r="AM270" s="223"/>
      <c r="AN270" s="196" t="s">
        <v>239</v>
      </c>
      <c r="AO270" s="250"/>
      <c r="AP270" s="196" t="s">
        <v>240</v>
      </c>
      <c r="AQ270" s="250"/>
      <c r="AR270" s="208" t="s">
        <v>241</v>
      </c>
      <c r="AS270" s="252"/>
      <c r="AT270" s="254"/>
      <c r="AV270" s="5" t="str">
        <f>IF(AND(I270&lt;&gt;"107 ハーフマラソン",I270&lt;&gt;"062 10000mW"),D270 &amp; "-" &amp; I270,D270 &amp; "-" &amp; I270 &amp; J270)</f>
        <v>-</v>
      </c>
      <c r="AW270" s="5" t="str">
        <f>IF(ISERROR(VLOOKUP(記入方法!$AV270,登録者リスト!#REF!,4,FALSE)),"○","")</f>
        <v>○</v>
      </c>
      <c r="AX270" s="5" t="e">
        <f>IF(AND(I270&lt;&gt;"107 ハーフマラソン",I270&lt;&gt;"062 10000mW"),#REF! &amp; "-" &amp; I270,#REF! &amp; "-" &amp; I270 &amp; J270)</f>
        <v>#REF!</v>
      </c>
      <c r="AY270" s="5" t="str">
        <f>IF(ISERROR(VLOOKUP(AX270,突破者リスト外資格記録入力シート!$D$7:$M$106,2,FALSE)),"○","")</f>
        <v>○</v>
      </c>
      <c r="AZ270" s="5" t="str">
        <f>IF(C270="○","整理番号","登録番号")</f>
        <v>登録番号</v>
      </c>
      <c r="BA270" s="5" t="str">
        <f>IF(I270="107 ハーフマラソン","H",IF(I270="062 10000mW","W",""))</f>
        <v/>
      </c>
      <c r="BB270" s="5" t="e">
        <f>VLOOKUP($I270 &amp; $J270,標準記録!$A$1:$D$26,2,FALSE)</f>
        <v>#N/A</v>
      </c>
      <c r="BC270" s="5" t="e">
        <f>VLOOKUP($I270 &amp; $J270,標準記録!$A$1:$D$26,3,FALSE)</f>
        <v>#N/A</v>
      </c>
      <c r="BD270" s="5" t="e">
        <f>VLOOKUP($I270 &amp; $J270,標準記録!$A$1:$D$26,4,FALSE)</f>
        <v>#N/A</v>
      </c>
      <c r="BE270" s="5" t="str">
        <f>IF(BF270="","",A270)</f>
        <v/>
      </c>
      <c r="BF270" s="5" t="str">
        <f>IF(OR(I270="201 十種競技",I270="202 七種競技"),#REF!,"")</f>
        <v/>
      </c>
      <c r="BG270" s="5" t="str">
        <f>IF(I270="107 ハーフマラソン",#REF!,"")</f>
        <v/>
      </c>
      <c r="BH270" s="5" t="str">
        <f>I270 &amp; K270</f>
        <v/>
      </c>
      <c r="BI270" s="5">
        <f>I270</f>
        <v>0</v>
      </c>
      <c r="BJ270" s="5">
        <f>COUNTIF($BI$5:$BI$401,I270)</f>
        <v>160</v>
      </c>
      <c r="BK270" s="5">
        <f>COUNTIF($BH$5:$BH$401,I270 &amp; "B標準")</f>
        <v>0</v>
      </c>
      <c r="BL270" s="5" t="str">
        <f>D268 &amp; D270</f>
        <v>登録番号</v>
      </c>
    </row>
    <row r="271" spans="1:64" ht="14.25" thickBot="1" x14ac:dyDescent="0.2">
      <c r="A271" s="221"/>
      <c r="B271" s="224"/>
      <c r="C271" s="226"/>
      <c r="D271" s="224"/>
      <c r="E271" s="128" t="str">
        <f>IF(C270="○",IF($D270&lt;&gt;"",VLOOKUP($D270,新規学連登録者入力シート!$A$2:$U$101,7,FALSE),""),IF($D270&lt;&gt;"",IF(VLOOKUP(記入方法!$D270,登録者リスト!$A$1:$F$43729,4,FALSE)=基本情報!$D$6,VLOOKUP(記入方法!$D270,登録者リスト!$A$1:$F$43729,2,FALSE),""),""))</f>
        <v/>
      </c>
      <c r="F271" s="215"/>
      <c r="G271" s="128" t="str">
        <f>IF(C270="○",IF($D270&lt;&gt;"",VLOOKUP($D270,新規学連登録者入力シート!$A$2:$U$101,19,FALSE),""),IF($D270&lt;&gt;"",IF(VLOOKUP(記入方法!$D270,登録者リスト!$A$1:$F$43729,4,FALSE)=基本情報!$D$6,VLOOKUP(記入方法!$D270,登録者リスト!$A$1:$F$43729,6,FALSE),""),""))</f>
        <v/>
      </c>
      <c r="H271" s="213"/>
      <c r="I271" s="217"/>
      <c r="J271" s="217"/>
      <c r="K271" s="219"/>
      <c r="L271" s="106"/>
      <c r="M271" s="14" t="str">
        <f>IF(U271="",ASC(N271&amp;IF(P271&lt;&gt;"",TEXT(P271,"00"),"")&amp;IF(R271&lt;&gt;"",TEXT(R271,"00"),"")&amp;IF(T271&lt;&gt;"",TEXT(T271,"00"),"")),ASC(U271))</f>
        <v/>
      </c>
      <c r="N271" s="213"/>
      <c r="O271" s="197"/>
      <c r="P271" s="207"/>
      <c r="Q271" s="197"/>
      <c r="R271" s="207"/>
      <c r="S271" s="209"/>
      <c r="T271" s="211"/>
      <c r="U271" s="213"/>
      <c r="V271" s="9"/>
      <c r="W271" s="10" t="s">
        <v>23</v>
      </c>
      <c r="X271" s="9"/>
      <c r="Y271" s="10" t="s">
        <v>25</v>
      </c>
      <c r="Z271" s="9"/>
      <c r="AA271" s="10" t="s">
        <v>26</v>
      </c>
      <c r="AB271" s="215"/>
      <c r="AC271" s="102" t="str">
        <f>IF(AK271="",ASC(AD270&amp;IF(AF271&lt;&gt;"",TEXT(AF271,"00"),"")&amp;IF(AH271&lt;&gt;"",TEXT(AH271,"00"),"")&amp;IF(AJ271&lt;&gt;"",TEXT(AJ271,"00"),"")),ASC(AK271))</f>
        <v/>
      </c>
      <c r="AD271" s="199"/>
      <c r="AE271" s="201"/>
      <c r="AF271" s="203"/>
      <c r="AG271" s="201"/>
      <c r="AH271" s="203"/>
      <c r="AI271" s="205"/>
      <c r="AJ271" s="263"/>
      <c r="AK271" s="199"/>
      <c r="AL271" s="14" t="str">
        <f>IF(AT271="",ASC(AM271&amp;IF(AO271&lt;&gt;"",TEXT(AO271,"00"),"")&amp;IF(AQ271&lt;&gt;"",TEXT(AQ271,"00"),"")&amp;IF(AS271&lt;&gt;"",TEXT(AS271,"00"),"")),ASC(AT271))</f>
        <v/>
      </c>
      <c r="AM271" s="224"/>
      <c r="AN271" s="197"/>
      <c r="AO271" s="251"/>
      <c r="AP271" s="197"/>
      <c r="AQ271" s="251"/>
      <c r="AR271" s="209"/>
      <c r="AS271" s="253"/>
      <c r="AT271" s="255"/>
      <c r="AV271" s="5" t="str">
        <f>IF(AND(I271&lt;&gt;"107 ハーフマラソン",I271&lt;&gt;"062 10000mW"),D270 &amp; "-" &amp; I271,D270 &amp; "-" &amp; I271 &amp; J271)</f>
        <v>-</v>
      </c>
      <c r="AW271" s="5" t="str">
        <f>IF(ISERROR(VLOOKUP(記入方法!$AV271,登録者リスト!#REF!,4,FALSE)),"○","")</f>
        <v>○</v>
      </c>
      <c r="AX271" s="5" t="e">
        <f>IF(AND(I271&lt;&gt;"107 ハーフマラソン",I271&lt;&gt;"062 10000mW"),#REF! &amp; "-" &amp; I271,#REF! &amp; "-" &amp; I271 &amp; J271)</f>
        <v>#REF!</v>
      </c>
      <c r="AY271" s="5" t="str">
        <f>IF(ISERROR(VLOOKUP(AX271,突破者リスト外資格記録入力シート!$D$7:$M$106,2,FALSE)),"○","")</f>
        <v>○</v>
      </c>
      <c r="BA271" s="5" t="str">
        <f>IF(I271="107 ハーフマラソン","H",IF(I271="062 10000mW","W",""))</f>
        <v/>
      </c>
      <c r="BB271" s="5" t="e">
        <f>VLOOKUP($I271 &amp; $J271,標準記録!$A$1:$D$26,2,FALSE)</f>
        <v>#N/A</v>
      </c>
      <c r="BC271" s="5" t="e">
        <f>VLOOKUP($I271 &amp; $J271,標準記録!$A$1:$D$26,3,FALSE)</f>
        <v>#N/A</v>
      </c>
      <c r="BD271" s="5" t="e">
        <f>VLOOKUP($I271 &amp; $J271,標準記録!$A$1:$D$26,4,FALSE)</f>
        <v>#N/A</v>
      </c>
      <c r="BE271" s="5" t="str">
        <f>IF(BF271="","",A270)</f>
        <v/>
      </c>
      <c r="BF271" s="5" t="str">
        <f>IF(OR(I271="201 十種競技",I271="202 七種競技"),#REF!,"")</f>
        <v/>
      </c>
      <c r="BG271" s="5" t="str">
        <f>IF(I271="107 ハーフマラソン",#REF!,"")</f>
        <v/>
      </c>
      <c r="BH271" s="5" t="str">
        <f>I271 &amp; K271</f>
        <v/>
      </c>
      <c r="BI271" s="5">
        <f>I271</f>
        <v>0</v>
      </c>
      <c r="BJ271" s="5">
        <f>COUNTIF($BI$5:$BI$401,I271)</f>
        <v>160</v>
      </c>
      <c r="BK271" s="5">
        <f>COUNTIF($BH$5:$BH$401,I271 &amp; "B標準")</f>
        <v>0</v>
      </c>
    </row>
    <row r="272" spans="1:64" ht="15" thickTop="1" thickBot="1" x14ac:dyDescent="0.2">
      <c r="A272" s="222"/>
      <c r="B272" s="256" t="s">
        <v>128</v>
      </c>
      <c r="C272" s="257"/>
      <c r="D272" s="257"/>
      <c r="E272" s="257"/>
      <c r="F272" s="257"/>
      <c r="G272" s="258"/>
      <c r="H272" s="125"/>
      <c r="I272" s="259"/>
      <c r="J272" s="260"/>
      <c r="K272" s="260"/>
      <c r="L272" s="260"/>
      <c r="M272" s="260"/>
      <c r="N272" s="260"/>
      <c r="O272" s="260"/>
      <c r="P272" s="260"/>
      <c r="Q272" s="260"/>
      <c r="R272" s="260"/>
      <c r="S272" s="260"/>
      <c r="T272" s="260"/>
      <c r="U272" s="260"/>
      <c r="V272" s="260"/>
      <c r="W272" s="260"/>
      <c r="X272" s="260"/>
      <c r="Y272" s="260"/>
      <c r="Z272" s="260"/>
      <c r="AA272" s="260"/>
      <c r="AB272" s="260"/>
      <c r="AC272" s="260"/>
      <c r="AD272" s="260"/>
      <c r="AE272" s="260"/>
      <c r="AF272" s="260"/>
      <c r="AG272" s="260"/>
      <c r="AH272" s="260"/>
      <c r="AI272" s="260"/>
      <c r="AJ272" s="260"/>
      <c r="AK272" s="260"/>
      <c r="AL272" s="260"/>
      <c r="AM272" s="260"/>
      <c r="AN272" s="260"/>
      <c r="AO272" s="260"/>
      <c r="AP272" s="260"/>
      <c r="AQ272" s="260"/>
      <c r="AR272" s="260"/>
      <c r="AS272" s="260"/>
      <c r="AT272" s="261"/>
    </row>
    <row r="273" spans="1:64" ht="13.5" customHeight="1" x14ac:dyDescent="0.15">
      <c r="A273" s="244"/>
      <c r="B273" s="246" t="s">
        <v>0</v>
      </c>
      <c r="C273" s="248" t="s">
        <v>242</v>
      </c>
      <c r="D273" s="248" t="str">
        <f>IF(C275="○","整理番号","登録番号")</f>
        <v>登録番号</v>
      </c>
      <c r="E273" s="124" t="s">
        <v>13550</v>
      </c>
      <c r="F273" s="246" t="s">
        <v>275</v>
      </c>
      <c r="G273" s="104" t="s">
        <v>1</v>
      </c>
      <c r="H273" s="229" t="s">
        <v>13551</v>
      </c>
      <c r="I273" s="227" t="s">
        <v>2</v>
      </c>
      <c r="J273" s="229" t="s">
        <v>284</v>
      </c>
      <c r="K273" s="229" t="s">
        <v>3</v>
      </c>
      <c r="L273" s="114" t="s">
        <v>243</v>
      </c>
      <c r="M273" s="107" t="s">
        <v>16</v>
      </c>
      <c r="N273" s="231" t="s">
        <v>4</v>
      </c>
      <c r="O273" s="232"/>
      <c r="P273" s="232"/>
      <c r="Q273" s="232"/>
      <c r="R273" s="232"/>
      <c r="S273" s="232"/>
      <c r="T273" s="232"/>
      <c r="U273" s="232"/>
      <c r="V273" s="232"/>
      <c r="W273" s="232"/>
      <c r="X273" s="232"/>
      <c r="Y273" s="232"/>
      <c r="Z273" s="232"/>
      <c r="AA273" s="232"/>
      <c r="AB273" s="233"/>
      <c r="AC273" s="109" t="s">
        <v>16</v>
      </c>
      <c r="AD273" s="234" t="s">
        <v>448</v>
      </c>
      <c r="AE273" s="235"/>
      <c r="AF273" s="235"/>
      <c r="AG273" s="235"/>
      <c r="AH273" s="235"/>
      <c r="AI273" s="235"/>
      <c r="AJ273" s="235"/>
      <c r="AK273" s="236"/>
      <c r="AL273" s="107" t="s">
        <v>16</v>
      </c>
      <c r="AM273" s="231" t="s">
        <v>445</v>
      </c>
      <c r="AN273" s="232"/>
      <c r="AO273" s="232"/>
      <c r="AP273" s="232"/>
      <c r="AQ273" s="232"/>
      <c r="AR273" s="232"/>
      <c r="AS273" s="232"/>
      <c r="AT273" s="237"/>
    </row>
    <row r="274" spans="1:64" ht="14.25" thickBot="1" x14ac:dyDescent="0.2">
      <c r="A274" s="245"/>
      <c r="B274" s="247"/>
      <c r="C274" s="249"/>
      <c r="D274" s="249"/>
      <c r="E274" s="129" t="s">
        <v>6</v>
      </c>
      <c r="F274" s="247"/>
      <c r="G274" s="6" t="s">
        <v>7</v>
      </c>
      <c r="H274" s="247"/>
      <c r="I274" s="228"/>
      <c r="J274" s="230"/>
      <c r="K274" s="230"/>
      <c r="L274" s="115"/>
      <c r="M274" s="108"/>
      <c r="N274" s="238" t="s">
        <v>8</v>
      </c>
      <c r="O274" s="239"/>
      <c r="P274" s="239"/>
      <c r="Q274" s="239"/>
      <c r="R274" s="239"/>
      <c r="S274" s="239"/>
      <c r="T274" s="240"/>
      <c r="U274" s="129" t="s">
        <v>9</v>
      </c>
      <c r="V274" s="111" t="s">
        <v>10</v>
      </c>
      <c r="W274" s="112"/>
      <c r="X274" s="112"/>
      <c r="Y274" s="112"/>
      <c r="Z274" s="112"/>
      <c r="AA274" s="113"/>
      <c r="AB274" s="92" t="s">
        <v>11</v>
      </c>
      <c r="AC274" s="110"/>
      <c r="AD274" s="241" t="s">
        <v>8</v>
      </c>
      <c r="AE274" s="242"/>
      <c r="AF274" s="242"/>
      <c r="AG274" s="242"/>
      <c r="AH274" s="242"/>
      <c r="AI274" s="242"/>
      <c r="AJ274" s="243"/>
      <c r="AK274" s="100" t="s">
        <v>9</v>
      </c>
      <c r="AL274" s="108"/>
      <c r="AM274" s="238" t="s">
        <v>8</v>
      </c>
      <c r="AN274" s="239"/>
      <c r="AO274" s="239"/>
      <c r="AP274" s="239"/>
      <c r="AQ274" s="239"/>
      <c r="AR274" s="239"/>
      <c r="AS274" s="240"/>
      <c r="AT274" s="93" t="s">
        <v>9</v>
      </c>
    </row>
    <row r="275" spans="1:64" x14ac:dyDescent="0.15">
      <c r="A275" s="220">
        <v>55</v>
      </c>
      <c r="B275" s="223"/>
      <c r="C275" s="225"/>
      <c r="D275" s="223"/>
      <c r="E275" s="126" t="str">
        <f>IF(C275="○",IF($D275&lt;&gt;"",VLOOKUP($D275,新規学連登録者入力シート!$A$2:$U$101,8,FALSE),""),IF($D275&lt;&gt;"",IF(VLOOKUP(記入方法!$D275,登録者リスト!$A$1:$F$43729,4,FALSE)=基本情報!$D$6,VLOOKUP(記入方法!$D275,登録者リスト!$A$1:$F$43729,3,FALSE),""),""))</f>
        <v/>
      </c>
      <c r="F275" s="214" t="str">
        <f>IF(C275="○",IF($D275&lt;&gt;"",VLOOKUP($D275,新規学連登録者入力シート!$A$2:$U$101,9,FALSE),""),IF($D275&lt;&gt;"",IF(VLOOKUP(記入方法!$D275,登録者リスト!$A$1:$G$43729,4,FALSE)=基本情報!$D$6,VLOOKUP(記入方法!$D275,登録者リスト!$A$1:$G$43729,7,FALSE),""),""))</f>
        <v/>
      </c>
      <c r="G275" s="127" t="str">
        <f>IF(C275="○",IF($D275&lt;&gt;"",VLOOKUP($D275,新規学連登録者入力シート!$A$2:$U$101,14,FALSE),""),IF($D275&lt;&gt;"",IF(VLOOKUP(記入方法!$D275,登録者リスト!$A$1:$F$43729,4,FALSE)=基本情報!$D$6,VLOOKUP(記入方法!$D275,登録者リスト!$A$1:$F$43729,5,FALSE),""),""))</f>
        <v/>
      </c>
      <c r="H275" s="212" t="str">
        <f>IF(C275="○",IF($D275&lt;&gt;"",VLOOKUP($D275,新規学連登録者入力シート!$A$2:$U$101,19,FALSE),""),IF($D275&lt;&gt;"",IF(VLOOKUP(記入方法!$D275,登録者リスト!$A$1:$H$43729,4,FALSE)=基本情報!$D$6,VLOOKUP(記入方法!$D275,登録者リスト!$A$1:$H$43729,8,FALSE),""),""))</f>
        <v/>
      </c>
      <c r="I275" s="216"/>
      <c r="J275" s="216"/>
      <c r="K275" s="218" t="str">
        <f>IFERROR(IF(I275="","",IF(AND(I275&lt;&gt;"107 ハーフマラソン",I275&lt;&gt;"062 10000mW"),IF(BD275="T",IF(VALUE(M275)&lt;=BB275,"A標準",IF(VALUE(M275)&lt;=BC275,"B標準","未突破")),IF(VALUE(M275)&gt;=BB275,"A標準",IF(VALUE(M275)&gt;=BC275,"B標準","未突破"))),IF(VALUE(M275)&lt;=BC275,"","未突破"))),"")</f>
        <v/>
      </c>
      <c r="L275" s="105"/>
      <c r="M275" s="12" t="str">
        <f>IF(U275="",ASC(N275&amp;IF(P275&lt;&gt;"",TEXT(P275,"00"),"")&amp;IF(R275&lt;&gt;"",TEXT(R275,"00"),"")&amp;IF(T275&lt;&gt;"",TEXT(T275,"00"),"")),ASC(U275))</f>
        <v/>
      </c>
      <c r="N275" s="212"/>
      <c r="O275" s="196" t="s">
        <v>239</v>
      </c>
      <c r="P275" s="206"/>
      <c r="Q275" s="196" t="s">
        <v>240</v>
      </c>
      <c r="R275" s="206"/>
      <c r="S275" s="208" t="s">
        <v>241</v>
      </c>
      <c r="T275" s="210"/>
      <c r="U275" s="212"/>
      <c r="V275" s="7"/>
      <c r="W275" s="8" t="s">
        <v>23</v>
      </c>
      <c r="X275" s="7"/>
      <c r="Y275" s="8" t="s">
        <v>24</v>
      </c>
      <c r="Z275" s="7"/>
      <c r="AA275" s="8" t="s">
        <v>26</v>
      </c>
      <c r="AB275" s="214"/>
      <c r="AC275" s="101" t="str">
        <f>IF(AK275="",ASC(AD275&amp;IF(AF275&lt;&gt;"",TEXT(AF275,"00"),"")&amp;IF(AH275&lt;&gt;"",TEXT(AH275,"00"),"")&amp;IF(AJ275&lt;&gt;"",TEXT(AJ275,"00"),"")),ASC(AK275))</f>
        <v/>
      </c>
      <c r="AD275" s="198" t="str">
        <f>IF(I275="","",IF(I275="201 十種競技","",VLOOKUP(I275,大学記録!$A$3:$H$5,2,FALSE)))</f>
        <v/>
      </c>
      <c r="AE275" s="200" t="s">
        <v>239</v>
      </c>
      <c r="AF275" s="202" t="str">
        <f>IF(I275="","",IF(I275="201 十種競技","",VLOOKUP(I275,大学記録!$A$3:$H$5,4,FALSE)))</f>
        <v/>
      </c>
      <c r="AG275" s="200" t="s">
        <v>240</v>
      </c>
      <c r="AH275" s="202" t="str">
        <f>IF(I275="","",IF(I275="201 十種競技","",VLOOKUP(I275,大学記録!$A$3:$H$5,6,FALSE)))</f>
        <v/>
      </c>
      <c r="AI275" s="204" t="s">
        <v>241</v>
      </c>
      <c r="AJ275" s="262" t="str">
        <f>IF(I275="","",IF(I275="201 十種競技","",VLOOKUP(I275,大学記録!$A$3:$H$5,8,FALSE)))</f>
        <v/>
      </c>
      <c r="AK275" s="198" t="str">
        <f>IF(I275="","",IF(I275="201 十種競技",大学記録!#REF!,""))</f>
        <v/>
      </c>
      <c r="AL275" s="12" t="str">
        <f>IF(AT275="",ASC(AM275&amp;IF(AO275&lt;&gt;"",TEXT(AO275,"00"),"")&amp;IF(AQ275&lt;&gt;"",TEXT(AQ275,"00"),"")&amp;IF(AS275&lt;&gt;"",TEXT(AS275,"00"),"")),ASC(AT275))</f>
        <v/>
      </c>
      <c r="AM275" s="223"/>
      <c r="AN275" s="196" t="s">
        <v>239</v>
      </c>
      <c r="AO275" s="250"/>
      <c r="AP275" s="196" t="s">
        <v>240</v>
      </c>
      <c r="AQ275" s="250"/>
      <c r="AR275" s="208" t="s">
        <v>241</v>
      </c>
      <c r="AS275" s="252"/>
      <c r="AT275" s="254"/>
      <c r="AV275" s="5" t="str">
        <f>IF(AND(I275&lt;&gt;"107 ハーフマラソン",I275&lt;&gt;"062 10000mW"),D275 &amp; "-" &amp; I275,D275 &amp; "-" &amp; I275 &amp; J275)</f>
        <v>-</v>
      </c>
      <c r="AW275" s="5" t="str">
        <f>IF(ISERROR(VLOOKUP(記入方法!$AV275,登録者リスト!#REF!,4,FALSE)),"○","")</f>
        <v>○</v>
      </c>
      <c r="AX275" s="5" t="e">
        <f>IF(AND(I275&lt;&gt;"107 ハーフマラソン",I275&lt;&gt;"062 10000mW"),#REF! &amp; "-" &amp; I275,#REF! &amp; "-" &amp; I275 &amp; J275)</f>
        <v>#REF!</v>
      </c>
      <c r="AY275" s="5" t="str">
        <f>IF(ISERROR(VLOOKUP(AX275,突破者リスト外資格記録入力シート!$D$7:$M$106,2,FALSE)),"○","")</f>
        <v>○</v>
      </c>
      <c r="AZ275" s="5" t="str">
        <f>IF(C275="○","整理番号","登録番号")</f>
        <v>登録番号</v>
      </c>
      <c r="BA275" s="5" t="str">
        <f>IF(I275="107 ハーフマラソン","H",IF(I275="062 10000mW","W",""))</f>
        <v/>
      </c>
      <c r="BB275" s="5" t="e">
        <f>VLOOKUP($I275 &amp; $J275,標準記録!$A$1:$D$26,2,FALSE)</f>
        <v>#N/A</v>
      </c>
      <c r="BC275" s="5" t="e">
        <f>VLOOKUP($I275 &amp; $J275,標準記録!$A$1:$D$26,3,FALSE)</f>
        <v>#N/A</v>
      </c>
      <c r="BD275" s="5" t="e">
        <f>VLOOKUP($I275 &amp; $J275,標準記録!$A$1:$D$26,4,FALSE)</f>
        <v>#N/A</v>
      </c>
      <c r="BE275" s="5" t="str">
        <f>IF(BF275="","",A275)</f>
        <v/>
      </c>
      <c r="BF275" s="5" t="str">
        <f>IF(OR(I275="201 十種競技",I275="202 七種競技"),#REF!,"")</f>
        <v/>
      </c>
      <c r="BG275" s="5" t="str">
        <f>IF(I275="107 ハーフマラソン",#REF!,"")</f>
        <v/>
      </c>
      <c r="BH275" s="5" t="str">
        <f>I275 &amp; K275</f>
        <v/>
      </c>
      <c r="BI275" s="5">
        <f>I275</f>
        <v>0</v>
      </c>
      <c r="BJ275" s="5">
        <f>COUNTIF($BI$5:$BI$401,I275)</f>
        <v>160</v>
      </c>
      <c r="BK275" s="5">
        <f>COUNTIF($BH$5:$BH$401,I275 &amp; "B標準")</f>
        <v>0</v>
      </c>
      <c r="BL275" s="5" t="str">
        <f>D273 &amp; D275</f>
        <v>登録番号</v>
      </c>
    </row>
    <row r="276" spans="1:64" ht="14.25" thickBot="1" x14ac:dyDescent="0.2">
      <c r="A276" s="221"/>
      <c r="B276" s="224"/>
      <c r="C276" s="226"/>
      <c r="D276" s="224"/>
      <c r="E276" s="128" t="str">
        <f>IF(C275="○",IF($D275&lt;&gt;"",VLOOKUP($D275,新規学連登録者入力シート!$A$2:$U$101,7,FALSE),""),IF($D275&lt;&gt;"",IF(VLOOKUP(記入方法!$D275,登録者リスト!$A$1:$F$43729,4,FALSE)=基本情報!$D$6,VLOOKUP(記入方法!$D275,登録者リスト!$A$1:$F$43729,2,FALSE),""),""))</f>
        <v/>
      </c>
      <c r="F276" s="215"/>
      <c r="G276" s="128" t="str">
        <f>IF(C275="○",IF($D275&lt;&gt;"",VLOOKUP($D275,新規学連登録者入力シート!$A$2:$U$101,19,FALSE),""),IF($D275&lt;&gt;"",IF(VLOOKUP(記入方法!$D275,登録者リスト!$A$1:$F$43729,4,FALSE)=基本情報!$D$6,VLOOKUP(記入方法!$D275,登録者リスト!$A$1:$F$43729,6,FALSE),""),""))</f>
        <v/>
      </c>
      <c r="H276" s="213"/>
      <c r="I276" s="217"/>
      <c r="J276" s="217"/>
      <c r="K276" s="219"/>
      <c r="L276" s="106"/>
      <c r="M276" s="14" t="str">
        <f>IF(U276="",ASC(N276&amp;IF(P276&lt;&gt;"",TEXT(P276,"00"),"")&amp;IF(R276&lt;&gt;"",TEXT(R276,"00"),"")&amp;IF(T276&lt;&gt;"",TEXT(T276,"00"),"")),ASC(U276))</f>
        <v/>
      </c>
      <c r="N276" s="213"/>
      <c r="O276" s="197"/>
      <c r="P276" s="207"/>
      <c r="Q276" s="197"/>
      <c r="R276" s="207"/>
      <c r="S276" s="209"/>
      <c r="T276" s="211"/>
      <c r="U276" s="213"/>
      <c r="V276" s="9"/>
      <c r="W276" s="10" t="s">
        <v>23</v>
      </c>
      <c r="X276" s="9"/>
      <c r="Y276" s="10" t="s">
        <v>25</v>
      </c>
      <c r="Z276" s="9"/>
      <c r="AA276" s="10" t="s">
        <v>26</v>
      </c>
      <c r="AB276" s="215"/>
      <c r="AC276" s="102" t="str">
        <f>IF(AK276="",ASC(AD275&amp;IF(AF276&lt;&gt;"",TEXT(AF276,"00"),"")&amp;IF(AH276&lt;&gt;"",TEXT(AH276,"00"),"")&amp;IF(AJ276&lt;&gt;"",TEXT(AJ276,"00"),"")),ASC(AK276))</f>
        <v/>
      </c>
      <c r="AD276" s="199"/>
      <c r="AE276" s="201"/>
      <c r="AF276" s="203"/>
      <c r="AG276" s="201"/>
      <c r="AH276" s="203"/>
      <c r="AI276" s="205"/>
      <c r="AJ276" s="263"/>
      <c r="AK276" s="199"/>
      <c r="AL276" s="14" t="str">
        <f>IF(AT276="",ASC(AM276&amp;IF(AO276&lt;&gt;"",TEXT(AO276,"00"),"")&amp;IF(AQ276&lt;&gt;"",TEXT(AQ276,"00"),"")&amp;IF(AS276&lt;&gt;"",TEXT(AS276,"00"),"")),ASC(AT276))</f>
        <v/>
      </c>
      <c r="AM276" s="224"/>
      <c r="AN276" s="197"/>
      <c r="AO276" s="251"/>
      <c r="AP276" s="197"/>
      <c r="AQ276" s="251"/>
      <c r="AR276" s="209"/>
      <c r="AS276" s="253"/>
      <c r="AT276" s="255"/>
      <c r="AV276" s="5" t="str">
        <f>IF(AND(I276&lt;&gt;"107 ハーフマラソン",I276&lt;&gt;"062 10000mW"),D275 &amp; "-" &amp; I276,D275 &amp; "-" &amp; I276 &amp; J276)</f>
        <v>-</v>
      </c>
      <c r="AW276" s="5" t="str">
        <f>IF(ISERROR(VLOOKUP(記入方法!$AV276,登録者リスト!#REF!,4,FALSE)),"○","")</f>
        <v>○</v>
      </c>
      <c r="AX276" s="5" t="e">
        <f>IF(AND(I276&lt;&gt;"107 ハーフマラソン",I276&lt;&gt;"062 10000mW"),#REF! &amp; "-" &amp; I276,#REF! &amp; "-" &amp; I276 &amp; J276)</f>
        <v>#REF!</v>
      </c>
      <c r="AY276" s="5" t="str">
        <f>IF(ISERROR(VLOOKUP(AX276,突破者リスト外資格記録入力シート!$D$7:$M$106,2,FALSE)),"○","")</f>
        <v>○</v>
      </c>
      <c r="BA276" s="5" t="str">
        <f>IF(I276="107 ハーフマラソン","H",IF(I276="062 10000mW","W",""))</f>
        <v/>
      </c>
      <c r="BB276" s="5" t="e">
        <f>VLOOKUP($I276 &amp; $J276,標準記録!$A$1:$D$26,2,FALSE)</f>
        <v>#N/A</v>
      </c>
      <c r="BC276" s="5" t="e">
        <f>VLOOKUP($I276 &amp; $J276,標準記録!$A$1:$D$26,3,FALSE)</f>
        <v>#N/A</v>
      </c>
      <c r="BD276" s="5" t="e">
        <f>VLOOKUP($I276 &amp; $J276,標準記録!$A$1:$D$26,4,FALSE)</f>
        <v>#N/A</v>
      </c>
      <c r="BE276" s="5" t="str">
        <f>IF(BF276="","",A275)</f>
        <v/>
      </c>
      <c r="BF276" s="5" t="str">
        <f>IF(OR(I276="201 十種競技",I276="202 七種競技"),#REF!,"")</f>
        <v/>
      </c>
      <c r="BG276" s="5" t="str">
        <f>IF(I276="107 ハーフマラソン",#REF!,"")</f>
        <v/>
      </c>
      <c r="BH276" s="5" t="str">
        <f>I276 &amp; K276</f>
        <v/>
      </c>
      <c r="BI276" s="5">
        <f>I276</f>
        <v>0</v>
      </c>
      <c r="BJ276" s="5">
        <f>COUNTIF($BI$5:$BI$401,I276)</f>
        <v>160</v>
      </c>
      <c r="BK276" s="5">
        <f>COUNTIF($BH$5:$BH$401,I276 &amp; "B標準")</f>
        <v>0</v>
      </c>
    </row>
    <row r="277" spans="1:64" ht="15" thickTop="1" thickBot="1" x14ac:dyDescent="0.2">
      <c r="A277" s="222"/>
      <c r="B277" s="256" t="s">
        <v>128</v>
      </c>
      <c r="C277" s="257"/>
      <c r="D277" s="257"/>
      <c r="E277" s="257"/>
      <c r="F277" s="257"/>
      <c r="G277" s="258"/>
      <c r="H277" s="125"/>
      <c r="I277" s="259"/>
      <c r="J277" s="260"/>
      <c r="K277" s="260"/>
      <c r="L277" s="260"/>
      <c r="M277" s="260"/>
      <c r="N277" s="260"/>
      <c r="O277" s="260"/>
      <c r="P277" s="260"/>
      <c r="Q277" s="260"/>
      <c r="R277" s="260"/>
      <c r="S277" s="260"/>
      <c r="T277" s="260"/>
      <c r="U277" s="260"/>
      <c r="V277" s="260"/>
      <c r="W277" s="260"/>
      <c r="X277" s="260"/>
      <c r="Y277" s="260"/>
      <c r="Z277" s="260"/>
      <c r="AA277" s="260"/>
      <c r="AB277" s="260"/>
      <c r="AC277" s="260"/>
      <c r="AD277" s="260"/>
      <c r="AE277" s="260"/>
      <c r="AF277" s="260"/>
      <c r="AG277" s="260"/>
      <c r="AH277" s="260"/>
      <c r="AI277" s="260"/>
      <c r="AJ277" s="260"/>
      <c r="AK277" s="260"/>
      <c r="AL277" s="260"/>
      <c r="AM277" s="260"/>
      <c r="AN277" s="260"/>
      <c r="AO277" s="260"/>
      <c r="AP277" s="260"/>
      <c r="AQ277" s="260"/>
      <c r="AR277" s="260"/>
      <c r="AS277" s="260"/>
      <c r="AT277" s="261"/>
    </row>
    <row r="278" spans="1:64" ht="13.5" customHeight="1" x14ac:dyDescent="0.15">
      <c r="A278" s="244"/>
      <c r="B278" s="246" t="s">
        <v>0</v>
      </c>
      <c r="C278" s="248" t="s">
        <v>242</v>
      </c>
      <c r="D278" s="248" t="str">
        <f>IF(C280="○","整理番号","登録番号")</f>
        <v>登録番号</v>
      </c>
      <c r="E278" s="124" t="s">
        <v>13550</v>
      </c>
      <c r="F278" s="246" t="s">
        <v>275</v>
      </c>
      <c r="G278" s="104" t="s">
        <v>1</v>
      </c>
      <c r="H278" s="229" t="s">
        <v>13551</v>
      </c>
      <c r="I278" s="227" t="s">
        <v>2</v>
      </c>
      <c r="J278" s="229" t="s">
        <v>284</v>
      </c>
      <c r="K278" s="229" t="s">
        <v>3</v>
      </c>
      <c r="L278" s="114" t="s">
        <v>243</v>
      </c>
      <c r="M278" s="107" t="s">
        <v>16</v>
      </c>
      <c r="N278" s="231" t="s">
        <v>4</v>
      </c>
      <c r="O278" s="232"/>
      <c r="P278" s="232"/>
      <c r="Q278" s="232"/>
      <c r="R278" s="232"/>
      <c r="S278" s="232"/>
      <c r="T278" s="232"/>
      <c r="U278" s="232"/>
      <c r="V278" s="232"/>
      <c r="W278" s="232"/>
      <c r="X278" s="232"/>
      <c r="Y278" s="232"/>
      <c r="Z278" s="232"/>
      <c r="AA278" s="232"/>
      <c r="AB278" s="233"/>
      <c r="AC278" s="109" t="s">
        <v>16</v>
      </c>
      <c r="AD278" s="234" t="s">
        <v>448</v>
      </c>
      <c r="AE278" s="235"/>
      <c r="AF278" s="235"/>
      <c r="AG278" s="235"/>
      <c r="AH278" s="235"/>
      <c r="AI278" s="235"/>
      <c r="AJ278" s="235"/>
      <c r="AK278" s="236"/>
      <c r="AL278" s="107" t="s">
        <v>16</v>
      </c>
      <c r="AM278" s="231" t="s">
        <v>445</v>
      </c>
      <c r="AN278" s="232"/>
      <c r="AO278" s="232"/>
      <c r="AP278" s="232"/>
      <c r="AQ278" s="232"/>
      <c r="AR278" s="232"/>
      <c r="AS278" s="232"/>
      <c r="AT278" s="237"/>
    </row>
    <row r="279" spans="1:64" ht="14.25" thickBot="1" x14ac:dyDescent="0.2">
      <c r="A279" s="245"/>
      <c r="B279" s="247"/>
      <c r="C279" s="249"/>
      <c r="D279" s="249"/>
      <c r="E279" s="129" t="s">
        <v>6</v>
      </c>
      <c r="F279" s="247"/>
      <c r="G279" s="6" t="s">
        <v>7</v>
      </c>
      <c r="H279" s="247"/>
      <c r="I279" s="228"/>
      <c r="J279" s="230"/>
      <c r="K279" s="230"/>
      <c r="L279" s="115"/>
      <c r="M279" s="108"/>
      <c r="N279" s="238" t="s">
        <v>8</v>
      </c>
      <c r="O279" s="239"/>
      <c r="P279" s="239"/>
      <c r="Q279" s="239"/>
      <c r="R279" s="239"/>
      <c r="S279" s="239"/>
      <c r="T279" s="240"/>
      <c r="U279" s="129" t="s">
        <v>9</v>
      </c>
      <c r="V279" s="111" t="s">
        <v>10</v>
      </c>
      <c r="W279" s="112"/>
      <c r="X279" s="112"/>
      <c r="Y279" s="112"/>
      <c r="Z279" s="112"/>
      <c r="AA279" s="113"/>
      <c r="AB279" s="92" t="s">
        <v>11</v>
      </c>
      <c r="AC279" s="110"/>
      <c r="AD279" s="241" t="s">
        <v>8</v>
      </c>
      <c r="AE279" s="242"/>
      <c r="AF279" s="242"/>
      <c r="AG279" s="242"/>
      <c r="AH279" s="242"/>
      <c r="AI279" s="242"/>
      <c r="AJ279" s="243"/>
      <c r="AK279" s="100" t="s">
        <v>9</v>
      </c>
      <c r="AL279" s="108"/>
      <c r="AM279" s="238" t="s">
        <v>8</v>
      </c>
      <c r="AN279" s="239"/>
      <c r="AO279" s="239"/>
      <c r="AP279" s="239"/>
      <c r="AQ279" s="239"/>
      <c r="AR279" s="239"/>
      <c r="AS279" s="240"/>
      <c r="AT279" s="93" t="s">
        <v>9</v>
      </c>
    </row>
    <row r="280" spans="1:64" x14ac:dyDescent="0.15">
      <c r="A280" s="220">
        <v>56</v>
      </c>
      <c r="B280" s="223"/>
      <c r="C280" s="225"/>
      <c r="D280" s="223"/>
      <c r="E280" s="126" t="str">
        <f>IF(C280="○",IF($D280&lt;&gt;"",VLOOKUP($D280,新規学連登録者入力シート!$A$2:$U$101,8,FALSE),""),IF($D280&lt;&gt;"",IF(VLOOKUP(記入方法!$D280,登録者リスト!$A$1:$F$43729,4,FALSE)=基本情報!$D$6,VLOOKUP(記入方法!$D280,登録者リスト!$A$1:$F$43729,3,FALSE),""),""))</f>
        <v/>
      </c>
      <c r="F280" s="214" t="str">
        <f>IF(C280="○",IF($D280&lt;&gt;"",VLOOKUP($D280,新規学連登録者入力シート!$A$2:$U$101,9,FALSE),""),IF($D280&lt;&gt;"",IF(VLOOKUP(記入方法!$D280,登録者リスト!$A$1:$G$43729,4,FALSE)=基本情報!$D$6,VLOOKUP(記入方法!$D280,登録者リスト!$A$1:$G$43729,7,FALSE),""),""))</f>
        <v/>
      </c>
      <c r="G280" s="127" t="str">
        <f>IF(C280="○",IF($D280&lt;&gt;"",VLOOKUP($D280,新規学連登録者入力シート!$A$2:$U$101,14,FALSE),""),IF($D280&lt;&gt;"",IF(VLOOKUP(記入方法!$D280,登録者リスト!$A$1:$F$43729,4,FALSE)=基本情報!$D$6,VLOOKUP(記入方法!$D280,登録者リスト!$A$1:$F$43729,5,FALSE),""),""))</f>
        <v/>
      </c>
      <c r="H280" s="212" t="str">
        <f>IF(C280="○",IF($D280&lt;&gt;"",VLOOKUP($D280,新規学連登録者入力シート!$A$2:$U$101,19,FALSE),""),IF($D280&lt;&gt;"",IF(VLOOKUP(記入方法!$D280,登録者リスト!$A$1:$H$43729,4,FALSE)=基本情報!$D$6,VLOOKUP(記入方法!$D280,登録者リスト!$A$1:$H$43729,8,FALSE),""),""))</f>
        <v/>
      </c>
      <c r="I280" s="216"/>
      <c r="J280" s="216"/>
      <c r="K280" s="218" t="str">
        <f>IFERROR(IF(I280="","",IF(AND(I280&lt;&gt;"107 ハーフマラソン",I280&lt;&gt;"062 10000mW"),IF(BD280="T",IF(VALUE(M280)&lt;=BB280,"A標準",IF(VALUE(M280)&lt;=BC280,"B標準","未突破")),IF(VALUE(M280)&gt;=BB280,"A標準",IF(VALUE(M280)&gt;=BC280,"B標準","未突破"))),IF(VALUE(M280)&lt;=BC280,"","未突破"))),"")</f>
        <v/>
      </c>
      <c r="L280" s="105"/>
      <c r="M280" s="12" t="str">
        <f>IF(U280="",ASC(N280&amp;IF(P280&lt;&gt;"",TEXT(P280,"00"),"")&amp;IF(R280&lt;&gt;"",TEXT(R280,"00"),"")&amp;IF(T280&lt;&gt;"",TEXT(T280,"00"),"")),ASC(U280))</f>
        <v/>
      </c>
      <c r="N280" s="212"/>
      <c r="O280" s="196" t="s">
        <v>239</v>
      </c>
      <c r="P280" s="206"/>
      <c r="Q280" s="196" t="s">
        <v>240</v>
      </c>
      <c r="R280" s="206"/>
      <c r="S280" s="208" t="s">
        <v>241</v>
      </c>
      <c r="T280" s="210"/>
      <c r="U280" s="212"/>
      <c r="V280" s="7"/>
      <c r="W280" s="8" t="s">
        <v>23</v>
      </c>
      <c r="X280" s="7"/>
      <c r="Y280" s="8" t="s">
        <v>24</v>
      </c>
      <c r="Z280" s="7"/>
      <c r="AA280" s="8" t="s">
        <v>26</v>
      </c>
      <c r="AB280" s="214"/>
      <c r="AC280" s="101" t="str">
        <f>IF(AK280="",ASC(AD280&amp;IF(AF280&lt;&gt;"",TEXT(AF280,"00"),"")&amp;IF(AH280&lt;&gt;"",TEXT(AH280,"00"),"")&amp;IF(AJ280&lt;&gt;"",TEXT(AJ280,"00"),"")),ASC(AK280))</f>
        <v/>
      </c>
      <c r="AD280" s="198" t="str">
        <f>IF(I280="","",IF(I280="201 十種競技","",VLOOKUP(I280,大学記録!$A$3:$H$5,2,FALSE)))</f>
        <v/>
      </c>
      <c r="AE280" s="200" t="s">
        <v>239</v>
      </c>
      <c r="AF280" s="202" t="str">
        <f>IF(I280="","",IF(I280="201 十種競技","",VLOOKUP(I280,大学記録!$A$3:$H$5,4,FALSE)))</f>
        <v/>
      </c>
      <c r="AG280" s="200" t="s">
        <v>240</v>
      </c>
      <c r="AH280" s="202" t="str">
        <f>IF(I280="","",IF(I280="201 十種競技","",VLOOKUP(I280,大学記録!$A$3:$H$5,6,FALSE)))</f>
        <v/>
      </c>
      <c r="AI280" s="204" t="s">
        <v>241</v>
      </c>
      <c r="AJ280" s="262" t="str">
        <f>IF(I280="","",IF(I280="201 十種競技","",VLOOKUP(I280,大学記録!$A$3:$H$5,8,FALSE)))</f>
        <v/>
      </c>
      <c r="AK280" s="198" t="str">
        <f>IF(I280="","",IF(I280="201 十種競技",大学記録!#REF!,""))</f>
        <v/>
      </c>
      <c r="AL280" s="12" t="str">
        <f>IF(AT280="",ASC(AM280&amp;IF(AO280&lt;&gt;"",TEXT(AO280,"00"),"")&amp;IF(AQ280&lt;&gt;"",TEXT(AQ280,"00"),"")&amp;IF(AS280&lt;&gt;"",TEXT(AS280,"00"),"")),ASC(AT280))</f>
        <v/>
      </c>
      <c r="AM280" s="223"/>
      <c r="AN280" s="196" t="s">
        <v>239</v>
      </c>
      <c r="AO280" s="250"/>
      <c r="AP280" s="196" t="s">
        <v>240</v>
      </c>
      <c r="AQ280" s="250"/>
      <c r="AR280" s="208" t="s">
        <v>241</v>
      </c>
      <c r="AS280" s="252"/>
      <c r="AT280" s="254"/>
      <c r="AV280" s="5" t="str">
        <f>IF(AND(I280&lt;&gt;"107 ハーフマラソン",I280&lt;&gt;"062 10000mW"),D280 &amp; "-" &amp; I280,D280 &amp; "-" &amp; I280 &amp; J280)</f>
        <v>-</v>
      </c>
      <c r="AW280" s="5" t="str">
        <f>IF(ISERROR(VLOOKUP(記入方法!$AV280,登録者リスト!#REF!,4,FALSE)),"○","")</f>
        <v>○</v>
      </c>
      <c r="AX280" s="5" t="e">
        <f>IF(AND(I280&lt;&gt;"107 ハーフマラソン",I280&lt;&gt;"062 10000mW"),#REF! &amp; "-" &amp; I280,#REF! &amp; "-" &amp; I280 &amp; J280)</f>
        <v>#REF!</v>
      </c>
      <c r="AY280" s="5" t="str">
        <f>IF(ISERROR(VLOOKUP(AX280,突破者リスト外資格記録入力シート!$D$7:$M$106,2,FALSE)),"○","")</f>
        <v>○</v>
      </c>
      <c r="AZ280" s="5" t="str">
        <f>IF(C280="○","整理番号","登録番号")</f>
        <v>登録番号</v>
      </c>
      <c r="BA280" s="5" t="str">
        <f>IF(I280="107 ハーフマラソン","H",IF(I280="062 10000mW","W",""))</f>
        <v/>
      </c>
      <c r="BB280" s="5" t="e">
        <f>VLOOKUP($I280 &amp; $J280,標準記録!$A$1:$D$26,2,FALSE)</f>
        <v>#N/A</v>
      </c>
      <c r="BC280" s="5" t="e">
        <f>VLOOKUP($I280 &amp; $J280,標準記録!$A$1:$D$26,3,FALSE)</f>
        <v>#N/A</v>
      </c>
      <c r="BD280" s="5" t="e">
        <f>VLOOKUP($I280 &amp; $J280,標準記録!$A$1:$D$26,4,FALSE)</f>
        <v>#N/A</v>
      </c>
      <c r="BE280" s="5" t="str">
        <f>IF(BF280="","",A280)</f>
        <v/>
      </c>
      <c r="BF280" s="5" t="str">
        <f>IF(OR(I280="201 十種競技",I280="202 七種競技"),#REF!,"")</f>
        <v/>
      </c>
      <c r="BG280" s="5" t="str">
        <f>IF(I280="107 ハーフマラソン",#REF!,"")</f>
        <v/>
      </c>
      <c r="BH280" s="5" t="str">
        <f>I280 &amp; K280</f>
        <v/>
      </c>
      <c r="BI280" s="5">
        <f>I280</f>
        <v>0</v>
      </c>
      <c r="BJ280" s="5">
        <f>COUNTIF($BI$5:$BI$401,I280)</f>
        <v>160</v>
      </c>
      <c r="BK280" s="5">
        <f>COUNTIF($BH$5:$BH$401,I280 &amp; "B標準")</f>
        <v>0</v>
      </c>
      <c r="BL280" s="5" t="str">
        <f>D278 &amp; D280</f>
        <v>登録番号</v>
      </c>
    </row>
    <row r="281" spans="1:64" ht="14.25" thickBot="1" x14ac:dyDescent="0.2">
      <c r="A281" s="221"/>
      <c r="B281" s="224"/>
      <c r="C281" s="226"/>
      <c r="D281" s="224"/>
      <c r="E281" s="128" t="str">
        <f>IF(C280="○",IF($D280&lt;&gt;"",VLOOKUP($D280,新規学連登録者入力シート!$A$2:$U$101,7,FALSE),""),IF($D280&lt;&gt;"",IF(VLOOKUP(記入方法!$D280,登録者リスト!$A$1:$F$43729,4,FALSE)=基本情報!$D$6,VLOOKUP(記入方法!$D280,登録者リスト!$A$1:$F$43729,2,FALSE),""),""))</f>
        <v/>
      </c>
      <c r="F281" s="215"/>
      <c r="G281" s="128" t="str">
        <f>IF(C280="○",IF($D280&lt;&gt;"",VLOOKUP($D280,新規学連登録者入力シート!$A$2:$U$101,19,FALSE),""),IF($D280&lt;&gt;"",IF(VLOOKUP(記入方法!$D280,登録者リスト!$A$1:$F$43729,4,FALSE)=基本情報!$D$6,VLOOKUP(記入方法!$D280,登録者リスト!$A$1:$F$43729,6,FALSE),""),""))</f>
        <v/>
      </c>
      <c r="H281" s="213"/>
      <c r="I281" s="217"/>
      <c r="J281" s="217"/>
      <c r="K281" s="219"/>
      <c r="L281" s="106"/>
      <c r="M281" s="14" t="str">
        <f>IF(U281="",ASC(N281&amp;IF(P281&lt;&gt;"",TEXT(P281,"00"),"")&amp;IF(R281&lt;&gt;"",TEXT(R281,"00"),"")&amp;IF(T281&lt;&gt;"",TEXT(T281,"00"),"")),ASC(U281))</f>
        <v/>
      </c>
      <c r="N281" s="213"/>
      <c r="O281" s="197"/>
      <c r="P281" s="207"/>
      <c r="Q281" s="197"/>
      <c r="R281" s="207"/>
      <c r="S281" s="209"/>
      <c r="T281" s="211"/>
      <c r="U281" s="213"/>
      <c r="V281" s="9"/>
      <c r="W281" s="10" t="s">
        <v>23</v>
      </c>
      <c r="X281" s="9"/>
      <c r="Y281" s="10" t="s">
        <v>25</v>
      </c>
      <c r="Z281" s="9"/>
      <c r="AA281" s="10" t="s">
        <v>26</v>
      </c>
      <c r="AB281" s="215"/>
      <c r="AC281" s="102" t="str">
        <f>IF(AK281="",ASC(AD280&amp;IF(AF281&lt;&gt;"",TEXT(AF281,"00"),"")&amp;IF(AH281&lt;&gt;"",TEXT(AH281,"00"),"")&amp;IF(AJ281&lt;&gt;"",TEXT(AJ281,"00"),"")),ASC(AK281))</f>
        <v/>
      </c>
      <c r="AD281" s="199"/>
      <c r="AE281" s="201"/>
      <c r="AF281" s="203"/>
      <c r="AG281" s="201"/>
      <c r="AH281" s="203"/>
      <c r="AI281" s="205"/>
      <c r="AJ281" s="263"/>
      <c r="AK281" s="199"/>
      <c r="AL281" s="14" t="str">
        <f>IF(AT281="",ASC(AM281&amp;IF(AO281&lt;&gt;"",TEXT(AO281,"00"),"")&amp;IF(AQ281&lt;&gt;"",TEXT(AQ281,"00"),"")&amp;IF(AS281&lt;&gt;"",TEXT(AS281,"00"),"")),ASC(AT281))</f>
        <v/>
      </c>
      <c r="AM281" s="224"/>
      <c r="AN281" s="197"/>
      <c r="AO281" s="251"/>
      <c r="AP281" s="197"/>
      <c r="AQ281" s="251"/>
      <c r="AR281" s="209"/>
      <c r="AS281" s="253"/>
      <c r="AT281" s="255"/>
      <c r="AV281" s="5" t="str">
        <f>IF(AND(I281&lt;&gt;"107 ハーフマラソン",I281&lt;&gt;"062 10000mW"),D280 &amp; "-" &amp; I281,D280 &amp; "-" &amp; I281 &amp; J281)</f>
        <v>-</v>
      </c>
      <c r="AW281" s="5" t="str">
        <f>IF(ISERROR(VLOOKUP(記入方法!$AV281,登録者リスト!#REF!,4,FALSE)),"○","")</f>
        <v>○</v>
      </c>
      <c r="AX281" s="5" t="e">
        <f>IF(AND(I281&lt;&gt;"107 ハーフマラソン",I281&lt;&gt;"062 10000mW"),#REF! &amp; "-" &amp; I281,#REF! &amp; "-" &amp; I281 &amp; J281)</f>
        <v>#REF!</v>
      </c>
      <c r="AY281" s="5" t="str">
        <f>IF(ISERROR(VLOOKUP(AX281,突破者リスト外資格記録入力シート!$D$7:$M$106,2,FALSE)),"○","")</f>
        <v>○</v>
      </c>
      <c r="BA281" s="5" t="str">
        <f>IF(I281="107 ハーフマラソン","H",IF(I281="062 10000mW","W",""))</f>
        <v/>
      </c>
      <c r="BB281" s="5" t="e">
        <f>VLOOKUP($I281 &amp; $J281,標準記録!$A$1:$D$26,2,FALSE)</f>
        <v>#N/A</v>
      </c>
      <c r="BC281" s="5" t="e">
        <f>VLOOKUP($I281 &amp; $J281,標準記録!$A$1:$D$26,3,FALSE)</f>
        <v>#N/A</v>
      </c>
      <c r="BD281" s="5" t="e">
        <f>VLOOKUP($I281 &amp; $J281,標準記録!$A$1:$D$26,4,FALSE)</f>
        <v>#N/A</v>
      </c>
      <c r="BE281" s="5" t="str">
        <f>IF(BF281="","",A280)</f>
        <v/>
      </c>
      <c r="BF281" s="5" t="str">
        <f>IF(OR(I281="201 十種競技",I281="202 七種競技"),#REF!,"")</f>
        <v/>
      </c>
      <c r="BG281" s="5" t="str">
        <f>IF(I281="107 ハーフマラソン",#REF!,"")</f>
        <v/>
      </c>
      <c r="BH281" s="5" t="str">
        <f>I281 &amp; K281</f>
        <v/>
      </c>
      <c r="BI281" s="5">
        <f>I281</f>
        <v>0</v>
      </c>
      <c r="BJ281" s="5">
        <f>COUNTIF($BI$5:$BI$401,I281)</f>
        <v>160</v>
      </c>
      <c r="BK281" s="5">
        <f>COUNTIF($BH$5:$BH$401,I281 &amp; "B標準")</f>
        <v>0</v>
      </c>
    </row>
    <row r="282" spans="1:64" ht="15" thickTop="1" thickBot="1" x14ac:dyDescent="0.2">
      <c r="A282" s="222"/>
      <c r="B282" s="256" t="s">
        <v>128</v>
      </c>
      <c r="C282" s="257"/>
      <c r="D282" s="257"/>
      <c r="E282" s="257"/>
      <c r="F282" s="257"/>
      <c r="G282" s="258"/>
      <c r="H282" s="125"/>
      <c r="I282" s="259"/>
      <c r="J282" s="260"/>
      <c r="K282" s="260"/>
      <c r="L282" s="260"/>
      <c r="M282" s="260"/>
      <c r="N282" s="260"/>
      <c r="O282" s="260"/>
      <c r="P282" s="260"/>
      <c r="Q282" s="260"/>
      <c r="R282" s="260"/>
      <c r="S282" s="260"/>
      <c r="T282" s="260"/>
      <c r="U282" s="260"/>
      <c r="V282" s="260"/>
      <c r="W282" s="260"/>
      <c r="X282" s="260"/>
      <c r="Y282" s="260"/>
      <c r="Z282" s="260"/>
      <c r="AA282" s="260"/>
      <c r="AB282" s="260"/>
      <c r="AC282" s="260"/>
      <c r="AD282" s="260"/>
      <c r="AE282" s="260"/>
      <c r="AF282" s="260"/>
      <c r="AG282" s="260"/>
      <c r="AH282" s="260"/>
      <c r="AI282" s="260"/>
      <c r="AJ282" s="260"/>
      <c r="AK282" s="260"/>
      <c r="AL282" s="260"/>
      <c r="AM282" s="260"/>
      <c r="AN282" s="260"/>
      <c r="AO282" s="260"/>
      <c r="AP282" s="260"/>
      <c r="AQ282" s="260"/>
      <c r="AR282" s="260"/>
      <c r="AS282" s="260"/>
      <c r="AT282" s="261"/>
    </row>
    <row r="283" spans="1:64" ht="13.5" customHeight="1" x14ac:dyDescent="0.15">
      <c r="A283" s="244"/>
      <c r="B283" s="246" t="s">
        <v>0</v>
      </c>
      <c r="C283" s="248" t="s">
        <v>242</v>
      </c>
      <c r="D283" s="248" t="str">
        <f>IF(C285="○","整理番号","登録番号")</f>
        <v>登録番号</v>
      </c>
      <c r="E283" s="124" t="s">
        <v>13550</v>
      </c>
      <c r="F283" s="246" t="s">
        <v>275</v>
      </c>
      <c r="G283" s="104" t="s">
        <v>1</v>
      </c>
      <c r="H283" s="229" t="s">
        <v>13551</v>
      </c>
      <c r="I283" s="227" t="s">
        <v>2</v>
      </c>
      <c r="J283" s="229" t="s">
        <v>284</v>
      </c>
      <c r="K283" s="229" t="s">
        <v>3</v>
      </c>
      <c r="L283" s="114" t="s">
        <v>243</v>
      </c>
      <c r="M283" s="107" t="s">
        <v>16</v>
      </c>
      <c r="N283" s="231" t="s">
        <v>4</v>
      </c>
      <c r="O283" s="232"/>
      <c r="P283" s="232"/>
      <c r="Q283" s="232"/>
      <c r="R283" s="232"/>
      <c r="S283" s="232"/>
      <c r="T283" s="232"/>
      <c r="U283" s="232"/>
      <c r="V283" s="232"/>
      <c r="W283" s="232"/>
      <c r="X283" s="232"/>
      <c r="Y283" s="232"/>
      <c r="Z283" s="232"/>
      <c r="AA283" s="232"/>
      <c r="AB283" s="233"/>
      <c r="AC283" s="109" t="s">
        <v>16</v>
      </c>
      <c r="AD283" s="234" t="s">
        <v>448</v>
      </c>
      <c r="AE283" s="235"/>
      <c r="AF283" s="235"/>
      <c r="AG283" s="235"/>
      <c r="AH283" s="235"/>
      <c r="AI283" s="235"/>
      <c r="AJ283" s="235"/>
      <c r="AK283" s="236"/>
      <c r="AL283" s="107" t="s">
        <v>16</v>
      </c>
      <c r="AM283" s="231" t="s">
        <v>445</v>
      </c>
      <c r="AN283" s="232"/>
      <c r="AO283" s="232"/>
      <c r="AP283" s="232"/>
      <c r="AQ283" s="232"/>
      <c r="AR283" s="232"/>
      <c r="AS283" s="232"/>
      <c r="AT283" s="237"/>
    </row>
    <row r="284" spans="1:64" ht="14.25" thickBot="1" x14ac:dyDescent="0.2">
      <c r="A284" s="245"/>
      <c r="B284" s="247"/>
      <c r="C284" s="249"/>
      <c r="D284" s="249"/>
      <c r="E284" s="129" t="s">
        <v>6</v>
      </c>
      <c r="F284" s="247"/>
      <c r="G284" s="6" t="s">
        <v>7</v>
      </c>
      <c r="H284" s="247"/>
      <c r="I284" s="228"/>
      <c r="J284" s="230"/>
      <c r="K284" s="230"/>
      <c r="L284" s="115"/>
      <c r="M284" s="108"/>
      <c r="N284" s="238" t="s">
        <v>8</v>
      </c>
      <c r="O284" s="239"/>
      <c r="P284" s="239"/>
      <c r="Q284" s="239"/>
      <c r="R284" s="239"/>
      <c r="S284" s="239"/>
      <c r="T284" s="240"/>
      <c r="U284" s="129" t="s">
        <v>9</v>
      </c>
      <c r="V284" s="111" t="s">
        <v>10</v>
      </c>
      <c r="W284" s="112"/>
      <c r="X284" s="112"/>
      <c r="Y284" s="112"/>
      <c r="Z284" s="112"/>
      <c r="AA284" s="113"/>
      <c r="AB284" s="92" t="s">
        <v>11</v>
      </c>
      <c r="AC284" s="110"/>
      <c r="AD284" s="241" t="s">
        <v>8</v>
      </c>
      <c r="AE284" s="242"/>
      <c r="AF284" s="242"/>
      <c r="AG284" s="242"/>
      <c r="AH284" s="242"/>
      <c r="AI284" s="242"/>
      <c r="AJ284" s="243"/>
      <c r="AK284" s="100" t="s">
        <v>9</v>
      </c>
      <c r="AL284" s="108"/>
      <c r="AM284" s="238" t="s">
        <v>8</v>
      </c>
      <c r="AN284" s="239"/>
      <c r="AO284" s="239"/>
      <c r="AP284" s="239"/>
      <c r="AQ284" s="239"/>
      <c r="AR284" s="239"/>
      <c r="AS284" s="240"/>
      <c r="AT284" s="93" t="s">
        <v>9</v>
      </c>
    </row>
    <row r="285" spans="1:64" x14ac:dyDescent="0.15">
      <c r="A285" s="220">
        <v>57</v>
      </c>
      <c r="B285" s="223"/>
      <c r="C285" s="225"/>
      <c r="D285" s="223"/>
      <c r="E285" s="126" t="str">
        <f>IF(C285="○",IF($D285&lt;&gt;"",VLOOKUP($D285,新規学連登録者入力シート!$A$2:$U$101,8,FALSE),""),IF($D285&lt;&gt;"",IF(VLOOKUP(記入方法!$D285,登録者リスト!$A$1:$F$43729,4,FALSE)=基本情報!$D$6,VLOOKUP(記入方法!$D285,登録者リスト!$A$1:$F$43729,3,FALSE),""),""))</f>
        <v/>
      </c>
      <c r="F285" s="214" t="str">
        <f>IF(C285="○",IF($D285&lt;&gt;"",VLOOKUP($D285,新規学連登録者入力シート!$A$2:$U$101,9,FALSE),""),IF($D285&lt;&gt;"",IF(VLOOKUP(記入方法!$D285,登録者リスト!$A$1:$G$43729,4,FALSE)=基本情報!$D$6,VLOOKUP(記入方法!$D285,登録者リスト!$A$1:$G$43729,7,FALSE),""),""))</f>
        <v/>
      </c>
      <c r="G285" s="127" t="str">
        <f>IF(C285="○",IF($D285&lt;&gt;"",VLOOKUP($D285,新規学連登録者入力シート!$A$2:$U$101,14,FALSE),""),IF($D285&lt;&gt;"",IF(VLOOKUP(記入方法!$D285,登録者リスト!$A$1:$F$43729,4,FALSE)=基本情報!$D$6,VLOOKUP(記入方法!$D285,登録者リスト!$A$1:$F$43729,5,FALSE),""),""))</f>
        <v/>
      </c>
      <c r="H285" s="212" t="str">
        <f>IF(C285="○",IF($D285&lt;&gt;"",VLOOKUP($D285,新規学連登録者入力シート!$A$2:$U$101,19,FALSE),""),IF($D285&lt;&gt;"",IF(VLOOKUP(記入方法!$D285,登録者リスト!$A$1:$H$43729,4,FALSE)=基本情報!$D$6,VLOOKUP(記入方法!$D285,登録者リスト!$A$1:$H$43729,8,FALSE),""),""))</f>
        <v/>
      </c>
      <c r="I285" s="216"/>
      <c r="J285" s="216"/>
      <c r="K285" s="218" t="str">
        <f>IFERROR(IF(I285="","",IF(AND(I285&lt;&gt;"107 ハーフマラソン",I285&lt;&gt;"062 10000mW"),IF(BD285="T",IF(VALUE(M285)&lt;=BB285,"A標準",IF(VALUE(M285)&lt;=BC285,"B標準","未突破")),IF(VALUE(M285)&gt;=BB285,"A標準",IF(VALUE(M285)&gt;=BC285,"B標準","未突破"))),IF(VALUE(M285)&lt;=BC285,"","未突破"))),"")</f>
        <v/>
      </c>
      <c r="L285" s="105"/>
      <c r="M285" s="12" t="str">
        <f>IF(U285="",ASC(N285&amp;IF(P285&lt;&gt;"",TEXT(P285,"00"),"")&amp;IF(R285&lt;&gt;"",TEXT(R285,"00"),"")&amp;IF(T285&lt;&gt;"",TEXT(T285,"00"),"")),ASC(U285))</f>
        <v/>
      </c>
      <c r="N285" s="212"/>
      <c r="O285" s="196" t="s">
        <v>239</v>
      </c>
      <c r="P285" s="206"/>
      <c r="Q285" s="196" t="s">
        <v>240</v>
      </c>
      <c r="R285" s="206"/>
      <c r="S285" s="208" t="s">
        <v>241</v>
      </c>
      <c r="T285" s="210"/>
      <c r="U285" s="212"/>
      <c r="V285" s="7"/>
      <c r="W285" s="8" t="s">
        <v>23</v>
      </c>
      <c r="X285" s="7"/>
      <c r="Y285" s="8" t="s">
        <v>24</v>
      </c>
      <c r="Z285" s="7"/>
      <c r="AA285" s="8" t="s">
        <v>26</v>
      </c>
      <c r="AB285" s="214"/>
      <c r="AC285" s="101" t="str">
        <f>IF(AK285="",ASC(AD285&amp;IF(AF285&lt;&gt;"",TEXT(AF285,"00"),"")&amp;IF(AH285&lt;&gt;"",TEXT(AH285,"00"),"")&amp;IF(AJ285&lt;&gt;"",TEXT(AJ285,"00"),"")),ASC(AK285))</f>
        <v/>
      </c>
      <c r="AD285" s="198" t="str">
        <f>IF(I285="","",IF(I285="201 十種競技","",VLOOKUP(I285,大学記録!$A$3:$H$5,2,FALSE)))</f>
        <v/>
      </c>
      <c r="AE285" s="200" t="s">
        <v>239</v>
      </c>
      <c r="AF285" s="202" t="str">
        <f>IF(I285="","",IF(I285="201 十種競技","",VLOOKUP(I285,大学記録!$A$3:$H$5,4,FALSE)))</f>
        <v/>
      </c>
      <c r="AG285" s="200" t="s">
        <v>240</v>
      </c>
      <c r="AH285" s="202" t="str">
        <f>IF(I285="","",IF(I285="201 十種競技","",VLOOKUP(I285,大学記録!$A$3:$H$5,6,FALSE)))</f>
        <v/>
      </c>
      <c r="AI285" s="204" t="s">
        <v>241</v>
      </c>
      <c r="AJ285" s="262" t="str">
        <f>IF(I285="","",IF(I285="201 十種競技","",VLOOKUP(I285,大学記録!$A$3:$H$5,8,FALSE)))</f>
        <v/>
      </c>
      <c r="AK285" s="198" t="str">
        <f>IF(I285="","",IF(I285="201 十種競技",大学記録!#REF!,""))</f>
        <v/>
      </c>
      <c r="AL285" s="12" t="str">
        <f>IF(AT285="",ASC(AM285&amp;IF(AO285&lt;&gt;"",TEXT(AO285,"00"),"")&amp;IF(AQ285&lt;&gt;"",TEXT(AQ285,"00"),"")&amp;IF(AS285&lt;&gt;"",TEXT(AS285,"00"),"")),ASC(AT285))</f>
        <v/>
      </c>
      <c r="AM285" s="223"/>
      <c r="AN285" s="196" t="s">
        <v>239</v>
      </c>
      <c r="AO285" s="250"/>
      <c r="AP285" s="196" t="s">
        <v>240</v>
      </c>
      <c r="AQ285" s="250"/>
      <c r="AR285" s="208" t="s">
        <v>241</v>
      </c>
      <c r="AS285" s="252"/>
      <c r="AT285" s="254"/>
      <c r="AV285" s="5" t="str">
        <f>IF(AND(I285&lt;&gt;"107 ハーフマラソン",I285&lt;&gt;"062 10000mW"),D285 &amp; "-" &amp; I285,D285 &amp; "-" &amp; I285 &amp; J285)</f>
        <v>-</v>
      </c>
      <c r="AW285" s="5" t="str">
        <f>IF(ISERROR(VLOOKUP(記入方法!$AV285,登録者リスト!#REF!,4,FALSE)),"○","")</f>
        <v>○</v>
      </c>
      <c r="AX285" s="5" t="e">
        <f>IF(AND(I285&lt;&gt;"107 ハーフマラソン",I285&lt;&gt;"062 10000mW"),#REF! &amp; "-" &amp; I285,#REF! &amp; "-" &amp; I285 &amp; J285)</f>
        <v>#REF!</v>
      </c>
      <c r="AY285" s="5" t="str">
        <f>IF(ISERROR(VLOOKUP(AX285,突破者リスト外資格記録入力シート!$D$7:$M$106,2,FALSE)),"○","")</f>
        <v>○</v>
      </c>
      <c r="AZ285" s="5" t="str">
        <f>IF(C285="○","整理番号","登録番号")</f>
        <v>登録番号</v>
      </c>
      <c r="BA285" s="5" t="str">
        <f>IF(I285="107 ハーフマラソン","H",IF(I285="062 10000mW","W",""))</f>
        <v/>
      </c>
      <c r="BB285" s="5" t="e">
        <f>VLOOKUP($I285 &amp; $J285,標準記録!$A$1:$D$26,2,FALSE)</f>
        <v>#N/A</v>
      </c>
      <c r="BC285" s="5" t="e">
        <f>VLOOKUP($I285 &amp; $J285,標準記録!$A$1:$D$26,3,FALSE)</f>
        <v>#N/A</v>
      </c>
      <c r="BD285" s="5" t="e">
        <f>VLOOKUP($I285 &amp; $J285,標準記録!$A$1:$D$26,4,FALSE)</f>
        <v>#N/A</v>
      </c>
      <c r="BE285" s="5" t="str">
        <f>IF(BF285="","",A285)</f>
        <v/>
      </c>
      <c r="BF285" s="5" t="str">
        <f>IF(OR(I285="201 十種競技",I285="202 七種競技"),#REF!,"")</f>
        <v/>
      </c>
      <c r="BG285" s="5" t="str">
        <f>IF(I285="107 ハーフマラソン",#REF!,"")</f>
        <v/>
      </c>
      <c r="BH285" s="5" t="str">
        <f>I285 &amp; K285</f>
        <v/>
      </c>
      <c r="BI285" s="5">
        <f>I285</f>
        <v>0</v>
      </c>
      <c r="BJ285" s="5">
        <f>COUNTIF($BI$5:$BI$401,I285)</f>
        <v>160</v>
      </c>
      <c r="BK285" s="5">
        <f>COUNTIF($BH$5:$BH$401,I285 &amp; "B標準")</f>
        <v>0</v>
      </c>
      <c r="BL285" s="5" t="str">
        <f>D283 &amp; D285</f>
        <v>登録番号</v>
      </c>
    </row>
    <row r="286" spans="1:64" ht="14.25" thickBot="1" x14ac:dyDescent="0.2">
      <c r="A286" s="221"/>
      <c r="B286" s="224"/>
      <c r="C286" s="226"/>
      <c r="D286" s="224"/>
      <c r="E286" s="128" t="str">
        <f>IF(C285="○",IF($D285&lt;&gt;"",VLOOKUP($D285,新規学連登録者入力シート!$A$2:$U$101,7,FALSE),""),IF($D285&lt;&gt;"",IF(VLOOKUP(記入方法!$D285,登録者リスト!$A$1:$F$43729,4,FALSE)=基本情報!$D$6,VLOOKUP(記入方法!$D285,登録者リスト!$A$1:$F$43729,2,FALSE),""),""))</f>
        <v/>
      </c>
      <c r="F286" s="215"/>
      <c r="G286" s="128" t="str">
        <f>IF(C285="○",IF($D285&lt;&gt;"",VLOOKUP($D285,新規学連登録者入力シート!$A$2:$U$101,19,FALSE),""),IF($D285&lt;&gt;"",IF(VLOOKUP(記入方法!$D285,登録者リスト!$A$1:$F$43729,4,FALSE)=基本情報!$D$6,VLOOKUP(記入方法!$D285,登録者リスト!$A$1:$F$43729,6,FALSE),""),""))</f>
        <v/>
      </c>
      <c r="H286" s="213"/>
      <c r="I286" s="217"/>
      <c r="J286" s="217"/>
      <c r="K286" s="219"/>
      <c r="L286" s="106"/>
      <c r="M286" s="14" t="str">
        <f>IF(U286="",ASC(N286&amp;IF(P286&lt;&gt;"",TEXT(P286,"00"),"")&amp;IF(R286&lt;&gt;"",TEXT(R286,"00"),"")&amp;IF(T286&lt;&gt;"",TEXT(T286,"00"),"")),ASC(U286))</f>
        <v/>
      </c>
      <c r="N286" s="213"/>
      <c r="O286" s="197"/>
      <c r="P286" s="207"/>
      <c r="Q286" s="197"/>
      <c r="R286" s="207"/>
      <c r="S286" s="209"/>
      <c r="T286" s="211"/>
      <c r="U286" s="213"/>
      <c r="V286" s="9"/>
      <c r="W286" s="10" t="s">
        <v>23</v>
      </c>
      <c r="X286" s="9"/>
      <c r="Y286" s="10" t="s">
        <v>25</v>
      </c>
      <c r="Z286" s="9"/>
      <c r="AA286" s="10" t="s">
        <v>26</v>
      </c>
      <c r="AB286" s="215"/>
      <c r="AC286" s="102" t="str">
        <f>IF(AK286="",ASC(AD285&amp;IF(AF286&lt;&gt;"",TEXT(AF286,"00"),"")&amp;IF(AH286&lt;&gt;"",TEXT(AH286,"00"),"")&amp;IF(AJ286&lt;&gt;"",TEXT(AJ286,"00"),"")),ASC(AK286))</f>
        <v/>
      </c>
      <c r="AD286" s="199"/>
      <c r="AE286" s="201"/>
      <c r="AF286" s="203"/>
      <c r="AG286" s="201"/>
      <c r="AH286" s="203"/>
      <c r="AI286" s="205"/>
      <c r="AJ286" s="263"/>
      <c r="AK286" s="199"/>
      <c r="AL286" s="14" t="str">
        <f>IF(AT286="",ASC(AM286&amp;IF(AO286&lt;&gt;"",TEXT(AO286,"00"),"")&amp;IF(AQ286&lt;&gt;"",TEXT(AQ286,"00"),"")&amp;IF(AS286&lt;&gt;"",TEXT(AS286,"00"),"")),ASC(AT286))</f>
        <v/>
      </c>
      <c r="AM286" s="224"/>
      <c r="AN286" s="197"/>
      <c r="AO286" s="251"/>
      <c r="AP286" s="197"/>
      <c r="AQ286" s="251"/>
      <c r="AR286" s="209"/>
      <c r="AS286" s="253"/>
      <c r="AT286" s="255"/>
      <c r="AV286" s="5" t="str">
        <f>IF(AND(I286&lt;&gt;"107 ハーフマラソン",I286&lt;&gt;"062 10000mW"),D285 &amp; "-" &amp; I286,D285 &amp; "-" &amp; I286 &amp; J286)</f>
        <v>-</v>
      </c>
      <c r="AW286" s="5" t="str">
        <f>IF(ISERROR(VLOOKUP(記入方法!$AV286,登録者リスト!#REF!,4,FALSE)),"○","")</f>
        <v>○</v>
      </c>
      <c r="AX286" s="5" t="e">
        <f>IF(AND(I286&lt;&gt;"107 ハーフマラソン",I286&lt;&gt;"062 10000mW"),#REF! &amp; "-" &amp; I286,#REF! &amp; "-" &amp; I286 &amp; J286)</f>
        <v>#REF!</v>
      </c>
      <c r="AY286" s="5" t="str">
        <f>IF(ISERROR(VLOOKUP(AX286,突破者リスト外資格記録入力シート!$D$7:$M$106,2,FALSE)),"○","")</f>
        <v>○</v>
      </c>
      <c r="BA286" s="5" t="str">
        <f>IF(I286="107 ハーフマラソン","H",IF(I286="062 10000mW","W",""))</f>
        <v/>
      </c>
      <c r="BB286" s="5" t="e">
        <f>VLOOKUP($I286 &amp; $J286,標準記録!$A$1:$D$26,2,FALSE)</f>
        <v>#N/A</v>
      </c>
      <c r="BC286" s="5" t="e">
        <f>VLOOKUP($I286 &amp; $J286,標準記録!$A$1:$D$26,3,FALSE)</f>
        <v>#N/A</v>
      </c>
      <c r="BD286" s="5" t="e">
        <f>VLOOKUP($I286 &amp; $J286,標準記録!$A$1:$D$26,4,FALSE)</f>
        <v>#N/A</v>
      </c>
      <c r="BE286" s="5" t="str">
        <f>IF(BF286="","",A285)</f>
        <v/>
      </c>
      <c r="BF286" s="5" t="str">
        <f>IF(OR(I286="201 十種競技",I286="202 七種競技"),#REF!,"")</f>
        <v/>
      </c>
      <c r="BG286" s="5" t="str">
        <f>IF(I286="107 ハーフマラソン",#REF!,"")</f>
        <v/>
      </c>
      <c r="BH286" s="5" t="str">
        <f>I286 &amp; K286</f>
        <v/>
      </c>
      <c r="BI286" s="5">
        <f>I286</f>
        <v>0</v>
      </c>
      <c r="BJ286" s="5">
        <f>COUNTIF($BI$5:$BI$401,I286)</f>
        <v>160</v>
      </c>
      <c r="BK286" s="5">
        <f>COUNTIF($BH$5:$BH$401,I286 &amp; "B標準")</f>
        <v>0</v>
      </c>
    </row>
    <row r="287" spans="1:64" ht="15" thickTop="1" thickBot="1" x14ac:dyDescent="0.2">
      <c r="A287" s="222"/>
      <c r="B287" s="256" t="s">
        <v>128</v>
      </c>
      <c r="C287" s="257"/>
      <c r="D287" s="257"/>
      <c r="E287" s="257"/>
      <c r="F287" s="257"/>
      <c r="G287" s="258"/>
      <c r="H287" s="125"/>
      <c r="I287" s="259"/>
      <c r="J287" s="260"/>
      <c r="K287" s="260"/>
      <c r="L287" s="260"/>
      <c r="M287" s="260"/>
      <c r="N287" s="260"/>
      <c r="O287" s="260"/>
      <c r="P287" s="260"/>
      <c r="Q287" s="260"/>
      <c r="R287" s="260"/>
      <c r="S287" s="260"/>
      <c r="T287" s="260"/>
      <c r="U287" s="260"/>
      <c r="V287" s="260"/>
      <c r="W287" s="260"/>
      <c r="X287" s="260"/>
      <c r="Y287" s="260"/>
      <c r="Z287" s="260"/>
      <c r="AA287" s="260"/>
      <c r="AB287" s="260"/>
      <c r="AC287" s="260"/>
      <c r="AD287" s="260"/>
      <c r="AE287" s="260"/>
      <c r="AF287" s="260"/>
      <c r="AG287" s="260"/>
      <c r="AH287" s="260"/>
      <c r="AI287" s="260"/>
      <c r="AJ287" s="260"/>
      <c r="AK287" s="260"/>
      <c r="AL287" s="260"/>
      <c r="AM287" s="260"/>
      <c r="AN287" s="260"/>
      <c r="AO287" s="260"/>
      <c r="AP287" s="260"/>
      <c r="AQ287" s="260"/>
      <c r="AR287" s="260"/>
      <c r="AS287" s="260"/>
      <c r="AT287" s="261"/>
    </row>
    <row r="288" spans="1:64" ht="13.5" customHeight="1" x14ac:dyDescent="0.15">
      <c r="A288" s="244"/>
      <c r="B288" s="246" t="s">
        <v>0</v>
      </c>
      <c r="C288" s="248" t="s">
        <v>242</v>
      </c>
      <c r="D288" s="248" t="str">
        <f>IF(C290="○","整理番号","登録番号")</f>
        <v>登録番号</v>
      </c>
      <c r="E288" s="124" t="s">
        <v>13550</v>
      </c>
      <c r="F288" s="246" t="s">
        <v>275</v>
      </c>
      <c r="G288" s="104" t="s">
        <v>1</v>
      </c>
      <c r="H288" s="229" t="s">
        <v>13551</v>
      </c>
      <c r="I288" s="227" t="s">
        <v>2</v>
      </c>
      <c r="J288" s="229" t="s">
        <v>284</v>
      </c>
      <c r="K288" s="229" t="s">
        <v>3</v>
      </c>
      <c r="L288" s="114" t="s">
        <v>243</v>
      </c>
      <c r="M288" s="107" t="s">
        <v>16</v>
      </c>
      <c r="N288" s="231" t="s">
        <v>4</v>
      </c>
      <c r="O288" s="232"/>
      <c r="P288" s="232"/>
      <c r="Q288" s="232"/>
      <c r="R288" s="232"/>
      <c r="S288" s="232"/>
      <c r="T288" s="232"/>
      <c r="U288" s="232"/>
      <c r="V288" s="232"/>
      <c r="W288" s="232"/>
      <c r="X288" s="232"/>
      <c r="Y288" s="232"/>
      <c r="Z288" s="232"/>
      <c r="AA288" s="232"/>
      <c r="AB288" s="233"/>
      <c r="AC288" s="109" t="s">
        <v>16</v>
      </c>
      <c r="AD288" s="234" t="s">
        <v>448</v>
      </c>
      <c r="AE288" s="235"/>
      <c r="AF288" s="235"/>
      <c r="AG288" s="235"/>
      <c r="AH288" s="235"/>
      <c r="AI288" s="235"/>
      <c r="AJ288" s="235"/>
      <c r="AK288" s="236"/>
      <c r="AL288" s="107" t="s">
        <v>16</v>
      </c>
      <c r="AM288" s="231" t="s">
        <v>445</v>
      </c>
      <c r="AN288" s="232"/>
      <c r="AO288" s="232"/>
      <c r="AP288" s="232"/>
      <c r="AQ288" s="232"/>
      <c r="AR288" s="232"/>
      <c r="AS288" s="232"/>
      <c r="AT288" s="237"/>
    </row>
    <row r="289" spans="1:64" ht="14.25" thickBot="1" x14ac:dyDescent="0.2">
      <c r="A289" s="245"/>
      <c r="B289" s="247"/>
      <c r="C289" s="249"/>
      <c r="D289" s="249"/>
      <c r="E289" s="129" t="s">
        <v>6</v>
      </c>
      <c r="F289" s="247"/>
      <c r="G289" s="6" t="s">
        <v>7</v>
      </c>
      <c r="H289" s="247"/>
      <c r="I289" s="228"/>
      <c r="J289" s="230"/>
      <c r="K289" s="230"/>
      <c r="L289" s="115"/>
      <c r="M289" s="108"/>
      <c r="N289" s="238" t="s">
        <v>8</v>
      </c>
      <c r="O289" s="239"/>
      <c r="P289" s="239"/>
      <c r="Q289" s="239"/>
      <c r="R289" s="239"/>
      <c r="S289" s="239"/>
      <c r="T289" s="240"/>
      <c r="U289" s="129" t="s">
        <v>9</v>
      </c>
      <c r="V289" s="111" t="s">
        <v>10</v>
      </c>
      <c r="W289" s="112"/>
      <c r="X289" s="112"/>
      <c r="Y289" s="112"/>
      <c r="Z289" s="112"/>
      <c r="AA289" s="113"/>
      <c r="AB289" s="92" t="s">
        <v>11</v>
      </c>
      <c r="AC289" s="110"/>
      <c r="AD289" s="241" t="s">
        <v>8</v>
      </c>
      <c r="AE289" s="242"/>
      <c r="AF289" s="242"/>
      <c r="AG289" s="242"/>
      <c r="AH289" s="242"/>
      <c r="AI289" s="242"/>
      <c r="AJ289" s="243"/>
      <c r="AK289" s="100" t="s">
        <v>9</v>
      </c>
      <c r="AL289" s="108"/>
      <c r="AM289" s="238" t="s">
        <v>8</v>
      </c>
      <c r="AN289" s="239"/>
      <c r="AO289" s="239"/>
      <c r="AP289" s="239"/>
      <c r="AQ289" s="239"/>
      <c r="AR289" s="239"/>
      <c r="AS289" s="240"/>
      <c r="AT289" s="93" t="s">
        <v>9</v>
      </c>
    </row>
    <row r="290" spans="1:64" x14ac:dyDescent="0.15">
      <c r="A290" s="220">
        <v>58</v>
      </c>
      <c r="B290" s="223"/>
      <c r="C290" s="225"/>
      <c r="D290" s="223"/>
      <c r="E290" s="126" t="str">
        <f>IF(C290="○",IF($D290&lt;&gt;"",VLOOKUP($D290,新規学連登録者入力シート!$A$2:$U$101,8,FALSE),""),IF($D290&lt;&gt;"",IF(VLOOKUP(記入方法!$D290,登録者リスト!$A$1:$F$43729,4,FALSE)=基本情報!$D$6,VLOOKUP(記入方法!$D290,登録者リスト!$A$1:$F$43729,3,FALSE),""),""))</f>
        <v/>
      </c>
      <c r="F290" s="214" t="str">
        <f>IF(C290="○",IF($D290&lt;&gt;"",VLOOKUP($D290,新規学連登録者入力シート!$A$2:$U$101,9,FALSE),""),IF($D290&lt;&gt;"",IF(VLOOKUP(記入方法!$D290,登録者リスト!$A$1:$G$43729,4,FALSE)=基本情報!$D$6,VLOOKUP(記入方法!$D290,登録者リスト!$A$1:$G$43729,7,FALSE),""),""))</f>
        <v/>
      </c>
      <c r="G290" s="127" t="str">
        <f>IF(C290="○",IF($D290&lt;&gt;"",VLOOKUP($D290,新規学連登録者入力シート!$A$2:$U$101,14,FALSE),""),IF($D290&lt;&gt;"",IF(VLOOKUP(記入方法!$D290,登録者リスト!$A$1:$F$43729,4,FALSE)=基本情報!$D$6,VLOOKUP(記入方法!$D290,登録者リスト!$A$1:$F$43729,5,FALSE),""),""))</f>
        <v/>
      </c>
      <c r="H290" s="212" t="str">
        <f>IF(C290="○",IF($D290&lt;&gt;"",VLOOKUP($D290,新規学連登録者入力シート!$A$2:$U$101,19,FALSE),""),IF($D290&lt;&gt;"",IF(VLOOKUP(記入方法!$D290,登録者リスト!$A$1:$H$43729,4,FALSE)=基本情報!$D$6,VLOOKUP(記入方法!$D290,登録者リスト!$A$1:$H$43729,8,FALSE),""),""))</f>
        <v/>
      </c>
      <c r="I290" s="216"/>
      <c r="J290" s="216"/>
      <c r="K290" s="218" t="str">
        <f>IFERROR(IF(I290="","",IF(AND(I290&lt;&gt;"107 ハーフマラソン",I290&lt;&gt;"062 10000mW"),IF(BD290="T",IF(VALUE(M290)&lt;=BB290,"A標準",IF(VALUE(M290)&lt;=BC290,"B標準","未突破")),IF(VALUE(M290)&gt;=BB290,"A標準",IF(VALUE(M290)&gt;=BC290,"B標準","未突破"))),IF(VALUE(M290)&lt;=BC290,"","未突破"))),"")</f>
        <v/>
      </c>
      <c r="L290" s="105"/>
      <c r="M290" s="12" t="str">
        <f>IF(U290="",ASC(N290&amp;IF(P290&lt;&gt;"",TEXT(P290,"00"),"")&amp;IF(R290&lt;&gt;"",TEXT(R290,"00"),"")&amp;IF(T290&lt;&gt;"",TEXT(T290,"00"),"")),ASC(U290))</f>
        <v/>
      </c>
      <c r="N290" s="212"/>
      <c r="O290" s="196" t="s">
        <v>239</v>
      </c>
      <c r="P290" s="206"/>
      <c r="Q290" s="196" t="s">
        <v>240</v>
      </c>
      <c r="R290" s="206"/>
      <c r="S290" s="208" t="s">
        <v>241</v>
      </c>
      <c r="T290" s="210"/>
      <c r="U290" s="212"/>
      <c r="V290" s="7"/>
      <c r="W290" s="8" t="s">
        <v>23</v>
      </c>
      <c r="X290" s="7"/>
      <c r="Y290" s="8" t="s">
        <v>24</v>
      </c>
      <c r="Z290" s="7"/>
      <c r="AA290" s="8" t="s">
        <v>26</v>
      </c>
      <c r="AB290" s="214"/>
      <c r="AC290" s="101" t="str">
        <f>IF(AK290="",ASC(AD290&amp;IF(AF290&lt;&gt;"",TEXT(AF290,"00"),"")&amp;IF(AH290&lt;&gt;"",TEXT(AH290,"00"),"")&amp;IF(AJ290&lt;&gt;"",TEXT(AJ290,"00"),"")),ASC(AK290))</f>
        <v/>
      </c>
      <c r="AD290" s="198" t="str">
        <f>IF(I290="","",IF(I290="201 十種競技","",VLOOKUP(I290,大学記録!$A$3:$H$5,2,FALSE)))</f>
        <v/>
      </c>
      <c r="AE290" s="200" t="s">
        <v>239</v>
      </c>
      <c r="AF290" s="202" t="str">
        <f>IF(I290="","",IF(I290="201 十種競技","",VLOOKUP(I290,大学記録!$A$3:$H$5,4,FALSE)))</f>
        <v/>
      </c>
      <c r="AG290" s="200" t="s">
        <v>240</v>
      </c>
      <c r="AH290" s="202" t="str">
        <f>IF(I290="","",IF(I290="201 十種競技","",VLOOKUP(I290,大学記録!$A$3:$H$5,6,FALSE)))</f>
        <v/>
      </c>
      <c r="AI290" s="204" t="s">
        <v>241</v>
      </c>
      <c r="AJ290" s="262" t="str">
        <f>IF(I290="","",IF(I290="201 十種競技","",VLOOKUP(I290,大学記録!$A$3:$H$5,8,FALSE)))</f>
        <v/>
      </c>
      <c r="AK290" s="198" t="str">
        <f>IF(I290="","",IF(I290="201 十種競技",大学記録!#REF!,""))</f>
        <v/>
      </c>
      <c r="AL290" s="12" t="str">
        <f>IF(AT290="",ASC(AM290&amp;IF(AO290&lt;&gt;"",TEXT(AO290,"00"),"")&amp;IF(AQ290&lt;&gt;"",TEXT(AQ290,"00"),"")&amp;IF(AS290&lt;&gt;"",TEXT(AS290,"00"),"")),ASC(AT290))</f>
        <v/>
      </c>
      <c r="AM290" s="223"/>
      <c r="AN290" s="196" t="s">
        <v>239</v>
      </c>
      <c r="AO290" s="250"/>
      <c r="AP290" s="196" t="s">
        <v>240</v>
      </c>
      <c r="AQ290" s="250"/>
      <c r="AR290" s="208" t="s">
        <v>241</v>
      </c>
      <c r="AS290" s="252"/>
      <c r="AT290" s="254"/>
      <c r="AV290" s="5" t="str">
        <f>IF(AND(I290&lt;&gt;"107 ハーフマラソン",I290&lt;&gt;"062 10000mW"),D290 &amp; "-" &amp; I290,D290 &amp; "-" &amp; I290 &amp; J290)</f>
        <v>-</v>
      </c>
      <c r="AW290" s="5" t="str">
        <f>IF(ISERROR(VLOOKUP(記入方法!$AV290,登録者リスト!#REF!,4,FALSE)),"○","")</f>
        <v>○</v>
      </c>
      <c r="AX290" s="5" t="e">
        <f>IF(AND(I290&lt;&gt;"107 ハーフマラソン",I290&lt;&gt;"062 10000mW"),#REF! &amp; "-" &amp; I290,#REF! &amp; "-" &amp; I290 &amp; J290)</f>
        <v>#REF!</v>
      </c>
      <c r="AY290" s="5" t="str">
        <f>IF(ISERROR(VLOOKUP(AX290,突破者リスト外資格記録入力シート!$D$7:$M$106,2,FALSE)),"○","")</f>
        <v>○</v>
      </c>
      <c r="AZ290" s="5" t="str">
        <f>IF(C290="○","整理番号","登録番号")</f>
        <v>登録番号</v>
      </c>
      <c r="BA290" s="5" t="str">
        <f>IF(I290="107 ハーフマラソン","H",IF(I290="062 10000mW","W",""))</f>
        <v/>
      </c>
      <c r="BB290" s="5" t="e">
        <f>VLOOKUP($I290 &amp; $J290,標準記録!$A$1:$D$26,2,FALSE)</f>
        <v>#N/A</v>
      </c>
      <c r="BC290" s="5" t="e">
        <f>VLOOKUP($I290 &amp; $J290,標準記録!$A$1:$D$26,3,FALSE)</f>
        <v>#N/A</v>
      </c>
      <c r="BD290" s="5" t="e">
        <f>VLOOKUP($I290 &amp; $J290,標準記録!$A$1:$D$26,4,FALSE)</f>
        <v>#N/A</v>
      </c>
      <c r="BE290" s="5" t="str">
        <f>IF(BF290="","",A290)</f>
        <v/>
      </c>
      <c r="BF290" s="5" t="str">
        <f>IF(OR(I290="201 十種競技",I290="202 七種競技"),#REF!,"")</f>
        <v/>
      </c>
      <c r="BG290" s="5" t="str">
        <f>IF(I290="107 ハーフマラソン",#REF!,"")</f>
        <v/>
      </c>
      <c r="BH290" s="5" t="str">
        <f>I290 &amp; K290</f>
        <v/>
      </c>
      <c r="BI290" s="5">
        <f>I290</f>
        <v>0</v>
      </c>
      <c r="BJ290" s="5">
        <f>COUNTIF($BI$5:$BI$401,I290)</f>
        <v>160</v>
      </c>
      <c r="BK290" s="5">
        <f>COUNTIF($BH$5:$BH$401,I290 &amp; "B標準")</f>
        <v>0</v>
      </c>
      <c r="BL290" s="5" t="str">
        <f>D288 &amp; D290</f>
        <v>登録番号</v>
      </c>
    </row>
    <row r="291" spans="1:64" ht="14.25" thickBot="1" x14ac:dyDescent="0.2">
      <c r="A291" s="221"/>
      <c r="B291" s="224"/>
      <c r="C291" s="226"/>
      <c r="D291" s="224"/>
      <c r="E291" s="128" t="str">
        <f>IF(C290="○",IF($D290&lt;&gt;"",VLOOKUP($D290,新規学連登録者入力シート!$A$2:$U$101,7,FALSE),""),IF($D290&lt;&gt;"",IF(VLOOKUP(記入方法!$D290,登録者リスト!$A$1:$F$43729,4,FALSE)=基本情報!$D$6,VLOOKUP(記入方法!$D290,登録者リスト!$A$1:$F$43729,2,FALSE),""),""))</f>
        <v/>
      </c>
      <c r="F291" s="215"/>
      <c r="G291" s="128" t="str">
        <f>IF(C290="○",IF($D290&lt;&gt;"",VLOOKUP($D290,新規学連登録者入力シート!$A$2:$U$101,19,FALSE),""),IF($D290&lt;&gt;"",IF(VLOOKUP(記入方法!$D290,登録者リスト!$A$1:$F$43729,4,FALSE)=基本情報!$D$6,VLOOKUP(記入方法!$D290,登録者リスト!$A$1:$F$43729,6,FALSE),""),""))</f>
        <v/>
      </c>
      <c r="H291" s="213"/>
      <c r="I291" s="217"/>
      <c r="J291" s="217"/>
      <c r="K291" s="219"/>
      <c r="L291" s="106"/>
      <c r="M291" s="14" t="str">
        <f>IF(U291="",ASC(N291&amp;IF(P291&lt;&gt;"",TEXT(P291,"00"),"")&amp;IF(R291&lt;&gt;"",TEXT(R291,"00"),"")&amp;IF(T291&lt;&gt;"",TEXT(T291,"00"),"")),ASC(U291))</f>
        <v/>
      </c>
      <c r="N291" s="213"/>
      <c r="O291" s="197"/>
      <c r="P291" s="207"/>
      <c r="Q291" s="197"/>
      <c r="R291" s="207"/>
      <c r="S291" s="209"/>
      <c r="T291" s="211"/>
      <c r="U291" s="213"/>
      <c r="V291" s="9"/>
      <c r="W291" s="10" t="s">
        <v>23</v>
      </c>
      <c r="X291" s="9"/>
      <c r="Y291" s="10" t="s">
        <v>25</v>
      </c>
      <c r="Z291" s="9"/>
      <c r="AA291" s="10" t="s">
        <v>26</v>
      </c>
      <c r="AB291" s="215"/>
      <c r="AC291" s="102" t="str">
        <f>IF(AK291="",ASC(AD290&amp;IF(AF291&lt;&gt;"",TEXT(AF291,"00"),"")&amp;IF(AH291&lt;&gt;"",TEXT(AH291,"00"),"")&amp;IF(AJ291&lt;&gt;"",TEXT(AJ291,"00"),"")),ASC(AK291))</f>
        <v/>
      </c>
      <c r="AD291" s="199"/>
      <c r="AE291" s="201"/>
      <c r="AF291" s="203"/>
      <c r="AG291" s="201"/>
      <c r="AH291" s="203"/>
      <c r="AI291" s="205"/>
      <c r="AJ291" s="263"/>
      <c r="AK291" s="199"/>
      <c r="AL291" s="14" t="str">
        <f>IF(AT291="",ASC(AM291&amp;IF(AO291&lt;&gt;"",TEXT(AO291,"00"),"")&amp;IF(AQ291&lt;&gt;"",TEXT(AQ291,"00"),"")&amp;IF(AS291&lt;&gt;"",TEXT(AS291,"00"),"")),ASC(AT291))</f>
        <v/>
      </c>
      <c r="AM291" s="224"/>
      <c r="AN291" s="197"/>
      <c r="AO291" s="251"/>
      <c r="AP291" s="197"/>
      <c r="AQ291" s="251"/>
      <c r="AR291" s="209"/>
      <c r="AS291" s="253"/>
      <c r="AT291" s="255"/>
      <c r="AV291" s="5" t="str">
        <f>IF(AND(I291&lt;&gt;"107 ハーフマラソン",I291&lt;&gt;"062 10000mW"),D290 &amp; "-" &amp; I291,D290 &amp; "-" &amp; I291 &amp; J291)</f>
        <v>-</v>
      </c>
      <c r="AW291" s="5" t="str">
        <f>IF(ISERROR(VLOOKUP(記入方法!$AV291,登録者リスト!#REF!,4,FALSE)),"○","")</f>
        <v>○</v>
      </c>
      <c r="AX291" s="5" t="e">
        <f>IF(AND(I291&lt;&gt;"107 ハーフマラソン",I291&lt;&gt;"062 10000mW"),#REF! &amp; "-" &amp; I291,#REF! &amp; "-" &amp; I291 &amp; J291)</f>
        <v>#REF!</v>
      </c>
      <c r="AY291" s="5" t="str">
        <f>IF(ISERROR(VLOOKUP(AX291,突破者リスト外資格記録入力シート!$D$7:$M$106,2,FALSE)),"○","")</f>
        <v>○</v>
      </c>
      <c r="BA291" s="5" t="str">
        <f>IF(I291="107 ハーフマラソン","H",IF(I291="062 10000mW","W",""))</f>
        <v/>
      </c>
      <c r="BB291" s="5" t="e">
        <f>VLOOKUP($I291 &amp; $J291,標準記録!$A$1:$D$26,2,FALSE)</f>
        <v>#N/A</v>
      </c>
      <c r="BC291" s="5" t="e">
        <f>VLOOKUP($I291 &amp; $J291,標準記録!$A$1:$D$26,3,FALSE)</f>
        <v>#N/A</v>
      </c>
      <c r="BD291" s="5" t="e">
        <f>VLOOKUP($I291 &amp; $J291,標準記録!$A$1:$D$26,4,FALSE)</f>
        <v>#N/A</v>
      </c>
      <c r="BE291" s="5" t="str">
        <f>IF(BF291="","",A290)</f>
        <v/>
      </c>
      <c r="BF291" s="5" t="str">
        <f>IF(OR(I291="201 十種競技",I291="202 七種競技"),#REF!,"")</f>
        <v/>
      </c>
      <c r="BG291" s="5" t="str">
        <f>IF(I291="107 ハーフマラソン",#REF!,"")</f>
        <v/>
      </c>
      <c r="BH291" s="5" t="str">
        <f>I291 &amp; K291</f>
        <v/>
      </c>
      <c r="BI291" s="5">
        <f>I291</f>
        <v>0</v>
      </c>
      <c r="BJ291" s="5">
        <f>COUNTIF($BI$5:$BI$401,I291)</f>
        <v>160</v>
      </c>
      <c r="BK291" s="5">
        <f>COUNTIF($BH$5:$BH$401,I291 &amp; "B標準")</f>
        <v>0</v>
      </c>
    </row>
    <row r="292" spans="1:64" ht="15" thickTop="1" thickBot="1" x14ac:dyDescent="0.2">
      <c r="A292" s="222"/>
      <c r="B292" s="256" t="s">
        <v>128</v>
      </c>
      <c r="C292" s="257"/>
      <c r="D292" s="257"/>
      <c r="E292" s="257"/>
      <c r="F292" s="257"/>
      <c r="G292" s="258"/>
      <c r="H292" s="125"/>
      <c r="I292" s="259"/>
      <c r="J292" s="260"/>
      <c r="K292" s="260"/>
      <c r="L292" s="260"/>
      <c r="M292" s="260"/>
      <c r="N292" s="260"/>
      <c r="O292" s="260"/>
      <c r="P292" s="260"/>
      <c r="Q292" s="260"/>
      <c r="R292" s="260"/>
      <c r="S292" s="260"/>
      <c r="T292" s="260"/>
      <c r="U292" s="260"/>
      <c r="V292" s="260"/>
      <c r="W292" s="260"/>
      <c r="X292" s="260"/>
      <c r="Y292" s="260"/>
      <c r="Z292" s="260"/>
      <c r="AA292" s="260"/>
      <c r="AB292" s="260"/>
      <c r="AC292" s="260"/>
      <c r="AD292" s="260"/>
      <c r="AE292" s="260"/>
      <c r="AF292" s="260"/>
      <c r="AG292" s="260"/>
      <c r="AH292" s="260"/>
      <c r="AI292" s="260"/>
      <c r="AJ292" s="260"/>
      <c r="AK292" s="260"/>
      <c r="AL292" s="260"/>
      <c r="AM292" s="260"/>
      <c r="AN292" s="260"/>
      <c r="AO292" s="260"/>
      <c r="AP292" s="260"/>
      <c r="AQ292" s="260"/>
      <c r="AR292" s="260"/>
      <c r="AS292" s="260"/>
      <c r="AT292" s="261"/>
    </row>
    <row r="293" spans="1:64" ht="13.5" customHeight="1" x14ac:dyDescent="0.15">
      <c r="A293" s="244"/>
      <c r="B293" s="246" t="s">
        <v>0</v>
      </c>
      <c r="C293" s="248" t="s">
        <v>242</v>
      </c>
      <c r="D293" s="248" t="str">
        <f>IF(C295="○","整理番号","登録番号")</f>
        <v>登録番号</v>
      </c>
      <c r="E293" s="124" t="s">
        <v>13550</v>
      </c>
      <c r="F293" s="246" t="s">
        <v>275</v>
      </c>
      <c r="G293" s="104" t="s">
        <v>1</v>
      </c>
      <c r="H293" s="229" t="s">
        <v>13551</v>
      </c>
      <c r="I293" s="227" t="s">
        <v>2</v>
      </c>
      <c r="J293" s="229" t="s">
        <v>284</v>
      </c>
      <c r="K293" s="229" t="s">
        <v>3</v>
      </c>
      <c r="L293" s="114" t="s">
        <v>243</v>
      </c>
      <c r="M293" s="107" t="s">
        <v>16</v>
      </c>
      <c r="N293" s="231" t="s">
        <v>4</v>
      </c>
      <c r="O293" s="232"/>
      <c r="P293" s="232"/>
      <c r="Q293" s="232"/>
      <c r="R293" s="232"/>
      <c r="S293" s="232"/>
      <c r="T293" s="232"/>
      <c r="U293" s="232"/>
      <c r="V293" s="232"/>
      <c r="W293" s="232"/>
      <c r="X293" s="232"/>
      <c r="Y293" s="232"/>
      <c r="Z293" s="232"/>
      <c r="AA293" s="232"/>
      <c r="AB293" s="233"/>
      <c r="AC293" s="109" t="s">
        <v>16</v>
      </c>
      <c r="AD293" s="234" t="s">
        <v>448</v>
      </c>
      <c r="AE293" s="235"/>
      <c r="AF293" s="235"/>
      <c r="AG293" s="235"/>
      <c r="AH293" s="235"/>
      <c r="AI293" s="235"/>
      <c r="AJ293" s="235"/>
      <c r="AK293" s="236"/>
      <c r="AL293" s="107" t="s">
        <v>16</v>
      </c>
      <c r="AM293" s="231" t="s">
        <v>445</v>
      </c>
      <c r="AN293" s="232"/>
      <c r="AO293" s="232"/>
      <c r="AP293" s="232"/>
      <c r="AQ293" s="232"/>
      <c r="AR293" s="232"/>
      <c r="AS293" s="232"/>
      <c r="AT293" s="237"/>
    </row>
    <row r="294" spans="1:64" ht="14.25" thickBot="1" x14ac:dyDescent="0.2">
      <c r="A294" s="245"/>
      <c r="B294" s="247"/>
      <c r="C294" s="249"/>
      <c r="D294" s="249"/>
      <c r="E294" s="129" t="s">
        <v>6</v>
      </c>
      <c r="F294" s="247"/>
      <c r="G294" s="6" t="s">
        <v>7</v>
      </c>
      <c r="H294" s="247"/>
      <c r="I294" s="228"/>
      <c r="J294" s="230"/>
      <c r="K294" s="230"/>
      <c r="L294" s="115"/>
      <c r="M294" s="108"/>
      <c r="N294" s="238" t="s">
        <v>8</v>
      </c>
      <c r="O294" s="239"/>
      <c r="P294" s="239"/>
      <c r="Q294" s="239"/>
      <c r="R294" s="239"/>
      <c r="S294" s="239"/>
      <c r="T294" s="240"/>
      <c r="U294" s="129" t="s">
        <v>9</v>
      </c>
      <c r="V294" s="111" t="s">
        <v>10</v>
      </c>
      <c r="W294" s="112"/>
      <c r="X294" s="112"/>
      <c r="Y294" s="112"/>
      <c r="Z294" s="112"/>
      <c r="AA294" s="113"/>
      <c r="AB294" s="92" t="s">
        <v>11</v>
      </c>
      <c r="AC294" s="110"/>
      <c r="AD294" s="241" t="s">
        <v>8</v>
      </c>
      <c r="AE294" s="242"/>
      <c r="AF294" s="242"/>
      <c r="AG294" s="242"/>
      <c r="AH294" s="242"/>
      <c r="AI294" s="242"/>
      <c r="AJ294" s="243"/>
      <c r="AK294" s="100" t="s">
        <v>9</v>
      </c>
      <c r="AL294" s="108"/>
      <c r="AM294" s="238" t="s">
        <v>8</v>
      </c>
      <c r="AN294" s="239"/>
      <c r="AO294" s="239"/>
      <c r="AP294" s="239"/>
      <c r="AQ294" s="239"/>
      <c r="AR294" s="239"/>
      <c r="AS294" s="240"/>
      <c r="AT294" s="93" t="s">
        <v>9</v>
      </c>
    </row>
    <row r="295" spans="1:64" x14ac:dyDescent="0.15">
      <c r="A295" s="220">
        <v>59</v>
      </c>
      <c r="B295" s="223"/>
      <c r="C295" s="225"/>
      <c r="D295" s="223"/>
      <c r="E295" s="126" t="str">
        <f>IF(C295="○",IF($D295&lt;&gt;"",VLOOKUP($D295,新規学連登録者入力シート!$A$2:$U$101,8,FALSE),""),IF($D295&lt;&gt;"",IF(VLOOKUP(記入方法!$D295,登録者リスト!$A$1:$F$43729,4,FALSE)=基本情報!$D$6,VLOOKUP(記入方法!$D295,登録者リスト!$A$1:$F$43729,3,FALSE),""),""))</f>
        <v/>
      </c>
      <c r="F295" s="214" t="str">
        <f>IF(C295="○",IF($D295&lt;&gt;"",VLOOKUP($D295,新規学連登録者入力シート!$A$2:$U$101,9,FALSE),""),IF($D295&lt;&gt;"",IF(VLOOKUP(記入方法!$D295,登録者リスト!$A$1:$G$43729,4,FALSE)=基本情報!$D$6,VLOOKUP(記入方法!$D295,登録者リスト!$A$1:$G$43729,7,FALSE),""),""))</f>
        <v/>
      </c>
      <c r="G295" s="127" t="str">
        <f>IF(C295="○",IF($D295&lt;&gt;"",VLOOKUP($D295,新規学連登録者入力シート!$A$2:$U$101,14,FALSE),""),IF($D295&lt;&gt;"",IF(VLOOKUP(記入方法!$D295,登録者リスト!$A$1:$F$43729,4,FALSE)=基本情報!$D$6,VLOOKUP(記入方法!$D295,登録者リスト!$A$1:$F$43729,5,FALSE),""),""))</f>
        <v/>
      </c>
      <c r="H295" s="212" t="str">
        <f>IF(C295="○",IF($D295&lt;&gt;"",VLOOKUP($D295,新規学連登録者入力シート!$A$2:$U$101,19,FALSE),""),IF($D295&lt;&gt;"",IF(VLOOKUP(記入方法!$D295,登録者リスト!$A$1:$H$43729,4,FALSE)=基本情報!$D$6,VLOOKUP(記入方法!$D295,登録者リスト!$A$1:$H$43729,8,FALSE),""),""))</f>
        <v/>
      </c>
      <c r="I295" s="216"/>
      <c r="J295" s="216"/>
      <c r="K295" s="218" t="str">
        <f>IFERROR(IF(I295="","",IF(AND(I295&lt;&gt;"107 ハーフマラソン",I295&lt;&gt;"062 10000mW"),IF(BD295="T",IF(VALUE(M295)&lt;=BB295,"A標準",IF(VALUE(M295)&lt;=BC295,"B標準","未突破")),IF(VALUE(M295)&gt;=BB295,"A標準",IF(VALUE(M295)&gt;=BC295,"B標準","未突破"))),IF(VALUE(M295)&lt;=BC295,"","未突破"))),"")</f>
        <v/>
      </c>
      <c r="L295" s="105"/>
      <c r="M295" s="12" t="str">
        <f>IF(U295="",ASC(N295&amp;IF(P295&lt;&gt;"",TEXT(P295,"00"),"")&amp;IF(R295&lt;&gt;"",TEXT(R295,"00"),"")&amp;IF(T295&lt;&gt;"",TEXT(T295,"00"),"")),ASC(U295))</f>
        <v/>
      </c>
      <c r="N295" s="212"/>
      <c r="O295" s="196" t="s">
        <v>239</v>
      </c>
      <c r="P295" s="206"/>
      <c r="Q295" s="196" t="s">
        <v>240</v>
      </c>
      <c r="R295" s="206"/>
      <c r="S295" s="208" t="s">
        <v>241</v>
      </c>
      <c r="T295" s="210"/>
      <c r="U295" s="212"/>
      <c r="V295" s="7"/>
      <c r="W295" s="8" t="s">
        <v>23</v>
      </c>
      <c r="X295" s="7"/>
      <c r="Y295" s="8" t="s">
        <v>24</v>
      </c>
      <c r="Z295" s="7"/>
      <c r="AA295" s="8" t="s">
        <v>26</v>
      </c>
      <c r="AB295" s="214"/>
      <c r="AC295" s="101" t="str">
        <f>IF(AK295="",ASC(AD295&amp;IF(AF295&lt;&gt;"",TEXT(AF295,"00"),"")&amp;IF(AH295&lt;&gt;"",TEXT(AH295,"00"),"")&amp;IF(AJ295&lt;&gt;"",TEXT(AJ295,"00"),"")),ASC(AK295))</f>
        <v/>
      </c>
      <c r="AD295" s="198" t="str">
        <f>IF(I295="","",IF(I295="201 十種競技","",VLOOKUP(I295,大学記録!$A$3:$H$5,2,FALSE)))</f>
        <v/>
      </c>
      <c r="AE295" s="200" t="s">
        <v>239</v>
      </c>
      <c r="AF295" s="202" t="str">
        <f>IF(I295="","",IF(I295="201 十種競技","",VLOOKUP(I295,大学記録!$A$3:$H$5,4,FALSE)))</f>
        <v/>
      </c>
      <c r="AG295" s="200" t="s">
        <v>240</v>
      </c>
      <c r="AH295" s="202" t="str">
        <f>IF(I295="","",IF(I295="201 十種競技","",VLOOKUP(I295,大学記録!$A$3:$H$5,6,FALSE)))</f>
        <v/>
      </c>
      <c r="AI295" s="204" t="s">
        <v>241</v>
      </c>
      <c r="AJ295" s="262" t="str">
        <f>IF(I295="","",IF(I295="201 十種競技","",VLOOKUP(I295,大学記録!$A$3:$H$5,8,FALSE)))</f>
        <v/>
      </c>
      <c r="AK295" s="198" t="str">
        <f>IF(I295="","",IF(I295="201 十種競技",大学記録!#REF!,""))</f>
        <v/>
      </c>
      <c r="AL295" s="12" t="str">
        <f>IF(AT295="",ASC(AM295&amp;IF(AO295&lt;&gt;"",TEXT(AO295,"00"),"")&amp;IF(AQ295&lt;&gt;"",TEXT(AQ295,"00"),"")&amp;IF(AS295&lt;&gt;"",TEXT(AS295,"00"),"")),ASC(AT295))</f>
        <v/>
      </c>
      <c r="AM295" s="223"/>
      <c r="AN295" s="196" t="s">
        <v>239</v>
      </c>
      <c r="AO295" s="250"/>
      <c r="AP295" s="196" t="s">
        <v>240</v>
      </c>
      <c r="AQ295" s="250"/>
      <c r="AR295" s="208" t="s">
        <v>241</v>
      </c>
      <c r="AS295" s="252"/>
      <c r="AT295" s="254"/>
      <c r="AV295" s="5" t="str">
        <f>IF(AND(I295&lt;&gt;"107 ハーフマラソン",I295&lt;&gt;"062 10000mW"),D295 &amp; "-" &amp; I295,D295 &amp; "-" &amp; I295 &amp; J295)</f>
        <v>-</v>
      </c>
      <c r="AW295" s="5" t="str">
        <f>IF(ISERROR(VLOOKUP(記入方法!$AV295,登録者リスト!#REF!,4,FALSE)),"○","")</f>
        <v>○</v>
      </c>
      <c r="AX295" s="5" t="e">
        <f>IF(AND(I295&lt;&gt;"107 ハーフマラソン",I295&lt;&gt;"062 10000mW"),#REF! &amp; "-" &amp; I295,#REF! &amp; "-" &amp; I295 &amp; J295)</f>
        <v>#REF!</v>
      </c>
      <c r="AY295" s="5" t="str">
        <f>IF(ISERROR(VLOOKUP(AX295,突破者リスト外資格記録入力シート!$D$7:$M$106,2,FALSE)),"○","")</f>
        <v>○</v>
      </c>
      <c r="AZ295" s="5" t="str">
        <f>IF(C295="○","整理番号","登録番号")</f>
        <v>登録番号</v>
      </c>
      <c r="BA295" s="5" t="str">
        <f>IF(I295="107 ハーフマラソン","H",IF(I295="062 10000mW","W",""))</f>
        <v/>
      </c>
      <c r="BB295" s="5" t="e">
        <f>VLOOKUP($I295 &amp; $J295,標準記録!$A$1:$D$26,2,FALSE)</f>
        <v>#N/A</v>
      </c>
      <c r="BC295" s="5" t="e">
        <f>VLOOKUP($I295 &amp; $J295,標準記録!$A$1:$D$26,3,FALSE)</f>
        <v>#N/A</v>
      </c>
      <c r="BD295" s="5" t="e">
        <f>VLOOKUP($I295 &amp; $J295,標準記録!$A$1:$D$26,4,FALSE)</f>
        <v>#N/A</v>
      </c>
      <c r="BE295" s="5" t="str">
        <f>IF(BF295="","",A295)</f>
        <v/>
      </c>
      <c r="BF295" s="5" t="str">
        <f>IF(OR(I295="201 十種競技",I295="202 七種競技"),#REF!,"")</f>
        <v/>
      </c>
      <c r="BG295" s="5" t="str">
        <f>IF(I295="107 ハーフマラソン",#REF!,"")</f>
        <v/>
      </c>
      <c r="BH295" s="5" t="str">
        <f>I295 &amp; K295</f>
        <v/>
      </c>
      <c r="BI295" s="5">
        <f>I295</f>
        <v>0</v>
      </c>
      <c r="BJ295" s="5">
        <f>COUNTIF($BI$5:$BI$401,I295)</f>
        <v>160</v>
      </c>
      <c r="BK295" s="5">
        <f>COUNTIF($BH$5:$BH$401,I295 &amp; "B標準")</f>
        <v>0</v>
      </c>
      <c r="BL295" s="5" t="str">
        <f>D293 &amp; D295</f>
        <v>登録番号</v>
      </c>
    </row>
    <row r="296" spans="1:64" ht="14.25" thickBot="1" x14ac:dyDescent="0.2">
      <c r="A296" s="221"/>
      <c r="B296" s="224"/>
      <c r="C296" s="226"/>
      <c r="D296" s="224"/>
      <c r="E296" s="128" t="str">
        <f>IF(C295="○",IF($D295&lt;&gt;"",VLOOKUP($D295,新規学連登録者入力シート!$A$2:$U$101,7,FALSE),""),IF($D295&lt;&gt;"",IF(VLOOKUP(記入方法!$D295,登録者リスト!$A$1:$F$43729,4,FALSE)=基本情報!$D$6,VLOOKUP(記入方法!$D295,登録者リスト!$A$1:$F$43729,2,FALSE),""),""))</f>
        <v/>
      </c>
      <c r="F296" s="215"/>
      <c r="G296" s="128" t="str">
        <f>IF(C295="○",IF($D295&lt;&gt;"",VLOOKUP($D295,新規学連登録者入力シート!$A$2:$U$101,19,FALSE),""),IF($D295&lt;&gt;"",IF(VLOOKUP(記入方法!$D295,登録者リスト!$A$1:$F$43729,4,FALSE)=基本情報!$D$6,VLOOKUP(記入方法!$D295,登録者リスト!$A$1:$F$43729,6,FALSE),""),""))</f>
        <v/>
      </c>
      <c r="H296" s="213"/>
      <c r="I296" s="217"/>
      <c r="J296" s="217"/>
      <c r="K296" s="219"/>
      <c r="L296" s="106"/>
      <c r="M296" s="14" t="str">
        <f>IF(U296="",ASC(N296&amp;IF(P296&lt;&gt;"",TEXT(P296,"00"),"")&amp;IF(R296&lt;&gt;"",TEXT(R296,"00"),"")&amp;IF(T296&lt;&gt;"",TEXT(T296,"00"),"")),ASC(U296))</f>
        <v/>
      </c>
      <c r="N296" s="213"/>
      <c r="O296" s="197"/>
      <c r="P296" s="207"/>
      <c r="Q296" s="197"/>
      <c r="R296" s="207"/>
      <c r="S296" s="209"/>
      <c r="T296" s="211"/>
      <c r="U296" s="213"/>
      <c r="V296" s="9"/>
      <c r="W296" s="10" t="s">
        <v>23</v>
      </c>
      <c r="X296" s="9"/>
      <c r="Y296" s="10" t="s">
        <v>25</v>
      </c>
      <c r="Z296" s="9"/>
      <c r="AA296" s="10" t="s">
        <v>26</v>
      </c>
      <c r="AB296" s="215"/>
      <c r="AC296" s="102" t="str">
        <f>IF(AK296="",ASC(AD295&amp;IF(AF296&lt;&gt;"",TEXT(AF296,"00"),"")&amp;IF(AH296&lt;&gt;"",TEXT(AH296,"00"),"")&amp;IF(AJ296&lt;&gt;"",TEXT(AJ296,"00"),"")),ASC(AK296))</f>
        <v/>
      </c>
      <c r="AD296" s="199"/>
      <c r="AE296" s="201"/>
      <c r="AF296" s="203"/>
      <c r="AG296" s="201"/>
      <c r="AH296" s="203"/>
      <c r="AI296" s="205"/>
      <c r="AJ296" s="263"/>
      <c r="AK296" s="199"/>
      <c r="AL296" s="14" t="str">
        <f>IF(AT296="",ASC(AM296&amp;IF(AO296&lt;&gt;"",TEXT(AO296,"00"),"")&amp;IF(AQ296&lt;&gt;"",TEXT(AQ296,"00"),"")&amp;IF(AS296&lt;&gt;"",TEXT(AS296,"00"),"")),ASC(AT296))</f>
        <v/>
      </c>
      <c r="AM296" s="224"/>
      <c r="AN296" s="197"/>
      <c r="AO296" s="251"/>
      <c r="AP296" s="197"/>
      <c r="AQ296" s="251"/>
      <c r="AR296" s="209"/>
      <c r="AS296" s="253"/>
      <c r="AT296" s="255"/>
      <c r="AV296" s="5" t="str">
        <f>IF(AND(I296&lt;&gt;"107 ハーフマラソン",I296&lt;&gt;"062 10000mW"),D295 &amp; "-" &amp; I296,D295 &amp; "-" &amp; I296 &amp; J296)</f>
        <v>-</v>
      </c>
      <c r="AW296" s="5" t="str">
        <f>IF(ISERROR(VLOOKUP(記入方法!$AV296,登録者リスト!#REF!,4,FALSE)),"○","")</f>
        <v>○</v>
      </c>
      <c r="AX296" s="5" t="e">
        <f>IF(AND(I296&lt;&gt;"107 ハーフマラソン",I296&lt;&gt;"062 10000mW"),#REF! &amp; "-" &amp; I296,#REF! &amp; "-" &amp; I296 &amp; J296)</f>
        <v>#REF!</v>
      </c>
      <c r="AY296" s="5" t="str">
        <f>IF(ISERROR(VLOOKUP(AX296,突破者リスト外資格記録入力シート!$D$7:$M$106,2,FALSE)),"○","")</f>
        <v>○</v>
      </c>
      <c r="BA296" s="5" t="str">
        <f>IF(I296="107 ハーフマラソン","H",IF(I296="062 10000mW","W",""))</f>
        <v/>
      </c>
      <c r="BB296" s="5" t="e">
        <f>VLOOKUP($I296 &amp; $J296,標準記録!$A$1:$D$26,2,FALSE)</f>
        <v>#N/A</v>
      </c>
      <c r="BC296" s="5" t="e">
        <f>VLOOKUP($I296 &amp; $J296,標準記録!$A$1:$D$26,3,FALSE)</f>
        <v>#N/A</v>
      </c>
      <c r="BD296" s="5" t="e">
        <f>VLOOKUP($I296 &amp; $J296,標準記録!$A$1:$D$26,4,FALSE)</f>
        <v>#N/A</v>
      </c>
      <c r="BE296" s="5" t="str">
        <f>IF(BF296="","",A295)</f>
        <v/>
      </c>
      <c r="BF296" s="5" t="str">
        <f>IF(OR(I296="201 十種競技",I296="202 七種競技"),#REF!,"")</f>
        <v/>
      </c>
      <c r="BG296" s="5" t="str">
        <f>IF(I296="107 ハーフマラソン",#REF!,"")</f>
        <v/>
      </c>
      <c r="BH296" s="5" t="str">
        <f>I296 &amp; K296</f>
        <v/>
      </c>
      <c r="BI296" s="5">
        <f>I296</f>
        <v>0</v>
      </c>
      <c r="BJ296" s="5">
        <f>COUNTIF($BI$5:$BI$401,I296)</f>
        <v>160</v>
      </c>
      <c r="BK296" s="5">
        <f>COUNTIF($BH$5:$BH$401,I296 &amp; "B標準")</f>
        <v>0</v>
      </c>
    </row>
    <row r="297" spans="1:64" ht="15" thickTop="1" thickBot="1" x14ac:dyDescent="0.2">
      <c r="A297" s="222"/>
      <c r="B297" s="256" t="s">
        <v>128</v>
      </c>
      <c r="C297" s="257"/>
      <c r="D297" s="257"/>
      <c r="E297" s="257"/>
      <c r="F297" s="257"/>
      <c r="G297" s="258"/>
      <c r="H297" s="125"/>
      <c r="I297" s="259"/>
      <c r="J297" s="260"/>
      <c r="K297" s="260"/>
      <c r="L297" s="260"/>
      <c r="M297" s="260"/>
      <c r="N297" s="260"/>
      <c r="O297" s="260"/>
      <c r="P297" s="260"/>
      <c r="Q297" s="260"/>
      <c r="R297" s="260"/>
      <c r="S297" s="260"/>
      <c r="T297" s="260"/>
      <c r="U297" s="260"/>
      <c r="V297" s="260"/>
      <c r="W297" s="260"/>
      <c r="X297" s="260"/>
      <c r="Y297" s="260"/>
      <c r="Z297" s="260"/>
      <c r="AA297" s="260"/>
      <c r="AB297" s="260"/>
      <c r="AC297" s="260"/>
      <c r="AD297" s="260"/>
      <c r="AE297" s="260"/>
      <c r="AF297" s="260"/>
      <c r="AG297" s="260"/>
      <c r="AH297" s="260"/>
      <c r="AI297" s="260"/>
      <c r="AJ297" s="260"/>
      <c r="AK297" s="260"/>
      <c r="AL297" s="260"/>
      <c r="AM297" s="260"/>
      <c r="AN297" s="260"/>
      <c r="AO297" s="260"/>
      <c r="AP297" s="260"/>
      <c r="AQ297" s="260"/>
      <c r="AR297" s="260"/>
      <c r="AS297" s="260"/>
      <c r="AT297" s="261"/>
    </row>
    <row r="298" spans="1:64" ht="13.5" customHeight="1" x14ac:dyDescent="0.15">
      <c r="A298" s="244"/>
      <c r="B298" s="246" t="s">
        <v>0</v>
      </c>
      <c r="C298" s="248" t="s">
        <v>242</v>
      </c>
      <c r="D298" s="248" t="str">
        <f>IF(C300="○","整理番号","登録番号")</f>
        <v>登録番号</v>
      </c>
      <c r="E298" s="124" t="s">
        <v>13550</v>
      </c>
      <c r="F298" s="246" t="s">
        <v>275</v>
      </c>
      <c r="G298" s="104" t="s">
        <v>1</v>
      </c>
      <c r="H298" s="229" t="s">
        <v>13551</v>
      </c>
      <c r="I298" s="227" t="s">
        <v>2</v>
      </c>
      <c r="J298" s="229" t="s">
        <v>284</v>
      </c>
      <c r="K298" s="229" t="s">
        <v>3</v>
      </c>
      <c r="L298" s="114" t="s">
        <v>243</v>
      </c>
      <c r="M298" s="107" t="s">
        <v>16</v>
      </c>
      <c r="N298" s="231" t="s">
        <v>4</v>
      </c>
      <c r="O298" s="232"/>
      <c r="P298" s="232"/>
      <c r="Q298" s="232"/>
      <c r="R298" s="232"/>
      <c r="S298" s="232"/>
      <c r="T298" s="232"/>
      <c r="U298" s="232"/>
      <c r="V298" s="232"/>
      <c r="W298" s="232"/>
      <c r="X298" s="232"/>
      <c r="Y298" s="232"/>
      <c r="Z298" s="232"/>
      <c r="AA298" s="232"/>
      <c r="AB298" s="233"/>
      <c r="AC298" s="109" t="s">
        <v>16</v>
      </c>
      <c r="AD298" s="234" t="s">
        <v>448</v>
      </c>
      <c r="AE298" s="235"/>
      <c r="AF298" s="235"/>
      <c r="AG298" s="235"/>
      <c r="AH298" s="235"/>
      <c r="AI298" s="235"/>
      <c r="AJ298" s="235"/>
      <c r="AK298" s="236"/>
      <c r="AL298" s="107" t="s">
        <v>16</v>
      </c>
      <c r="AM298" s="231" t="s">
        <v>445</v>
      </c>
      <c r="AN298" s="232"/>
      <c r="AO298" s="232"/>
      <c r="AP298" s="232"/>
      <c r="AQ298" s="232"/>
      <c r="AR298" s="232"/>
      <c r="AS298" s="232"/>
      <c r="AT298" s="237"/>
    </row>
    <row r="299" spans="1:64" ht="14.25" thickBot="1" x14ac:dyDescent="0.2">
      <c r="A299" s="245"/>
      <c r="B299" s="247"/>
      <c r="C299" s="249"/>
      <c r="D299" s="249"/>
      <c r="E299" s="129" t="s">
        <v>6</v>
      </c>
      <c r="F299" s="247"/>
      <c r="G299" s="6" t="s">
        <v>7</v>
      </c>
      <c r="H299" s="247"/>
      <c r="I299" s="228"/>
      <c r="J299" s="230"/>
      <c r="K299" s="230"/>
      <c r="L299" s="115"/>
      <c r="M299" s="108"/>
      <c r="N299" s="238" t="s">
        <v>8</v>
      </c>
      <c r="O299" s="239"/>
      <c r="P299" s="239"/>
      <c r="Q299" s="239"/>
      <c r="R299" s="239"/>
      <c r="S299" s="239"/>
      <c r="T299" s="240"/>
      <c r="U299" s="129" t="s">
        <v>9</v>
      </c>
      <c r="V299" s="111" t="s">
        <v>10</v>
      </c>
      <c r="W299" s="112"/>
      <c r="X299" s="112"/>
      <c r="Y299" s="112"/>
      <c r="Z299" s="112"/>
      <c r="AA299" s="113"/>
      <c r="AB299" s="92" t="s">
        <v>11</v>
      </c>
      <c r="AC299" s="110"/>
      <c r="AD299" s="241" t="s">
        <v>8</v>
      </c>
      <c r="AE299" s="242"/>
      <c r="AF299" s="242"/>
      <c r="AG299" s="242"/>
      <c r="AH299" s="242"/>
      <c r="AI299" s="242"/>
      <c r="AJ299" s="243"/>
      <c r="AK299" s="100" t="s">
        <v>9</v>
      </c>
      <c r="AL299" s="108"/>
      <c r="AM299" s="238" t="s">
        <v>8</v>
      </c>
      <c r="AN299" s="239"/>
      <c r="AO299" s="239"/>
      <c r="AP299" s="239"/>
      <c r="AQ299" s="239"/>
      <c r="AR299" s="239"/>
      <c r="AS299" s="240"/>
      <c r="AT299" s="93" t="s">
        <v>9</v>
      </c>
    </row>
    <row r="300" spans="1:64" x14ac:dyDescent="0.15">
      <c r="A300" s="220">
        <v>60</v>
      </c>
      <c r="B300" s="223"/>
      <c r="C300" s="225"/>
      <c r="D300" s="223"/>
      <c r="E300" s="126" t="str">
        <f>IF(C300="○",IF($D300&lt;&gt;"",VLOOKUP($D300,新規学連登録者入力シート!$A$2:$U$101,8,FALSE),""),IF($D300&lt;&gt;"",IF(VLOOKUP(記入方法!$D300,登録者リスト!$A$1:$F$43729,4,FALSE)=基本情報!$D$6,VLOOKUP(記入方法!$D300,登録者リスト!$A$1:$F$43729,3,FALSE),""),""))</f>
        <v/>
      </c>
      <c r="F300" s="214" t="str">
        <f>IF(C300="○",IF($D300&lt;&gt;"",VLOOKUP($D300,新規学連登録者入力シート!$A$2:$U$101,9,FALSE),""),IF($D300&lt;&gt;"",IF(VLOOKUP(記入方法!$D300,登録者リスト!$A$1:$G$43729,4,FALSE)=基本情報!$D$6,VLOOKUP(記入方法!$D300,登録者リスト!$A$1:$G$43729,7,FALSE),""),""))</f>
        <v/>
      </c>
      <c r="G300" s="127" t="str">
        <f>IF(C300="○",IF($D300&lt;&gt;"",VLOOKUP($D300,新規学連登録者入力シート!$A$2:$U$101,14,FALSE),""),IF($D300&lt;&gt;"",IF(VLOOKUP(記入方法!$D300,登録者リスト!$A$1:$F$43729,4,FALSE)=基本情報!$D$6,VLOOKUP(記入方法!$D300,登録者リスト!$A$1:$F$43729,5,FALSE),""),""))</f>
        <v/>
      </c>
      <c r="H300" s="212" t="str">
        <f>IF(C300="○",IF($D300&lt;&gt;"",VLOOKUP($D300,新規学連登録者入力シート!$A$2:$U$101,19,FALSE),""),IF($D300&lt;&gt;"",IF(VLOOKUP(記入方法!$D300,登録者リスト!$A$1:$H$43729,4,FALSE)=基本情報!$D$6,VLOOKUP(記入方法!$D300,登録者リスト!$A$1:$H$43729,8,FALSE),""),""))</f>
        <v/>
      </c>
      <c r="I300" s="216"/>
      <c r="J300" s="216"/>
      <c r="K300" s="218" t="str">
        <f>IFERROR(IF(I300="","",IF(AND(I300&lt;&gt;"107 ハーフマラソン",I300&lt;&gt;"062 10000mW"),IF(BD300="T",IF(VALUE(M300)&lt;=BB300,"A標準",IF(VALUE(M300)&lt;=BC300,"B標準","未突破")),IF(VALUE(M300)&gt;=BB300,"A標準",IF(VALUE(M300)&gt;=BC300,"B標準","未突破"))),IF(VALUE(M300)&lt;=BC300,"","未突破"))),"")</f>
        <v/>
      </c>
      <c r="L300" s="105"/>
      <c r="M300" s="12" t="str">
        <f>IF(U300="",ASC(N300&amp;IF(P300&lt;&gt;"",TEXT(P300,"00"),"")&amp;IF(R300&lt;&gt;"",TEXT(R300,"00"),"")&amp;IF(T300&lt;&gt;"",TEXT(T300,"00"),"")),ASC(U300))</f>
        <v/>
      </c>
      <c r="N300" s="212"/>
      <c r="O300" s="196" t="s">
        <v>239</v>
      </c>
      <c r="P300" s="206"/>
      <c r="Q300" s="196" t="s">
        <v>240</v>
      </c>
      <c r="R300" s="206"/>
      <c r="S300" s="208" t="s">
        <v>241</v>
      </c>
      <c r="T300" s="210"/>
      <c r="U300" s="212"/>
      <c r="V300" s="7"/>
      <c r="W300" s="8" t="s">
        <v>23</v>
      </c>
      <c r="X300" s="7"/>
      <c r="Y300" s="8" t="s">
        <v>24</v>
      </c>
      <c r="Z300" s="7"/>
      <c r="AA300" s="8" t="s">
        <v>26</v>
      </c>
      <c r="AB300" s="214"/>
      <c r="AC300" s="101" t="str">
        <f>IF(AK300="",ASC(AD300&amp;IF(AF300&lt;&gt;"",TEXT(AF300,"00"),"")&amp;IF(AH300&lt;&gt;"",TEXT(AH300,"00"),"")&amp;IF(AJ300&lt;&gt;"",TEXT(AJ300,"00"),"")),ASC(AK300))</f>
        <v/>
      </c>
      <c r="AD300" s="198" t="str">
        <f>IF(I300="","",IF(I300="201 十種競技","",VLOOKUP(I300,大学記録!$A$3:$H$5,2,FALSE)))</f>
        <v/>
      </c>
      <c r="AE300" s="200" t="s">
        <v>239</v>
      </c>
      <c r="AF300" s="202" t="str">
        <f>IF(I300="","",IF(I300="201 十種競技","",VLOOKUP(I300,大学記録!$A$3:$H$5,4,FALSE)))</f>
        <v/>
      </c>
      <c r="AG300" s="200" t="s">
        <v>240</v>
      </c>
      <c r="AH300" s="202" t="str">
        <f>IF(I300="","",IF(I300="201 十種競技","",VLOOKUP(I300,大学記録!$A$3:$H$5,6,FALSE)))</f>
        <v/>
      </c>
      <c r="AI300" s="204" t="s">
        <v>241</v>
      </c>
      <c r="AJ300" s="262" t="str">
        <f>IF(I300="","",IF(I300="201 十種競技","",VLOOKUP(I300,大学記録!$A$3:$H$5,8,FALSE)))</f>
        <v/>
      </c>
      <c r="AK300" s="198" t="str">
        <f>IF(I300="","",IF(I300="201 十種競技",大学記録!#REF!,""))</f>
        <v/>
      </c>
      <c r="AL300" s="12" t="str">
        <f>IF(AT300="",ASC(AM300&amp;IF(AO300&lt;&gt;"",TEXT(AO300,"00"),"")&amp;IF(AQ300&lt;&gt;"",TEXT(AQ300,"00"),"")&amp;IF(AS300&lt;&gt;"",TEXT(AS300,"00"),"")),ASC(AT300))</f>
        <v/>
      </c>
      <c r="AM300" s="223"/>
      <c r="AN300" s="196" t="s">
        <v>239</v>
      </c>
      <c r="AO300" s="250"/>
      <c r="AP300" s="196" t="s">
        <v>240</v>
      </c>
      <c r="AQ300" s="250"/>
      <c r="AR300" s="208" t="s">
        <v>241</v>
      </c>
      <c r="AS300" s="252"/>
      <c r="AT300" s="254"/>
      <c r="AV300" s="5" t="str">
        <f>IF(AND(I300&lt;&gt;"107 ハーフマラソン",I300&lt;&gt;"062 10000mW"),D300 &amp; "-" &amp; I300,D300 &amp; "-" &amp; I300 &amp; J300)</f>
        <v>-</v>
      </c>
      <c r="AW300" s="5" t="str">
        <f>IF(ISERROR(VLOOKUP(記入方法!$AV300,登録者リスト!#REF!,4,FALSE)),"○","")</f>
        <v>○</v>
      </c>
      <c r="AX300" s="5" t="e">
        <f>IF(AND(I300&lt;&gt;"107 ハーフマラソン",I300&lt;&gt;"062 10000mW"),#REF! &amp; "-" &amp; I300,#REF! &amp; "-" &amp; I300 &amp; J300)</f>
        <v>#REF!</v>
      </c>
      <c r="AY300" s="5" t="str">
        <f>IF(ISERROR(VLOOKUP(AX300,突破者リスト外資格記録入力シート!$D$7:$M$106,2,FALSE)),"○","")</f>
        <v>○</v>
      </c>
      <c r="AZ300" s="5" t="str">
        <f>IF(C300="○","整理番号","登録番号")</f>
        <v>登録番号</v>
      </c>
      <c r="BA300" s="5" t="str">
        <f>IF(I300="107 ハーフマラソン","H",IF(I300="062 10000mW","W",""))</f>
        <v/>
      </c>
      <c r="BB300" s="5" t="e">
        <f>VLOOKUP($I300 &amp; $J300,標準記録!$A$1:$D$26,2,FALSE)</f>
        <v>#N/A</v>
      </c>
      <c r="BC300" s="5" t="e">
        <f>VLOOKUP($I300 &amp; $J300,標準記録!$A$1:$D$26,3,FALSE)</f>
        <v>#N/A</v>
      </c>
      <c r="BD300" s="5" t="e">
        <f>VLOOKUP($I300 &amp; $J300,標準記録!$A$1:$D$26,4,FALSE)</f>
        <v>#N/A</v>
      </c>
      <c r="BE300" s="5" t="str">
        <f>IF(BF300="","",A300)</f>
        <v/>
      </c>
      <c r="BF300" s="5" t="str">
        <f>IF(OR(I300="201 十種競技",I300="202 七種競技"),#REF!,"")</f>
        <v/>
      </c>
      <c r="BG300" s="5" t="str">
        <f>IF(I300="107 ハーフマラソン",#REF!,"")</f>
        <v/>
      </c>
      <c r="BH300" s="5" t="str">
        <f>I300 &amp; K300</f>
        <v/>
      </c>
      <c r="BI300" s="5">
        <f>I300</f>
        <v>0</v>
      </c>
      <c r="BJ300" s="5">
        <f>COUNTIF($BI$5:$BI$401,I300)</f>
        <v>160</v>
      </c>
      <c r="BK300" s="5">
        <f>COUNTIF($BH$5:$BH$401,I300 &amp; "B標準")</f>
        <v>0</v>
      </c>
      <c r="BL300" s="5" t="str">
        <f>D298 &amp; D300</f>
        <v>登録番号</v>
      </c>
    </row>
    <row r="301" spans="1:64" ht="14.25" thickBot="1" x14ac:dyDescent="0.2">
      <c r="A301" s="221"/>
      <c r="B301" s="224"/>
      <c r="C301" s="226"/>
      <c r="D301" s="224"/>
      <c r="E301" s="128" t="str">
        <f>IF(C300="○",IF($D300&lt;&gt;"",VLOOKUP($D300,新規学連登録者入力シート!$A$2:$U$101,7,FALSE),""),IF($D300&lt;&gt;"",IF(VLOOKUP(記入方法!$D300,登録者リスト!$A$1:$F$43729,4,FALSE)=基本情報!$D$6,VLOOKUP(記入方法!$D300,登録者リスト!$A$1:$F$43729,2,FALSE),""),""))</f>
        <v/>
      </c>
      <c r="F301" s="215"/>
      <c r="G301" s="128" t="str">
        <f>IF(C300="○",IF($D300&lt;&gt;"",VLOOKUP($D300,新規学連登録者入力シート!$A$2:$U$101,19,FALSE),""),IF($D300&lt;&gt;"",IF(VLOOKUP(記入方法!$D300,登録者リスト!$A$1:$F$43729,4,FALSE)=基本情報!$D$6,VLOOKUP(記入方法!$D300,登録者リスト!$A$1:$F$43729,6,FALSE),""),""))</f>
        <v/>
      </c>
      <c r="H301" s="213"/>
      <c r="I301" s="217"/>
      <c r="J301" s="217"/>
      <c r="K301" s="219"/>
      <c r="L301" s="106"/>
      <c r="M301" s="14" t="str">
        <f>IF(U301="",ASC(N301&amp;IF(P301&lt;&gt;"",TEXT(P301,"00"),"")&amp;IF(R301&lt;&gt;"",TEXT(R301,"00"),"")&amp;IF(T301&lt;&gt;"",TEXT(T301,"00"),"")),ASC(U301))</f>
        <v/>
      </c>
      <c r="N301" s="213"/>
      <c r="O301" s="197"/>
      <c r="P301" s="207"/>
      <c r="Q301" s="197"/>
      <c r="R301" s="207"/>
      <c r="S301" s="209"/>
      <c r="T301" s="211"/>
      <c r="U301" s="213"/>
      <c r="V301" s="9"/>
      <c r="W301" s="10" t="s">
        <v>23</v>
      </c>
      <c r="X301" s="9"/>
      <c r="Y301" s="10" t="s">
        <v>25</v>
      </c>
      <c r="Z301" s="9"/>
      <c r="AA301" s="10" t="s">
        <v>26</v>
      </c>
      <c r="AB301" s="215"/>
      <c r="AC301" s="102" t="str">
        <f>IF(AK301="",ASC(AD300&amp;IF(AF301&lt;&gt;"",TEXT(AF301,"00"),"")&amp;IF(AH301&lt;&gt;"",TEXT(AH301,"00"),"")&amp;IF(AJ301&lt;&gt;"",TEXT(AJ301,"00"),"")),ASC(AK301))</f>
        <v/>
      </c>
      <c r="AD301" s="199"/>
      <c r="AE301" s="201"/>
      <c r="AF301" s="203"/>
      <c r="AG301" s="201"/>
      <c r="AH301" s="203"/>
      <c r="AI301" s="205"/>
      <c r="AJ301" s="263"/>
      <c r="AK301" s="199"/>
      <c r="AL301" s="14" t="str">
        <f>IF(AT301="",ASC(AM301&amp;IF(AO301&lt;&gt;"",TEXT(AO301,"00"),"")&amp;IF(AQ301&lt;&gt;"",TEXT(AQ301,"00"),"")&amp;IF(AS301&lt;&gt;"",TEXT(AS301,"00"),"")),ASC(AT301))</f>
        <v/>
      </c>
      <c r="AM301" s="224"/>
      <c r="AN301" s="197"/>
      <c r="AO301" s="251"/>
      <c r="AP301" s="197"/>
      <c r="AQ301" s="251"/>
      <c r="AR301" s="209"/>
      <c r="AS301" s="253"/>
      <c r="AT301" s="255"/>
      <c r="AV301" s="5" t="str">
        <f>IF(AND(I301&lt;&gt;"107 ハーフマラソン",I301&lt;&gt;"062 10000mW"),D300 &amp; "-" &amp; I301,D300 &amp; "-" &amp; I301 &amp; J301)</f>
        <v>-</v>
      </c>
      <c r="AW301" s="5" t="str">
        <f>IF(ISERROR(VLOOKUP(記入方法!$AV301,登録者リスト!#REF!,4,FALSE)),"○","")</f>
        <v>○</v>
      </c>
      <c r="AX301" s="5" t="e">
        <f>IF(AND(I301&lt;&gt;"107 ハーフマラソン",I301&lt;&gt;"062 10000mW"),#REF! &amp; "-" &amp; I301,#REF! &amp; "-" &amp; I301 &amp; J301)</f>
        <v>#REF!</v>
      </c>
      <c r="AY301" s="5" t="str">
        <f>IF(ISERROR(VLOOKUP(AX301,突破者リスト外資格記録入力シート!$D$7:$M$106,2,FALSE)),"○","")</f>
        <v>○</v>
      </c>
      <c r="BA301" s="5" t="str">
        <f>IF(I301="107 ハーフマラソン","H",IF(I301="062 10000mW","W",""))</f>
        <v/>
      </c>
      <c r="BB301" s="5" t="e">
        <f>VLOOKUP($I301 &amp; $J301,標準記録!$A$1:$D$26,2,FALSE)</f>
        <v>#N/A</v>
      </c>
      <c r="BC301" s="5" t="e">
        <f>VLOOKUP($I301 &amp; $J301,標準記録!$A$1:$D$26,3,FALSE)</f>
        <v>#N/A</v>
      </c>
      <c r="BD301" s="5" t="e">
        <f>VLOOKUP($I301 &amp; $J301,標準記録!$A$1:$D$26,4,FALSE)</f>
        <v>#N/A</v>
      </c>
      <c r="BE301" s="5" t="str">
        <f>IF(BF301="","",A300)</f>
        <v/>
      </c>
      <c r="BF301" s="5" t="str">
        <f>IF(OR(I301="201 十種競技",I301="202 七種競技"),#REF!,"")</f>
        <v/>
      </c>
      <c r="BG301" s="5" t="str">
        <f>IF(I301="107 ハーフマラソン",#REF!,"")</f>
        <v/>
      </c>
      <c r="BH301" s="5" t="str">
        <f>I301 &amp; K301</f>
        <v/>
      </c>
      <c r="BI301" s="5">
        <f>I301</f>
        <v>0</v>
      </c>
      <c r="BJ301" s="5">
        <f>COUNTIF($BI$5:$BI$401,I301)</f>
        <v>160</v>
      </c>
      <c r="BK301" s="5">
        <f>COUNTIF($BH$5:$BH$401,I301 &amp; "B標準")</f>
        <v>0</v>
      </c>
    </row>
    <row r="302" spans="1:64" ht="15" thickTop="1" thickBot="1" x14ac:dyDescent="0.2">
      <c r="A302" s="222"/>
      <c r="B302" s="256" t="s">
        <v>128</v>
      </c>
      <c r="C302" s="257"/>
      <c r="D302" s="257"/>
      <c r="E302" s="257"/>
      <c r="F302" s="257"/>
      <c r="G302" s="258"/>
      <c r="H302" s="125"/>
      <c r="I302" s="259"/>
      <c r="J302" s="260"/>
      <c r="K302" s="260"/>
      <c r="L302" s="260"/>
      <c r="M302" s="260"/>
      <c r="N302" s="260"/>
      <c r="O302" s="260"/>
      <c r="P302" s="260"/>
      <c r="Q302" s="260"/>
      <c r="R302" s="260"/>
      <c r="S302" s="260"/>
      <c r="T302" s="260"/>
      <c r="U302" s="260"/>
      <c r="V302" s="260"/>
      <c r="W302" s="260"/>
      <c r="X302" s="260"/>
      <c r="Y302" s="260"/>
      <c r="Z302" s="260"/>
      <c r="AA302" s="260"/>
      <c r="AB302" s="260"/>
      <c r="AC302" s="260"/>
      <c r="AD302" s="260"/>
      <c r="AE302" s="260"/>
      <c r="AF302" s="260"/>
      <c r="AG302" s="260"/>
      <c r="AH302" s="260"/>
      <c r="AI302" s="260"/>
      <c r="AJ302" s="260"/>
      <c r="AK302" s="260"/>
      <c r="AL302" s="260"/>
      <c r="AM302" s="260"/>
      <c r="AN302" s="260"/>
      <c r="AO302" s="260"/>
      <c r="AP302" s="260"/>
      <c r="AQ302" s="260"/>
      <c r="AR302" s="260"/>
      <c r="AS302" s="260"/>
      <c r="AT302" s="261"/>
    </row>
    <row r="303" spans="1:64" ht="13.5" customHeight="1" x14ac:dyDescent="0.15">
      <c r="A303" s="244"/>
      <c r="B303" s="246" t="s">
        <v>0</v>
      </c>
      <c r="C303" s="248" t="s">
        <v>242</v>
      </c>
      <c r="D303" s="248" t="str">
        <f>IF(C305="○","整理番号","登録番号")</f>
        <v>登録番号</v>
      </c>
      <c r="E303" s="124" t="s">
        <v>13550</v>
      </c>
      <c r="F303" s="246" t="s">
        <v>275</v>
      </c>
      <c r="G303" s="104" t="s">
        <v>1</v>
      </c>
      <c r="H303" s="229" t="s">
        <v>13551</v>
      </c>
      <c r="I303" s="227" t="s">
        <v>2</v>
      </c>
      <c r="J303" s="229" t="s">
        <v>284</v>
      </c>
      <c r="K303" s="229" t="s">
        <v>3</v>
      </c>
      <c r="L303" s="114" t="s">
        <v>243</v>
      </c>
      <c r="M303" s="107" t="s">
        <v>16</v>
      </c>
      <c r="N303" s="231" t="s">
        <v>4</v>
      </c>
      <c r="O303" s="232"/>
      <c r="P303" s="232"/>
      <c r="Q303" s="232"/>
      <c r="R303" s="232"/>
      <c r="S303" s="232"/>
      <c r="T303" s="232"/>
      <c r="U303" s="232"/>
      <c r="V303" s="232"/>
      <c r="W303" s="232"/>
      <c r="X303" s="232"/>
      <c r="Y303" s="232"/>
      <c r="Z303" s="232"/>
      <c r="AA303" s="232"/>
      <c r="AB303" s="233"/>
      <c r="AC303" s="109" t="s">
        <v>16</v>
      </c>
      <c r="AD303" s="234" t="s">
        <v>448</v>
      </c>
      <c r="AE303" s="235"/>
      <c r="AF303" s="235"/>
      <c r="AG303" s="235"/>
      <c r="AH303" s="235"/>
      <c r="AI303" s="235"/>
      <c r="AJ303" s="235"/>
      <c r="AK303" s="236"/>
      <c r="AL303" s="107" t="s">
        <v>16</v>
      </c>
      <c r="AM303" s="231" t="s">
        <v>445</v>
      </c>
      <c r="AN303" s="232"/>
      <c r="AO303" s="232"/>
      <c r="AP303" s="232"/>
      <c r="AQ303" s="232"/>
      <c r="AR303" s="232"/>
      <c r="AS303" s="232"/>
      <c r="AT303" s="237"/>
    </row>
    <row r="304" spans="1:64" ht="14.25" thickBot="1" x14ac:dyDescent="0.2">
      <c r="A304" s="245"/>
      <c r="B304" s="247"/>
      <c r="C304" s="249"/>
      <c r="D304" s="249"/>
      <c r="E304" s="129" t="s">
        <v>6</v>
      </c>
      <c r="F304" s="247"/>
      <c r="G304" s="6" t="s">
        <v>7</v>
      </c>
      <c r="H304" s="247"/>
      <c r="I304" s="228"/>
      <c r="J304" s="230"/>
      <c r="K304" s="230"/>
      <c r="L304" s="115"/>
      <c r="M304" s="108"/>
      <c r="N304" s="238" t="s">
        <v>8</v>
      </c>
      <c r="O304" s="239"/>
      <c r="P304" s="239"/>
      <c r="Q304" s="239"/>
      <c r="R304" s="239"/>
      <c r="S304" s="239"/>
      <c r="T304" s="240"/>
      <c r="U304" s="129" t="s">
        <v>9</v>
      </c>
      <c r="V304" s="111" t="s">
        <v>10</v>
      </c>
      <c r="W304" s="112"/>
      <c r="X304" s="112"/>
      <c r="Y304" s="112"/>
      <c r="Z304" s="112"/>
      <c r="AA304" s="113"/>
      <c r="AB304" s="92" t="s">
        <v>11</v>
      </c>
      <c r="AC304" s="110"/>
      <c r="AD304" s="241" t="s">
        <v>8</v>
      </c>
      <c r="AE304" s="242"/>
      <c r="AF304" s="242"/>
      <c r="AG304" s="242"/>
      <c r="AH304" s="242"/>
      <c r="AI304" s="242"/>
      <c r="AJ304" s="243"/>
      <c r="AK304" s="100" t="s">
        <v>9</v>
      </c>
      <c r="AL304" s="108"/>
      <c r="AM304" s="238" t="s">
        <v>8</v>
      </c>
      <c r="AN304" s="239"/>
      <c r="AO304" s="239"/>
      <c r="AP304" s="239"/>
      <c r="AQ304" s="239"/>
      <c r="AR304" s="239"/>
      <c r="AS304" s="240"/>
      <c r="AT304" s="93" t="s">
        <v>9</v>
      </c>
    </row>
    <row r="305" spans="1:64" x14ac:dyDescent="0.15">
      <c r="A305" s="220">
        <v>61</v>
      </c>
      <c r="B305" s="223"/>
      <c r="C305" s="225"/>
      <c r="D305" s="223"/>
      <c r="E305" s="126" t="str">
        <f>IF(C305="○",IF($D305&lt;&gt;"",VLOOKUP($D305,新規学連登録者入力シート!$A$2:$U$101,8,FALSE),""),IF($D305&lt;&gt;"",IF(VLOOKUP(記入方法!$D305,登録者リスト!$A$1:$F$43729,4,FALSE)=基本情報!$D$6,VLOOKUP(記入方法!$D305,登録者リスト!$A$1:$F$43729,3,FALSE),""),""))</f>
        <v/>
      </c>
      <c r="F305" s="214" t="str">
        <f>IF(C305="○",IF($D305&lt;&gt;"",VLOOKUP($D305,新規学連登録者入力シート!$A$2:$U$101,9,FALSE),""),IF($D305&lt;&gt;"",IF(VLOOKUP(記入方法!$D305,登録者リスト!$A$1:$G$43729,4,FALSE)=基本情報!$D$6,VLOOKUP(記入方法!$D305,登録者リスト!$A$1:$G$43729,7,FALSE),""),""))</f>
        <v/>
      </c>
      <c r="G305" s="127" t="str">
        <f>IF(C305="○",IF($D305&lt;&gt;"",VLOOKUP($D305,新規学連登録者入力シート!$A$2:$U$101,14,FALSE),""),IF($D305&lt;&gt;"",IF(VLOOKUP(記入方法!$D305,登録者リスト!$A$1:$F$43729,4,FALSE)=基本情報!$D$6,VLOOKUP(記入方法!$D305,登録者リスト!$A$1:$F$43729,5,FALSE),""),""))</f>
        <v/>
      </c>
      <c r="H305" s="212" t="str">
        <f>IF(C305="○",IF($D305&lt;&gt;"",VLOOKUP($D305,新規学連登録者入力シート!$A$2:$U$101,19,FALSE),""),IF($D305&lt;&gt;"",IF(VLOOKUP(記入方法!$D305,登録者リスト!$A$1:$H$43729,4,FALSE)=基本情報!$D$6,VLOOKUP(記入方法!$D305,登録者リスト!$A$1:$H$43729,8,FALSE),""),""))</f>
        <v/>
      </c>
      <c r="I305" s="216"/>
      <c r="J305" s="216"/>
      <c r="K305" s="218" t="str">
        <f>IFERROR(IF(I305="","",IF(AND(I305&lt;&gt;"107 ハーフマラソン",I305&lt;&gt;"062 10000mW"),IF(BD305="T",IF(VALUE(M305)&lt;=BB305,"A標準",IF(VALUE(M305)&lt;=BC305,"B標準","未突破")),IF(VALUE(M305)&gt;=BB305,"A標準",IF(VALUE(M305)&gt;=BC305,"B標準","未突破"))),IF(VALUE(M305)&lt;=BC305,"","未突破"))),"")</f>
        <v/>
      </c>
      <c r="L305" s="105"/>
      <c r="M305" s="12" t="str">
        <f>IF(U305="",ASC(N305&amp;IF(P305&lt;&gt;"",TEXT(P305,"00"),"")&amp;IF(R305&lt;&gt;"",TEXT(R305,"00"),"")&amp;IF(T305&lt;&gt;"",TEXT(T305,"00"),"")),ASC(U305))</f>
        <v/>
      </c>
      <c r="N305" s="212"/>
      <c r="O305" s="196" t="s">
        <v>239</v>
      </c>
      <c r="P305" s="206"/>
      <c r="Q305" s="196" t="s">
        <v>240</v>
      </c>
      <c r="R305" s="206"/>
      <c r="S305" s="208" t="s">
        <v>241</v>
      </c>
      <c r="T305" s="210"/>
      <c r="U305" s="212"/>
      <c r="V305" s="7"/>
      <c r="W305" s="8" t="s">
        <v>23</v>
      </c>
      <c r="X305" s="7"/>
      <c r="Y305" s="8" t="s">
        <v>24</v>
      </c>
      <c r="Z305" s="7"/>
      <c r="AA305" s="8" t="s">
        <v>26</v>
      </c>
      <c r="AB305" s="214"/>
      <c r="AC305" s="101" t="str">
        <f>IF(AK305="",ASC(AD305&amp;IF(AF305&lt;&gt;"",TEXT(AF305,"00"),"")&amp;IF(AH305&lt;&gt;"",TEXT(AH305,"00"),"")&amp;IF(AJ305&lt;&gt;"",TEXT(AJ305,"00"),"")),ASC(AK305))</f>
        <v/>
      </c>
      <c r="AD305" s="198" t="str">
        <f>IF(I305="","",IF(I305="201 十種競技","",VLOOKUP(I305,大学記録!$A$3:$H$5,2,FALSE)))</f>
        <v/>
      </c>
      <c r="AE305" s="200" t="s">
        <v>239</v>
      </c>
      <c r="AF305" s="202" t="str">
        <f>IF(I305="","",IF(I305="201 十種競技","",VLOOKUP(I305,大学記録!$A$3:$H$5,4,FALSE)))</f>
        <v/>
      </c>
      <c r="AG305" s="200" t="s">
        <v>240</v>
      </c>
      <c r="AH305" s="202" t="str">
        <f>IF(I305="","",IF(I305="201 十種競技","",VLOOKUP(I305,大学記録!$A$3:$H$5,6,FALSE)))</f>
        <v/>
      </c>
      <c r="AI305" s="204" t="s">
        <v>241</v>
      </c>
      <c r="AJ305" s="262" t="str">
        <f>IF(I305="","",IF(I305="201 十種競技","",VLOOKUP(I305,大学記録!$A$3:$H$5,8,FALSE)))</f>
        <v/>
      </c>
      <c r="AK305" s="198" t="str">
        <f>IF(I305="","",IF(I305="201 十種競技",大学記録!#REF!,""))</f>
        <v/>
      </c>
      <c r="AL305" s="12" t="str">
        <f>IF(AT305="",ASC(AM305&amp;IF(AO305&lt;&gt;"",TEXT(AO305,"00"),"")&amp;IF(AQ305&lt;&gt;"",TEXT(AQ305,"00"),"")&amp;IF(AS305&lt;&gt;"",TEXT(AS305,"00"),"")),ASC(AT305))</f>
        <v/>
      </c>
      <c r="AM305" s="223"/>
      <c r="AN305" s="196" t="s">
        <v>239</v>
      </c>
      <c r="AO305" s="250"/>
      <c r="AP305" s="196" t="s">
        <v>240</v>
      </c>
      <c r="AQ305" s="250"/>
      <c r="AR305" s="208" t="s">
        <v>241</v>
      </c>
      <c r="AS305" s="252"/>
      <c r="AT305" s="254"/>
      <c r="AV305" s="5" t="str">
        <f>IF(AND(I305&lt;&gt;"107 ハーフマラソン",I305&lt;&gt;"062 10000mW"),D305 &amp; "-" &amp; I305,D305 &amp; "-" &amp; I305 &amp; J305)</f>
        <v>-</v>
      </c>
      <c r="AW305" s="5" t="str">
        <f>IF(ISERROR(VLOOKUP(記入方法!$AV305,登録者リスト!#REF!,4,FALSE)),"○","")</f>
        <v>○</v>
      </c>
      <c r="AX305" s="5" t="e">
        <f>IF(AND(I305&lt;&gt;"107 ハーフマラソン",I305&lt;&gt;"062 10000mW"),#REF! &amp; "-" &amp; I305,#REF! &amp; "-" &amp; I305 &amp; J305)</f>
        <v>#REF!</v>
      </c>
      <c r="AY305" s="5" t="str">
        <f>IF(ISERROR(VLOOKUP(AX305,突破者リスト外資格記録入力シート!$D$7:$M$106,2,FALSE)),"○","")</f>
        <v>○</v>
      </c>
      <c r="AZ305" s="5" t="str">
        <f>IF(C305="○","整理番号","登録番号")</f>
        <v>登録番号</v>
      </c>
      <c r="BA305" s="5" t="str">
        <f>IF(I305="107 ハーフマラソン","H",IF(I305="062 10000mW","W",""))</f>
        <v/>
      </c>
      <c r="BB305" s="5" t="e">
        <f>VLOOKUP($I305 &amp; $J305,標準記録!$A$1:$D$26,2,FALSE)</f>
        <v>#N/A</v>
      </c>
      <c r="BC305" s="5" t="e">
        <f>VLOOKUP($I305 &amp; $J305,標準記録!$A$1:$D$26,3,FALSE)</f>
        <v>#N/A</v>
      </c>
      <c r="BD305" s="5" t="e">
        <f>VLOOKUP($I305 &amp; $J305,標準記録!$A$1:$D$26,4,FALSE)</f>
        <v>#N/A</v>
      </c>
      <c r="BE305" s="5" t="str">
        <f>IF(BF305="","",A305)</f>
        <v/>
      </c>
      <c r="BF305" s="5" t="str">
        <f>IF(OR(I305="201 十種競技",I305="202 七種競技"),#REF!,"")</f>
        <v/>
      </c>
      <c r="BG305" s="5" t="str">
        <f>IF(I305="107 ハーフマラソン",#REF!,"")</f>
        <v/>
      </c>
      <c r="BH305" s="5" t="str">
        <f>I305 &amp; K305</f>
        <v/>
      </c>
      <c r="BI305" s="5">
        <f>I305</f>
        <v>0</v>
      </c>
      <c r="BJ305" s="5">
        <f>COUNTIF($BI$5:$BI$401,I305)</f>
        <v>160</v>
      </c>
      <c r="BK305" s="5">
        <f>COUNTIF($BH$5:$BH$401,I305 &amp; "B標準")</f>
        <v>0</v>
      </c>
      <c r="BL305" s="5" t="str">
        <f>D303 &amp; D305</f>
        <v>登録番号</v>
      </c>
    </row>
    <row r="306" spans="1:64" ht="14.25" thickBot="1" x14ac:dyDescent="0.2">
      <c r="A306" s="221"/>
      <c r="B306" s="224"/>
      <c r="C306" s="226"/>
      <c r="D306" s="224"/>
      <c r="E306" s="128" t="str">
        <f>IF(C305="○",IF($D305&lt;&gt;"",VLOOKUP($D305,新規学連登録者入力シート!$A$2:$U$101,7,FALSE),""),IF($D305&lt;&gt;"",IF(VLOOKUP(記入方法!$D305,登録者リスト!$A$1:$F$43729,4,FALSE)=基本情報!$D$6,VLOOKUP(記入方法!$D305,登録者リスト!$A$1:$F$43729,2,FALSE),""),""))</f>
        <v/>
      </c>
      <c r="F306" s="215"/>
      <c r="G306" s="128" t="str">
        <f>IF(C305="○",IF($D305&lt;&gt;"",VLOOKUP($D305,新規学連登録者入力シート!$A$2:$U$101,19,FALSE),""),IF($D305&lt;&gt;"",IF(VLOOKUP(記入方法!$D305,登録者リスト!$A$1:$F$43729,4,FALSE)=基本情報!$D$6,VLOOKUP(記入方法!$D305,登録者リスト!$A$1:$F$43729,6,FALSE),""),""))</f>
        <v/>
      </c>
      <c r="H306" s="213"/>
      <c r="I306" s="217"/>
      <c r="J306" s="217"/>
      <c r="K306" s="219"/>
      <c r="L306" s="106"/>
      <c r="M306" s="14" t="str">
        <f>IF(U306="",ASC(N306&amp;IF(P306&lt;&gt;"",TEXT(P306,"00"),"")&amp;IF(R306&lt;&gt;"",TEXT(R306,"00"),"")&amp;IF(T306&lt;&gt;"",TEXT(T306,"00"),"")),ASC(U306))</f>
        <v/>
      </c>
      <c r="N306" s="213"/>
      <c r="O306" s="197"/>
      <c r="P306" s="207"/>
      <c r="Q306" s="197"/>
      <c r="R306" s="207"/>
      <c r="S306" s="209"/>
      <c r="T306" s="211"/>
      <c r="U306" s="213"/>
      <c r="V306" s="9"/>
      <c r="W306" s="10" t="s">
        <v>23</v>
      </c>
      <c r="X306" s="9"/>
      <c r="Y306" s="10" t="s">
        <v>25</v>
      </c>
      <c r="Z306" s="9"/>
      <c r="AA306" s="10" t="s">
        <v>26</v>
      </c>
      <c r="AB306" s="215"/>
      <c r="AC306" s="102" t="str">
        <f>IF(AK306="",ASC(AD305&amp;IF(AF306&lt;&gt;"",TEXT(AF306,"00"),"")&amp;IF(AH306&lt;&gt;"",TEXT(AH306,"00"),"")&amp;IF(AJ306&lt;&gt;"",TEXT(AJ306,"00"),"")),ASC(AK306))</f>
        <v/>
      </c>
      <c r="AD306" s="199"/>
      <c r="AE306" s="201"/>
      <c r="AF306" s="203"/>
      <c r="AG306" s="201"/>
      <c r="AH306" s="203"/>
      <c r="AI306" s="205"/>
      <c r="AJ306" s="263"/>
      <c r="AK306" s="199"/>
      <c r="AL306" s="14" t="str">
        <f>IF(AT306="",ASC(AM306&amp;IF(AO306&lt;&gt;"",TEXT(AO306,"00"),"")&amp;IF(AQ306&lt;&gt;"",TEXT(AQ306,"00"),"")&amp;IF(AS306&lt;&gt;"",TEXT(AS306,"00"),"")),ASC(AT306))</f>
        <v/>
      </c>
      <c r="AM306" s="224"/>
      <c r="AN306" s="197"/>
      <c r="AO306" s="251"/>
      <c r="AP306" s="197"/>
      <c r="AQ306" s="251"/>
      <c r="AR306" s="209"/>
      <c r="AS306" s="253"/>
      <c r="AT306" s="255"/>
      <c r="AV306" s="5" t="str">
        <f>IF(AND(I306&lt;&gt;"107 ハーフマラソン",I306&lt;&gt;"062 10000mW"),D305 &amp; "-" &amp; I306,D305 &amp; "-" &amp; I306 &amp; J306)</f>
        <v>-</v>
      </c>
      <c r="AW306" s="5" t="str">
        <f>IF(ISERROR(VLOOKUP(記入方法!$AV306,登録者リスト!#REF!,4,FALSE)),"○","")</f>
        <v>○</v>
      </c>
      <c r="AX306" s="5" t="e">
        <f>IF(AND(I306&lt;&gt;"107 ハーフマラソン",I306&lt;&gt;"062 10000mW"),#REF! &amp; "-" &amp; I306,#REF! &amp; "-" &amp; I306 &amp; J306)</f>
        <v>#REF!</v>
      </c>
      <c r="AY306" s="5" t="str">
        <f>IF(ISERROR(VLOOKUP(AX306,突破者リスト外資格記録入力シート!$D$7:$M$106,2,FALSE)),"○","")</f>
        <v>○</v>
      </c>
      <c r="BA306" s="5" t="str">
        <f>IF(I306="107 ハーフマラソン","H",IF(I306="062 10000mW","W",""))</f>
        <v/>
      </c>
      <c r="BB306" s="5" t="e">
        <f>VLOOKUP($I306 &amp; $J306,標準記録!$A$1:$D$26,2,FALSE)</f>
        <v>#N/A</v>
      </c>
      <c r="BC306" s="5" t="e">
        <f>VLOOKUP($I306 &amp; $J306,標準記録!$A$1:$D$26,3,FALSE)</f>
        <v>#N/A</v>
      </c>
      <c r="BD306" s="5" t="e">
        <f>VLOOKUP($I306 &amp; $J306,標準記録!$A$1:$D$26,4,FALSE)</f>
        <v>#N/A</v>
      </c>
      <c r="BE306" s="5" t="str">
        <f>IF(BF306="","",A305)</f>
        <v/>
      </c>
      <c r="BF306" s="5" t="str">
        <f>IF(OR(I306="201 十種競技",I306="202 七種競技"),#REF!,"")</f>
        <v/>
      </c>
      <c r="BG306" s="5" t="str">
        <f>IF(I306="107 ハーフマラソン",#REF!,"")</f>
        <v/>
      </c>
      <c r="BH306" s="5" t="str">
        <f>I306 &amp; K306</f>
        <v/>
      </c>
      <c r="BI306" s="5">
        <f>I306</f>
        <v>0</v>
      </c>
      <c r="BJ306" s="5">
        <f>COUNTIF($BI$5:$BI$401,I306)</f>
        <v>160</v>
      </c>
      <c r="BK306" s="5">
        <f>COUNTIF($BH$5:$BH$401,I306 &amp; "B標準")</f>
        <v>0</v>
      </c>
    </row>
    <row r="307" spans="1:64" ht="15" thickTop="1" thickBot="1" x14ac:dyDescent="0.2">
      <c r="A307" s="222"/>
      <c r="B307" s="256" t="s">
        <v>128</v>
      </c>
      <c r="C307" s="257"/>
      <c r="D307" s="257"/>
      <c r="E307" s="257"/>
      <c r="F307" s="257"/>
      <c r="G307" s="258"/>
      <c r="H307" s="125"/>
      <c r="I307" s="259"/>
      <c r="J307" s="260"/>
      <c r="K307" s="260"/>
      <c r="L307" s="260"/>
      <c r="M307" s="260"/>
      <c r="N307" s="260"/>
      <c r="O307" s="260"/>
      <c r="P307" s="260"/>
      <c r="Q307" s="260"/>
      <c r="R307" s="260"/>
      <c r="S307" s="260"/>
      <c r="T307" s="260"/>
      <c r="U307" s="260"/>
      <c r="V307" s="260"/>
      <c r="W307" s="260"/>
      <c r="X307" s="260"/>
      <c r="Y307" s="260"/>
      <c r="Z307" s="260"/>
      <c r="AA307" s="260"/>
      <c r="AB307" s="260"/>
      <c r="AC307" s="260"/>
      <c r="AD307" s="260"/>
      <c r="AE307" s="260"/>
      <c r="AF307" s="260"/>
      <c r="AG307" s="260"/>
      <c r="AH307" s="260"/>
      <c r="AI307" s="260"/>
      <c r="AJ307" s="260"/>
      <c r="AK307" s="260"/>
      <c r="AL307" s="260"/>
      <c r="AM307" s="260"/>
      <c r="AN307" s="260"/>
      <c r="AO307" s="260"/>
      <c r="AP307" s="260"/>
      <c r="AQ307" s="260"/>
      <c r="AR307" s="260"/>
      <c r="AS307" s="260"/>
      <c r="AT307" s="261"/>
    </row>
    <row r="308" spans="1:64" ht="13.5" customHeight="1" x14ac:dyDescent="0.15">
      <c r="A308" s="244"/>
      <c r="B308" s="246" t="s">
        <v>0</v>
      </c>
      <c r="C308" s="248" t="s">
        <v>242</v>
      </c>
      <c r="D308" s="248" t="str">
        <f>IF(C310="○","整理番号","登録番号")</f>
        <v>登録番号</v>
      </c>
      <c r="E308" s="124" t="s">
        <v>13550</v>
      </c>
      <c r="F308" s="246" t="s">
        <v>275</v>
      </c>
      <c r="G308" s="104" t="s">
        <v>1</v>
      </c>
      <c r="H308" s="229" t="s">
        <v>13551</v>
      </c>
      <c r="I308" s="227" t="s">
        <v>2</v>
      </c>
      <c r="J308" s="229" t="s">
        <v>284</v>
      </c>
      <c r="K308" s="229" t="s">
        <v>3</v>
      </c>
      <c r="L308" s="114" t="s">
        <v>243</v>
      </c>
      <c r="M308" s="107" t="s">
        <v>16</v>
      </c>
      <c r="N308" s="231" t="s">
        <v>4</v>
      </c>
      <c r="O308" s="232"/>
      <c r="P308" s="232"/>
      <c r="Q308" s="232"/>
      <c r="R308" s="232"/>
      <c r="S308" s="232"/>
      <c r="T308" s="232"/>
      <c r="U308" s="232"/>
      <c r="V308" s="232"/>
      <c r="W308" s="232"/>
      <c r="X308" s="232"/>
      <c r="Y308" s="232"/>
      <c r="Z308" s="232"/>
      <c r="AA308" s="232"/>
      <c r="AB308" s="233"/>
      <c r="AC308" s="109" t="s">
        <v>16</v>
      </c>
      <c r="AD308" s="234" t="s">
        <v>448</v>
      </c>
      <c r="AE308" s="235"/>
      <c r="AF308" s="235"/>
      <c r="AG308" s="235"/>
      <c r="AH308" s="235"/>
      <c r="AI308" s="235"/>
      <c r="AJ308" s="235"/>
      <c r="AK308" s="236"/>
      <c r="AL308" s="107" t="s">
        <v>16</v>
      </c>
      <c r="AM308" s="231" t="s">
        <v>445</v>
      </c>
      <c r="AN308" s="232"/>
      <c r="AO308" s="232"/>
      <c r="AP308" s="232"/>
      <c r="AQ308" s="232"/>
      <c r="AR308" s="232"/>
      <c r="AS308" s="232"/>
      <c r="AT308" s="237"/>
    </row>
    <row r="309" spans="1:64" ht="14.25" thickBot="1" x14ac:dyDescent="0.2">
      <c r="A309" s="245"/>
      <c r="B309" s="247"/>
      <c r="C309" s="249"/>
      <c r="D309" s="249"/>
      <c r="E309" s="129" t="s">
        <v>6</v>
      </c>
      <c r="F309" s="247"/>
      <c r="G309" s="6" t="s">
        <v>7</v>
      </c>
      <c r="H309" s="247"/>
      <c r="I309" s="228"/>
      <c r="J309" s="230"/>
      <c r="K309" s="230"/>
      <c r="L309" s="115"/>
      <c r="M309" s="108"/>
      <c r="N309" s="238" t="s">
        <v>8</v>
      </c>
      <c r="O309" s="239"/>
      <c r="P309" s="239"/>
      <c r="Q309" s="239"/>
      <c r="R309" s="239"/>
      <c r="S309" s="239"/>
      <c r="T309" s="240"/>
      <c r="U309" s="129" t="s">
        <v>9</v>
      </c>
      <c r="V309" s="111" t="s">
        <v>10</v>
      </c>
      <c r="W309" s="112"/>
      <c r="X309" s="112"/>
      <c r="Y309" s="112"/>
      <c r="Z309" s="112"/>
      <c r="AA309" s="113"/>
      <c r="AB309" s="92" t="s">
        <v>11</v>
      </c>
      <c r="AC309" s="110"/>
      <c r="AD309" s="241" t="s">
        <v>8</v>
      </c>
      <c r="AE309" s="242"/>
      <c r="AF309" s="242"/>
      <c r="AG309" s="242"/>
      <c r="AH309" s="242"/>
      <c r="AI309" s="242"/>
      <c r="AJ309" s="243"/>
      <c r="AK309" s="100" t="s">
        <v>9</v>
      </c>
      <c r="AL309" s="108"/>
      <c r="AM309" s="238" t="s">
        <v>8</v>
      </c>
      <c r="AN309" s="239"/>
      <c r="AO309" s="239"/>
      <c r="AP309" s="239"/>
      <c r="AQ309" s="239"/>
      <c r="AR309" s="239"/>
      <c r="AS309" s="240"/>
      <c r="AT309" s="93" t="s">
        <v>9</v>
      </c>
    </row>
    <row r="310" spans="1:64" x14ac:dyDescent="0.15">
      <c r="A310" s="220">
        <v>62</v>
      </c>
      <c r="B310" s="223"/>
      <c r="C310" s="225"/>
      <c r="D310" s="223"/>
      <c r="E310" s="126" t="str">
        <f>IF(C310="○",IF($D310&lt;&gt;"",VLOOKUP($D310,新規学連登録者入力シート!$A$2:$U$101,8,FALSE),""),IF($D310&lt;&gt;"",IF(VLOOKUP(記入方法!$D310,登録者リスト!$A$1:$F$43729,4,FALSE)=基本情報!$D$6,VLOOKUP(記入方法!$D310,登録者リスト!$A$1:$F$43729,3,FALSE),""),""))</f>
        <v/>
      </c>
      <c r="F310" s="214" t="str">
        <f>IF(C310="○",IF($D310&lt;&gt;"",VLOOKUP($D310,新規学連登録者入力シート!$A$2:$U$101,9,FALSE),""),IF($D310&lt;&gt;"",IF(VLOOKUP(記入方法!$D310,登録者リスト!$A$1:$G$43729,4,FALSE)=基本情報!$D$6,VLOOKUP(記入方法!$D310,登録者リスト!$A$1:$G$43729,7,FALSE),""),""))</f>
        <v/>
      </c>
      <c r="G310" s="127" t="str">
        <f>IF(C310="○",IF($D310&lt;&gt;"",VLOOKUP($D310,新規学連登録者入力シート!$A$2:$U$101,14,FALSE),""),IF($D310&lt;&gt;"",IF(VLOOKUP(記入方法!$D310,登録者リスト!$A$1:$F$43729,4,FALSE)=基本情報!$D$6,VLOOKUP(記入方法!$D310,登録者リスト!$A$1:$F$43729,5,FALSE),""),""))</f>
        <v/>
      </c>
      <c r="H310" s="212" t="str">
        <f>IF(C310="○",IF($D310&lt;&gt;"",VLOOKUP($D310,新規学連登録者入力シート!$A$2:$U$101,19,FALSE),""),IF($D310&lt;&gt;"",IF(VLOOKUP(記入方法!$D310,登録者リスト!$A$1:$H$43729,4,FALSE)=基本情報!$D$6,VLOOKUP(記入方法!$D310,登録者リスト!$A$1:$H$43729,8,FALSE),""),""))</f>
        <v/>
      </c>
      <c r="I310" s="216"/>
      <c r="J310" s="216"/>
      <c r="K310" s="218" t="str">
        <f>IFERROR(IF(I310="","",IF(AND(I310&lt;&gt;"107 ハーフマラソン",I310&lt;&gt;"062 10000mW"),IF(BD310="T",IF(VALUE(M310)&lt;=BB310,"A標準",IF(VALUE(M310)&lt;=BC310,"B標準","未突破")),IF(VALUE(M310)&gt;=BB310,"A標準",IF(VALUE(M310)&gt;=BC310,"B標準","未突破"))),IF(VALUE(M310)&lt;=BC310,"","未突破"))),"")</f>
        <v/>
      </c>
      <c r="L310" s="105"/>
      <c r="M310" s="12" t="str">
        <f>IF(U310="",ASC(N310&amp;IF(P310&lt;&gt;"",TEXT(P310,"00"),"")&amp;IF(R310&lt;&gt;"",TEXT(R310,"00"),"")&amp;IF(T310&lt;&gt;"",TEXT(T310,"00"),"")),ASC(U310))</f>
        <v/>
      </c>
      <c r="N310" s="212"/>
      <c r="O310" s="196" t="s">
        <v>239</v>
      </c>
      <c r="P310" s="206"/>
      <c r="Q310" s="196" t="s">
        <v>240</v>
      </c>
      <c r="R310" s="206"/>
      <c r="S310" s="208" t="s">
        <v>241</v>
      </c>
      <c r="T310" s="210"/>
      <c r="U310" s="212"/>
      <c r="V310" s="7"/>
      <c r="W310" s="8" t="s">
        <v>23</v>
      </c>
      <c r="X310" s="7"/>
      <c r="Y310" s="8" t="s">
        <v>24</v>
      </c>
      <c r="Z310" s="7"/>
      <c r="AA310" s="8" t="s">
        <v>26</v>
      </c>
      <c r="AB310" s="214"/>
      <c r="AC310" s="101" t="str">
        <f>IF(AK310="",ASC(AD310&amp;IF(AF310&lt;&gt;"",TEXT(AF310,"00"),"")&amp;IF(AH310&lt;&gt;"",TEXT(AH310,"00"),"")&amp;IF(AJ310&lt;&gt;"",TEXT(AJ310,"00"),"")),ASC(AK310))</f>
        <v/>
      </c>
      <c r="AD310" s="198" t="str">
        <f>IF(I310="","",IF(I310="201 十種競技","",VLOOKUP(I310,大学記録!$A$3:$H$5,2,FALSE)))</f>
        <v/>
      </c>
      <c r="AE310" s="200" t="s">
        <v>239</v>
      </c>
      <c r="AF310" s="202" t="str">
        <f>IF(I310="","",IF(I310="201 十種競技","",VLOOKUP(I310,大学記録!$A$3:$H$5,4,FALSE)))</f>
        <v/>
      </c>
      <c r="AG310" s="200" t="s">
        <v>240</v>
      </c>
      <c r="AH310" s="202" t="str">
        <f>IF(I310="","",IF(I310="201 十種競技","",VLOOKUP(I310,大学記録!$A$3:$H$5,6,FALSE)))</f>
        <v/>
      </c>
      <c r="AI310" s="204" t="s">
        <v>241</v>
      </c>
      <c r="AJ310" s="262" t="str">
        <f>IF(I310="","",IF(I310="201 十種競技","",VLOOKUP(I310,大学記録!$A$3:$H$5,8,FALSE)))</f>
        <v/>
      </c>
      <c r="AK310" s="198" t="str">
        <f>IF(I310="","",IF(I310="201 十種競技",大学記録!#REF!,""))</f>
        <v/>
      </c>
      <c r="AL310" s="12" t="str">
        <f>IF(AT310="",ASC(AM310&amp;IF(AO310&lt;&gt;"",TEXT(AO310,"00"),"")&amp;IF(AQ310&lt;&gt;"",TEXT(AQ310,"00"),"")&amp;IF(AS310&lt;&gt;"",TEXT(AS310,"00"),"")),ASC(AT310))</f>
        <v/>
      </c>
      <c r="AM310" s="223"/>
      <c r="AN310" s="196" t="s">
        <v>239</v>
      </c>
      <c r="AO310" s="250"/>
      <c r="AP310" s="196" t="s">
        <v>240</v>
      </c>
      <c r="AQ310" s="250"/>
      <c r="AR310" s="208" t="s">
        <v>241</v>
      </c>
      <c r="AS310" s="252"/>
      <c r="AT310" s="254"/>
      <c r="AV310" s="5" t="str">
        <f>IF(AND(I310&lt;&gt;"107 ハーフマラソン",I310&lt;&gt;"062 10000mW"),D310 &amp; "-" &amp; I310,D310 &amp; "-" &amp; I310 &amp; J310)</f>
        <v>-</v>
      </c>
      <c r="AW310" s="5" t="str">
        <f>IF(ISERROR(VLOOKUP(記入方法!$AV310,登録者リスト!#REF!,4,FALSE)),"○","")</f>
        <v>○</v>
      </c>
      <c r="AX310" s="5" t="e">
        <f>IF(AND(I310&lt;&gt;"107 ハーフマラソン",I310&lt;&gt;"062 10000mW"),#REF! &amp; "-" &amp; I310,#REF! &amp; "-" &amp; I310 &amp; J310)</f>
        <v>#REF!</v>
      </c>
      <c r="AY310" s="5" t="str">
        <f>IF(ISERROR(VLOOKUP(AX310,突破者リスト外資格記録入力シート!$D$7:$M$106,2,FALSE)),"○","")</f>
        <v>○</v>
      </c>
      <c r="AZ310" s="5" t="str">
        <f>IF(C310="○","整理番号","登録番号")</f>
        <v>登録番号</v>
      </c>
      <c r="BA310" s="5" t="str">
        <f>IF(I310="107 ハーフマラソン","H",IF(I310="062 10000mW","W",""))</f>
        <v/>
      </c>
      <c r="BB310" s="5" t="e">
        <f>VLOOKUP($I310 &amp; $J310,標準記録!$A$1:$D$26,2,FALSE)</f>
        <v>#N/A</v>
      </c>
      <c r="BC310" s="5" t="e">
        <f>VLOOKUP($I310 &amp; $J310,標準記録!$A$1:$D$26,3,FALSE)</f>
        <v>#N/A</v>
      </c>
      <c r="BD310" s="5" t="e">
        <f>VLOOKUP($I310 &amp; $J310,標準記録!$A$1:$D$26,4,FALSE)</f>
        <v>#N/A</v>
      </c>
      <c r="BE310" s="5" t="str">
        <f>IF(BF310="","",A310)</f>
        <v/>
      </c>
      <c r="BF310" s="5" t="str">
        <f>IF(OR(I310="201 十種競技",I310="202 七種競技"),#REF!,"")</f>
        <v/>
      </c>
      <c r="BG310" s="5" t="str">
        <f>IF(I310="107 ハーフマラソン",#REF!,"")</f>
        <v/>
      </c>
      <c r="BH310" s="5" t="str">
        <f>I310 &amp; K310</f>
        <v/>
      </c>
      <c r="BI310" s="5">
        <f>I310</f>
        <v>0</v>
      </c>
      <c r="BJ310" s="5">
        <f>COUNTIF($BI$5:$BI$401,I310)</f>
        <v>160</v>
      </c>
      <c r="BK310" s="5">
        <f>COUNTIF($BH$5:$BH$401,I310 &amp; "B標準")</f>
        <v>0</v>
      </c>
      <c r="BL310" s="5" t="str">
        <f>D308 &amp; D310</f>
        <v>登録番号</v>
      </c>
    </row>
    <row r="311" spans="1:64" ht="14.25" thickBot="1" x14ac:dyDescent="0.2">
      <c r="A311" s="221"/>
      <c r="B311" s="224"/>
      <c r="C311" s="226"/>
      <c r="D311" s="224"/>
      <c r="E311" s="128" t="str">
        <f>IF(C310="○",IF($D310&lt;&gt;"",VLOOKUP($D310,新規学連登録者入力シート!$A$2:$U$101,7,FALSE),""),IF($D310&lt;&gt;"",IF(VLOOKUP(記入方法!$D310,登録者リスト!$A$1:$F$43729,4,FALSE)=基本情報!$D$6,VLOOKUP(記入方法!$D310,登録者リスト!$A$1:$F$43729,2,FALSE),""),""))</f>
        <v/>
      </c>
      <c r="F311" s="215"/>
      <c r="G311" s="128" t="str">
        <f>IF(C310="○",IF($D310&lt;&gt;"",VLOOKUP($D310,新規学連登録者入力シート!$A$2:$U$101,19,FALSE),""),IF($D310&lt;&gt;"",IF(VLOOKUP(記入方法!$D310,登録者リスト!$A$1:$F$43729,4,FALSE)=基本情報!$D$6,VLOOKUP(記入方法!$D310,登録者リスト!$A$1:$F$43729,6,FALSE),""),""))</f>
        <v/>
      </c>
      <c r="H311" s="213"/>
      <c r="I311" s="217"/>
      <c r="J311" s="217"/>
      <c r="K311" s="219"/>
      <c r="L311" s="106"/>
      <c r="M311" s="14" t="str">
        <f>IF(U311="",ASC(N311&amp;IF(P311&lt;&gt;"",TEXT(P311,"00"),"")&amp;IF(R311&lt;&gt;"",TEXT(R311,"00"),"")&amp;IF(T311&lt;&gt;"",TEXT(T311,"00"),"")),ASC(U311))</f>
        <v/>
      </c>
      <c r="N311" s="213"/>
      <c r="O311" s="197"/>
      <c r="P311" s="207"/>
      <c r="Q311" s="197"/>
      <c r="R311" s="207"/>
      <c r="S311" s="209"/>
      <c r="T311" s="211"/>
      <c r="U311" s="213"/>
      <c r="V311" s="9"/>
      <c r="W311" s="10" t="s">
        <v>23</v>
      </c>
      <c r="X311" s="9"/>
      <c r="Y311" s="10" t="s">
        <v>25</v>
      </c>
      <c r="Z311" s="9"/>
      <c r="AA311" s="10" t="s">
        <v>26</v>
      </c>
      <c r="AB311" s="215"/>
      <c r="AC311" s="102" t="str">
        <f>IF(AK311="",ASC(AD310&amp;IF(AF311&lt;&gt;"",TEXT(AF311,"00"),"")&amp;IF(AH311&lt;&gt;"",TEXT(AH311,"00"),"")&amp;IF(AJ311&lt;&gt;"",TEXT(AJ311,"00"),"")),ASC(AK311))</f>
        <v/>
      </c>
      <c r="AD311" s="199"/>
      <c r="AE311" s="201"/>
      <c r="AF311" s="203"/>
      <c r="AG311" s="201"/>
      <c r="AH311" s="203"/>
      <c r="AI311" s="205"/>
      <c r="AJ311" s="263"/>
      <c r="AK311" s="199"/>
      <c r="AL311" s="14" t="str">
        <f>IF(AT311="",ASC(AM311&amp;IF(AO311&lt;&gt;"",TEXT(AO311,"00"),"")&amp;IF(AQ311&lt;&gt;"",TEXT(AQ311,"00"),"")&amp;IF(AS311&lt;&gt;"",TEXT(AS311,"00"),"")),ASC(AT311))</f>
        <v/>
      </c>
      <c r="AM311" s="224"/>
      <c r="AN311" s="197"/>
      <c r="AO311" s="251"/>
      <c r="AP311" s="197"/>
      <c r="AQ311" s="251"/>
      <c r="AR311" s="209"/>
      <c r="AS311" s="253"/>
      <c r="AT311" s="255"/>
      <c r="AV311" s="5" t="str">
        <f>IF(AND(I311&lt;&gt;"107 ハーフマラソン",I311&lt;&gt;"062 10000mW"),D310 &amp; "-" &amp; I311,D310 &amp; "-" &amp; I311 &amp; J311)</f>
        <v>-</v>
      </c>
      <c r="AW311" s="5" t="str">
        <f>IF(ISERROR(VLOOKUP(記入方法!$AV311,登録者リスト!#REF!,4,FALSE)),"○","")</f>
        <v>○</v>
      </c>
      <c r="AX311" s="5" t="e">
        <f>IF(AND(I311&lt;&gt;"107 ハーフマラソン",I311&lt;&gt;"062 10000mW"),#REF! &amp; "-" &amp; I311,#REF! &amp; "-" &amp; I311 &amp; J311)</f>
        <v>#REF!</v>
      </c>
      <c r="AY311" s="5" t="str">
        <f>IF(ISERROR(VLOOKUP(AX311,突破者リスト外資格記録入力シート!$D$7:$M$106,2,FALSE)),"○","")</f>
        <v>○</v>
      </c>
      <c r="BA311" s="5" t="str">
        <f>IF(I311="107 ハーフマラソン","H",IF(I311="062 10000mW","W",""))</f>
        <v/>
      </c>
      <c r="BB311" s="5" t="e">
        <f>VLOOKUP($I311 &amp; $J311,標準記録!$A$1:$D$26,2,FALSE)</f>
        <v>#N/A</v>
      </c>
      <c r="BC311" s="5" t="e">
        <f>VLOOKUP($I311 &amp; $J311,標準記録!$A$1:$D$26,3,FALSE)</f>
        <v>#N/A</v>
      </c>
      <c r="BD311" s="5" t="e">
        <f>VLOOKUP($I311 &amp; $J311,標準記録!$A$1:$D$26,4,FALSE)</f>
        <v>#N/A</v>
      </c>
      <c r="BE311" s="5" t="str">
        <f>IF(BF311="","",A310)</f>
        <v/>
      </c>
      <c r="BF311" s="5" t="str">
        <f>IF(OR(I311="201 十種競技",I311="202 七種競技"),#REF!,"")</f>
        <v/>
      </c>
      <c r="BG311" s="5" t="str">
        <f>IF(I311="107 ハーフマラソン",#REF!,"")</f>
        <v/>
      </c>
      <c r="BH311" s="5" t="str">
        <f>I311 &amp; K311</f>
        <v/>
      </c>
      <c r="BI311" s="5">
        <f>I311</f>
        <v>0</v>
      </c>
      <c r="BJ311" s="5">
        <f>COUNTIF($BI$5:$BI$401,I311)</f>
        <v>160</v>
      </c>
      <c r="BK311" s="5">
        <f>COUNTIF($BH$5:$BH$401,I311 &amp; "B標準")</f>
        <v>0</v>
      </c>
    </row>
    <row r="312" spans="1:64" ht="15" thickTop="1" thickBot="1" x14ac:dyDescent="0.2">
      <c r="A312" s="222"/>
      <c r="B312" s="256" t="s">
        <v>128</v>
      </c>
      <c r="C312" s="257"/>
      <c r="D312" s="257"/>
      <c r="E312" s="257"/>
      <c r="F312" s="257"/>
      <c r="G312" s="258"/>
      <c r="H312" s="125"/>
      <c r="I312" s="259"/>
      <c r="J312" s="260"/>
      <c r="K312" s="260"/>
      <c r="L312" s="260"/>
      <c r="M312" s="260"/>
      <c r="N312" s="260"/>
      <c r="O312" s="260"/>
      <c r="P312" s="260"/>
      <c r="Q312" s="260"/>
      <c r="R312" s="260"/>
      <c r="S312" s="260"/>
      <c r="T312" s="260"/>
      <c r="U312" s="260"/>
      <c r="V312" s="260"/>
      <c r="W312" s="260"/>
      <c r="X312" s="260"/>
      <c r="Y312" s="260"/>
      <c r="Z312" s="260"/>
      <c r="AA312" s="260"/>
      <c r="AB312" s="260"/>
      <c r="AC312" s="260"/>
      <c r="AD312" s="260"/>
      <c r="AE312" s="260"/>
      <c r="AF312" s="260"/>
      <c r="AG312" s="260"/>
      <c r="AH312" s="260"/>
      <c r="AI312" s="260"/>
      <c r="AJ312" s="260"/>
      <c r="AK312" s="260"/>
      <c r="AL312" s="260"/>
      <c r="AM312" s="260"/>
      <c r="AN312" s="260"/>
      <c r="AO312" s="260"/>
      <c r="AP312" s="260"/>
      <c r="AQ312" s="260"/>
      <c r="AR312" s="260"/>
      <c r="AS312" s="260"/>
      <c r="AT312" s="261"/>
    </row>
    <row r="313" spans="1:64" ht="13.5" customHeight="1" x14ac:dyDescent="0.15">
      <c r="A313" s="244"/>
      <c r="B313" s="246" t="s">
        <v>0</v>
      </c>
      <c r="C313" s="248" t="s">
        <v>242</v>
      </c>
      <c r="D313" s="248" t="str">
        <f>IF(C315="○","整理番号","登録番号")</f>
        <v>登録番号</v>
      </c>
      <c r="E313" s="124" t="s">
        <v>13550</v>
      </c>
      <c r="F313" s="246" t="s">
        <v>275</v>
      </c>
      <c r="G313" s="104" t="s">
        <v>1</v>
      </c>
      <c r="H313" s="229" t="s">
        <v>13551</v>
      </c>
      <c r="I313" s="227" t="s">
        <v>2</v>
      </c>
      <c r="J313" s="229" t="s">
        <v>284</v>
      </c>
      <c r="K313" s="229" t="s">
        <v>3</v>
      </c>
      <c r="L313" s="114" t="s">
        <v>243</v>
      </c>
      <c r="M313" s="107" t="s">
        <v>16</v>
      </c>
      <c r="N313" s="231" t="s">
        <v>4</v>
      </c>
      <c r="O313" s="232"/>
      <c r="P313" s="232"/>
      <c r="Q313" s="232"/>
      <c r="R313" s="232"/>
      <c r="S313" s="232"/>
      <c r="T313" s="232"/>
      <c r="U313" s="232"/>
      <c r="V313" s="232"/>
      <c r="W313" s="232"/>
      <c r="X313" s="232"/>
      <c r="Y313" s="232"/>
      <c r="Z313" s="232"/>
      <c r="AA313" s="232"/>
      <c r="AB313" s="233"/>
      <c r="AC313" s="109" t="s">
        <v>16</v>
      </c>
      <c r="AD313" s="234" t="s">
        <v>448</v>
      </c>
      <c r="AE313" s="235"/>
      <c r="AF313" s="235"/>
      <c r="AG313" s="235"/>
      <c r="AH313" s="235"/>
      <c r="AI313" s="235"/>
      <c r="AJ313" s="235"/>
      <c r="AK313" s="236"/>
      <c r="AL313" s="107" t="s">
        <v>16</v>
      </c>
      <c r="AM313" s="231" t="s">
        <v>445</v>
      </c>
      <c r="AN313" s="232"/>
      <c r="AO313" s="232"/>
      <c r="AP313" s="232"/>
      <c r="AQ313" s="232"/>
      <c r="AR313" s="232"/>
      <c r="AS313" s="232"/>
      <c r="AT313" s="237"/>
    </row>
    <row r="314" spans="1:64" ht="14.25" thickBot="1" x14ac:dyDescent="0.2">
      <c r="A314" s="245"/>
      <c r="B314" s="247"/>
      <c r="C314" s="249"/>
      <c r="D314" s="249"/>
      <c r="E314" s="129" t="s">
        <v>6</v>
      </c>
      <c r="F314" s="247"/>
      <c r="G314" s="6" t="s">
        <v>7</v>
      </c>
      <c r="H314" s="247"/>
      <c r="I314" s="228"/>
      <c r="J314" s="230"/>
      <c r="K314" s="230"/>
      <c r="L314" s="115"/>
      <c r="M314" s="108"/>
      <c r="N314" s="238" t="s">
        <v>8</v>
      </c>
      <c r="O314" s="239"/>
      <c r="P314" s="239"/>
      <c r="Q314" s="239"/>
      <c r="R314" s="239"/>
      <c r="S314" s="239"/>
      <c r="T314" s="240"/>
      <c r="U314" s="129" t="s">
        <v>9</v>
      </c>
      <c r="V314" s="111" t="s">
        <v>10</v>
      </c>
      <c r="W314" s="112"/>
      <c r="X314" s="112"/>
      <c r="Y314" s="112"/>
      <c r="Z314" s="112"/>
      <c r="AA314" s="113"/>
      <c r="AB314" s="92" t="s">
        <v>11</v>
      </c>
      <c r="AC314" s="110"/>
      <c r="AD314" s="241" t="s">
        <v>8</v>
      </c>
      <c r="AE314" s="242"/>
      <c r="AF314" s="242"/>
      <c r="AG314" s="242"/>
      <c r="AH314" s="242"/>
      <c r="AI314" s="242"/>
      <c r="AJ314" s="243"/>
      <c r="AK314" s="100" t="s">
        <v>9</v>
      </c>
      <c r="AL314" s="108"/>
      <c r="AM314" s="238" t="s">
        <v>8</v>
      </c>
      <c r="AN314" s="239"/>
      <c r="AO314" s="239"/>
      <c r="AP314" s="239"/>
      <c r="AQ314" s="239"/>
      <c r="AR314" s="239"/>
      <c r="AS314" s="240"/>
      <c r="AT314" s="93" t="s">
        <v>9</v>
      </c>
    </row>
    <row r="315" spans="1:64" x14ac:dyDescent="0.15">
      <c r="A315" s="220">
        <v>63</v>
      </c>
      <c r="B315" s="223"/>
      <c r="C315" s="225"/>
      <c r="D315" s="223"/>
      <c r="E315" s="126" t="str">
        <f>IF(C315="○",IF($D315&lt;&gt;"",VLOOKUP($D315,新規学連登録者入力シート!$A$2:$U$101,8,FALSE),""),IF($D315&lt;&gt;"",IF(VLOOKUP(記入方法!$D315,登録者リスト!$A$1:$F$43729,4,FALSE)=基本情報!$D$6,VLOOKUP(記入方法!$D315,登録者リスト!$A$1:$F$43729,3,FALSE),""),""))</f>
        <v/>
      </c>
      <c r="F315" s="214" t="str">
        <f>IF(C315="○",IF($D315&lt;&gt;"",VLOOKUP($D315,新規学連登録者入力シート!$A$2:$U$101,9,FALSE),""),IF($D315&lt;&gt;"",IF(VLOOKUP(記入方法!$D315,登録者リスト!$A$1:$G$43729,4,FALSE)=基本情報!$D$6,VLOOKUP(記入方法!$D315,登録者リスト!$A$1:$G$43729,7,FALSE),""),""))</f>
        <v/>
      </c>
      <c r="G315" s="127" t="str">
        <f>IF(C315="○",IF($D315&lt;&gt;"",VLOOKUP($D315,新規学連登録者入力シート!$A$2:$U$101,14,FALSE),""),IF($D315&lt;&gt;"",IF(VLOOKUP(記入方法!$D315,登録者リスト!$A$1:$F$43729,4,FALSE)=基本情報!$D$6,VLOOKUP(記入方法!$D315,登録者リスト!$A$1:$F$43729,5,FALSE),""),""))</f>
        <v/>
      </c>
      <c r="H315" s="212" t="str">
        <f>IF(C315="○",IF($D315&lt;&gt;"",VLOOKUP($D315,新規学連登録者入力シート!$A$2:$U$101,19,FALSE),""),IF($D315&lt;&gt;"",IF(VLOOKUP(記入方法!$D315,登録者リスト!$A$1:$H$43729,4,FALSE)=基本情報!$D$6,VLOOKUP(記入方法!$D315,登録者リスト!$A$1:$H$43729,8,FALSE),""),""))</f>
        <v/>
      </c>
      <c r="I315" s="216"/>
      <c r="J315" s="216"/>
      <c r="K315" s="218" t="str">
        <f>IFERROR(IF(I315="","",IF(AND(I315&lt;&gt;"107 ハーフマラソン",I315&lt;&gt;"062 10000mW"),IF(BD315="T",IF(VALUE(M315)&lt;=BB315,"A標準",IF(VALUE(M315)&lt;=BC315,"B標準","未突破")),IF(VALUE(M315)&gt;=BB315,"A標準",IF(VALUE(M315)&gt;=BC315,"B標準","未突破"))),IF(VALUE(M315)&lt;=BC315,"","未突破"))),"")</f>
        <v/>
      </c>
      <c r="L315" s="105"/>
      <c r="M315" s="12" t="str">
        <f>IF(U315="",ASC(N315&amp;IF(P315&lt;&gt;"",TEXT(P315,"00"),"")&amp;IF(R315&lt;&gt;"",TEXT(R315,"00"),"")&amp;IF(T315&lt;&gt;"",TEXT(T315,"00"),"")),ASC(U315))</f>
        <v/>
      </c>
      <c r="N315" s="212"/>
      <c r="O315" s="196" t="s">
        <v>239</v>
      </c>
      <c r="P315" s="206"/>
      <c r="Q315" s="196" t="s">
        <v>240</v>
      </c>
      <c r="R315" s="206"/>
      <c r="S315" s="208" t="s">
        <v>241</v>
      </c>
      <c r="T315" s="210"/>
      <c r="U315" s="212"/>
      <c r="V315" s="7"/>
      <c r="W315" s="8" t="s">
        <v>23</v>
      </c>
      <c r="X315" s="7"/>
      <c r="Y315" s="8" t="s">
        <v>24</v>
      </c>
      <c r="Z315" s="7"/>
      <c r="AA315" s="8" t="s">
        <v>26</v>
      </c>
      <c r="AB315" s="214"/>
      <c r="AC315" s="101" t="str">
        <f>IF(AK315="",ASC(AD315&amp;IF(AF315&lt;&gt;"",TEXT(AF315,"00"),"")&amp;IF(AH315&lt;&gt;"",TEXT(AH315,"00"),"")&amp;IF(AJ315&lt;&gt;"",TEXT(AJ315,"00"),"")),ASC(AK315))</f>
        <v/>
      </c>
      <c r="AD315" s="198" t="str">
        <f>IF(I315="","",IF(I315="201 十種競技","",VLOOKUP(I315,大学記録!$A$3:$H$5,2,FALSE)))</f>
        <v/>
      </c>
      <c r="AE315" s="200" t="s">
        <v>239</v>
      </c>
      <c r="AF315" s="202" t="str">
        <f>IF(I315="","",IF(I315="201 十種競技","",VLOOKUP(I315,大学記録!$A$3:$H$5,4,FALSE)))</f>
        <v/>
      </c>
      <c r="AG315" s="200" t="s">
        <v>240</v>
      </c>
      <c r="AH315" s="202" t="str">
        <f>IF(I315="","",IF(I315="201 十種競技","",VLOOKUP(I315,大学記録!$A$3:$H$5,6,FALSE)))</f>
        <v/>
      </c>
      <c r="AI315" s="204" t="s">
        <v>241</v>
      </c>
      <c r="AJ315" s="262" t="str">
        <f>IF(I315="","",IF(I315="201 十種競技","",VLOOKUP(I315,大学記録!$A$3:$H$5,8,FALSE)))</f>
        <v/>
      </c>
      <c r="AK315" s="198" t="str">
        <f>IF(I315="","",IF(I315="201 十種競技",大学記録!#REF!,""))</f>
        <v/>
      </c>
      <c r="AL315" s="12" t="str">
        <f>IF(AT315="",ASC(AM315&amp;IF(AO315&lt;&gt;"",TEXT(AO315,"00"),"")&amp;IF(AQ315&lt;&gt;"",TEXT(AQ315,"00"),"")&amp;IF(AS315&lt;&gt;"",TEXT(AS315,"00"),"")),ASC(AT315))</f>
        <v/>
      </c>
      <c r="AM315" s="223"/>
      <c r="AN315" s="196" t="s">
        <v>239</v>
      </c>
      <c r="AO315" s="250"/>
      <c r="AP315" s="196" t="s">
        <v>240</v>
      </c>
      <c r="AQ315" s="250"/>
      <c r="AR315" s="208" t="s">
        <v>241</v>
      </c>
      <c r="AS315" s="252"/>
      <c r="AT315" s="254"/>
      <c r="AV315" s="5" t="str">
        <f>IF(AND(I315&lt;&gt;"107 ハーフマラソン",I315&lt;&gt;"062 10000mW"),D315 &amp; "-" &amp; I315,D315 &amp; "-" &amp; I315 &amp; J315)</f>
        <v>-</v>
      </c>
      <c r="AW315" s="5" t="str">
        <f>IF(ISERROR(VLOOKUP(記入方法!$AV315,登録者リスト!#REF!,4,FALSE)),"○","")</f>
        <v>○</v>
      </c>
      <c r="AX315" s="5" t="e">
        <f>IF(AND(I315&lt;&gt;"107 ハーフマラソン",I315&lt;&gt;"062 10000mW"),#REF! &amp; "-" &amp; I315,#REF! &amp; "-" &amp; I315 &amp; J315)</f>
        <v>#REF!</v>
      </c>
      <c r="AY315" s="5" t="str">
        <f>IF(ISERROR(VLOOKUP(AX315,突破者リスト外資格記録入力シート!$D$7:$M$106,2,FALSE)),"○","")</f>
        <v>○</v>
      </c>
      <c r="AZ315" s="5" t="str">
        <f>IF(C315="○","整理番号","登録番号")</f>
        <v>登録番号</v>
      </c>
      <c r="BA315" s="5" t="str">
        <f>IF(I315="107 ハーフマラソン","H",IF(I315="062 10000mW","W",""))</f>
        <v/>
      </c>
      <c r="BB315" s="5" t="e">
        <f>VLOOKUP($I315 &amp; $J315,標準記録!$A$1:$D$26,2,FALSE)</f>
        <v>#N/A</v>
      </c>
      <c r="BC315" s="5" t="e">
        <f>VLOOKUP($I315 &amp; $J315,標準記録!$A$1:$D$26,3,FALSE)</f>
        <v>#N/A</v>
      </c>
      <c r="BD315" s="5" t="e">
        <f>VLOOKUP($I315 &amp; $J315,標準記録!$A$1:$D$26,4,FALSE)</f>
        <v>#N/A</v>
      </c>
      <c r="BE315" s="5" t="str">
        <f>IF(BF315="","",A315)</f>
        <v/>
      </c>
      <c r="BF315" s="5" t="str">
        <f>IF(OR(I315="201 十種競技",I315="202 七種競技"),#REF!,"")</f>
        <v/>
      </c>
      <c r="BG315" s="5" t="str">
        <f>IF(I315="107 ハーフマラソン",#REF!,"")</f>
        <v/>
      </c>
      <c r="BH315" s="5" t="str">
        <f>I315 &amp; K315</f>
        <v/>
      </c>
      <c r="BI315" s="5">
        <f>I315</f>
        <v>0</v>
      </c>
      <c r="BJ315" s="5">
        <f>COUNTIF($BI$5:$BI$401,I315)</f>
        <v>160</v>
      </c>
      <c r="BK315" s="5">
        <f>COUNTIF($BH$5:$BH$401,I315 &amp; "B標準")</f>
        <v>0</v>
      </c>
      <c r="BL315" s="5" t="str">
        <f>D313 &amp; D315</f>
        <v>登録番号</v>
      </c>
    </row>
    <row r="316" spans="1:64" ht="14.25" thickBot="1" x14ac:dyDescent="0.2">
      <c r="A316" s="221"/>
      <c r="B316" s="224"/>
      <c r="C316" s="226"/>
      <c r="D316" s="224"/>
      <c r="E316" s="128" t="str">
        <f>IF(C315="○",IF($D315&lt;&gt;"",VLOOKUP($D315,新規学連登録者入力シート!$A$2:$U$101,7,FALSE),""),IF($D315&lt;&gt;"",IF(VLOOKUP(記入方法!$D315,登録者リスト!$A$1:$F$43729,4,FALSE)=基本情報!$D$6,VLOOKUP(記入方法!$D315,登録者リスト!$A$1:$F$43729,2,FALSE),""),""))</f>
        <v/>
      </c>
      <c r="F316" s="215"/>
      <c r="G316" s="128" t="str">
        <f>IF(C315="○",IF($D315&lt;&gt;"",VLOOKUP($D315,新規学連登録者入力シート!$A$2:$U$101,19,FALSE),""),IF($D315&lt;&gt;"",IF(VLOOKUP(記入方法!$D315,登録者リスト!$A$1:$F$43729,4,FALSE)=基本情報!$D$6,VLOOKUP(記入方法!$D315,登録者リスト!$A$1:$F$43729,6,FALSE),""),""))</f>
        <v/>
      </c>
      <c r="H316" s="213"/>
      <c r="I316" s="217"/>
      <c r="J316" s="217"/>
      <c r="K316" s="219"/>
      <c r="L316" s="106"/>
      <c r="M316" s="14" t="str">
        <f>IF(U316="",ASC(N316&amp;IF(P316&lt;&gt;"",TEXT(P316,"00"),"")&amp;IF(R316&lt;&gt;"",TEXT(R316,"00"),"")&amp;IF(T316&lt;&gt;"",TEXT(T316,"00"),"")),ASC(U316))</f>
        <v/>
      </c>
      <c r="N316" s="213"/>
      <c r="O316" s="197"/>
      <c r="P316" s="207"/>
      <c r="Q316" s="197"/>
      <c r="R316" s="207"/>
      <c r="S316" s="209"/>
      <c r="T316" s="211"/>
      <c r="U316" s="213"/>
      <c r="V316" s="9"/>
      <c r="W316" s="10" t="s">
        <v>23</v>
      </c>
      <c r="X316" s="9"/>
      <c r="Y316" s="10" t="s">
        <v>25</v>
      </c>
      <c r="Z316" s="9"/>
      <c r="AA316" s="10" t="s">
        <v>26</v>
      </c>
      <c r="AB316" s="215"/>
      <c r="AC316" s="102" t="str">
        <f>IF(AK316="",ASC(AD315&amp;IF(AF316&lt;&gt;"",TEXT(AF316,"00"),"")&amp;IF(AH316&lt;&gt;"",TEXT(AH316,"00"),"")&amp;IF(AJ316&lt;&gt;"",TEXT(AJ316,"00"),"")),ASC(AK316))</f>
        <v/>
      </c>
      <c r="AD316" s="199"/>
      <c r="AE316" s="201"/>
      <c r="AF316" s="203"/>
      <c r="AG316" s="201"/>
      <c r="AH316" s="203"/>
      <c r="AI316" s="205"/>
      <c r="AJ316" s="263"/>
      <c r="AK316" s="199"/>
      <c r="AL316" s="14" t="str">
        <f>IF(AT316="",ASC(AM316&amp;IF(AO316&lt;&gt;"",TEXT(AO316,"00"),"")&amp;IF(AQ316&lt;&gt;"",TEXT(AQ316,"00"),"")&amp;IF(AS316&lt;&gt;"",TEXT(AS316,"00"),"")),ASC(AT316))</f>
        <v/>
      </c>
      <c r="AM316" s="224"/>
      <c r="AN316" s="197"/>
      <c r="AO316" s="251"/>
      <c r="AP316" s="197"/>
      <c r="AQ316" s="251"/>
      <c r="AR316" s="209"/>
      <c r="AS316" s="253"/>
      <c r="AT316" s="255"/>
      <c r="AV316" s="5" t="str">
        <f>IF(AND(I316&lt;&gt;"107 ハーフマラソン",I316&lt;&gt;"062 10000mW"),D315 &amp; "-" &amp; I316,D315 &amp; "-" &amp; I316 &amp; J316)</f>
        <v>-</v>
      </c>
      <c r="AW316" s="5" t="str">
        <f>IF(ISERROR(VLOOKUP(記入方法!$AV316,登録者リスト!#REF!,4,FALSE)),"○","")</f>
        <v>○</v>
      </c>
      <c r="AX316" s="5" t="e">
        <f>IF(AND(I316&lt;&gt;"107 ハーフマラソン",I316&lt;&gt;"062 10000mW"),#REF! &amp; "-" &amp; I316,#REF! &amp; "-" &amp; I316 &amp; J316)</f>
        <v>#REF!</v>
      </c>
      <c r="AY316" s="5" t="str">
        <f>IF(ISERROR(VLOOKUP(AX316,突破者リスト外資格記録入力シート!$D$7:$M$106,2,FALSE)),"○","")</f>
        <v>○</v>
      </c>
      <c r="BA316" s="5" t="str">
        <f>IF(I316="107 ハーフマラソン","H",IF(I316="062 10000mW","W",""))</f>
        <v/>
      </c>
      <c r="BB316" s="5" t="e">
        <f>VLOOKUP($I316 &amp; $J316,標準記録!$A$1:$D$26,2,FALSE)</f>
        <v>#N/A</v>
      </c>
      <c r="BC316" s="5" t="e">
        <f>VLOOKUP($I316 &amp; $J316,標準記録!$A$1:$D$26,3,FALSE)</f>
        <v>#N/A</v>
      </c>
      <c r="BD316" s="5" t="e">
        <f>VLOOKUP($I316 &amp; $J316,標準記録!$A$1:$D$26,4,FALSE)</f>
        <v>#N/A</v>
      </c>
      <c r="BE316" s="5" t="str">
        <f>IF(BF316="","",A315)</f>
        <v/>
      </c>
      <c r="BF316" s="5" t="str">
        <f>IF(OR(I316="201 十種競技",I316="202 七種競技"),#REF!,"")</f>
        <v/>
      </c>
      <c r="BG316" s="5" t="str">
        <f>IF(I316="107 ハーフマラソン",#REF!,"")</f>
        <v/>
      </c>
      <c r="BH316" s="5" t="str">
        <f>I316 &amp; K316</f>
        <v/>
      </c>
      <c r="BI316" s="5">
        <f>I316</f>
        <v>0</v>
      </c>
      <c r="BJ316" s="5">
        <f>COUNTIF($BI$5:$BI$401,I316)</f>
        <v>160</v>
      </c>
      <c r="BK316" s="5">
        <f>COUNTIF($BH$5:$BH$401,I316 &amp; "B標準")</f>
        <v>0</v>
      </c>
    </row>
    <row r="317" spans="1:64" ht="15" thickTop="1" thickBot="1" x14ac:dyDescent="0.2">
      <c r="A317" s="222"/>
      <c r="B317" s="256" t="s">
        <v>128</v>
      </c>
      <c r="C317" s="257"/>
      <c r="D317" s="257"/>
      <c r="E317" s="257"/>
      <c r="F317" s="257"/>
      <c r="G317" s="258"/>
      <c r="H317" s="125"/>
      <c r="I317" s="259"/>
      <c r="J317" s="260"/>
      <c r="K317" s="260"/>
      <c r="L317" s="260"/>
      <c r="M317" s="260"/>
      <c r="N317" s="260"/>
      <c r="O317" s="260"/>
      <c r="P317" s="260"/>
      <c r="Q317" s="260"/>
      <c r="R317" s="260"/>
      <c r="S317" s="260"/>
      <c r="T317" s="260"/>
      <c r="U317" s="260"/>
      <c r="V317" s="260"/>
      <c r="W317" s="260"/>
      <c r="X317" s="260"/>
      <c r="Y317" s="260"/>
      <c r="Z317" s="260"/>
      <c r="AA317" s="260"/>
      <c r="AB317" s="260"/>
      <c r="AC317" s="260"/>
      <c r="AD317" s="260"/>
      <c r="AE317" s="260"/>
      <c r="AF317" s="260"/>
      <c r="AG317" s="260"/>
      <c r="AH317" s="260"/>
      <c r="AI317" s="260"/>
      <c r="AJ317" s="260"/>
      <c r="AK317" s="260"/>
      <c r="AL317" s="260"/>
      <c r="AM317" s="260"/>
      <c r="AN317" s="260"/>
      <c r="AO317" s="260"/>
      <c r="AP317" s="260"/>
      <c r="AQ317" s="260"/>
      <c r="AR317" s="260"/>
      <c r="AS317" s="260"/>
      <c r="AT317" s="261"/>
    </row>
    <row r="318" spans="1:64" ht="13.5" customHeight="1" x14ac:dyDescent="0.15">
      <c r="A318" s="244"/>
      <c r="B318" s="246" t="s">
        <v>0</v>
      </c>
      <c r="C318" s="248" t="s">
        <v>242</v>
      </c>
      <c r="D318" s="248" t="str">
        <f>IF(C320="○","整理番号","登録番号")</f>
        <v>登録番号</v>
      </c>
      <c r="E318" s="124" t="s">
        <v>13550</v>
      </c>
      <c r="F318" s="246" t="s">
        <v>275</v>
      </c>
      <c r="G318" s="104" t="s">
        <v>1</v>
      </c>
      <c r="H318" s="229" t="s">
        <v>13551</v>
      </c>
      <c r="I318" s="227" t="s">
        <v>2</v>
      </c>
      <c r="J318" s="229" t="s">
        <v>284</v>
      </c>
      <c r="K318" s="229" t="s">
        <v>3</v>
      </c>
      <c r="L318" s="114" t="s">
        <v>243</v>
      </c>
      <c r="M318" s="107" t="s">
        <v>16</v>
      </c>
      <c r="N318" s="231" t="s">
        <v>4</v>
      </c>
      <c r="O318" s="232"/>
      <c r="P318" s="232"/>
      <c r="Q318" s="232"/>
      <c r="R318" s="232"/>
      <c r="S318" s="232"/>
      <c r="T318" s="232"/>
      <c r="U318" s="232"/>
      <c r="V318" s="232"/>
      <c r="W318" s="232"/>
      <c r="X318" s="232"/>
      <c r="Y318" s="232"/>
      <c r="Z318" s="232"/>
      <c r="AA318" s="232"/>
      <c r="AB318" s="233"/>
      <c r="AC318" s="109" t="s">
        <v>16</v>
      </c>
      <c r="AD318" s="234" t="s">
        <v>448</v>
      </c>
      <c r="AE318" s="235"/>
      <c r="AF318" s="235"/>
      <c r="AG318" s="235"/>
      <c r="AH318" s="235"/>
      <c r="AI318" s="235"/>
      <c r="AJ318" s="235"/>
      <c r="AK318" s="236"/>
      <c r="AL318" s="107" t="s">
        <v>16</v>
      </c>
      <c r="AM318" s="231" t="s">
        <v>445</v>
      </c>
      <c r="AN318" s="232"/>
      <c r="AO318" s="232"/>
      <c r="AP318" s="232"/>
      <c r="AQ318" s="232"/>
      <c r="AR318" s="232"/>
      <c r="AS318" s="232"/>
      <c r="AT318" s="237"/>
    </row>
    <row r="319" spans="1:64" ht="14.25" thickBot="1" x14ac:dyDescent="0.2">
      <c r="A319" s="245"/>
      <c r="B319" s="247"/>
      <c r="C319" s="249"/>
      <c r="D319" s="249"/>
      <c r="E319" s="129" t="s">
        <v>6</v>
      </c>
      <c r="F319" s="247"/>
      <c r="G319" s="6" t="s">
        <v>7</v>
      </c>
      <c r="H319" s="247"/>
      <c r="I319" s="228"/>
      <c r="J319" s="230"/>
      <c r="K319" s="230"/>
      <c r="L319" s="115"/>
      <c r="M319" s="108"/>
      <c r="N319" s="238" t="s">
        <v>8</v>
      </c>
      <c r="O319" s="239"/>
      <c r="P319" s="239"/>
      <c r="Q319" s="239"/>
      <c r="R319" s="239"/>
      <c r="S319" s="239"/>
      <c r="T319" s="240"/>
      <c r="U319" s="129" t="s">
        <v>9</v>
      </c>
      <c r="V319" s="111" t="s">
        <v>10</v>
      </c>
      <c r="W319" s="112"/>
      <c r="X319" s="112"/>
      <c r="Y319" s="112"/>
      <c r="Z319" s="112"/>
      <c r="AA319" s="113"/>
      <c r="AB319" s="92" t="s">
        <v>11</v>
      </c>
      <c r="AC319" s="110"/>
      <c r="AD319" s="241" t="s">
        <v>8</v>
      </c>
      <c r="AE319" s="242"/>
      <c r="AF319" s="242"/>
      <c r="AG319" s="242"/>
      <c r="AH319" s="242"/>
      <c r="AI319" s="242"/>
      <c r="AJ319" s="243"/>
      <c r="AK319" s="100" t="s">
        <v>9</v>
      </c>
      <c r="AL319" s="108"/>
      <c r="AM319" s="238" t="s">
        <v>8</v>
      </c>
      <c r="AN319" s="239"/>
      <c r="AO319" s="239"/>
      <c r="AP319" s="239"/>
      <c r="AQ319" s="239"/>
      <c r="AR319" s="239"/>
      <c r="AS319" s="240"/>
      <c r="AT319" s="93" t="s">
        <v>9</v>
      </c>
    </row>
    <row r="320" spans="1:64" x14ac:dyDescent="0.15">
      <c r="A320" s="220">
        <v>64</v>
      </c>
      <c r="B320" s="223"/>
      <c r="C320" s="225"/>
      <c r="D320" s="223"/>
      <c r="E320" s="126" t="str">
        <f>IF(C320="○",IF($D320&lt;&gt;"",VLOOKUP($D320,新規学連登録者入力シート!$A$2:$U$101,8,FALSE),""),IF($D320&lt;&gt;"",IF(VLOOKUP(記入方法!$D320,登録者リスト!$A$1:$F$43729,4,FALSE)=基本情報!$D$6,VLOOKUP(記入方法!$D320,登録者リスト!$A$1:$F$43729,3,FALSE),""),""))</f>
        <v/>
      </c>
      <c r="F320" s="214" t="str">
        <f>IF(C320="○",IF($D320&lt;&gt;"",VLOOKUP($D320,新規学連登録者入力シート!$A$2:$U$101,9,FALSE),""),IF($D320&lt;&gt;"",IF(VLOOKUP(記入方法!$D320,登録者リスト!$A$1:$G$43729,4,FALSE)=基本情報!$D$6,VLOOKUP(記入方法!$D320,登録者リスト!$A$1:$G$43729,7,FALSE),""),""))</f>
        <v/>
      </c>
      <c r="G320" s="127" t="str">
        <f>IF(C320="○",IF($D320&lt;&gt;"",VLOOKUP($D320,新規学連登録者入力シート!$A$2:$U$101,14,FALSE),""),IF($D320&lt;&gt;"",IF(VLOOKUP(記入方法!$D320,登録者リスト!$A$1:$F$43729,4,FALSE)=基本情報!$D$6,VLOOKUP(記入方法!$D320,登録者リスト!$A$1:$F$43729,5,FALSE),""),""))</f>
        <v/>
      </c>
      <c r="H320" s="212" t="str">
        <f>IF(C320="○",IF($D320&lt;&gt;"",VLOOKUP($D320,新規学連登録者入力シート!$A$2:$U$101,19,FALSE),""),IF($D320&lt;&gt;"",IF(VLOOKUP(記入方法!$D320,登録者リスト!$A$1:$H$43729,4,FALSE)=基本情報!$D$6,VLOOKUP(記入方法!$D320,登録者リスト!$A$1:$H$43729,8,FALSE),""),""))</f>
        <v/>
      </c>
      <c r="I320" s="216"/>
      <c r="J320" s="216"/>
      <c r="K320" s="218" t="str">
        <f>IFERROR(IF(I320="","",IF(AND(I320&lt;&gt;"107 ハーフマラソン",I320&lt;&gt;"062 10000mW"),IF(BD320="T",IF(VALUE(M320)&lt;=BB320,"A標準",IF(VALUE(M320)&lt;=BC320,"B標準","未突破")),IF(VALUE(M320)&gt;=BB320,"A標準",IF(VALUE(M320)&gt;=BC320,"B標準","未突破"))),IF(VALUE(M320)&lt;=BC320,"","未突破"))),"")</f>
        <v/>
      </c>
      <c r="L320" s="105"/>
      <c r="M320" s="12" t="str">
        <f>IF(U320="",ASC(N320&amp;IF(P320&lt;&gt;"",TEXT(P320,"00"),"")&amp;IF(R320&lt;&gt;"",TEXT(R320,"00"),"")&amp;IF(T320&lt;&gt;"",TEXT(T320,"00"),"")),ASC(U320))</f>
        <v/>
      </c>
      <c r="N320" s="212"/>
      <c r="O320" s="196" t="s">
        <v>239</v>
      </c>
      <c r="P320" s="206"/>
      <c r="Q320" s="196" t="s">
        <v>240</v>
      </c>
      <c r="R320" s="206"/>
      <c r="S320" s="208" t="s">
        <v>241</v>
      </c>
      <c r="T320" s="210"/>
      <c r="U320" s="212"/>
      <c r="V320" s="7"/>
      <c r="W320" s="8" t="s">
        <v>23</v>
      </c>
      <c r="X320" s="7"/>
      <c r="Y320" s="8" t="s">
        <v>24</v>
      </c>
      <c r="Z320" s="7"/>
      <c r="AA320" s="8" t="s">
        <v>26</v>
      </c>
      <c r="AB320" s="214"/>
      <c r="AC320" s="101" t="str">
        <f>IF(AK320="",ASC(AD320&amp;IF(AF320&lt;&gt;"",TEXT(AF320,"00"),"")&amp;IF(AH320&lt;&gt;"",TEXT(AH320,"00"),"")&amp;IF(AJ320&lt;&gt;"",TEXT(AJ320,"00"),"")),ASC(AK320))</f>
        <v/>
      </c>
      <c r="AD320" s="198" t="str">
        <f>IF(I320="","",IF(I320="201 十種競技","",VLOOKUP(I320,大学記録!$A$3:$H$5,2,FALSE)))</f>
        <v/>
      </c>
      <c r="AE320" s="200" t="s">
        <v>239</v>
      </c>
      <c r="AF320" s="202" t="str">
        <f>IF(I320="","",IF(I320="201 十種競技","",VLOOKUP(I320,大学記録!$A$3:$H$5,4,FALSE)))</f>
        <v/>
      </c>
      <c r="AG320" s="200" t="s">
        <v>240</v>
      </c>
      <c r="AH320" s="202" t="str">
        <f>IF(I320="","",IF(I320="201 十種競技","",VLOOKUP(I320,大学記録!$A$3:$H$5,6,FALSE)))</f>
        <v/>
      </c>
      <c r="AI320" s="204" t="s">
        <v>241</v>
      </c>
      <c r="AJ320" s="262" t="str">
        <f>IF(I320="","",IF(I320="201 十種競技","",VLOOKUP(I320,大学記録!$A$3:$H$5,8,FALSE)))</f>
        <v/>
      </c>
      <c r="AK320" s="198" t="str">
        <f>IF(I320="","",IF(I320="201 十種競技",大学記録!#REF!,""))</f>
        <v/>
      </c>
      <c r="AL320" s="12" t="str">
        <f>IF(AT320="",ASC(AM320&amp;IF(AO320&lt;&gt;"",TEXT(AO320,"00"),"")&amp;IF(AQ320&lt;&gt;"",TEXT(AQ320,"00"),"")&amp;IF(AS320&lt;&gt;"",TEXT(AS320,"00"),"")),ASC(AT320))</f>
        <v/>
      </c>
      <c r="AM320" s="223"/>
      <c r="AN320" s="196" t="s">
        <v>239</v>
      </c>
      <c r="AO320" s="250"/>
      <c r="AP320" s="196" t="s">
        <v>240</v>
      </c>
      <c r="AQ320" s="250"/>
      <c r="AR320" s="208" t="s">
        <v>241</v>
      </c>
      <c r="AS320" s="252"/>
      <c r="AT320" s="254"/>
      <c r="AV320" s="5" t="str">
        <f>IF(AND(I320&lt;&gt;"107 ハーフマラソン",I320&lt;&gt;"062 10000mW"),D320 &amp; "-" &amp; I320,D320 &amp; "-" &amp; I320 &amp; J320)</f>
        <v>-</v>
      </c>
      <c r="AW320" s="5" t="str">
        <f>IF(ISERROR(VLOOKUP(記入方法!$AV320,登録者リスト!#REF!,4,FALSE)),"○","")</f>
        <v>○</v>
      </c>
      <c r="AX320" s="5" t="e">
        <f>IF(AND(I320&lt;&gt;"107 ハーフマラソン",I320&lt;&gt;"062 10000mW"),#REF! &amp; "-" &amp; I320,#REF! &amp; "-" &amp; I320 &amp; J320)</f>
        <v>#REF!</v>
      </c>
      <c r="AY320" s="5" t="str">
        <f>IF(ISERROR(VLOOKUP(AX320,突破者リスト外資格記録入力シート!$D$7:$M$106,2,FALSE)),"○","")</f>
        <v>○</v>
      </c>
      <c r="AZ320" s="5" t="str">
        <f>IF(C320="○","整理番号","登録番号")</f>
        <v>登録番号</v>
      </c>
      <c r="BA320" s="5" t="str">
        <f>IF(I320="107 ハーフマラソン","H",IF(I320="062 10000mW","W",""))</f>
        <v/>
      </c>
      <c r="BB320" s="5" t="e">
        <f>VLOOKUP($I320 &amp; $J320,標準記録!$A$1:$D$26,2,FALSE)</f>
        <v>#N/A</v>
      </c>
      <c r="BC320" s="5" t="e">
        <f>VLOOKUP($I320 &amp; $J320,標準記録!$A$1:$D$26,3,FALSE)</f>
        <v>#N/A</v>
      </c>
      <c r="BD320" s="5" t="e">
        <f>VLOOKUP($I320 &amp; $J320,標準記録!$A$1:$D$26,4,FALSE)</f>
        <v>#N/A</v>
      </c>
      <c r="BE320" s="5" t="str">
        <f>IF(BF320="","",A320)</f>
        <v/>
      </c>
      <c r="BF320" s="5" t="str">
        <f>IF(OR(I320="201 十種競技",I320="202 七種競技"),#REF!,"")</f>
        <v/>
      </c>
      <c r="BG320" s="5" t="str">
        <f>IF(I320="107 ハーフマラソン",#REF!,"")</f>
        <v/>
      </c>
      <c r="BH320" s="5" t="str">
        <f>I320 &amp; K320</f>
        <v/>
      </c>
      <c r="BI320" s="5">
        <f>I320</f>
        <v>0</v>
      </c>
      <c r="BJ320" s="5">
        <f>COUNTIF($BI$5:$BI$401,I320)</f>
        <v>160</v>
      </c>
      <c r="BK320" s="5">
        <f>COUNTIF($BH$5:$BH$401,I320 &amp; "B標準")</f>
        <v>0</v>
      </c>
      <c r="BL320" s="5" t="str">
        <f>D318 &amp; D320</f>
        <v>登録番号</v>
      </c>
    </row>
    <row r="321" spans="1:64" ht="14.25" thickBot="1" x14ac:dyDescent="0.2">
      <c r="A321" s="221"/>
      <c r="B321" s="224"/>
      <c r="C321" s="226"/>
      <c r="D321" s="224"/>
      <c r="E321" s="128" t="str">
        <f>IF(C320="○",IF($D320&lt;&gt;"",VLOOKUP($D320,新規学連登録者入力シート!$A$2:$U$101,7,FALSE),""),IF($D320&lt;&gt;"",IF(VLOOKUP(記入方法!$D320,登録者リスト!$A$1:$F$43729,4,FALSE)=基本情報!$D$6,VLOOKUP(記入方法!$D320,登録者リスト!$A$1:$F$43729,2,FALSE),""),""))</f>
        <v/>
      </c>
      <c r="F321" s="215"/>
      <c r="G321" s="128" t="str">
        <f>IF(C320="○",IF($D320&lt;&gt;"",VLOOKUP($D320,新規学連登録者入力シート!$A$2:$U$101,19,FALSE),""),IF($D320&lt;&gt;"",IF(VLOOKUP(記入方法!$D320,登録者リスト!$A$1:$F$43729,4,FALSE)=基本情報!$D$6,VLOOKUP(記入方法!$D320,登録者リスト!$A$1:$F$43729,6,FALSE),""),""))</f>
        <v/>
      </c>
      <c r="H321" s="213"/>
      <c r="I321" s="217"/>
      <c r="J321" s="217"/>
      <c r="K321" s="219"/>
      <c r="L321" s="106"/>
      <c r="M321" s="14" t="str">
        <f>IF(U321="",ASC(N321&amp;IF(P321&lt;&gt;"",TEXT(P321,"00"),"")&amp;IF(R321&lt;&gt;"",TEXT(R321,"00"),"")&amp;IF(T321&lt;&gt;"",TEXT(T321,"00"),"")),ASC(U321))</f>
        <v/>
      </c>
      <c r="N321" s="213"/>
      <c r="O321" s="197"/>
      <c r="P321" s="207"/>
      <c r="Q321" s="197"/>
      <c r="R321" s="207"/>
      <c r="S321" s="209"/>
      <c r="T321" s="211"/>
      <c r="U321" s="213"/>
      <c r="V321" s="9"/>
      <c r="W321" s="10" t="s">
        <v>23</v>
      </c>
      <c r="X321" s="9"/>
      <c r="Y321" s="10" t="s">
        <v>25</v>
      </c>
      <c r="Z321" s="9"/>
      <c r="AA321" s="10" t="s">
        <v>26</v>
      </c>
      <c r="AB321" s="215"/>
      <c r="AC321" s="102" t="str">
        <f>IF(AK321="",ASC(AD320&amp;IF(AF321&lt;&gt;"",TEXT(AF321,"00"),"")&amp;IF(AH321&lt;&gt;"",TEXT(AH321,"00"),"")&amp;IF(AJ321&lt;&gt;"",TEXT(AJ321,"00"),"")),ASC(AK321))</f>
        <v/>
      </c>
      <c r="AD321" s="199"/>
      <c r="AE321" s="201"/>
      <c r="AF321" s="203"/>
      <c r="AG321" s="201"/>
      <c r="AH321" s="203"/>
      <c r="AI321" s="205"/>
      <c r="AJ321" s="263"/>
      <c r="AK321" s="199"/>
      <c r="AL321" s="14" t="str">
        <f>IF(AT321="",ASC(AM321&amp;IF(AO321&lt;&gt;"",TEXT(AO321,"00"),"")&amp;IF(AQ321&lt;&gt;"",TEXT(AQ321,"00"),"")&amp;IF(AS321&lt;&gt;"",TEXT(AS321,"00"),"")),ASC(AT321))</f>
        <v/>
      </c>
      <c r="AM321" s="224"/>
      <c r="AN321" s="197"/>
      <c r="AO321" s="251"/>
      <c r="AP321" s="197"/>
      <c r="AQ321" s="251"/>
      <c r="AR321" s="209"/>
      <c r="AS321" s="253"/>
      <c r="AT321" s="255"/>
      <c r="AV321" s="5" t="str">
        <f>IF(AND(I321&lt;&gt;"107 ハーフマラソン",I321&lt;&gt;"062 10000mW"),D320 &amp; "-" &amp; I321,D320 &amp; "-" &amp; I321 &amp; J321)</f>
        <v>-</v>
      </c>
      <c r="AW321" s="5" t="str">
        <f>IF(ISERROR(VLOOKUP(記入方法!$AV321,登録者リスト!#REF!,4,FALSE)),"○","")</f>
        <v>○</v>
      </c>
      <c r="AX321" s="5" t="e">
        <f>IF(AND(I321&lt;&gt;"107 ハーフマラソン",I321&lt;&gt;"062 10000mW"),#REF! &amp; "-" &amp; I321,#REF! &amp; "-" &amp; I321 &amp; J321)</f>
        <v>#REF!</v>
      </c>
      <c r="AY321" s="5" t="str">
        <f>IF(ISERROR(VLOOKUP(AX321,突破者リスト外資格記録入力シート!$D$7:$M$106,2,FALSE)),"○","")</f>
        <v>○</v>
      </c>
      <c r="BA321" s="5" t="str">
        <f>IF(I321="107 ハーフマラソン","H",IF(I321="062 10000mW","W",""))</f>
        <v/>
      </c>
      <c r="BB321" s="5" t="e">
        <f>VLOOKUP($I321 &amp; $J321,標準記録!$A$1:$D$26,2,FALSE)</f>
        <v>#N/A</v>
      </c>
      <c r="BC321" s="5" t="e">
        <f>VLOOKUP($I321 &amp; $J321,標準記録!$A$1:$D$26,3,FALSE)</f>
        <v>#N/A</v>
      </c>
      <c r="BD321" s="5" t="e">
        <f>VLOOKUP($I321 &amp; $J321,標準記録!$A$1:$D$26,4,FALSE)</f>
        <v>#N/A</v>
      </c>
      <c r="BE321" s="5" t="str">
        <f>IF(BF321="","",A320)</f>
        <v/>
      </c>
      <c r="BF321" s="5" t="str">
        <f>IF(OR(I321="201 十種競技",I321="202 七種競技"),#REF!,"")</f>
        <v/>
      </c>
      <c r="BG321" s="5" t="str">
        <f>IF(I321="107 ハーフマラソン",#REF!,"")</f>
        <v/>
      </c>
      <c r="BH321" s="5" t="str">
        <f>I321 &amp; K321</f>
        <v/>
      </c>
      <c r="BI321" s="5">
        <f>I321</f>
        <v>0</v>
      </c>
      <c r="BJ321" s="5">
        <f>COUNTIF($BI$5:$BI$401,I321)</f>
        <v>160</v>
      </c>
      <c r="BK321" s="5">
        <f>COUNTIF($BH$5:$BH$401,I321 &amp; "B標準")</f>
        <v>0</v>
      </c>
    </row>
    <row r="322" spans="1:64" ht="15" thickTop="1" thickBot="1" x14ac:dyDescent="0.2">
      <c r="A322" s="222"/>
      <c r="B322" s="256" t="s">
        <v>128</v>
      </c>
      <c r="C322" s="257"/>
      <c r="D322" s="257"/>
      <c r="E322" s="257"/>
      <c r="F322" s="257"/>
      <c r="G322" s="258"/>
      <c r="H322" s="125"/>
      <c r="I322" s="259"/>
      <c r="J322" s="260"/>
      <c r="K322" s="260"/>
      <c r="L322" s="260"/>
      <c r="M322" s="260"/>
      <c r="N322" s="260"/>
      <c r="O322" s="260"/>
      <c r="P322" s="260"/>
      <c r="Q322" s="260"/>
      <c r="R322" s="260"/>
      <c r="S322" s="260"/>
      <c r="T322" s="260"/>
      <c r="U322" s="260"/>
      <c r="V322" s="260"/>
      <c r="W322" s="260"/>
      <c r="X322" s="260"/>
      <c r="Y322" s="260"/>
      <c r="Z322" s="260"/>
      <c r="AA322" s="260"/>
      <c r="AB322" s="260"/>
      <c r="AC322" s="260"/>
      <c r="AD322" s="260"/>
      <c r="AE322" s="260"/>
      <c r="AF322" s="260"/>
      <c r="AG322" s="260"/>
      <c r="AH322" s="260"/>
      <c r="AI322" s="260"/>
      <c r="AJ322" s="260"/>
      <c r="AK322" s="260"/>
      <c r="AL322" s="260"/>
      <c r="AM322" s="260"/>
      <c r="AN322" s="260"/>
      <c r="AO322" s="260"/>
      <c r="AP322" s="260"/>
      <c r="AQ322" s="260"/>
      <c r="AR322" s="260"/>
      <c r="AS322" s="260"/>
      <c r="AT322" s="261"/>
    </row>
    <row r="323" spans="1:64" ht="13.5" customHeight="1" x14ac:dyDescent="0.15">
      <c r="A323" s="244"/>
      <c r="B323" s="246" t="s">
        <v>0</v>
      </c>
      <c r="C323" s="248" t="s">
        <v>242</v>
      </c>
      <c r="D323" s="248" t="str">
        <f>IF(C325="○","整理番号","登録番号")</f>
        <v>登録番号</v>
      </c>
      <c r="E323" s="124" t="s">
        <v>13550</v>
      </c>
      <c r="F323" s="246" t="s">
        <v>275</v>
      </c>
      <c r="G323" s="104" t="s">
        <v>1</v>
      </c>
      <c r="H323" s="229" t="s">
        <v>13551</v>
      </c>
      <c r="I323" s="227" t="s">
        <v>2</v>
      </c>
      <c r="J323" s="229" t="s">
        <v>284</v>
      </c>
      <c r="K323" s="229" t="s">
        <v>3</v>
      </c>
      <c r="L323" s="114" t="s">
        <v>243</v>
      </c>
      <c r="M323" s="107" t="s">
        <v>16</v>
      </c>
      <c r="N323" s="231" t="s">
        <v>4</v>
      </c>
      <c r="O323" s="232"/>
      <c r="P323" s="232"/>
      <c r="Q323" s="232"/>
      <c r="R323" s="232"/>
      <c r="S323" s="232"/>
      <c r="T323" s="232"/>
      <c r="U323" s="232"/>
      <c r="V323" s="232"/>
      <c r="W323" s="232"/>
      <c r="X323" s="232"/>
      <c r="Y323" s="232"/>
      <c r="Z323" s="232"/>
      <c r="AA323" s="232"/>
      <c r="AB323" s="233"/>
      <c r="AC323" s="109" t="s">
        <v>16</v>
      </c>
      <c r="AD323" s="234" t="s">
        <v>448</v>
      </c>
      <c r="AE323" s="235"/>
      <c r="AF323" s="235"/>
      <c r="AG323" s="235"/>
      <c r="AH323" s="235"/>
      <c r="AI323" s="235"/>
      <c r="AJ323" s="235"/>
      <c r="AK323" s="236"/>
      <c r="AL323" s="107" t="s">
        <v>16</v>
      </c>
      <c r="AM323" s="231" t="s">
        <v>445</v>
      </c>
      <c r="AN323" s="232"/>
      <c r="AO323" s="232"/>
      <c r="AP323" s="232"/>
      <c r="AQ323" s="232"/>
      <c r="AR323" s="232"/>
      <c r="AS323" s="232"/>
      <c r="AT323" s="237"/>
    </row>
    <row r="324" spans="1:64" ht="14.25" thickBot="1" x14ac:dyDescent="0.2">
      <c r="A324" s="245"/>
      <c r="B324" s="247"/>
      <c r="C324" s="249"/>
      <c r="D324" s="249"/>
      <c r="E324" s="129" t="s">
        <v>6</v>
      </c>
      <c r="F324" s="247"/>
      <c r="G324" s="6" t="s">
        <v>7</v>
      </c>
      <c r="H324" s="247"/>
      <c r="I324" s="228"/>
      <c r="J324" s="230"/>
      <c r="K324" s="230"/>
      <c r="L324" s="115"/>
      <c r="M324" s="108"/>
      <c r="N324" s="238" t="s">
        <v>8</v>
      </c>
      <c r="O324" s="239"/>
      <c r="P324" s="239"/>
      <c r="Q324" s="239"/>
      <c r="R324" s="239"/>
      <c r="S324" s="239"/>
      <c r="T324" s="240"/>
      <c r="U324" s="129" t="s">
        <v>9</v>
      </c>
      <c r="V324" s="111" t="s">
        <v>10</v>
      </c>
      <c r="W324" s="112"/>
      <c r="X324" s="112"/>
      <c r="Y324" s="112"/>
      <c r="Z324" s="112"/>
      <c r="AA324" s="113"/>
      <c r="AB324" s="92" t="s">
        <v>11</v>
      </c>
      <c r="AC324" s="110"/>
      <c r="AD324" s="241" t="s">
        <v>8</v>
      </c>
      <c r="AE324" s="242"/>
      <c r="AF324" s="242"/>
      <c r="AG324" s="242"/>
      <c r="AH324" s="242"/>
      <c r="AI324" s="242"/>
      <c r="AJ324" s="243"/>
      <c r="AK324" s="100" t="s">
        <v>9</v>
      </c>
      <c r="AL324" s="108"/>
      <c r="AM324" s="238" t="s">
        <v>8</v>
      </c>
      <c r="AN324" s="239"/>
      <c r="AO324" s="239"/>
      <c r="AP324" s="239"/>
      <c r="AQ324" s="239"/>
      <c r="AR324" s="239"/>
      <c r="AS324" s="240"/>
      <c r="AT324" s="93" t="s">
        <v>9</v>
      </c>
    </row>
    <row r="325" spans="1:64" x14ac:dyDescent="0.15">
      <c r="A325" s="220">
        <v>65</v>
      </c>
      <c r="B325" s="223"/>
      <c r="C325" s="225"/>
      <c r="D325" s="223"/>
      <c r="E325" s="126" t="str">
        <f>IF(C325="○",IF($D325&lt;&gt;"",VLOOKUP($D325,新規学連登録者入力シート!$A$2:$U$101,8,FALSE),""),IF($D325&lt;&gt;"",IF(VLOOKUP(記入方法!$D325,登録者リスト!$A$1:$F$43729,4,FALSE)=基本情報!$D$6,VLOOKUP(記入方法!$D325,登録者リスト!$A$1:$F$43729,3,FALSE),""),""))</f>
        <v/>
      </c>
      <c r="F325" s="214" t="str">
        <f>IF(C325="○",IF($D325&lt;&gt;"",VLOOKUP($D325,新規学連登録者入力シート!$A$2:$U$101,9,FALSE),""),IF($D325&lt;&gt;"",IF(VLOOKUP(記入方法!$D325,登録者リスト!$A$1:$G$43729,4,FALSE)=基本情報!$D$6,VLOOKUP(記入方法!$D325,登録者リスト!$A$1:$G$43729,7,FALSE),""),""))</f>
        <v/>
      </c>
      <c r="G325" s="127" t="str">
        <f>IF(C325="○",IF($D325&lt;&gt;"",VLOOKUP($D325,新規学連登録者入力シート!$A$2:$U$101,14,FALSE),""),IF($D325&lt;&gt;"",IF(VLOOKUP(記入方法!$D325,登録者リスト!$A$1:$F$43729,4,FALSE)=基本情報!$D$6,VLOOKUP(記入方法!$D325,登録者リスト!$A$1:$F$43729,5,FALSE),""),""))</f>
        <v/>
      </c>
      <c r="H325" s="212" t="str">
        <f>IF(C325="○",IF($D325&lt;&gt;"",VLOOKUP($D325,新規学連登録者入力シート!$A$2:$U$101,19,FALSE),""),IF($D325&lt;&gt;"",IF(VLOOKUP(記入方法!$D325,登録者リスト!$A$1:$H$43729,4,FALSE)=基本情報!$D$6,VLOOKUP(記入方法!$D325,登録者リスト!$A$1:$H$43729,8,FALSE),""),""))</f>
        <v/>
      </c>
      <c r="I325" s="216"/>
      <c r="J325" s="216"/>
      <c r="K325" s="218" t="str">
        <f>IFERROR(IF(I325="","",IF(AND(I325&lt;&gt;"107 ハーフマラソン",I325&lt;&gt;"062 10000mW"),IF(BD325="T",IF(VALUE(M325)&lt;=BB325,"A標準",IF(VALUE(M325)&lt;=BC325,"B標準","未突破")),IF(VALUE(M325)&gt;=BB325,"A標準",IF(VALUE(M325)&gt;=BC325,"B標準","未突破"))),IF(VALUE(M325)&lt;=BC325,"","未突破"))),"")</f>
        <v/>
      </c>
      <c r="L325" s="105"/>
      <c r="M325" s="12" t="str">
        <f>IF(U325="",ASC(N325&amp;IF(P325&lt;&gt;"",TEXT(P325,"00"),"")&amp;IF(R325&lt;&gt;"",TEXT(R325,"00"),"")&amp;IF(T325&lt;&gt;"",TEXT(T325,"00"),"")),ASC(U325))</f>
        <v/>
      </c>
      <c r="N325" s="212"/>
      <c r="O325" s="196" t="s">
        <v>239</v>
      </c>
      <c r="P325" s="206"/>
      <c r="Q325" s="196" t="s">
        <v>240</v>
      </c>
      <c r="R325" s="206"/>
      <c r="S325" s="208" t="s">
        <v>241</v>
      </c>
      <c r="T325" s="210"/>
      <c r="U325" s="212"/>
      <c r="V325" s="7"/>
      <c r="W325" s="8" t="s">
        <v>23</v>
      </c>
      <c r="X325" s="7"/>
      <c r="Y325" s="8" t="s">
        <v>24</v>
      </c>
      <c r="Z325" s="7"/>
      <c r="AA325" s="8" t="s">
        <v>26</v>
      </c>
      <c r="AB325" s="214"/>
      <c r="AC325" s="101" t="str">
        <f>IF(AK325="",ASC(AD325&amp;IF(AF325&lt;&gt;"",TEXT(AF325,"00"),"")&amp;IF(AH325&lt;&gt;"",TEXT(AH325,"00"),"")&amp;IF(AJ325&lt;&gt;"",TEXT(AJ325,"00"),"")),ASC(AK325))</f>
        <v/>
      </c>
      <c r="AD325" s="198" t="str">
        <f>IF(I325="","",IF(I325="201 十種競技","",VLOOKUP(I325,大学記録!$A$3:$H$5,2,FALSE)))</f>
        <v/>
      </c>
      <c r="AE325" s="200" t="s">
        <v>239</v>
      </c>
      <c r="AF325" s="202" t="str">
        <f>IF(I325="","",IF(I325="201 十種競技","",VLOOKUP(I325,大学記録!$A$3:$H$5,4,FALSE)))</f>
        <v/>
      </c>
      <c r="AG325" s="200" t="s">
        <v>240</v>
      </c>
      <c r="AH325" s="202" t="str">
        <f>IF(I325="","",IF(I325="201 十種競技","",VLOOKUP(I325,大学記録!$A$3:$H$5,6,FALSE)))</f>
        <v/>
      </c>
      <c r="AI325" s="204" t="s">
        <v>241</v>
      </c>
      <c r="AJ325" s="262" t="str">
        <f>IF(I325="","",IF(I325="201 十種競技","",VLOOKUP(I325,大学記録!$A$3:$H$5,8,FALSE)))</f>
        <v/>
      </c>
      <c r="AK325" s="198" t="str">
        <f>IF(I325="","",IF(I325="201 十種競技",大学記録!#REF!,""))</f>
        <v/>
      </c>
      <c r="AL325" s="12" t="str">
        <f>IF(AT325="",ASC(AM325&amp;IF(AO325&lt;&gt;"",TEXT(AO325,"00"),"")&amp;IF(AQ325&lt;&gt;"",TEXT(AQ325,"00"),"")&amp;IF(AS325&lt;&gt;"",TEXT(AS325,"00"),"")),ASC(AT325))</f>
        <v/>
      </c>
      <c r="AM325" s="223"/>
      <c r="AN325" s="196" t="s">
        <v>239</v>
      </c>
      <c r="AO325" s="250"/>
      <c r="AP325" s="196" t="s">
        <v>240</v>
      </c>
      <c r="AQ325" s="250"/>
      <c r="AR325" s="208" t="s">
        <v>241</v>
      </c>
      <c r="AS325" s="252"/>
      <c r="AT325" s="254"/>
      <c r="AV325" s="5" t="str">
        <f>IF(AND(I325&lt;&gt;"107 ハーフマラソン",I325&lt;&gt;"062 10000mW"),D325 &amp; "-" &amp; I325,D325 &amp; "-" &amp; I325 &amp; J325)</f>
        <v>-</v>
      </c>
      <c r="AW325" s="5" t="str">
        <f>IF(ISERROR(VLOOKUP(記入方法!$AV325,登録者リスト!#REF!,4,FALSE)),"○","")</f>
        <v>○</v>
      </c>
      <c r="AX325" s="5" t="e">
        <f>IF(AND(I325&lt;&gt;"107 ハーフマラソン",I325&lt;&gt;"062 10000mW"),#REF! &amp; "-" &amp; I325,#REF! &amp; "-" &amp; I325 &amp; J325)</f>
        <v>#REF!</v>
      </c>
      <c r="AY325" s="5" t="str">
        <f>IF(ISERROR(VLOOKUP(AX325,突破者リスト外資格記録入力シート!$D$7:$M$106,2,FALSE)),"○","")</f>
        <v>○</v>
      </c>
      <c r="AZ325" s="5" t="str">
        <f>IF(C325="○","整理番号","登録番号")</f>
        <v>登録番号</v>
      </c>
      <c r="BA325" s="5" t="str">
        <f>IF(I325="107 ハーフマラソン","H",IF(I325="062 10000mW","W",""))</f>
        <v/>
      </c>
      <c r="BB325" s="5" t="e">
        <f>VLOOKUP($I325 &amp; $J325,標準記録!$A$1:$D$26,2,FALSE)</f>
        <v>#N/A</v>
      </c>
      <c r="BC325" s="5" t="e">
        <f>VLOOKUP($I325 &amp; $J325,標準記録!$A$1:$D$26,3,FALSE)</f>
        <v>#N/A</v>
      </c>
      <c r="BD325" s="5" t="e">
        <f>VLOOKUP($I325 &amp; $J325,標準記録!$A$1:$D$26,4,FALSE)</f>
        <v>#N/A</v>
      </c>
      <c r="BE325" s="5" t="str">
        <f>IF(BF325="","",A325)</f>
        <v/>
      </c>
      <c r="BF325" s="5" t="str">
        <f>IF(OR(I325="201 十種競技",I325="202 七種競技"),#REF!,"")</f>
        <v/>
      </c>
      <c r="BG325" s="5" t="str">
        <f>IF(I325="107 ハーフマラソン",#REF!,"")</f>
        <v/>
      </c>
      <c r="BH325" s="5" t="str">
        <f>I325 &amp; K325</f>
        <v/>
      </c>
      <c r="BI325" s="5">
        <f>I325</f>
        <v>0</v>
      </c>
      <c r="BJ325" s="5">
        <f>COUNTIF($BI$5:$BI$401,I325)</f>
        <v>160</v>
      </c>
      <c r="BK325" s="5">
        <f>COUNTIF($BH$5:$BH$401,I325 &amp; "B標準")</f>
        <v>0</v>
      </c>
      <c r="BL325" s="5" t="str">
        <f>D323 &amp; D325</f>
        <v>登録番号</v>
      </c>
    </row>
    <row r="326" spans="1:64" ht="14.25" thickBot="1" x14ac:dyDescent="0.2">
      <c r="A326" s="221"/>
      <c r="B326" s="224"/>
      <c r="C326" s="226"/>
      <c r="D326" s="224"/>
      <c r="E326" s="128" t="str">
        <f>IF(C325="○",IF($D325&lt;&gt;"",VLOOKUP($D325,新規学連登録者入力シート!$A$2:$U$101,7,FALSE),""),IF($D325&lt;&gt;"",IF(VLOOKUP(記入方法!$D325,登録者リスト!$A$1:$F$43729,4,FALSE)=基本情報!$D$6,VLOOKUP(記入方法!$D325,登録者リスト!$A$1:$F$43729,2,FALSE),""),""))</f>
        <v/>
      </c>
      <c r="F326" s="215"/>
      <c r="G326" s="128" t="str">
        <f>IF(C325="○",IF($D325&lt;&gt;"",VLOOKUP($D325,新規学連登録者入力シート!$A$2:$U$101,19,FALSE),""),IF($D325&lt;&gt;"",IF(VLOOKUP(記入方法!$D325,登録者リスト!$A$1:$F$43729,4,FALSE)=基本情報!$D$6,VLOOKUP(記入方法!$D325,登録者リスト!$A$1:$F$43729,6,FALSE),""),""))</f>
        <v/>
      </c>
      <c r="H326" s="213"/>
      <c r="I326" s="217"/>
      <c r="J326" s="217"/>
      <c r="K326" s="219"/>
      <c r="L326" s="106"/>
      <c r="M326" s="14" t="str">
        <f>IF(U326="",ASC(N326&amp;IF(P326&lt;&gt;"",TEXT(P326,"00"),"")&amp;IF(R326&lt;&gt;"",TEXT(R326,"00"),"")&amp;IF(T326&lt;&gt;"",TEXT(T326,"00"),"")),ASC(U326))</f>
        <v/>
      </c>
      <c r="N326" s="213"/>
      <c r="O326" s="197"/>
      <c r="P326" s="207"/>
      <c r="Q326" s="197"/>
      <c r="R326" s="207"/>
      <c r="S326" s="209"/>
      <c r="T326" s="211"/>
      <c r="U326" s="213"/>
      <c r="V326" s="9"/>
      <c r="W326" s="10" t="s">
        <v>23</v>
      </c>
      <c r="X326" s="9"/>
      <c r="Y326" s="10" t="s">
        <v>25</v>
      </c>
      <c r="Z326" s="9"/>
      <c r="AA326" s="10" t="s">
        <v>26</v>
      </c>
      <c r="AB326" s="215"/>
      <c r="AC326" s="102" t="str">
        <f>IF(AK326="",ASC(AD325&amp;IF(AF326&lt;&gt;"",TEXT(AF326,"00"),"")&amp;IF(AH326&lt;&gt;"",TEXT(AH326,"00"),"")&amp;IF(AJ326&lt;&gt;"",TEXT(AJ326,"00"),"")),ASC(AK326))</f>
        <v/>
      </c>
      <c r="AD326" s="199"/>
      <c r="AE326" s="201"/>
      <c r="AF326" s="203"/>
      <c r="AG326" s="201"/>
      <c r="AH326" s="203"/>
      <c r="AI326" s="205"/>
      <c r="AJ326" s="263"/>
      <c r="AK326" s="199"/>
      <c r="AL326" s="14" t="str">
        <f>IF(AT326="",ASC(AM326&amp;IF(AO326&lt;&gt;"",TEXT(AO326,"00"),"")&amp;IF(AQ326&lt;&gt;"",TEXT(AQ326,"00"),"")&amp;IF(AS326&lt;&gt;"",TEXT(AS326,"00"),"")),ASC(AT326))</f>
        <v/>
      </c>
      <c r="AM326" s="224"/>
      <c r="AN326" s="197"/>
      <c r="AO326" s="251"/>
      <c r="AP326" s="197"/>
      <c r="AQ326" s="251"/>
      <c r="AR326" s="209"/>
      <c r="AS326" s="253"/>
      <c r="AT326" s="255"/>
      <c r="AV326" s="5" t="str">
        <f>IF(AND(I326&lt;&gt;"107 ハーフマラソン",I326&lt;&gt;"062 10000mW"),D325 &amp; "-" &amp; I326,D325 &amp; "-" &amp; I326 &amp; J326)</f>
        <v>-</v>
      </c>
      <c r="AW326" s="5" t="str">
        <f>IF(ISERROR(VLOOKUP(記入方法!$AV326,登録者リスト!#REF!,4,FALSE)),"○","")</f>
        <v>○</v>
      </c>
      <c r="AX326" s="5" t="e">
        <f>IF(AND(I326&lt;&gt;"107 ハーフマラソン",I326&lt;&gt;"062 10000mW"),#REF! &amp; "-" &amp; I326,#REF! &amp; "-" &amp; I326 &amp; J326)</f>
        <v>#REF!</v>
      </c>
      <c r="AY326" s="5" t="str">
        <f>IF(ISERROR(VLOOKUP(AX326,突破者リスト外資格記録入力シート!$D$7:$M$106,2,FALSE)),"○","")</f>
        <v>○</v>
      </c>
      <c r="BA326" s="5" t="str">
        <f>IF(I326="107 ハーフマラソン","H",IF(I326="062 10000mW","W",""))</f>
        <v/>
      </c>
      <c r="BB326" s="5" t="e">
        <f>VLOOKUP($I326 &amp; $J326,標準記録!$A$1:$D$26,2,FALSE)</f>
        <v>#N/A</v>
      </c>
      <c r="BC326" s="5" t="e">
        <f>VLOOKUP($I326 &amp; $J326,標準記録!$A$1:$D$26,3,FALSE)</f>
        <v>#N/A</v>
      </c>
      <c r="BD326" s="5" t="e">
        <f>VLOOKUP($I326 &amp; $J326,標準記録!$A$1:$D$26,4,FALSE)</f>
        <v>#N/A</v>
      </c>
      <c r="BE326" s="5" t="str">
        <f>IF(BF326="","",A325)</f>
        <v/>
      </c>
      <c r="BF326" s="5" t="str">
        <f>IF(OR(I326="201 十種競技",I326="202 七種競技"),#REF!,"")</f>
        <v/>
      </c>
      <c r="BG326" s="5" t="str">
        <f>IF(I326="107 ハーフマラソン",#REF!,"")</f>
        <v/>
      </c>
      <c r="BH326" s="5" t="str">
        <f>I326 &amp; K326</f>
        <v/>
      </c>
      <c r="BI326" s="5">
        <f>I326</f>
        <v>0</v>
      </c>
      <c r="BJ326" s="5">
        <f>COUNTIF($BI$5:$BI$401,I326)</f>
        <v>160</v>
      </c>
      <c r="BK326" s="5">
        <f>COUNTIF($BH$5:$BH$401,I326 &amp; "B標準")</f>
        <v>0</v>
      </c>
    </row>
    <row r="327" spans="1:64" ht="15" thickTop="1" thickBot="1" x14ac:dyDescent="0.2">
      <c r="A327" s="222"/>
      <c r="B327" s="256" t="s">
        <v>128</v>
      </c>
      <c r="C327" s="257"/>
      <c r="D327" s="257"/>
      <c r="E327" s="257"/>
      <c r="F327" s="257"/>
      <c r="G327" s="258"/>
      <c r="H327" s="125"/>
      <c r="I327" s="259"/>
      <c r="J327" s="260"/>
      <c r="K327" s="260"/>
      <c r="L327" s="260"/>
      <c r="M327" s="260"/>
      <c r="N327" s="260"/>
      <c r="O327" s="260"/>
      <c r="P327" s="260"/>
      <c r="Q327" s="260"/>
      <c r="R327" s="260"/>
      <c r="S327" s="260"/>
      <c r="T327" s="260"/>
      <c r="U327" s="260"/>
      <c r="V327" s="260"/>
      <c r="W327" s="260"/>
      <c r="X327" s="260"/>
      <c r="Y327" s="260"/>
      <c r="Z327" s="260"/>
      <c r="AA327" s="260"/>
      <c r="AB327" s="260"/>
      <c r="AC327" s="260"/>
      <c r="AD327" s="260"/>
      <c r="AE327" s="260"/>
      <c r="AF327" s="260"/>
      <c r="AG327" s="260"/>
      <c r="AH327" s="260"/>
      <c r="AI327" s="260"/>
      <c r="AJ327" s="260"/>
      <c r="AK327" s="260"/>
      <c r="AL327" s="260"/>
      <c r="AM327" s="260"/>
      <c r="AN327" s="260"/>
      <c r="AO327" s="260"/>
      <c r="AP327" s="260"/>
      <c r="AQ327" s="260"/>
      <c r="AR327" s="260"/>
      <c r="AS327" s="260"/>
      <c r="AT327" s="261"/>
    </row>
    <row r="328" spans="1:64" ht="13.5" customHeight="1" x14ac:dyDescent="0.15">
      <c r="A328" s="244"/>
      <c r="B328" s="246" t="s">
        <v>0</v>
      </c>
      <c r="C328" s="248" t="s">
        <v>242</v>
      </c>
      <c r="D328" s="248" t="str">
        <f>IF(C330="○","整理番号","登録番号")</f>
        <v>登録番号</v>
      </c>
      <c r="E328" s="124" t="s">
        <v>13550</v>
      </c>
      <c r="F328" s="246" t="s">
        <v>275</v>
      </c>
      <c r="G328" s="104" t="s">
        <v>1</v>
      </c>
      <c r="H328" s="229" t="s">
        <v>13551</v>
      </c>
      <c r="I328" s="227" t="s">
        <v>2</v>
      </c>
      <c r="J328" s="229" t="s">
        <v>284</v>
      </c>
      <c r="K328" s="229" t="s">
        <v>3</v>
      </c>
      <c r="L328" s="114" t="s">
        <v>243</v>
      </c>
      <c r="M328" s="107" t="s">
        <v>16</v>
      </c>
      <c r="N328" s="231" t="s">
        <v>4</v>
      </c>
      <c r="O328" s="232"/>
      <c r="P328" s="232"/>
      <c r="Q328" s="232"/>
      <c r="R328" s="232"/>
      <c r="S328" s="232"/>
      <c r="T328" s="232"/>
      <c r="U328" s="232"/>
      <c r="V328" s="232"/>
      <c r="W328" s="232"/>
      <c r="X328" s="232"/>
      <c r="Y328" s="232"/>
      <c r="Z328" s="232"/>
      <c r="AA328" s="232"/>
      <c r="AB328" s="233"/>
      <c r="AC328" s="109" t="s">
        <v>16</v>
      </c>
      <c r="AD328" s="234" t="s">
        <v>448</v>
      </c>
      <c r="AE328" s="235"/>
      <c r="AF328" s="235"/>
      <c r="AG328" s="235"/>
      <c r="AH328" s="235"/>
      <c r="AI328" s="235"/>
      <c r="AJ328" s="235"/>
      <c r="AK328" s="236"/>
      <c r="AL328" s="107" t="s">
        <v>16</v>
      </c>
      <c r="AM328" s="231" t="s">
        <v>445</v>
      </c>
      <c r="AN328" s="232"/>
      <c r="AO328" s="232"/>
      <c r="AP328" s="232"/>
      <c r="AQ328" s="232"/>
      <c r="AR328" s="232"/>
      <c r="AS328" s="232"/>
      <c r="AT328" s="237"/>
    </row>
    <row r="329" spans="1:64" ht="14.25" thickBot="1" x14ac:dyDescent="0.2">
      <c r="A329" s="245"/>
      <c r="B329" s="247"/>
      <c r="C329" s="249"/>
      <c r="D329" s="249"/>
      <c r="E329" s="129" t="s">
        <v>6</v>
      </c>
      <c r="F329" s="247"/>
      <c r="G329" s="6" t="s">
        <v>7</v>
      </c>
      <c r="H329" s="247"/>
      <c r="I329" s="228"/>
      <c r="J329" s="230"/>
      <c r="K329" s="230"/>
      <c r="L329" s="115"/>
      <c r="M329" s="108"/>
      <c r="N329" s="238" t="s">
        <v>8</v>
      </c>
      <c r="O329" s="239"/>
      <c r="P329" s="239"/>
      <c r="Q329" s="239"/>
      <c r="R329" s="239"/>
      <c r="S329" s="239"/>
      <c r="T329" s="240"/>
      <c r="U329" s="129" t="s">
        <v>9</v>
      </c>
      <c r="V329" s="111" t="s">
        <v>10</v>
      </c>
      <c r="W329" s="112"/>
      <c r="X329" s="112"/>
      <c r="Y329" s="112"/>
      <c r="Z329" s="112"/>
      <c r="AA329" s="113"/>
      <c r="AB329" s="92" t="s">
        <v>11</v>
      </c>
      <c r="AC329" s="110"/>
      <c r="AD329" s="241" t="s">
        <v>8</v>
      </c>
      <c r="AE329" s="242"/>
      <c r="AF329" s="242"/>
      <c r="AG329" s="242"/>
      <c r="AH329" s="242"/>
      <c r="AI329" s="242"/>
      <c r="AJ329" s="243"/>
      <c r="AK329" s="100" t="s">
        <v>9</v>
      </c>
      <c r="AL329" s="108"/>
      <c r="AM329" s="238" t="s">
        <v>8</v>
      </c>
      <c r="AN329" s="239"/>
      <c r="AO329" s="239"/>
      <c r="AP329" s="239"/>
      <c r="AQ329" s="239"/>
      <c r="AR329" s="239"/>
      <c r="AS329" s="240"/>
      <c r="AT329" s="93" t="s">
        <v>9</v>
      </c>
    </row>
    <row r="330" spans="1:64" x14ac:dyDescent="0.15">
      <c r="A330" s="220">
        <v>66</v>
      </c>
      <c r="B330" s="223"/>
      <c r="C330" s="225"/>
      <c r="D330" s="223"/>
      <c r="E330" s="126" t="str">
        <f>IF(C330="○",IF($D330&lt;&gt;"",VLOOKUP($D330,新規学連登録者入力シート!$A$2:$U$101,8,FALSE),""),IF($D330&lt;&gt;"",IF(VLOOKUP(記入方法!$D330,登録者リスト!$A$1:$F$43729,4,FALSE)=基本情報!$D$6,VLOOKUP(記入方法!$D330,登録者リスト!$A$1:$F$43729,3,FALSE),""),""))</f>
        <v/>
      </c>
      <c r="F330" s="214" t="str">
        <f>IF(C330="○",IF($D330&lt;&gt;"",VLOOKUP($D330,新規学連登録者入力シート!$A$2:$U$101,9,FALSE),""),IF($D330&lt;&gt;"",IF(VLOOKUP(記入方法!$D330,登録者リスト!$A$1:$G$43729,4,FALSE)=基本情報!$D$6,VLOOKUP(記入方法!$D330,登録者リスト!$A$1:$G$43729,7,FALSE),""),""))</f>
        <v/>
      </c>
      <c r="G330" s="127" t="str">
        <f>IF(C330="○",IF($D330&lt;&gt;"",VLOOKUP($D330,新規学連登録者入力シート!$A$2:$U$101,14,FALSE),""),IF($D330&lt;&gt;"",IF(VLOOKUP(記入方法!$D330,登録者リスト!$A$1:$F$43729,4,FALSE)=基本情報!$D$6,VLOOKUP(記入方法!$D330,登録者リスト!$A$1:$F$43729,5,FALSE),""),""))</f>
        <v/>
      </c>
      <c r="H330" s="212" t="str">
        <f>IF(C330="○",IF($D330&lt;&gt;"",VLOOKUP($D330,新規学連登録者入力シート!$A$2:$U$101,19,FALSE),""),IF($D330&lt;&gt;"",IF(VLOOKUP(記入方法!$D330,登録者リスト!$A$1:$H$43729,4,FALSE)=基本情報!$D$6,VLOOKUP(記入方法!$D330,登録者リスト!$A$1:$H$43729,8,FALSE),""),""))</f>
        <v/>
      </c>
      <c r="I330" s="216"/>
      <c r="J330" s="216"/>
      <c r="K330" s="218" t="str">
        <f>IFERROR(IF(I330="","",IF(AND(I330&lt;&gt;"107 ハーフマラソン",I330&lt;&gt;"062 10000mW"),IF(BD330="T",IF(VALUE(M330)&lt;=BB330,"A標準",IF(VALUE(M330)&lt;=BC330,"B標準","未突破")),IF(VALUE(M330)&gt;=BB330,"A標準",IF(VALUE(M330)&gt;=BC330,"B標準","未突破"))),IF(VALUE(M330)&lt;=BC330,"","未突破"))),"")</f>
        <v/>
      </c>
      <c r="L330" s="105"/>
      <c r="M330" s="12" t="str">
        <f>IF(U330="",ASC(N330&amp;IF(P330&lt;&gt;"",TEXT(P330,"00"),"")&amp;IF(R330&lt;&gt;"",TEXT(R330,"00"),"")&amp;IF(T330&lt;&gt;"",TEXT(T330,"00"),"")),ASC(U330))</f>
        <v/>
      </c>
      <c r="N330" s="212"/>
      <c r="O330" s="196" t="s">
        <v>239</v>
      </c>
      <c r="P330" s="206"/>
      <c r="Q330" s="196" t="s">
        <v>240</v>
      </c>
      <c r="R330" s="206"/>
      <c r="S330" s="208" t="s">
        <v>241</v>
      </c>
      <c r="T330" s="210"/>
      <c r="U330" s="212"/>
      <c r="V330" s="7"/>
      <c r="W330" s="8" t="s">
        <v>23</v>
      </c>
      <c r="X330" s="7"/>
      <c r="Y330" s="8" t="s">
        <v>24</v>
      </c>
      <c r="Z330" s="7"/>
      <c r="AA330" s="8" t="s">
        <v>26</v>
      </c>
      <c r="AB330" s="214"/>
      <c r="AC330" s="101" t="str">
        <f>IF(AK330="",ASC(AD330&amp;IF(AF330&lt;&gt;"",TEXT(AF330,"00"),"")&amp;IF(AH330&lt;&gt;"",TEXT(AH330,"00"),"")&amp;IF(AJ330&lt;&gt;"",TEXT(AJ330,"00"),"")),ASC(AK330))</f>
        <v/>
      </c>
      <c r="AD330" s="198" t="str">
        <f>IF(I330="","",IF(I330="201 十種競技","",VLOOKUP(I330,大学記録!$A$3:$H$5,2,FALSE)))</f>
        <v/>
      </c>
      <c r="AE330" s="200" t="s">
        <v>239</v>
      </c>
      <c r="AF330" s="202" t="str">
        <f>IF(I330="","",IF(I330="201 十種競技","",VLOOKUP(I330,大学記録!$A$3:$H$5,4,FALSE)))</f>
        <v/>
      </c>
      <c r="AG330" s="200" t="s">
        <v>240</v>
      </c>
      <c r="AH330" s="202" t="str">
        <f>IF(I330="","",IF(I330="201 十種競技","",VLOOKUP(I330,大学記録!$A$3:$H$5,6,FALSE)))</f>
        <v/>
      </c>
      <c r="AI330" s="204" t="s">
        <v>241</v>
      </c>
      <c r="AJ330" s="262" t="str">
        <f>IF(I330="","",IF(I330="201 十種競技","",VLOOKUP(I330,大学記録!$A$3:$H$5,8,FALSE)))</f>
        <v/>
      </c>
      <c r="AK330" s="198" t="str">
        <f>IF(I330="","",IF(I330="201 十種競技",大学記録!#REF!,""))</f>
        <v/>
      </c>
      <c r="AL330" s="12" t="str">
        <f>IF(AT330="",ASC(AM330&amp;IF(AO330&lt;&gt;"",TEXT(AO330,"00"),"")&amp;IF(AQ330&lt;&gt;"",TEXT(AQ330,"00"),"")&amp;IF(AS330&lt;&gt;"",TEXT(AS330,"00"),"")),ASC(AT330))</f>
        <v/>
      </c>
      <c r="AM330" s="223"/>
      <c r="AN330" s="196" t="s">
        <v>239</v>
      </c>
      <c r="AO330" s="250"/>
      <c r="AP330" s="196" t="s">
        <v>240</v>
      </c>
      <c r="AQ330" s="250"/>
      <c r="AR330" s="208" t="s">
        <v>241</v>
      </c>
      <c r="AS330" s="252"/>
      <c r="AT330" s="254"/>
      <c r="AV330" s="5" t="str">
        <f>IF(AND(I330&lt;&gt;"107 ハーフマラソン",I330&lt;&gt;"062 10000mW"),D330 &amp; "-" &amp; I330,D330 &amp; "-" &amp; I330 &amp; J330)</f>
        <v>-</v>
      </c>
      <c r="AW330" s="5" t="str">
        <f>IF(ISERROR(VLOOKUP(記入方法!$AV330,登録者リスト!#REF!,4,FALSE)),"○","")</f>
        <v>○</v>
      </c>
      <c r="AX330" s="5" t="e">
        <f>IF(AND(I330&lt;&gt;"107 ハーフマラソン",I330&lt;&gt;"062 10000mW"),#REF! &amp; "-" &amp; I330,#REF! &amp; "-" &amp; I330 &amp; J330)</f>
        <v>#REF!</v>
      </c>
      <c r="AY330" s="5" t="str">
        <f>IF(ISERROR(VLOOKUP(AX330,突破者リスト外資格記録入力シート!$D$7:$M$106,2,FALSE)),"○","")</f>
        <v>○</v>
      </c>
      <c r="AZ330" s="5" t="str">
        <f>IF(C330="○","整理番号","登録番号")</f>
        <v>登録番号</v>
      </c>
      <c r="BA330" s="5" t="str">
        <f>IF(I330="107 ハーフマラソン","H",IF(I330="062 10000mW","W",""))</f>
        <v/>
      </c>
      <c r="BB330" s="5" t="e">
        <f>VLOOKUP($I330 &amp; $J330,標準記録!$A$1:$D$26,2,FALSE)</f>
        <v>#N/A</v>
      </c>
      <c r="BC330" s="5" t="e">
        <f>VLOOKUP($I330 &amp; $J330,標準記録!$A$1:$D$26,3,FALSE)</f>
        <v>#N/A</v>
      </c>
      <c r="BD330" s="5" t="e">
        <f>VLOOKUP($I330 &amp; $J330,標準記録!$A$1:$D$26,4,FALSE)</f>
        <v>#N/A</v>
      </c>
      <c r="BE330" s="5" t="str">
        <f>IF(BF330="","",A330)</f>
        <v/>
      </c>
      <c r="BF330" s="5" t="str">
        <f>IF(OR(I330="201 十種競技",I330="202 七種競技"),#REF!,"")</f>
        <v/>
      </c>
      <c r="BG330" s="5" t="str">
        <f>IF(I330="107 ハーフマラソン",#REF!,"")</f>
        <v/>
      </c>
      <c r="BH330" s="5" t="str">
        <f>I330 &amp; K330</f>
        <v/>
      </c>
      <c r="BI330" s="5">
        <f>I330</f>
        <v>0</v>
      </c>
      <c r="BJ330" s="5">
        <f>COUNTIF($BI$5:$BI$401,I330)</f>
        <v>160</v>
      </c>
      <c r="BK330" s="5">
        <f>COUNTIF($BH$5:$BH$401,I330 &amp; "B標準")</f>
        <v>0</v>
      </c>
      <c r="BL330" s="5" t="str">
        <f>D328 &amp; D330</f>
        <v>登録番号</v>
      </c>
    </row>
    <row r="331" spans="1:64" ht="14.25" thickBot="1" x14ac:dyDescent="0.2">
      <c r="A331" s="221"/>
      <c r="B331" s="224"/>
      <c r="C331" s="226"/>
      <c r="D331" s="224"/>
      <c r="E331" s="128" t="str">
        <f>IF(C330="○",IF($D330&lt;&gt;"",VLOOKUP($D330,新規学連登録者入力シート!$A$2:$U$101,7,FALSE),""),IF($D330&lt;&gt;"",IF(VLOOKUP(記入方法!$D330,登録者リスト!$A$1:$F$43729,4,FALSE)=基本情報!$D$6,VLOOKUP(記入方法!$D330,登録者リスト!$A$1:$F$43729,2,FALSE),""),""))</f>
        <v/>
      </c>
      <c r="F331" s="215"/>
      <c r="G331" s="128" t="str">
        <f>IF(C330="○",IF($D330&lt;&gt;"",VLOOKUP($D330,新規学連登録者入力シート!$A$2:$U$101,19,FALSE),""),IF($D330&lt;&gt;"",IF(VLOOKUP(記入方法!$D330,登録者リスト!$A$1:$F$43729,4,FALSE)=基本情報!$D$6,VLOOKUP(記入方法!$D330,登録者リスト!$A$1:$F$43729,6,FALSE),""),""))</f>
        <v/>
      </c>
      <c r="H331" s="213"/>
      <c r="I331" s="217"/>
      <c r="J331" s="217"/>
      <c r="K331" s="219"/>
      <c r="L331" s="106"/>
      <c r="M331" s="14" t="str">
        <f>IF(U331="",ASC(N331&amp;IF(P331&lt;&gt;"",TEXT(P331,"00"),"")&amp;IF(R331&lt;&gt;"",TEXT(R331,"00"),"")&amp;IF(T331&lt;&gt;"",TEXT(T331,"00"),"")),ASC(U331))</f>
        <v/>
      </c>
      <c r="N331" s="213"/>
      <c r="O331" s="197"/>
      <c r="P331" s="207"/>
      <c r="Q331" s="197"/>
      <c r="R331" s="207"/>
      <c r="S331" s="209"/>
      <c r="T331" s="211"/>
      <c r="U331" s="213"/>
      <c r="V331" s="9"/>
      <c r="W331" s="10" t="s">
        <v>23</v>
      </c>
      <c r="X331" s="9"/>
      <c r="Y331" s="10" t="s">
        <v>25</v>
      </c>
      <c r="Z331" s="9"/>
      <c r="AA331" s="10" t="s">
        <v>26</v>
      </c>
      <c r="AB331" s="215"/>
      <c r="AC331" s="102" t="str">
        <f>IF(AK331="",ASC(AD330&amp;IF(AF331&lt;&gt;"",TEXT(AF331,"00"),"")&amp;IF(AH331&lt;&gt;"",TEXT(AH331,"00"),"")&amp;IF(AJ331&lt;&gt;"",TEXT(AJ331,"00"),"")),ASC(AK331))</f>
        <v/>
      </c>
      <c r="AD331" s="199"/>
      <c r="AE331" s="201"/>
      <c r="AF331" s="203"/>
      <c r="AG331" s="201"/>
      <c r="AH331" s="203"/>
      <c r="AI331" s="205"/>
      <c r="AJ331" s="263"/>
      <c r="AK331" s="199"/>
      <c r="AL331" s="14" t="str">
        <f>IF(AT331="",ASC(AM331&amp;IF(AO331&lt;&gt;"",TEXT(AO331,"00"),"")&amp;IF(AQ331&lt;&gt;"",TEXT(AQ331,"00"),"")&amp;IF(AS331&lt;&gt;"",TEXT(AS331,"00"),"")),ASC(AT331))</f>
        <v/>
      </c>
      <c r="AM331" s="224"/>
      <c r="AN331" s="197"/>
      <c r="AO331" s="251"/>
      <c r="AP331" s="197"/>
      <c r="AQ331" s="251"/>
      <c r="AR331" s="209"/>
      <c r="AS331" s="253"/>
      <c r="AT331" s="255"/>
      <c r="AV331" s="5" t="str">
        <f>IF(AND(I331&lt;&gt;"107 ハーフマラソン",I331&lt;&gt;"062 10000mW"),D330 &amp; "-" &amp; I331,D330 &amp; "-" &amp; I331 &amp; J331)</f>
        <v>-</v>
      </c>
      <c r="AW331" s="5" t="str">
        <f>IF(ISERROR(VLOOKUP(記入方法!$AV331,登録者リスト!#REF!,4,FALSE)),"○","")</f>
        <v>○</v>
      </c>
      <c r="AX331" s="5" t="e">
        <f>IF(AND(I331&lt;&gt;"107 ハーフマラソン",I331&lt;&gt;"062 10000mW"),#REF! &amp; "-" &amp; I331,#REF! &amp; "-" &amp; I331 &amp; J331)</f>
        <v>#REF!</v>
      </c>
      <c r="AY331" s="5" t="str">
        <f>IF(ISERROR(VLOOKUP(AX331,突破者リスト外資格記録入力シート!$D$7:$M$106,2,FALSE)),"○","")</f>
        <v>○</v>
      </c>
      <c r="BA331" s="5" t="str">
        <f>IF(I331="107 ハーフマラソン","H",IF(I331="062 10000mW","W",""))</f>
        <v/>
      </c>
      <c r="BB331" s="5" t="e">
        <f>VLOOKUP($I331 &amp; $J331,標準記録!$A$1:$D$26,2,FALSE)</f>
        <v>#N/A</v>
      </c>
      <c r="BC331" s="5" t="e">
        <f>VLOOKUP($I331 &amp; $J331,標準記録!$A$1:$D$26,3,FALSE)</f>
        <v>#N/A</v>
      </c>
      <c r="BD331" s="5" t="e">
        <f>VLOOKUP($I331 &amp; $J331,標準記録!$A$1:$D$26,4,FALSE)</f>
        <v>#N/A</v>
      </c>
      <c r="BE331" s="5" t="str">
        <f>IF(BF331="","",A330)</f>
        <v/>
      </c>
      <c r="BF331" s="5" t="str">
        <f>IF(OR(I331="201 十種競技",I331="202 七種競技"),#REF!,"")</f>
        <v/>
      </c>
      <c r="BG331" s="5" t="str">
        <f>IF(I331="107 ハーフマラソン",#REF!,"")</f>
        <v/>
      </c>
      <c r="BH331" s="5" t="str">
        <f>I331 &amp; K331</f>
        <v/>
      </c>
      <c r="BI331" s="5">
        <f>I331</f>
        <v>0</v>
      </c>
      <c r="BJ331" s="5">
        <f>COUNTIF($BI$5:$BI$401,I331)</f>
        <v>160</v>
      </c>
      <c r="BK331" s="5">
        <f>COUNTIF($BH$5:$BH$401,I331 &amp; "B標準")</f>
        <v>0</v>
      </c>
    </row>
    <row r="332" spans="1:64" ht="15" thickTop="1" thickBot="1" x14ac:dyDescent="0.2">
      <c r="A332" s="222"/>
      <c r="B332" s="256" t="s">
        <v>128</v>
      </c>
      <c r="C332" s="257"/>
      <c r="D332" s="257"/>
      <c r="E332" s="257"/>
      <c r="F332" s="257"/>
      <c r="G332" s="258"/>
      <c r="H332" s="125"/>
      <c r="I332" s="259"/>
      <c r="J332" s="260"/>
      <c r="K332" s="260"/>
      <c r="L332" s="260"/>
      <c r="M332" s="260"/>
      <c r="N332" s="260"/>
      <c r="O332" s="260"/>
      <c r="P332" s="260"/>
      <c r="Q332" s="260"/>
      <c r="R332" s="260"/>
      <c r="S332" s="260"/>
      <c r="T332" s="260"/>
      <c r="U332" s="260"/>
      <c r="V332" s="260"/>
      <c r="W332" s="260"/>
      <c r="X332" s="260"/>
      <c r="Y332" s="260"/>
      <c r="Z332" s="260"/>
      <c r="AA332" s="260"/>
      <c r="AB332" s="260"/>
      <c r="AC332" s="260"/>
      <c r="AD332" s="260"/>
      <c r="AE332" s="260"/>
      <c r="AF332" s="260"/>
      <c r="AG332" s="260"/>
      <c r="AH332" s="260"/>
      <c r="AI332" s="260"/>
      <c r="AJ332" s="260"/>
      <c r="AK332" s="260"/>
      <c r="AL332" s="260"/>
      <c r="AM332" s="260"/>
      <c r="AN332" s="260"/>
      <c r="AO332" s="260"/>
      <c r="AP332" s="260"/>
      <c r="AQ332" s="260"/>
      <c r="AR332" s="260"/>
      <c r="AS332" s="260"/>
      <c r="AT332" s="261"/>
    </row>
    <row r="333" spans="1:64" ht="13.5" customHeight="1" x14ac:dyDescent="0.15">
      <c r="A333" s="244"/>
      <c r="B333" s="246" t="s">
        <v>0</v>
      </c>
      <c r="C333" s="248" t="s">
        <v>242</v>
      </c>
      <c r="D333" s="248" t="str">
        <f>IF(C335="○","整理番号","登録番号")</f>
        <v>登録番号</v>
      </c>
      <c r="E333" s="124" t="s">
        <v>13550</v>
      </c>
      <c r="F333" s="246" t="s">
        <v>275</v>
      </c>
      <c r="G333" s="104" t="s">
        <v>1</v>
      </c>
      <c r="H333" s="229" t="s">
        <v>13551</v>
      </c>
      <c r="I333" s="227" t="s">
        <v>2</v>
      </c>
      <c r="J333" s="229" t="s">
        <v>284</v>
      </c>
      <c r="K333" s="229" t="s">
        <v>3</v>
      </c>
      <c r="L333" s="114" t="s">
        <v>243</v>
      </c>
      <c r="M333" s="107" t="s">
        <v>16</v>
      </c>
      <c r="N333" s="231" t="s">
        <v>4</v>
      </c>
      <c r="O333" s="232"/>
      <c r="P333" s="232"/>
      <c r="Q333" s="232"/>
      <c r="R333" s="232"/>
      <c r="S333" s="232"/>
      <c r="T333" s="232"/>
      <c r="U333" s="232"/>
      <c r="V333" s="232"/>
      <c r="W333" s="232"/>
      <c r="X333" s="232"/>
      <c r="Y333" s="232"/>
      <c r="Z333" s="232"/>
      <c r="AA333" s="232"/>
      <c r="AB333" s="233"/>
      <c r="AC333" s="109" t="s">
        <v>16</v>
      </c>
      <c r="AD333" s="234" t="s">
        <v>448</v>
      </c>
      <c r="AE333" s="235"/>
      <c r="AF333" s="235"/>
      <c r="AG333" s="235"/>
      <c r="AH333" s="235"/>
      <c r="AI333" s="235"/>
      <c r="AJ333" s="235"/>
      <c r="AK333" s="236"/>
      <c r="AL333" s="107" t="s">
        <v>16</v>
      </c>
      <c r="AM333" s="231" t="s">
        <v>445</v>
      </c>
      <c r="AN333" s="232"/>
      <c r="AO333" s="232"/>
      <c r="AP333" s="232"/>
      <c r="AQ333" s="232"/>
      <c r="AR333" s="232"/>
      <c r="AS333" s="232"/>
      <c r="AT333" s="237"/>
    </row>
    <row r="334" spans="1:64" ht="14.25" thickBot="1" x14ac:dyDescent="0.2">
      <c r="A334" s="245"/>
      <c r="B334" s="247"/>
      <c r="C334" s="249"/>
      <c r="D334" s="249"/>
      <c r="E334" s="129" t="s">
        <v>6</v>
      </c>
      <c r="F334" s="247"/>
      <c r="G334" s="6" t="s">
        <v>7</v>
      </c>
      <c r="H334" s="247"/>
      <c r="I334" s="228"/>
      <c r="J334" s="230"/>
      <c r="K334" s="230"/>
      <c r="L334" s="115"/>
      <c r="M334" s="108"/>
      <c r="N334" s="238" t="s">
        <v>8</v>
      </c>
      <c r="O334" s="239"/>
      <c r="P334" s="239"/>
      <c r="Q334" s="239"/>
      <c r="R334" s="239"/>
      <c r="S334" s="239"/>
      <c r="T334" s="240"/>
      <c r="U334" s="129" t="s">
        <v>9</v>
      </c>
      <c r="V334" s="111" t="s">
        <v>10</v>
      </c>
      <c r="W334" s="112"/>
      <c r="X334" s="112"/>
      <c r="Y334" s="112"/>
      <c r="Z334" s="112"/>
      <c r="AA334" s="113"/>
      <c r="AB334" s="92" t="s">
        <v>11</v>
      </c>
      <c r="AC334" s="110"/>
      <c r="AD334" s="241" t="s">
        <v>8</v>
      </c>
      <c r="AE334" s="242"/>
      <c r="AF334" s="242"/>
      <c r="AG334" s="242"/>
      <c r="AH334" s="242"/>
      <c r="AI334" s="242"/>
      <c r="AJ334" s="243"/>
      <c r="AK334" s="100" t="s">
        <v>9</v>
      </c>
      <c r="AL334" s="108"/>
      <c r="AM334" s="238" t="s">
        <v>8</v>
      </c>
      <c r="AN334" s="239"/>
      <c r="AO334" s="239"/>
      <c r="AP334" s="239"/>
      <c r="AQ334" s="239"/>
      <c r="AR334" s="239"/>
      <c r="AS334" s="240"/>
      <c r="AT334" s="93" t="s">
        <v>9</v>
      </c>
    </row>
    <row r="335" spans="1:64" x14ac:dyDescent="0.15">
      <c r="A335" s="220">
        <v>67</v>
      </c>
      <c r="B335" s="223"/>
      <c r="C335" s="225"/>
      <c r="D335" s="223"/>
      <c r="E335" s="126" t="str">
        <f>IF(C335="○",IF($D335&lt;&gt;"",VLOOKUP($D335,新規学連登録者入力シート!$A$2:$U$101,8,FALSE),""),IF($D335&lt;&gt;"",IF(VLOOKUP(記入方法!$D335,登録者リスト!$A$1:$F$43729,4,FALSE)=基本情報!$D$6,VLOOKUP(記入方法!$D335,登録者リスト!$A$1:$F$43729,3,FALSE),""),""))</f>
        <v/>
      </c>
      <c r="F335" s="214" t="str">
        <f>IF(C335="○",IF($D335&lt;&gt;"",VLOOKUP($D335,新規学連登録者入力シート!$A$2:$U$101,9,FALSE),""),IF($D335&lt;&gt;"",IF(VLOOKUP(記入方法!$D335,登録者リスト!$A$1:$G$43729,4,FALSE)=基本情報!$D$6,VLOOKUP(記入方法!$D335,登録者リスト!$A$1:$G$43729,7,FALSE),""),""))</f>
        <v/>
      </c>
      <c r="G335" s="127" t="str">
        <f>IF(C335="○",IF($D335&lt;&gt;"",VLOOKUP($D335,新規学連登録者入力シート!$A$2:$U$101,14,FALSE),""),IF($D335&lt;&gt;"",IF(VLOOKUP(記入方法!$D335,登録者リスト!$A$1:$F$43729,4,FALSE)=基本情報!$D$6,VLOOKUP(記入方法!$D335,登録者リスト!$A$1:$F$43729,5,FALSE),""),""))</f>
        <v/>
      </c>
      <c r="H335" s="212" t="str">
        <f>IF(C335="○",IF($D335&lt;&gt;"",VLOOKUP($D335,新規学連登録者入力シート!$A$2:$U$101,19,FALSE),""),IF($D335&lt;&gt;"",IF(VLOOKUP(記入方法!$D335,登録者リスト!$A$1:$H$43729,4,FALSE)=基本情報!$D$6,VLOOKUP(記入方法!$D335,登録者リスト!$A$1:$H$43729,8,FALSE),""),""))</f>
        <v/>
      </c>
      <c r="I335" s="216"/>
      <c r="J335" s="216"/>
      <c r="K335" s="218" t="str">
        <f>IFERROR(IF(I335="","",IF(AND(I335&lt;&gt;"107 ハーフマラソン",I335&lt;&gt;"062 10000mW"),IF(BD335="T",IF(VALUE(M335)&lt;=BB335,"A標準",IF(VALUE(M335)&lt;=BC335,"B標準","未突破")),IF(VALUE(M335)&gt;=BB335,"A標準",IF(VALUE(M335)&gt;=BC335,"B標準","未突破"))),IF(VALUE(M335)&lt;=BC335,"","未突破"))),"")</f>
        <v/>
      </c>
      <c r="L335" s="105"/>
      <c r="M335" s="12" t="str">
        <f>IF(U335="",ASC(N335&amp;IF(P335&lt;&gt;"",TEXT(P335,"00"),"")&amp;IF(R335&lt;&gt;"",TEXT(R335,"00"),"")&amp;IF(T335&lt;&gt;"",TEXT(T335,"00"),"")),ASC(U335))</f>
        <v/>
      </c>
      <c r="N335" s="212"/>
      <c r="O335" s="196" t="s">
        <v>239</v>
      </c>
      <c r="P335" s="206"/>
      <c r="Q335" s="196" t="s">
        <v>240</v>
      </c>
      <c r="R335" s="206"/>
      <c r="S335" s="208" t="s">
        <v>241</v>
      </c>
      <c r="T335" s="210"/>
      <c r="U335" s="212"/>
      <c r="V335" s="7"/>
      <c r="W335" s="8" t="s">
        <v>23</v>
      </c>
      <c r="X335" s="7"/>
      <c r="Y335" s="8" t="s">
        <v>24</v>
      </c>
      <c r="Z335" s="7"/>
      <c r="AA335" s="8" t="s">
        <v>26</v>
      </c>
      <c r="AB335" s="214"/>
      <c r="AC335" s="101" t="str">
        <f>IF(AK335="",ASC(AD335&amp;IF(AF335&lt;&gt;"",TEXT(AF335,"00"),"")&amp;IF(AH335&lt;&gt;"",TEXT(AH335,"00"),"")&amp;IF(AJ335&lt;&gt;"",TEXT(AJ335,"00"),"")),ASC(AK335))</f>
        <v/>
      </c>
      <c r="AD335" s="198" t="str">
        <f>IF(I335="","",IF(I335="201 十種競技","",VLOOKUP(I335,大学記録!$A$3:$H$5,2,FALSE)))</f>
        <v/>
      </c>
      <c r="AE335" s="200" t="s">
        <v>239</v>
      </c>
      <c r="AF335" s="202" t="str">
        <f>IF(I335="","",IF(I335="201 十種競技","",VLOOKUP(I335,大学記録!$A$3:$H$5,4,FALSE)))</f>
        <v/>
      </c>
      <c r="AG335" s="200" t="s">
        <v>240</v>
      </c>
      <c r="AH335" s="202" t="str">
        <f>IF(I335="","",IF(I335="201 十種競技","",VLOOKUP(I335,大学記録!$A$3:$H$5,6,FALSE)))</f>
        <v/>
      </c>
      <c r="AI335" s="204" t="s">
        <v>241</v>
      </c>
      <c r="AJ335" s="262" t="str">
        <f>IF(I335="","",IF(I335="201 十種競技","",VLOOKUP(I335,大学記録!$A$3:$H$5,8,FALSE)))</f>
        <v/>
      </c>
      <c r="AK335" s="198" t="str">
        <f>IF(I335="","",IF(I335="201 十種競技",大学記録!#REF!,""))</f>
        <v/>
      </c>
      <c r="AL335" s="12" t="str">
        <f>IF(AT335="",ASC(AM335&amp;IF(AO335&lt;&gt;"",TEXT(AO335,"00"),"")&amp;IF(AQ335&lt;&gt;"",TEXT(AQ335,"00"),"")&amp;IF(AS335&lt;&gt;"",TEXT(AS335,"00"),"")),ASC(AT335))</f>
        <v/>
      </c>
      <c r="AM335" s="223"/>
      <c r="AN335" s="196" t="s">
        <v>239</v>
      </c>
      <c r="AO335" s="250"/>
      <c r="AP335" s="196" t="s">
        <v>240</v>
      </c>
      <c r="AQ335" s="250"/>
      <c r="AR335" s="208" t="s">
        <v>241</v>
      </c>
      <c r="AS335" s="252"/>
      <c r="AT335" s="254"/>
      <c r="AV335" s="5" t="str">
        <f>IF(AND(I335&lt;&gt;"107 ハーフマラソン",I335&lt;&gt;"062 10000mW"),D335 &amp; "-" &amp; I335,D335 &amp; "-" &amp; I335 &amp; J335)</f>
        <v>-</v>
      </c>
      <c r="AW335" s="5" t="str">
        <f>IF(ISERROR(VLOOKUP(記入方法!$AV335,登録者リスト!#REF!,4,FALSE)),"○","")</f>
        <v>○</v>
      </c>
      <c r="AX335" s="5" t="e">
        <f>IF(AND(I335&lt;&gt;"107 ハーフマラソン",I335&lt;&gt;"062 10000mW"),#REF! &amp; "-" &amp; I335,#REF! &amp; "-" &amp; I335 &amp; J335)</f>
        <v>#REF!</v>
      </c>
      <c r="AY335" s="5" t="str">
        <f>IF(ISERROR(VLOOKUP(AX335,突破者リスト外資格記録入力シート!$D$7:$M$106,2,FALSE)),"○","")</f>
        <v>○</v>
      </c>
      <c r="AZ335" s="5" t="str">
        <f>IF(C335="○","整理番号","登録番号")</f>
        <v>登録番号</v>
      </c>
      <c r="BA335" s="5" t="str">
        <f>IF(I335="107 ハーフマラソン","H",IF(I335="062 10000mW","W",""))</f>
        <v/>
      </c>
      <c r="BB335" s="5" t="e">
        <f>VLOOKUP($I335 &amp; $J335,標準記録!$A$1:$D$26,2,FALSE)</f>
        <v>#N/A</v>
      </c>
      <c r="BC335" s="5" t="e">
        <f>VLOOKUP($I335 &amp; $J335,標準記録!$A$1:$D$26,3,FALSE)</f>
        <v>#N/A</v>
      </c>
      <c r="BD335" s="5" t="e">
        <f>VLOOKUP($I335 &amp; $J335,標準記録!$A$1:$D$26,4,FALSE)</f>
        <v>#N/A</v>
      </c>
      <c r="BE335" s="5" t="str">
        <f>IF(BF335="","",A335)</f>
        <v/>
      </c>
      <c r="BF335" s="5" t="str">
        <f>IF(OR(I335="201 十種競技",I335="202 七種競技"),#REF!,"")</f>
        <v/>
      </c>
      <c r="BG335" s="5" t="str">
        <f>IF(I335="107 ハーフマラソン",#REF!,"")</f>
        <v/>
      </c>
      <c r="BH335" s="5" t="str">
        <f>I335 &amp; K335</f>
        <v/>
      </c>
      <c r="BI335" s="5">
        <f>I335</f>
        <v>0</v>
      </c>
      <c r="BJ335" s="5">
        <f>COUNTIF($BI$5:$BI$401,I335)</f>
        <v>160</v>
      </c>
      <c r="BK335" s="5">
        <f>COUNTIF($BH$5:$BH$401,I335 &amp; "B標準")</f>
        <v>0</v>
      </c>
      <c r="BL335" s="5" t="str">
        <f>D333 &amp; D335</f>
        <v>登録番号</v>
      </c>
    </row>
    <row r="336" spans="1:64" ht="14.25" thickBot="1" x14ac:dyDescent="0.2">
      <c r="A336" s="221"/>
      <c r="B336" s="224"/>
      <c r="C336" s="226"/>
      <c r="D336" s="224"/>
      <c r="E336" s="128" t="str">
        <f>IF(C335="○",IF($D335&lt;&gt;"",VLOOKUP($D335,新規学連登録者入力シート!$A$2:$U$101,7,FALSE),""),IF($D335&lt;&gt;"",IF(VLOOKUP(記入方法!$D335,登録者リスト!$A$1:$F$43729,4,FALSE)=基本情報!$D$6,VLOOKUP(記入方法!$D335,登録者リスト!$A$1:$F$43729,2,FALSE),""),""))</f>
        <v/>
      </c>
      <c r="F336" s="215"/>
      <c r="G336" s="128" t="str">
        <f>IF(C335="○",IF($D335&lt;&gt;"",VLOOKUP($D335,新規学連登録者入力シート!$A$2:$U$101,19,FALSE),""),IF($D335&lt;&gt;"",IF(VLOOKUP(記入方法!$D335,登録者リスト!$A$1:$F$43729,4,FALSE)=基本情報!$D$6,VLOOKUP(記入方法!$D335,登録者リスト!$A$1:$F$43729,6,FALSE),""),""))</f>
        <v/>
      </c>
      <c r="H336" s="213"/>
      <c r="I336" s="217"/>
      <c r="J336" s="217"/>
      <c r="K336" s="219"/>
      <c r="L336" s="106"/>
      <c r="M336" s="14" t="str">
        <f>IF(U336="",ASC(N336&amp;IF(P336&lt;&gt;"",TEXT(P336,"00"),"")&amp;IF(R336&lt;&gt;"",TEXT(R336,"00"),"")&amp;IF(T336&lt;&gt;"",TEXT(T336,"00"),"")),ASC(U336))</f>
        <v/>
      </c>
      <c r="N336" s="213"/>
      <c r="O336" s="197"/>
      <c r="P336" s="207"/>
      <c r="Q336" s="197"/>
      <c r="R336" s="207"/>
      <c r="S336" s="209"/>
      <c r="T336" s="211"/>
      <c r="U336" s="213"/>
      <c r="V336" s="9"/>
      <c r="W336" s="10" t="s">
        <v>23</v>
      </c>
      <c r="X336" s="9"/>
      <c r="Y336" s="10" t="s">
        <v>25</v>
      </c>
      <c r="Z336" s="9"/>
      <c r="AA336" s="10" t="s">
        <v>26</v>
      </c>
      <c r="AB336" s="215"/>
      <c r="AC336" s="102" t="str">
        <f>IF(AK336="",ASC(AD335&amp;IF(AF336&lt;&gt;"",TEXT(AF336,"00"),"")&amp;IF(AH336&lt;&gt;"",TEXT(AH336,"00"),"")&amp;IF(AJ336&lt;&gt;"",TEXT(AJ336,"00"),"")),ASC(AK336))</f>
        <v/>
      </c>
      <c r="AD336" s="199"/>
      <c r="AE336" s="201"/>
      <c r="AF336" s="203"/>
      <c r="AG336" s="201"/>
      <c r="AH336" s="203"/>
      <c r="AI336" s="205"/>
      <c r="AJ336" s="263"/>
      <c r="AK336" s="199"/>
      <c r="AL336" s="14" t="str">
        <f>IF(AT336="",ASC(AM336&amp;IF(AO336&lt;&gt;"",TEXT(AO336,"00"),"")&amp;IF(AQ336&lt;&gt;"",TEXT(AQ336,"00"),"")&amp;IF(AS336&lt;&gt;"",TEXT(AS336,"00"),"")),ASC(AT336))</f>
        <v/>
      </c>
      <c r="AM336" s="224"/>
      <c r="AN336" s="197"/>
      <c r="AO336" s="251"/>
      <c r="AP336" s="197"/>
      <c r="AQ336" s="251"/>
      <c r="AR336" s="209"/>
      <c r="AS336" s="253"/>
      <c r="AT336" s="255"/>
      <c r="AV336" s="5" t="str">
        <f>IF(AND(I336&lt;&gt;"107 ハーフマラソン",I336&lt;&gt;"062 10000mW"),D335 &amp; "-" &amp; I336,D335 &amp; "-" &amp; I336 &amp; J336)</f>
        <v>-</v>
      </c>
      <c r="AW336" s="5" t="str">
        <f>IF(ISERROR(VLOOKUP(記入方法!$AV336,登録者リスト!#REF!,4,FALSE)),"○","")</f>
        <v>○</v>
      </c>
      <c r="AX336" s="5" t="e">
        <f>IF(AND(I336&lt;&gt;"107 ハーフマラソン",I336&lt;&gt;"062 10000mW"),#REF! &amp; "-" &amp; I336,#REF! &amp; "-" &amp; I336 &amp; J336)</f>
        <v>#REF!</v>
      </c>
      <c r="AY336" s="5" t="str">
        <f>IF(ISERROR(VLOOKUP(AX336,突破者リスト外資格記録入力シート!$D$7:$M$106,2,FALSE)),"○","")</f>
        <v>○</v>
      </c>
      <c r="BA336" s="5" t="str">
        <f>IF(I336="107 ハーフマラソン","H",IF(I336="062 10000mW","W",""))</f>
        <v/>
      </c>
      <c r="BB336" s="5" t="e">
        <f>VLOOKUP($I336 &amp; $J336,標準記録!$A$1:$D$26,2,FALSE)</f>
        <v>#N/A</v>
      </c>
      <c r="BC336" s="5" t="e">
        <f>VLOOKUP($I336 &amp; $J336,標準記録!$A$1:$D$26,3,FALSE)</f>
        <v>#N/A</v>
      </c>
      <c r="BD336" s="5" t="e">
        <f>VLOOKUP($I336 &amp; $J336,標準記録!$A$1:$D$26,4,FALSE)</f>
        <v>#N/A</v>
      </c>
      <c r="BE336" s="5" t="str">
        <f>IF(BF336="","",A335)</f>
        <v/>
      </c>
      <c r="BF336" s="5" t="str">
        <f>IF(OR(I336="201 十種競技",I336="202 七種競技"),#REF!,"")</f>
        <v/>
      </c>
      <c r="BG336" s="5" t="str">
        <f>IF(I336="107 ハーフマラソン",#REF!,"")</f>
        <v/>
      </c>
      <c r="BH336" s="5" t="str">
        <f>I336 &amp; K336</f>
        <v/>
      </c>
      <c r="BI336" s="5">
        <f>I336</f>
        <v>0</v>
      </c>
      <c r="BJ336" s="5">
        <f>COUNTIF($BI$5:$BI$401,I336)</f>
        <v>160</v>
      </c>
      <c r="BK336" s="5">
        <f>COUNTIF($BH$5:$BH$401,I336 &amp; "B標準")</f>
        <v>0</v>
      </c>
    </row>
    <row r="337" spans="1:64" ht="15" thickTop="1" thickBot="1" x14ac:dyDescent="0.2">
      <c r="A337" s="222"/>
      <c r="B337" s="256" t="s">
        <v>128</v>
      </c>
      <c r="C337" s="257"/>
      <c r="D337" s="257"/>
      <c r="E337" s="257"/>
      <c r="F337" s="257"/>
      <c r="G337" s="258"/>
      <c r="H337" s="125"/>
      <c r="I337" s="259"/>
      <c r="J337" s="260"/>
      <c r="K337" s="260"/>
      <c r="L337" s="260"/>
      <c r="M337" s="260"/>
      <c r="N337" s="260"/>
      <c r="O337" s="260"/>
      <c r="P337" s="260"/>
      <c r="Q337" s="260"/>
      <c r="R337" s="260"/>
      <c r="S337" s="260"/>
      <c r="T337" s="260"/>
      <c r="U337" s="260"/>
      <c r="V337" s="260"/>
      <c r="W337" s="260"/>
      <c r="X337" s="260"/>
      <c r="Y337" s="260"/>
      <c r="Z337" s="260"/>
      <c r="AA337" s="260"/>
      <c r="AB337" s="260"/>
      <c r="AC337" s="260"/>
      <c r="AD337" s="260"/>
      <c r="AE337" s="260"/>
      <c r="AF337" s="260"/>
      <c r="AG337" s="260"/>
      <c r="AH337" s="260"/>
      <c r="AI337" s="260"/>
      <c r="AJ337" s="260"/>
      <c r="AK337" s="260"/>
      <c r="AL337" s="260"/>
      <c r="AM337" s="260"/>
      <c r="AN337" s="260"/>
      <c r="AO337" s="260"/>
      <c r="AP337" s="260"/>
      <c r="AQ337" s="260"/>
      <c r="AR337" s="260"/>
      <c r="AS337" s="260"/>
      <c r="AT337" s="261"/>
    </row>
    <row r="338" spans="1:64" ht="13.5" customHeight="1" x14ac:dyDescent="0.15">
      <c r="A338" s="244"/>
      <c r="B338" s="246" t="s">
        <v>0</v>
      </c>
      <c r="C338" s="248" t="s">
        <v>242</v>
      </c>
      <c r="D338" s="248" t="str">
        <f>IF(C340="○","整理番号","登録番号")</f>
        <v>登録番号</v>
      </c>
      <c r="E338" s="124" t="s">
        <v>13550</v>
      </c>
      <c r="F338" s="246" t="s">
        <v>275</v>
      </c>
      <c r="G338" s="104" t="s">
        <v>1</v>
      </c>
      <c r="H338" s="229" t="s">
        <v>13551</v>
      </c>
      <c r="I338" s="227" t="s">
        <v>2</v>
      </c>
      <c r="J338" s="229" t="s">
        <v>284</v>
      </c>
      <c r="K338" s="229" t="s">
        <v>3</v>
      </c>
      <c r="L338" s="114" t="s">
        <v>243</v>
      </c>
      <c r="M338" s="107" t="s">
        <v>16</v>
      </c>
      <c r="N338" s="231" t="s">
        <v>4</v>
      </c>
      <c r="O338" s="232"/>
      <c r="P338" s="232"/>
      <c r="Q338" s="232"/>
      <c r="R338" s="232"/>
      <c r="S338" s="232"/>
      <c r="T338" s="232"/>
      <c r="U338" s="232"/>
      <c r="V338" s="232"/>
      <c r="W338" s="232"/>
      <c r="X338" s="232"/>
      <c r="Y338" s="232"/>
      <c r="Z338" s="232"/>
      <c r="AA338" s="232"/>
      <c r="AB338" s="233"/>
      <c r="AC338" s="109" t="s">
        <v>16</v>
      </c>
      <c r="AD338" s="234" t="s">
        <v>448</v>
      </c>
      <c r="AE338" s="235"/>
      <c r="AF338" s="235"/>
      <c r="AG338" s="235"/>
      <c r="AH338" s="235"/>
      <c r="AI338" s="235"/>
      <c r="AJ338" s="235"/>
      <c r="AK338" s="236"/>
      <c r="AL338" s="107" t="s">
        <v>16</v>
      </c>
      <c r="AM338" s="231" t="s">
        <v>445</v>
      </c>
      <c r="AN338" s="232"/>
      <c r="AO338" s="232"/>
      <c r="AP338" s="232"/>
      <c r="AQ338" s="232"/>
      <c r="AR338" s="232"/>
      <c r="AS338" s="232"/>
      <c r="AT338" s="237"/>
    </row>
    <row r="339" spans="1:64" ht="14.25" thickBot="1" x14ac:dyDescent="0.2">
      <c r="A339" s="245"/>
      <c r="B339" s="247"/>
      <c r="C339" s="249"/>
      <c r="D339" s="249"/>
      <c r="E339" s="129" t="s">
        <v>6</v>
      </c>
      <c r="F339" s="247"/>
      <c r="G339" s="6" t="s">
        <v>7</v>
      </c>
      <c r="H339" s="247"/>
      <c r="I339" s="228"/>
      <c r="J339" s="230"/>
      <c r="K339" s="230"/>
      <c r="L339" s="115"/>
      <c r="M339" s="108"/>
      <c r="N339" s="238" t="s">
        <v>8</v>
      </c>
      <c r="O339" s="239"/>
      <c r="P339" s="239"/>
      <c r="Q339" s="239"/>
      <c r="R339" s="239"/>
      <c r="S339" s="239"/>
      <c r="T339" s="240"/>
      <c r="U339" s="129" t="s">
        <v>9</v>
      </c>
      <c r="V339" s="111" t="s">
        <v>10</v>
      </c>
      <c r="W339" s="112"/>
      <c r="X339" s="112"/>
      <c r="Y339" s="112"/>
      <c r="Z339" s="112"/>
      <c r="AA339" s="113"/>
      <c r="AB339" s="92" t="s">
        <v>11</v>
      </c>
      <c r="AC339" s="110"/>
      <c r="AD339" s="241" t="s">
        <v>8</v>
      </c>
      <c r="AE339" s="242"/>
      <c r="AF339" s="242"/>
      <c r="AG339" s="242"/>
      <c r="AH339" s="242"/>
      <c r="AI339" s="242"/>
      <c r="AJ339" s="243"/>
      <c r="AK339" s="100" t="s">
        <v>9</v>
      </c>
      <c r="AL339" s="108"/>
      <c r="AM339" s="238" t="s">
        <v>8</v>
      </c>
      <c r="AN339" s="239"/>
      <c r="AO339" s="239"/>
      <c r="AP339" s="239"/>
      <c r="AQ339" s="239"/>
      <c r="AR339" s="239"/>
      <c r="AS339" s="240"/>
      <c r="AT339" s="93" t="s">
        <v>9</v>
      </c>
    </row>
    <row r="340" spans="1:64" x14ac:dyDescent="0.15">
      <c r="A340" s="220">
        <v>68</v>
      </c>
      <c r="B340" s="223"/>
      <c r="C340" s="225"/>
      <c r="D340" s="223"/>
      <c r="E340" s="126" t="str">
        <f>IF(C340="○",IF($D340&lt;&gt;"",VLOOKUP($D340,新規学連登録者入力シート!$A$2:$U$101,8,FALSE),""),IF($D340&lt;&gt;"",IF(VLOOKUP(記入方法!$D340,登録者リスト!$A$1:$F$43729,4,FALSE)=基本情報!$D$6,VLOOKUP(記入方法!$D340,登録者リスト!$A$1:$F$43729,3,FALSE),""),""))</f>
        <v/>
      </c>
      <c r="F340" s="214" t="str">
        <f>IF(C340="○",IF($D340&lt;&gt;"",VLOOKUP($D340,新規学連登録者入力シート!$A$2:$U$101,9,FALSE),""),IF($D340&lt;&gt;"",IF(VLOOKUP(記入方法!$D340,登録者リスト!$A$1:$G$43729,4,FALSE)=基本情報!$D$6,VLOOKUP(記入方法!$D340,登録者リスト!$A$1:$G$43729,7,FALSE),""),""))</f>
        <v/>
      </c>
      <c r="G340" s="127" t="str">
        <f>IF(C340="○",IF($D340&lt;&gt;"",VLOOKUP($D340,新規学連登録者入力シート!$A$2:$U$101,14,FALSE),""),IF($D340&lt;&gt;"",IF(VLOOKUP(記入方法!$D340,登録者リスト!$A$1:$F$43729,4,FALSE)=基本情報!$D$6,VLOOKUP(記入方法!$D340,登録者リスト!$A$1:$F$43729,5,FALSE),""),""))</f>
        <v/>
      </c>
      <c r="H340" s="212" t="str">
        <f>IF(C340="○",IF($D340&lt;&gt;"",VLOOKUP($D340,新規学連登録者入力シート!$A$2:$U$101,19,FALSE),""),IF($D340&lt;&gt;"",IF(VLOOKUP(記入方法!$D340,登録者リスト!$A$1:$H$43729,4,FALSE)=基本情報!$D$6,VLOOKUP(記入方法!$D340,登録者リスト!$A$1:$H$43729,8,FALSE),""),""))</f>
        <v/>
      </c>
      <c r="I340" s="216"/>
      <c r="J340" s="216"/>
      <c r="K340" s="218" t="str">
        <f>IFERROR(IF(I340="","",IF(AND(I340&lt;&gt;"107 ハーフマラソン",I340&lt;&gt;"062 10000mW"),IF(BD340="T",IF(VALUE(M340)&lt;=BB340,"A標準",IF(VALUE(M340)&lt;=BC340,"B標準","未突破")),IF(VALUE(M340)&gt;=BB340,"A標準",IF(VALUE(M340)&gt;=BC340,"B標準","未突破"))),IF(VALUE(M340)&lt;=BC340,"","未突破"))),"")</f>
        <v/>
      </c>
      <c r="L340" s="105"/>
      <c r="M340" s="12" t="str">
        <f>IF(U340="",ASC(N340&amp;IF(P340&lt;&gt;"",TEXT(P340,"00"),"")&amp;IF(R340&lt;&gt;"",TEXT(R340,"00"),"")&amp;IF(T340&lt;&gt;"",TEXT(T340,"00"),"")),ASC(U340))</f>
        <v/>
      </c>
      <c r="N340" s="212"/>
      <c r="O340" s="196" t="s">
        <v>239</v>
      </c>
      <c r="P340" s="206"/>
      <c r="Q340" s="196" t="s">
        <v>240</v>
      </c>
      <c r="R340" s="206"/>
      <c r="S340" s="208" t="s">
        <v>241</v>
      </c>
      <c r="T340" s="210"/>
      <c r="U340" s="212"/>
      <c r="V340" s="7"/>
      <c r="W340" s="8" t="s">
        <v>23</v>
      </c>
      <c r="X340" s="7"/>
      <c r="Y340" s="8" t="s">
        <v>24</v>
      </c>
      <c r="Z340" s="7"/>
      <c r="AA340" s="8" t="s">
        <v>26</v>
      </c>
      <c r="AB340" s="214"/>
      <c r="AC340" s="101" t="str">
        <f>IF(AK340="",ASC(AD340&amp;IF(AF340&lt;&gt;"",TEXT(AF340,"00"),"")&amp;IF(AH340&lt;&gt;"",TEXT(AH340,"00"),"")&amp;IF(AJ340&lt;&gt;"",TEXT(AJ340,"00"),"")),ASC(AK340))</f>
        <v/>
      </c>
      <c r="AD340" s="198" t="str">
        <f>IF(I340="","",IF(I340="201 十種競技","",VLOOKUP(I340,大学記録!$A$3:$H$5,2,FALSE)))</f>
        <v/>
      </c>
      <c r="AE340" s="200" t="s">
        <v>239</v>
      </c>
      <c r="AF340" s="202" t="str">
        <f>IF(I340="","",IF(I340="201 十種競技","",VLOOKUP(I340,大学記録!$A$3:$H$5,4,FALSE)))</f>
        <v/>
      </c>
      <c r="AG340" s="200" t="s">
        <v>240</v>
      </c>
      <c r="AH340" s="202" t="str">
        <f>IF(I340="","",IF(I340="201 十種競技","",VLOOKUP(I340,大学記録!$A$3:$H$5,6,FALSE)))</f>
        <v/>
      </c>
      <c r="AI340" s="204" t="s">
        <v>241</v>
      </c>
      <c r="AJ340" s="262" t="str">
        <f>IF(I340="","",IF(I340="201 十種競技","",VLOOKUP(I340,大学記録!$A$3:$H$5,8,FALSE)))</f>
        <v/>
      </c>
      <c r="AK340" s="198" t="str">
        <f>IF(I340="","",IF(I340="201 十種競技",大学記録!#REF!,""))</f>
        <v/>
      </c>
      <c r="AL340" s="12" t="str">
        <f>IF(AT340="",ASC(AM340&amp;IF(AO340&lt;&gt;"",TEXT(AO340,"00"),"")&amp;IF(AQ340&lt;&gt;"",TEXT(AQ340,"00"),"")&amp;IF(AS340&lt;&gt;"",TEXT(AS340,"00"),"")),ASC(AT340))</f>
        <v/>
      </c>
      <c r="AM340" s="223"/>
      <c r="AN340" s="196" t="s">
        <v>239</v>
      </c>
      <c r="AO340" s="250"/>
      <c r="AP340" s="196" t="s">
        <v>240</v>
      </c>
      <c r="AQ340" s="250"/>
      <c r="AR340" s="208" t="s">
        <v>241</v>
      </c>
      <c r="AS340" s="252"/>
      <c r="AT340" s="254"/>
      <c r="AV340" s="5" t="str">
        <f>IF(AND(I340&lt;&gt;"107 ハーフマラソン",I340&lt;&gt;"062 10000mW"),D340 &amp; "-" &amp; I340,D340 &amp; "-" &amp; I340 &amp; J340)</f>
        <v>-</v>
      </c>
      <c r="AW340" s="5" t="str">
        <f>IF(ISERROR(VLOOKUP(記入方法!$AV340,登録者リスト!#REF!,4,FALSE)),"○","")</f>
        <v>○</v>
      </c>
      <c r="AX340" s="5" t="e">
        <f>IF(AND(I340&lt;&gt;"107 ハーフマラソン",I340&lt;&gt;"062 10000mW"),#REF! &amp; "-" &amp; I340,#REF! &amp; "-" &amp; I340 &amp; J340)</f>
        <v>#REF!</v>
      </c>
      <c r="AY340" s="5" t="str">
        <f>IF(ISERROR(VLOOKUP(AX340,突破者リスト外資格記録入力シート!$D$7:$M$106,2,FALSE)),"○","")</f>
        <v>○</v>
      </c>
      <c r="AZ340" s="5" t="str">
        <f>IF(C340="○","整理番号","登録番号")</f>
        <v>登録番号</v>
      </c>
      <c r="BA340" s="5" t="str">
        <f>IF(I340="107 ハーフマラソン","H",IF(I340="062 10000mW","W",""))</f>
        <v/>
      </c>
      <c r="BB340" s="5" t="e">
        <f>VLOOKUP($I340 &amp; $J340,標準記録!$A$1:$D$26,2,FALSE)</f>
        <v>#N/A</v>
      </c>
      <c r="BC340" s="5" t="e">
        <f>VLOOKUP($I340 &amp; $J340,標準記録!$A$1:$D$26,3,FALSE)</f>
        <v>#N/A</v>
      </c>
      <c r="BD340" s="5" t="e">
        <f>VLOOKUP($I340 &amp; $J340,標準記録!$A$1:$D$26,4,FALSE)</f>
        <v>#N/A</v>
      </c>
      <c r="BE340" s="5" t="str">
        <f>IF(BF340="","",A340)</f>
        <v/>
      </c>
      <c r="BF340" s="5" t="str">
        <f>IF(OR(I340="201 十種競技",I340="202 七種競技"),#REF!,"")</f>
        <v/>
      </c>
      <c r="BG340" s="5" t="str">
        <f>IF(I340="107 ハーフマラソン",#REF!,"")</f>
        <v/>
      </c>
      <c r="BH340" s="5" t="str">
        <f>I340 &amp; K340</f>
        <v/>
      </c>
      <c r="BI340" s="5">
        <f>I340</f>
        <v>0</v>
      </c>
      <c r="BJ340" s="5">
        <f>COUNTIF($BI$5:$BI$401,I340)</f>
        <v>160</v>
      </c>
      <c r="BK340" s="5">
        <f>COUNTIF($BH$5:$BH$401,I340 &amp; "B標準")</f>
        <v>0</v>
      </c>
      <c r="BL340" s="5" t="str">
        <f>D338 &amp; D340</f>
        <v>登録番号</v>
      </c>
    </row>
    <row r="341" spans="1:64" ht="14.25" thickBot="1" x14ac:dyDescent="0.2">
      <c r="A341" s="221"/>
      <c r="B341" s="224"/>
      <c r="C341" s="226"/>
      <c r="D341" s="224"/>
      <c r="E341" s="128" t="str">
        <f>IF(C340="○",IF($D340&lt;&gt;"",VLOOKUP($D340,新規学連登録者入力シート!$A$2:$U$101,7,FALSE),""),IF($D340&lt;&gt;"",IF(VLOOKUP(記入方法!$D340,登録者リスト!$A$1:$F$43729,4,FALSE)=基本情報!$D$6,VLOOKUP(記入方法!$D340,登録者リスト!$A$1:$F$43729,2,FALSE),""),""))</f>
        <v/>
      </c>
      <c r="F341" s="215"/>
      <c r="G341" s="128" t="str">
        <f>IF(C340="○",IF($D340&lt;&gt;"",VLOOKUP($D340,新規学連登録者入力シート!$A$2:$U$101,19,FALSE),""),IF($D340&lt;&gt;"",IF(VLOOKUP(記入方法!$D340,登録者リスト!$A$1:$F$43729,4,FALSE)=基本情報!$D$6,VLOOKUP(記入方法!$D340,登録者リスト!$A$1:$F$43729,6,FALSE),""),""))</f>
        <v/>
      </c>
      <c r="H341" s="213"/>
      <c r="I341" s="217"/>
      <c r="J341" s="217"/>
      <c r="K341" s="219"/>
      <c r="L341" s="106"/>
      <c r="M341" s="14" t="str">
        <f>IF(U341="",ASC(N341&amp;IF(P341&lt;&gt;"",TEXT(P341,"00"),"")&amp;IF(R341&lt;&gt;"",TEXT(R341,"00"),"")&amp;IF(T341&lt;&gt;"",TEXT(T341,"00"),"")),ASC(U341))</f>
        <v/>
      </c>
      <c r="N341" s="213"/>
      <c r="O341" s="197"/>
      <c r="P341" s="207"/>
      <c r="Q341" s="197"/>
      <c r="R341" s="207"/>
      <c r="S341" s="209"/>
      <c r="T341" s="211"/>
      <c r="U341" s="213"/>
      <c r="V341" s="9"/>
      <c r="W341" s="10" t="s">
        <v>23</v>
      </c>
      <c r="X341" s="9"/>
      <c r="Y341" s="10" t="s">
        <v>25</v>
      </c>
      <c r="Z341" s="9"/>
      <c r="AA341" s="10" t="s">
        <v>26</v>
      </c>
      <c r="AB341" s="215"/>
      <c r="AC341" s="102" t="str">
        <f>IF(AK341="",ASC(AD340&amp;IF(AF341&lt;&gt;"",TEXT(AF341,"00"),"")&amp;IF(AH341&lt;&gt;"",TEXT(AH341,"00"),"")&amp;IF(AJ341&lt;&gt;"",TEXT(AJ341,"00"),"")),ASC(AK341))</f>
        <v/>
      </c>
      <c r="AD341" s="199"/>
      <c r="AE341" s="201"/>
      <c r="AF341" s="203"/>
      <c r="AG341" s="201"/>
      <c r="AH341" s="203"/>
      <c r="AI341" s="205"/>
      <c r="AJ341" s="263"/>
      <c r="AK341" s="199"/>
      <c r="AL341" s="14" t="str">
        <f>IF(AT341="",ASC(AM341&amp;IF(AO341&lt;&gt;"",TEXT(AO341,"00"),"")&amp;IF(AQ341&lt;&gt;"",TEXT(AQ341,"00"),"")&amp;IF(AS341&lt;&gt;"",TEXT(AS341,"00"),"")),ASC(AT341))</f>
        <v/>
      </c>
      <c r="AM341" s="224"/>
      <c r="AN341" s="197"/>
      <c r="AO341" s="251"/>
      <c r="AP341" s="197"/>
      <c r="AQ341" s="251"/>
      <c r="AR341" s="209"/>
      <c r="AS341" s="253"/>
      <c r="AT341" s="255"/>
      <c r="AV341" s="5" t="str">
        <f>IF(AND(I341&lt;&gt;"107 ハーフマラソン",I341&lt;&gt;"062 10000mW"),D340 &amp; "-" &amp; I341,D340 &amp; "-" &amp; I341 &amp; J341)</f>
        <v>-</v>
      </c>
      <c r="AW341" s="5" t="str">
        <f>IF(ISERROR(VLOOKUP(記入方法!$AV341,登録者リスト!#REF!,4,FALSE)),"○","")</f>
        <v>○</v>
      </c>
      <c r="AX341" s="5" t="e">
        <f>IF(AND(I341&lt;&gt;"107 ハーフマラソン",I341&lt;&gt;"062 10000mW"),#REF! &amp; "-" &amp; I341,#REF! &amp; "-" &amp; I341 &amp; J341)</f>
        <v>#REF!</v>
      </c>
      <c r="AY341" s="5" t="str">
        <f>IF(ISERROR(VLOOKUP(AX341,突破者リスト外資格記録入力シート!$D$7:$M$106,2,FALSE)),"○","")</f>
        <v>○</v>
      </c>
      <c r="BA341" s="5" t="str">
        <f>IF(I341="107 ハーフマラソン","H",IF(I341="062 10000mW","W",""))</f>
        <v/>
      </c>
      <c r="BB341" s="5" t="e">
        <f>VLOOKUP($I341 &amp; $J341,標準記録!$A$1:$D$26,2,FALSE)</f>
        <v>#N/A</v>
      </c>
      <c r="BC341" s="5" t="e">
        <f>VLOOKUP($I341 &amp; $J341,標準記録!$A$1:$D$26,3,FALSE)</f>
        <v>#N/A</v>
      </c>
      <c r="BD341" s="5" t="e">
        <f>VLOOKUP($I341 &amp; $J341,標準記録!$A$1:$D$26,4,FALSE)</f>
        <v>#N/A</v>
      </c>
      <c r="BE341" s="5" t="str">
        <f>IF(BF341="","",A340)</f>
        <v/>
      </c>
      <c r="BF341" s="5" t="str">
        <f>IF(OR(I341="201 十種競技",I341="202 七種競技"),#REF!,"")</f>
        <v/>
      </c>
      <c r="BG341" s="5" t="str">
        <f>IF(I341="107 ハーフマラソン",#REF!,"")</f>
        <v/>
      </c>
      <c r="BH341" s="5" t="str">
        <f>I341 &amp; K341</f>
        <v/>
      </c>
      <c r="BI341" s="5">
        <f>I341</f>
        <v>0</v>
      </c>
      <c r="BJ341" s="5">
        <f>COUNTIF($BI$5:$BI$401,I341)</f>
        <v>160</v>
      </c>
      <c r="BK341" s="5">
        <f>COUNTIF($BH$5:$BH$401,I341 &amp; "B標準")</f>
        <v>0</v>
      </c>
    </row>
    <row r="342" spans="1:64" ht="15" thickTop="1" thickBot="1" x14ac:dyDescent="0.2">
      <c r="A342" s="222"/>
      <c r="B342" s="256" t="s">
        <v>128</v>
      </c>
      <c r="C342" s="257"/>
      <c r="D342" s="257"/>
      <c r="E342" s="257"/>
      <c r="F342" s="257"/>
      <c r="G342" s="258"/>
      <c r="H342" s="125"/>
      <c r="I342" s="259"/>
      <c r="J342" s="260"/>
      <c r="K342" s="260"/>
      <c r="L342" s="260"/>
      <c r="M342" s="260"/>
      <c r="N342" s="260"/>
      <c r="O342" s="260"/>
      <c r="P342" s="260"/>
      <c r="Q342" s="260"/>
      <c r="R342" s="260"/>
      <c r="S342" s="260"/>
      <c r="T342" s="260"/>
      <c r="U342" s="260"/>
      <c r="V342" s="260"/>
      <c r="W342" s="260"/>
      <c r="X342" s="260"/>
      <c r="Y342" s="260"/>
      <c r="Z342" s="260"/>
      <c r="AA342" s="260"/>
      <c r="AB342" s="260"/>
      <c r="AC342" s="260"/>
      <c r="AD342" s="260"/>
      <c r="AE342" s="260"/>
      <c r="AF342" s="260"/>
      <c r="AG342" s="260"/>
      <c r="AH342" s="260"/>
      <c r="AI342" s="260"/>
      <c r="AJ342" s="260"/>
      <c r="AK342" s="260"/>
      <c r="AL342" s="260"/>
      <c r="AM342" s="260"/>
      <c r="AN342" s="260"/>
      <c r="AO342" s="260"/>
      <c r="AP342" s="260"/>
      <c r="AQ342" s="260"/>
      <c r="AR342" s="260"/>
      <c r="AS342" s="260"/>
      <c r="AT342" s="261"/>
    </row>
    <row r="343" spans="1:64" ht="13.5" customHeight="1" x14ac:dyDescent="0.15">
      <c r="A343" s="244"/>
      <c r="B343" s="246" t="s">
        <v>0</v>
      </c>
      <c r="C343" s="248" t="s">
        <v>242</v>
      </c>
      <c r="D343" s="248" t="str">
        <f>IF(C345="○","整理番号","登録番号")</f>
        <v>登録番号</v>
      </c>
      <c r="E343" s="124" t="s">
        <v>13550</v>
      </c>
      <c r="F343" s="246" t="s">
        <v>275</v>
      </c>
      <c r="G343" s="104" t="s">
        <v>1</v>
      </c>
      <c r="H343" s="229" t="s">
        <v>13551</v>
      </c>
      <c r="I343" s="227" t="s">
        <v>2</v>
      </c>
      <c r="J343" s="229" t="s">
        <v>284</v>
      </c>
      <c r="K343" s="229" t="s">
        <v>3</v>
      </c>
      <c r="L343" s="114" t="s">
        <v>243</v>
      </c>
      <c r="M343" s="107" t="s">
        <v>16</v>
      </c>
      <c r="N343" s="231" t="s">
        <v>4</v>
      </c>
      <c r="O343" s="232"/>
      <c r="P343" s="232"/>
      <c r="Q343" s="232"/>
      <c r="R343" s="232"/>
      <c r="S343" s="232"/>
      <c r="T343" s="232"/>
      <c r="U343" s="232"/>
      <c r="V343" s="232"/>
      <c r="W343" s="232"/>
      <c r="X343" s="232"/>
      <c r="Y343" s="232"/>
      <c r="Z343" s="232"/>
      <c r="AA343" s="232"/>
      <c r="AB343" s="233"/>
      <c r="AC343" s="109" t="s">
        <v>16</v>
      </c>
      <c r="AD343" s="234" t="s">
        <v>448</v>
      </c>
      <c r="AE343" s="235"/>
      <c r="AF343" s="235"/>
      <c r="AG343" s="235"/>
      <c r="AH343" s="235"/>
      <c r="AI343" s="235"/>
      <c r="AJ343" s="235"/>
      <c r="AK343" s="236"/>
      <c r="AL343" s="107" t="s">
        <v>16</v>
      </c>
      <c r="AM343" s="231" t="s">
        <v>445</v>
      </c>
      <c r="AN343" s="232"/>
      <c r="AO343" s="232"/>
      <c r="AP343" s="232"/>
      <c r="AQ343" s="232"/>
      <c r="AR343" s="232"/>
      <c r="AS343" s="232"/>
      <c r="AT343" s="237"/>
    </row>
    <row r="344" spans="1:64" ht="14.25" thickBot="1" x14ac:dyDescent="0.2">
      <c r="A344" s="245"/>
      <c r="B344" s="247"/>
      <c r="C344" s="249"/>
      <c r="D344" s="249"/>
      <c r="E344" s="129" t="s">
        <v>6</v>
      </c>
      <c r="F344" s="247"/>
      <c r="G344" s="6" t="s">
        <v>7</v>
      </c>
      <c r="H344" s="247"/>
      <c r="I344" s="228"/>
      <c r="J344" s="230"/>
      <c r="K344" s="230"/>
      <c r="L344" s="115"/>
      <c r="M344" s="108"/>
      <c r="N344" s="238" t="s">
        <v>8</v>
      </c>
      <c r="O344" s="239"/>
      <c r="P344" s="239"/>
      <c r="Q344" s="239"/>
      <c r="R344" s="239"/>
      <c r="S344" s="239"/>
      <c r="T344" s="240"/>
      <c r="U344" s="129" t="s">
        <v>9</v>
      </c>
      <c r="V344" s="111" t="s">
        <v>10</v>
      </c>
      <c r="W344" s="112"/>
      <c r="X344" s="112"/>
      <c r="Y344" s="112"/>
      <c r="Z344" s="112"/>
      <c r="AA344" s="113"/>
      <c r="AB344" s="92" t="s">
        <v>11</v>
      </c>
      <c r="AC344" s="110"/>
      <c r="AD344" s="241" t="s">
        <v>8</v>
      </c>
      <c r="AE344" s="242"/>
      <c r="AF344" s="242"/>
      <c r="AG344" s="242"/>
      <c r="AH344" s="242"/>
      <c r="AI344" s="242"/>
      <c r="AJ344" s="243"/>
      <c r="AK344" s="100" t="s">
        <v>9</v>
      </c>
      <c r="AL344" s="108"/>
      <c r="AM344" s="238" t="s">
        <v>8</v>
      </c>
      <c r="AN344" s="239"/>
      <c r="AO344" s="239"/>
      <c r="AP344" s="239"/>
      <c r="AQ344" s="239"/>
      <c r="AR344" s="239"/>
      <c r="AS344" s="240"/>
      <c r="AT344" s="93" t="s">
        <v>9</v>
      </c>
    </row>
    <row r="345" spans="1:64" x14ac:dyDescent="0.15">
      <c r="A345" s="220">
        <v>69</v>
      </c>
      <c r="B345" s="223"/>
      <c r="C345" s="225"/>
      <c r="D345" s="223"/>
      <c r="E345" s="126" t="str">
        <f>IF(C345="○",IF($D345&lt;&gt;"",VLOOKUP($D345,新規学連登録者入力シート!$A$2:$U$101,8,FALSE),""),IF($D345&lt;&gt;"",IF(VLOOKUP(記入方法!$D345,登録者リスト!$A$1:$F$43729,4,FALSE)=基本情報!$D$6,VLOOKUP(記入方法!$D345,登録者リスト!$A$1:$F$43729,3,FALSE),""),""))</f>
        <v/>
      </c>
      <c r="F345" s="214" t="str">
        <f>IF(C345="○",IF($D345&lt;&gt;"",VLOOKUP($D345,新規学連登録者入力シート!$A$2:$U$101,9,FALSE),""),IF($D345&lt;&gt;"",IF(VLOOKUP(記入方法!$D345,登録者リスト!$A$1:$G$43729,4,FALSE)=基本情報!$D$6,VLOOKUP(記入方法!$D345,登録者リスト!$A$1:$G$43729,7,FALSE),""),""))</f>
        <v/>
      </c>
      <c r="G345" s="127" t="str">
        <f>IF(C345="○",IF($D345&lt;&gt;"",VLOOKUP($D345,新規学連登録者入力シート!$A$2:$U$101,14,FALSE),""),IF($D345&lt;&gt;"",IF(VLOOKUP(記入方法!$D345,登録者リスト!$A$1:$F$43729,4,FALSE)=基本情報!$D$6,VLOOKUP(記入方法!$D345,登録者リスト!$A$1:$F$43729,5,FALSE),""),""))</f>
        <v/>
      </c>
      <c r="H345" s="212" t="str">
        <f>IF(C345="○",IF($D345&lt;&gt;"",VLOOKUP($D345,新規学連登録者入力シート!$A$2:$U$101,19,FALSE),""),IF($D345&lt;&gt;"",IF(VLOOKUP(記入方法!$D345,登録者リスト!$A$1:$H$43729,4,FALSE)=基本情報!$D$6,VLOOKUP(記入方法!$D345,登録者リスト!$A$1:$H$43729,8,FALSE),""),""))</f>
        <v/>
      </c>
      <c r="I345" s="216"/>
      <c r="J345" s="216"/>
      <c r="K345" s="218" t="str">
        <f>IFERROR(IF(I345="","",IF(AND(I345&lt;&gt;"107 ハーフマラソン",I345&lt;&gt;"062 10000mW"),IF(BD345="T",IF(VALUE(M345)&lt;=BB345,"A標準",IF(VALUE(M345)&lt;=BC345,"B標準","未突破")),IF(VALUE(M345)&gt;=BB345,"A標準",IF(VALUE(M345)&gt;=BC345,"B標準","未突破"))),IF(VALUE(M345)&lt;=BC345,"","未突破"))),"")</f>
        <v/>
      </c>
      <c r="L345" s="105"/>
      <c r="M345" s="12" t="str">
        <f>IF(U345="",ASC(N345&amp;IF(P345&lt;&gt;"",TEXT(P345,"00"),"")&amp;IF(R345&lt;&gt;"",TEXT(R345,"00"),"")&amp;IF(T345&lt;&gt;"",TEXT(T345,"00"),"")),ASC(U345))</f>
        <v/>
      </c>
      <c r="N345" s="212"/>
      <c r="O345" s="196" t="s">
        <v>239</v>
      </c>
      <c r="P345" s="206"/>
      <c r="Q345" s="196" t="s">
        <v>240</v>
      </c>
      <c r="R345" s="206"/>
      <c r="S345" s="208" t="s">
        <v>241</v>
      </c>
      <c r="T345" s="210"/>
      <c r="U345" s="212"/>
      <c r="V345" s="7"/>
      <c r="W345" s="8" t="s">
        <v>23</v>
      </c>
      <c r="X345" s="7"/>
      <c r="Y345" s="8" t="s">
        <v>24</v>
      </c>
      <c r="Z345" s="7"/>
      <c r="AA345" s="8" t="s">
        <v>26</v>
      </c>
      <c r="AB345" s="214"/>
      <c r="AC345" s="101" t="str">
        <f>IF(AK345="",ASC(AD345&amp;IF(AF345&lt;&gt;"",TEXT(AF345,"00"),"")&amp;IF(AH345&lt;&gt;"",TEXT(AH345,"00"),"")&amp;IF(AJ345&lt;&gt;"",TEXT(AJ345,"00"),"")),ASC(AK345))</f>
        <v/>
      </c>
      <c r="AD345" s="198" t="str">
        <f>IF(I345="","",IF(I345="201 十種競技","",VLOOKUP(I345,大学記録!$A$3:$H$5,2,FALSE)))</f>
        <v/>
      </c>
      <c r="AE345" s="200" t="s">
        <v>239</v>
      </c>
      <c r="AF345" s="202" t="str">
        <f>IF(I345="","",IF(I345="201 十種競技","",VLOOKUP(I345,大学記録!$A$3:$H$5,4,FALSE)))</f>
        <v/>
      </c>
      <c r="AG345" s="200" t="s">
        <v>240</v>
      </c>
      <c r="AH345" s="202" t="str">
        <f>IF(I345="","",IF(I345="201 十種競技","",VLOOKUP(I345,大学記録!$A$3:$H$5,6,FALSE)))</f>
        <v/>
      </c>
      <c r="AI345" s="204" t="s">
        <v>241</v>
      </c>
      <c r="AJ345" s="262" t="str">
        <f>IF(I345="","",IF(I345="201 十種競技","",VLOOKUP(I345,大学記録!$A$3:$H$5,8,FALSE)))</f>
        <v/>
      </c>
      <c r="AK345" s="198" t="str">
        <f>IF(I345="","",IF(I345="201 十種競技",大学記録!#REF!,""))</f>
        <v/>
      </c>
      <c r="AL345" s="12" t="str">
        <f>IF(AT345="",ASC(AM345&amp;IF(AO345&lt;&gt;"",TEXT(AO345,"00"),"")&amp;IF(AQ345&lt;&gt;"",TEXT(AQ345,"00"),"")&amp;IF(AS345&lt;&gt;"",TEXT(AS345,"00"),"")),ASC(AT345))</f>
        <v/>
      </c>
      <c r="AM345" s="223"/>
      <c r="AN345" s="196" t="s">
        <v>239</v>
      </c>
      <c r="AO345" s="250"/>
      <c r="AP345" s="196" t="s">
        <v>240</v>
      </c>
      <c r="AQ345" s="250"/>
      <c r="AR345" s="208" t="s">
        <v>241</v>
      </c>
      <c r="AS345" s="252"/>
      <c r="AT345" s="254"/>
      <c r="AV345" s="5" t="str">
        <f>IF(AND(I345&lt;&gt;"107 ハーフマラソン",I345&lt;&gt;"062 10000mW"),D345 &amp; "-" &amp; I345,D345 &amp; "-" &amp; I345 &amp; J345)</f>
        <v>-</v>
      </c>
      <c r="AW345" s="5" t="str">
        <f>IF(ISERROR(VLOOKUP(記入方法!$AV345,登録者リスト!#REF!,4,FALSE)),"○","")</f>
        <v>○</v>
      </c>
      <c r="AX345" s="5" t="e">
        <f>IF(AND(I345&lt;&gt;"107 ハーフマラソン",I345&lt;&gt;"062 10000mW"),#REF! &amp; "-" &amp; I345,#REF! &amp; "-" &amp; I345 &amp; J345)</f>
        <v>#REF!</v>
      </c>
      <c r="AY345" s="5" t="str">
        <f>IF(ISERROR(VLOOKUP(AX345,突破者リスト外資格記録入力シート!$D$7:$M$106,2,FALSE)),"○","")</f>
        <v>○</v>
      </c>
      <c r="AZ345" s="5" t="str">
        <f>IF(C345="○","整理番号","登録番号")</f>
        <v>登録番号</v>
      </c>
      <c r="BA345" s="5" t="str">
        <f>IF(I345="107 ハーフマラソン","H",IF(I345="062 10000mW","W",""))</f>
        <v/>
      </c>
      <c r="BB345" s="5" t="e">
        <f>VLOOKUP($I345 &amp; $J345,標準記録!$A$1:$D$26,2,FALSE)</f>
        <v>#N/A</v>
      </c>
      <c r="BC345" s="5" t="e">
        <f>VLOOKUP($I345 &amp; $J345,標準記録!$A$1:$D$26,3,FALSE)</f>
        <v>#N/A</v>
      </c>
      <c r="BD345" s="5" t="e">
        <f>VLOOKUP($I345 &amp; $J345,標準記録!$A$1:$D$26,4,FALSE)</f>
        <v>#N/A</v>
      </c>
      <c r="BE345" s="5" t="str">
        <f>IF(BF345="","",A345)</f>
        <v/>
      </c>
      <c r="BF345" s="5" t="str">
        <f>IF(OR(I345="201 十種競技",I345="202 七種競技"),#REF!,"")</f>
        <v/>
      </c>
      <c r="BG345" s="5" t="str">
        <f>IF(I345="107 ハーフマラソン",#REF!,"")</f>
        <v/>
      </c>
      <c r="BH345" s="5" t="str">
        <f>I345 &amp; K345</f>
        <v/>
      </c>
      <c r="BI345" s="5">
        <f>I345</f>
        <v>0</v>
      </c>
      <c r="BJ345" s="5">
        <f>COUNTIF($BI$5:$BI$401,I345)</f>
        <v>160</v>
      </c>
      <c r="BK345" s="5">
        <f>COUNTIF($BH$5:$BH$401,I345 &amp; "B標準")</f>
        <v>0</v>
      </c>
      <c r="BL345" s="5" t="str">
        <f>D343 &amp; D345</f>
        <v>登録番号</v>
      </c>
    </row>
    <row r="346" spans="1:64" ht="14.25" thickBot="1" x14ac:dyDescent="0.2">
      <c r="A346" s="221"/>
      <c r="B346" s="224"/>
      <c r="C346" s="226"/>
      <c r="D346" s="224"/>
      <c r="E346" s="128" t="str">
        <f>IF(C345="○",IF($D345&lt;&gt;"",VLOOKUP($D345,新規学連登録者入力シート!$A$2:$U$101,7,FALSE),""),IF($D345&lt;&gt;"",IF(VLOOKUP(記入方法!$D345,登録者リスト!$A$1:$F$43729,4,FALSE)=基本情報!$D$6,VLOOKUP(記入方法!$D345,登録者リスト!$A$1:$F$43729,2,FALSE),""),""))</f>
        <v/>
      </c>
      <c r="F346" s="215"/>
      <c r="G346" s="128" t="str">
        <f>IF(C345="○",IF($D345&lt;&gt;"",VLOOKUP($D345,新規学連登録者入力シート!$A$2:$U$101,19,FALSE),""),IF($D345&lt;&gt;"",IF(VLOOKUP(記入方法!$D345,登録者リスト!$A$1:$F$43729,4,FALSE)=基本情報!$D$6,VLOOKUP(記入方法!$D345,登録者リスト!$A$1:$F$43729,6,FALSE),""),""))</f>
        <v/>
      </c>
      <c r="H346" s="213"/>
      <c r="I346" s="217"/>
      <c r="J346" s="217"/>
      <c r="K346" s="219"/>
      <c r="L346" s="106"/>
      <c r="M346" s="14" t="str">
        <f>IF(U346="",ASC(N346&amp;IF(P346&lt;&gt;"",TEXT(P346,"00"),"")&amp;IF(R346&lt;&gt;"",TEXT(R346,"00"),"")&amp;IF(T346&lt;&gt;"",TEXT(T346,"00"),"")),ASC(U346))</f>
        <v/>
      </c>
      <c r="N346" s="213"/>
      <c r="O346" s="197"/>
      <c r="P346" s="207"/>
      <c r="Q346" s="197"/>
      <c r="R346" s="207"/>
      <c r="S346" s="209"/>
      <c r="T346" s="211"/>
      <c r="U346" s="213"/>
      <c r="V346" s="9"/>
      <c r="W346" s="10" t="s">
        <v>23</v>
      </c>
      <c r="X346" s="9"/>
      <c r="Y346" s="10" t="s">
        <v>25</v>
      </c>
      <c r="Z346" s="9"/>
      <c r="AA346" s="10" t="s">
        <v>26</v>
      </c>
      <c r="AB346" s="215"/>
      <c r="AC346" s="102" t="str">
        <f>IF(AK346="",ASC(AD345&amp;IF(AF346&lt;&gt;"",TEXT(AF346,"00"),"")&amp;IF(AH346&lt;&gt;"",TEXT(AH346,"00"),"")&amp;IF(AJ346&lt;&gt;"",TEXT(AJ346,"00"),"")),ASC(AK346))</f>
        <v/>
      </c>
      <c r="AD346" s="199"/>
      <c r="AE346" s="201"/>
      <c r="AF346" s="203"/>
      <c r="AG346" s="201"/>
      <c r="AH346" s="203"/>
      <c r="AI346" s="205"/>
      <c r="AJ346" s="263"/>
      <c r="AK346" s="199"/>
      <c r="AL346" s="14" t="str">
        <f>IF(AT346="",ASC(AM346&amp;IF(AO346&lt;&gt;"",TEXT(AO346,"00"),"")&amp;IF(AQ346&lt;&gt;"",TEXT(AQ346,"00"),"")&amp;IF(AS346&lt;&gt;"",TEXT(AS346,"00"),"")),ASC(AT346))</f>
        <v/>
      </c>
      <c r="AM346" s="224"/>
      <c r="AN346" s="197"/>
      <c r="AO346" s="251"/>
      <c r="AP346" s="197"/>
      <c r="AQ346" s="251"/>
      <c r="AR346" s="209"/>
      <c r="AS346" s="253"/>
      <c r="AT346" s="255"/>
      <c r="AV346" s="5" t="str">
        <f>IF(AND(I346&lt;&gt;"107 ハーフマラソン",I346&lt;&gt;"062 10000mW"),D345 &amp; "-" &amp; I346,D345 &amp; "-" &amp; I346 &amp; J346)</f>
        <v>-</v>
      </c>
      <c r="AW346" s="5" t="str">
        <f>IF(ISERROR(VLOOKUP(記入方法!$AV346,登録者リスト!#REF!,4,FALSE)),"○","")</f>
        <v>○</v>
      </c>
      <c r="AX346" s="5" t="e">
        <f>IF(AND(I346&lt;&gt;"107 ハーフマラソン",I346&lt;&gt;"062 10000mW"),#REF! &amp; "-" &amp; I346,#REF! &amp; "-" &amp; I346 &amp; J346)</f>
        <v>#REF!</v>
      </c>
      <c r="AY346" s="5" t="str">
        <f>IF(ISERROR(VLOOKUP(AX346,突破者リスト外資格記録入力シート!$D$7:$M$106,2,FALSE)),"○","")</f>
        <v>○</v>
      </c>
      <c r="BA346" s="5" t="str">
        <f>IF(I346="107 ハーフマラソン","H",IF(I346="062 10000mW","W",""))</f>
        <v/>
      </c>
      <c r="BB346" s="5" t="e">
        <f>VLOOKUP($I346 &amp; $J346,標準記録!$A$1:$D$26,2,FALSE)</f>
        <v>#N/A</v>
      </c>
      <c r="BC346" s="5" t="e">
        <f>VLOOKUP($I346 &amp; $J346,標準記録!$A$1:$D$26,3,FALSE)</f>
        <v>#N/A</v>
      </c>
      <c r="BD346" s="5" t="e">
        <f>VLOOKUP($I346 &amp; $J346,標準記録!$A$1:$D$26,4,FALSE)</f>
        <v>#N/A</v>
      </c>
      <c r="BE346" s="5" t="str">
        <f>IF(BF346="","",A345)</f>
        <v/>
      </c>
      <c r="BF346" s="5" t="str">
        <f>IF(OR(I346="201 十種競技",I346="202 七種競技"),#REF!,"")</f>
        <v/>
      </c>
      <c r="BG346" s="5" t="str">
        <f>IF(I346="107 ハーフマラソン",#REF!,"")</f>
        <v/>
      </c>
      <c r="BH346" s="5" t="str">
        <f>I346 &amp; K346</f>
        <v/>
      </c>
      <c r="BI346" s="5">
        <f>I346</f>
        <v>0</v>
      </c>
      <c r="BJ346" s="5">
        <f>COUNTIF($BI$5:$BI$401,I346)</f>
        <v>160</v>
      </c>
      <c r="BK346" s="5">
        <f>COUNTIF($BH$5:$BH$401,I346 &amp; "B標準")</f>
        <v>0</v>
      </c>
    </row>
    <row r="347" spans="1:64" ht="15" thickTop="1" thickBot="1" x14ac:dyDescent="0.2">
      <c r="A347" s="222"/>
      <c r="B347" s="256" t="s">
        <v>128</v>
      </c>
      <c r="C347" s="257"/>
      <c r="D347" s="257"/>
      <c r="E347" s="257"/>
      <c r="F347" s="257"/>
      <c r="G347" s="258"/>
      <c r="H347" s="125"/>
      <c r="I347" s="259"/>
      <c r="J347" s="260"/>
      <c r="K347" s="260"/>
      <c r="L347" s="260"/>
      <c r="M347" s="260"/>
      <c r="N347" s="260"/>
      <c r="O347" s="260"/>
      <c r="P347" s="260"/>
      <c r="Q347" s="260"/>
      <c r="R347" s="260"/>
      <c r="S347" s="260"/>
      <c r="T347" s="260"/>
      <c r="U347" s="260"/>
      <c r="V347" s="260"/>
      <c r="W347" s="260"/>
      <c r="X347" s="260"/>
      <c r="Y347" s="260"/>
      <c r="Z347" s="260"/>
      <c r="AA347" s="260"/>
      <c r="AB347" s="260"/>
      <c r="AC347" s="260"/>
      <c r="AD347" s="260"/>
      <c r="AE347" s="260"/>
      <c r="AF347" s="260"/>
      <c r="AG347" s="260"/>
      <c r="AH347" s="260"/>
      <c r="AI347" s="260"/>
      <c r="AJ347" s="260"/>
      <c r="AK347" s="260"/>
      <c r="AL347" s="260"/>
      <c r="AM347" s="260"/>
      <c r="AN347" s="260"/>
      <c r="AO347" s="260"/>
      <c r="AP347" s="260"/>
      <c r="AQ347" s="260"/>
      <c r="AR347" s="260"/>
      <c r="AS347" s="260"/>
      <c r="AT347" s="261"/>
    </row>
    <row r="348" spans="1:64" ht="13.5" customHeight="1" x14ac:dyDescent="0.15">
      <c r="A348" s="244"/>
      <c r="B348" s="246" t="s">
        <v>0</v>
      </c>
      <c r="C348" s="248" t="s">
        <v>242</v>
      </c>
      <c r="D348" s="248" t="str">
        <f>IF(C350="○","整理番号","登録番号")</f>
        <v>登録番号</v>
      </c>
      <c r="E348" s="124" t="s">
        <v>13550</v>
      </c>
      <c r="F348" s="246" t="s">
        <v>275</v>
      </c>
      <c r="G348" s="104" t="s">
        <v>1</v>
      </c>
      <c r="H348" s="229" t="s">
        <v>13551</v>
      </c>
      <c r="I348" s="227" t="s">
        <v>2</v>
      </c>
      <c r="J348" s="229" t="s">
        <v>284</v>
      </c>
      <c r="K348" s="229" t="s">
        <v>3</v>
      </c>
      <c r="L348" s="114" t="s">
        <v>243</v>
      </c>
      <c r="M348" s="107" t="s">
        <v>16</v>
      </c>
      <c r="N348" s="231" t="s">
        <v>4</v>
      </c>
      <c r="O348" s="232"/>
      <c r="P348" s="232"/>
      <c r="Q348" s="232"/>
      <c r="R348" s="232"/>
      <c r="S348" s="232"/>
      <c r="T348" s="232"/>
      <c r="U348" s="232"/>
      <c r="V348" s="232"/>
      <c r="W348" s="232"/>
      <c r="X348" s="232"/>
      <c r="Y348" s="232"/>
      <c r="Z348" s="232"/>
      <c r="AA348" s="232"/>
      <c r="AB348" s="233"/>
      <c r="AC348" s="109" t="s">
        <v>16</v>
      </c>
      <c r="AD348" s="234" t="s">
        <v>448</v>
      </c>
      <c r="AE348" s="235"/>
      <c r="AF348" s="235"/>
      <c r="AG348" s="235"/>
      <c r="AH348" s="235"/>
      <c r="AI348" s="235"/>
      <c r="AJ348" s="235"/>
      <c r="AK348" s="236"/>
      <c r="AL348" s="107" t="s">
        <v>16</v>
      </c>
      <c r="AM348" s="231" t="s">
        <v>445</v>
      </c>
      <c r="AN348" s="232"/>
      <c r="AO348" s="232"/>
      <c r="AP348" s="232"/>
      <c r="AQ348" s="232"/>
      <c r="AR348" s="232"/>
      <c r="AS348" s="232"/>
      <c r="AT348" s="237"/>
    </row>
    <row r="349" spans="1:64" ht="14.25" thickBot="1" x14ac:dyDescent="0.2">
      <c r="A349" s="245"/>
      <c r="B349" s="247"/>
      <c r="C349" s="249"/>
      <c r="D349" s="249"/>
      <c r="E349" s="129" t="s">
        <v>6</v>
      </c>
      <c r="F349" s="247"/>
      <c r="G349" s="6" t="s">
        <v>7</v>
      </c>
      <c r="H349" s="247"/>
      <c r="I349" s="228"/>
      <c r="J349" s="230"/>
      <c r="K349" s="230"/>
      <c r="L349" s="115"/>
      <c r="M349" s="108"/>
      <c r="N349" s="238" t="s">
        <v>8</v>
      </c>
      <c r="O349" s="239"/>
      <c r="P349" s="239"/>
      <c r="Q349" s="239"/>
      <c r="R349" s="239"/>
      <c r="S349" s="239"/>
      <c r="T349" s="240"/>
      <c r="U349" s="129" t="s">
        <v>9</v>
      </c>
      <c r="V349" s="111" t="s">
        <v>10</v>
      </c>
      <c r="W349" s="112"/>
      <c r="X349" s="112"/>
      <c r="Y349" s="112"/>
      <c r="Z349" s="112"/>
      <c r="AA349" s="113"/>
      <c r="AB349" s="92" t="s">
        <v>11</v>
      </c>
      <c r="AC349" s="110"/>
      <c r="AD349" s="241" t="s">
        <v>8</v>
      </c>
      <c r="AE349" s="242"/>
      <c r="AF349" s="242"/>
      <c r="AG349" s="242"/>
      <c r="AH349" s="242"/>
      <c r="AI349" s="242"/>
      <c r="AJ349" s="243"/>
      <c r="AK349" s="100" t="s">
        <v>9</v>
      </c>
      <c r="AL349" s="108"/>
      <c r="AM349" s="238" t="s">
        <v>8</v>
      </c>
      <c r="AN349" s="239"/>
      <c r="AO349" s="239"/>
      <c r="AP349" s="239"/>
      <c r="AQ349" s="239"/>
      <c r="AR349" s="239"/>
      <c r="AS349" s="240"/>
      <c r="AT349" s="93" t="s">
        <v>9</v>
      </c>
    </row>
    <row r="350" spans="1:64" x14ac:dyDescent="0.15">
      <c r="A350" s="220">
        <v>70</v>
      </c>
      <c r="B350" s="223"/>
      <c r="C350" s="225"/>
      <c r="D350" s="223"/>
      <c r="E350" s="126" t="str">
        <f>IF(C350="○",IF($D350&lt;&gt;"",VLOOKUP($D350,新規学連登録者入力シート!$A$2:$U$101,8,FALSE),""),IF($D350&lt;&gt;"",IF(VLOOKUP(記入方法!$D350,登録者リスト!$A$1:$F$43729,4,FALSE)=基本情報!$D$6,VLOOKUP(記入方法!$D350,登録者リスト!$A$1:$F$43729,3,FALSE),""),""))</f>
        <v/>
      </c>
      <c r="F350" s="214" t="str">
        <f>IF(C350="○",IF($D350&lt;&gt;"",VLOOKUP($D350,新規学連登録者入力シート!$A$2:$U$101,9,FALSE),""),IF($D350&lt;&gt;"",IF(VLOOKUP(記入方法!$D350,登録者リスト!$A$1:$G$43729,4,FALSE)=基本情報!$D$6,VLOOKUP(記入方法!$D350,登録者リスト!$A$1:$G$43729,7,FALSE),""),""))</f>
        <v/>
      </c>
      <c r="G350" s="127" t="str">
        <f>IF(C350="○",IF($D350&lt;&gt;"",VLOOKUP($D350,新規学連登録者入力シート!$A$2:$U$101,14,FALSE),""),IF($D350&lt;&gt;"",IF(VLOOKUP(記入方法!$D350,登録者リスト!$A$1:$F$43729,4,FALSE)=基本情報!$D$6,VLOOKUP(記入方法!$D350,登録者リスト!$A$1:$F$43729,5,FALSE),""),""))</f>
        <v/>
      </c>
      <c r="H350" s="212" t="str">
        <f>IF(C350="○",IF($D350&lt;&gt;"",VLOOKUP($D350,新規学連登録者入力シート!$A$2:$U$101,19,FALSE),""),IF($D350&lt;&gt;"",IF(VLOOKUP(記入方法!$D350,登録者リスト!$A$1:$H$43729,4,FALSE)=基本情報!$D$6,VLOOKUP(記入方法!$D350,登録者リスト!$A$1:$H$43729,8,FALSE),""),""))</f>
        <v/>
      </c>
      <c r="I350" s="216"/>
      <c r="J350" s="216"/>
      <c r="K350" s="218" t="str">
        <f>IFERROR(IF(I350="","",IF(AND(I350&lt;&gt;"107 ハーフマラソン",I350&lt;&gt;"062 10000mW"),IF(BD350="T",IF(VALUE(M350)&lt;=BB350,"A標準",IF(VALUE(M350)&lt;=BC350,"B標準","未突破")),IF(VALUE(M350)&gt;=BB350,"A標準",IF(VALUE(M350)&gt;=BC350,"B標準","未突破"))),IF(VALUE(M350)&lt;=BC350,"","未突破"))),"")</f>
        <v/>
      </c>
      <c r="L350" s="105"/>
      <c r="M350" s="12" t="str">
        <f>IF(U350="",ASC(N350&amp;IF(P350&lt;&gt;"",TEXT(P350,"00"),"")&amp;IF(R350&lt;&gt;"",TEXT(R350,"00"),"")&amp;IF(T350&lt;&gt;"",TEXT(T350,"00"),"")),ASC(U350))</f>
        <v/>
      </c>
      <c r="N350" s="212"/>
      <c r="O350" s="196" t="s">
        <v>239</v>
      </c>
      <c r="P350" s="206"/>
      <c r="Q350" s="196" t="s">
        <v>240</v>
      </c>
      <c r="R350" s="206"/>
      <c r="S350" s="208" t="s">
        <v>241</v>
      </c>
      <c r="T350" s="210"/>
      <c r="U350" s="212"/>
      <c r="V350" s="7"/>
      <c r="W350" s="8" t="s">
        <v>23</v>
      </c>
      <c r="X350" s="7"/>
      <c r="Y350" s="8" t="s">
        <v>24</v>
      </c>
      <c r="Z350" s="7"/>
      <c r="AA350" s="8" t="s">
        <v>26</v>
      </c>
      <c r="AB350" s="214"/>
      <c r="AC350" s="101" t="str">
        <f>IF(AK350="",ASC(AD350&amp;IF(AF350&lt;&gt;"",TEXT(AF350,"00"),"")&amp;IF(AH350&lt;&gt;"",TEXT(AH350,"00"),"")&amp;IF(AJ350&lt;&gt;"",TEXT(AJ350,"00"),"")),ASC(AK350))</f>
        <v/>
      </c>
      <c r="AD350" s="198" t="str">
        <f>IF(I350="","",IF(I350="201 十種競技","",VLOOKUP(I350,大学記録!$A$3:$H$5,2,FALSE)))</f>
        <v/>
      </c>
      <c r="AE350" s="200" t="s">
        <v>239</v>
      </c>
      <c r="AF350" s="202" t="str">
        <f>IF(I350="","",IF(I350="201 十種競技","",VLOOKUP(I350,大学記録!$A$3:$H$5,4,FALSE)))</f>
        <v/>
      </c>
      <c r="AG350" s="200" t="s">
        <v>240</v>
      </c>
      <c r="AH350" s="202" t="str">
        <f>IF(I350="","",IF(I350="201 十種競技","",VLOOKUP(I350,大学記録!$A$3:$H$5,6,FALSE)))</f>
        <v/>
      </c>
      <c r="AI350" s="204" t="s">
        <v>241</v>
      </c>
      <c r="AJ350" s="262" t="str">
        <f>IF(I350="","",IF(I350="201 十種競技","",VLOOKUP(I350,大学記録!$A$3:$H$5,8,FALSE)))</f>
        <v/>
      </c>
      <c r="AK350" s="198" t="str">
        <f>IF(I350="","",IF(I350="201 十種競技",大学記録!#REF!,""))</f>
        <v/>
      </c>
      <c r="AL350" s="12" t="str">
        <f>IF(AT350="",ASC(AM350&amp;IF(AO350&lt;&gt;"",TEXT(AO350,"00"),"")&amp;IF(AQ350&lt;&gt;"",TEXT(AQ350,"00"),"")&amp;IF(AS350&lt;&gt;"",TEXT(AS350,"00"),"")),ASC(AT350))</f>
        <v/>
      </c>
      <c r="AM350" s="223"/>
      <c r="AN350" s="196" t="s">
        <v>239</v>
      </c>
      <c r="AO350" s="250"/>
      <c r="AP350" s="196" t="s">
        <v>240</v>
      </c>
      <c r="AQ350" s="250"/>
      <c r="AR350" s="208" t="s">
        <v>241</v>
      </c>
      <c r="AS350" s="252"/>
      <c r="AT350" s="254"/>
      <c r="AV350" s="5" t="str">
        <f>IF(AND(I350&lt;&gt;"107 ハーフマラソン",I350&lt;&gt;"062 10000mW"),D350 &amp; "-" &amp; I350,D350 &amp; "-" &amp; I350 &amp; J350)</f>
        <v>-</v>
      </c>
      <c r="AW350" s="5" t="str">
        <f>IF(ISERROR(VLOOKUP(記入方法!$AV350,登録者リスト!#REF!,4,FALSE)),"○","")</f>
        <v>○</v>
      </c>
      <c r="AX350" s="5" t="e">
        <f>IF(AND(I350&lt;&gt;"107 ハーフマラソン",I350&lt;&gt;"062 10000mW"),#REF! &amp; "-" &amp; I350,#REF! &amp; "-" &amp; I350 &amp; J350)</f>
        <v>#REF!</v>
      </c>
      <c r="AY350" s="5" t="str">
        <f>IF(ISERROR(VLOOKUP(AX350,突破者リスト外資格記録入力シート!$D$7:$M$106,2,FALSE)),"○","")</f>
        <v>○</v>
      </c>
      <c r="AZ350" s="5" t="str">
        <f>IF(C350="○","整理番号","登録番号")</f>
        <v>登録番号</v>
      </c>
      <c r="BA350" s="5" t="str">
        <f>IF(I350="107 ハーフマラソン","H",IF(I350="062 10000mW","W",""))</f>
        <v/>
      </c>
      <c r="BB350" s="5" t="e">
        <f>VLOOKUP($I350 &amp; $J350,標準記録!$A$1:$D$26,2,FALSE)</f>
        <v>#N/A</v>
      </c>
      <c r="BC350" s="5" t="e">
        <f>VLOOKUP($I350 &amp; $J350,標準記録!$A$1:$D$26,3,FALSE)</f>
        <v>#N/A</v>
      </c>
      <c r="BD350" s="5" t="e">
        <f>VLOOKUP($I350 &amp; $J350,標準記録!$A$1:$D$26,4,FALSE)</f>
        <v>#N/A</v>
      </c>
      <c r="BE350" s="5" t="str">
        <f>IF(BF350="","",A350)</f>
        <v/>
      </c>
      <c r="BF350" s="5" t="str">
        <f>IF(OR(I350="201 十種競技",I350="202 七種競技"),#REF!,"")</f>
        <v/>
      </c>
      <c r="BG350" s="5" t="str">
        <f>IF(I350="107 ハーフマラソン",#REF!,"")</f>
        <v/>
      </c>
      <c r="BH350" s="5" t="str">
        <f>I350 &amp; K350</f>
        <v/>
      </c>
      <c r="BI350" s="5">
        <f>I350</f>
        <v>0</v>
      </c>
      <c r="BJ350" s="5">
        <f>COUNTIF($BI$5:$BI$401,I350)</f>
        <v>160</v>
      </c>
      <c r="BK350" s="5">
        <f>COUNTIF($BH$5:$BH$401,I350 &amp; "B標準")</f>
        <v>0</v>
      </c>
      <c r="BL350" s="5" t="str">
        <f>D348 &amp; D350</f>
        <v>登録番号</v>
      </c>
    </row>
    <row r="351" spans="1:64" ht="14.25" thickBot="1" x14ac:dyDescent="0.2">
      <c r="A351" s="221"/>
      <c r="B351" s="224"/>
      <c r="C351" s="226"/>
      <c r="D351" s="224"/>
      <c r="E351" s="128" t="str">
        <f>IF(C350="○",IF($D350&lt;&gt;"",VLOOKUP($D350,新規学連登録者入力シート!$A$2:$U$101,7,FALSE),""),IF($D350&lt;&gt;"",IF(VLOOKUP(記入方法!$D350,登録者リスト!$A$1:$F$43729,4,FALSE)=基本情報!$D$6,VLOOKUP(記入方法!$D350,登録者リスト!$A$1:$F$43729,2,FALSE),""),""))</f>
        <v/>
      </c>
      <c r="F351" s="215"/>
      <c r="G351" s="128" t="str">
        <f>IF(C350="○",IF($D350&lt;&gt;"",VLOOKUP($D350,新規学連登録者入力シート!$A$2:$U$101,19,FALSE),""),IF($D350&lt;&gt;"",IF(VLOOKUP(記入方法!$D350,登録者リスト!$A$1:$F$43729,4,FALSE)=基本情報!$D$6,VLOOKUP(記入方法!$D350,登録者リスト!$A$1:$F$43729,6,FALSE),""),""))</f>
        <v/>
      </c>
      <c r="H351" s="213"/>
      <c r="I351" s="217"/>
      <c r="J351" s="217"/>
      <c r="K351" s="219"/>
      <c r="L351" s="106"/>
      <c r="M351" s="14" t="str">
        <f>IF(U351="",ASC(N351&amp;IF(P351&lt;&gt;"",TEXT(P351,"00"),"")&amp;IF(R351&lt;&gt;"",TEXT(R351,"00"),"")&amp;IF(T351&lt;&gt;"",TEXT(T351,"00"),"")),ASC(U351))</f>
        <v/>
      </c>
      <c r="N351" s="213"/>
      <c r="O351" s="197"/>
      <c r="P351" s="207"/>
      <c r="Q351" s="197"/>
      <c r="R351" s="207"/>
      <c r="S351" s="209"/>
      <c r="T351" s="211"/>
      <c r="U351" s="213"/>
      <c r="V351" s="9"/>
      <c r="W351" s="10" t="s">
        <v>23</v>
      </c>
      <c r="X351" s="9"/>
      <c r="Y351" s="10" t="s">
        <v>25</v>
      </c>
      <c r="Z351" s="9"/>
      <c r="AA351" s="10" t="s">
        <v>26</v>
      </c>
      <c r="AB351" s="215"/>
      <c r="AC351" s="102" t="str">
        <f>IF(AK351="",ASC(AD350&amp;IF(AF351&lt;&gt;"",TEXT(AF351,"00"),"")&amp;IF(AH351&lt;&gt;"",TEXT(AH351,"00"),"")&amp;IF(AJ351&lt;&gt;"",TEXT(AJ351,"00"),"")),ASC(AK351))</f>
        <v/>
      </c>
      <c r="AD351" s="199"/>
      <c r="AE351" s="201"/>
      <c r="AF351" s="203"/>
      <c r="AG351" s="201"/>
      <c r="AH351" s="203"/>
      <c r="AI351" s="205"/>
      <c r="AJ351" s="263"/>
      <c r="AK351" s="199"/>
      <c r="AL351" s="14" t="str">
        <f>IF(AT351="",ASC(AM351&amp;IF(AO351&lt;&gt;"",TEXT(AO351,"00"),"")&amp;IF(AQ351&lt;&gt;"",TEXT(AQ351,"00"),"")&amp;IF(AS351&lt;&gt;"",TEXT(AS351,"00"),"")),ASC(AT351))</f>
        <v/>
      </c>
      <c r="AM351" s="224"/>
      <c r="AN351" s="197"/>
      <c r="AO351" s="251"/>
      <c r="AP351" s="197"/>
      <c r="AQ351" s="251"/>
      <c r="AR351" s="209"/>
      <c r="AS351" s="253"/>
      <c r="AT351" s="255"/>
      <c r="AV351" s="5" t="str">
        <f>IF(AND(I351&lt;&gt;"107 ハーフマラソン",I351&lt;&gt;"062 10000mW"),D350 &amp; "-" &amp; I351,D350 &amp; "-" &amp; I351 &amp; J351)</f>
        <v>-</v>
      </c>
      <c r="AW351" s="5" t="str">
        <f>IF(ISERROR(VLOOKUP(記入方法!$AV351,登録者リスト!#REF!,4,FALSE)),"○","")</f>
        <v>○</v>
      </c>
      <c r="AX351" s="5" t="e">
        <f>IF(AND(I351&lt;&gt;"107 ハーフマラソン",I351&lt;&gt;"062 10000mW"),#REF! &amp; "-" &amp; I351,#REF! &amp; "-" &amp; I351 &amp; J351)</f>
        <v>#REF!</v>
      </c>
      <c r="AY351" s="5" t="str">
        <f>IF(ISERROR(VLOOKUP(AX351,突破者リスト外資格記録入力シート!$D$7:$M$106,2,FALSE)),"○","")</f>
        <v>○</v>
      </c>
      <c r="BA351" s="5" t="str">
        <f>IF(I351="107 ハーフマラソン","H",IF(I351="062 10000mW","W",""))</f>
        <v/>
      </c>
      <c r="BB351" s="5" t="e">
        <f>VLOOKUP($I351 &amp; $J351,標準記録!$A$1:$D$26,2,FALSE)</f>
        <v>#N/A</v>
      </c>
      <c r="BC351" s="5" t="e">
        <f>VLOOKUP($I351 &amp; $J351,標準記録!$A$1:$D$26,3,FALSE)</f>
        <v>#N/A</v>
      </c>
      <c r="BD351" s="5" t="e">
        <f>VLOOKUP($I351 &amp; $J351,標準記録!$A$1:$D$26,4,FALSE)</f>
        <v>#N/A</v>
      </c>
      <c r="BE351" s="5" t="str">
        <f>IF(BF351="","",A350)</f>
        <v/>
      </c>
      <c r="BF351" s="5" t="str">
        <f>IF(OR(I351="201 十種競技",I351="202 七種競技"),#REF!,"")</f>
        <v/>
      </c>
      <c r="BG351" s="5" t="str">
        <f>IF(I351="107 ハーフマラソン",#REF!,"")</f>
        <v/>
      </c>
      <c r="BH351" s="5" t="str">
        <f>I351 &amp; K351</f>
        <v/>
      </c>
      <c r="BI351" s="5">
        <f>I351</f>
        <v>0</v>
      </c>
      <c r="BJ351" s="5">
        <f>COUNTIF($BI$5:$BI$401,I351)</f>
        <v>160</v>
      </c>
      <c r="BK351" s="5">
        <f>COUNTIF($BH$5:$BH$401,I351 &amp; "B標準")</f>
        <v>0</v>
      </c>
    </row>
    <row r="352" spans="1:64" ht="15" thickTop="1" thickBot="1" x14ac:dyDescent="0.2">
      <c r="A352" s="222"/>
      <c r="B352" s="256" t="s">
        <v>128</v>
      </c>
      <c r="C352" s="257"/>
      <c r="D352" s="257"/>
      <c r="E352" s="257"/>
      <c r="F352" s="257"/>
      <c r="G352" s="258"/>
      <c r="H352" s="125"/>
      <c r="I352" s="259"/>
      <c r="J352" s="260"/>
      <c r="K352" s="260"/>
      <c r="L352" s="260"/>
      <c r="M352" s="260"/>
      <c r="N352" s="260"/>
      <c r="O352" s="260"/>
      <c r="P352" s="260"/>
      <c r="Q352" s="260"/>
      <c r="R352" s="260"/>
      <c r="S352" s="260"/>
      <c r="T352" s="260"/>
      <c r="U352" s="260"/>
      <c r="V352" s="260"/>
      <c r="W352" s="260"/>
      <c r="X352" s="260"/>
      <c r="Y352" s="260"/>
      <c r="Z352" s="260"/>
      <c r="AA352" s="260"/>
      <c r="AB352" s="260"/>
      <c r="AC352" s="260"/>
      <c r="AD352" s="260"/>
      <c r="AE352" s="260"/>
      <c r="AF352" s="260"/>
      <c r="AG352" s="260"/>
      <c r="AH352" s="260"/>
      <c r="AI352" s="260"/>
      <c r="AJ352" s="260"/>
      <c r="AK352" s="260"/>
      <c r="AL352" s="260"/>
      <c r="AM352" s="260"/>
      <c r="AN352" s="260"/>
      <c r="AO352" s="260"/>
      <c r="AP352" s="260"/>
      <c r="AQ352" s="260"/>
      <c r="AR352" s="260"/>
      <c r="AS352" s="260"/>
      <c r="AT352" s="261"/>
    </row>
    <row r="353" spans="1:64" ht="13.5" customHeight="1" x14ac:dyDescent="0.15">
      <c r="A353" s="244"/>
      <c r="B353" s="246" t="s">
        <v>0</v>
      </c>
      <c r="C353" s="248" t="s">
        <v>242</v>
      </c>
      <c r="D353" s="248" t="str">
        <f>IF(C355="○","整理番号","登録番号")</f>
        <v>登録番号</v>
      </c>
      <c r="E353" s="124" t="s">
        <v>13550</v>
      </c>
      <c r="F353" s="246" t="s">
        <v>275</v>
      </c>
      <c r="G353" s="104" t="s">
        <v>1</v>
      </c>
      <c r="H353" s="229" t="s">
        <v>13551</v>
      </c>
      <c r="I353" s="227" t="s">
        <v>2</v>
      </c>
      <c r="J353" s="229" t="s">
        <v>284</v>
      </c>
      <c r="K353" s="229" t="s">
        <v>3</v>
      </c>
      <c r="L353" s="114" t="s">
        <v>243</v>
      </c>
      <c r="M353" s="107" t="s">
        <v>16</v>
      </c>
      <c r="N353" s="231" t="s">
        <v>4</v>
      </c>
      <c r="O353" s="232"/>
      <c r="P353" s="232"/>
      <c r="Q353" s="232"/>
      <c r="R353" s="232"/>
      <c r="S353" s="232"/>
      <c r="T353" s="232"/>
      <c r="U353" s="232"/>
      <c r="V353" s="232"/>
      <c r="W353" s="232"/>
      <c r="X353" s="232"/>
      <c r="Y353" s="232"/>
      <c r="Z353" s="232"/>
      <c r="AA353" s="232"/>
      <c r="AB353" s="233"/>
      <c r="AC353" s="109" t="s">
        <v>16</v>
      </c>
      <c r="AD353" s="234" t="s">
        <v>448</v>
      </c>
      <c r="AE353" s="235"/>
      <c r="AF353" s="235"/>
      <c r="AG353" s="235"/>
      <c r="AH353" s="235"/>
      <c r="AI353" s="235"/>
      <c r="AJ353" s="235"/>
      <c r="AK353" s="236"/>
      <c r="AL353" s="107" t="s">
        <v>16</v>
      </c>
      <c r="AM353" s="231" t="s">
        <v>445</v>
      </c>
      <c r="AN353" s="232"/>
      <c r="AO353" s="232"/>
      <c r="AP353" s="232"/>
      <c r="AQ353" s="232"/>
      <c r="AR353" s="232"/>
      <c r="AS353" s="232"/>
      <c r="AT353" s="237"/>
    </row>
    <row r="354" spans="1:64" ht="14.25" thickBot="1" x14ac:dyDescent="0.2">
      <c r="A354" s="245"/>
      <c r="B354" s="247"/>
      <c r="C354" s="249"/>
      <c r="D354" s="249"/>
      <c r="E354" s="129" t="s">
        <v>6</v>
      </c>
      <c r="F354" s="247"/>
      <c r="G354" s="6" t="s">
        <v>7</v>
      </c>
      <c r="H354" s="247"/>
      <c r="I354" s="228"/>
      <c r="J354" s="230"/>
      <c r="K354" s="230"/>
      <c r="L354" s="115"/>
      <c r="M354" s="108"/>
      <c r="N354" s="238" t="s">
        <v>8</v>
      </c>
      <c r="O354" s="239"/>
      <c r="P354" s="239"/>
      <c r="Q354" s="239"/>
      <c r="R354" s="239"/>
      <c r="S354" s="239"/>
      <c r="T354" s="240"/>
      <c r="U354" s="129" t="s">
        <v>9</v>
      </c>
      <c r="V354" s="111" t="s">
        <v>10</v>
      </c>
      <c r="W354" s="112"/>
      <c r="X354" s="112"/>
      <c r="Y354" s="112"/>
      <c r="Z354" s="112"/>
      <c r="AA354" s="113"/>
      <c r="AB354" s="92" t="s">
        <v>11</v>
      </c>
      <c r="AC354" s="110"/>
      <c r="AD354" s="241" t="s">
        <v>8</v>
      </c>
      <c r="AE354" s="242"/>
      <c r="AF354" s="242"/>
      <c r="AG354" s="242"/>
      <c r="AH354" s="242"/>
      <c r="AI354" s="242"/>
      <c r="AJ354" s="243"/>
      <c r="AK354" s="100" t="s">
        <v>9</v>
      </c>
      <c r="AL354" s="108"/>
      <c r="AM354" s="238" t="s">
        <v>8</v>
      </c>
      <c r="AN354" s="239"/>
      <c r="AO354" s="239"/>
      <c r="AP354" s="239"/>
      <c r="AQ354" s="239"/>
      <c r="AR354" s="239"/>
      <c r="AS354" s="240"/>
      <c r="AT354" s="93" t="s">
        <v>9</v>
      </c>
    </row>
    <row r="355" spans="1:64" x14ac:dyDescent="0.15">
      <c r="A355" s="220">
        <v>71</v>
      </c>
      <c r="B355" s="223"/>
      <c r="C355" s="225"/>
      <c r="D355" s="223"/>
      <c r="E355" s="126" t="str">
        <f>IF(C355="○",IF($D355&lt;&gt;"",VLOOKUP($D355,新規学連登録者入力シート!$A$2:$U$101,8,FALSE),""),IF($D355&lt;&gt;"",IF(VLOOKUP(記入方法!$D355,登録者リスト!$A$1:$F$43729,4,FALSE)=基本情報!$D$6,VLOOKUP(記入方法!$D355,登録者リスト!$A$1:$F$43729,3,FALSE),""),""))</f>
        <v/>
      </c>
      <c r="F355" s="214" t="str">
        <f>IF(C355="○",IF($D355&lt;&gt;"",VLOOKUP($D355,新規学連登録者入力シート!$A$2:$U$101,9,FALSE),""),IF($D355&lt;&gt;"",IF(VLOOKUP(記入方法!$D355,登録者リスト!$A$1:$G$43729,4,FALSE)=基本情報!$D$6,VLOOKUP(記入方法!$D355,登録者リスト!$A$1:$G$43729,7,FALSE),""),""))</f>
        <v/>
      </c>
      <c r="G355" s="127" t="str">
        <f>IF(C355="○",IF($D355&lt;&gt;"",VLOOKUP($D355,新規学連登録者入力シート!$A$2:$U$101,14,FALSE),""),IF($D355&lt;&gt;"",IF(VLOOKUP(記入方法!$D355,登録者リスト!$A$1:$F$43729,4,FALSE)=基本情報!$D$6,VLOOKUP(記入方法!$D355,登録者リスト!$A$1:$F$43729,5,FALSE),""),""))</f>
        <v/>
      </c>
      <c r="H355" s="212" t="str">
        <f>IF(C355="○",IF($D355&lt;&gt;"",VLOOKUP($D355,新規学連登録者入力シート!$A$2:$U$101,19,FALSE),""),IF($D355&lt;&gt;"",IF(VLOOKUP(記入方法!$D355,登録者リスト!$A$1:$H$43729,4,FALSE)=基本情報!$D$6,VLOOKUP(記入方法!$D355,登録者リスト!$A$1:$H$43729,8,FALSE),""),""))</f>
        <v/>
      </c>
      <c r="I355" s="216"/>
      <c r="J355" s="216"/>
      <c r="K355" s="218" t="str">
        <f>IFERROR(IF(I355="","",IF(AND(I355&lt;&gt;"107 ハーフマラソン",I355&lt;&gt;"062 10000mW"),IF(BD355="T",IF(VALUE(M355)&lt;=BB355,"A標準",IF(VALUE(M355)&lt;=BC355,"B標準","未突破")),IF(VALUE(M355)&gt;=BB355,"A標準",IF(VALUE(M355)&gt;=BC355,"B標準","未突破"))),IF(VALUE(M355)&lt;=BC355,"","未突破"))),"")</f>
        <v/>
      </c>
      <c r="L355" s="105"/>
      <c r="M355" s="12" t="str">
        <f>IF(U355="",ASC(N355&amp;IF(P355&lt;&gt;"",TEXT(P355,"00"),"")&amp;IF(R355&lt;&gt;"",TEXT(R355,"00"),"")&amp;IF(T355&lt;&gt;"",TEXT(T355,"00"),"")),ASC(U355))</f>
        <v/>
      </c>
      <c r="N355" s="212"/>
      <c r="O355" s="196" t="s">
        <v>239</v>
      </c>
      <c r="P355" s="206"/>
      <c r="Q355" s="196" t="s">
        <v>240</v>
      </c>
      <c r="R355" s="206"/>
      <c r="S355" s="208" t="s">
        <v>241</v>
      </c>
      <c r="T355" s="210"/>
      <c r="U355" s="212"/>
      <c r="V355" s="7"/>
      <c r="W355" s="8" t="s">
        <v>23</v>
      </c>
      <c r="X355" s="7"/>
      <c r="Y355" s="8" t="s">
        <v>24</v>
      </c>
      <c r="Z355" s="7"/>
      <c r="AA355" s="8" t="s">
        <v>26</v>
      </c>
      <c r="AB355" s="214"/>
      <c r="AC355" s="101" t="str">
        <f>IF(AK355="",ASC(AD355&amp;IF(AF355&lt;&gt;"",TEXT(AF355,"00"),"")&amp;IF(AH355&lt;&gt;"",TEXT(AH355,"00"),"")&amp;IF(AJ355&lt;&gt;"",TEXT(AJ355,"00"),"")),ASC(AK355))</f>
        <v/>
      </c>
      <c r="AD355" s="198" t="str">
        <f>IF(I355="","",IF(I355="201 十種競技","",VLOOKUP(I355,大学記録!$A$3:$H$5,2,FALSE)))</f>
        <v/>
      </c>
      <c r="AE355" s="200" t="s">
        <v>239</v>
      </c>
      <c r="AF355" s="202" t="str">
        <f>IF(I355="","",IF(I355="201 十種競技","",VLOOKUP(I355,大学記録!$A$3:$H$5,4,FALSE)))</f>
        <v/>
      </c>
      <c r="AG355" s="200" t="s">
        <v>240</v>
      </c>
      <c r="AH355" s="202" t="str">
        <f>IF(I355="","",IF(I355="201 十種競技","",VLOOKUP(I355,大学記録!$A$3:$H$5,6,FALSE)))</f>
        <v/>
      </c>
      <c r="AI355" s="204" t="s">
        <v>241</v>
      </c>
      <c r="AJ355" s="262" t="str">
        <f>IF(I355="","",IF(I355="201 十種競技","",VLOOKUP(I355,大学記録!$A$3:$H$5,8,FALSE)))</f>
        <v/>
      </c>
      <c r="AK355" s="198" t="str">
        <f>IF(I355="","",IF(I355="201 十種競技",大学記録!#REF!,""))</f>
        <v/>
      </c>
      <c r="AL355" s="12" t="str">
        <f>IF(AT355="",ASC(AM355&amp;IF(AO355&lt;&gt;"",TEXT(AO355,"00"),"")&amp;IF(AQ355&lt;&gt;"",TEXT(AQ355,"00"),"")&amp;IF(AS355&lt;&gt;"",TEXT(AS355,"00"),"")),ASC(AT355))</f>
        <v/>
      </c>
      <c r="AM355" s="223"/>
      <c r="AN355" s="196" t="s">
        <v>239</v>
      </c>
      <c r="AO355" s="250"/>
      <c r="AP355" s="196" t="s">
        <v>240</v>
      </c>
      <c r="AQ355" s="250"/>
      <c r="AR355" s="208" t="s">
        <v>241</v>
      </c>
      <c r="AS355" s="252"/>
      <c r="AT355" s="254"/>
      <c r="AV355" s="5" t="str">
        <f>IF(AND(I355&lt;&gt;"107 ハーフマラソン",I355&lt;&gt;"062 10000mW"),D355 &amp; "-" &amp; I355,D355 &amp; "-" &amp; I355 &amp; J355)</f>
        <v>-</v>
      </c>
      <c r="AW355" s="5" t="str">
        <f>IF(ISERROR(VLOOKUP(記入方法!$AV355,登録者リスト!#REF!,4,FALSE)),"○","")</f>
        <v>○</v>
      </c>
      <c r="AX355" s="5" t="e">
        <f>IF(AND(I355&lt;&gt;"107 ハーフマラソン",I355&lt;&gt;"062 10000mW"),#REF! &amp; "-" &amp; I355,#REF! &amp; "-" &amp; I355 &amp; J355)</f>
        <v>#REF!</v>
      </c>
      <c r="AY355" s="5" t="str">
        <f>IF(ISERROR(VLOOKUP(AX355,突破者リスト外資格記録入力シート!$D$7:$M$106,2,FALSE)),"○","")</f>
        <v>○</v>
      </c>
      <c r="AZ355" s="5" t="str">
        <f>IF(C355="○","整理番号","登録番号")</f>
        <v>登録番号</v>
      </c>
      <c r="BA355" s="5" t="str">
        <f>IF(I355="107 ハーフマラソン","H",IF(I355="062 10000mW","W",""))</f>
        <v/>
      </c>
      <c r="BB355" s="5" t="e">
        <f>VLOOKUP($I355 &amp; $J355,標準記録!$A$1:$D$26,2,FALSE)</f>
        <v>#N/A</v>
      </c>
      <c r="BC355" s="5" t="e">
        <f>VLOOKUP($I355 &amp; $J355,標準記録!$A$1:$D$26,3,FALSE)</f>
        <v>#N/A</v>
      </c>
      <c r="BD355" s="5" t="e">
        <f>VLOOKUP($I355 &amp; $J355,標準記録!$A$1:$D$26,4,FALSE)</f>
        <v>#N/A</v>
      </c>
      <c r="BE355" s="5" t="str">
        <f>IF(BF355="","",A355)</f>
        <v/>
      </c>
      <c r="BF355" s="5" t="str">
        <f>IF(OR(I355="201 十種競技",I355="202 七種競技"),#REF!,"")</f>
        <v/>
      </c>
      <c r="BG355" s="5" t="str">
        <f>IF(I355="107 ハーフマラソン",#REF!,"")</f>
        <v/>
      </c>
      <c r="BH355" s="5" t="str">
        <f>I355 &amp; K355</f>
        <v/>
      </c>
      <c r="BI355" s="5">
        <f>I355</f>
        <v>0</v>
      </c>
      <c r="BJ355" s="5">
        <f>COUNTIF($BI$5:$BI$401,I355)</f>
        <v>160</v>
      </c>
      <c r="BK355" s="5">
        <f>COUNTIF($BH$5:$BH$401,I355 &amp; "B標準")</f>
        <v>0</v>
      </c>
      <c r="BL355" s="5" t="str">
        <f>D353 &amp; D355</f>
        <v>登録番号</v>
      </c>
    </row>
    <row r="356" spans="1:64" ht="14.25" thickBot="1" x14ac:dyDescent="0.2">
      <c r="A356" s="221"/>
      <c r="B356" s="224"/>
      <c r="C356" s="226"/>
      <c r="D356" s="224"/>
      <c r="E356" s="128" t="str">
        <f>IF(C355="○",IF($D355&lt;&gt;"",VLOOKUP($D355,新規学連登録者入力シート!$A$2:$U$101,7,FALSE),""),IF($D355&lt;&gt;"",IF(VLOOKUP(記入方法!$D355,登録者リスト!$A$1:$F$43729,4,FALSE)=基本情報!$D$6,VLOOKUP(記入方法!$D355,登録者リスト!$A$1:$F$43729,2,FALSE),""),""))</f>
        <v/>
      </c>
      <c r="F356" s="215"/>
      <c r="G356" s="128" t="str">
        <f>IF(C355="○",IF($D355&lt;&gt;"",VLOOKUP($D355,新規学連登録者入力シート!$A$2:$U$101,19,FALSE),""),IF($D355&lt;&gt;"",IF(VLOOKUP(記入方法!$D355,登録者リスト!$A$1:$F$43729,4,FALSE)=基本情報!$D$6,VLOOKUP(記入方法!$D355,登録者リスト!$A$1:$F$43729,6,FALSE),""),""))</f>
        <v/>
      </c>
      <c r="H356" s="213"/>
      <c r="I356" s="217"/>
      <c r="J356" s="217"/>
      <c r="K356" s="219"/>
      <c r="L356" s="106"/>
      <c r="M356" s="14" t="str">
        <f>IF(U356="",ASC(N356&amp;IF(P356&lt;&gt;"",TEXT(P356,"00"),"")&amp;IF(R356&lt;&gt;"",TEXT(R356,"00"),"")&amp;IF(T356&lt;&gt;"",TEXT(T356,"00"),"")),ASC(U356))</f>
        <v/>
      </c>
      <c r="N356" s="213"/>
      <c r="O356" s="197"/>
      <c r="P356" s="207"/>
      <c r="Q356" s="197"/>
      <c r="R356" s="207"/>
      <c r="S356" s="209"/>
      <c r="T356" s="211"/>
      <c r="U356" s="213"/>
      <c r="V356" s="9"/>
      <c r="W356" s="10" t="s">
        <v>23</v>
      </c>
      <c r="X356" s="9"/>
      <c r="Y356" s="10" t="s">
        <v>25</v>
      </c>
      <c r="Z356" s="9"/>
      <c r="AA356" s="10" t="s">
        <v>26</v>
      </c>
      <c r="AB356" s="215"/>
      <c r="AC356" s="102" t="str">
        <f>IF(AK356="",ASC(AD355&amp;IF(AF356&lt;&gt;"",TEXT(AF356,"00"),"")&amp;IF(AH356&lt;&gt;"",TEXT(AH356,"00"),"")&amp;IF(AJ356&lt;&gt;"",TEXT(AJ356,"00"),"")),ASC(AK356))</f>
        <v/>
      </c>
      <c r="AD356" s="199"/>
      <c r="AE356" s="201"/>
      <c r="AF356" s="203"/>
      <c r="AG356" s="201"/>
      <c r="AH356" s="203"/>
      <c r="AI356" s="205"/>
      <c r="AJ356" s="263"/>
      <c r="AK356" s="199"/>
      <c r="AL356" s="14" t="str">
        <f>IF(AT356="",ASC(AM356&amp;IF(AO356&lt;&gt;"",TEXT(AO356,"00"),"")&amp;IF(AQ356&lt;&gt;"",TEXT(AQ356,"00"),"")&amp;IF(AS356&lt;&gt;"",TEXT(AS356,"00"),"")),ASC(AT356))</f>
        <v/>
      </c>
      <c r="AM356" s="224"/>
      <c r="AN356" s="197"/>
      <c r="AO356" s="251"/>
      <c r="AP356" s="197"/>
      <c r="AQ356" s="251"/>
      <c r="AR356" s="209"/>
      <c r="AS356" s="253"/>
      <c r="AT356" s="255"/>
      <c r="AV356" s="5" t="str">
        <f>IF(AND(I356&lt;&gt;"107 ハーフマラソン",I356&lt;&gt;"062 10000mW"),D355 &amp; "-" &amp; I356,D355 &amp; "-" &amp; I356 &amp; J356)</f>
        <v>-</v>
      </c>
      <c r="AW356" s="5" t="str">
        <f>IF(ISERROR(VLOOKUP(記入方法!$AV356,登録者リスト!#REF!,4,FALSE)),"○","")</f>
        <v>○</v>
      </c>
      <c r="AX356" s="5" t="e">
        <f>IF(AND(I356&lt;&gt;"107 ハーフマラソン",I356&lt;&gt;"062 10000mW"),#REF! &amp; "-" &amp; I356,#REF! &amp; "-" &amp; I356 &amp; J356)</f>
        <v>#REF!</v>
      </c>
      <c r="AY356" s="5" t="str">
        <f>IF(ISERROR(VLOOKUP(AX356,突破者リスト外資格記録入力シート!$D$7:$M$106,2,FALSE)),"○","")</f>
        <v>○</v>
      </c>
      <c r="BA356" s="5" t="str">
        <f>IF(I356="107 ハーフマラソン","H",IF(I356="062 10000mW","W",""))</f>
        <v/>
      </c>
      <c r="BB356" s="5" t="e">
        <f>VLOOKUP($I356 &amp; $J356,標準記録!$A$1:$D$26,2,FALSE)</f>
        <v>#N/A</v>
      </c>
      <c r="BC356" s="5" t="e">
        <f>VLOOKUP($I356 &amp; $J356,標準記録!$A$1:$D$26,3,FALSE)</f>
        <v>#N/A</v>
      </c>
      <c r="BD356" s="5" t="e">
        <f>VLOOKUP($I356 &amp; $J356,標準記録!$A$1:$D$26,4,FALSE)</f>
        <v>#N/A</v>
      </c>
      <c r="BE356" s="5" t="str">
        <f>IF(BF356="","",A355)</f>
        <v/>
      </c>
      <c r="BF356" s="5" t="str">
        <f>IF(OR(I356="201 十種競技",I356="202 七種競技"),#REF!,"")</f>
        <v/>
      </c>
      <c r="BG356" s="5" t="str">
        <f>IF(I356="107 ハーフマラソン",#REF!,"")</f>
        <v/>
      </c>
      <c r="BH356" s="5" t="str">
        <f>I356 &amp; K356</f>
        <v/>
      </c>
      <c r="BI356" s="5">
        <f>I356</f>
        <v>0</v>
      </c>
      <c r="BJ356" s="5">
        <f>COUNTIF($BI$5:$BI$401,I356)</f>
        <v>160</v>
      </c>
      <c r="BK356" s="5">
        <f>COUNTIF($BH$5:$BH$401,I356 &amp; "B標準")</f>
        <v>0</v>
      </c>
    </row>
    <row r="357" spans="1:64" ht="15" thickTop="1" thickBot="1" x14ac:dyDescent="0.2">
      <c r="A357" s="222"/>
      <c r="B357" s="256" t="s">
        <v>128</v>
      </c>
      <c r="C357" s="257"/>
      <c r="D357" s="257"/>
      <c r="E357" s="257"/>
      <c r="F357" s="257"/>
      <c r="G357" s="258"/>
      <c r="H357" s="125"/>
      <c r="I357" s="259"/>
      <c r="J357" s="260"/>
      <c r="K357" s="260"/>
      <c r="L357" s="260"/>
      <c r="M357" s="260"/>
      <c r="N357" s="260"/>
      <c r="O357" s="260"/>
      <c r="P357" s="260"/>
      <c r="Q357" s="260"/>
      <c r="R357" s="260"/>
      <c r="S357" s="260"/>
      <c r="T357" s="260"/>
      <c r="U357" s="260"/>
      <c r="V357" s="260"/>
      <c r="W357" s="260"/>
      <c r="X357" s="260"/>
      <c r="Y357" s="260"/>
      <c r="Z357" s="260"/>
      <c r="AA357" s="260"/>
      <c r="AB357" s="260"/>
      <c r="AC357" s="260"/>
      <c r="AD357" s="260"/>
      <c r="AE357" s="260"/>
      <c r="AF357" s="260"/>
      <c r="AG357" s="260"/>
      <c r="AH357" s="260"/>
      <c r="AI357" s="260"/>
      <c r="AJ357" s="260"/>
      <c r="AK357" s="260"/>
      <c r="AL357" s="260"/>
      <c r="AM357" s="260"/>
      <c r="AN357" s="260"/>
      <c r="AO357" s="260"/>
      <c r="AP357" s="260"/>
      <c r="AQ357" s="260"/>
      <c r="AR357" s="260"/>
      <c r="AS357" s="260"/>
      <c r="AT357" s="261"/>
    </row>
    <row r="358" spans="1:64" ht="13.5" customHeight="1" x14ac:dyDescent="0.15">
      <c r="A358" s="244"/>
      <c r="B358" s="246" t="s">
        <v>0</v>
      </c>
      <c r="C358" s="248" t="s">
        <v>242</v>
      </c>
      <c r="D358" s="248" t="str">
        <f>IF(C360="○","整理番号","登録番号")</f>
        <v>登録番号</v>
      </c>
      <c r="E358" s="124" t="s">
        <v>13550</v>
      </c>
      <c r="F358" s="246" t="s">
        <v>275</v>
      </c>
      <c r="G358" s="104" t="s">
        <v>1</v>
      </c>
      <c r="H358" s="229" t="s">
        <v>13551</v>
      </c>
      <c r="I358" s="227" t="s">
        <v>2</v>
      </c>
      <c r="J358" s="229" t="s">
        <v>284</v>
      </c>
      <c r="K358" s="229" t="s">
        <v>3</v>
      </c>
      <c r="L358" s="114" t="s">
        <v>243</v>
      </c>
      <c r="M358" s="107" t="s">
        <v>16</v>
      </c>
      <c r="N358" s="231" t="s">
        <v>4</v>
      </c>
      <c r="O358" s="232"/>
      <c r="P358" s="232"/>
      <c r="Q358" s="232"/>
      <c r="R358" s="232"/>
      <c r="S358" s="232"/>
      <c r="T358" s="232"/>
      <c r="U358" s="232"/>
      <c r="V358" s="232"/>
      <c r="W358" s="232"/>
      <c r="X358" s="232"/>
      <c r="Y358" s="232"/>
      <c r="Z358" s="232"/>
      <c r="AA358" s="232"/>
      <c r="AB358" s="233"/>
      <c r="AC358" s="109" t="s">
        <v>16</v>
      </c>
      <c r="AD358" s="234" t="s">
        <v>448</v>
      </c>
      <c r="AE358" s="235"/>
      <c r="AF358" s="235"/>
      <c r="AG358" s="235"/>
      <c r="AH358" s="235"/>
      <c r="AI358" s="235"/>
      <c r="AJ358" s="235"/>
      <c r="AK358" s="236"/>
      <c r="AL358" s="107" t="s">
        <v>16</v>
      </c>
      <c r="AM358" s="231" t="s">
        <v>445</v>
      </c>
      <c r="AN358" s="232"/>
      <c r="AO358" s="232"/>
      <c r="AP358" s="232"/>
      <c r="AQ358" s="232"/>
      <c r="AR358" s="232"/>
      <c r="AS358" s="232"/>
      <c r="AT358" s="237"/>
    </row>
    <row r="359" spans="1:64" ht="14.25" thickBot="1" x14ac:dyDescent="0.2">
      <c r="A359" s="245"/>
      <c r="B359" s="247"/>
      <c r="C359" s="249"/>
      <c r="D359" s="249"/>
      <c r="E359" s="129" t="s">
        <v>6</v>
      </c>
      <c r="F359" s="247"/>
      <c r="G359" s="6" t="s">
        <v>7</v>
      </c>
      <c r="H359" s="247"/>
      <c r="I359" s="228"/>
      <c r="J359" s="230"/>
      <c r="K359" s="230"/>
      <c r="L359" s="115"/>
      <c r="M359" s="108"/>
      <c r="N359" s="238" t="s">
        <v>8</v>
      </c>
      <c r="O359" s="239"/>
      <c r="P359" s="239"/>
      <c r="Q359" s="239"/>
      <c r="R359" s="239"/>
      <c r="S359" s="239"/>
      <c r="T359" s="240"/>
      <c r="U359" s="129" t="s">
        <v>9</v>
      </c>
      <c r="V359" s="111" t="s">
        <v>10</v>
      </c>
      <c r="W359" s="112"/>
      <c r="X359" s="112"/>
      <c r="Y359" s="112"/>
      <c r="Z359" s="112"/>
      <c r="AA359" s="113"/>
      <c r="AB359" s="92" t="s">
        <v>11</v>
      </c>
      <c r="AC359" s="110"/>
      <c r="AD359" s="241" t="s">
        <v>8</v>
      </c>
      <c r="AE359" s="242"/>
      <c r="AF359" s="242"/>
      <c r="AG359" s="242"/>
      <c r="AH359" s="242"/>
      <c r="AI359" s="242"/>
      <c r="AJ359" s="243"/>
      <c r="AK359" s="100" t="s">
        <v>9</v>
      </c>
      <c r="AL359" s="108"/>
      <c r="AM359" s="238" t="s">
        <v>8</v>
      </c>
      <c r="AN359" s="239"/>
      <c r="AO359" s="239"/>
      <c r="AP359" s="239"/>
      <c r="AQ359" s="239"/>
      <c r="AR359" s="239"/>
      <c r="AS359" s="240"/>
      <c r="AT359" s="93" t="s">
        <v>9</v>
      </c>
    </row>
    <row r="360" spans="1:64" x14ac:dyDescent="0.15">
      <c r="A360" s="220">
        <v>72</v>
      </c>
      <c r="B360" s="223"/>
      <c r="C360" s="225"/>
      <c r="D360" s="223"/>
      <c r="E360" s="126" t="str">
        <f>IF(C360="○",IF($D360&lt;&gt;"",VLOOKUP($D360,新規学連登録者入力シート!$A$2:$U$101,8,FALSE),""),IF($D360&lt;&gt;"",IF(VLOOKUP(記入方法!$D360,登録者リスト!$A$1:$F$43729,4,FALSE)=基本情報!$D$6,VLOOKUP(記入方法!$D360,登録者リスト!$A$1:$F$43729,3,FALSE),""),""))</f>
        <v/>
      </c>
      <c r="F360" s="214" t="str">
        <f>IF(C360="○",IF($D360&lt;&gt;"",VLOOKUP($D360,新規学連登録者入力シート!$A$2:$U$101,9,FALSE),""),IF($D360&lt;&gt;"",IF(VLOOKUP(記入方法!$D360,登録者リスト!$A$1:$G$43729,4,FALSE)=基本情報!$D$6,VLOOKUP(記入方法!$D360,登録者リスト!$A$1:$G$43729,7,FALSE),""),""))</f>
        <v/>
      </c>
      <c r="G360" s="127" t="str">
        <f>IF(C360="○",IF($D360&lt;&gt;"",VLOOKUP($D360,新規学連登録者入力シート!$A$2:$U$101,14,FALSE),""),IF($D360&lt;&gt;"",IF(VLOOKUP(記入方法!$D360,登録者リスト!$A$1:$F$43729,4,FALSE)=基本情報!$D$6,VLOOKUP(記入方法!$D360,登録者リスト!$A$1:$F$43729,5,FALSE),""),""))</f>
        <v/>
      </c>
      <c r="H360" s="212" t="str">
        <f>IF(C360="○",IF($D360&lt;&gt;"",VLOOKUP($D360,新規学連登録者入力シート!$A$2:$U$101,19,FALSE),""),IF($D360&lt;&gt;"",IF(VLOOKUP(記入方法!$D360,登録者リスト!$A$1:$H$43729,4,FALSE)=基本情報!$D$6,VLOOKUP(記入方法!$D360,登録者リスト!$A$1:$H$43729,8,FALSE),""),""))</f>
        <v/>
      </c>
      <c r="I360" s="216"/>
      <c r="J360" s="216"/>
      <c r="K360" s="218" t="str">
        <f>IFERROR(IF(I360="","",IF(AND(I360&lt;&gt;"107 ハーフマラソン",I360&lt;&gt;"062 10000mW"),IF(BD360="T",IF(VALUE(M360)&lt;=BB360,"A標準",IF(VALUE(M360)&lt;=BC360,"B標準","未突破")),IF(VALUE(M360)&gt;=BB360,"A標準",IF(VALUE(M360)&gt;=BC360,"B標準","未突破"))),IF(VALUE(M360)&lt;=BC360,"","未突破"))),"")</f>
        <v/>
      </c>
      <c r="L360" s="105"/>
      <c r="M360" s="12" t="str">
        <f>IF(U360="",ASC(N360&amp;IF(P360&lt;&gt;"",TEXT(P360,"00"),"")&amp;IF(R360&lt;&gt;"",TEXT(R360,"00"),"")&amp;IF(T360&lt;&gt;"",TEXT(T360,"00"),"")),ASC(U360))</f>
        <v/>
      </c>
      <c r="N360" s="212"/>
      <c r="O360" s="196" t="s">
        <v>239</v>
      </c>
      <c r="P360" s="206"/>
      <c r="Q360" s="196" t="s">
        <v>240</v>
      </c>
      <c r="R360" s="206"/>
      <c r="S360" s="208" t="s">
        <v>241</v>
      </c>
      <c r="T360" s="210"/>
      <c r="U360" s="212"/>
      <c r="V360" s="7"/>
      <c r="W360" s="8" t="s">
        <v>23</v>
      </c>
      <c r="X360" s="7"/>
      <c r="Y360" s="8" t="s">
        <v>24</v>
      </c>
      <c r="Z360" s="7"/>
      <c r="AA360" s="8" t="s">
        <v>26</v>
      </c>
      <c r="AB360" s="214"/>
      <c r="AC360" s="101" t="str">
        <f>IF(AK360="",ASC(AD360&amp;IF(AF360&lt;&gt;"",TEXT(AF360,"00"),"")&amp;IF(AH360&lt;&gt;"",TEXT(AH360,"00"),"")&amp;IF(AJ360&lt;&gt;"",TEXT(AJ360,"00"),"")),ASC(AK360))</f>
        <v/>
      </c>
      <c r="AD360" s="198" t="str">
        <f>IF(I360="","",IF(I360="201 十種競技","",VLOOKUP(I360,大学記録!$A$3:$H$5,2,FALSE)))</f>
        <v/>
      </c>
      <c r="AE360" s="200" t="s">
        <v>239</v>
      </c>
      <c r="AF360" s="202" t="str">
        <f>IF(I360="","",IF(I360="201 十種競技","",VLOOKUP(I360,大学記録!$A$3:$H$5,4,FALSE)))</f>
        <v/>
      </c>
      <c r="AG360" s="200" t="s">
        <v>240</v>
      </c>
      <c r="AH360" s="202" t="str">
        <f>IF(I360="","",IF(I360="201 十種競技","",VLOOKUP(I360,大学記録!$A$3:$H$5,6,FALSE)))</f>
        <v/>
      </c>
      <c r="AI360" s="204" t="s">
        <v>241</v>
      </c>
      <c r="AJ360" s="262" t="str">
        <f>IF(I360="","",IF(I360="201 十種競技","",VLOOKUP(I360,大学記録!$A$3:$H$5,8,FALSE)))</f>
        <v/>
      </c>
      <c r="AK360" s="198" t="str">
        <f>IF(I360="","",IF(I360="201 十種競技",大学記録!#REF!,""))</f>
        <v/>
      </c>
      <c r="AL360" s="12" t="str">
        <f>IF(AT360="",ASC(AM360&amp;IF(AO360&lt;&gt;"",TEXT(AO360,"00"),"")&amp;IF(AQ360&lt;&gt;"",TEXT(AQ360,"00"),"")&amp;IF(AS360&lt;&gt;"",TEXT(AS360,"00"),"")),ASC(AT360))</f>
        <v/>
      </c>
      <c r="AM360" s="223"/>
      <c r="AN360" s="196" t="s">
        <v>239</v>
      </c>
      <c r="AO360" s="250"/>
      <c r="AP360" s="196" t="s">
        <v>240</v>
      </c>
      <c r="AQ360" s="250"/>
      <c r="AR360" s="208" t="s">
        <v>241</v>
      </c>
      <c r="AS360" s="252"/>
      <c r="AT360" s="254"/>
      <c r="AV360" s="5" t="str">
        <f>IF(AND(I360&lt;&gt;"107 ハーフマラソン",I360&lt;&gt;"062 10000mW"),D360 &amp; "-" &amp; I360,D360 &amp; "-" &amp; I360 &amp; J360)</f>
        <v>-</v>
      </c>
      <c r="AW360" s="5" t="str">
        <f>IF(ISERROR(VLOOKUP(記入方法!$AV360,登録者リスト!#REF!,4,FALSE)),"○","")</f>
        <v>○</v>
      </c>
      <c r="AX360" s="5" t="e">
        <f>IF(AND(I360&lt;&gt;"107 ハーフマラソン",I360&lt;&gt;"062 10000mW"),#REF! &amp; "-" &amp; I360,#REF! &amp; "-" &amp; I360 &amp; J360)</f>
        <v>#REF!</v>
      </c>
      <c r="AY360" s="5" t="str">
        <f>IF(ISERROR(VLOOKUP(AX360,突破者リスト外資格記録入力シート!$D$7:$M$106,2,FALSE)),"○","")</f>
        <v>○</v>
      </c>
      <c r="AZ360" s="5" t="str">
        <f>IF(C360="○","整理番号","登録番号")</f>
        <v>登録番号</v>
      </c>
      <c r="BA360" s="5" t="str">
        <f>IF(I360="107 ハーフマラソン","H",IF(I360="062 10000mW","W",""))</f>
        <v/>
      </c>
      <c r="BB360" s="5" t="e">
        <f>VLOOKUP($I360 &amp; $J360,標準記録!$A$1:$D$26,2,FALSE)</f>
        <v>#N/A</v>
      </c>
      <c r="BC360" s="5" t="e">
        <f>VLOOKUP($I360 &amp; $J360,標準記録!$A$1:$D$26,3,FALSE)</f>
        <v>#N/A</v>
      </c>
      <c r="BD360" s="5" t="e">
        <f>VLOOKUP($I360 &amp; $J360,標準記録!$A$1:$D$26,4,FALSE)</f>
        <v>#N/A</v>
      </c>
      <c r="BE360" s="5" t="str">
        <f>IF(BF360="","",A360)</f>
        <v/>
      </c>
      <c r="BF360" s="5" t="str">
        <f>IF(OR(I360="201 十種競技",I360="202 七種競技"),#REF!,"")</f>
        <v/>
      </c>
      <c r="BG360" s="5" t="str">
        <f>IF(I360="107 ハーフマラソン",#REF!,"")</f>
        <v/>
      </c>
      <c r="BH360" s="5" t="str">
        <f>I360 &amp; K360</f>
        <v/>
      </c>
      <c r="BI360" s="5">
        <f>I360</f>
        <v>0</v>
      </c>
      <c r="BJ360" s="5">
        <f>COUNTIF($BI$5:$BI$401,I360)</f>
        <v>160</v>
      </c>
      <c r="BK360" s="5">
        <f>COUNTIF($BH$5:$BH$401,I360 &amp; "B標準")</f>
        <v>0</v>
      </c>
      <c r="BL360" s="5" t="str">
        <f>D358 &amp; D360</f>
        <v>登録番号</v>
      </c>
    </row>
    <row r="361" spans="1:64" ht="14.25" thickBot="1" x14ac:dyDescent="0.2">
      <c r="A361" s="221"/>
      <c r="B361" s="224"/>
      <c r="C361" s="226"/>
      <c r="D361" s="224"/>
      <c r="E361" s="128" t="str">
        <f>IF(C360="○",IF($D360&lt;&gt;"",VLOOKUP($D360,新規学連登録者入力シート!$A$2:$U$101,7,FALSE),""),IF($D360&lt;&gt;"",IF(VLOOKUP(記入方法!$D360,登録者リスト!$A$1:$F$43729,4,FALSE)=基本情報!$D$6,VLOOKUP(記入方法!$D360,登録者リスト!$A$1:$F$43729,2,FALSE),""),""))</f>
        <v/>
      </c>
      <c r="F361" s="215"/>
      <c r="G361" s="128" t="str">
        <f>IF(C360="○",IF($D360&lt;&gt;"",VLOOKUP($D360,新規学連登録者入力シート!$A$2:$U$101,19,FALSE),""),IF($D360&lt;&gt;"",IF(VLOOKUP(記入方法!$D360,登録者リスト!$A$1:$F$43729,4,FALSE)=基本情報!$D$6,VLOOKUP(記入方法!$D360,登録者リスト!$A$1:$F$43729,6,FALSE),""),""))</f>
        <v/>
      </c>
      <c r="H361" s="213"/>
      <c r="I361" s="217"/>
      <c r="J361" s="217"/>
      <c r="K361" s="219"/>
      <c r="L361" s="106"/>
      <c r="M361" s="14" t="str">
        <f>IF(U361="",ASC(N361&amp;IF(P361&lt;&gt;"",TEXT(P361,"00"),"")&amp;IF(R361&lt;&gt;"",TEXT(R361,"00"),"")&amp;IF(T361&lt;&gt;"",TEXT(T361,"00"),"")),ASC(U361))</f>
        <v/>
      </c>
      <c r="N361" s="213"/>
      <c r="O361" s="197"/>
      <c r="P361" s="207"/>
      <c r="Q361" s="197"/>
      <c r="R361" s="207"/>
      <c r="S361" s="209"/>
      <c r="T361" s="211"/>
      <c r="U361" s="213"/>
      <c r="V361" s="9"/>
      <c r="W361" s="10" t="s">
        <v>23</v>
      </c>
      <c r="X361" s="9"/>
      <c r="Y361" s="10" t="s">
        <v>25</v>
      </c>
      <c r="Z361" s="9"/>
      <c r="AA361" s="10" t="s">
        <v>26</v>
      </c>
      <c r="AB361" s="215"/>
      <c r="AC361" s="102" t="str">
        <f>IF(AK361="",ASC(AD360&amp;IF(AF361&lt;&gt;"",TEXT(AF361,"00"),"")&amp;IF(AH361&lt;&gt;"",TEXT(AH361,"00"),"")&amp;IF(AJ361&lt;&gt;"",TEXT(AJ361,"00"),"")),ASC(AK361))</f>
        <v/>
      </c>
      <c r="AD361" s="199"/>
      <c r="AE361" s="201"/>
      <c r="AF361" s="203"/>
      <c r="AG361" s="201"/>
      <c r="AH361" s="203"/>
      <c r="AI361" s="205"/>
      <c r="AJ361" s="263"/>
      <c r="AK361" s="199"/>
      <c r="AL361" s="14" t="str">
        <f>IF(AT361="",ASC(AM361&amp;IF(AO361&lt;&gt;"",TEXT(AO361,"00"),"")&amp;IF(AQ361&lt;&gt;"",TEXT(AQ361,"00"),"")&amp;IF(AS361&lt;&gt;"",TEXT(AS361,"00"),"")),ASC(AT361))</f>
        <v/>
      </c>
      <c r="AM361" s="224"/>
      <c r="AN361" s="197"/>
      <c r="AO361" s="251"/>
      <c r="AP361" s="197"/>
      <c r="AQ361" s="251"/>
      <c r="AR361" s="209"/>
      <c r="AS361" s="253"/>
      <c r="AT361" s="255"/>
      <c r="AV361" s="5" t="str">
        <f>IF(AND(I361&lt;&gt;"107 ハーフマラソン",I361&lt;&gt;"062 10000mW"),D360 &amp; "-" &amp; I361,D360 &amp; "-" &amp; I361 &amp; J361)</f>
        <v>-</v>
      </c>
      <c r="AW361" s="5" t="str">
        <f>IF(ISERROR(VLOOKUP(記入方法!$AV361,登録者リスト!#REF!,4,FALSE)),"○","")</f>
        <v>○</v>
      </c>
      <c r="AX361" s="5" t="e">
        <f>IF(AND(I361&lt;&gt;"107 ハーフマラソン",I361&lt;&gt;"062 10000mW"),#REF! &amp; "-" &amp; I361,#REF! &amp; "-" &amp; I361 &amp; J361)</f>
        <v>#REF!</v>
      </c>
      <c r="AY361" s="5" t="str">
        <f>IF(ISERROR(VLOOKUP(AX361,突破者リスト外資格記録入力シート!$D$7:$M$106,2,FALSE)),"○","")</f>
        <v>○</v>
      </c>
      <c r="BA361" s="5" t="str">
        <f>IF(I361="107 ハーフマラソン","H",IF(I361="062 10000mW","W",""))</f>
        <v/>
      </c>
      <c r="BB361" s="5" t="e">
        <f>VLOOKUP($I361 &amp; $J361,標準記録!$A$1:$D$26,2,FALSE)</f>
        <v>#N/A</v>
      </c>
      <c r="BC361" s="5" t="e">
        <f>VLOOKUP($I361 &amp; $J361,標準記録!$A$1:$D$26,3,FALSE)</f>
        <v>#N/A</v>
      </c>
      <c r="BD361" s="5" t="e">
        <f>VLOOKUP($I361 &amp; $J361,標準記録!$A$1:$D$26,4,FALSE)</f>
        <v>#N/A</v>
      </c>
      <c r="BE361" s="5" t="str">
        <f>IF(BF361="","",A360)</f>
        <v/>
      </c>
      <c r="BF361" s="5" t="str">
        <f>IF(OR(I361="201 十種競技",I361="202 七種競技"),#REF!,"")</f>
        <v/>
      </c>
      <c r="BG361" s="5" t="str">
        <f>IF(I361="107 ハーフマラソン",#REF!,"")</f>
        <v/>
      </c>
      <c r="BH361" s="5" t="str">
        <f>I361 &amp; K361</f>
        <v/>
      </c>
      <c r="BI361" s="5">
        <f>I361</f>
        <v>0</v>
      </c>
      <c r="BJ361" s="5">
        <f>COUNTIF($BI$5:$BI$401,I361)</f>
        <v>160</v>
      </c>
      <c r="BK361" s="5">
        <f>COUNTIF($BH$5:$BH$401,I361 &amp; "B標準")</f>
        <v>0</v>
      </c>
    </row>
    <row r="362" spans="1:64" ht="15" thickTop="1" thickBot="1" x14ac:dyDescent="0.2">
      <c r="A362" s="222"/>
      <c r="B362" s="256" t="s">
        <v>128</v>
      </c>
      <c r="C362" s="257"/>
      <c r="D362" s="257"/>
      <c r="E362" s="257"/>
      <c r="F362" s="257"/>
      <c r="G362" s="258"/>
      <c r="H362" s="125"/>
      <c r="I362" s="259"/>
      <c r="J362" s="260"/>
      <c r="K362" s="260"/>
      <c r="L362" s="260"/>
      <c r="M362" s="260"/>
      <c r="N362" s="260"/>
      <c r="O362" s="260"/>
      <c r="P362" s="260"/>
      <c r="Q362" s="260"/>
      <c r="R362" s="260"/>
      <c r="S362" s="260"/>
      <c r="T362" s="260"/>
      <c r="U362" s="260"/>
      <c r="V362" s="260"/>
      <c r="W362" s="260"/>
      <c r="X362" s="260"/>
      <c r="Y362" s="260"/>
      <c r="Z362" s="260"/>
      <c r="AA362" s="260"/>
      <c r="AB362" s="260"/>
      <c r="AC362" s="260"/>
      <c r="AD362" s="260"/>
      <c r="AE362" s="260"/>
      <c r="AF362" s="260"/>
      <c r="AG362" s="260"/>
      <c r="AH362" s="260"/>
      <c r="AI362" s="260"/>
      <c r="AJ362" s="260"/>
      <c r="AK362" s="260"/>
      <c r="AL362" s="260"/>
      <c r="AM362" s="260"/>
      <c r="AN362" s="260"/>
      <c r="AO362" s="260"/>
      <c r="AP362" s="260"/>
      <c r="AQ362" s="260"/>
      <c r="AR362" s="260"/>
      <c r="AS362" s="260"/>
      <c r="AT362" s="261"/>
    </row>
    <row r="363" spans="1:64" ht="13.5" customHeight="1" x14ac:dyDescent="0.15">
      <c r="A363" s="244"/>
      <c r="B363" s="246" t="s">
        <v>0</v>
      </c>
      <c r="C363" s="248" t="s">
        <v>242</v>
      </c>
      <c r="D363" s="248" t="str">
        <f>IF(C365="○","整理番号","登録番号")</f>
        <v>登録番号</v>
      </c>
      <c r="E363" s="124" t="s">
        <v>13550</v>
      </c>
      <c r="F363" s="246" t="s">
        <v>275</v>
      </c>
      <c r="G363" s="104" t="s">
        <v>1</v>
      </c>
      <c r="H363" s="229" t="s">
        <v>13551</v>
      </c>
      <c r="I363" s="227" t="s">
        <v>2</v>
      </c>
      <c r="J363" s="229" t="s">
        <v>284</v>
      </c>
      <c r="K363" s="229" t="s">
        <v>3</v>
      </c>
      <c r="L363" s="114" t="s">
        <v>243</v>
      </c>
      <c r="M363" s="107" t="s">
        <v>16</v>
      </c>
      <c r="N363" s="231" t="s">
        <v>4</v>
      </c>
      <c r="O363" s="232"/>
      <c r="P363" s="232"/>
      <c r="Q363" s="232"/>
      <c r="R363" s="232"/>
      <c r="S363" s="232"/>
      <c r="T363" s="232"/>
      <c r="U363" s="232"/>
      <c r="V363" s="232"/>
      <c r="W363" s="232"/>
      <c r="X363" s="232"/>
      <c r="Y363" s="232"/>
      <c r="Z363" s="232"/>
      <c r="AA363" s="232"/>
      <c r="AB363" s="233"/>
      <c r="AC363" s="109" t="s">
        <v>16</v>
      </c>
      <c r="AD363" s="234" t="s">
        <v>448</v>
      </c>
      <c r="AE363" s="235"/>
      <c r="AF363" s="235"/>
      <c r="AG363" s="235"/>
      <c r="AH363" s="235"/>
      <c r="AI363" s="235"/>
      <c r="AJ363" s="235"/>
      <c r="AK363" s="236"/>
      <c r="AL363" s="107" t="s">
        <v>16</v>
      </c>
      <c r="AM363" s="231" t="s">
        <v>445</v>
      </c>
      <c r="AN363" s="232"/>
      <c r="AO363" s="232"/>
      <c r="AP363" s="232"/>
      <c r="AQ363" s="232"/>
      <c r="AR363" s="232"/>
      <c r="AS363" s="232"/>
      <c r="AT363" s="237"/>
    </row>
    <row r="364" spans="1:64" ht="14.25" thickBot="1" x14ac:dyDescent="0.2">
      <c r="A364" s="245"/>
      <c r="B364" s="247"/>
      <c r="C364" s="249"/>
      <c r="D364" s="249"/>
      <c r="E364" s="129" t="s">
        <v>6</v>
      </c>
      <c r="F364" s="247"/>
      <c r="G364" s="6" t="s">
        <v>7</v>
      </c>
      <c r="H364" s="247"/>
      <c r="I364" s="228"/>
      <c r="J364" s="230"/>
      <c r="K364" s="230"/>
      <c r="L364" s="115"/>
      <c r="M364" s="108"/>
      <c r="N364" s="238" t="s">
        <v>8</v>
      </c>
      <c r="O364" s="239"/>
      <c r="P364" s="239"/>
      <c r="Q364" s="239"/>
      <c r="R364" s="239"/>
      <c r="S364" s="239"/>
      <c r="T364" s="240"/>
      <c r="U364" s="129" t="s">
        <v>9</v>
      </c>
      <c r="V364" s="111" t="s">
        <v>10</v>
      </c>
      <c r="W364" s="112"/>
      <c r="X364" s="112"/>
      <c r="Y364" s="112"/>
      <c r="Z364" s="112"/>
      <c r="AA364" s="113"/>
      <c r="AB364" s="92" t="s">
        <v>11</v>
      </c>
      <c r="AC364" s="110"/>
      <c r="AD364" s="241" t="s">
        <v>8</v>
      </c>
      <c r="AE364" s="242"/>
      <c r="AF364" s="242"/>
      <c r="AG364" s="242"/>
      <c r="AH364" s="242"/>
      <c r="AI364" s="242"/>
      <c r="AJ364" s="243"/>
      <c r="AK364" s="100" t="s">
        <v>9</v>
      </c>
      <c r="AL364" s="108"/>
      <c r="AM364" s="238" t="s">
        <v>8</v>
      </c>
      <c r="AN364" s="239"/>
      <c r="AO364" s="239"/>
      <c r="AP364" s="239"/>
      <c r="AQ364" s="239"/>
      <c r="AR364" s="239"/>
      <c r="AS364" s="240"/>
      <c r="AT364" s="93" t="s">
        <v>9</v>
      </c>
    </row>
    <row r="365" spans="1:64" x14ac:dyDescent="0.15">
      <c r="A365" s="220">
        <v>73</v>
      </c>
      <c r="B365" s="223"/>
      <c r="C365" s="225"/>
      <c r="D365" s="223"/>
      <c r="E365" s="126" t="str">
        <f>IF(C365="○",IF($D365&lt;&gt;"",VLOOKUP($D365,新規学連登録者入力シート!$A$2:$U$101,8,FALSE),""),IF($D365&lt;&gt;"",IF(VLOOKUP(記入方法!$D365,登録者リスト!$A$1:$F$43729,4,FALSE)=基本情報!$D$6,VLOOKUP(記入方法!$D365,登録者リスト!$A$1:$F$43729,3,FALSE),""),""))</f>
        <v/>
      </c>
      <c r="F365" s="214" t="str">
        <f>IF(C365="○",IF($D365&lt;&gt;"",VLOOKUP($D365,新規学連登録者入力シート!$A$2:$U$101,9,FALSE),""),IF($D365&lt;&gt;"",IF(VLOOKUP(記入方法!$D365,登録者リスト!$A$1:$G$43729,4,FALSE)=基本情報!$D$6,VLOOKUP(記入方法!$D365,登録者リスト!$A$1:$G$43729,7,FALSE),""),""))</f>
        <v/>
      </c>
      <c r="G365" s="127" t="str">
        <f>IF(C365="○",IF($D365&lt;&gt;"",VLOOKUP($D365,新規学連登録者入力シート!$A$2:$U$101,14,FALSE),""),IF($D365&lt;&gt;"",IF(VLOOKUP(記入方法!$D365,登録者リスト!$A$1:$F$43729,4,FALSE)=基本情報!$D$6,VLOOKUP(記入方法!$D365,登録者リスト!$A$1:$F$43729,5,FALSE),""),""))</f>
        <v/>
      </c>
      <c r="H365" s="212" t="str">
        <f>IF(C365="○",IF($D365&lt;&gt;"",VLOOKUP($D365,新規学連登録者入力シート!$A$2:$U$101,19,FALSE),""),IF($D365&lt;&gt;"",IF(VLOOKUP(記入方法!$D365,登録者リスト!$A$1:$H$43729,4,FALSE)=基本情報!$D$6,VLOOKUP(記入方法!$D365,登録者リスト!$A$1:$H$43729,8,FALSE),""),""))</f>
        <v/>
      </c>
      <c r="I365" s="216"/>
      <c r="J365" s="216"/>
      <c r="K365" s="218" t="str">
        <f>IFERROR(IF(I365="","",IF(AND(I365&lt;&gt;"107 ハーフマラソン",I365&lt;&gt;"062 10000mW"),IF(BD365="T",IF(VALUE(M365)&lt;=BB365,"A標準",IF(VALUE(M365)&lt;=BC365,"B標準","未突破")),IF(VALUE(M365)&gt;=BB365,"A標準",IF(VALUE(M365)&gt;=BC365,"B標準","未突破"))),IF(VALUE(M365)&lt;=BC365,"","未突破"))),"")</f>
        <v/>
      </c>
      <c r="L365" s="105"/>
      <c r="M365" s="12" t="str">
        <f>IF(U365="",ASC(N365&amp;IF(P365&lt;&gt;"",TEXT(P365,"00"),"")&amp;IF(R365&lt;&gt;"",TEXT(R365,"00"),"")&amp;IF(T365&lt;&gt;"",TEXT(T365,"00"),"")),ASC(U365))</f>
        <v/>
      </c>
      <c r="N365" s="212"/>
      <c r="O365" s="196" t="s">
        <v>239</v>
      </c>
      <c r="P365" s="206"/>
      <c r="Q365" s="196" t="s">
        <v>240</v>
      </c>
      <c r="R365" s="206"/>
      <c r="S365" s="208" t="s">
        <v>241</v>
      </c>
      <c r="T365" s="210"/>
      <c r="U365" s="212"/>
      <c r="V365" s="7"/>
      <c r="W365" s="8" t="s">
        <v>23</v>
      </c>
      <c r="X365" s="7"/>
      <c r="Y365" s="8" t="s">
        <v>24</v>
      </c>
      <c r="Z365" s="7"/>
      <c r="AA365" s="8" t="s">
        <v>26</v>
      </c>
      <c r="AB365" s="214"/>
      <c r="AC365" s="101" t="str">
        <f>IF(AK365="",ASC(AD365&amp;IF(AF365&lt;&gt;"",TEXT(AF365,"00"),"")&amp;IF(AH365&lt;&gt;"",TEXT(AH365,"00"),"")&amp;IF(AJ365&lt;&gt;"",TEXT(AJ365,"00"),"")),ASC(AK365))</f>
        <v/>
      </c>
      <c r="AD365" s="198" t="str">
        <f>IF(I365="","",IF(I365="201 十種競技","",VLOOKUP(I365,大学記録!$A$3:$H$5,2,FALSE)))</f>
        <v/>
      </c>
      <c r="AE365" s="200" t="s">
        <v>239</v>
      </c>
      <c r="AF365" s="202" t="str">
        <f>IF(I365="","",IF(I365="201 十種競技","",VLOOKUP(I365,大学記録!$A$3:$H$5,4,FALSE)))</f>
        <v/>
      </c>
      <c r="AG365" s="200" t="s">
        <v>240</v>
      </c>
      <c r="AH365" s="202" t="str">
        <f>IF(I365="","",IF(I365="201 十種競技","",VLOOKUP(I365,大学記録!$A$3:$H$5,6,FALSE)))</f>
        <v/>
      </c>
      <c r="AI365" s="204" t="s">
        <v>241</v>
      </c>
      <c r="AJ365" s="262" t="str">
        <f>IF(I365="","",IF(I365="201 十種競技","",VLOOKUP(I365,大学記録!$A$3:$H$5,8,FALSE)))</f>
        <v/>
      </c>
      <c r="AK365" s="198" t="str">
        <f>IF(I365="","",IF(I365="201 十種競技",大学記録!#REF!,""))</f>
        <v/>
      </c>
      <c r="AL365" s="12" t="str">
        <f>IF(AT365="",ASC(AM365&amp;IF(AO365&lt;&gt;"",TEXT(AO365,"00"),"")&amp;IF(AQ365&lt;&gt;"",TEXT(AQ365,"00"),"")&amp;IF(AS365&lt;&gt;"",TEXT(AS365,"00"),"")),ASC(AT365))</f>
        <v/>
      </c>
      <c r="AM365" s="223"/>
      <c r="AN365" s="196" t="s">
        <v>239</v>
      </c>
      <c r="AO365" s="250"/>
      <c r="AP365" s="196" t="s">
        <v>240</v>
      </c>
      <c r="AQ365" s="250"/>
      <c r="AR365" s="208" t="s">
        <v>241</v>
      </c>
      <c r="AS365" s="252"/>
      <c r="AT365" s="254"/>
      <c r="AV365" s="5" t="str">
        <f>IF(AND(I365&lt;&gt;"107 ハーフマラソン",I365&lt;&gt;"062 10000mW"),D365 &amp; "-" &amp; I365,D365 &amp; "-" &amp; I365 &amp; J365)</f>
        <v>-</v>
      </c>
      <c r="AW365" s="5" t="str">
        <f>IF(ISERROR(VLOOKUP(記入方法!$AV365,登録者リスト!#REF!,4,FALSE)),"○","")</f>
        <v>○</v>
      </c>
      <c r="AX365" s="5" t="e">
        <f>IF(AND(I365&lt;&gt;"107 ハーフマラソン",I365&lt;&gt;"062 10000mW"),#REF! &amp; "-" &amp; I365,#REF! &amp; "-" &amp; I365 &amp; J365)</f>
        <v>#REF!</v>
      </c>
      <c r="AY365" s="5" t="str">
        <f>IF(ISERROR(VLOOKUP(AX365,突破者リスト外資格記録入力シート!$D$7:$M$106,2,FALSE)),"○","")</f>
        <v>○</v>
      </c>
      <c r="AZ365" s="5" t="str">
        <f>IF(C365="○","整理番号","登録番号")</f>
        <v>登録番号</v>
      </c>
      <c r="BA365" s="5" t="str">
        <f>IF(I365="107 ハーフマラソン","H",IF(I365="062 10000mW","W",""))</f>
        <v/>
      </c>
      <c r="BB365" s="5" t="e">
        <f>VLOOKUP($I365 &amp; $J365,標準記録!$A$1:$D$26,2,FALSE)</f>
        <v>#N/A</v>
      </c>
      <c r="BC365" s="5" t="e">
        <f>VLOOKUP($I365 &amp; $J365,標準記録!$A$1:$D$26,3,FALSE)</f>
        <v>#N/A</v>
      </c>
      <c r="BD365" s="5" t="e">
        <f>VLOOKUP($I365 &amp; $J365,標準記録!$A$1:$D$26,4,FALSE)</f>
        <v>#N/A</v>
      </c>
      <c r="BE365" s="5" t="str">
        <f>IF(BF365="","",A365)</f>
        <v/>
      </c>
      <c r="BF365" s="5" t="str">
        <f>IF(OR(I365="201 十種競技",I365="202 七種競技"),#REF!,"")</f>
        <v/>
      </c>
      <c r="BG365" s="5" t="str">
        <f>IF(I365="107 ハーフマラソン",#REF!,"")</f>
        <v/>
      </c>
      <c r="BH365" s="5" t="str">
        <f>I365 &amp; K365</f>
        <v/>
      </c>
      <c r="BI365" s="5">
        <f>I365</f>
        <v>0</v>
      </c>
      <c r="BJ365" s="5">
        <f>COUNTIF($BI$5:$BI$401,I365)</f>
        <v>160</v>
      </c>
      <c r="BK365" s="5">
        <f>COUNTIF($BH$5:$BH$401,I365 &amp; "B標準")</f>
        <v>0</v>
      </c>
      <c r="BL365" s="5" t="str">
        <f>D363 &amp; D365</f>
        <v>登録番号</v>
      </c>
    </row>
    <row r="366" spans="1:64" ht="14.25" thickBot="1" x14ac:dyDescent="0.2">
      <c r="A366" s="221"/>
      <c r="B366" s="224"/>
      <c r="C366" s="226"/>
      <c r="D366" s="224"/>
      <c r="E366" s="128" t="str">
        <f>IF(C365="○",IF($D365&lt;&gt;"",VLOOKUP($D365,新規学連登録者入力シート!$A$2:$U$101,7,FALSE),""),IF($D365&lt;&gt;"",IF(VLOOKUP(記入方法!$D365,登録者リスト!$A$1:$F$43729,4,FALSE)=基本情報!$D$6,VLOOKUP(記入方法!$D365,登録者リスト!$A$1:$F$43729,2,FALSE),""),""))</f>
        <v/>
      </c>
      <c r="F366" s="215"/>
      <c r="G366" s="128" t="str">
        <f>IF(C365="○",IF($D365&lt;&gt;"",VLOOKUP($D365,新規学連登録者入力シート!$A$2:$U$101,19,FALSE),""),IF($D365&lt;&gt;"",IF(VLOOKUP(記入方法!$D365,登録者リスト!$A$1:$F$43729,4,FALSE)=基本情報!$D$6,VLOOKUP(記入方法!$D365,登録者リスト!$A$1:$F$43729,6,FALSE),""),""))</f>
        <v/>
      </c>
      <c r="H366" s="213"/>
      <c r="I366" s="217"/>
      <c r="J366" s="217"/>
      <c r="K366" s="219"/>
      <c r="L366" s="106"/>
      <c r="M366" s="14" t="str">
        <f>IF(U366="",ASC(N366&amp;IF(P366&lt;&gt;"",TEXT(P366,"00"),"")&amp;IF(R366&lt;&gt;"",TEXT(R366,"00"),"")&amp;IF(T366&lt;&gt;"",TEXT(T366,"00"),"")),ASC(U366))</f>
        <v/>
      </c>
      <c r="N366" s="213"/>
      <c r="O366" s="197"/>
      <c r="P366" s="207"/>
      <c r="Q366" s="197"/>
      <c r="R366" s="207"/>
      <c r="S366" s="209"/>
      <c r="T366" s="211"/>
      <c r="U366" s="213"/>
      <c r="V366" s="9"/>
      <c r="W366" s="10" t="s">
        <v>23</v>
      </c>
      <c r="X366" s="9"/>
      <c r="Y366" s="10" t="s">
        <v>25</v>
      </c>
      <c r="Z366" s="9"/>
      <c r="AA366" s="10" t="s">
        <v>26</v>
      </c>
      <c r="AB366" s="215"/>
      <c r="AC366" s="102" t="str">
        <f>IF(AK366="",ASC(AD365&amp;IF(AF366&lt;&gt;"",TEXT(AF366,"00"),"")&amp;IF(AH366&lt;&gt;"",TEXT(AH366,"00"),"")&amp;IF(AJ366&lt;&gt;"",TEXT(AJ366,"00"),"")),ASC(AK366))</f>
        <v/>
      </c>
      <c r="AD366" s="199"/>
      <c r="AE366" s="201"/>
      <c r="AF366" s="203"/>
      <c r="AG366" s="201"/>
      <c r="AH366" s="203"/>
      <c r="AI366" s="205"/>
      <c r="AJ366" s="263"/>
      <c r="AK366" s="199"/>
      <c r="AL366" s="14" t="str">
        <f>IF(AT366="",ASC(AM366&amp;IF(AO366&lt;&gt;"",TEXT(AO366,"00"),"")&amp;IF(AQ366&lt;&gt;"",TEXT(AQ366,"00"),"")&amp;IF(AS366&lt;&gt;"",TEXT(AS366,"00"),"")),ASC(AT366))</f>
        <v/>
      </c>
      <c r="AM366" s="224"/>
      <c r="AN366" s="197"/>
      <c r="AO366" s="251"/>
      <c r="AP366" s="197"/>
      <c r="AQ366" s="251"/>
      <c r="AR366" s="209"/>
      <c r="AS366" s="253"/>
      <c r="AT366" s="255"/>
      <c r="AV366" s="5" t="str">
        <f>IF(AND(I366&lt;&gt;"107 ハーフマラソン",I366&lt;&gt;"062 10000mW"),D365 &amp; "-" &amp; I366,D365 &amp; "-" &amp; I366 &amp; J366)</f>
        <v>-</v>
      </c>
      <c r="AW366" s="5" t="str">
        <f>IF(ISERROR(VLOOKUP(記入方法!$AV366,登録者リスト!#REF!,4,FALSE)),"○","")</f>
        <v>○</v>
      </c>
      <c r="AX366" s="5" t="e">
        <f>IF(AND(I366&lt;&gt;"107 ハーフマラソン",I366&lt;&gt;"062 10000mW"),#REF! &amp; "-" &amp; I366,#REF! &amp; "-" &amp; I366 &amp; J366)</f>
        <v>#REF!</v>
      </c>
      <c r="AY366" s="5" t="str">
        <f>IF(ISERROR(VLOOKUP(AX366,突破者リスト外資格記録入力シート!$D$7:$M$106,2,FALSE)),"○","")</f>
        <v>○</v>
      </c>
      <c r="BA366" s="5" t="str">
        <f>IF(I366="107 ハーフマラソン","H",IF(I366="062 10000mW","W",""))</f>
        <v/>
      </c>
      <c r="BB366" s="5" t="e">
        <f>VLOOKUP($I366 &amp; $J366,標準記録!$A$1:$D$26,2,FALSE)</f>
        <v>#N/A</v>
      </c>
      <c r="BC366" s="5" t="e">
        <f>VLOOKUP($I366 &amp; $J366,標準記録!$A$1:$D$26,3,FALSE)</f>
        <v>#N/A</v>
      </c>
      <c r="BD366" s="5" t="e">
        <f>VLOOKUP($I366 &amp; $J366,標準記録!$A$1:$D$26,4,FALSE)</f>
        <v>#N/A</v>
      </c>
      <c r="BE366" s="5" t="str">
        <f>IF(BF366="","",A365)</f>
        <v/>
      </c>
      <c r="BF366" s="5" t="str">
        <f>IF(OR(I366="201 十種競技",I366="202 七種競技"),#REF!,"")</f>
        <v/>
      </c>
      <c r="BG366" s="5" t="str">
        <f>IF(I366="107 ハーフマラソン",#REF!,"")</f>
        <v/>
      </c>
      <c r="BH366" s="5" t="str">
        <f>I366 &amp; K366</f>
        <v/>
      </c>
      <c r="BI366" s="5">
        <f>I366</f>
        <v>0</v>
      </c>
      <c r="BJ366" s="5">
        <f>COUNTIF($BI$5:$BI$401,I366)</f>
        <v>160</v>
      </c>
      <c r="BK366" s="5">
        <f>COUNTIF($BH$5:$BH$401,I366 &amp; "B標準")</f>
        <v>0</v>
      </c>
    </row>
    <row r="367" spans="1:64" ht="15" thickTop="1" thickBot="1" x14ac:dyDescent="0.2">
      <c r="A367" s="222"/>
      <c r="B367" s="256" t="s">
        <v>128</v>
      </c>
      <c r="C367" s="257"/>
      <c r="D367" s="257"/>
      <c r="E367" s="257"/>
      <c r="F367" s="257"/>
      <c r="G367" s="258"/>
      <c r="H367" s="125"/>
      <c r="I367" s="259"/>
      <c r="J367" s="260"/>
      <c r="K367" s="260"/>
      <c r="L367" s="260"/>
      <c r="M367" s="260"/>
      <c r="N367" s="260"/>
      <c r="O367" s="260"/>
      <c r="P367" s="260"/>
      <c r="Q367" s="260"/>
      <c r="R367" s="260"/>
      <c r="S367" s="260"/>
      <c r="T367" s="260"/>
      <c r="U367" s="260"/>
      <c r="V367" s="260"/>
      <c r="W367" s="260"/>
      <c r="X367" s="260"/>
      <c r="Y367" s="260"/>
      <c r="Z367" s="260"/>
      <c r="AA367" s="260"/>
      <c r="AB367" s="260"/>
      <c r="AC367" s="260"/>
      <c r="AD367" s="260"/>
      <c r="AE367" s="260"/>
      <c r="AF367" s="260"/>
      <c r="AG367" s="260"/>
      <c r="AH367" s="260"/>
      <c r="AI367" s="260"/>
      <c r="AJ367" s="260"/>
      <c r="AK367" s="260"/>
      <c r="AL367" s="260"/>
      <c r="AM367" s="260"/>
      <c r="AN367" s="260"/>
      <c r="AO367" s="260"/>
      <c r="AP367" s="260"/>
      <c r="AQ367" s="260"/>
      <c r="AR367" s="260"/>
      <c r="AS367" s="260"/>
      <c r="AT367" s="261"/>
    </row>
    <row r="368" spans="1:64" ht="13.5" customHeight="1" x14ac:dyDescent="0.15">
      <c r="A368" s="244"/>
      <c r="B368" s="246" t="s">
        <v>0</v>
      </c>
      <c r="C368" s="248" t="s">
        <v>242</v>
      </c>
      <c r="D368" s="248" t="str">
        <f>IF(C370="○","整理番号","登録番号")</f>
        <v>登録番号</v>
      </c>
      <c r="E368" s="124" t="s">
        <v>13550</v>
      </c>
      <c r="F368" s="246" t="s">
        <v>275</v>
      </c>
      <c r="G368" s="104" t="s">
        <v>1</v>
      </c>
      <c r="H368" s="229" t="s">
        <v>13551</v>
      </c>
      <c r="I368" s="227" t="s">
        <v>2</v>
      </c>
      <c r="J368" s="229" t="s">
        <v>284</v>
      </c>
      <c r="K368" s="229" t="s">
        <v>3</v>
      </c>
      <c r="L368" s="114" t="s">
        <v>243</v>
      </c>
      <c r="M368" s="107" t="s">
        <v>16</v>
      </c>
      <c r="N368" s="231" t="s">
        <v>4</v>
      </c>
      <c r="O368" s="232"/>
      <c r="P368" s="232"/>
      <c r="Q368" s="232"/>
      <c r="R368" s="232"/>
      <c r="S368" s="232"/>
      <c r="T368" s="232"/>
      <c r="U368" s="232"/>
      <c r="V368" s="232"/>
      <c r="W368" s="232"/>
      <c r="X368" s="232"/>
      <c r="Y368" s="232"/>
      <c r="Z368" s="232"/>
      <c r="AA368" s="232"/>
      <c r="AB368" s="233"/>
      <c r="AC368" s="109" t="s">
        <v>16</v>
      </c>
      <c r="AD368" s="234" t="s">
        <v>448</v>
      </c>
      <c r="AE368" s="235"/>
      <c r="AF368" s="235"/>
      <c r="AG368" s="235"/>
      <c r="AH368" s="235"/>
      <c r="AI368" s="235"/>
      <c r="AJ368" s="235"/>
      <c r="AK368" s="236"/>
      <c r="AL368" s="107" t="s">
        <v>16</v>
      </c>
      <c r="AM368" s="231" t="s">
        <v>445</v>
      </c>
      <c r="AN368" s="232"/>
      <c r="AO368" s="232"/>
      <c r="AP368" s="232"/>
      <c r="AQ368" s="232"/>
      <c r="AR368" s="232"/>
      <c r="AS368" s="232"/>
      <c r="AT368" s="237"/>
    </row>
    <row r="369" spans="1:64" ht="14.25" thickBot="1" x14ac:dyDescent="0.2">
      <c r="A369" s="245"/>
      <c r="B369" s="247"/>
      <c r="C369" s="249"/>
      <c r="D369" s="249"/>
      <c r="E369" s="129" t="s">
        <v>6</v>
      </c>
      <c r="F369" s="247"/>
      <c r="G369" s="6" t="s">
        <v>7</v>
      </c>
      <c r="H369" s="247"/>
      <c r="I369" s="228"/>
      <c r="J369" s="230"/>
      <c r="K369" s="230"/>
      <c r="L369" s="115"/>
      <c r="M369" s="108"/>
      <c r="N369" s="238" t="s">
        <v>8</v>
      </c>
      <c r="O369" s="239"/>
      <c r="P369" s="239"/>
      <c r="Q369" s="239"/>
      <c r="R369" s="239"/>
      <c r="S369" s="239"/>
      <c r="T369" s="240"/>
      <c r="U369" s="129" t="s">
        <v>9</v>
      </c>
      <c r="V369" s="111" t="s">
        <v>10</v>
      </c>
      <c r="W369" s="112"/>
      <c r="X369" s="112"/>
      <c r="Y369" s="112"/>
      <c r="Z369" s="112"/>
      <c r="AA369" s="113"/>
      <c r="AB369" s="92" t="s">
        <v>11</v>
      </c>
      <c r="AC369" s="110"/>
      <c r="AD369" s="241" t="s">
        <v>8</v>
      </c>
      <c r="AE369" s="242"/>
      <c r="AF369" s="242"/>
      <c r="AG369" s="242"/>
      <c r="AH369" s="242"/>
      <c r="AI369" s="242"/>
      <c r="AJ369" s="243"/>
      <c r="AK369" s="100" t="s">
        <v>9</v>
      </c>
      <c r="AL369" s="108"/>
      <c r="AM369" s="238" t="s">
        <v>8</v>
      </c>
      <c r="AN369" s="239"/>
      <c r="AO369" s="239"/>
      <c r="AP369" s="239"/>
      <c r="AQ369" s="239"/>
      <c r="AR369" s="239"/>
      <c r="AS369" s="240"/>
      <c r="AT369" s="93" t="s">
        <v>9</v>
      </c>
    </row>
    <row r="370" spans="1:64" x14ac:dyDescent="0.15">
      <c r="A370" s="220">
        <v>74</v>
      </c>
      <c r="B370" s="223"/>
      <c r="C370" s="225"/>
      <c r="D370" s="223"/>
      <c r="E370" s="126" t="str">
        <f>IF(C370="○",IF($D370&lt;&gt;"",VLOOKUP($D370,新規学連登録者入力シート!$A$2:$U$101,8,FALSE),""),IF($D370&lt;&gt;"",IF(VLOOKUP(記入方法!$D370,登録者リスト!$A$1:$F$43729,4,FALSE)=基本情報!$D$6,VLOOKUP(記入方法!$D370,登録者リスト!$A$1:$F$43729,3,FALSE),""),""))</f>
        <v/>
      </c>
      <c r="F370" s="214" t="str">
        <f>IF(C370="○",IF($D370&lt;&gt;"",VLOOKUP($D370,新規学連登録者入力シート!$A$2:$U$101,9,FALSE),""),IF($D370&lt;&gt;"",IF(VLOOKUP(記入方法!$D370,登録者リスト!$A$1:$G$43729,4,FALSE)=基本情報!$D$6,VLOOKUP(記入方法!$D370,登録者リスト!$A$1:$G$43729,7,FALSE),""),""))</f>
        <v/>
      </c>
      <c r="G370" s="127" t="str">
        <f>IF(C370="○",IF($D370&lt;&gt;"",VLOOKUP($D370,新規学連登録者入力シート!$A$2:$U$101,14,FALSE),""),IF($D370&lt;&gt;"",IF(VLOOKUP(記入方法!$D370,登録者リスト!$A$1:$F$43729,4,FALSE)=基本情報!$D$6,VLOOKUP(記入方法!$D370,登録者リスト!$A$1:$F$43729,5,FALSE),""),""))</f>
        <v/>
      </c>
      <c r="H370" s="212" t="str">
        <f>IF(C370="○",IF($D370&lt;&gt;"",VLOOKUP($D370,新規学連登録者入力シート!$A$2:$U$101,19,FALSE),""),IF($D370&lt;&gt;"",IF(VLOOKUP(記入方法!$D370,登録者リスト!$A$1:$H$43729,4,FALSE)=基本情報!$D$6,VLOOKUP(記入方法!$D370,登録者リスト!$A$1:$H$43729,8,FALSE),""),""))</f>
        <v/>
      </c>
      <c r="I370" s="216"/>
      <c r="J370" s="216"/>
      <c r="K370" s="218" t="str">
        <f>IFERROR(IF(I370="","",IF(AND(I370&lt;&gt;"107 ハーフマラソン",I370&lt;&gt;"062 10000mW"),IF(BD370="T",IF(VALUE(M370)&lt;=BB370,"A標準",IF(VALUE(M370)&lt;=BC370,"B標準","未突破")),IF(VALUE(M370)&gt;=BB370,"A標準",IF(VALUE(M370)&gt;=BC370,"B標準","未突破"))),IF(VALUE(M370)&lt;=BC370,"","未突破"))),"")</f>
        <v/>
      </c>
      <c r="L370" s="105"/>
      <c r="M370" s="12" t="str">
        <f>IF(U370="",ASC(N370&amp;IF(P370&lt;&gt;"",TEXT(P370,"00"),"")&amp;IF(R370&lt;&gt;"",TEXT(R370,"00"),"")&amp;IF(T370&lt;&gt;"",TEXT(T370,"00"),"")),ASC(U370))</f>
        <v/>
      </c>
      <c r="N370" s="212"/>
      <c r="O370" s="196" t="s">
        <v>239</v>
      </c>
      <c r="P370" s="206"/>
      <c r="Q370" s="196" t="s">
        <v>240</v>
      </c>
      <c r="R370" s="206"/>
      <c r="S370" s="208" t="s">
        <v>241</v>
      </c>
      <c r="T370" s="210"/>
      <c r="U370" s="212"/>
      <c r="V370" s="7"/>
      <c r="W370" s="8" t="s">
        <v>23</v>
      </c>
      <c r="X370" s="7"/>
      <c r="Y370" s="8" t="s">
        <v>24</v>
      </c>
      <c r="Z370" s="7"/>
      <c r="AA370" s="8" t="s">
        <v>26</v>
      </c>
      <c r="AB370" s="214"/>
      <c r="AC370" s="101" t="str">
        <f>IF(AK370="",ASC(AD370&amp;IF(AF370&lt;&gt;"",TEXT(AF370,"00"),"")&amp;IF(AH370&lt;&gt;"",TEXT(AH370,"00"),"")&amp;IF(AJ370&lt;&gt;"",TEXT(AJ370,"00"),"")),ASC(AK370))</f>
        <v/>
      </c>
      <c r="AD370" s="198" t="str">
        <f>IF(I370="","",IF(I370="201 十種競技","",VLOOKUP(I370,大学記録!$A$3:$H$5,2,FALSE)))</f>
        <v/>
      </c>
      <c r="AE370" s="200" t="s">
        <v>239</v>
      </c>
      <c r="AF370" s="202" t="str">
        <f>IF(I370="","",IF(I370="201 十種競技","",VLOOKUP(I370,大学記録!$A$3:$H$5,4,FALSE)))</f>
        <v/>
      </c>
      <c r="AG370" s="200" t="s">
        <v>240</v>
      </c>
      <c r="AH370" s="202" t="str">
        <f>IF(I370="","",IF(I370="201 十種競技","",VLOOKUP(I370,大学記録!$A$3:$H$5,6,FALSE)))</f>
        <v/>
      </c>
      <c r="AI370" s="204" t="s">
        <v>241</v>
      </c>
      <c r="AJ370" s="262" t="str">
        <f>IF(I370="","",IF(I370="201 十種競技","",VLOOKUP(I370,大学記録!$A$3:$H$5,8,FALSE)))</f>
        <v/>
      </c>
      <c r="AK370" s="198" t="str">
        <f>IF(I370="","",IF(I370="201 十種競技",大学記録!#REF!,""))</f>
        <v/>
      </c>
      <c r="AL370" s="12" t="str">
        <f>IF(AT370="",ASC(AM370&amp;IF(AO370&lt;&gt;"",TEXT(AO370,"00"),"")&amp;IF(AQ370&lt;&gt;"",TEXT(AQ370,"00"),"")&amp;IF(AS370&lt;&gt;"",TEXT(AS370,"00"),"")),ASC(AT370))</f>
        <v/>
      </c>
      <c r="AM370" s="223"/>
      <c r="AN370" s="196" t="s">
        <v>239</v>
      </c>
      <c r="AO370" s="250"/>
      <c r="AP370" s="196" t="s">
        <v>240</v>
      </c>
      <c r="AQ370" s="250"/>
      <c r="AR370" s="208" t="s">
        <v>241</v>
      </c>
      <c r="AS370" s="252"/>
      <c r="AT370" s="254"/>
      <c r="AV370" s="5" t="str">
        <f>IF(AND(I370&lt;&gt;"107 ハーフマラソン",I370&lt;&gt;"062 10000mW"),D370 &amp; "-" &amp; I370,D370 &amp; "-" &amp; I370 &amp; J370)</f>
        <v>-</v>
      </c>
      <c r="AW370" s="5" t="str">
        <f>IF(ISERROR(VLOOKUP(記入方法!$AV370,登録者リスト!#REF!,4,FALSE)),"○","")</f>
        <v>○</v>
      </c>
      <c r="AX370" s="5" t="e">
        <f>IF(AND(I370&lt;&gt;"107 ハーフマラソン",I370&lt;&gt;"062 10000mW"),#REF! &amp; "-" &amp; I370,#REF! &amp; "-" &amp; I370 &amp; J370)</f>
        <v>#REF!</v>
      </c>
      <c r="AY370" s="5" t="str">
        <f>IF(ISERROR(VLOOKUP(AX370,突破者リスト外資格記録入力シート!$D$7:$M$106,2,FALSE)),"○","")</f>
        <v>○</v>
      </c>
      <c r="AZ370" s="5" t="str">
        <f>IF(C370="○","整理番号","登録番号")</f>
        <v>登録番号</v>
      </c>
      <c r="BA370" s="5" t="str">
        <f>IF(I370="107 ハーフマラソン","H",IF(I370="062 10000mW","W",""))</f>
        <v/>
      </c>
      <c r="BB370" s="5" t="e">
        <f>VLOOKUP($I370 &amp; $J370,標準記録!$A$1:$D$26,2,FALSE)</f>
        <v>#N/A</v>
      </c>
      <c r="BC370" s="5" t="e">
        <f>VLOOKUP($I370 &amp; $J370,標準記録!$A$1:$D$26,3,FALSE)</f>
        <v>#N/A</v>
      </c>
      <c r="BD370" s="5" t="e">
        <f>VLOOKUP($I370 &amp; $J370,標準記録!$A$1:$D$26,4,FALSE)</f>
        <v>#N/A</v>
      </c>
      <c r="BE370" s="5" t="str">
        <f>IF(BF370="","",A370)</f>
        <v/>
      </c>
      <c r="BF370" s="5" t="str">
        <f>IF(OR(I370="201 十種競技",I370="202 七種競技"),#REF!,"")</f>
        <v/>
      </c>
      <c r="BG370" s="5" t="str">
        <f>IF(I370="107 ハーフマラソン",#REF!,"")</f>
        <v/>
      </c>
      <c r="BH370" s="5" t="str">
        <f>I370 &amp; K370</f>
        <v/>
      </c>
      <c r="BI370" s="5">
        <f>I370</f>
        <v>0</v>
      </c>
      <c r="BJ370" s="5">
        <f>COUNTIF($BI$5:$BI$401,I370)</f>
        <v>160</v>
      </c>
      <c r="BK370" s="5">
        <f>COUNTIF($BH$5:$BH$401,I370 &amp; "B標準")</f>
        <v>0</v>
      </c>
      <c r="BL370" s="5" t="str">
        <f>D368 &amp; D370</f>
        <v>登録番号</v>
      </c>
    </row>
    <row r="371" spans="1:64" ht="14.25" thickBot="1" x14ac:dyDescent="0.2">
      <c r="A371" s="221"/>
      <c r="B371" s="224"/>
      <c r="C371" s="226"/>
      <c r="D371" s="224"/>
      <c r="E371" s="128" t="str">
        <f>IF(C370="○",IF($D370&lt;&gt;"",VLOOKUP($D370,新規学連登録者入力シート!$A$2:$U$101,7,FALSE),""),IF($D370&lt;&gt;"",IF(VLOOKUP(記入方法!$D370,登録者リスト!$A$1:$F$43729,4,FALSE)=基本情報!$D$6,VLOOKUP(記入方法!$D370,登録者リスト!$A$1:$F$43729,2,FALSE),""),""))</f>
        <v/>
      </c>
      <c r="F371" s="215"/>
      <c r="G371" s="128" t="str">
        <f>IF(C370="○",IF($D370&lt;&gt;"",VLOOKUP($D370,新規学連登録者入力シート!$A$2:$U$101,19,FALSE),""),IF($D370&lt;&gt;"",IF(VLOOKUP(記入方法!$D370,登録者リスト!$A$1:$F$43729,4,FALSE)=基本情報!$D$6,VLOOKUP(記入方法!$D370,登録者リスト!$A$1:$F$43729,6,FALSE),""),""))</f>
        <v/>
      </c>
      <c r="H371" s="213"/>
      <c r="I371" s="217"/>
      <c r="J371" s="217"/>
      <c r="K371" s="219"/>
      <c r="L371" s="106"/>
      <c r="M371" s="14" t="str">
        <f>IF(U371="",ASC(N371&amp;IF(P371&lt;&gt;"",TEXT(P371,"00"),"")&amp;IF(R371&lt;&gt;"",TEXT(R371,"00"),"")&amp;IF(T371&lt;&gt;"",TEXT(T371,"00"),"")),ASC(U371))</f>
        <v/>
      </c>
      <c r="N371" s="213"/>
      <c r="O371" s="197"/>
      <c r="P371" s="207"/>
      <c r="Q371" s="197"/>
      <c r="R371" s="207"/>
      <c r="S371" s="209"/>
      <c r="T371" s="211"/>
      <c r="U371" s="213"/>
      <c r="V371" s="9"/>
      <c r="W371" s="10" t="s">
        <v>23</v>
      </c>
      <c r="X371" s="9"/>
      <c r="Y371" s="10" t="s">
        <v>25</v>
      </c>
      <c r="Z371" s="9"/>
      <c r="AA371" s="10" t="s">
        <v>26</v>
      </c>
      <c r="AB371" s="215"/>
      <c r="AC371" s="102" t="str">
        <f>IF(AK371="",ASC(AD370&amp;IF(AF371&lt;&gt;"",TEXT(AF371,"00"),"")&amp;IF(AH371&lt;&gt;"",TEXT(AH371,"00"),"")&amp;IF(AJ371&lt;&gt;"",TEXT(AJ371,"00"),"")),ASC(AK371))</f>
        <v/>
      </c>
      <c r="AD371" s="199"/>
      <c r="AE371" s="201"/>
      <c r="AF371" s="203"/>
      <c r="AG371" s="201"/>
      <c r="AH371" s="203"/>
      <c r="AI371" s="205"/>
      <c r="AJ371" s="263"/>
      <c r="AK371" s="199"/>
      <c r="AL371" s="14" t="str">
        <f>IF(AT371="",ASC(AM371&amp;IF(AO371&lt;&gt;"",TEXT(AO371,"00"),"")&amp;IF(AQ371&lt;&gt;"",TEXT(AQ371,"00"),"")&amp;IF(AS371&lt;&gt;"",TEXT(AS371,"00"),"")),ASC(AT371))</f>
        <v/>
      </c>
      <c r="AM371" s="224"/>
      <c r="AN371" s="197"/>
      <c r="AO371" s="251"/>
      <c r="AP371" s="197"/>
      <c r="AQ371" s="251"/>
      <c r="AR371" s="209"/>
      <c r="AS371" s="253"/>
      <c r="AT371" s="255"/>
      <c r="AV371" s="5" t="str">
        <f>IF(AND(I371&lt;&gt;"107 ハーフマラソン",I371&lt;&gt;"062 10000mW"),D370 &amp; "-" &amp; I371,D370 &amp; "-" &amp; I371 &amp; J371)</f>
        <v>-</v>
      </c>
      <c r="AW371" s="5" t="str">
        <f>IF(ISERROR(VLOOKUP(記入方法!$AV371,登録者リスト!#REF!,4,FALSE)),"○","")</f>
        <v>○</v>
      </c>
      <c r="AX371" s="5" t="e">
        <f>IF(AND(I371&lt;&gt;"107 ハーフマラソン",I371&lt;&gt;"062 10000mW"),#REF! &amp; "-" &amp; I371,#REF! &amp; "-" &amp; I371 &amp; J371)</f>
        <v>#REF!</v>
      </c>
      <c r="AY371" s="5" t="str">
        <f>IF(ISERROR(VLOOKUP(AX371,突破者リスト外資格記録入力シート!$D$7:$M$106,2,FALSE)),"○","")</f>
        <v>○</v>
      </c>
      <c r="BA371" s="5" t="str">
        <f>IF(I371="107 ハーフマラソン","H",IF(I371="062 10000mW","W",""))</f>
        <v/>
      </c>
      <c r="BB371" s="5" t="e">
        <f>VLOOKUP($I371 &amp; $J371,標準記録!$A$1:$D$26,2,FALSE)</f>
        <v>#N/A</v>
      </c>
      <c r="BC371" s="5" t="e">
        <f>VLOOKUP($I371 &amp; $J371,標準記録!$A$1:$D$26,3,FALSE)</f>
        <v>#N/A</v>
      </c>
      <c r="BD371" s="5" t="e">
        <f>VLOOKUP($I371 &amp; $J371,標準記録!$A$1:$D$26,4,FALSE)</f>
        <v>#N/A</v>
      </c>
      <c r="BE371" s="5" t="str">
        <f>IF(BF371="","",A370)</f>
        <v/>
      </c>
      <c r="BF371" s="5" t="str">
        <f>IF(OR(I371="201 十種競技",I371="202 七種競技"),#REF!,"")</f>
        <v/>
      </c>
      <c r="BG371" s="5" t="str">
        <f>IF(I371="107 ハーフマラソン",#REF!,"")</f>
        <v/>
      </c>
      <c r="BH371" s="5" t="str">
        <f>I371 &amp; K371</f>
        <v/>
      </c>
      <c r="BI371" s="5">
        <f>I371</f>
        <v>0</v>
      </c>
      <c r="BJ371" s="5">
        <f>COUNTIF($BI$5:$BI$401,I371)</f>
        <v>160</v>
      </c>
      <c r="BK371" s="5">
        <f>COUNTIF($BH$5:$BH$401,I371 &amp; "B標準")</f>
        <v>0</v>
      </c>
    </row>
    <row r="372" spans="1:64" ht="15" thickTop="1" thickBot="1" x14ac:dyDescent="0.2">
      <c r="A372" s="222"/>
      <c r="B372" s="256" t="s">
        <v>128</v>
      </c>
      <c r="C372" s="257"/>
      <c r="D372" s="257"/>
      <c r="E372" s="257"/>
      <c r="F372" s="257"/>
      <c r="G372" s="258"/>
      <c r="H372" s="125"/>
      <c r="I372" s="259"/>
      <c r="J372" s="260"/>
      <c r="K372" s="260"/>
      <c r="L372" s="260"/>
      <c r="M372" s="260"/>
      <c r="N372" s="260"/>
      <c r="O372" s="260"/>
      <c r="P372" s="260"/>
      <c r="Q372" s="260"/>
      <c r="R372" s="260"/>
      <c r="S372" s="260"/>
      <c r="T372" s="260"/>
      <c r="U372" s="260"/>
      <c r="V372" s="260"/>
      <c r="W372" s="260"/>
      <c r="X372" s="260"/>
      <c r="Y372" s="260"/>
      <c r="Z372" s="260"/>
      <c r="AA372" s="260"/>
      <c r="AB372" s="260"/>
      <c r="AC372" s="260"/>
      <c r="AD372" s="260"/>
      <c r="AE372" s="260"/>
      <c r="AF372" s="260"/>
      <c r="AG372" s="260"/>
      <c r="AH372" s="260"/>
      <c r="AI372" s="260"/>
      <c r="AJ372" s="260"/>
      <c r="AK372" s="260"/>
      <c r="AL372" s="260"/>
      <c r="AM372" s="260"/>
      <c r="AN372" s="260"/>
      <c r="AO372" s="260"/>
      <c r="AP372" s="260"/>
      <c r="AQ372" s="260"/>
      <c r="AR372" s="260"/>
      <c r="AS372" s="260"/>
      <c r="AT372" s="261"/>
    </row>
    <row r="373" spans="1:64" ht="13.5" customHeight="1" x14ac:dyDescent="0.15">
      <c r="A373" s="244"/>
      <c r="B373" s="246" t="s">
        <v>0</v>
      </c>
      <c r="C373" s="248" t="s">
        <v>242</v>
      </c>
      <c r="D373" s="248" t="str">
        <f>IF(C375="○","整理番号","登録番号")</f>
        <v>登録番号</v>
      </c>
      <c r="E373" s="124" t="s">
        <v>13550</v>
      </c>
      <c r="F373" s="246" t="s">
        <v>275</v>
      </c>
      <c r="G373" s="104" t="s">
        <v>1</v>
      </c>
      <c r="H373" s="229" t="s">
        <v>13551</v>
      </c>
      <c r="I373" s="227" t="s">
        <v>2</v>
      </c>
      <c r="J373" s="229" t="s">
        <v>284</v>
      </c>
      <c r="K373" s="229" t="s">
        <v>3</v>
      </c>
      <c r="L373" s="114" t="s">
        <v>243</v>
      </c>
      <c r="M373" s="107" t="s">
        <v>16</v>
      </c>
      <c r="N373" s="231" t="s">
        <v>4</v>
      </c>
      <c r="O373" s="232"/>
      <c r="P373" s="232"/>
      <c r="Q373" s="232"/>
      <c r="R373" s="232"/>
      <c r="S373" s="232"/>
      <c r="T373" s="232"/>
      <c r="U373" s="232"/>
      <c r="V373" s="232"/>
      <c r="W373" s="232"/>
      <c r="X373" s="232"/>
      <c r="Y373" s="232"/>
      <c r="Z373" s="232"/>
      <c r="AA373" s="232"/>
      <c r="AB373" s="233"/>
      <c r="AC373" s="109" t="s">
        <v>16</v>
      </c>
      <c r="AD373" s="234" t="s">
        <v>448</v>
      </c>
      <c r="AE373" s="235"/>
      <c r="AF373" s="235"/>
      <c r="AG373" s="235"/>
      <c r="AH373" s="235"/>
      <c r="AI373" s="235"/>
      <c r="AJ373" s="235"/>
      <c r="AK373" s="236"/>
      <c r="AL373" s="107" t="s">
        <v>16</v>
      </c>
      <c r="AM373" s="231" t="s">
        <v>445</v>
      </c>
      <c r="AN373" s="232"/>
      <c r="AO373" s="232"/>
      <c r="AP373" s="232"/>
      <c r="AQ373" s="232"/>
      <c r="AR373" s="232"/>
      <c r="AS373" s="232"/>
      <c r="AT373" s="237"/>
    </row>
    <row r="374" spans="1:64" ht="14.25" thickBot="1" x14ac:dyDescent="0.2">
      <c r="A374" s="245"/>
      <c r="B374" s="247"/>
      <c r="C374" s="249"/>
      <c r="D374" s="249"/>
      <c r="E374" s="129" t="s">
        <v>6</v>
      </c>
      <c r="F374" s="247"/>
      <c r="G374" s="6" t="s">
        <v>7</v>
      </c>
      <c r="H374" s="247"/>
      <c r="I374" s="228"/>
      <c r="J374" s="230"/>
      <c r="K374" s="230"/>
      <c r="L374" s="115"/>
      <c r="M374" s="108"/>
      <c r="N374" s="238" t="s">
        <v>8</v>
      </c>
      <c r="O374" s="239"/>
      <c r="P374" s="239"/>
      <c r="Q374" s="239"/>
      <c r="R374" s="239"/>
      <c r="S374" s="239"/>
      <c r="T374" s="240"/>
      <c r="U374" s="129" t="s">
        <v>9</v>
      </c>
      <c r="V374" s="111" t="s">
        <v>10</v>
      </c>
      <c r="W374" s="112"/>
      <c r="X374" s="112"/>
      <c r="Y374" s="112"/>
      <c r="Z374" s="112"/>
      <c r="AA374" s="113"/>
      <c r="AB374" s="92" t="s">
        <v>11</v>
      </c>
      <c r="AC374" s="110"/>
      <c r="AD374" s="241" t="s">
        <v>8</v>
      </c>
      <c r="AE374" s="242"/>
      <c r="AF374" s="242"/>
      <c r="AG374" s="242"/>
      <c r="AH374" s="242"/>
      <c r="AI374" s="242"/>
      <c r="AJ374" s="243"/>
      <c r="AK374" s="100" t="s">
        <v>9</v>
      </c>
      <c r="AL374" s="108"/>
      <c r="AM374" s="238" t="s">
        <v>8</v>
      </c>
      <c r="AN374" s="239"/>
      <c r="AO374" s="239"/>
      <c r="AP374" s="239"/>
      <c r="AQ374" s="239"/>
      <c r="AR374" s="239"/>
      <c r="AS374" s="240"/>
      <c r="AT374" s="93" t="s">
        <v>9</v>
      </c>
    </row>
    <row r="375" spans="1:64" x14ac:dyDescent="0.15">
      <c r="A375" s="220">
        <v>75</v>
      </c>
      <c r="B375" s="223"/>
      <c r="C375" s="225"/>
      <c r="D375" s="223"/>
      <c r="E375" s="126" t="str">
        <f>IF(C375="○",IF($D375&lt;&gt;"",VLOOKUP($D375,新規学連登録者入力シート!$A$2:$U$101,8,FALSE),""),IF($D375&lt;&gt;"",IF(VLOOKUP(記入方法!$D375,登録者リスト!$A$1:$F$43729,4,FALSE)=基本情報!$D$6,VLOOKUP(記入方法!$D375,登録者リスト!$A$1:$F$43729,3,FALSE),""),""))</f>
        <v/>
      </c>
      <c r="F375" s="214" t="str">
        <f>IF(C375="○",IF($D375&lt;&gt;"",VLOOKUP($D375,新規学連登録者入力シート!$A$2:$U$101,9,FALSE),""),IF($D375&lt;&gt;"",IF(VLOOKUP(記入方法!$D375,登録者リスト!$A$1:$G$43729,4,FALSE)=基本情報!$D$6,VLOOKUP(記入方法!$D375,登録者リスト!$A$1:$G$43729,7,FALSE),""),""))</f>
        <v/>
      </c>
      <c r="G375" s="127" t="str">
        <f>IF(C375="○",IF($D375&lt;&gt;"",VLOOKUP($D375,新規学連登録者入力シート!$A$2:$U$101,14,FALSE),""),IF($D375&lt;&gt;"",IF(VLOOKUP(記入方法!$D375,登録者リスト!$A$1:$F$43729,4,FALSE)=基本情報!$D$6,VLOOKUP(記入方法!$D375,登録者リスト!$A$1:$F$43729,5,FALSE),""),""))</f>
        <v/>
      </c>
      <c r="H375" s="212" t="str">
        <f>IF(C375="○",IF($D375&lt;&gt;"",VLOOKUP($D375,新規学連登録者入力シート!$A$2:$U$101,19,FALSE),""),IF($D375&lt;&gt;"",IF(VLOOKUP(記入方法!$D375,登録者リスト!$A$1:$H$43729,4,FALSE)=基本情報!$D$6,VLOOKUP(記入方法!$D375,登録者リスト!$A$1:$H$43729,8,FALSE),""),""))</f>
        <v/>
      </c>
      <c r="I375" s="216"/>
      <c r="J375" s="216"/>
      <c r="K375" s="218" t="str">
        <f>IFERROR(IF(I375="","",IF(AND(I375&lt;&gt;"107 ハーフマラソン",I375&lt;&gt;"062 10000mW"),IF(BD375="T",IF(VALUE(M375)&lt;=BB375,"A標準",IF(VALUE(M375)&lt;=BC375,"B標準","未突破")),IF(VALUE(M375)&gt;=BB375,"A標準",IF(VALUE(M375)&gt;=BC375,"B標準","未突破"))),IF(VALUE(M375)&lt;=BC375,"","未突破"))),"")</f>
        <v/>
      </c>
      <c r="L375" s="105"/>
      <c r="M375" s="12" t="str">
        <f>IF(U375="",ASC(N375&amp;IF(P375&lt;&gt;"",TEXT(P375,"00"),"")&amp;IF(R375&lt;&gt;"",TEXT(R375,"00"),"")&amp;IF(T375&lt;&gt;"",TEXT(T375,"00"),"")),ASC(U375))</f>
        <v/>
      </c>
      <c r="N375" s="212"/>
      <c r="O375" s="196" t="s">
        <v>239</v>
      </c>
      <c r="P375" s="206"/>
      <c r="Q375" s="196" t="s">
        <v>240</v>
      </c>
      <c r="R375" s="206"/>
      <c r="S375" s="208" t="s">
        <v>241</v>
      </c>
      <c r="T375" s="210"/>
      <c r="U375" s="212"/>
      <c r="V375" s="7"/>
      <c r="W375" s="8" t="s">
        <v>23</v>
      </c>
      <c r="X375" s="7"/>
      <c r="Y375" s="8" t="s">
        <v>24</v>
      </c>
      <c r="Z375" s="7"/>
      <c r="AA375" s="8" t="s">
        <v>26</v>
      </c>
      <c r="AB375" s="214"/>
      <c r="AC375" s="101" t="str">
        <f>IF(AK375="",ASC(AD375&amp;IF(AF375&lt;&gt;"",TEXT(AF375,"00"),"")&amp;IF(AH375&lt;&gt;"",TEXT(AH375,"00"),"")&amp;IF(AJ375&lt;&gt;"",TEXT(AJ375,"00"),"")),ASC(AK375))</f>
        <v/>
      </c>
      <c r="AD375" s="198" t="str">
        <f>IF(I375="","",IF(I375="201 十種競技","",VLOOKUP(I375,大学記録!$A$3:$H$5,2,FALSE)))</f>
        <v/>
      </c>
      <c r="AE375" s="200" t="s">
        <v>239</v>
      </c>
      <c r="AF375" s="202" t="str">
        <f>IF(I375="","",IF(I375="201 十種競技","",VLOOKUP(I375,大学記録!$A$3:$H$5,4,FALSE)))</f>
        <v/>
      </c>
      <c r="AG375" s="200" t="s">
        <v>240</v>
      </c>
      <c r="AH375" s="202" t="str">
        <f>IF(I375="","",IF(I375="201 十種競技","",VLOOKUP(I375,大学記録!$A$3:$H$5,6,FALSE)))</f>
        <v/>
      </c>
      <c r="AI375" s="204" t="s">
        <v>241</v>
      </c>
      <c r="AJ375" s="262" t="str">
        <f>IF(I375="","",IF(I375="201 十種競技","",VLOOKUP(I375,大学記録!$A$3:$H$5,8,FALSE)))</f>
        <v/>
      </c>
      <c r="AK375" s="198" t="str">
        <f>IF(I375="","",IF(I375="201 十種競技",大学記録!#REF!,""))</f>
        <v/>
      </c>
      <c r="AL375" s="12" t="str">
        <f>IF(AT375="",ASC(AM375&amp;IF(AO375&lt;&gt;"",TEXT(AO375,"00"),"")&amp;IF(AQ375&lt;&gt;"",TEXT(AQ375,"00"),"")&amp;IF(AS375&lt;&gt;"",TEXT(AS375,"00"),"")),ASC(AT375))</f>
        <v/>
      </c>
      <c r="AM375" s="223"/>
      <c r="AN375" s="196" t="s">
        <v>239</v>
      </c>
      <c r="AO375" s="250"/>
      <c r="AP375" s="196" t="s">
        <v>240</v>
      </c>
      <c r="AQ375" s="250"/>
      <c r="AR375" s="208" t="s">
        <v>241</v>
      </c>
      <c r="AS375" s="252"/>
      <c r="AT375" s="254"/>
      <c r="AV375" s="5" t="str">
        <f>IF(AND(I375&lt;&gt;"107 ハーフマラソン",I375&lt;&gt;"062 10000mW"),D375 &amp; "-" &amp; I375,D375 &amp; "-" &amp; I375 &amp; J375)</f>
        <v>-</v>
      </c>
      <c r="AW375" s="5" t="str">
        <f>IF(ISERROR(VLOOKUP(記入方法!$AV375,登録者リスト!#REF!,4,FALSE)),"○","")</f>
        <v>○</v>
      </c>
      <c r="AX375" s="5" t="e">
        <f>IF(AND(I375&lt;&gt;"107 ハーフマラソン",I375&lt;&gt;"062 10000mW"),#REF! &amp; "-" &amp; I375,#REF! &amp; "-" &amp; I375 &amp; J375)</f>
        <v>#REF!</v>
      </c>
      <c r="AY375" s="5" t="str">
        <f>IF(ISERROR(VLOOKUP(AX375,突破者リスト外資格記録入力シート!$D$7:$M$106,2,FALSE)),"○","")</f>
        <v>○</v>
      </c>
      <c r="AZ375" s="5" t="str">
        <f>IF(C375="○","整理番号","登録番号")</f>
        <v>登録番号</v>
      </c>
      <c r="BA375" s="5" t="str">
        <f>IF(I375="107 ハーフマラソン","H",IF(I375="062 10000mW","W",""))</f>
        <v/>
      </c>
      <c r="BB375" s="5" t="e">
        <f>VLOOKUP($I375 &amp; $J375,標準記録!$A$1:$D$26,2,FALSE)</f>
        <v>#N/A</v>
      </c>
      <c r="BC375" s="5" t="e">
        <f>VLOOKUP($I375 &amp; $J375,標準記録!$A$1:$D$26,3,FALSE)</f>
        <v>#N/A</v>
      </c>
      <c r="BD375" s="5" t="e">
        <f>VLOOKUP($I375 &amp; $J375,標準記録!$A$1:$D$26,4,FALSE)</f>
        <v>#N/A</v>
      </c>
      <c r="BE375" s="5" t="str">
        <f>IF(BF375="","",A375)</f>
        <v/>
      </c>
      <c r="BF375" s="5" t="str">
        <f>IF(OR(I375="201 十種競技",I375="202 七種競技"),#REF!,"")</f>
        <v/>
      </c>
      <c r="BG375" s="5" t="str">
        <f>IF(I375="107 ハーフマラソン",#REF!,"")</f>
        <v/>
      </c>
      <c r="BH375" s="5" t="str">
        <f>I375 &amp; K375</f>
        <v/>
      </c>
      <c r="BI375" s="5">
        <f>I375</f>
        <v>0</v>
      </c>
      <c r="BJ375" s="5">
        <f>COUNTIF($BI$5:$BI$401,I375)</f>
        <v>160</v>
      </c>
      <c r="BK375" s="5">
        <f>COUNTIF($BH$5:$BH$401,I375 &amp; "B標準")</f>
        <v>0</v>
      </c>
      <c r="BL375" s="5" t="str">
        <f>D373 &amp; D375</f>
        <v>登録番号</v>
      </c>
    </row>
    <row r="376" spans="1:64" ht="14.25" thickBot="1" x14ac:dyDescent="0.2">
      <c r="A376" s="221"/>
      <c r="B376" s="224"/>
      <c r="C376" s="226"/>
      <c r="D376" s="224"/>
      <c r="E376" s="128" t="str">
        <f>IF(C375="○",IF($D375&lt;&gt;"",VLOOKUP($D375,新規学連登録者入力シート!$A$2:$U$101,7,FALSE),""),IF($D375&lt;&gt;"",IF(VLOOKUP(記入方法!$D375,登録者リスト!$A$1:$F$43729,4,FALSE)=基本情報!$D$6,VLOOKUP(記入方法!$D375,登録者リスト!$A$1:$F$43729,2,FALSE),""),""))</f>
        <v/>
      </c>
      <c r="F376" s="215"/>
      <c r="G376" s="128" t="str">
        <f>IF(C375="○",IF($D375&lt;&gt;"",VLOOKUP($D375,新規学連登録者入力シート!$A$2:$U$101,19,FALSE),""),IF($D375&lt;&gt;"",IF(VLOOKUP(記入方法!$D375,登録者リスト!$A$1:$F$43729,4,FALSE)=基本情報!$D$6,VLOOKUP(記入方法!$D375,登録者リスト!$A$1:$F$43729,6,FALSE),""),""))</f>
        <v/>
      </c>
      <c r="H376" s="213"/>
      <c r="I376" s="217"/>
      <c r="J376" s="217"/>
      <c r="K376" s="219"/>
      <c r="L376" s="106"/>
      <c r="M376" s="14" t="str">
        <f>IF(U376="",ASC(N376&amp;IF(P376&lt;&gt;"",TEXT(P376,"00"),"")&amp;IF(R376&lt;&gt;"",TEXT(R376,"00"),"")&amp;IF(T376&lt;&gt;"",TEXT(T376,"00"),"")),ASC(U376))</f>
        <v/>
      </c>
      <c r="N376" s="213"/>
      <c r="O376" s="197"/>
      <c r="P376" s="207"/>
      <c r="Q376" s="197"/>
      <c r="R376" s="207"/>
      <c r="S376" s="209"/>
      <c r="T376" s="211"/>
      <c r="U376" s="213"/>
      <c r="V376" s="9"/>
      <c r="W376" s="10" t="s">
        <v>23</v>
      </c>
      <c r="X376" s="9"/>
      <c r="Y376" s="10" t="s">
        <v>25</v>
      </c>
      <c r="Z376" s="9"/>
      <c r="AA376" s="10" t="s">
        <v>26</v>
      </c>
      <c r="AB376" s="215"/>
      <c r="AC376" s="102" t="str">
        <f>IF(AK376="",ASC(AD375&amp;IF(AF376&lt;&gt;"",TEXT(AF376,"00"),"")&amp;IF(AH376&lt;&gt;"",TEXT(AH376,"00"),"")&amp;IF(AJ376&lt;&gt;"",TEXT(AJ376,"00"),"")),ASC(AK376))</f>
        <v/>
      </c>
      <c r="AD376" s="199"/>
      <c r="AE376" s="201"/>
      <c r="AF376" s="203"/>
      <c r="AG376" s="201"/>
      <c r="AH376" s="203"/>
      <c r="AI376" s="205"/>
      <c r="AJ376" s="263"/>
      <c r="AK376" s="199"/>
      <c r="AL376" s="14" t="str">
        <f>IF(AT376="",ASC(AM376&amp;IF(AO376&lt;&gt;"",TEXT(AO376,"00"),"")&amp;IF(AQ376&lt;&gt;"",TEXT(AQ376,"00"),"")&amp;IF(AS376&lt;&gt;"",TEXT(AS376,"00"),"")),ASC(AT376))</f>
        <v/>
      </c>
      <c r="AM376" s="224"/>
      <c r="AN376" s="197"/>
      <c r="AO376" s="251"/>
      <c r="AP376" s="197"/>
      <c r="AQ376" s="251"/>
      <c r="AR376" s="209"/>
      <c r="AS376" s="253"/>
      <c r="AT376" s="255"/>
      <c r="AV376" s="5" t="str">
        <f>IF(AND(I376&lt;&gt;"107 ハーフマラソン",I376&lt;&gt;"062 10000mW"),D375 &amp; "-" &amp; I376,D375 &amp; "-" &amp; I376 &amp; J376)</f>
        <v>-</v>
      </c>
      <c r="AW376" s="5" t="str">
        <f>IF(ISERROR(VLOOKUP(記入方法!$AV376,登録者リスト!#REF!,4,FALSE)),"○","")</f>
        <v>○</v>
      </c>
      <c r="AX376" s="5" t="e">
        <f>IF(AND(I376&lt;&gt;"107 ハーフマラソン",I376&lt;&gt;"062 10000mW"),#REF! &amp; "-" &amp; I376,#REF! &amp; "-" &amp; I376 &amp; J376)</f>
        <v>#REF!</v>
      </c>
      <c r="AY376" s="5" t="str">
        <f>IF(ISERROR(VLOOKUP(AX376,突破者リスト外資格記録入力シート!$D$7:$M$106,2,FALSE)),"○","")</f>
        <v>○</v>
      </c>
      <c r="BA376" s="5" t="str">
        <f>IF(I376="107 ハーフマラソン","H",IF(I376="062 10000mW","W",""))</f>
        <v/>
      </c>
      <c r="BB376" s="5" t="e">
        <f>VLOOKUP($I376 &amp; $J376,標準記録!$A$1:$D$26,2,FALSE)</f>
        <v>#N/A</v>
      </c>
      <c r="BC376" s="5" t="e">
        <f>VLOOKUP($I376 &amp; $J376,標準記録!$A$1:$D$26,3,FALSE)</f>
        <v>#N/A</v>
      </c>
      <c r="BD376" s="5" t="e">
        <f>VLOOKUP($I376 &amp; $J376,標準記録!$A$1:$D$26,4,FALSE)</f>
        <v>#N/A</v>
      </c>
      <c r="BE376" s="5" t="str">
        <f>IF(BF376="","",A375)</f>
        <v/>
      </c>
      <c r="BF376" s="5" t="str">
        <f>IF(OR(I376="201 十種競技",I376="202 七種競技"),#REF!,"")</f>
        <v/>
      </c>
      <c r="BG376" s="5" t="str">
        <f>IF(I376="107 ハーフマラソン",#REF!,"")</f>
        <v/>
      </c>
      <c r="BH376" s="5" t="str">
        <f>I376 &amp; K376</f>
        <v/>
      </c>
      <c r="BI376" s="5">
        <f>I376</f>
        <v>0</v>
      </c>
      <c r="BJ376" s="5">
        <f>COUNTIF($BI$5:$BI$401,I376)</f>
        <v>160</v>
      </c>
      <c r="BK376" s="5">
        <f>COUNTIF($BH$5:$BH$401,I376 &amp; "B標準")</f>
        <v>0</v>
      </c>
    </row>
    <row r="377" spans="1:64" ht="15" thickTop="1" thickBot="1" x14ac:dyDescent="0.2">
      <c r="A377" s="222"/>
      <c r="B377" s="256" t="s">
        <v>128</v>
      </c>
      <c r="C377" s="257"/>
      <c r="D377" s="257"/>
      <c r="E377" s="257"/>
      <c r="F377" s="257"/>
      <c r="G377" s="258"/>
      <c r="H377" s="125"/>
      <c r="I377" s="259"/>
      <c r="J377" s="260"/>
      <c r="K377" s="260"/>
      <c r="L377" s="260"/>
      <c r="M377" s="260"/>
      <c r="N377" s="260"/>
      <c r="O377" s="260"/>
      <c r="P377" s="260"/>
      <c r="Q377" s="260"/>
      <c r="R377" s="260"/>
      <c r="S377" s="260"/>
      <c r="T377" s="260"/>
      <c r="U377" s="260"/>
      <c r="V377" s="260"/>
      <c r="W377" s="260"/>
      <c r="X377" s="260"/>
      <c r="Y377" s="260"/>
      <c r="Z377" s="260"/>
      <c r="AA377" s="260"/>
      <c r="AB377" s="260"/>
      <c r="AC377" s="260"/>
      <c r="AD377" s="260"/>
      <c r="AE377" s="260"/>
      <c r="AF377" s="260"/>
      <c r="AG377" s="260"/>
      <c r="AH377" s="260"/>
      <c r="AI377" s="260"/>
      <c r="AJ377" s="260"/>
      <c r="AK377" s="260"/>
      <c r="AL377" s="260"/>
      <c r="AM377" s="260"/>
      <c r="AN377" s="260"/>
      <c r="AO377" s="260"/>
      <c r="AP377" s="260"/>
      <c r="AQ377" s="260"/>
      <c r="AR377" s="260"/>
      <c r="AS377" s="260"/>
      <c r="AT377" s="261"/>
    </row>
    <row r="378" spans="1:64" ht="13.5" customHeight="1" x14ac:dyDescent="0.15">
      <c r="A378" s="244"/>
      <c r="B378" s="246" t="s">
        <v>0</v>
      </c>
      <c r="C378" s="248" t="s">
        <v>242</v>
      </c>
      <c r="D378" s="248" t="str">
        <f>IF(C380="○","整理番号","登録番号")</f>
        <v>登録番号</v>
      </c>
      <c r="E378" s="124" t="s">
        <v>13550</v>
      </c>
      <c r="F378" s="246" t="s">
        <v>275</v>
      </c>
      <c r="G378" s="104" t="s">
        <v>1</v>
      </c>
      <c r="H378" s="229" t="s">
        <v>13551</v>
      </c>
      <c r="I378" s="227" t="s">
        <v>2</v>
      </c>
      <c r="J378" s="229" t="s">
        <v>284</v>
      </c>
      <c r="K378" s="229" t="s">
        <v>3</v>
      </c>
      <c r="L378" s="114" t="s">
        <v>243</v>
      </c>
      <c r="M378" s="107" t="s">
        <v>16</v>
      </c>
      <c r="N378" s="231" t="s">
        <v>4</v>
      </c>
      <c r="O378" s="232"/>
      <c r="P378" s="232"/>
      <c r="Q378" s="232"/>
      <c r="R378" s="232"/>
      <c r="S378" s="232"/>
      <c r="T378" s="232"/>
      <c r="U378" s="232"/>
      <c r="V378" s="232"/>
      <c r="W378" s="232"/>
      <c r="X378" s="232"/>
      <c r="Y378" s="232"/>
      <c r="Z378" s="232"/>
      <c r="AA378" s="232"/>
      <c r="AB378" s="233"/>
      <c r="AC378" s="109" t="s">
        <v>16</v>
      </c>
      <c r="AD378" s="234" t="s">
        <v>448</v>
      </c>
      <c r="AE378" s="235"/>
      <c r="AF378" s="235"/>
      <c r="AG378" s="235"/>
      <c r="AH378" s="235"/>
      <c r="AI378" s="235"/>
      <c r="AJ378" s="235"/>
      <c r="AK378" s="236"/>
      <c r="AL378" s="107" t="s">
        <v>16</v>
      </c>
      <c r="AM378" s="231" t="s">
        <v>445</v>
      </c>
      <c r="AN378" s="232"/>
      <c r="AO378" s="232"/>
      <c r="AP378" s="232"/>
      <c r="AQ378" s="232"/>
      <c r="AR378" s="232"/>
      <c r="AS378" s="232"/>
      <c r="AT378" s="237"/>
    </row>
    <row r="379" spans="1:64" ht="14.25" thickBot="1" x14ac:dyDescent="0.2">
      <c r="A379" s="245"/>
      <c r="B379" s="247"/>
      <c r="C379" s="249"/>
      <c r="D379" s="249"/>
      <c r="E379" s="129" t="s">
        <v>6</v>
      </c>
      <c r="F379" s="247"/>
      <c r="G379" s="6" t="s">
        <v>7</v>
      </c>
      <c r="H379" s="247"/>
      <c r="I379" s="228"/>
      <c r="J379" s="230"/>
      <c r="K379" s="230"/>
      <c r="L379" s="115"/>
      <c r="M379" s="108"/>
      <c r="N379" s="238" t="s">
        <v>8</v>
      </c>
      <c r="O379" s="239"/>
      <c r="P379" s="239"/>
      <c r="Q379" s="239"/>
      <c r="R379" s="239"/>
      <c r="S379" s="239"/>
      <c r="T379" s="240"/>
      <c r="U379" s="129" t="s">
        <v>9</v>
      </c>
      <c r="V379" s="111" t="s">
        <v>10</v>
      </c>
      <c r="W379" s="112"/>
      <c r="X379" s="112"/>
      <c r="Y379" s="112"/>
      <c r="Z379" s="112"/>
      <c r="AA379" s="113"/>
      <c r="AB379" s="92" t="s">
        <v>11</v>
      </c>
      <c r="AC379" s="110"/>
      <c r="AD379" s="241" t="s">
        <v>8</v>
      </c>
      <c r="AE379" s="242"/>
      <c r="AF379" s="242"/>
      <c r="AG379" s="242"/>
      <c r="AH379" s="242"/>
      <c r="AI379" s="242"/>
      <c r="AJ379" s="243"/>
      <c r="AK379" s="100" t="s">
        <v>9</v>
      </c>
      <c r="AL379" s="108"/>
      <c r="AM379" s="238" t="s">
        <v>8</v>
      </c>
      <c r="AN379" s="239"/>
      <c r="AO379" s="239"/>
      <c r="AP379" s="239"/>
      <c r="AQ379" s="239"/>
      <c r="AR379" s="239"/>
      <c r="AS379" s="240"/>
      <c r="AT379" s="93" t="s">
        <v>9</v>
      </c>
    </row>
    <row r="380" spans="1:64" x14ac:dyDescent="0.15">
      <c r="A380" s="220">
        <v>76</v>
      </c>
      <c r="B380" s="223"/>
      <c r="C380" s="225"/>
      <c r="D380" s="223"/>
      <c r="E380" s="126" t="str">
        <f>IF(C380="○",IF($D380&lt;&gt;"",VLOOKUP($D380,新規学連登録者入力シート!$A$2:$U$101,8,FALSE),""),IF($D380&lt;&gt;"",IF(VLOOKUP(記入方法!$D380,登録者リスト!$A$1:$F$43729,4,FALSE)=基本情報!$D$6,VLOOKUP(記入方法!$D380,登録者リスト!$A$1:$F$43729,3,FALSE),""),""))</f>
        <v/>
      </c>
      <c r="F380" s="214" t="str">
        <f>IF(C380="○",IF($D380&lt;&gt;"",VLOOKUP($D380,新規学連登録者入力シート!$A$2:$U$101,9,FALSE),""),IF($D380&lt;&gt;"",IF(VLOOKUP(記入方法!$D380,登録者リスト!$A$1:$G$43729,4,FALSE)=基本情報!$D$6,VLOOKUP(記入方法!$D380,登録者リスト!$A$1:$G$43729,7,FALSE),""),""))</f>
        <v/>
      </c>
      <c r="G380" s="127" t="str">
        <f>IF(C380="○",IF($D380&lt;&gt;"",VLOOKUP($D380,新規学連登録者入力シート!$A$2:$U$101,14,FALSE),""),IF($D380&lt;&gt;"",IF(VLOOKUP(記入方法!$D380,登録者リスト!$A$1:$F$43729,4,FALSE)=基本情報!$D$6,VLOOKUP(記入方法!$D380,登録者リスト!$A$1:$F$43729,5,FALSE),""),""))</f>
        <v/>
      </c>
      <c r="H380" s="212" t="str">
        <f>IF(C380="○",IF($D380&lt;&gt;"",VLOOKUP($D380,新規学連登録者入力シート!$A$2:$U$101,19,FALSE),""),IF($D380&lt;&gt;"",IF(VLOOKUP(記入方法!$D380,登録者リスト!$A$1:$H$43729,4,FALSE)=基本情報!$D$6,VLOOKUP(記入方法!$D380,登録者リスト!$A$1:$H$43729,8,FALSE),""),""))</f>
        <v/>
      </c>
      <c r="I380" s="216"/>
      <c r="J380" s="216"/>
      <c r="K380" s="218" t="str">
        <f>IFERROR(IF(I380="","",IF(AND(I380&lt;&gt;"107 ハーフマラソン",I380&lt;&gt;"062 10000mW"),IF(BD380="T",IF(VALUE(M380)&lt;=BB380,"A標準",IF(VALUE(M380)&lt;=BC380,"B標準","未突破")),IF(VALUE(M380)&gt;=BB380,"A標準",IF(VALUE(M380)&gt;=BC380,"B標準","未突破"))),IF(VALUE(M380)&lt;=BC380,"","未突破"))),"")</f>
        <v/>
      </c>
      <c r="L380" s="105"/>
      <c r="M380" s="12" t="str">
        <f>IF(U380="",ASC(N380&amp;IF(P380&lt;&gt;"",TEXT(P380,"00"),"")&amp;IF(R380&lt;&gt;"",TEXT(R380,"00"),"")&amp;IF(T380&lt;&gt;"",TEXT(T380,"00"),"")),ASC(U380))</f>
        <v/>
      </c>
      <c r="N380" s="212"/>
      <c r="O380" s="196" t="s">
        <v>239</v>
      </c>
      <c r="P380" s="206"/>
      <c r="Q380" s="196" t="s">
        <v>240</v>
      </c>
      <c r="R380" s="206"/>
      <c r="S380" s="208" t="s">
        <v>241</v>
      </c>
      <c r="T380" s="210"/>
      <c r="U380" s="212"/>
      <c r="V380" s="7"/>
      <c r="W380" s="8" t="s">
        <v>23</v>
      </c>
      <c r="X380" s="7"/>
      <c r="Y380" s="8" t="s">
        <v>24</v>
      </c>
      <c r="Z380" s="7"/>
      <c r="AA380" s="8" t="s">
        <v>26</v>
      </c>
      <c r="AB380" s="214"/>
      <c r="AC380" s="101" t="str">
        <f>IF(AK380="",ASC(AD380&amp;IF(AF380&lt;&gt;"",TEXT(AF380,"00"),"")&amp;IF(AH380&lt;&gt;"",TEXT(AH380,"00"),"")&amp;IF(AJ380&lt;&gt;"",TEXT(AJ380,"00"),"")),ASC(AK380))</f>
        <v/>
      </c>
      <c r="AD380" s="198" t="str">
        <f>IF(I380="","",IF(I380="201 十種競技","",VLOOKUP(I380,大学記録!$A$3:$H$5,2,FALSE)))</f>
        <v/>
      </c>
      <c r="AE380" s="200" t="s">
        <v>239</v>
      </c>
      <c r="AF380" s="202" t="str">
        <f>IF(I380="","",IF(I380="201 十種競技","",VLOOKUP(I380,大学記録!$A$3:$H$5,4,FALSE)))</f>
        <v/>
      </c>
      <c r="AG380" s="200" t="s">
        <v>240</v>
      </c>
      <c r="AH380" s="202" t="str">
        <f>IF(I380="","",IF(I380="201 十種競技","",VLOOKUP(I380,大学記録!$A$3:$H$5,6,FALSE)))</f>
        <v/>
      </c>
      <c r="AI380" s="204" t="s">
        <v>241</v>
      </c>
      <c r="AJ380" s="262" t="str">
        <f>IF(I380="","",IF(I380="201 十種競技","",VLOOKUP(I380,大学記録!$A$3:$H$5,8,FALSE)))</f>
        <v/>
      </c>
      <c r="AK380" s="198" t="str">
        <f>IF(I380="","",IF(I380="201 十種競技",大学記録!#REF!,""))</f>
        <v/>
      </c>
      <c r="AL380" s="12" t="str">
        <f>IF(AT380="",ASC(AM380&amp;IF(AO380&lt;&gt;"",TEXT(AO380,"00"),"")&amp;IF(AQ380&lt;&gt;"",TEXT(AQ380,"00"),"")&amp;IF(AS380&lt;&gt;"",TEXT(AS380,"00"),"")),ASC(AT380))</f>
        <v/>
      </c>
      <c r="AM380" s="223"/>
      <c r="AN380" s="196" t="s">
        <v>239</v>
      </c>
      <c r="AO380" s="250"/>
      <c r="AP380" s="196" t="s">
        <v>240</v>
      </c>
      <c r="AQ380" s="250"/>
      <c r="AR380" s="208" t="s">
        <v>241</v>
      </c>
      <c r="AS380" s="252"/>
      <c r="AT380" s="254"/>
      <c r="AV380" s="5" t="str">
        <f>IF(AND(I380&lt;&gt;"107 ハーフマラソン",I380&lt;&gt;"062 10000mW"),D380 &amp; "-" &amp; I380,D380 &amp; "-" &amp; I380 &amp; J380)</f>
        <v>-</v>
      </c>
      <c r="AW380" s="5" t="str">
        <f>IF(ISERROR(VLOOKUP(記入方法!$AV380,登録者リスト!#REF!,4,FALSE)),"○","")</f>
        <v>○</v>
      </c>
      <c r="AX380" s="5" t="e">
        <f>IF(AND(I380&lt;&gt;"107 ハーフマラソン",I380&lt;&gt;"062 10000mW"),#REF! &amp; "-" &amp; I380,#REF! &amp; "-" &amp; I380 &amp; J380)</f>
        <v>#REF!</v>
      </c>
      <c r="AY380" s="5" t="str">
        <f>IF(ISERROR(VLOOKUP(AX380,突破者リスト外資格記録入力シート!$D$7:$M$106,2,FALSE)),"○","")</f>
        <v>○</v>
      </c>
      <c r="AZ380" s="5" t="str">
        <f>IF(C380="○","整理番号","登録番号")</f>
        <v>登録番号</v>
      </c>
      <c r="BA380" s="5" t="str">
        <f>IF(I380="107 ハーフマラソン","H",IF(I380="062 10000mW","W",""))</f>
        <v/>
      </c>
      <c r="BB380" s="5" t="e">
        <f>VLOOKUP($I380 &amp; $J380,標準記録!$A$1:$D$26,2,FALSE)</f>
        <v>#N/A</v>
      </c>
      <c r="BC380" s="5" t="e">
        <f>VLOOKUP($I380 &amp; $J380,標準記録!$A$1:$D$26,3,FALSE)</f>
        <v>#N/A</v>
      </c>
      <c r="BD380" s="5" t="e">
        <f>VLOOKUP($I380 &amp; $J380,標準記録!$A$1:$D$26,4,FALSE)</f>
        <v>#N/A</v>
      </c>
      <c r="BE380" s="5" t="str">
        <f>IF(BF380="","",A380)</f>
        <v/>
      </c>
      <c r="BF380" s="5" t="str">
        <f>IF(OR(I380="201 十種競技",I380="202 七種競技"),#REF!,"")</f>
        <v/>
      </c>
      <c r="BG380" s="5" t="str">
        <f>IF(I380="107 ハーフマラソン",#REF!,"")</f>
        <v/>
      </c>
      <c r="BH380" s="5" t="str">
        <f>I380 &amp; K380</f>
        <v/>
      </c>
      <c r="BI380" s="5">
        <f>I380</f>
        <v>0</v>
      </c>
      <c r="BJ380" s="5">
        <f>COUNTIF($BI$5:$BI$401,I380)</f>
        <v>160</v>
      </c>
      <c r="BK380" s="5">
        <f>COUNTIF($BH$5:$BH$401,I380 &amp; "B標準")</f>
        <v>0</v>
      </c>
      <c r="BL380" s="5" t="str">
        <f>D378 &amp; D380</f>
        <v>登録番号</v>
      </c>
    </row>
    <row r="381" spans="1:64" ht="14.25" thickBot="1" x14ac:dyDescent="0.2">
      <c r="A381" s="221"/>
      <c r="B381" s="224"/>
      <c r="C381" s="226"/>
      <c r="D381" s="224"/>
      <c r="E381" s="128" t="str">
        <f>IF(C380="○",IF($D380&lt;&gt;"",VLOOKUP($D380,新規学連登録者入力シート!$A$2:$U$101,7,FALSE),""),IF($D380&lt;&gt;"",IF(VLOOKUP(記入方法!$D380,登録者リスト!$A$1:$F$43729,4,FALSE)=基本情報!$D$6,VLOOKUP(記入方法!$D380,登録者リスト!$A$1:$F$43729,2,FALSE),""),""))</f>
        <v/>
      </c>
      <c r="F381" s="215"/>
      <c r="G381" s="128" t="str">
        <f>IF(C380="○",IF($D380&lt;&gt;"",VLOOKUP($D380,新規学連登録者入力シート!$A$2:$U$101,19,FALSE),""),IF($D380&lt;&gt;"",IF(VLOOKUP(記入方法!$D380,登録者リスト!$A$1:$F$43729,4,FALSE)=基本情報!$D$6,VLOOKUP(記入方法!$D380,登録者リスト!$A$1:$F$43729,6,FALSE),""),""))</f>
        <v/>
      </c>
      <c r="H381" s="213"/>
      <c r="I381" s="217"/>
      <c r="J381" s="217"/>
      <c r="K381" s="219"/>
      <c r="L381" s="106"/>
      <c r="M381" s="14" t="str">
        <f>IF(U381="",ASC(N381&amp;IF(P381&lt;&gt;"",TEXT(P381,"00"),"")&amp;IF(R381&lt;&gt;"",TEXT(R381,"00"),"")&amp;IF(T381&lt;&gt;"",TEXT(T381,"00"),"")),ASC(U381))</f>
        <v/>
      </c>
      <c r="N381" s="213"/>
      <c r="O381" s="197"/>
      <c r="P381" s="207"/>
      <c r="Q381" s="197"/>
      <c r="R381" s="207"/>
      <c r="S381" s="209"/>
      <c r="T381" s="211"/>
      <c r="U381" s="213"/>
      <c r="V381" s="9"/>
      <c r="W381" s="10" t="s">
        <v>23</v>
      </c>
      <c r="X381" s="9"/>
      <c r="Y381" s="10" t="s">
        <v>25</v>
      </c>
      <c r="Z381" s="9"/>
      <c r="AA381" s="10" t="s">
        <v>26</v>
      </c>
      <c r="AB381" s="215"/>
      <c r="AC381" s="102" t="str">
        <f>IF(AK381="",ASC(AD380&amp;IF(AF381&lt;&gt;"",TEXT(AF381,"00"),"")&amp;IF(AH381&lt;&gt;"",TEXT(AH381,"00"),"")&amp;IF(AJ381&lt;&gt;"",TEXT(AJ381,"00"),"")),ASC(AK381))</f>
        <v/>
      </c>
      <c r="AD381" s="199"/>
      <c r="AE381" s="201"/>
      <c r="AF381" s="203"/>
      <c r="AG381" s="201"/>
      <c r="AH381" s="203"/>
      <c r="AI381" s="205"/>
      <c r="AJ381" s="263"/>
      <c r="AK381" s="199"/>
      <c r="AL381" s="14" t="str">
        <f>IF(AT381="",ASC(AM381&amp;IF(AO381&lt;&gt;"",TEXT(AO381,"00"),"")&amp;IF(AQ381&lt;&gt;"",TEXT(AQ381,"00"),"")&amp;IF(AS381&lt;&gt;"",TEXT(AS381,"00"),"")),ASC(AT381))</f>
        <v/>
      </c>
      <c r="AM381" s="224"/>
      <c r="AN381" s="197"/>
      <c r="AO381" s="251"/>
      <c r="AP381" s="197"/>
      <c r="AQ381" s="251"/>
      <c r="AR381" s="209"/>
      <c r="AS381" s="253"/>
      <c r="AT381" s="255"/>
      <c r="AV381" s="5" t="str">
        <f>IF(AND(I381&lt;&gt;"107 ハーフマラソン",I381&lt;&gt;"062 10000mW"),D380 &amp; "-" &amp; I381,D380 &amp; "-" &amp; I381 &amp; J381)</f>
        <v>-</v>
      </c>
      <c r="AW381" s="5" t="str">
        <f>IF(ISERROR(VLOOKUP(記入方法!$AV381,登録者リスト!#REF!,4,FALSE)),"○","")</f>
        <v>○</v>
      </c>
      <c r="AX381" s="5" t="e">
        <f>IF(AND(I381&lt;&gt;"107 ハーフマラソン",I381&lt;&gt;"062 10000mW"),#REF! &amp; "-" &amp; I381,#REF! &amp; "-" &amp; I381 &amp; J381)</f>
        <v>#REF!</v>
      </c>
      <c r="AY381" s="5" t="str">
        <f>IF(ISERROR(VLOOKUP(AX381,突破者リスト外資格記録入力シート!$D$7:$M$106,2,FALSE)),"○","")</f>
        <v>○</v>
      </c>
      <c r="BA381" s="5" t="str">
        <f>IF(I381="107 ハーフマラソン","H",IF(I381="062 10000mW","W",""))</f>
        <v/>
      </c>
      <c r="BB381" s="5" t="e">
        <f>VLOOKUP($I381 &amp; $J381,標準記録!$A$1:$D$26,2,FALSE)</f>
        <v>#N/A</v>
      </c>
      <c r="BC381" s="5" t="e">
        <f>VLOOKUP($I381 &amp; $J381,標準記録!$A$1:$D$26,3,FALSE)</f>
        <v>#N/A</v>
      </c>
      <c r="BD381" s="5" t="e">
        <f>VLOOKUP($I381 &amp; $J381,標準記録!$A$1:$D$26,4,FALSE)</f>
        <v>#N/A</v>
      </c>
      <c r="BE381" s="5" t="str">
        <f>IF(BF381="","",A380)</f>
        <v/>
      </c>
      <c r="BF381" s="5" t="str">
        <f>IF(OR(I381="201 十種競技",I381="202 七種競技"),#REF!,"")</f>
        <v/>
      </c>
      <c r="BG381" s="5" t="str">
        <f>IF(I381="107 ハーフマラソン",#REF!,"")</f>
        <v/>
      </c>
      <c r="BH381" s="5" t="str">
        <f>I381 &amp; K381</f>
        <v/>
      </c>
      <c r="BI381" s="5">
        <f>I381</f>
        <v>0</v>
      </c>
      <c r="BJ381" s="5">
        <f>COUNTIF($BI$5:$BI$401,I381)</f>
        <v>160</v>
      </c>
      <c r="BK381" s="5">
        <f>COUNTIF($BH$5:$BH$401,I381 &amp; "B標準")</f>
        <v>0</v>
      </c>
    </row>
    <row r="382" spans="1:64" ht="15" thickTop="1" thickBot="1" x14ac:dyDescent="0.2">
      <c r="A382" s="222"/>
      <c r="B382" s="256" t="s">
        <v>128</v>
      </c>
      <c r="C382" s="257"/>
      <c r="D382" s="257"/>
      <c r="E382" s="257"/>
      <c r="F382" s="257"/>
      <c r="G382" s="258"/>
      <c r="H382" s="125"/>
      <c r="I382" s="259"/>
      <c r="J382" s="260"/>
      <c r="K382" s="260"/>
      <c r="L382" s="260"/>
      <c r="M382" s="260"/>
      <c r="N382" s="260"/>
      <c r="O382" s="260"/>
      <c r="P382" s="260"/>
      <c r="Q382" s="260"/>
      <c r="R382" s="260"/>
      <c r="S382" s="260"/>
      <c r="T382" s="260"/>
      <c r="U382" s="260"/>
      <c r="V382" s="260"/>
      <c r="W382" s="260"/>
      <c r="X382" s="260"/>
      <c r="Y382" s="260"/>
      <c r="Z382" s="260"/>
      <c r="AA382" s="260"/>
      <c r="AB382" s="260"/>
      <c r="AC382" s="260"/>
      <c r="AD382" s="260"/>
      <c r="AE382" s="260"/>
      <c r="AF382" s="260"/>
      <c r="AG382" s="260"/>
      <c r="AH382" s="260"/>
      <c r="AI382" s="260"/>
      <c r="AJ382" s="260"/>
      <c r="AK382" s="260"/>
      <c r="AL382" s="260"/>
      <c r="AM382" s="260"/>
      <c r="AN382" s="260"/>
      <c r="AO382" s="260"/>
      <c r="AP382" s="260"/>
      <c r="AQ382" s="260"/>
      <c r="AR382" s="260"/>
      <c r="AS382" s="260"/>
      <c r="AT382" s="261"/>
    </row>
    <row r="383" spans="1:64" ht="13.5" customHeight="1" x14ac:dyDescent="0.15">
      <c r="A383" s="244"/>
      <c r="B383" s="246" t="s">
        <v>0</v>
      </c>
      <c r="C383" s="248" t="s">
        <v>242</v>
      </c>
      <c r="D383" s="248" t="str">
        <f>IF(C385="○","整理番号","登録番号")</f>
        <v>登録番号</v>
      </c>
      <c r="E383" s="124" t="s">
        <v>13550</v>
      </c>
      <c r="F383" s="246" t="s">
        <v>275</v>
      </c>
      <c r="G383" s="104" t="s">
        <v>1</v>
      </c>
      <c r="H383" s="229" t="s">
        <v>13551</v>
      </c>
      <c r="I383" s="227" t="s">
        <v>2</v>
      </c>
      <c r="J383" s="229" t="s">
        <v>284</v>
      </c>
      <c r="K383" s="229" t="s">
        <v>3</v>
      </c>
      <c r="L383" s="114" t="s">
        <v>243</v>
      </c>
      <c r="M383" s="107" t="s">
        <v>16</v>
      </c>
      <c r="N383" s="231" t="s">
        <v>4</v>
      </c>
      <c r="O383" s="232"/>
      <c r="P383" s="232"/>
      <c r="Q383" s="232"/>
      <c r="R383" s="232"/>
      <c r="S383" s="232"/>
      <c r="T383" s="232"/>
      <c r="U383" s="232"/>
      <c r="V383" s="232"/>
      <c r="W383" s="232"/>
      <c r="X383" s="232"/>
      <c r="Y383" s="232"/>
      <c r="Z383" s="232"/>
      <c r="AA383" s="232"/>
      <c r="AB383" s="233"/>
      <c r="AC383" s="109" t="s">
        <v>16</v>
      </c>
      <c r="AD383" s="234" t="s">
        <v>448</v>
      </c>
      <c r="AE383" s="235"/>
      <c r="AF383" s="235"/>
      <c r="AG383" s="235"/>
      <c r="AH383" s="235"/>
      <c r="AI383" s="235"/>
      <c r="AJ383" s="235"/>
      <c r="AK383" s="236"/>
      <c r="AL383" s="107" t="s">
        <v>16</v>
      </c>
      <c r="AM383" s="231" t="s">
        <v>445</v>
      </c>
      <c r="AN383" s="232"/>
      <c r="AO383" s="232"/>
      <c r="AP383" s="232"/>
      <c r="AQ383" s="232"/>
      <c r="AR383" s="232"/>
      <c r="AS383" s="232"/>
      <c r="AT383" s="237"/>
    </row>
    <row r="384" spans="1:64" ht="14.25" thickBot="1" x14ac:dyDescent="0.2">
      <c r="A384" s="245"/>
      <c r="B384" s="247"/>
      <c r="C384" s="249"/>
      <c r="D384" s="249"/>
      <c r="E384" s="129" t="s">
        <v>6</v>
      </c>
      <c r="F384" s="247"/>
      <c r="G384" s="6" t="s">
        <v>7</v>
      </c>
      <c r="H384" s="247"/>
      <c r="I384" s="228"/>
      <c r="J384" s="230"/>
      <c r="K384" s="230"/>
      <c r="L384" s="115"/>
      <c r="M384" s="108"/>
      <c r="N384" s="238" t="s">
        <v>8</v>
      </c>
      <c r="O384" s="239"/>
      <c r="P384" s="239"/>
      <c r="Q384" s="239"/>
      <c r="R384" s="239"/>
      <c r="S384" s="239"/>
      <c r="T384" s="240"/>
      <c r="U384" s="129" t="s">
        <v>9</v>
      </c>
      <c r="V384" s="111" t="s">
        <v>10</v>
      </c>
      <c r="W384" s="112"/>
      <c r="X384" s="112"/>
      <c r="Y384" s="112"/>
      <c r="Z384" s="112"/>
      <c r="AA384" s="113"/>
      <c r="AB384" s="92" t="s">
        <v>11</v>
      </c>
      <c r="AC384" s="110"/>
      <c r="AD384" s="241" t="s">
        <v>8</v>
      </c>
      <c r="AE384" s="242"/>
      <c r="AF384" s="242"/>
      <c r="AG384" s="242"/>
      <c r="AH384" s="242"/>
      <c r="AI384" s="242"/>
      <c r="AJ384" s="243"/>
      <c r="AK384" s="100" t="s">
        <v>9</v>
      </c>
      <c r="AL384" s="108"/>
      <c r="AM384" s="238" t="s">
        <v>8</v>
      </c>
      <c r="AN384" s="239"/>
      <c r="AO384" s="239"/>
      <c r="AP384" s="239"/>
      <c r="AQ384" s="239"/>
      <c r="AR384" s="239"/>
      <c r="AS384" s="240"/>
      <c r="AT384" s="93" t="s">
        <v>9</v>
      </c>
    </row>
    <row r="385" spans="1:64" x14ac:dyDescent="0.15">
      <c r="A385" s="220">
        <v>77</v>
      </c>
      <c r="B385" s="223"/>
      <c r="C385" s="225"/>
      <c r="D385" s="223"/>
      <c r="E385" s="126" t="str">
        <f>IF(C385="○",IF($D385&lt;&gt;"",VLOOKUP($D385,新規学連登録者入力シート!$A$2:$U$101,8,FALSE),""),IF($D385&lt;&gt;"",IF(VLOOKUP(記入方法!$D385,登録者リスト!$A$1:$F$43729,4,FALSE)=基本情報!$D$6,VLOOKUP(記入方法!$D385,登録者リスト!$A$1:$F$43729,3,FALSE),""),""))</f>
        <v/>
      </c>
      <c r="F385" s="214" t="str">
        <f>IF(C385="○",IF($D385&lt;&gt;"",VLOOKUP($D385,新規学連登録者入力シート!$A$2:$U$101,9,FALSE),""),IF($D385&lt;&gt;"",IF(VLOOKUP(記入方法!$D385,登録者リスト!$A$1:$G$43729,4,FALSE)=基本情報!$D$6,VLOOKUP(記入方法!$D385,登録者リスト!$A$1:$G$43729,7,FALSE),""),""))</f>
        <v/>
      </c>
      <c r="G385" s="127" t="str">
        <f>IF(C385="○",IF($D385&lt;&gt;"",VLOOKUP($D385,新規学連登録者入力シート!$A$2:$U$101,14,FALSE),""),IF($D385&lt;&gt;"",IF(VLOOKUP(記入方法!$D385,登録者リスト!$A$1:$F$43729,4,FALSE)=基本情報!$D$6,VLOOKUP(記入方法!$D385,登録者リスト!$A$1:$F$43729,5,FALSE),""),""))</f>
        <v/>
      </c>
      <c r="H385" s="212" t="str">
        <f>IF(C385="○",IF($D385&lt;&gt;"",VLOOKUP($D385,新規学連登録者入力シート!$A$2:$U$101,19,FALSE),""),IF($D385&lt;&gt;"",IF(VLOOKUP(記入方法!$D385,登録者リスト!$A$1:$H$43729,4,FALSE)=基本情報!$D$6,VLOOKUP(記入方法!$D385,登録者リスト!$A$1:$H$43729,8,FALSE),""),""))</f>
        <v/>
      </c>
      <c r="I385" s="216"/>
      <c r="J385" s="216"/>
      <c r="K385" s="218" t="str">
        <f>IFERROR(IF(I385="","",IF(AND(I385&lt;&gt;"107 ハーフマラソン",I385&lt;&gt;"062 10000mW"),IF(BD385="T",IF(VALUE(M385)&lt;=BB385,"A標準",IF(VALUE(M385)&lt;=BC385,"B標準","未突破")),IF(VALUE(M385)&gt;=BB385,"A標準",IF(VALUE(M385)&gt;=BC385,"B標準","未突破"))),IF(VALUE(M385)&lt;=BC385,"","未突破"))),"")</f>
        <v/>
      </c>
      <c r="L385" s="105"/>
      <c r="M385" s="12" t="str">
        <f>IF(U385="",ASC(N385&amp;IF(P385&lt;&gt;"",TEXT(P385,"00"),"")&amp;IF(R385&lt;&gt;"",TEXT(R385,"00"),"")&amp;IF(T385&lt;&gt;"",TEXT(T385,"00"),"")),ASC(U385))</f>
        <v/>
      </c>
      <c r="N385" s="212"/>
      <c r="O385" s="196" t="s">
        <v>239</v>
      </c>
      <c r="P385" s="206"/>
      <c r="Q385" s="196" t="s">
        <v>240</v>
      </c>
      <c r="R385" s="206"/>
      <c r="S385" s="208" t="s">
        <v>241</v>
      </c>
      <c r="T385" s="210"/>
      <c r="U385" s="212"/>
      <c r="V385" s="7"/>
      <c r="W385" s="8" t="s">
        <v>23</v>
      </c>
      <c r="X385" s="7"/>
      <c r="Y385" s="8" t="s">
        <v>24</v>
      </c>
      <c r="Z385" s="7"/>
      <c r="AA385" s="8" t="s">
        <v>26</v>
      </c>
      <c r="AB385" s="214"/>
      <c r="AC385" s="101" t="str">
        <f>IF(AK385="",ASC(AD385&amp;IF(AF385&lt;&gt;"",TEXT(AF385,"00"),"")&amp;IF(AH385&lt;&gt;"",TEXT(AH385,"00"),"")&amp;IF(AJ385&lt;&gt;"",TEXT(AJ385,"00"),"")),ASC(AK385))</f>
        <v/>
      </c>
      <c r="AD385" s="198" t="str">
        <f>IF(I385="","",IF(I385="201 十種競技","",VLOOKUP(I385,大学記録!$A$3:$H$5,2,FALSE)))</f>
        <v/>
      </c>
      <c r="AE385" s="200" t="s">
        <v>239</v>
      </c>
      <c r="AF385" s="202" t="str">
        <f>IF(I385="","",IF(I385="201 十種競技","",VLOOKUP(I385,大学記録!$A$3:$H$5,4,FALSE)))</f>
        <v/>
      </c>
      <c r="AG385" s="200" t="s">
        <v>240</v>
      </c>
      <c r="AH385" s="202" t="str">
        <f>IF(I385="","",IF(I385="201 十種競技","",VLOOKUP(I385,大学記録!$A$3:$H$5,6,FALSE)))</f>
        <v/>
      </c>
      <c r="AI385" s="204" t="s">
        <v>241</v>
      </c>
      <c r="AJ385" s="262" t="str">
        <f>IF(I385="","",IF(I385="201 十種競技","",VLOOKUP(I385,大学記録!$A$3:$H$5,8,FALSE)))</f>
        <v/>
      </c>
      <c r="AK385" s="198" t="str">
        <f>IF(I385="","",IF(I385="201 十種競技",大学記録!#REF!,""))</f>
        <v/>
      </c>
      <c r="AL385" s="12" t="str">
        <f>IF(AT385="",ASC(AM385&amp;IF(AO385&lt;&gt;"",TEXT(AO385,"00"),"")&amp;IF(AQ385&lt;&gt;"",TEXT(AQ385,"00"),"")&amp;IF(AS385&lt;&gt;"",TEXT(AS385,"00"),"")),ASC(AT385))</f>
        <v/>
      </c>
      <c r="AM385" s="223"/>
      <c r="AN385" s="196" t="s">
        <v>239</v>
      </c>
      <c r="AO385" s="250"/>
      <c r="AP385" s="196" t="s">
        <v>240</v>
      </c>
      <c r="AQ385" s="250"/>
      <c r="AR385" s="208" t="s">
        <v>241</v>
      </c>
      <c r="AS385" s="252"/>
      <c r="AT385" s="254"/>
      <c r="AV385" s="5" t="str">
        <f>IF(AND(I385&lt;&gt;"107 ハーフマラソン",I385&lt;&gt;"062 10000mW"),D385 &amp; "-" &amp; I385,D385 &amp; "-" &amp; I385 &amp; J385)</f>
        <v>-</v>
      </c>
      <c r="AW385" s="5" t="str">
        <f>IF(ISERROR(VLOOKUP(記入方法!$AV385,登録者リスト!#REF!,4,FALSE)),"○","")</f>
        <v>○</v>
      </c>
      <c r="AX385" s="5" t="e">
        <f>IF(AND(I385&lt;&gt;"107 ハーフマラソン",I385&lt;&gt;"062 10000mW"),#REF! &amp; "-" &amp; I385,#REF! &amp; "-" &amp; I385 &amp; J385)</f>
        <v>#REF!</v>
      </c>
      <c r="AY385" s="5" t="str">
        <f>IF(ISERROR(VLOOKUP(AX385,突破者リスト外資格記録入力シート!$D$7:$M$106,2,FALSE)),"○","")</f>
        <v>○</v>
      </c>
      <c r="AZ385" s="5" t="str">
        <f>IF(C385="○","整理番号","登録番号")</f>
        <v>登録番号</v>
      </c>
      <c r="BA385" s="5" t="str">
        <f>IF(I385="107 ハーフマラソン","H",IF(I385="062 10000mW","W",""))</f>
        <v/>
      </c>
      <c r="BB385" s="5" t="e">
        <f>VLOOKUP($I385 &amp; $J385,標準記録!$A$1:$D$26,2,FALSE)</f>
        <v>#N/A</v>
      </c>
      <c r="BC385" s="5" t="e">
        <f>VLOOKUP($I385 &amp; $J385,標準記録!$A$1:$D$26,3,FALSE)</f>
        <v>#N/A</v>
      </c>
      <c r="BD385" s="5" t="e">
        <f>VLOOKUP($I385 &amp; $J385,標準記録!$A$1:$D$26,4,FALSE)</f>
        <v>#N/A</v>
      </c>
      <c r="BE385" s="5" t="str">
        <f>IF(BF385="","",A385)</f>
        <v/>
      </c>
      <c r="BF385" s="5" t="str">
        <f>IF(OR(I385="201 十種競技",I385="202 七種競技"),#REF!,"")</f>
        <v/>
      </c>
      <c r="BG385" s="5" t="str">
        <f>IF(I385="107 ハーフマラソン",#REF!,"")</f>
        <v/>
      </c>
      <c r="BH385" s="5" t="str">
        <f>I385 &amp; K385</f>
        <v/>
      </c>
      <c r="BI385" s="5">
        <f>I385</f>
        <v>0</v>
      </c>
      <c r="BJ385" s="5">
        <f>COUNTIF($BI$5:$BI$401,I385)</f>
        <v>160</v>
      </c>
      <c r="BK385" s="5">
        <f>COUNTIF($BH$5:$BH$401,I385 &amp; "B標準")</f>
        <v>0</v>
      </c>
      <c r="BL385" s="5" t="str">
        <f>D383 &amp; D385</f>
        <v>登録番号</v>
      </c>
    </row>
    <row r="386" spans="1:64" ht="14.25" thickBot="1" x14ac:dyDescent="0.2">
      <c r="A386" s="221"/>
      <c r="B386" s="224"/>
      <c r="C386" s="226"/>
      <c r="D386" s="224"/>
      <c r="E386" s="128" t="str">
        <f>IF(C385="○",IF($D385&lt;&gt;"",VLOOKUP($D385,新規学連登録者入力シート!$A$2:$U$101,7,FALSE),""),IF($D385&lt;&gt;"",IF(VLOOKUP(記入方法!$D385,登録者リスト!$A$1:$F$43729,4,FALSE)=基本情報!$D$6,VLOOKUP(記入方法!$D385,登録者リスト!$A$1:$F$43729,2,FALSE),""),""))</f>
        <v/>
      </c>
      <c r="F386" s="215"/>
      <c r="G386" s="128" t="str">
        <f>IF(C385="○",IF($D385&lt;&gt;"",VLOOKUP($D385,新規学連登録者入力シート!$A$2:$U$101,19,FALSE),""),IF($D385&lt;&gt;"",IF(VLOOKUP(記入方法!$D385,登録者リスト!$A$1:$F$43729,4,FALSE)=基本情報!$D$6,VLOOKUP(記入方法!$D385,登録者リスト!$A$1:$F$43729,6,FALSE),""),""))</f>
        <v/>
      </c>
      <c r="H386" s="213"/>
      <c r="I386" s="217"/>
      <c r="J386" s="217"/>
      <c r="K386" s="219"/>
      <c r="L386" s="106"/>
      <c r="M386" s="14" t="str">
        <f>IF(U386="",ASC(N386&amp;IF(P386&lt;&gt;"",TEXT(P386,"00"),"")&amp;IF(R386&lt;&gt;"",TEXT(R386,"00"),"")&amp;IF(T386&lt;&gt;"",TEXT(T386,"00"),"")),ASC(U386))</f>
        <v/>
      </c>
      <c r="N386" s="213"/>
      <c r="O386" s="197"/>
      <c r="P386" s="207"/>
      <c r="Q386" s="197"/>
      <c r="R386" s="207"/>
      <c r="S386" s="209"/>
      <c r="T386" s="211"/>
      <c r="U386" s="213"/>
      <c r="V386" s="9"/>
      <c r="W386" s="10" t="s">
        <v>23</v>
      </c>
      <c r="X386" s="9"/>
      <c r="Y386" s="10" t="s">
        <v>25</v>
      </c>
      <c r="Z386" s="9"/>
      <c r="AA386" s="10" t="s">
        <v>26</v>
      </c>
      <c r="AB386" s="215"/>
      <c r="AC386" s="102" t="str">
        <f>IF(AK386="",ASC(AD385&amp;IF(AF386&lt;&gt;"",TEXT(AF386,"00"),"")&amp;IF(AH386&lt;&gt;"",TEXT(AH386,"00"),"")&amp;IF(AJ386&lt;&gt;"",TEXT(AJ386,"00"),"")),ASC(AK386))</f>
        <v/>
      </c>
      <c r="AD386" s="199"/>
      <c r="AE386" s="201"/>
      <c r="AF386" s="203"/>
      <c r="AG386" s="201"/>
      <c r="AH386" s="203"/>
      <c r="AI386" s="205"/>
      <c r="AJ386" s="263"/>
      <c r="AK386" s="199"/>
      <c r="AL386" s="14" t="str">
        <f>IF(AT386="",ASC(AM386&amp;IF(AO386&lt;&gt;"",TEXT(AO386,"00"),"")&amp;IF(AQ386&lt;&gt;"",TEXT(AQ386,"00"),"")&amp;IF(AS386&lt;&gt;"",TEXT(AS386,"00"),"")),ASC(AT386))</f>
        <v/>
      </c>
      <c r="AM386" s="224"/>
      <c r="AN386" s="197"/>
      <c r="AO386" s="251"/>
      <c r="AP386" s="197"/>
      <c r="AQ386" s="251"/>
      <c r="AR386" s="209"/>
      <c r="AS386" s="253"/>
      <c r="AT386" s="255"/>
      <c r="AV386" s="5" t="str">
        <f>IF(AND(I386&lt;&gt;"107 ハーフマラソン",I386&lt;&gt;"062 10000mW"),D385 &amp; "-" &amp; I386,D385 &amp; "-" &amp; I386 &amp; J386)</f>
        <v>-</v>
      </c>
      <c r="AW386" s="5" t="str">
        <f>IF(ISERROR(VLOOKUP(記入方法!$AV386,登録者リスト!#REF!,4,FALSE)),"○","")</f>
        <v>○</v>
      </c>
      <c r="AX386" s="5" t="e">
        <f>IF(AND(I386&lt;&gt;"107 ハーフマラソン",I386&lt;&gt;"062 10000mW"),#REF! &amp; "-" &amp; I386,#REF! &amp; "-" &amp; I386 &amp; J386)</f>
        <v>#REF!</v>
      </c>
      <c r="AY386" s="5" t="str">
        <f>IF(ISERROR(VLOOKUP(AX386,突破者リスト外資格記録入力シート!$D$7:$M$106,2,FALSE)),"○","")</f>
        <v>○</v>
      </c>
      <c r="BA386" s="5" t="str">
        <f>IF(I386="107 ハーフマラソン","H",IF(I386="062 10000mW","W",""))</f>
        <v/>
      </c>
      <c r="BB386" s="5" t="e">
        <f>VLOOKUP($I386 &amp; $J386,標準記録!$A$1:$D$26,2,FALSE)</f>
        <v>#N/A</v>
      </c>
      <c r="BC386" s="5" t="e">
        <f>VLOOKUP($I386 &amp; $J386,標準記録!$A$1:$D$26,3,FALSE)</f>
        <v>#N/A</v>
      </c>
      <c r="BD386" s="5" t="e">
        <f>VLOOKUP($I386 &amp; $J386,標準記録!$A$1:$D$26,4,FALSE)</f>
        <v>#N/A</v>
      </c>
      <c r="BE386" s="5" t="str">
        <f>IF(BF386="","",A385)</f>
        <v/>
      </c>
      <c r="BF386" s="5" t="str">
        <f>IF(OR(I386="201 十種競技",I386="202 七種競技"),#REF!,"")</f>
        <v/>
      </c>
      <c r="BG386" s="5" t="str">
        <f>IF(I386="107 ハーフマラソン",#REF!,"")</f>
        <v/>
      </c>
      <c r="BH386" s="5" t="str">
        <f>I386 &amp; K386</f>
        <v/>
      </c>
      <c r="BI386" s="5">
        <f>I386</f>
        <v>0</v>
      </c>
      <c r="BJ386" s="5">
        <f>COUNTIF($BI$5:$BI$401,I386)</f>
        <v>160</v>
      </c>
      <c r="BK386" s="5">
        <f>COUNTIF($BH$5:$BH$401,I386 &amp; "B標準")</f>
        <v>0</v>
      </c>
    </row>
    <row r="387" spans="1:64" ht="15" thickTop="1" thickBot="1" x14ac:dyDescent="0.2">
      <c r="A387" s="222"/>
      <c r="B387" s="256" t="s">
        <v>128</v>
      </c>
      <c r="C387" s="257"/>
      <c r="D387" s="257"/>
      <c r="E387" s="257"/>
      <c r="F387" s="257"/>
      <c r="G387" s="258"/>
      <c r="H387" s="125"/>
      <c r="I387" s="259"/>
      <c r="J387" s="260"/>
      <c r="K387" s="260"/>
      <c r="L387" s="260"/>
      <c r="M387" s="260"/>
      <c r="N387" s="260"/>
      <c r="O387" s="260"/>
      <c r="P387" s="260"/>
      <c r="Q387" s="260"/>
      <c r="R387" s="260"/>
      <c r="S387" s="260"/>
      <c r="T387" s="260"/>
      <c r="U387" s="260"/>
      <c r="V387" s="260"/>
      <c r="W387" s="260"/>
      <c r="X387" s="260"/>
      <c r="Y387" s="260"/>
      <c r="Z387" s="260"/>
      <c r="AA387" s="260"/>
      <c r="AB387" s="260"/>
      <c r="AC387" s="260"/>
      <c r="AD387" s="260"/>
      <c r="AE387" s="260"/>
      <c r="AF387" s="260"/>
      <c r="AG387" s="260"/>
      <c r="AH387" s="260"/>
      <c r="AI387" s="260"/>
      <c r="AJ387" s="260"/>
      <c r="AK387" s="260"/>
      <c r="AL387" s="260"/>
      <c r="AM387" s="260"/>
      <c r="AN387" s="260"/>
      <c r="AO387" s="260"/>
      <c r="AP387" s="260"/>
      <c r="AQ387" s="260"/>
      <c r="AR387" s="260"/>
      <c r="AS387" s="260"/>
      <c r="AT387" s="261"/>
    </row>
    <row r="388" spans="1:64" ht="13.5" customHeight="1" x14ac:dyDescent="0.15">
      <c r="A388" s="244"/>
      <c r="B388" s="246" t="s">
        <v>0</v>
      </c>
      <c r="C388" s="248" t="s">
        <v>242</v>
      </c>
      <c r="D388" s="248" t="str">
        <f>IF(C390="○","整理番号","登録番号")</f>
        <v>登録番号</v>
      </c>
      <c r="E388" s="124" t="s">
        <v>13550</v>
      </c>
      <c r="F388" s="246" t="s">
        <v>275</v>
      </c>
      <c r="G388" s="104" t="s">
        <v>1</v>
      </c>
      <c r="H388" s="229" t="s">
        <v>13551</v>
      </c>
      <c r="I388" s="227" t="s">
        <v>2</v>
      </c>
      <c r="J388" s="229" t="s">
        <v>284</v>
      </c>
      <c r="K388" s="229" t="s">
        <v>3</v>
      </c>
      <c r="L388" s="114" t="s">
        <v>243</v>
      </c>
      <c r="M388" s="107" t="s">
        <v>16</v>
      </c>
      <c r="N388" s="231" t="s">
        <v>4</v>
      </c>
      <c r="O388" s="232"/>
      <c r="P388" s="232"/>
      <c r="Q388" s="232"/>
      <c r="R388" s="232"/>
      <c r="S388" s="232"/>
      <c r="T388" s="232"/>
      <c r="U388" s="232"/>
      <c r="V388" s="232"/>
      <c r="W388" s="232"/>
      <c r="X388" s="232"/>
      <c r="Y388" s="232"/>
      <c r="Z388" s="232"/>
      <c r="AA388" s="232"/>
      <c r="AB388" s="233"/>
      <c r="AC388" s="109" t="s">
        <v>16</v>
      </c>
      <c r="AD388" s="234" t="s">
        <v>448</v>
      </c>
      <c r="AE388" s="235"/>
      <c r="AF388" s="235"/>
      <c r="AG388" s="235"/>
      <c r="AH388" s="235"/>
      <c r="AI388" s="235"/>
      <c r="AJ388" s="235"/>
      <c r="AK388" s="236"/>
      <c r="AL388" s="107" t="s">
        <v>16</v>
      </c>
      <c r="AM388" s="231" t="s">
        <v>445</v>
      </c>
      <c r="AN388" s="232"/>
      <c r="AO388" s="232"/>
      <c r="AP388" s="232"/>
      <c r="AQ388" s="232"/>
      <c r="AR388" s="232"/>
      <c r="AS388" s="232"/>
      <c r="AT388" s="237"/>
    </row>
    <row r="389" spans="1:64" ht="14.25" thickBot="1" x14ac:dyDescent="0.2">
      <c r="A389" s="245"/>
      <c r="B389" s="247"/>
      <c r="C389" s="249"/>
      <c r="D389" s="249"/>
      <c r="E389" s="129" t="s">
        <v>6</v>
      </c>
      <c r="F389" s="247"/>
      <c r="G389" s="6" t="s">
        <v>7</v>
      </c>
      <c r="H389" s="247"/>
      <c r="I389" s="228"/>
      <c r="J389" s="230"/>
      <c r="K389" s="230"/>
      <c r="L389" s="115"/>
      <c r="M389" s="108"/>
      <c r="N389" s="238" t="s">
        <v>8</v>
      </c>
      <c r="O389" s="239"/>
      <c r="P389" s="239"/>
      <c r="Q389" s="239"/>
      <c r="R389" s="239"/>
      <c r="S389" s="239"/>
      <c r="T389" s="240"/>
      <c r="U389" s="129" t="s">
        <v>9</v>
      </c>
      <c r="V389" s="111" t="s">
        <v>10</v>
      </c>
      <c r="W389" s="112"/>
      <c r="X389" s="112"/>
      <c r="Y389" s="112"/>
      <c r="Z389" s="112"/>
      <c r="AA389" s="113"/>
      <c r="AB389" s="92" t="s">
        <v>11</v>
      </c>
      <c r="AC389" s="110"/>
      <c r="AD389" s="241" t="s">
        <v>8</v>
      </c>
      <c r="AE389" s="242"/>
      <c r="AF389" s="242"/>
      <c r="AG389" s="242"/>
      <c r="AH389" s="242"/>
      <c r="AI389" s="242"/>
      <c r="AJ389" s="243"/>
      <c r="AK389" s="100" t="s">
        <v>9</v>
      </c>
      <c r="AL389" s="108"/>
      <c r="AM389" s="238" t="s">
        <v>8</v>
      </c>
      <c r="AN389" s="239"/>
      <c r="AO389" s="239"/>
      <c r="AP389" s="239"/>
      <c r="AQ389" s="239"/>
      <c r="AR389" s="239"/>
      <c r="AS389" s="240"/>
      <c r="AT389" s="93" t="s">
        <v>9</v>
      </c>
    </row>
    <row r="390" spans="1:64" x14ac:dyDescent="0.15">
      <c r="A390" s="220">
        <v>78</v>
      </c>
      <c r="B390" s="223"/>
      <c r="C390" s="225"/>
      <c r="D390" s="223"/>
      <c r="E390" s="126" t="str">
        <f>IF(C390="○",IF($D390&lt;&gt;"",VLOOKUP($D390,新規学連登録者入力シート!$A$2:$U$101,8,FALSE),""),IF($D390&lt;&gt;"",IF(VLOOKUP(記入方法!$D390,登録者リスト!$A$1:$F$43729,4,FALSE)=基本情報!$D$6,VLOOKUP(記入方法!$D390,登録者リスト!$A$1:$F$43729,3,FALSE),""),""))</f>
        <v/>
      </c>
      <c r="F390" s="214" t="str">
        <f>IF(C390="○",IF($D390&lt;&gt;"",VLOOKUP($D390,新規学連登録者入力シート!$A$2:$U$101,9,FALSE),""),IF($D390&lt;&gt;"",IF(VLOOKUP(記入方法!$D390,登録者リスト!$A$1:$G$43729,4,FALSE)=基本情報!$D$6,VLOOKUP(記入方法!$D390,登録者リスト!$A$1:$G$43729,7,FALSE),""),""))</f>
        <v/>
      </c>
      <c r="G390" s="127" t="str">
        <f>IF(C390="○",IF($D390&lt;&gt;"",VLOOKUP($D390,新規学連登録者入力シート!$A$2:$U$101,14,FALSE),""),IF($D390&lt;&gt;"",IF(VLOOKUP(記入方法!$D390,登録者リスト!$A$1:$F$43729,4,FALSE)=基本情報!$D$6,VLOOKUP(記入方法!$D390,登録者リスト!$A$1:$F$43729,5,FALSE),""),""))</f>
        <v/>
      </c>
      <c r="H390" s="212" t="str">
        <f>IF(C390="○",IF($D390&lt;&gt;"",VLOOKUP($D390,新規学連登録者入力シート!$A$2:$U$101,19,FALSE),""),IF($D390&lt;&gt;"",IF(VLOOKUP(記入方法!$D390,登録者リスト!$A$1:$H$43729,4,FALSE)=基本情報!$D$6,VLOOKUP(記入方法!$D390,登録者リスト!$A$1:$H$43729,8,FALSE),""),""))</f>
        <v/>
      </c>
      <c r="I390" s="216"/>
      <c r="J390" s="216"/>
      <c r="K390" s="218" t="str">
        <f>IFERROR(IF(I390="","",IF(AND(I390&lt;&gt;"107 ハーフマラソン",I390&lt;&gt;"062 10000mW"),IF(BD390="T",IF(VALUE(M390)&lt;=BB390,"A標準",IF(VALUE(M390)&lt;=BC390,"B標準","未突破")),IF(VALUE(M390)&gt;=BB390,"A標準",IF(VALUE(M390)&gt;=BC390,"B標準","未突破"))),IF(VALUE(M390)&lt;=BC390,"","未突破"))),"")</f>
        <v/>
      </c>
      <c r="L390" s="105"/>
      <c r="M390" s="12" t="str">
        <f>IF(U390="",ASC(N390&amp;IF(P390&lt;&gt;"",TEXT(P390,"00"),"")&amp;IF(R390&lt;&gt;"",TEXT(R390,"00"),"")&amp;IF(T390&lt;&gt;"",TEXT(T390,"00"),"")),ASC(U390))</f>
        <v/>
      </c>
      <c r="N390" s="212"/>
      <c r="O390" s="196" t="s">
        <v>239</v>
      </c>
      <c r="P390" s="206"/>
      <c r="Q390" s="196" t="s">
        <v>240</v>
      </c>
      <c r="R390" s="206"/>
      <c r="S390" s="208" t="s">
        <v>241</v>
      </c>
      <c r="T390" s="210"/>
      <c r="U390" s="212"/>
      <c r="V390" s="7"/>
      <c r="W390" s="8" t="s">
        <v>23</v>
      </c>
      <c r="X390" s="7"/>
      <c r="Y390" s="8" t="s">
        <v>24</v>
      </c>
      <c r="Z390" s="7"/>
      <c r="AA390" s="8" t="s">
        <v>26</v>
      </c>
      <c r="AB390" s="214"/>
      <c r="AC390" s="101" t="str">
        <f>IF(AK390="",ASC(AD390&amp;IF(AF390&lt;&gt;"",TEXT(AF390,"00"),"")&amp;IF(AH390&lt;&gt;"",TEXT(AH390,"00"),"")&amp;IF(AJ390&lt;&gt;"",TEXT(AJ390,"00"),"")),ASC(AK390))</f>
        <v/>
      </c>
      <c r="AD390" s="198" t="str">
        <f>IF(I390="","",IF(I390="201 十種競技","",VLOOKUP(I390,大学記録!$A$3:$H$5,2,FALSE)))</f>
        <v/>
      </c>
      <c r="AE390" s="200" t="s">
        <v>239</v>
      </c>
      <c r="AF390" s="202" t="str">
        <f>IF(I390="","",IF(I390="201 十種競技","",VLOOKUP(I390,大学記録!$A$3:$H$5,4,FALSE)))</f>
        <v/>
      </c>
      <c r="AG390" s="200" t="s">
        <v>240</v>
      </c>
      <c r="AH390" s="202" t="str">
        <f>IF(I390="","",IF(I390="201 十種競技","",VLOOKUP(I390,大学記録!$A$3:$H$5,6,FALSE)))</f>
        <v/>
      </c>
      <c r="AI390" s="204" t="s">
        <v>241</v>
      </c>
      <c r="AJ390" s="262" t="str">
        <f>IF(I390="","",IF(I390="201 十種競技","",VLOOKUP(I390,大学記録!$A$3:$H$5,8,FALSE)))</f>
        <v/>
      </c>
      <c r="AK390" s="198" t="str">
        <f>IF(I390="","",IF(I390="201 十種競技",大学記録!#REF!,""))</f>
        <v/>
      </c>
      <c r="AL390" s="12" t="str">
        <f>IF(AT390="",ASC(AM390&amp;IF(AO390&lt;&gt;"",TEXT(AO390,"00"),"")&amp;IF(AQ390&lt;&gt;"",TEXT(AQ390,"00"),"")&amp;IF(AS390&lt;&gt;"",TEXT(AS390,"00"),"")),ASC(AT390))</f>
        <v/>
      </c>
      <c r="AM390" s="223"/>
      <c r="AN390" s="196" t="s">
        <v>239</v>
      </c>
      <c r="AO390" s="250"/>
      <c r="AP390" s="196" t="s">
        <v>240</v>
      </c>
      <c r="AQ390" s="250"/>
      <c r="AR390" s="208" t="s">
        <v>241</v>
      </c>
      <c r="AS390" s="252"/>
      <c r="AT390" s="254"/>
      <c r="AV390" s="5" t="str">
        <f>IF(AND(I390&lt;&gt;"107 ハーフマラソン",I390&lt;&gt;"062 10000mW"),D390 &amp; "-" &amp; I390,D390 &amp; "-" &amp; I390 &amp; J390)</f>
        <v>-</v>
      </c>
      <c r="AW390" s="5" t="str">
        <f>IF(ISERROR(VLOOKUP(記入方法!$AV390,登録者リスト!#REF!,4,FALSE)),"○","")</f>
        <v>○</v>
      </c>
      <c r="AX390" s="5" t="e">
        <f>IF(AND(I390&lt;&gt;"107 ハーフマラソン",I390&lt;&gt;"062 10000mW"),#REF! &amp; "-" &amp; I390,#REF! &amp; "-" &amp; I390 &amp; J390)</f>
        <v>#REF!</v>
      </c>
      <c r="AY390" s="5" t="str">
        <f>IF(ISERROR(VLOOKUP(AX390,突破者リスト外資格記録入力シート!$D$7:$M$106,2,FALSE)),"○","")</f>
        <v>○</v>
      </c>
      <c r="AZ390" s="5" t="str">
        <f>IF(C390="○","整理番号","登録番号")</f>
        <v>登録番号</v>
      </c>
      <c r="BA390" s="5" t="str">
        <f>IF(I390="107 ハーフマラソン","H",IF(I390="062 10000mW","W",""))</f>
        <v/>
      </c>
      <c r="BB390" s="5" t="e">
        <f>VLOOKUP($I390 &amp; $J390,標準記録!$A$1:$D$26,2,FALSE)</f>
        <v>#N/A</v>
      </c>
      <c r="BC390" s="5" t="e">
        <f>VLOOKUP($I390 &amp; $J390,標準記録!$A$1:$D$26,3,FALSE)</f>
        <v>#N/A</v>
      </c>
      <c r="BD390" s="5" t="e">
        <f>VLOOKUP($I390 &amp; $J390,標準記録!$A$1:$D$26,4,FALSE)</f>
        <v>#N/A</v>
      </c>
      <c r="BE390" s="5" t="str">
        <f>IF(BF390="","",A390)</f>
        <v/>
      </c>
      <c r="BF390" s="5" t="str">
        <f>IF(OR(I390="201 十種競技",I390="202 七種競技"),#REF!,"")</f>
        <v/>
      </c>
      <c r="BG390" s="5" t="str">
        <f>IF(I390="107 ハーフマラソン",#REF!,"")</f>
        <v/>
      </c>
      <c r="BH390" s="5" t="str">
        <f>I390 &amp; K390</f>
        <v/>
      </c>
      <c r="BI390" s="5">
        <f>I390</f>
        <v>0</v>
      </c>
      <c r="BJ390" s="5">
        <f>COUNTIF($BI$5:$BI$401,I390)</f>
        <v>160</v>
      </c>
      <c r="BK390" s="5">
        <f>COUNTIF($BH$5:$BH$401,I390 &amp; "B標準")</f>
        <v>0</v>
      </c>
      <c r="BL390" s="5" t="str">
        <f>D388 &amp; D390</f>
        <v>登録番号</v>
      </c>
    </row>
    <row r="391" spans="1:64" ht="14.25" thickBot="1" x14ac:dyDescent="0.2">
      <c r="A391" s="221"/>
      <c r="B391" s="224"/>
      <c r="C391" s="226"/>
      <c r="D391" s="224"/>
      <c r="E391" s="128" t="str">
        <f>IF(C390="○",IF($D390&lt;&gt;"",VLOOKUP($D390,新規学連登録者入力シート!$A$2:$U$101,7,FALSE),""),IF($D390&lt;&gt;"",IF(VLOOKUP(記入方法!$D390,登録者リスト!$A$1:$F$43729,4,FALSE)=基本情報!$D$6,VLOOKUP(記入方法!$D390,登録者リスト!$A$1:$F$43729,2,FALSE),""),""))</f>
        <v/>
      </c>
      <c r="F391" s="215"/>
      <c r="G391" s="128" t="str">
        <f>IF(C390="○",IF($D390&lt;&gt;"",VLOOKUP($D390,新規学連登録者入力シート!$A$2:$U$101,19,FALSE),""),IF($D390&lt;&gt;"",IF(VLOOKUP(記入方法!$D390,登録者リスト!$A$1:$F$43729,4,FALSE)=基本情報!$D$6,VLOOKUP(記入方法!$D390,登録者リスト!$A$1:$F$43729,6,FALSE),""),""))</f>
        <v/>
      </c>
      <c r="H391" s="213"/>
      <c r="I391" s="217"/>
      <c r="J391" s="217"/>
      <c r="K391" s="219"/>
      <c r="L391" s="106"/>
      <c r="M391" s="14" t="str">
        <f>IF(U391="",ASC(N391&amp;IF(P391&lt;&gt;"",TEXT(P391,"00"),"")&amp;IF(R391&lt;&gt;"",TEXT(R391,"00"),"")&amp;IF(T391&lt;&gt;"",TEXT(T391,"00"),"")),ASC(U391))</f>
        <v/>
      </c>
      <c r="N391" s="213"/>
      <c r="O391" s="197"/>
      <c r="P391" s="207"/>
      <c r="Q391" s="197"/>
      <c r="R391" s="207"/>
      <c r="S391" s="209"/>
      <c r="T391" s="211"/>
      <c r="U391" s="213"/>
      <c r="V391" s="9"/>
      <c r="W391" s="10" t="s">
        <v>23</v>
      </c>
      <c r="X391" s="9"/>
      <c r="Y391" s="10" t="s">
        <v>25</v>
      </c>
      <c r="Z391" s="9"/>
      <c r="AA391" s="10" t="s">
        <v>26</v>
      </c>
      <c r="AB391" s="215"/>
      <c r="AC391" s="102" t="str">
        <f>IF(AK391="",ASC(AD390&amp;IF(AF391&lt;&gt;"",TEXT(AF391,"00"),"")&amp;IF(AH391&lt;&gt;"",TEXT(AH391,"00"),"")&amp;IF(AJ391&lt;&gt;"",TEXT(AJ391,"00"),"")),ASC(AK391))</f>
        <v/>
      </c>
      <c r="AD391" s="199"/>
      <c r="AE391" s="201"/>
      <c r="AF391" s="203"/>
      <c r="AG391" s="201"/>
      <c r="AH391" s="203"/>
      <c r="AI391" s="205"/>
      <c r="AJ391" s="263"/>
      <c r="AK391" s="199"/>
      <c r="AL391" s="14" t="str">
        <f>IF(AT391="",ASC(AM391&amp;IF(AO391&lt;&gt;"",TEXT(AO391,"00"),"")&amp;IF(AQ391&lt;&gt;"",TEXT(AQ391,"00"),"")&amp;IF(AS391&lt;&gt;"",TEXT(AS391,"00"),"")),ASC(AT391))</f>
        <v/>
      </c>
      <c r="AM391" s="224"/>
      <c r="AN391" s="197"/>
      <c r="AO391" s="251"/>
      <c r="AP391" s="197"/>
      <c r="AQ391" s="251"/>
      <c r="AR391" s="209"/>
      <c r="AS391" s="253"/>
      <c r="AT391" s="255"/>
      <c r="AV391" s="5" t="str">
        <f>IF(AND(I391&lt;&gt;"107 ハーフマラソン",I391&lt;&gt;"062 10000mW"),D390 &amp; "-" &amp; I391,D390 &amp; "-" &amp; I391 &amp; J391)</f>
        <v>-</v>
      </c>
      <c r="AW391" s="5" t="str">
        <f>IF(ISERROR(VLOOKUP(記入方法!$AV391,登録者リスト!#REF!,4,FALSE)),"○","")</f>
        <v>○</v>
      </c>
      <c r="AX391" s="5" t="e">
        <f>IF(AND(I391&lt;&gt;"107 ハーフマラソン",I391&lt;&gt;"062 10000mW"),#REF! &amp; "-" &amp; I391,#REF! &amp; "-" &amp; I391 &amp; J391)</f>
        <v>#REF!</v>
      </c>
      <c r="AY391" s="5" t="str">
        <f>IF(ISERROR(VLOOKUP(AX391,突破者リスト外資格記録入力シート!$D$7:$M$106,2,FALSE)),"○","")</f>
        <v>○</v>
      </c>
      <c r="BA391" s="5" t="str">
        <f>IF(I391="107 ハーフマラソン","H",IF(I391="062 10000mW","W",""))</f>
        <v/>
      </c>
      <c r="BB391" s="5" t="e">
        <f>VLOOKUP($I391 &amp; $J391,標準記録!$A$1:$D$26,2,FALSE)</f>
        <v>#N/A</v>
      </c>
      <c r="BC391" s="5" t="e">
        <f>VLOOKUP($I391 &amp; $J391,標準記録!$A$1:$D$26,3,FALSE)</f>
        <v>#N/A</v>
      </c>
      <c r="BD391" s="5" t="e">
        <f>VLOOKUP($I391 &amp; $J391,標準記録!$A$1:$D$26,4,FALSE)</f>
        <v>#N/A</v>
      </c>
      <c r="BE391" s="5" t="str">
        <f>IF(BF391="","",A390)</f>
        <v/>
      </c>
      <c r="BF391" s="5" t="str">
        <f>IF(OR(I391="201 十種競技",I391="202 七種競技"),#REF!,"")</f>
        <v/>
      </c>
      <c r="BG391" s="5" t="str">
        <f>IF(I391="107 ハーフマラソン",#REF!,"")</f>
        <v/>
      </c>
      <c r="BH391" s="5" t="str">
        <f>I391 &amp; K391</f>
        <v/>
      </c>
      <c r="BI391" s="5">
        <f>I391</f>
        <v>0</v>
      </c>
      <c r="BJ391" s="5">
        <f>COUNTIF($BI$5:$BI$401,I391)</f>
        <v>160</v>
      </c>
      <c r="BK391" s="5">
        <f>COUNTIF($BH$5:$BH$401,I391 &amp; "B標準")</f>
        <v>0</v>
      </c>
    </row>
    <row r="392" spans="1:64" ht="15" thickTop="1" thickBot="1" x14ac:dyDescent="0.2">
      <c r="A392" s="222"/>
      <c r="B392" s="256" t="s">
        <v>128</v>
      </c>
      <c r="C392" s="257"/>
      <c r="D392" s="257"/>
      <c r="E392" s="257"/>
      <c r="F392" s="257"/>
      <c r="G392" s="258"/>
      <c r="H392" s="125"/>
      <c r="I392" s="259"/>
      <c r="J392" s="260"/>
      <c r="K392" s="260"/>
      <c r="L392" s="260"/>
      <c r="M392" s="260"/>
      <c r="N392" s="260"/>
      <c r="O392" s="260"/>
      <c r="P392" s="260"/>
      <c r="Q392" s="260"/>
      <c r="R392" s="260"/>
      <c r="S392" s="260"/>
      <c r="T392" s="260"/>
      <c r="U392" s="260"/>
      <c r="V392" s="260"/>
      <c r="W392" s="260"/>
      <c r="X392" s="260"/>
      <c r="Y392" s="260"/>
      <c r="Z392" s="260"/>
      <c r="AA392" s="260"/>
      <c r="AB392" s="260"/>
      <c r="AC392" s="260"/>
      <c r="AD392" s="260"/>
      <c r="AE392" s="260"/>
      <c r="AF392" s="260"/>
      <c r="AG392" s="260"/>
      <c r="AH392" s="260"/>
      <c r="AI392" s="260"/>
      <c r="AJ392" s="260"/>
      <c r="AK392" s="260"/>
      <c r="AL392" s="260"/>
      <c r="AM392" s="260"/>
      <c r="AN392" s="260"/>
      <c r="AO392" s="260"/>
      <c r="AP392" s="260"/>
      <c r="AQ392" s="260"/>
      <c r="AR392" s="260"/>
      <c r="AS392" s="260"/>
      <c r="AT392" s="261"/>
    </row>
    <row r="393" spans="1:64" ht="13.5" customHeight="1" x14ac:dyDescent="0.15">
      <c r="A393" s="244"/>
      <c r="B393" s="246" t="s">
        <v>0</v>
      </c>
      <c r="C393" s="248" t="s">
        <v>242</v>
      </c>
      <c r="D393" s="248" t="str">
        <f>IF(C395="○","整理番号","登録番号")</f>
        <v>登録番号</v>
      </c>
      <c r="E393" s="124" t="s">
        <v>13550</v>
      </c>
      <c r="F393" s="246" t="s">
        <v>275</v>
      </c>
      <c r="G393" s="104" t="s">
        <v>1</v>
      </c>
      <c r="H393" s="229" t="s">
        <v>13551</v>
      </c>
      <c r="I393" s="227" t="s">
        <v>2</v>
      </c>
      <c r="J393" s="229" t="s">
        <v>284</v>
      </c>
      <c r="K393" s="229" t="s">
        <v>3</v>
      </c>
      <c r="L393" s="114" t="s">
        <v>243</v>
      </c>
      <c r="M393" s="107" t="s">
        <v>16</v>
      </c>
      <c r="N393" s="231" t="s">
        <v>4</v>
      </c>
      <c r="O393" s="232"/>
      <c r="P393" s="232"/>
      <c r="Q393" s="232"/>
      <c r="R393" s="232"/>
      <c r="S393" s="232"/>
      <c r="T393" s="232"/>
      <c r="U393" s="232"/>
      <c r="V393" s="232"/>
      <c r="W393" s="232"/>
      <c r="X393" s="232"/>
      <c r="Y393" s="232"/>
      <c r="Z393" s="232"/>
      <c r="AA393" s="232"/>
      <c r="AB393" s="233"/>
      <c r="AC393" s="109" t="s">
        <v>16</v>
      </c>
      <c r="AD393" s="234" t="s">
        <v>448</v>
      </c>
      <c r="AE393" s="235"/>
      <c r="AF393" s="235"/>
      <c r="AG393" s="235"/>
      <c r="AH393" s="235"/>
      <c r="AI393" s="235"/>
      <c r="AJ393" s="235"/>
      <c r="AK393" s="236"/>
      <c r="AL393" s="107" t="s">
        <v>16</v>
      </c>
      <c r="AM393" s="231" t="s">
        <v>445</v>
      </c>
      <c r="AN393" s="232"/>
      <c r="AO393" s="232"/>
      <c r="AP393" s="232"/>
      <c r="AQ393" s="232"/>
      <c r="AR393" s="232"/>
      <c r="AS393" s="232"/>
      <c r="AT393" s="237"/>
    </row>
    <row r="394" spans="1:64" ht="14.25" thickBot="1" x14ac:dyDescent="0.2">
      <c r="A394" s="245"/>
      <c r="B394" s="247"/>
      <c r="C394" s="249"/>
      <c r="D394" s="249"/>
      <c r="E394" s="129" t="s">
        <v>6</v>
      </c>
      <c r="F394" s="247"/>
      <c r="G394" s="6" t="s">
        <v>7</v>
      </c>
      <c r="H394" s="247"/>
      <c r="I394" s="228"/>
      <c r="J394" s="230"/>
      <c r="K394" s="230"/>
      <c r="L394" s="115"/>
      <c r="M394" s="108"/>
      <c r="N394" s="238" t="s">
        <v>8</v>
      </c>
      <c r="O394" s="239"/>
      <c r="P394" s="239"/>
      <c r="Q394" s="239"/>
      <c r="R394" s="239"/>
      <c r="S394" s="239"/>
      <c r="T394" s="240"/>
      <c r="U394" s="129" t="s">
        <v>9</v>
      </c>
      <c r="V394" s="111" t="s">
        <v>10</v>
      </c>
      <c r="W394" s="112"/>
      <c r="X394" s="112"/>
      <c r="Y394" s="112"/>
      <c r="Z394" s="112"/>
      <c r="AA394" s="113"/>
      <c r="AB394" s="92" t="s">
        <v>11</v>
      </c>
      <c r="AC394" s="110"/>
      <c r="AD394" s="241" t="s">
        <v>8</v>
      </c>
      <c r="AE394" s="242"/>
      <c r="AF394" s="242"/>
      <c r="AG394" s="242"/>
      <c r="AH394" s="242"/>
      <c r="AI394" s="242"/>
      <c r="AJ394" s="243"/>
      <c r="AK394" s="100" t="s">
        <v>9</v>
      </c>
      <c r="AL394" s="108"/>
      <c r="AM394" s="238" t="s">
        <v>8</v>
      </c>
      <c r="AN394" s="239"/>
      <c r="AO394" s="239"/>
      <c r="AP394" s="239"/>
      <c r="AQ394" s="239"/>
      <c r="AR394" s="239"/>
      <c r="AS394" s="240"/>
      <c r="AT394" s="93" t="s">
        <v>9</v>
      </c>
    </row>
    <row r="395" spans="1:64" x14ac:dyDescent="0.15">
      <c r="A395" s="220">
        <v>79</v>
      </c>
      <c r="B395" s="223"/>
      <c r="C395" s="225"/>
      <c r="D395" s="223"/>
      <c r="E395" s="126" t="str">
        <f>IF(C395="○",IF($D395&lt;&gt;"",VLOOKUP($D395,新規学連登録者入力シート!$A$2:$U$101,8,FALSE),""),IF($D395&lt;&gt;"",IF(VLOOKUP(記入方法!$D395,登録者リスト!$A$1:$F$43729,4,FALSE)=基本情報!$D$6,VLOOKUP(記入方法!$D395,登録者リスト!$A$1:$F$43729,3,FALSE),""),""))</f>
        <v/>
      </c>
      <c r="F395" s="214" t="str">
        <f>IF(C395="○",IF($D395&lt;&gt;"",VLOOKUP($D395,新規学連登録者入力シート!$A$2:$U$101,9,FALSE),""),IF($D395&lt;&gt;"",IF(VLOOKUP(記入方法!$D395,登録者リスト!$A$1:$G$43729,4,FALSE)=基本情報!$D$6,VLOOKUP(記入方法!$D395,登録者リスト!$A$1:$G$43729,7,FALSE),""),""))</f>
        <v/>
      </c>
      <c r="G395" s="127" t="str">
        <f>IF(C395="○",IF($D395&lt;&gt;"",VLOOKUP($D395,新規学連登録者入力シート!$A$2:$U$101,14,FALSE),""),IF($D395&lt;&gt;"",IF(VLOOKUP(記入方法!$D395,登録者リスト!$A$1:$F$43729,4,FALSE)=基本情報!$D$6,VLOOKUP(記入方法!$D395,登録者リスト!$A$1:$F$43729,5,FALSE),""),""))</f>
        <v/>
      </c>
      <c r="H395" s="212" t="str">
        <f>IF(C395="○",IF($D395&lt;&gt;"",VLOOKUP($D395,新規学連登録者入力シート!$A$2:$U$101,19,FALSE),""),IF($D395&lt;&gt;"",IF(VLOOKUP(記入方法!$D395,登録者リスト!$A$1:$H$43729,4,FALSE)=基本情報!$D$6,VLOOKUP(記入方法!$D395,登録者リスト!$A$1:$H$43729,8,FALSE),""),""))</f>
        <v/>
      </c>
      <c r="I395" s="216"/>
      <c r="J395" s="216"/>
      <c r="K395" s="218" t="str">
        <f>IFERROR(IF(I395="","",IF(AND(I395&lt;&gt;"107 ハーフマラソン",I395&lt;&gt;"062 10000mW"),IF(BD395="T",IF(VALUE(M395)&lt;=BB395,"A標準",IF(VALUE(M395)&lt;=BC395,"B標準","未突破")),IF(VALUE(M395)&gt;=BB395,"A標準",IF(VALUE(M395)&gt;=BC395,"B標準","未突破"))),IF(VALUE(M395)&lt;=BC395,"","未突破"))),"")</f>
        <v/>
      </c>
      <c r="L395" s="105"/>
      <c r="M395" s="12" t="str">
        <f>IF(U395="",ASC(N395&amp;IF(P395&lt;&gt;"",TEXT(P395,"00"),"")&amp;IF(R395&lt;&gt;"",TEXT(R395,"00"),"")&amp;IF(T395&lt;&gt;"",TEXT(T395,"00"),"")),ASC(U395))</f>
        <v/>
      </c>
      <c r="N395" s="212"/>
      <c r="O395" s="196" t="s">
        <v>239</v>
      </c>
      <c r="P395" s="206"/>
      <c r="Q395" s="196" t="s">
        <v>240</v>
      </c>
      <c r="R395" s="206"/>
      <c r="S395" s="208" t="s">
        <v>241</v>
      </c>
      <c r="T395" s="210"/>
      <c r="U395" s="212"/>
      <c r="V395" s="7"/>
      <c r="W395" s="8" t="s">
        <v>23</v>
      </c>
      <c r="X395" s="7"/>
      <c r="Y395" s="8" t="s">
        <v>24</v>
      </c>
      <c r="Z395" s="7"/>
      <c r="AA395" s="8" t="s">
        <v>26</v>
      </c>
      <c r="AB395" s="214"/>
      <c r="AC395" s="101" t="str">
        <f>IF(AK395="",ASC(AD395&amp;IF(AF395&lt;&gt;"",TEXT(AF395,"00"),"")&amp;IF(AH395&lt;&gt;"",TEXT(AH395,"00"),"")&amp;IF(AJ395&lt;&gt;"",TEXT(AJ395,"00"),"")),ASC(AK395))</f>
        <v/>
      </c>
      <c r="AD395" s="198" t="str">
        <f>IF(I395="","",IF(I395="201 十種競技","",VLOOKUP(I395,大学記録!$A$3:$H$5,2,FALSE)))</f>
        <v/>
      </c>
      <c r="AE395" s="200" t="s">
        <v>239</v>
      </c>
      <c r="AF395" s="202" t="str">
        <f>IF(I395="","",IF(I395="201 十種競技","",VLOOKUP(I395,大学記録!$A$3:$H$5,4,FALSE)))</f>
        <v/>
      </c>
      <c r="AG395" s="200" t="s">
        <v>240</v>
      </c>
      <c r="AH395" s="202" t="str">
        <f>IF(I395="","",IF(I395="201 十種競技","",VLOOKUP(I395,大学記録!$A$3:$H$5,6,FALSE)))</f>
        <v/>
      </c>
      <c r="AI395" s="204" t="s">
        <v>241</v>
      </c>
      <c r="AJ395" s="262" t="str">
        <f>IF(I395="","",IF(I395="201 十種競技","",VLOOKUP(I395,大学記録!$A$3:$H$5,8,FALSE)))</f>
        <v/>
      </c>
      <c r="AK395" s="198" t="str">
        <f>IF(I395="","",IF(I395="201 十種競技",大学記録!#REF!,""))</f>
        <v/>
      </c>
      <c r="AL395" s="12" t="str">
        <f>IF(AT395="",ASC(AM395&amp;IF(AO395&lt;&gt;"",TEXT(AO395,"00"),"")&amp;IF(AQ395&lt;&gt;"",TEXT(AQ395,"00"),"")&amp;IF(AS395&lt;&gt;"",TEXT(AS395,"00"),"")),ASC(AT395))</f>
        <v/>
      </c>
      <c r="AM395" s="223"/>
      <c r="AN395" s="196" t="s">
        <v>239</v>
      </c>
      <c r="AO395" s="250"/>
      <c r="AP395" s="196" t="s">
        <v>240</v>
      </c>
      <c r="AQ395" s="250"/>
      <c r="AR395" s="208" t="s">
        <v>241</v>
      </c>
      <c r="AS395" s="252"/>
      <c r="AT395" s="254"/>
      <c r="AV395" s="5" t="str">
        <f>IF(AND(I395&lt;&gt;"107 ハーフマラソン",I395&lt;&gt;"062 10000mW"),D395 &amp; "-" &amp; I395,D395 &amp; "-" &amp; I395 &amp; J395)</f>
        <v>-</v>
      </c>
      <c r="AW395" s="5" t="str">
        <f>IF(ISERROR(VLOOKUP(記入方法!$AV395,登録者リスト!#REF!,4,FALSE)),"○","")</f>
        <v>○</v>
      </c>
      <c r="AX395" s="5" t="e">
        <f>IF(AND(I395&lt;&gt;"107 ハーフマラソン",I395&lt;&gt;"062 10000mW"),#REF! &amp; "-" &amp; I395,#REF! &amp; "-" &amp; I395 &amp; J395)</f>
        <v>#REF!</v>
      </c>
      <c r="AY395" s="5" t="str">
        <f>IF(ISERROR(VLOOKUP(AX395,突破者リスト外資格記録入力シート!$D$7:$M$106,2,FALSE)),"○","")</f>
        <v>○</v>
      </c>
      <c r="AZ395" s="5" t="str">
        <f>IF(C395="○","整理番号","登録番号")</f>
        <v>登録番号</v>
      </c>
      <c r="BA395" s="5" t="str">
        <f>IF(I395="107 ハーフマラソン","H",IF(I395="062 10000mW","W",""))</f>
        <v/>
      </c>
      <c r="BB395" s="5" t="e">
        <f>VLOOKUP($I395 &amp; $J395,標準記録!$A$1:$D$26,2,FALSE)</f>
        <v>#N/A</v>
      </c>
      <c r="BC395" s="5" t="e">
        <f>VLOOKUP($I395 &amp; $J395,標準記録!$A$1:$D$26,3,FALSE)</f>
        <v>#N/A</v>
      </c>
      <c r="BD395" s="5" t="e">
        <f>VLOOKUP($I395 &amp; $J395,標準記録!$A$1:$D$26,4,FALSE)</f>
        <v>#N/A</v>
      </c>
      <c r="BE395" s="5" t="str">
        <f>IF(BF395="","",A395)</f>
        <v/>
      </c>
      <c r="BF395" s="5" t="str">
        <f>IF(OR(I395="201 十種競技",I395="202 七種競技"),#REF!,"")</f>
        <v/>
      </c>
      <c r="BG395" s="5" t="str">
        <f>IF(I395="107 ハーフマラソン",#REF!,"")</f>
        <v/>
      </c>
      <c r="BH395" s="5" t="str">
        <f>I395 &amp; K395</f>
        <v/>
      </c>
      <c r="BI395" s="5">
        <f>I395</f>
        <v>0</v>
      </c>
      <c r="BJ395" s="5">
        <f>COUNTIF($BI$5:$BI$401,I395)</f>
        <v>160</v>
      </c>
      <c r="BK395" s="5">
        <f>COUNTIF($BH$5:$BH$401,I395 &amp; "B標準")</f>
        <v>0</v>
      </c>
      <c r="BL395" s="5" t="str">
        <f>D393 &amp; D395</f>
        <v>登録番号</v>
      </c>
    </row>
    <row r="396" spans="1:64" ht="14.25" thickBot="1" x14ac:dyDescent="0.2">
      <c r="A396" s="221"/>
      <c r="B396" s="224"/>
      <c r="C396" s="226"/>
      <c r="D396" s="224"/>
      <c r="E396" s="128" t="str">
        <f>IF(C395="○",IF($D395&lt;&gt;"",VLOOKUP($D395,新規学連登録者入力シート!$A$2:$U$101,7,FALSE),""),IF($D395&lt;&gt;"",IF(VLOOKUP(記入方法!$D395,登録者リスト!$A$1:$F$43729,4,FALSE)=基本情報!$D$6,VLOOKUP(記入方法!$D395,登録者リスト!$A$1:$F$43729,2,FALSE),""),""))</f>
        <v/>
      </c>
      <c r="F396" s="215"/>
      <c r="G396" s="128" t="str">
        <f>IF(C395="○",IF($D395&lt;&gt;"",VLOOKUP($D395,新規学連登録者入力シート!$A$2:$U$101,19,FALSE),""),IF($D395&lt;&gt;"",IF(VLOOKUP(記入方法!$D395,登録者リスト!$A$1:$F$43729,4,FALSE)=基本情報!$D$6,VLOOKUP(記入方法!$D395,登録者リスト!$A$1:$F$43729,6,FALSE),""),""))</f>
        <v/>
      </c>
      <c r="H396" s="213"/>
      <c r="I396" s="217"/>
      <c r="J396" s="217"/>
      <c r="K396" s="219"/>
      <c r="L396" s="106"/>
      <c r="M396" s="14" t="str">
        <f>IF(U396="",ASC(N396&amp;IF(P396&lt;&gt;"",TEXT(P396,"00"),"")&amp;IF(R396&lt;&gt;"",TEXT(R396,"00"),"")&amp;IF(T396&lt;&gt;"",TEXT(T396,"00"),"")),ASC(U396))</f>
        <v/>
      </c>
      <c r="N396" s="213"/>
      <c r="O396" s="197"/>
      <c r="P396" s="207"/>
      <c r="Q396" s="197"/>
      <c r="R396" s="207"/>
      <c r="S396" s="209"/>
      <c r="T396" s="211"/>
      <c r="U396" s="213"/>
      <c r="V396" s="9"/>
      <c r="W396" s="10" t="s">
        <v>23</v>
      </c>
      <c r="X396" s="9"/>
      <c r="Y396" s="10" t="s">
        <v>25</v>
      </c>
      <c r="Z396" s="9"/>
      <c r="AA396" s="10" t="s">
        <v>26</v>
      </c>
      <c r="AB396" s="215"/>
      <c r="AC396" s="102" t="str">
        <f>IF(AK396="",ASC(AD395&amp;IF(AF396&lt;&gt;"",TEXT(AF396,"00"),"")&amp;IF(AH396&lt;&gt;"",TEXT(AH396,"00"),"")&amp;IF(AJ396&lt;&gt;"",TEXT(AJ396,"00"),"")),ASC(AK396))</f>
        <v/>
      </c>
      <c r="AD396" s="199"/>
      <c r="AE396" s="201"/>
      <c r="AF396" s="203"/>
      <c r="AG396" s="201"/>
      <c r="AH396" s="203"/>
      <c r="AI396" s="205"/>
      <c r="AJ396" s="263"/>
      <c r="AK396" s="199"/>
      <c r="AL396" s="14" t="str">
        <f>IF(AT396="",ASC(AM396&amp;IF(AO396&lt;&gt;"",TEXT(AO396,"00"),"")&amp;IF(AQ396&lt;&gt;"",TEXT(AQ396,"00"),"")&amp;IF(AS396&lt;&gt;"",TEXT(AS396,"00"),"")),ASC(AT396))</f>
        <v/>
      </c>
      <c r="AM396" s="224"/>
      <c r="AN396" s="197"/>
      <c r="AO396" s="251"/>
      <c r="AP396" s="197"/>
      <c r="AQ396" s="251"/>
      <c r="AR396" s="209"/>
      <c r="AS396" s="253"/>
      <c r="AT396" s="255"/>
      <c r="AV396" s="5" t="str">
        <f>IF(AND(I396&lt;&gt;"107 ハーフマラソン",I396&lt;&gt;"062 10000mW"),D395 &amp; "-" &amp; I396,D395 &amp; "-" &amp; I396 &amp; J396)</f>
        <v>-</v>
      </c>
      <c r="AW396" s="5" t="str">
        <f>IF(ISERROR(VLOOKUP(記入方法!$AV396,登録者リスト!#REF!,4,FALSE)),"○","")</f>
        <v>○</v>
      </c>
      <c r="AX396" s="5" t="e">
        <f>IF(AND(I396&lt;&gt;"107 ハーフマラソン",I396&lt;&gt;"062 10000mW"),#REF! &amp; "-" &amp; I396,#REF! &amp; "-" &amp; I396 &amp; J396)</f>
        <v>#REF!</v>
      </c>
      <c r="AY396" s="5" t="str">
        <f>IF(ISERROR(VLOOKUP(AX396,突破者リスト外資格記録入力シート!$D$7:$M$106,2,FALSE)),"○","")</f>
        <v>○</v>
      </c>
      <c r="BA396" s="5" t="str">
        <f>IF(I396="107 ハーフマラソン","H",IF(I396="062 10000mW","W",""))</f>
        <v/>
      </c>
      <c r="BB396" s="5" t="e">
        <f>VLOOKUP($I396 &amp; $J396,標準記録!$A$1:$D$26,2,FALSE)</f>
        <v>#N/A</v>
      </c>
      <c r="BC396" s="5" t="e">
        <f>VLOOKUP($I396 &amp; $J396,標準記録!$A$1:$D$26,3,FALSE)</f>
        <v>#N/A</v>
      </c>
      <c r="BD396" s="5" t="e">
        <f>VLOOKUP($I396 &amp; $J396,標準記録!$A$1:$D$26,4,FALSE)</f>
        <v>#N/A</v>
      </c>
      <c r="BE396" s="5" t="str">
        <f>IF(BF396="","",A395)</f>
        <v/>
      </c>
      <c r="BF396" s="5" t="str">
        <f>IF(OR(I396="201 十種競技",I396="202 七種競技"),#REF!,"")</f>
        <v/>
      </c>
      <c r="BG396" s="5" t="str">
        <f>IF(I396="107 ハーフマラソン",#REF!,"")</f>
        <v/>
      </c>
      <c r="BH396" s="5" t="str">
        <f>I396 &amp; K396</f>
        <v/>
      </c>
      <c r="BI396" s="5">
        <f>I396</f>
        <v>0</v>
      </c>
      <c r="BJ396" s="5">
        <f>COUNTIF($BI$5:$BI$401,I396)</f>
        <v>160</v>
      </c>
      <c r="BK396" s="5">
        <f>COUNTIF($BH$5:$BH$401,I396 &amp; "B標準")</f>
        <v>0</v>
      </c>
    </row>
    <row r="397" spans="1:64" ht="15" thickTop="1" thickBot="1" x14ac:dyDescent="0.2">
      <c r="A397" s="222"/>
      <c r="B397" s="256" t="s">
        <v>128</v>
      </c>
      <c r="C397" s="257"/>
      <c r="D397" s="257"/>
      <c r="E397" s="257"/>
      <c r="F397" s="257"/>
      <c r="G397" s="258"/>
      <c r="H397" s="125"/>
      <c r="I397" s="259"/>
      <c r="J397" s="260"/>
      <c r="K397" s="260"/>
      <c r="L397" s="260"/>
      <c r="M397" s="260"/>
      <c r="N397" s="260"/>
      <c r="O397" s="260"/>
      <c r="P397" s="260"/>
      <c r="Q397" s="260"/>
      <c r="R397" s="260"/>
      <c r="S397" s="260"/>
      <c r="T397" s="260"/>
      <c r="U397" s="260"/>
      <c r="V397" s="260"/>
      <c r="W397" s="260"/>
      <c r="X397" s="260"/>
      <c r="Y397" s="260"/>
      <c r="Z397" s="260"/>
      <c r="AA397" s="260"/>
      <c r="AB397" s="260"/>
      <c r="AC397" s="260"/>
      <c r="AD397" s="260"/>
      <c r="AE397" s="260"/>
      <c r="AF397" s="260"/>
      <c r="AG397" s="260"/>
      <c r="AH397" s="260"/>
      <c r="AI397" s="260"/>
      <c r="AJ397" s="260"/>
      <c r="AK397" s="260"/>
      <c r="AL397" s="260"/>
      <c r="AM397" s="260"/>
      <c r="AN397" s="260"/>
      <c r="AO397" s="260"/>
      <c r="AP397" s="260"/>
      <c r="AQ397" s="260"/>
      <c r="AR397" s="260"/>
      <c r="AS397" s="260"/>
      <c r="AT397" s="261"/>
    </row>
    <row r="398" spans="1:64" ht="13.5" customHeight="1" x14ac:dyDescent="0.15">
      <c r="A398" s="244"/>
      <c r="B398" s="246" t="s">
        <v>0</v>
      </c>
      <c r="C398" s="248" t="s">
        <v>242</v>
      </c>
      <c r="D398" s="248" t="str">
        <f>IF(C400="○","整理番号","登録番号")</f>
        <v>登録番号</v>
      </c>
      <c r="E398" s="124" t="s">
        <v>13550</v>
      </c>
      <c r="F398" s="246" t="s">
        <v>275</v>
      </c>
      <c r="G398" s="104" t="s">
        <v>1</v>
      </c>
      <c r="H398" s="229" t="s">
        <v>13551</v>
      </c>
      <c r="I398" s="227" t="s">
        <v>2</v>
      </c>
      <c r="J398" s="229" t="s">
        <v>284</v>
      </c>
      <c r="K398" s="229" t="s">
        <v>3</v>
      </c>
      <c r="L398" s="114" t="s">
        <v>243</v>
      </c>
      <c r="M398" s="107" t="s">
        <v>16</v>
      </c>
      <c r="N398" s="231" t="s">
        <v>4</v>
      </c>
      <c r="O398" s="232"/>
      <c r="P398" s="232"/>
      <c r="Q398" s="232"/>
      <c r="R398" s="232"/>
      <c r="S398" s="232"/>
      <c r="T398" s="232"/>
      <c r="U398" s="232"/>
      <c r="V398" s="232"/>
      <c r="W398" s="232"/>
      <c r="X398" s="232"/>
      <c r="Y398" s="232"/>
      <c r="Z398" s="232"/>
      <c r="AA398" s="232"/>
      <c r="AB398" s="233"/>
      <c r="AC398" s="109" t="s">
        <v>16</v>
      </c>
      <c r="AD398" s="234" t="s">
        <v>448</v>
      </c>
      <c r="AE398" s="235"/>
      <c r="AF398" s="235"/>
      <c r="AG398" s="235"/>
      <c r="AH398" s="235"/>
      <c r="AI398" s="235"/>
      <c r="AJ398" s="235"/>
      <c r="AK398" s="236"/>
      <c r="AL398" s="107" t="s">
        <v>16</v>
      </c>
      <c r="AM398" s="231" t="s">
        <v>445</v>
      </c>
      <c r="AN398" s="232"/>
      <c r="AO398" s="232"/>
      <c r="AP398" s="232"/>
      <c r="AQ398" s="232"/>
      <c r="AR398" s="232"/>
      <c r="AS398" s="232"/>
      <c r="AT398" s="237"/>
    </row>
    <row r="399" spans="1:64" ht="14.25" thickBot="1" x14ac:dyDescent="0.2">
      <c r="A399" s="245"/>
      <c r="B399" s="247"/>
      <c r="C399" s="249"/>
      <c r="D399" s="249"/>
      <c r="E399" s="129" t="s">
        <v>6</v>
      </c>
      <c r="F399" s="247"/>
      <c r="G399" s="6" t="s">
        <v>7</v>
      </c>
      <c r="H399" s="247"/>
      <c r="I399" s="228"/>
      <c r="J399" s="230"/>
      <c r="K399" s="230"/>
      <c r="L399" s="115"/>
      <c r="M399" s="108"/>
      <c r="N399" s="238" t="s">
        <v>8</v>
      </c>
      <c r="O399" s="239"/>
      <c r="P399" s="239"/>
      <c r="Q399" s="239"/>
      <c r="R399" s="239"/>
      <c r="S399" s="239"/>
      <c r="T399" s="240"/>
      <c r="U399" s="129" t="s">
        <v>9</v>
      </c>
      <c r="V399" s="111" t="s">
        <v>10</v>
      </c>
      <c r="W399" s="112"/>
      <c r="X399" s="112"/>
      <c r="Y399" s="112"/>
      <c r="Z399" s="112"/>
      <c r="AA399" s="113"/>
      <c r="AB399" s="92" t="s">
        <v>11</v>
      </c>
      <c r="AC399" s="110"/>
      <c r="AD399" s="241" t="s">
        <v>8</v>
      </c>
      <c r="AE399" s="242"/>
      <c r="AF399" s="242"/>
      <c r="AG399" s="242"/>
      <c r="AH399" s="242"/>
      <c r="AI399" s="242"/>
      <c r="AJ399" s="243"/>
      <c r="AK399" s="100" t="s">
        <v>9</v>
      </c>
      <c r="AL399" s="108"/>
      <c r="AM399" s="238" t="s">
        <v>8</v>
      </c>
      <c r="AN399" s="239"/>
      <c r="AO399" s="239"/>
      <c r="AP399" s="239"/>
      <c r="AQ399" s="239"/>
      <c r="AR399" s="239"/>
      <c r="AS399" s="240"/>
      <c r="AT399" s="93" t="s">
        <v>9</v>
      </c>
    </row>
    <row r="400" spans="1:64" x14ac:dyDescent="0.15">
      <c r="A400" s="220">
        <v>80</v>
      </c>
      <c r="B400" s="223"/>
      <c r="C400" s="225"/>
      <c r="D400" s="223"/>
      <c r="E400" s="126" t="str">
        <f>IF(C400="○",IF($D400&lt;&gt;"",VLOOKUP($D400,新規学連登録者入力シート!$A$2:$U$101,8,FALSE),""),IF($D400&lt;&gt;"",IF(VLOOKUP(記入方法!$D400,登録者リスト!$A$1:$F$43729,4,FALSE)=基本情報!$D$6,VLOOKUP(記入方法!$D400,登録者リスト!$A$1:$F$43729,3,FALSE),""),""))</f>
        <v/>
      </c>
      <c r="F400" s="214" t="str">
        <f>IF(C400="○",IF($D400&lt;&gt;"",VLOOKUP($D400,新規学連登録者入力シート!$A$2:$U$101,9,FALSE),""),IF($D400&lt;&gt;"",IF(VLOOKUP(記入方法!$D400,登録者リスト!$A$1:$G$43729,4,FALSE)=基本情報!$D$6,VLOOKUP(記入方法!$D400,登録者リスト!$A$1:$G$43729,7,FALSE),""),""))</f>
        <v/>
      </c>
      <c r="G400" s="127" t="str">
        <f>IF(C400="○",IF($D400&lt;&gt;"",VLOOKUP($D400,新規学連登録者入力シート!$A$2:$U$101,14,FALSE),""),IF($D400&lt;&gt;"",IF(VLOOKUP(記入方法!$D400,登録者リスト!$A$1:$F$43729,4,FALSE)=基本情報!$D$6,VLOOKUP(記入方法!$D400,登録者リスト!$A$1:$F$43729,5,FALSE),""),""))</f>
        <v/>
      </c>
      <c r="H400" s="212" t="str">
        <f>IF(C400="○",IF($D400&lt;&gt;"",VLOOKUP($D400,新規学連登録者入力シート!$A$2:$U$101,19,FALSE),""),IF($D400&lt;&gt;"",IF(VLOOKUP(記入方法!$D400,登録者リスト!$A$1:$H$43729,4,FALSE)=基本情報!$D$6,VLOOKUP(記入方法!$D400,登録者リスト!$A$1:$H$43729,8,FALSE),""),""))</f>
        <v/>
      </c>
      <c r="I400" s="216"/>
      <c r="J400" s="216"/>
      <c r="K400" s="218" t="str">
        <f>IFERROR(IF(I400="","",IF(AND(I400&lt;&gt;"107 ハーフマラソン",I400&lt;&gt;"062 10000mW"),IF(BD400="T",IF(VALUE(M400)&lt;=BB400,"A標準",IF(VALUE(M400)&lt;=BC400,"B標準","未突破")),IF(VALUE(M400)&gt;=BB400,"A標準",IF(VALUE(M400)&gt;=BC400,"B標準","未突破"))),IF(VALUE(M400)&lt;=BC400,"","未突破"))),"")</f>
        <v/>
      </c>
      <c r="L400" s="105"/>
      <c r="M400" s="12" t="str">
        <f>IF(U400="",ASC(N400&amp;IF(P400&lt;&gt;"",TEXT(P400,"00"),"")&amp;IF(R400&lt;&gt;"",TEXT(R400,"00"),"")&amp;IF(T400&lt;&gt;"",TEXT(T400,"00"),"")),ASC(U400))</f>
        <v/>
      </c>
      <c r="N400" s="212"/>
      <c r="O400" s="196" t="s">
        <v>239</v>
      </c>
      <c r="P400" s="206"/>
      <c r="Q400" s="196" t="s">
        <v>240</v>
      </c>
      <c r="R400" s="206"/>
      <c r="S400" s="208" t="s">
        <v>241</v>
      </c>
      <c r="T400" s="210"/>
      <c r="U400" s="212"/>
      <c r="V400" s="7"/>
      <c r="W400" s="8" t="s">
        <v>23</v>
      </c>
      <c r="X400" s="7"/>
      <c r="Y400" s="8" t="s">
        <v>24</v>
      </c>
      <c r="Z400" s="7"/>
      <c r="AA400" s="8" t="s">
        <v>26</v>
      </c>
      <c r="AB400" s="214"/>
      <c r="AC400" s="101" t="str">
        <f>IF(AK400="",ASC(AD400&amp;IF(AF400&lt;&gt;"",TEXT(AF400,"00"),"")&amp;IF(AH400&lt;&gt;"",TEXT(AH400,"00"),"")&amp;IF(AJ400&lt;&gt;"",TEXT(AJ400,"00"),"")),ASC(AK400))</f>
        <v/>
      </c>
      <c r="AD400" s="198" t="str">
        <f>IF(I400="","",IF(I400="201 十種競技","",VLOOKUP(I400,大学記録!$A$3:$H$5,2,FALSE)))</f>
        <v/>
      </c>
      <c r="AE400" s="200" t="s">
        <v>239</v>
      </c>
      <c r="AF400" s="202" t="str">
        <f>IF(I400="","",IF(I400="201 十種競技","",VLOOKUP(I400,大学記録!$A$3:$H$5,4,FALSE)))</f>
        <v/>
      </c>
      <c r="AG400" s="200" t="s">
        <v>240</v>
      </c>
      <c r="AH400" s="202" t="str">
        <f>IF(I400="","",IF(I400="201 十種競技","",VLOOKUP(I400,大学記録!$A$3:$H$5,6,FALSE)))</f>
        <v/>
      </c>
      <c r="AI400" s="204" t="s">
        <v>241</v>
      </c>
      <c r="AJ400" s="262" t="str">
        <f>IF(I400="","",IF(I400="201 十種競技","",VLOOKUP(I400,大学記録!$A$3:$H$5,8,FALSE)))</f>
        <v/>
      </c>
      <c r="AK400" s="198" t="str">
        <f>IF(I400="","",IF(I400="201 十種競技",大学記録!#REF!,""))</f>
        <v/>
      </c>
      <c r="AL400" s="12" t="str">
        <f>IF(AT400="",ASC(AM400&amp;IF(AO400&lt;&gt;"",TEXT(AO400,"00"),"")&amp;IF(AQ400&lt;&gt;"",TEXT(AQ400,"00"),"")&amp;IF(AS400&lt;&gt;"",TEXT(AS400,"00"),"")),ASC(AT400))</f>
        <v/>
      </c>
      <c r="AM400" s="223"/>
      <c r="AN400" s="196" t="s">
        <v>239</v>
      </c>
      <c r="AO400" s="250"/>
      <c r="AP400" s="196" t="s">
        <v>240</v>
      </c>
      <c r="AQ400" s="250"/>
      <c r="AR400" s="208" t="s">
        <v>241</v>
      </c>
      <c r="AS400" s="252"/>
      <c r="AT400" s="254"/>
      <c r="AV400" s="5" t="str">
        <f>IF(AND(I400&lt;&gt;"107 ハーフマラソン",I400&lt;&gt;"062 10000mW"),D400 &amp; "-" &amp; I400,D400 &amp; "-" &amp; I400 &amp; J400)</f>
        <v>-</v>
      </c>
      <c r="AW400" s="5" t="str">
        <f>IF(ISERROR(VLOOKUP(記入方法!$AV400,登録者リスト!#REF!,4,FALSE)),"○","")</f>
        <v>○</v>
      </c>
      <c r="AX400" s="5" t="e">
        <f>IF(AND(I400&lt;&gt;"107 ハーフマラソン",I400&lt;&gt;"062 10000mW"),#REF! &amp; "-" &amp; I400,#REF! &amp; "-" &amp; I400 &amp; J400)</f>
        <v>#REF!</v>
      </c>
      <c r="AY400" s="5" t="str">
        <f>IF(ISERROR(VLOOKUP(AX400,突破者リスト外資格記録入力シート!$D$7:$M$106,2,FALSE)),"○","")</f>
        <v>○</v>
      </c>
      <c r="AZ400" s="5" t="str">
        <f>IF(C400="○","整理番号","登録番号")</f>
        <v>登録番号</v>
      </c>
      <c r="BA400" s="5" t="str">
        <f>IF(I400="107 ハーフマラソン","H",IF(I400="062 10000mW","W",""))</f>
        <v/>
      </c>
      <c r="BB400" s="5" t="e">
        <f>VLOOKUP($I400 &amp; $J400,標準記録!$A$1:$D$26,2,FALSE)</f>
        <v>#N/A</v>
      </c>
      <c r="BC400" s="5" t="e">
        <f>VLOOKUP($I400 &amp; $J400,標準記録!$A$1:$D$26,3,FALSE)</f>
        <v>#N/A</v>
      </c>
      <c r="BD400" s="5" t="e">
        <f>VLOOKUP($I400 &amp; $J400,標準記録!$A$1:$D$26,4,FALSE)</f>
        <v>#N/A</v>
      </c>
      <c r="BE400" s="5" t="str">
        <f>IF(BF400="","",A400)</f>
        <v/>
      </c>
      <c r="BF400" s="5" t="str">
        <f>IF(OR(I400="201 十種競技",I400="202 七種競技"),#REF!,"")</f>
        <v/>
      </c>
      <c r="BG400" s="5" t="str">
        <f>IF(I400="107 ハーフマラソン",#REF!,"")</f>
        <v/>
      </c>
      <c r="BH400" s="5" t="str">
        <f>I400 &amp; K400</f>
        <v/>
      </c>
      <c r="BI400" s="5">
        <f>I400</f>
        <v>0</v>
      </c>
      <c r="BJ400" s="5">
        <f>COUNTIF($BI$5:$BI$401,I400)</f>
        <v>160</v>
      </c>
      <c r="BK400" s="5">
        <f>COUNTIF($BH$5:$BH$401,I400 &amp; "B標準")</f>
        <v>0</v>
      </c>
      <c r="BL400" s="5" t="str">
        <f>D398 &amp; D400</f>
        <v>登録番号</v>
      </c>
    </row>
    <row r="401" spans="1:63" ht="14.25" thickBot="1" x14ac:dyDescent="0.2">
      <c r="A401" s="221"/>
      <c r="B401" s="224"/>
      <c r="C401" s="226"/>
      <c r="D401" s="224"/>
      <c r="E401" s="128" t="str">
        <f>IF(C400="○",IF($D400&lt;&gt;"",VLOOKUP($D400,新規学連登録者入力シート!$A$2:$U$101,7,FALSE),""),IF($D400&lt;&gt;"",IF(VLOOKUP(記入方法!$D400,登録者リスト!$A$1:$F$43729,4,FALSE)=基本情報!$D$6,VLOOKUP(記入方法!$D400,登録者リスト!$A$1:$F$43729,2,FALSE),""),""))</f>
        <v/>
      </c>
      <c r="F401" s="215"/>
      <c r="G401" s="128" t="str">
        <f>IF(C400="○",IF($D400&lt;&gt;"",VLOOKUP($D400,新規学連登録者入力シート!$A$2:$U$101,19,FALSE),""),IF($D400&lt;&gt;"",IF(VLOOKUP(記入方法!$D400,登録者リスト!$A$1:$F$43729,4,FALSE)=基本情報!$D$6,VLOOKUP(記入方法!$D400,登録者リスト!$A$1:$F$43729,6,FALSE),""),""))</f>
        <v/>
      </c>
      <c r="H401" s="213"/>
      <c r="I401" s="217"/>
      <c r="J401" s="217"/>
      <c r="K401" s="219"/>
      <c r="L401" s="106"/>
      <c r="M401" s="14" t="str">
        <f>IF(U401="",ASC(N401&amp;IF(P401&lt;&gt;"",TEXT(P401,"00"),"")&amp;IF(R401&lt;&gt;"",TEXT(R401,"00"),"")&amp;IF(T401&lt;&gt;"",TEXT(T401,"00"),"")),ASC(U401))</f>
        <v/>
      </c>
      <c r="N401" s="213"/>
      <c r="O401" s="197"/>
      <c r="P401" s="207"/>
      <c r="Q401" s="197"/>
      <c r="R401" s="207"/>
      <c r="S401" s="209"/>
      <c r="T401" s="211"/>
      <c r="U401" s="213"/>
      <c r="V401" s="9"/>
      <c r="W401" s="10" t="s">
        <v>23</v>
      </c>
      <c r="X401" s="9"/>
      <c r="Y401" s="10" t="s">
        <v>25</v>
      </c>
      <c r="Z401" s="9"/>
      <c r="AA401" s="10" t="s">
        <v>26</v>
      </c>
      <c r="AB401" s="215"/>
      <c r="AC401" s="102" t="str">
        <f>IF(AK401="",ASC(AD400&amp;IF(AF401&lt;&gt;"",TEXT(AF401,"00"),"")&amp;IF(AH401&lt;&gt;"",TEXT(AH401,"00"),"")&amp;IF(AJ401&lt;&gt;"",TEXT(AJ401,"00"),"")),ASC(AK401))</f>
        <v/>
      </c>
      <c r="AD401" s="199"/>
      <c r="AE401" s="201"/>
      <c r="AF401" s="203"/>
      <c r="AG401" s="201"/>
      <c r="AH401" s="203"/>
      <c r="AI401" s="205"/>
      <c r="AJ401" s="263"/>
      <c r="AK401" s="199"/>
      <c r="AL401" s="14" t="str">
        <f>IF(AT401="",ASC(AM401&amp;IF(AO401&lt;&gt;"",TEXT(AO401,"00"),"")&amp;IF(AQ401&lt;&gt;"",TEXT(AQ401,"00"),"")&amp;IF(AS401&lt;&gt;"",TEXT(AS401,"00"),"")),ASC(AT401))</f>
        <v/>
      </c>
      <c r="AM401" s="224"/>
      <c r="AN401" s="197"/>
      <c r="AO401" s="251"/>
      <c r="AP401" s="197"/>
      <c r="AQ401" s="251"/>
      <c r="AR401" s="209"/>
      <c r="AS401" s="253"/>
      <c r="AT401" s="255"/>
      <c r="AV401" s="5" t="str">
        <f>IF(AND(I401&lt;&gt;"107 ハーフマラソン",I401&lt;&gt;"062 10000mW"),D400 &amp; "-" &amp; I401,D400 &amp; "-" &amp; I401 &amp; J401)</f>
        <v>-</v>
      </c>
      <c r="AW401" s="5" t="str">
        <f>IF(ISERROR(VLOOKUP(記入方法!$AV401,登録者リスト!#REF!,4,FALSE)),"○","")</f>
        <v>○</v>
      </c>
      <c r="AX401" s="5" t="e">
        <f>IF(AND(I401&lt;&gt;"107 ハーフマラソン",I401&lt;&gt;"062 10000mW"),#REF! &amp; "-" &amp; I401,#REF! &amp; "-" &amp; I401 &amp; J401)</f>
        <v>#REF!</v>
      </c>
      <c r="AY401" s="5" t="str">
        <f>IF(ISERROR(VLOOKUP(AX401,突破者リスト外資格記録入力シート!$D$7:$M$106,2,FALSE)),"○","")</f>
        <v>○</v>
      </c>
      <c r="BA401" s="5" t="str">
        <f t="shared" ref="BA401" si="0">IF(I401="107 ハーフマラソン","H",IF(I401="062 10000mW","W",""))</f>
        <v/>
      </c>
      <c r="BB401" s="5" t="e">
        <f>VLOOKUP($I401 &amp; $J401,標準記録!$A$1:$D$26,2,FALSE)</f>
        <v>#N/A</v>
      </c>
      <c r="BC401" s="5" t="e">
        <f>VLOOKUP($I401 &amp; $J401,標準記録!$A$1:$D$26,3,FALSE)</f>
        <v>#N/A</v>
      </c>
      <c r="BD401" s="5" t="e">
        <f>VLOOKUP($I401 &amp; $J401,標準記録!$A$1:$D$26,4,FALSE)</f>
        <v>#N/A</v>
      </c>
      <c r="BE401" s="5" t="str">
        <f>IF(BF401="","",A400)</f>
        <v/>
      </c>
      <c r="BF401" s="5" t="str">
        <f>IF(OR(I401="201 十種競技",I401="202 七種競技"),#REF!,"")</f>
        <v/>
      </c>
      <c r="BG401" s="5" t="str">
        <f>IF(I401="107 ハーフマラソン",#REF!,"")</f>
        <v/>
      </c>
      <c r="BH401" s="5" t="str">
        <f t="shared" ref="BH401" si="1">I401 &amp; K401</f>
        <v/>
      </c>
      <c r="BI401" s="5">
        <f t="shared" ref="BI401" si="2">I401</f>
        <v>0</v>
      </c>
      <c r="BJ401" s="5">
        <f>COUNTIF($BI$5:$BI$401,I401)</f>
        <v>160</v>
      </c>
      <c r="BK401" s="5">
        <f>COUNTIF($BH$5:$BH$401,I401 &amp; "B標準")</f>
        <v>0</v>
      </c>
    </row>
    <row r="402" spans="1:63" ht="15" thickTop="1" thickBot="1" x14ac:dyDescent="0.2">
      <c r="A402" s="222"/>
      <c r="B402" s="256" t="s">
        <v>128</v>
      </c>
      <c r="C402" s="257"/>
      <c r="D402" s="257"/>
      <c r="E402" s="257"/>
      <c r="F402" s="257"/>
      <c r="G402" s="258"/>
      <c r="H402" s="125"/>
      <c r="I402" s="259"/>
      <c r="J402" s="260"/>
      <c r="K402" s="260"/>
      <c r="L402" s="260"/>
      <c r="M402" s="260"/>
      <c r="N402" s="260"/>
      <c r="O402" s="260"/>
      <c r="P402" s="260"/>
      <c r="Q402" s="260"/>
      <c r="R402" s="260"/>
      <c r="S402" s="260"/>
      <c r="T402" s="260"/>
      <c r="U402" s="260"/>
      <c r="V402" s="260"/>
      <c r="W402" s="260"/>
      <c r="X402" s="260"/>
      <c r="Y402" s="260"/>
      <c r="Z402" s="260"/>
      <c r="AA402" s="260"/>
      <c r="AB402" s="260"/>
      <c r="AC402" s="260"/>
      <c r="AD402" s="260"/>
      <c r="AE402" s="260"/>
      <c r="AF402" s="260"/>
      <c r="AG402" s="260"/>
      <c r="AH402" s="260"/>
      <c r="AI402" s="260"/>
      <c r="AJ402" s="260"/>
      <c r="AK402" s="260"/>
      <c r="AL402" s="260"/>
      <c r="AM402" s="260"/>
      <c r="AN402" s="260"/>
      <c r="AO402" s="260"/>
      <c r="AP402" s="260"/>
      <c r="AQ402" s="260"/>
      <c r="AR402" s="260"/>
      <c r="AS402" s="260"/>
      <c r="AT402" s="261"/>
    </row>
    <row r="404" spans="1:63" x14ac:dyDescent="0.15">
      <c r="E404" s="116"/>
      <c r="G404" s="116"/>
    </row>
    <row r="405" spans="1:63" x14ac:dyDescent="0.15">
      <c r="E405" s="116"/>
      <c r="G405" s="116"/>
    </row>
    <row r="411" spans="1:63" x14ac:dyDescent="0.15">
      <c r="E411" s="116"/>
      <c r="G411" s="116"/>
    </row>
    <row r="412" spans="1:63" x14ac:dyDescent="0.15">
      <c r="E412" s="116"/>
      <c r="G412" s="116"/>
    </row>
    <row r="418" spans="5:7" ht="13.5" customHeight="1" x14ac:dyDescent="0.15">
      <c r="E418" s="116"/>
      <c r="G418" s="116"/>
    </row>
    <row r="419" spans="5:7" x14ac:dyDescent="0.15">
      <c r="E419" s="116"/>
      <c r="G419" s="116"/>
    </row>
    <row r="425" spans="5:7" x14ac:dyDescent="0.15">
      <c r="E425" s="116"/>
      <c r="G425" s="116"/>
    </row>
    <row r="426" spans="5:7" x14ac:dyDescent="0.15">
      <c r="E426" s="116"/>
      <c r="G426" s="116"/>
    </row>
    <row r="432" spans="5:7" x14ac:dyDescent="0.15">
      <c r="E432" s="116"/>
      <c r="G432" s="116"/>
    </row>
    <row r="433" spans="5:7" ht="13.5" customHeight="1" x14ac:dyDescent="0.15">
      <c r="E433" s="116"/>
      <c r="G433" s="116"/>
    </row>
    <row r="439" spans="5:7" x14ac:dyDescent="0.15">
      <c r="E439" s="116"/>
      <c r="G439" s="116"/>
    </row>
    <row r="440" spans="5:7" x14ac:dyDescent="0.15">
      <c r="E440" s="116"/>
      <c r="G440" s="116"/>
    </row>
    <row r="446" spans="5:7" x14ac:dyDescent="0.15">
      <c r="E446" s="116"/>
      <c r="G446" s="116"/>
    </row>
    <row r="447" spans="5:7" x14ac:dyDescent="0.15">
      <c r="E447" s="116"/>
      <c r="G447" s="116"/>
    </row>
    <row r="451" spans="5:7" x14ac:dyDescent="0.15">
      <c r="E451" s="116"/>
      <c r="G451" s="116"/>
    </row>
    <row r="452" spans="5:7" x14ac:dyDescent="0.15">
      <c r="E452" s="116"/>
      <c r="G452" s="116"/>
    </row>
    <row r="453" spans="5:7" ht="13.5" customHeight="1" x14ac:dyDescent="0.15">
      <c r="E453" s="116"/>
      <c r="G453" s="116"/>
    </row>
    <row r="454" spans="5:7" x14ac:dyDescent="0.15">
      <c r="E454" s="116"/>
      <c r="G454" s="116"/>
    </row>
    <row r="460" spans="5:7" x14ac:dyDescent="0.15">
      <c r="E460" s="116"/>
      <c r="G460" s="116"/>
    </row>
    <row r="461" spans="5:7" x14ac:dyDescent="0.15">
      <c r="E461" s="116"/>
      <c r="G461" s="116"/>
    </row>
  </sheetData>
  <sheetProtection algorithmName="SHA-512" hashValue="24EDWGOQtj9sO+2aN29vwYy6QXuCNfGfkT3BkyFSlZMafC5cFRQNa3xxvtaMq35izlO7Jd3iXrbxr/eDKyhBKg==" saltValue="n9zFv+bXmqDw1hINMu40Ig==" spinCount="100000" sheet="1" objects="1" scenarios="1" selectLockedCells="1" selectUnlockedCells="1"/>
  <mergeCells count="4081">
    <mergeCell ref="A5:A7"/>
    <mergeCell ref="B5:B6"/>
    <mergeCell ref="C5:C6"/>
    <mergeCell ref="D5:D6"/>
    <mergeCell ref="F5:F6"/>
    <mergeCell ref="H5:H6"/>
    <mergeCell ref="N3:AB3"/>
    <mergeCell ref="AD3:AK3"/>
    <mergeCell ref="AM3:AT3"/>
    <mergeCell ref="N4:T4"/>
    <mergeCell ref="AD4:AJ4"/>
    <mergeCell ref="AM4:AS4"/>
    <mergeCell ref="A1:AT1"/>
    <mergeCell ref="A3:A4"/>
    <mergeCell ref="B3:B4"/>
    <mergeCell ref="C3:C4"/>
    <mergeCell ref="D3:D4"/>
    <mergeCell ref="F3:F4"/>
    <mergeCell ref="H3:H4"/>
    <mergeCell ref="I3:I4"/>
    <mergeCell ref="J3:J4"/>
    <mergeCell ref="K3:K4"/>
    <mergeCell ref="AQ5:AQ6"/>
    <mergeCell ref="AR5:AR6"/>
    <mergeCell ref="AS5:AS6"/>
    <mergeCell ref="AT5:AT6"/>
    <mergeCell ref="B7:G7"/>
    <mergeCell ref="I7:AT7"/>
    <mergeCell ref="AJ5:AJ6"/>
    <mergeCell ref="AK5:AK6"/>
    <mergeCell ref="AM5:AM6"/>
    <mergeCell ref="AN5:AN6"/>
    <mergeCell ref="AO5:AO6"/>
    <mergeCell ref="AP5:AP6"/>
    <mergeCell ref="AD5:AD6"/>
    <mergeCell ref="AE5:AE6"/>
    <mergeCell ref="AF5:AF6"/>
    <mergeCell ref="AG5:AG6"/>
    <mergeCell ref="AH5:AH6"/>
    <mergeCell ref="AI5:AI6"/>
    <mergeCell ref="Q5:Q6"/>
    <mergeCell ref="R5:R6"/>
    <mergeCell ref="S5:S6"/>
    <mergeCell ref="T5:T6"/>
    <mergeCell ref="U5:U6"/>
    <mergeCell ref="AB5:AB6"/>
    <mergeCell ref="I5:I6"/>
    <mergeCell ref="J5:J6"/>
    <mergeCell ref="K5:K6"/>
    <mergeCell ref="N5:N6"/>
    <mergeCell ref="O5:O6"/>
    <mergeCell ref="P5:P6"/>
    <mergeCell ref="A10:A12"/>
    <mergeCell ref="B10:B11"/>
    <mergeCell ref="C10:C11"/>
    <mergeCell ref="D10:D11"/>
    <mergeCell ref="F10:F11"/>
    <mergeCell ref="H10:H11"/>
    <mergeCell ref="I8:I9"/>
    <mergeCell ref="J8:J9"/>
    <mergeCell ref="K8:K9"/>
    <mergeCell ref="N8:AB8"/>
    <mergeCell ref="AD8:AK8"/>
    <mergeCell ref="AM8:AT8"/>
    <mergeCell ref="N9:T9"/>
    <mergeCell ref="AD9:AJ9"/>
    <mergeCell ref="AM9:AS9"/>
    <mergeCell ref="A8:A9"/>
    <mergeCell ref="B8:B9"/>
    <mergeCell ref="C8:C9"/>
    <mergeCell ref="D8:D9"/>
    <mergeCell ref="F8:F9"/>
    <mergeCell ref="H8:H9"/>
    <mergeCell ref="AQ10:AQ11"/>
    <mergeCell ref="AR10:AR11"/>
    <mergeCell ref="AS10:AS11"/>
    <mergeCell ref="AT10:AT11"/>
    <mergeCell ref="B12:G12"/>
    <mergeCell ref="I12:AT12"/>
    <mergeCell ref="AJ10:AJ11"/>
    <mergeCell ref="AK10:AK11"/>
    <mergeCell ref="AM10:AM11"/>
    <mergeCell ref="AN10:AN11"/>
    <mergeCell ref="AO10:AO11"/>
    <mergeCell ref="AP10:AP11"/>
    <mergeCell ref="AD10:AD11"/>
    <mergeCell ref="AE10:AE11"/>
    <mergeCell ref="AF10:AF11"/>
    <mergeCell ref="AG10:AG11"/>
    <mergeCell ref="AH10:AH11"/>
    <mergeCell ref="AI10:AI11"/>
    <mergeCell ref="Q10:Q11"/>
    <mergeCell ref="R10:R11"/>
    <mergeCell ref="S10:S11"/>
    <mergeCell ref="T10:T11"/>
    <mergeCell ref="U10:U11"/>
    <mergeCell ref="AB10:AB11"/>
    <mergeCell ref="I10:I11"/>
    <mergeCell ref="J10:J11"/>
    <mergeCell ref="K10:K11"/>
    <mergeCell ref="N10:N11"/>
    <mergeCell ref="O10:O11"/>
    <mergeCell ref="P10:P11"/>
    <mergeCell ref="A15:A17"/>
    <mergeCell ref="B15:B16"/>
    <mergeCell ref="C15:C16"/>
    <mergeCell ref="D15:D16"/>
    <mergeCell ref="F15:F16"/>
    <mergeCell ref="H15:H16"/>
    <mergeCell ref="I13:I14"/>
    <mergeCell ref="J13:J14"/>
    <mergeCell ref="K13:K14"/>
    <mergeCell ref="N13:AB13"/>
    <mergeCell ref="AD13:AK13"/>
    <mergeCell ref="AM13:AT13"/>
    <mergeCell ref="N14:T14"/>
    <mergeCell ref="AD14:AJ14"/>
    <mergeCell ref="AM14:AS14"/>
    <mergeCell ref="A13:A14"/>
    <mergeCell ref="B13:B14"/>
    <mergeCell ref="C13:C14"/>
    <mergeCell ref="D13:D14"/>
    <mergeCell ref="F13:F14"/>
    <mergeCell ref="H13:H14"/>
    <mergeCell ref="AQ15:AQ16"/>
    <mergeCell ref="AR15:AR16"/>
    <mergeCell ref="AS15:AS16"/>
    <mergeCell ref="AT15:AT16"/>
    <mergeCell ref="B17:G17"/>
    <mergeCell ref="I17:AT17"/>
    <mergeCell ref="AJ15:AJ16"/>
    <mergeCell ref="AK15:AK16"/>
    <mergeCell ref="AM15:AM16"/>
    <mergeCell ref="AN15:AN16"/>
    <mergeCell ref="AO15:AO16"/>
    <mergeCell ref="AP15:AP16"/>
    <mergeCell ref="AD15:AD16"/>
    <mergeCell ref="AE15:AE16"/>
    <mergeCell ref="AF15:AF16"/>
    <mergeCell ref="AG15:AG16"/>
    <mergeCell ref="AH15:AH16"/>
    <mergeCell ref="AI15:AI16"/>
    <mergeCell ref="Q15:Q16"/>
    <mergeCell ref="R15:R16"/>
    <mergeCell ref="S15:S16"/>
    <mergeCell ref="T15:T16"/>
    <mergeCell ref="U15:U16"/>
    <mergeCell ref="AB15:AB16"/>
    <mergeCell ref="I15:I16"/>
    <mergeCell ref="J15:J16"/>
    <mergeCell ref="K15:K16"/>
    <mergeCell ref="N15:N16"/>
    <mergeCell ref="O15:O16"/>
    <mergeCell ref="P15:P16"/>
    <mergeCell ref="A20:A22"/>
    <mergeCell ref="B20:B21"/>
    <mergeCell ref="C20:C21"/>
    <mergeCell ref="D20:D21"/>
    <mergeCell ref="F20:F21"/>
    <mergeCell ref="H20:H21"/>
    <mergeCell ref="I18:I19"/>
    <mergeCell ref="J18:J19"/>
    <mergeCell ref="K18:K19"/>
    <mergeCell ref="N18:AB18"/>
    <mergeCell ref="AD18:AK18"/>
    <mergeCell ref="AM18:AT18"/>
    <mergeCell ref="N19:T19"/>
    <mergeCell ref="AD19:AJ19"/>
    <mergeCell ref="AM19:AS19"/>
    <mergeCell ref="A18:A19"/>
    <mergeCell ref="B18:B19"/>
    <mergeCell ref="C18:C19"/>
    <mergeCell ref="D18:D19"/>
    <mergeCell ref="F18:F19"/>
    <mergeCell ref="H18:H19"/>
    <mergeCell ref="AQ20:AQ21"/>
    <mergeCell ref="AR20:AR21"/>
    <mergeCell ref="AS20:AS21"/>
    <mergeCell ref="AT20:AT21"/>
    <mergeCell ref="B22:G22"/>
    <mergeCell ref="I22:AT22"/>
    <mergeCell ref="AJ20:AJ21"/>
    <mergeCell ref="AK20:AK21"/>
    <mergeCell ref="AM20:AM21"/>
    <mergeCell ref="AN20:AN21"/>
    <mergeCell ref="AO20:AO21"/>
    <mergeCell ref="AP20:AP21"/>
    <mergeCell ref="AD20:AD21"/>
    <mergeCell ref="AE20:AE21"/>
    <mergeCell ref="AF20:AF21"/>
    <mergeCell ref="AG20:AG21"/>
    <mergeCell ref="AH20:AH21"/>
    <mergeCell ref="AI20:AI21"/>
    <mergeCell ref="Q20:Q21"/>
    <mergeCell ref="R20:R21"/>
    <mergeCell ref="S20:S21"/>
    <mergeCell ref="T20:T21"/>
    <mergeCell ref="U20:U21"/>
    <mergeCell ref="AB20:AB21"/>
    <mergeCell ref="I20:I21"/>
    <mergeCell ref="J20:J21"/>
    <mergeCell ref="K20:K21"/>
    <mergeCell ref="N20:N21"/>
    <mergeCell ref="O20:O21"/>
    <mergeCell ref="P20:P21"/>
    <mergeCell ref="A25:A27"/>
    <mergeCell ref="B25:B26"/>
    <mergeCell ref="C25:C26"/>
    <mergeCell ref="D25:D26"/>
    <mergeCell ref="F25:F26"/>
    <mergeCell ref="H25:H26"/>
    <mergeCell ref="I23:I24"/>
    <mergeCell ref="J23:J24"/>
    <mergeCell ref="K23:K24"/>
    <mergeCell ref="N23:AB23"/>
    <mergeCell ref="AD23:AK23"/>
    <mergeCell ref="AM23:AT23"/>
    <mergeCell ref="N24:T24"/>
    <mergeCell ref="AD24:AJ24"/>
    <mergeCell ref="AM24:AS24"/>
    <mergeCell ref="A23:A24"/>
    <mergeCell ref="B23:B24"/>
    <mergeCell ref="C23:C24"/>
    <mergeCell ref="D23:D24"/>
    <mergeCell ref="F23:F24"/>
    <mergeCell ref="H23:H24"/>
    <mergeCell ref="AQ25:AQ26"/>
    <mergeCell ref="AR25:AR26"/>
    <mergeCell ref="AS25:AS26"/>
    <mergeCell ref="AT25:AT26"/>
    <mergeCell ref="B27:G27"/>
    <mergeCell ref="I27:AT27"/>
    <mergeCell ref="AJ25:AJ26"/>
    <mergeCell ref="AK25:AK26"/>
    <mergeCell ref="AM25:AM26"/>
    <mergeCell ref="AN25:AN26"/>
    <mergeCell ref="AO25:AO26"/>
    <mergeCell ref="AP25:AP26"/>
    <mergeCell ref="AD25:AD26"/>
    <mergeCell ref="AE25:AE26"/>
    <mergeCell ref="AF25:AF26"/>
    <mergeCell ref="AG25:AG26"/>
    <mergeCell ref="AH25:AH26"/>
    <mergeCell ref="AI25:AI26"/>
    <mergeCell ref="Q25:Q26"/>
    <mergeCell ref="R25:R26"/>
    <mergeCell ref="S25:S26"/>
    <mergeCell ref="T25:T26"/>
    <mergeCell ref="U25:U26"/>
    <mergeCell ref="AB25:AB26"/>
    <mergeCell ref="I25:I26"/>
    <mergeCell ref="J25:J26"/>
    <mergeCell ref="K25:K26"/>
    <mergeCell ref="N25:N26"/>
    <mergeCell ref="O25:O26"/>
    <mergeCell ref="P25:P26"/>
    <mergeCell ref="A30:A32"/>
    <mergeCell ref="B30:B31"/>
    <mergeCell ref="C30:C31"/>
    <mergeCell ref="D30:D31"/>
    <mergeCell ref="F30:F31"/>
    <mergeCell ref="H30:H31"/>
    <mergeCell ref="I28:I29"/>
    <mergeCell ref="J28:J29"/>
    <mergeCell ref="K28:K29"/>
    <mergeCell ref="N28:AB28"/>
    <mergeCell ref="AD28:AK28"/>
    <mergeCell ref="AM28:AT28"/>
    <mergeCell ref="N29:T29"/>
    <mergeCell ref="AD29:AJ29"/>
    <mergeCell ref="AM29:AS29"/>
    <mergeCell ref="A28:A29"/>
    <mergeCell ref="B28:B29"/>
    <mergeCell ref="C28:C29"/>
    <mergeCell ref="D28:D29"/>
    <mergeCell ref="F28:F29"/>
    <mergeCell ref="H28:H29"/>
    <mergeCell ref="AQ30:AQ31"/>
    <mergeCell ref="AR30:AR31"/>
    <mergeCell ref="AS30:AS31"/>
    <mergeCell ref="AT30:AT31"/>
    <mergeCell ref="B32:G32"/>
    <mergeCell ref="I32:AT32"/>
    <mergeCell ref="AJ30:AJ31"/>
    <mergeCell ref="AK30:AK31"/>
    <mergeCell ref="AM30:AM31"/>
    <mergeCell ref="AN30:AN31"/>
    <mergeCell ref="AO30:AO31"/>
    <mergeCell ref="AP30:AP31"/>
    <mergeCell ref="AD30:AD31"/>
    <mergeCell ref="AE30:AE31"/>
    <mergeCell ref="AF30:AF31"/>
    <mergeCell ref="AG30:AG31"/>
    <mergeCell ref="AH30:AH31"/>
    <mergeCell ref="AI30:AI31"/>
    <mergeCell ref="Q30:Q31"/>
    <mergeCell ref="R30:R31"/>
    <mergeCell ref="S30:S31"/>
    <mergeCell ref="T30:T31"/>
    <mergeCell ref="U30:U31"/>
    <mergeCell ref="AB30:AB31"/>
    <mergeCell ref="I30:I31"/>
    <mergeCell ref="J30:J31"/>
    <mergeCell ref="K30:K31"/>
    <mergeCell ref="N30:N31"/>
    <mergeCell ref="O30:O31"/>
    <mergeCell ref="P30:P31"/>
    <mergeCell ref="A35:A37"/>
    <mergeCell ref="B35:B36"/>
    <mergeCell ref="C35:C36"/>
    <mergeCell ref="D35:D36"/>
    <mergeCell ref="F35:F36"/>
    <mergeCell ref="H35:H36"/>
    <mergeCell ref="I33:I34"/>
    <mergeCell ref="J33:J34"/>
    <mergeCell ref="K33:K34"/>
    <mergeCell ref="N33:AB33"/>
    <mergeCell ref="AD33:AK33"/>
    <mergeCell ref="AM33:AT33"/>
    <mergeCell ref="N34:T34"/>
    <mergeCell ref="AD34:AJ34"/>
    <mergeCell ref="AM34:AS34"/>
    <mergeCell ref="A33:A34"/>
    <mergeCell ref="B33:B34"/>
    <mergeCell ref="C33:C34"/>
    <mergeCell ref="D33:D34"/>
    <mergeCell ref="F33:F34"/>
    <mergeCell ref="H33:H34"/>
    <mergeCell ref="AQ35:AQ36"/>
    <mergeCell ref="AR35:AR36"/>
    <mergeCell ref="AS35:AS36"/>
    <mergeCell ref="AT35:AT36"/>
    <mergeCell ref="B37:G37"/>
    <mergeCell ref="I37:AT37"/>
    <mergeCell ref="AJ35:AJ36"/>
    <mergeCell ref="AK35:AK36"/>
    <mergeCell ref="AM35:AM36"/>
    <mergeCell ref="AN35:AN36"/>
    <mergeCell ref="AO35:AO36"/>
    <mergeCell ref="AP35:AP36"/>
    <mergeCell ref="AD35:AD36"/>
    <mergeCell ref="AE35:AE36"/>
    <mergeCell ref="AF35:AF36"/>
    <mergeCell ref="AG35:AG36"/>
    <mergeCell ref="AH35:AH36"/>
    <mergeCell ref="AI35:AI36"/>
    <mergeCell ref="Q35:Q36"/>
    <mergeCell ref="R35:R36"/>
    <mergeCell ref="S35:S36"/>
    <mergeCell ref="T35:T36"/>
    <mergeCell ref="U35:U36"/>
    <mergeCell ref="AB35:AB36"/>
    <mergeCell ref="I35:I36"/>
    <mergeCell ref="J35:J36"/>
    <mergeCell ref="K35:K36"/>
    <mergeCell ref="N35:N36"/>
    <mergeCell ref="O35:O36"/>
    <mergeCell ref="P35:P36"/>
    <mergeCell ref="A40:A42"/>
    <mergeCell ref="B40:B41"/>
    <mergeCell ref="C40:C41"/>
    <mergeCell ref="D40:D41"/>
    <mergeCell ref="F40:F41"/>
    <mergeCell ref="H40:H41"/>
    <mergeCell ref="I38:I39"/>
    <mergeCell ref="J38:J39"/>
    <mergeCell ref="K38:K39"/>
    <mergeCell ref="N38:AB38"/>
    <mergeCell ref="AD38:AK38"/>
    <mergeCell ref="AM38:AT38"/>
    <mergeCell ref="N39:T39"/>
    <mergeCell ref="AD39:AJ39"/>
    <mergeCell ref="AM39:AS39"/>
    <mergeCell ref="A38:A39"/>
    <mergeCell ref="B38:B39"/>
    <mergeCell ref="C38:C39"/>
    <mergeCell ref="D38:D39"/>
    <mergeCell ref="F38:F39"/>
    <mergeCell ref="H38:H39"/>
    <mergeCell ref="AQ40:AQ41"/>
    <mergeCell ref="AR40:AR41"/>
    <mergeCell ref="AS40:AS41"/>
    <mergeCell ref="AT40:AT41"/>
    <mergeCell ref="B42:G42"/>
    <mergeCell ref="I42:AT42"/>
    <mergeCell ref="AJ40:AJ41"/>
    <mergeCell ref="AK40:AK41"/>
    <mergeCell ref="AM40:AM41"/>
    <mergeCell ref="AN40:AN41"/>
    <mergeCell ref="AO40:AO41"/>
    <mergeCell ref="AP40:AP41"/>
    <mergeCell ref="AD40:AD41"/>
    <mergeCell ref="AE40:AE41"/>
    <mergeCell ref="AF40:AF41"/>
    <mergeCell ref="AG40:AG41"/>
    <mergeCell ref="AH40:AH41"/>
    <mergeCell ref="AI40:AI41"/>
    <mergeCell ref="Q40:Q41"/>
    <mergeCell ref="R40:R41"/>
    <mergeCell ref="S40:S41"/>
    <mergeCell ref="T40:T41"/>
    <mergeCell ref="U40:U41"/>
    <mergeCell ref="AB40:AB41"/>
    <mergeCell ref="I40:I41"/>
    <mergeCell ref="J40:J41"/>
    <mergeCell ref="K40:K41"/>
    <mergeCell ref="N40:N41"/>
    <mergeCell ref="O40:O41"/>
    <mergeCell ref="P40:P41"/>
    <mergeCell ref="A45:A47"/>
    <mergeCell ref="B45:B46"/>
    <mergeCell ref="C45:C46"/>
    <mergeCell ref="D45:D46"/>
    <mergeCell ref="F45:F46"/>
    <mergeCell ref="H45:H46"/>
    <mergeCell ref="I43:I44"/>
    <mergeCell ref="J43:J44"/>
    <mergeCell ref="K43:K44"/>
    <mergeCell ref="N43:AB43"/>
    <mergeCell ref="AD43:AK43"/>
    <mergeCell ref="AM43:AT43"/>
    <mergeCell ref="N44:T44"/>
    <mergeCell ref="AD44:AJ44"/>
    <mergeCell ref="AM44:AS44"/>
    <mergeCell ref="A43:A44"/>
    <mergeCell ref="B43:B44"/>
    <mergeCell ref="C43:C44"/>
    <mergeCell ref="D43:D44"/>
    <mergeCell ref="F43:F44"/>
    <mergeCell ref="H43:H44"/>
    <mergeCell ref="AQ45:AQ46"/>
    <mergeCell ref="AR45:AR46"/>
    <mergeCell ref="AS45:AS46"/>
    <mergeCell ref="AT45:AT46"/>
    <mergeCell ref="B47:G47"/>
    <mergeCell ref="I47:AT47"/>
    <mergeCell ref="AJ45:AJ46"/>
    <mergeCell ref="AK45:AK46"/>
    <mergeCell ref="AM45:AM46"/>
    <mergeCell ref="AN45:AN46"/>
    <mergeCell ref="AO45:AO46"/>
    <mergeCell ref="AP45:AP46"/>
    <mergeCell ref="AD45:AD46"/>
    <mergeCell ref="AE45:AE46"/>
    <mergeCell ref="AF45:AF46"/>
    <mergeCell ref="AG45:AG46"/>
    <mergeCell ref="AH45:AH46"/>
    <mergeCell ref="AI45:AI46"/>
    <mergeCell ref="Q45:Q46"/>
    <mergeCell ref="R45:R46"/>
    <mergeCell ref="S45:S46"/>
    <mergeCell ref="T45:T46"/>
    <mergeCell ref="U45:U46"/>
    <mergeCell ref="AB45:AB46"/>
    <mergeCell ref="I45:I46"/>
    <mergeCell ref="J45:J46"/>
    <mergeCell ref="K45:K46"/>
    <mergeCell ref="N45:N46"/>
    <mergeCell ref="O45:O46"/>
    <mergeCell ref="P45:P46"/>
    <mergeCell ref="A50:A52"/>
    <mergeCell ref="B50:B51"/>
    <mergeCell ref="C50:C51"/>
    <mergeCell ref="D50:D51"/>
    <mergeCell ref="F50:F51"/>
    <mergeCell ref="H50:H51"/>
    <mergeCell ref="I48:I49"/>
    <mergeCell ref="J48:J49"/>
    <mergeCell ref="K48:K49"/>
    <mergeCell ref="N48:AB48"/>
    <mergeCell ref="AD48:AK48"/>
    <mergeCell ref="AM48:AT48"/>
    <mergeCell ref="N49:T49"/>
    <mergeCell ref="AD49:AJ49"/>
    <mergeCell ref="AM49:AS49"/>
    <mergeCell ref="A48:A49"/>
    <mergeCell ref="B48:B49"/>
    <mergeCell ref="C48:C49"/>
    <mergeCell ref="D48:D49"/>
    <mergeCell ref="F48:F49"/>
    <mergeCell ref="H48:H49"/>
    <mergeCell ref="AQ50:AQ51"/>
    <mergeCell ref="AR50:AR51"/>
    <mergeCell ref="AS50:AS51"/>
    <mergeCell ref="AT50:AT51"/>
    <mergeCell ref="B52:G52"/>
    <mergeCell ref="I52:AT52"/>
    <mergeCell ref="AJ50:AJ51"/>
    <mergeCell ref="AK50:AK51"/>
    <mergeCell ref="AM50:AM51"/>
    <mergeCell ref="AN50:AN51"/>
    <mergeCell ref="AO50:AO51"/>
    <mergeCell ref="AP50:AP51"/>
    <mergeCell ref="AD50:AD51"/>
    <mergeCell ref="AE50:AE51"/>
    <mergeCell ref="AF50:AF51"/>
    <mergeCell ref="AG50:AG51"/>
    <mergeCell ref="AH50:AH51"/>
    <mergeCell ref="AI50:AI51"/>
    <mergeCell ref="Q50:Q51"/>
    <mergeCell ref="R50:R51"/>
    <mergeCell ref="S50:S51"/>
    <mergeCell ref="T50:T51"/>
    <mergeCell ref="U50:U51"/>
    <mergeCell ref="AB50:AB51"/>
    <mergeCell ref="I50:I51"/>
    <mergeCell ref="J50:J51"/>
    <mergeCell ref="K50:K51"/>
    <mergeCell ref="N50:N51"/>
    <mergeCell ref="O50:O51"/>
    <mergeCell ref="P50:P51"/>
    <mergeCell ref="A55:A57"/>
    <mergeCell ref="B55:B56"/>
    <mergeCell ref="C55:C56"/>
    <mergeCell ref="D55:D56"/>
    <mergeCell ref="F55:F56"/>
    <mergeCell ref="H55:H56"/>
    <mergeCell ref="I53:I54"/>
    <mergeCell ref="J53:J54"/>
    <mergeCell ref="K53:K54"/>
    <mergeCell ref="N53:AB53"/>
    <mergeCell ref="AD53:AK53"/>
    <mergeCell ref="AM53:AT53"/>
    <mergeCell ref="N54:T54"/>
    <mergeCell ref="AD54:AJ54"/>
    <mergeCell ref="AM54:AS54"/>
    <mergeCell ref="A53:A54"/>
    <mergeCell ref="B53:B54"/>
    <mergeCell ref="C53:C54"/>
    <mergeCell ref="D53:D54"/>
    <mergeCell ref="F53:F54"/>
    <mergeCell ref="H53:H54"/>
    <mergeCell ref="AQ55:AQ56"/>
    <mergeCell ref="AR55:AR56"/>
    <mergeCell ref="AS55:AS56"/>
    <mergeCell ref="AT55:AT56"/>
    <mergeCell ref="B57:G57"/>
    <mergeCell ref="I57:AT57"/>
    <mergeCell ref="AJ55:AJ56"/>
    <mergeCell ref="AK55:AK56"/>
    <mergeCell ref="AM55:AM56"/>
    <mergeCell ref="AN55:AN56"/>
    <mergeCell ref="AO55:AO56"/>
    <mergeCell ref="AP55:AP56"/>
    <mergeCell ref="AD55:AD56"/>
    <mergeCell ref="AE55:AE56"/>
    <mergeCell ref="AF55:AF56"/>
    <mergeCell ref="AG55:AG56"/>
    <mergeCell ref="AH55:AH56"/>
    <mergeCell ref="AI55:AI56"/>
    <mergeCell ref="Q55:Q56"/>
    <mergeCell ref="R55:R56"/>
    <mergeCell ref="S55:S56"/>
    <mergeCell ref="T55:T56"/>
    <mergeCell ref="U55:U56"/>
    <mergeCell ref="AB55:AB56"/>
    <mergeCell ref="I55:I56"/>
    <mergeCell ref="J55:J56"/>
    <mergeCell ref="K55:K56"/>
    <mergeCell ref="N55:N56"/>
    <mergeCell ref="O55:O56"/>
    <mergeCell ref="P55:P56"/>
    <mergeCell ref="A60:A62"/>
    <mergeCell ref="B60:B61"/>
    <mergeCell ref="C60:C61"/>
    <mergeCell ref="D60:D61"/>
    <mergeCell ref="F60:F61"/>
    <mergeCell ref="H60:H61"/>
    <mergeCell ref="I58:I59"/>
    <mergeCell ref="J58:J59"/>
    <mergeCell ref="K58:K59"/>
    <mergeCell ref="N58:AB58"/>
    <mergeCell ref="AD58:AK58"/>
    <mergeCell ref="AM58:AT58"/>
    <mergeCell ref="N59:T59"/>
    <mergeCell ref="AD59:AJ59"/>
    <mergeCell ref="AM59:AS59"/>
    <mergeCell ref="A58:A59"/>
    <mergeCell ref="B58:B59"/>
    <mergeCell ref="C58:C59"/>
    <mergeCell ref="D58:D59"/>
    <mergeCell ref="F58:F59"/>
    <mergeCell ref="H58:H59"/>
    <mergeCell ref="AQ60:AQ61"/>
    <mergeCell ref="AR60:AR61"/>
    <mergeCell ref="AS60:AS61"/>
    <mergeCell ref="AT60:AT61"/>
    <mergeCell ref="B62:G62"/>
    <mergeCell ref="I62:AT62"/>
    <mergeCell ref="AJ60:AJ61"/>
    <mergeCell ref="AK60:AK61"/>
    <mergeCell ref="AM60:AM61"/>
    <mergeCell ref="AN60:AN61"/>
    <mergeCell ref="AO60:AO61"/>
    <mergeCell ref="AP60:AP61"/>
    <mergeCell ref="AD60:AD61"/>
    <mergeCell ref="AE60:AE61"/>
    <mergeCell ref="AF60:AF61"/>
    <mergeCell ref="AG60:AG61"/>
    <mergeCell ref="AH60:AH61"/>
    <mergeCell ref="AI60:AI61"/>
    <mergeCell ref="Q60:Q61"/>
    <mergeCell ref="R60:R61"/>
    <mergeCell ref="S60:S61"/>
    <mergeCell ref="T60:T61"/>
    <mergeCell ref="U60:U61"/>
    <mergeCell ref="AB60:AB61"/>
    <mergeCell ref="I60:I61"/>
    <mergeCell ref="J60:J61"/>
    <mergeCell ref="K60:K61"/>
    <mergeCell ref="N60:N61"/>
    <mergeCell ref="O60:O61"/>
    <mergeCell ref="P60:P61"/>
    <mergeCell ref="A65:A67"/>
    <mergeCell ref="B65:B66"/>
    <mergeCell ref="C65:C66"/>
    <mergeCell ref="D65:D66"/>
    <mergeCell ref="F65:F66"/>
    <mergeCell ref="H65:H66"/>
    <mergeCell ref="I63:I64"/>
    <mergeCell ref="J63:J64"/>
    <mergeCell ref="K63:K64"/>
    <mergeCell ref="N63:AB63"/>
    <mergeCell ref="AD63:AK63"/>
    <mergeCell ref="AM63:AT63"/>
    <mergeCell ref="N64:T64"/>
    <mergeCell ref="AD64:AJ64"/>
    <mergeCell ref="AM64:AS64"/>
    <mergeCell ref="A63:A64"/>
    <mergeCell ref="B63:B64"/>
    <mergeCell ref="C63:C64"/>
    <mergeCell ref="D63:D64"/>
    <mergeCell ref="F63:F64"/>
    <mergeCell ref="H63:H64"/>
    <mergeCell ref="AQ65:AQ66"/>
    <mergeCell ref="AR65:AR66"/>
    <mergeCell ref="AS65:AS66"/>
    <mergeCell ref="AT65:AT66"/>
    <mergeCell ref="B67:G67"/>
    <mergeCell ref="I67:AT67"/>
    <mergeCell ref="AJ65:AJ66"/>
    <mergeCell ref="AK65:AK66"/>
    <mergeCell ref="AM65:AM66"/>
    <mergeCell ref="AN65:AN66"/>
    <mergeCell ref="AO65:AO66"/>
    <mergeCell ref="AP65:AP66"/>
    <mergeCell ref="AD65:AD66"/>
    <mergeCell ref="AE65:AE66"/>
    <mergeCell ref="AF65:AF66"/>
    <mergeCell ref="AG65:AG66"/>
    <mergeCell ref="AH65:AH66"/>
    <mergeCell ref="AI65:AI66"/>
    <mergeCell ref="Q65:Q66"/>
    <mergeCell ref="R65:R66"/>
    <mergeCell ref="S65:S66"/>
    <mergeCell ref="T65:T66"/>
    <mergeCell ref="U65:U66"/>
    <mergeCell ref="AB65:AB66"/>
    <mergeCell ref="I65:I66"/>
    <mergeCell ref="J65:J66"/>
    <mergeCell ref="K65:K66"/>
    <mergeCell ref="N65:N66"/>
    <mergeCell ref="O65:O66"/>
    <mergeCell ref="P65:P66"/>
    <mergeCell ref="A70:A72"/>
    <mergeCell ref="B70:B71"/>
    <mergeCell ref="C70:C71"/>
    <mergeCell ref="D70:D71"/>
    <mergeCell ref="F70:F71"/>
    <mergeCell ref="H70:H71"/>
    <mergeCell ref="I68:I69"/>
    <mergeCell ref="J68:J69"/>
    <mergeCell ref="K68:K69"/>
    <mergeCell ref="N68:AB68"/>
    <mergeCell ref="AD68:AK68"/>
    <mergeCell ref="AM68:AT68"/>
    <mergeCell ref="N69:T69"/>
    <mergeCell ref="AD69:AJ69"/>
    <mergeCell ref="AM69:AS69"/>
    <mergeCell ref="A68:A69"/>
    <mergeCell ref="B68:B69"/>
    <mergeCell ref="C68:C69"/>
    <mergeCell ref="D68:D69"/>
    <mergeCell ref="F68:F69"/>
    <mergeCell ref="H68:H69"/>
    <mergeCell ref="AQ70:AQ71"/>
    <mergeCell ref="AR70:AR71"/>
    <mergeCell ref="AS70:AS71"/>
    <mergeCell ref="AT70:AT71"/>
    <mergeCell ref="B72:G72"/>
    <mergeCell ref="I72:AT72"/>
    <mergeCell ref="AJ70:AJ71"/>
    <mergeCell ref="AK70:AK71"/>
    <mergeCell ref="AM70:AM71"/>
    <mergeCell ref="AN70:AN71"/>
    <mergeCell ref="AO70:AO71"/>
    <mergeCell ref="AP70:AP71"/>
    <mergeCell ref="AD70:AD71"/>
    <mergeCell ref="AE70:AE71"/>
    <mergeCell ref="AF70:AF71"/>
    <mergeCell ref="AG70:AG71"/>
    <mergeCell ref="AH70:AH71"/>
    <mergeCell ref="AI70:AI71"/>
    <mergeCell ref="Q70:Q71"/>
    <mergeCell ref="R70:R71"/>
    <mergeCell ref="S70:S71"/>
    <mergeCell ref="T70:T71"/>
    <mergeCell ref="U70:U71"/>
    <mergeCell ref="AB70:AB71"/>
    <mergeCell ref="I70:I71"/>
    <mergeCell ref="J70:J71"/>
    <mergeCell ref="K70:K71"/>
    <mergeCell ref="N70:N71"/>
    <mergeCell ref="O70:O71"/>
    <mergeCell ref="P70:P71"/>
    <mergeCell ref="A75:A77"/>
    <mergeCell ref="B75:B76"/>
    <mergeCell ref="C75:C76"/>
    <mergeCell ref="D75:D76"/>
    <mergeCell ref="F75:F76"/>
    <mergeCell ref="H75:H76"/>
    <mergeCell ref="I73:I74"/>
    <mergeCell ref="J73:J74"/>
    <mergeCell ref="K73:K74"/>
    <mergeCell ref="N73:AB73"/>
    <mergeCell ref="AD73:AK73"/>
    <mergeCell ref="AM73:AT73"/>
    <mergeCell ref="N74:T74"/>
    <mergeCell ref="AD74:AJ74"/>
    <mergeCell ref="AM74:AS74"/>
    <mergeCell ref="A73:A74"/>
    <mergeCell ref="B73:B74"/>
    <mergeCell ref="C73:C74"/>
    <mergeCell ref="D73:D74"/>
    <mergeCell ref="F73:F74"/>
    <mergeCell ref="H73:H74"/>
    <mergeCell ref="AQ75:AQ76"/>
    <mergeCell ref="AR75:AR76"/>
    <mergeCell ref="AS75:AS76"/>
    <mergeCell ref="AT75:AT76"/>
    <mergeCell ref="B77:G77"/>
    <mergeCell ref="I77:AT77"/>
    <mergeCell ref="AJ75:AJ76"/>
    <mergeCell ref="AK75:AK76"/>
    <mergeCell ref="AM75:AM76"/>
    <mergeCell ref="AN75:AN76"/>
    <mergeCell ref="AO75:AO76"/>
    <mergeCell ref="AP75:AP76"/>
    <mergeCell ref="AD75:AD76"/>
    <mergeCell ref="AE75:AE76"/>
    <mergeCell ref="AF75:AF76"/>
    <mergeCell ref="AG75:AG76"/>
    <mergeCell ref="AH75:AH76"/>
    <mergeCell ref="AI75:AI76"/>
    <mergeCell ref="Q75:Q76"/>
    <mergeCell ref="R75:R76"/>
    <mergeCell ref="S75:S76"/>
    <mergeCell ref="T75:T76"/>
    <mergeCell ref="U75:U76"/>
    <mergeCell ref="AB75:AB76"/>
    <mergeCell ref="I75:I76"/>
    <mergeCell ref="J75:J76"/>
    <mergeCell ref="K75:K76"/>
    <mergeCell ref="N75:N76"/>
    <mergeCell ref="O75:O76"/>
    <mergeCell ref="P75:P76"/>
    <mergeCell ref="A80:A82"/>
    <mergeCell ref="B80:B81"/>
    <mergeCell ref="C80:C81"/>
    <mergeCell ref="D80:D81"/>
    <mergeCell ref="F80:F81"/>
    <mergeCell ref="H80:H81"/>
    <mergeCell ref="I78:I79"/>
    <mergeCell ref="J78:J79"/>
    <mergeCell ref="K78:K79"/>
    <mergeCell ref="N78:AB78"/>
    <mergeCell ref="AD78:AK78"/>
    <mergeCell ref="AM78:AT78"/>
    <mergeCell ref="N79:T79"/>
    <mergeCell ref="AD79:AJ79"/>
    <mergeCell ref="AM79:AS79"/>
    <mergeCell ref="A78:A79"/>
    <mergeCell ref="B78:B79"/>
    <mergeCell ref="C78:C79"/>
    <mergeCell ref="D78:D79"/>
    <mergeCell ref="F78:F79"/>
    <mergeCell ref="H78:H79"/>
    <mergeCell ref="AQ80:AQ81"/>
    <mergeCell ref="AR80:AR81"/>
    <mergeCell ref="AS80:AS81"/>
    <mergeCell ref="AT80:AT81"/>
    <mergeCell ref="B82:G82"/>
    <mergeCell ref="I82:AT82"/>
    <mergeCell ref="AJ80:AJ81"/>
    <mergeCell ref="AK80:AK81"/>
    <mergeCell ref="AM80:AM81"/>
    <mergeCell ref="AN80:AN81"/>
    <mergeCell ref="AO80:AO81"/>
    <mergeCell ref="AP80:AP81"/>
    <mergeCell ref="AD80:AD81"/>
    <mergeCell ref="AE80:AE81"/>
    <mergeCell ref="AF80:AF81"/>
    <mergeCell ref="AG80:AG81"/>
    <mergeCell ref="AH80:AH81"/>
    <mergeCell ref="AI80:AI81"/>
    <mergeCell ref="Q80:Q81"/>
    <mergeCell ref="R80:R81"/>
    <mergeCell ref="S80:S81"/>
    <mergeCell ref="T80:T81"/>
    <mergeCell ref="U80:U81"/>
    <mergeCell ref="AB80:AB81"/>
    <mergeCell ref="I80:I81"/>
    <mergeCell ref="J80:J81"/>
    <mergeCell ref="K80:K81"/>
    <mergeCell ref="N80:N81"/>
    <mergeCell ref="O80:O81"/>
    <mergeCell ref="P80:P81"/>
    <mergeCell ref="A85:A87"/>
    <mergeCell ref="B85:B86"/>
    <mergeCell ref="C85:C86"/>
    <mergeCell ref="D85:D86"/>
    <mergeCell ref="F85:F86"/>
    <mergeCell ref="H85:H86"/>
    <mergeCell ref="I83:I84"/>
    <mergeCell ref="J83:J84"/>
    <mergeCell ref="K83:K84"/>
    <mergeCell ref="N83:AB83"/>
    <mergeCell ref="AD83:AK83"/>
    <mergeCell ref="AM83:AT83"/>
    <mergeCell ref="N84:T84"/>
    <mergeCell ref="AD84:AJ84"/>
    <mergeCell ref="AM84:AS84"/>
    <mergeCell ref="A83:A84"/>
    <mergeCell ref="B83:B84"/>
    <mergeCell ref="C83:C84"/>
    <mergeCell ref="D83:D84"/>
    <mergeCell ref="F83:F84"/>
    <mergeCell ref="H83:H84"/>
    <mergeCell ref="AQ85:AQ86"/>
    <mergeCell ref="AR85:AR86"/>
    <mergeCell ref="AS85:AS86"/>
    <mergeCell ref="AT85:AT86"/>
    <mergeCell ref="B87:G87"/>
    <mergeCell ref="I87:AT87"/>
    <mergeCell ref="AJ85:AJ86"/>
    <mergeCell ref="AK85:AK86"/>
    <mergeCell ref="AM85:AM86"/>
    <mergeCell ref="AN85:AN86"/>
    <mergeCell ref="AO85:AO86"/>
    <mergeCell ref="AP85:AP86"/>
    <mergeCell ref="AD85:AD86"/>
    <mergeCell ref="AE85:AE86"/>
    <mergeCell ref="AF85:AF86"/>
    <mergeCell ref="AG85:AG86"/>
    <mergeCell ref="AH85:AH86"/>
    <mergeCell ref="AI85:AI86"/>
    <mergeCell ref="Q85:Q86"/>
    <mergeCell ref="R85:R86"/>
    <mergeCell ref="S85:S86"/>
    <mergeCell ref="T85:T86"/>
    <mergeCell ref="U85:U86"/>
    <mergeCell ref="AB85:AB86"/>
    <mergeCell ref="I85:I86"/>
    <mergeCell ref="J85:J86"/>
    <mergeCell ref="K85:K86"/>
    <mergeCell ref="N85:N86"/>
    <mergeCell ref="O85:O86"/>
    <mergeCell ref="P85:P86"/>
    <mergeCell ref="A90:A92"/>
    <mergeCell ref="B90:B91"/>
    <mergeCell ref="C90:C91"/>
    <mergeCell ref="D90:D91"/>
    <mergeCell ref="F90:F91"/>
    <mergeCell ref="H90:H91"/>
    <mergeCell ref="I88:I89"/>
    <mergeCell ref="J88:J89"/>
    <mergeCell ref="K88:K89"/>
    <mergeCell ref="N88:AB88"/>
    <mergeCell ref="AD88:AK88"/>
    <mergeCell ref="AM88:AT88"/>
    <mergeCell ref="N89:T89"/>
    <mergeCell ref="AD89:AJ89"/>
    <mergeCell ref="AM89:AS89"/>
    <mergeCell ref="A88:A89"/>
    <mergeCell ref="B88:B89"/>
    <mergeCell ref="C88:C89"/>
    <mergeCell ref="D88:D89"/>
    <mergeCell ref="F88:F89"/>
    <mergeCell ref="H88:H89"/>
    <mergeCell ref="AQ90:AQ91"/>
    <mergeCell ref="AR90:AR91"/>
    <mergeCell ref="AS90:AS91"/>
    <mergeCell ref="AT90:AT91"/>
    <mergeCell ref="B92:G92"/>
    <mergeCell ref="I92:AT92"/>
    <mergeCell ref="AJ90:AJ91"/>
    <mergeCell ref="AK90:AK91"/>
    <mergeCell ref="AM90:AM91"/>
    <mergeCell ref="AN90:AN91"/>
    <mergeCell ref="AO90:AO91"/>
    <mergeCell ref="AP90:AP91"/>
    <mergeCell ref="AD90:AD91"/>
    <mergeCell ref="AE90:AE91"/>
    <mergeCell ref="AF90:AF91"/>
    <mergeCell ref="AG90:AG91"/>
    <mergeCell ref="AH90:AH91"/>
    <mergeCell ref="AI90:AI91"/>
    <mergeCell ref="Q90:Q91"/>
    <mergeCell ref="R90:R91"/>
    <mergeCell ref="S90:S91"/>
    <mergeCell ref="T90:T91"/>
    <mergeCell ref="U90:U91"/>
    <mergeCell ref="AB90:AB91"/>
    <mergeCell ref="I90:I91"/>
    <mergeCell ref="J90:J91"/>
    <mergeCell ref="K90:K91"/>
    <mergeCell ref="N90:N91"/>
    <mergeCell ref="O90:O91"/>
    <mergeCell ref="P90:P91"/>
    <mergeCell ref="A95:A97"/>
    <mergeCell ref="B95:B96"/>
    <mergeCell ref="C95:C96"/>
    <mergeCell ref="D95:D96"/>
    <mergeCell ref="F95:F96"/>
    <mergeCell ref="H95:H96"/>
    <mergeCell ref="I93:I94"/>
    <mergeCell ref="J93:J94"/>
    <mergeCell ref="K93:K94"/>
    <mergeCell ref="N93:AB93"/>
    <mergeCell ref="AD93:AK93"/>
    <mergeCell ref="AM93:AT93"/>
    <mergeCell ref="N94:T94"/>
    <mergeCell ref="AD94:AJ94"/>
    <mergeCell ref="AM94:AS94"/>
    <mergeCell ref="A93:A94"/>
    <mergeCell ref="B93:B94"/>
    <mergeCell ref="C93:C94"/>
    <mergeCell ref="D93:D94"/>
    <mergeCell ref="F93:F94"/>
    <mergeCell ref="H93:H94"/>
    <mergeCell ref="AQ95:AQ96"/>
    <mergeCell ref="AR95:AR96"/>
    <mergeCell ref="AS95:AS96"/>
    <mergeCell ref="AT95:AT96"/>
    <mergeCell ref="B97:G97"/>
    <mergeCell ref="I97:AT97"/>
    <mergeCell ref="AJ95:AJ96"/>
    <mergeCell ref="AK95:AK96"/>
    <mergeCell ref="AM95:AM96"/>
    <mergeCell ref="AN95:AN96"/>
    <mergeCell ref="AO95:AO96"/>
    <mergeCell ref="AP95:AP96"/>
    <mergeCell ref="AD95:AD96"/>
    <mergeCell ref="AE95:AE96"/>
    <mergeCell ref="AF95:AF96"/>
    <mergeCell ref="AG95:AG96"/>
    <mergeCell ref="AH95:AH96"/>
    <mergeCell ref="AI95:AI96"/>
    <mergeCell ref="Q95:Q96"/>
    <mergeCell ref="R95:R96"/>
    <mergeCell ref="S95:S96"/>
    <mergeCell ref="T95:T96"/>
    <mergeCell ref="U95:U96"/>
    <mergeCell ref="AB95:AB96"/>
    <mergeCell ref="I95:I96"/>
    <mergeCell ref="J95:J96"/>
    <mergeCell ref="K95:K96"/>
    <mergeCell ref="N95:N96"/>
    <mergeCell ref="O95:O96"/>
    <mergeCell ref="P95:P96"/>
    <mergeCell ref="A100:A102"/>
    <mergeCell ref="B100:B101"/>
    <mergeCell ref="C100:C101"/>
    <mergeCell ref="D100:D101"/>
    <mergeCell ref="F100:F101"/>
    <mergeCell ref="H100:H101"/>
    <mergeCell ref="I98:I99"/>
    <mergeCell ref="J98:J99"/>
    <mergeCell ref="K98:K99"/>
    <mergeCell ref="N98:AB98"/>
    <mergeCell ref="AD98:AK98"/>
    <mergeCell ref="AM98:AT98"/>
    <mergeCell ref="N99:T99"/>
    <mergeCell ref="AD99:AJ99"/>
    <mergeCell ref="AM99:AS99"/>
    <mergeCell ref="A98:A99"/>
    <mergeCell ref="B98:B99"/>
    <mergeCell ref="C98:C99"/>
    <mergeCell ref="D98:D99"/>
    <mergeCell ref="F98:F99"/>
    <mergeCell ref="H98:H99"/>
    <mergeCell ref="AQ100:AQ101"/>
    <mergeCell ref="AR100:AR101"/>
    <mergeCell ref="AS100:AS101"/>
    <mergeCell ref="AT100:AT101"/>
    <mergeCell ref="B102:G102"/>
    <mergeCell ref="I102:AT102"/>
    <mergeCell ref="AJ100:AJ101"/>
    <mergeCell ref="AK100:AK101"/>
    <mergeCell ref="AM100:AM101"/>
    <mergeCell ref="AN100:AN101"/>
    <mergeCell ref="AO100:AO101"/>
    <mergeCell ref="AP100:AP101"/>
    <mergeCell ref="AD100:AD101"/>
    <mergeCell ref="AE100:AE101"/>
    <mergeCell ref="AF100:AF101"/>
    <mergeCell ref="AG100:AG101"/>
    <mergeCell ref="AH100:AH101"/>
    <mergeCell ref="AI100:AI101"/>
    <mergeCell ref="Q100:Q101"/>
    <mergeCell ref="R100:R101"/>
    <mergeCell ref="S100:S101"/>
    <mergeCell ref="T100:T101"/>
    <mergeCell ref="U100:U101"/>
    <mergeCell ref="AB100:AB101"/>
    <mergeCell ref="I100:I101"/>
    <mergeCell ref="J100:J101"/>
    <mergeCell ref="K100:K101"/>
    <mergeCell ref="N100:N101"/>
    <mergeCell ref="O100:O101"/>
    <mergeCell ref="P100:P101"/>
    <mergeCell ref="A105:A107"/>
    <mergeCell ref="B105:B106"/>
    <mergeCell ref="C105:C106"/>
    <mergeCell ref="D105:D106"/>
    <mergeCell ref="F105:F106"/>
    <mergeCell ref="H105:H106"/>
    <mergeCell ref="I103:I104"/>
    <mergeCell ref="J103:J104"/>
    <mergeCell ref="K103:K104"/>
    <mergeCell ref="N103:AB103"/>
    <mergeCell ref="AD103:AK103"/>
    <mergeCell ref="AM103:AT103"/>
    <mergeCell ref="N104:T104"/>
    <mergeCell ref="AD104:AJ104"/>
    <mergeCell ref="AM104:AS104"/>
    <mergeCell ref="A103:A104"/>
    <mergeCell ref="B103:B104"/>
    <mergeCell ref="C103:C104"/>
    <mergeCell ref="D103:D104"/>
    <mergeCell ref="F103:F104"/>
    <mergeCell ref="H103:H104"/>
    <mergeCell ref="AQ105:AQ106"/>
    <mergeCell ref="AR105:AR106"/>
    <mergeCell ref="AS105:AS106"/>
    <mergeCell ref="AT105:AT106"/>
    <mergeCell ref="B107:G107"/>
    <mergeCell ref="I107:AT107"/>
    <mergeCell ref="AJ105:AJ106"/>
    <mergeCell ref="AK105:AK106"/>
    <mergeCell ref="AM105:AM106"/>
    <mergeCell ref="AN105:AN106"/>
    <mergeCell ref="AO105:AO106"/>
    <mergeCell ref="AP105:AP106"/>
    <mergeCell ref="AD105:AD106"/>
    <mergeCell ref="AE105:AE106"/>
    <mergeCell ref="AF105:AF106"/>
    <mergeCell ref="AG105:AG106"/>
    <mergeCell ref="AH105:AH106"/>
    <mergeCell ref="AI105:AI106"/>
    <mergeCell ref="Q105:Q106"/>
    <mergeCell ref="R105:R106"/>
    <mergeCell ref="S105:S106"/>
    <mergeCell ref="T105:T106"/>
    <mergeCell ref="U105:U106"/>
    <mergeCell ref="AB105:AB106"/>
    <mergeCell ref="I105:I106"/>
    <mergeCell ref="J105:J106"/>
    <mergeCell ref="K105:K106"/>
    <mergeCell ref="N105:N106"/>
    <mergeCell ref="O105:O106"/>
    <mergeCell ref="P105:P106"/>
    <mergeCell ref="A110:A112"/>
    <mergeCell ref="B110:B111"/>
    <mergeCell ref="C110:C111"/>
    <mergeCell ref="D110:D111"/>
    <mergeCell ref="F110:F111"/>
    <mergeCell ref="H110:H111"/>
    <mergeCell ref="I108:I109"/>
    <mergeCell ref="J108:J109"/>
    <mergeCell ref="K108:K109"/>
    <mergeCell ref="N108:AB108"/>
    <mergeCell ref="AD108:AK108"/>
    <mergeCell ref="AM108:AT108"/>
    <mergeCell ref="N109:T109"/>
    <mergeCell ref="AD109:AJ109"/>
    <mergeCell ref="AM109:AS109"/>
    <mergeCell ref="A108:A109"/>
    <mergeCell ref="B108:B109"/>
    <mergeCell ref="C108:C109"/>
    <mergeCell ref="D108:D109"/>
    <mergeCell ref="F108:F109"/>
    <mergeCell ref="H108:H109"/>
    <mergeCell ref="AQ110:AQ111"/>
    <mergeCell ref="AR110:AR111"/>
    <mergeCell ref="AS110:AS111"/>
    <mergeCell ref="AT110:AT111"/>
    <mergeCell ref="B112:G112"/>
    <mergeCell ref="I112:AT112"/>
    <mergeCell ref="AJ110:AJ111"/>
    <mergeCell ref="AK110:AK111"/>
    <mergeCell ref="AM110:AM111"/>
    <mergeCell ref="AN110:AN111"/>
    <mergeCell ref="AO110:AO111"/>
    <mergeCell ref="AP110:AP111"/>
    <mergeCell ref="AD110:AD111"/>
    <mergeCell ref="AE110:AE111"/>
    <mergeCell ref="AF110:AF111"/>
    <mergeCell ref="AG110:AG111"/>
    <mergeCell ref="AH110:AH111"/>
    <mergeCell ref="AI110:AI111"/>
    <mergeCell ref="Q110:Q111"/>
    <mergeCell ref="R110:R111"/>
    <mergeCell ref="S110:S111"/>
    <mergeCell ref="T110:T111"/>
    <mergeCell ref="U110:U111"/>
    <mergeCell ref="AB110:AB111"/>
    <mergeCell ref="I110:I111"/>
    <mergeCell ref="J110:J111"/>
    <mergeCell ref="K110:K111"/>
    <mergeCell ref="N110:N111"/>
    <mergeCell ref="O110:O111"/>
    <mergeCell ref="P110:P111"/>
    <mergeCell ref="A115:A117"/>
    <mergeCell ref="B115:B116"/>
    <mergeCell ref="C115:C116"/>
    <mergeCell ref="D115:D116"/>
    <mergeCell ref="F115:F116"/>
    <mergeCell ref="H115:H116"/>
    <mergeCell ref="I113:I114"/>
    <mergeCell ref="J113:J114"/>
    <mergeCell ref="K113:K114"/>
    <mergeCell ref="N113:AB113"/>
    <mergeCell ref="AD113:AK113"/>
    <mergeCell ref="AM113:AT113"/>
    <mergeCell ref="N114:T114"/>
    <mergeCell ref="AD114:AJ114"/>
    <mergeCell ref="AM114:AS114"/>
    <mergeCell ref="A113:A114"/>
    <mergeCell ref="B113:B114"/>
    <mergeCell ref="C113:C114"/>
    <mergeCell ref="D113:D114"/>
    <mergeCell ref="F113:F114"/>
    <mergeCell ref="H113:H114"/>
    <mergeCell ref="AQ115:AQ116"/>
    <mergeCell ref="AR115:AR116"/>
    <mergeCell ref="AS115:AS116"/>
    <mergeCell ref="AT115:AT116"/>
    <mergeCell ref="B117:G117"/>
    <mergeCell ref="I117:AT117"/>
    <mergeCell ref="AJ115:AJ116"/>
    <mergeCell ref="AK115:AK116"/>
    <mergeCell ref="AM115:AM116"/>
    <mergeCell ref="AN115:AN116"/>
    <mergeCell ref="AO115:AO116"/>
    <mergeCell ref="AP115:AP116"/>
    <mergeCell ref="AD115:AD116"/>
    <mergeCell ref="AE115:AE116"/>
    <mergeCell ref="AF115:AF116"/>
    <mergeCell ref="AG115:AG116"/>
    <mergeCell ref="AH115:AH116"/>
    <mergeCell ref="AI115:AI116"/>
    <mergeCell ref="Q115:Q116"/>
    <mergeCell ref="R115:R116"/>
    <mergeCell ref="S115:S116"/>
    <mergeCell ref="T115:T116"/>
    <mergeCell ref="U115:U116"/>
    <mergeCell ref="AB115:AB116"/>
    <mergeCell ref="I115:I116"/>
    <mergeCell ref="J115:J116"/>
    <mergeCell ref="K115:K116"/>
    <mergeCell ref="N115:N116"/>
    <mergeCell ref="O115:O116"/>
    <mergeCell ref="P115:P116"/>
    <mergeCell ref="A120:A122"/>
    <mergeCell ref="B120:B121"/>
    <mergeCell ref="C120:C121"/>
    <mergeCell ref="D120:D121"/>
    <mergeCell ref="F120:F121"/>
    <mergeCell ref="H120:H121"/>
    <mergeCell ref="I118:I119"/>
    <mergeCell ref="J118:J119"/>
    <mergeCell ref="K118:K119"/>
    <mergeCell ref="N118:AB118"/>
    <mergeCell ref="AD118:AK118"/>
    <mergeCell ref="AM118:AT118"/>
    <mergeCell ref="N119:T119"/>
    <mergeCell ref="AD119:AJ119"/>
    <mergeCell ref="AM119:AS119"/>
    <mergeCell ref="A118:A119"/>
    <mergeCell ref="B118:B119"/>
    <mergeCell ref="C118:C119"/>
    <mergeCell ref="D118:D119"/>
    <mergeCell ref="F118:F119"/>
    <mergeCell ref="H118:H119"/>
    <mergeCell ref="AQ120:AQ121"/>
    <mergeCell ref="AR120:AR121"/>
    <mergeCell ref="AS120:AS121"/>
    <mergeCell ref="AT120:AT121"/>
    <mergeCell ref="B122:G122"/>
    <mergeCell ref="I122:AT122"/>
    <mergeCell ref="AJ120:AJ121"/>
    <mergeCell ref="AK120:AK121"/>
    <mergeCell ref="AM120:AM121"/>
    <mergeCell ref="AN120:AN121"/>
    <mergeCell ref="AO120:AO121"/>
    <mergeCell ref="AP120:AP121"/>
    <mergeCell ref="AD120:AD121"/>
    <mergeCell ref="AE120:AE121"/>
    <mergeCell ref="AF120:AF121"/>
    <mergeCell ref="AG120:AG121"/>
    <mergeCell ref="AH120:AH121"/>
    <mergeCell ref="AI120:AI121"/>
    <mergeCell ref="Q120:Q121"/>
    <mergeCell ref="R120:R121"/>
    <mergeCell ref="S120:S121"/>
    <mergeCell ref="T120:T121"/>
    <mergeCell ref="U120:U121"/>
    <mergeCell ref="AB120:AB121"/>
    <mergeCell ref="I120:I121"/>
    <mergeCell ref="J120:J121"/>
    <mergeCell ref="K120:K121"/>
    <mergeCell ref="N120:N121"/>
    <mergeCell ref="O120:O121"/>
    <mergeCell ref="P120:P121"/>
    <mergeCell ref="A125:A127"/>
    <mergeCell ref="B125:B126"/>
    <mergeCell ref="C125:C126"/>
    <mergeCell ref="D125:D126"/>
    <mergeCell ref="F125:F126"/>
    <mergeCell ref="H125:H126"/>
    <mergeCell ref="I123:I124"/>
    <mergeCell ref="J123:J124"/>
    <mergeCell ref="K123:K124"/>
    <mergeCell ref="N123:AB123"/>
    <mergeCell ref="AD123:AK123"/>
    <mergeCell ref="AM123:AT123"/>
    <mergeCell ref="N124:T124"/>
    <mergeCell ref="AD124:AJ124"/>
    <mergeCell ref="AM124:AS124"/>
    <mergeCell ref="A123:A124"/>
    <mergeCell ref="B123:B124"/>
    <mergeCell ref="C123:C124"/>
    <mergeCell ref="D123:D124"/>
    <mergeCell ref="F123:F124"/>
    <mergeCell ref="H123:H124"/>
    <mergeCell ref="AQ125:AQ126"/>
    <mergeCell ref="AR125:AR126"/>
    <mergeCell ref="AS125:AS126"/>
    <mergeCell ref="AT125:AT126"/>
    <mergeCell ref="B127:G127"/>
    <mergeCell ref="I127:AT127"/>
    <mergeCell ref="AJ125:AJ126"/>
    <mergeCell ref="AK125:AK126"/>
    <mergeCell ref="AM125:AM126"/>
    <mergeCell ref="AN125:AN126"/>
    <mergeCell ref="AO125:AO126"/>
    <mergeCell ref="AP125:AP126"/>
    <mergeCell ref="AD125:AD126"/>
    <mergeCell ref="AE125:AE126"/>
    <mergeCell ref="AF125:AF126"/>
    <mergeCell ref="AG125:AG126"/>
    <mergeCell ref="AH125:AH126"/>
    <mergeCell ref="AI125:AI126"/>
    <mergeCell ref="Q125:Q126"/>
    <mergeCell ref="R125:R126"/>
    <mergeCell ref="S125:S126"/>
    <mergeCell ref="T125:T126"/>
    <mergeCell ref="U125:U126"/>
    <mergeCell ref="AB125:AB126"/>
    <mergeCell ref="I125:I126"/>
    <mergeCell ref="J125:J126"/>
    <mergeCell ref="K125:K126"/>
    <mergeCell ref="N125:N126"/>
    <mergeCell ref="O125:O126"/>
    <mergeCell ref="P125:P126"/>
    <mergeCell ref="A130:A132"/>
    <mergeCell ref="B130:B131"/>
    <mergeCell ref="C130:C131"/>
    <mergeCell ref="D130:D131"/>
    <mergeCell ref="F130:F131"/>
    <mergeCell ref="H130:H131"/>
    <mergeCell ref="I128:I129"/>
    <mergeCell ref="J128:J129"/>
    <mergeCell ref="K128:K129"/>
    <mergeCell ref="N128:AB128"/>
    <mergeCell ref="AD128:AK128"/>
    <mergeCell ref="AM128:AT128"/>
    <mergeCell ref="N129:T129"/>
    <mergeCell ref="AD129:AJ129"/>
    <mergeCell ref="AM129:AS129"/>
    <mergeCell ref="A128:A129"/>
    <mergeCell ref="B128:B129"/>
    <mergeCell ref="C128:C129"/>
    <mergeCell ref="D128:D129"/>
    <mergeCell ref="F128:F129"/>
    <mergeCell ref="H128:H129"/>
    <mergeCell ref="AQ130:AQ131"/>
    <mergeCell ref="AR130:AR131"/>
    <mergeCell ref="AS130:AS131"/>
    <mergeCell ref="AT130:AT131"/>
    <mergeCell ref="B132:G132"/>
    <mergeCell ref="I132:AT132"/>
    <mergeCell ref="AJ130:AJ131"/>
    <mergeCell ref="AK130:AK131"/>
    <mergeCell ref="AM130:AM131"/>
    <mergeCell ref="AN130:AN131"/>
    <mergeCell ref="AO130:AO131"/>
    <mergeCell ref="AP130:AP131"/>
    <mergeCell ref="AD130:AD131"/>
    <mergeCell ref="AE130:AE131"/>
    <mergeCell ref="AF130:AF131"/>
    <mergeCell ref="AG130:AG131"/>
    <mergeCell ref="AH130:AH131"/>
    <mergeCell ref="AI130:AI131"/>
    <mergeCell ref="Q130:Q131"/>
    <mergeCell ref="R130:R131"/>
    <mergeCell ref="S130:S131"/>
    <mergeCell ref="T130:T131"/>
    <mergeCell ref="U130:U131"/>
    <mergeCell ref="AB130:AB131"/>
    <mergeCell ref="I130:I131"/>
    <mergeCell ref="J130:J131"/>
    <mergeCell ref="K130:K131"/>
    <mergeCell ref="N130:N131"/>
    <mergeCell ref="O130:O131"/>
    <mergeCell ref="P130:P131"/>
    <mergeCell ref="A135:A137"/>
    <mergeCell ref="B135:B136"/>
    <mergeCell ref="C135:C136"/>
    <mergeCell ref="D135:D136"/>
    <mergeCell ref="F135:F136"/>
    <mergeCell ref="H135:H136"/>
    <mergeCell ref="I133:I134"/>
    <mergeCell ref="J133:J134"/>
    <mergeCell ref="K133:K134"/>
    <mergeCell ref="N133:AB133"/>
    <mergeCell ref="AD133:AK133"/>
    <mergeCell ref="AM133:AT133"/>
    <mergeCell ref="N134:T134"/>
    <mergeCell ref="AD134:AJ134"/>
    <mergeCell ref="AM134:AS134"/>
    <mergeCell ref="A133:A134"/>
    <mergeCell ref="B133:B134"/>
    <mergeCell ref="C133:C134"/>
    <mergeCell ref="D133:D134"/>
    <mergeCell ref="F133:F134"/>
    <mergeCell ref="H133:H134"/>
    <mergeCell ref="AQ135:AQ136"/>
    <mergeCell ref="AR135:AR136"/>
    <mergeCell ref="AS135:AS136"/>
    <mergeCell ref="AT135:AT136"/>
    <mergeCell ref="B137:G137"/>
    <mergeCell ref="I137:AT137"/>
    <mergeCell ref="AJ135:AJ136"/>
    <mergeCell ref="AK135:AK136"/>
    <mergeCell ref="AM135:AM136"/>
    <mergeCell ref="AN135:AN136"/>
    <mergeCell ref="AO135:AO136"/>
    <mergeCell ref="AP135:AP136"/>
    <mergeCell ref="AD135:AD136"/>
    <mergeCell ref="AE135:AE136"/>
    <mergeCell ref="AF135:AF136"/>
    <mergeCell ref="AG135:AG136"/>
    <mergeCell ref="AH135:AH136"/>
    <mergeCell ref="AI135:AI136"/>
    <mergeCell ref="Q135:Q136"/>
    <mergeCell ref="R135:R136"/>
    <mergeCell ref="S135:S136"/>
    <mergeCell ref="T135:T136"/>
    <mergeCell ref="U135:U136"/>
    <mergeCell ref="AB135:AB136"/>
    <mergeCell ref="I135:I136"/>
    <mergeCell ref="J135:J136"/>
    <mergeCell ref="K135:K136"/>
    <mergeCell ref="N135:N136"/>
    <mergeCell ref="O135:O136"/>
    <mergeCell ref="P135:P136"/>
    <mergeCell ref="A140:A142"/>
    <mergeCell ref="B140:B141"/>
    <mergeCell ref="C140:C141"/>
    <mergeCell ref="D140:D141"/>
    <mergeCell ref="F140:F141"/>
    <mergeCell ref="H140:H141"/>
    <mergeCell ref="I138:I139"/>
    <mergeCell ref="J138:J139"/>
    <mergeCell ref="K138:K139"/>
    <mergeCell ref="N138:AB138"/>
    <mergeCell ref="AD138:AK138"/>
    <mergeCell ref="AM138:AT138"/>
    <mergeCell ref="N139:T139"/>
    <mergeCell ref="AD139:AJ139"/>
    <mergeCell ref="AM139:AS139"/>
    <mergeCell ref="A138:A139"/>
    <mergeCell ref="B138:B139"/>
    <mergeCell ref="C138:C139"/>
    <mergeCell ref="D138:D139"/>
    <mergeCell ref="F138:F139"/>
    <mergeCell ref="H138:H139"/>
    <mergeCell ref="AQ140:AQ141"/>
    <mergeCell ref="AR140:AR141"/>
    <mergeCell ref="AS140:AS141"/>
    <mergeCell ref="AT140:AT141"/>
    <mergeCell ref="B142:G142"/>
    <mergeCell ref="I142:AT142"/>
    <mergeCell ref="AJ140:AJ141"/>
    <mergeCell ref="AK140:AK141"/>
    <mergeCell ref="AM140:AM141"/>
    <mergeCell ref="AN140:AN141"/>
    <mergeCell ref="AO140:AO141"/>
    <mergeCell ref="AP140:AP141"/>
    <mergeCell ref="AD140:AD141"/>
    <mergeCell ref="AE140:AE141"/>
    <mergeCell ref="AF140:AF141"/>
    <mergeCell ref="AG140:AG141"/>
    <mergeCell ref="AH140:AH141"/>
    <mergeCell ref="AI140:AI141"/>
    <mergeCell ref="Q140:Q141"/>
    <mergeCell ref="R140:R141"/>
    <mergeCell ref="S140:S141"/>
    <mergeCell ref="T140:T141"/>
    <mergeCell ref="U140:U141"/>
    <mergeCell ref="AB140:AB141"/>
    <mergeCell ref="I140:I141"/>
    <mergeCell ref="J140:J141"/>
    <mergeCell ref="K140:K141"/>
    <mergeCell ref="N140:N141"/>
    <mergeCell ref="O140:O141"/>
    <mergeCell ref="P140:P141"/>
    <mergeCell ref="A145:A147"/>
    <mergeCell ref="B145:B146"/>
    <mergeCell ref="C145:C146"/>
    <mergeCell ref="D145:D146"/>
    <mergeCell ref="F145:F146"/>
    <mergeCell ref="H145:H146"/>
    <mergeCell ref="I143:I144"/>
    <mergeCell ref="J143:J144"/>
    <mergeCell ref="K143:K144"/>
    <mergeCell ref="N143:AB143"/>
    <mergeCell ref="AD143:AK143"/>
    <mergeCell ref="AM143:AT143"/>
    <mergeCell ref="N144:T144"/>
    <mergeCell ref="AD144:AJ144"/>
    <mergeCell ref="AM144:AS144"/>
    <mergeCell ref="A143:A144"/>
    <mergeCell ref="B143:B144"/>
    <mergeCell ref="C143:C144"/>
    <mergeCell ref="D143:D144"/>
    <mergeCell ref="F143:F144"/>
    <mergeCell ref="H143:H144"/>
    <mergeCell ref="AQ145:AQ146"/>
    <mergeCell ref="AR145:AR146"/>
    <mergeCell ref="AS145:AS146"/>
    <mergeCell ref="AT145:AT146"/>
    <mergeCell ref="B147:G147"/>
    <mergeCell ref="I147:AT147"/>
    <mergeCell ref="AJ145:AJ146"/>
    <mergeCell ref="AK145:AK146"/>
    <mergeCell ref="AM145:AM146"/>
    <mergeCell ref="AN145:AN146"/>
    <mergeCell ref="AO145:AO146"/>
    <mergeCell ref="AP145:AP146"/>
    <mergeCell ref="AD145:AD146"/>
    <mergeCell ref="AE145:AE146"/>
    <mergeCell ref="AF145:AF146"/>
    <mergeCell ref="AG145:AG146"/>
    <mergeCell ref="AH145:AH146"/>
    <mergeCell ref="AI145:AI146"/>
    <mergeCell ref="Q145:Q146"/>
    <mergeCell ref="R145:R146"/>
    <mergeCell ref="S145:S146"/>
    <mergeCell ref="T145:T146"/>
    <mergeCell ref="U145:U146"/>
    <mergeCell ref="AB145:AB146"/>
    <mergeCell ref="I145:I146"/>
    <mergeCell ref="J145:J146"/>
    <mergeCell ref="K145:K146"/>
    <mergeCell ref="N145:N146"/>
    <mergeCell ref="O145:O146"/>
    <mergeCell ref="P145:P146"/>
    <mergeCell ref="A150:A152"/>
    <mergeCell ref="B150:B151"/>
    <mergeCell ref="C150:C151"/>
    <mergeCell ref="D150:D151"/>
    <mergeCell ref="F150:F151"/>
    <mergeCell ref="H150:H151"/>
    <mergeCell ref="I148:I149"/>
    <mergeCell ref="J148:J149"/>
    <mergeCell ref="K148:K149"/>
    <mergeCell ref="N148:AB148"/>
    <mergeCell ref="AD148:AK148"/>
    <mergeCell ref="AM148:AT148"/>
    <mergeCell ref="N149:T149"/>
    <mergeCell ref="AD149:AJ149"/>
    <mergeCell ref="AM149:AS149"/>
    <mergeCell ref="A148:A149"/>
    <mergeCell ref="B148:B149"/>
    <mergeCell ref="C148:C149"/>
    <mergeCell ref="D148:D149"/>
    <mergeCell ref="F148:F149"/>
    <mergeCell ref="H148:H149"/>
    <mergeCell ref="AQ150:AQ151"/>
    <mergeCell ref="AR150:AR151"/>
    <mergeCell ref="AS150:AS151"/>
    <mergeCell ref="AT150:AT151"/>
    <mergeCell ref="B152:G152"/>
    <mergeCell ref="I152:AT152"/>
    <mergeCell ref="AJ150:AJ151"/>
    <mergeCell ref="AK150:AK151"/>
    <mergeCell ref="AM150:AM151"/>
    <mergeCell ref="AN150:AN151"/>
    <mergeCell ref="AO150:AO151"/>
    <mergeCell ref="AP150:AP151"/>
    <mergeCell ref="AD150:AD151"/>
    <mergeCell ref="AE150:AE151"/>
    <mergeCell ref="AF150:AF151"/>
    <mergeCell ref="AG150:AG151"/>
    <mergeCell ref="AH150:AH151"/>
    <mergeCell ref="AI150:AI151"/>
    <mergeCell ref="Q150:Q151"/>
    <mergeCell ref="R150:R151"/>
    <mergeCell ref="S150:S151"/>
    <mergeCell ref="T150:T151"/>
    <mergeCell ref="U150:U151"/>
    <mergeCell ref="AB150:AB151"/>
    <mergeCell ref="I150:I151"/>
    <mergeCell ref="J150:J151"/>
    <mergeCell ref="K150:K151"/>
    <mergeCell ref="N150:N151"/>
    <mergeCell ref="O150:O151"/>
    <mergeCell ref="P150:P151"/>
    <mergeCell ref="A155:A157"/>
    <mergeCell ref="B155:B156"/>
    <mergeCell ref="C155:C156"/>
    <mergeCell ref="D155:D156"/>
    <mergeCell ref="F155:F156"/>
    <mergeCell ref="H155:H156"/>
    <mergeCell ref="I153:I154"/>
    <mergeCell ref="J153:J154"/>
    <mergeCell ref="K153:K154"/>
    <mergeCell ref="N153:AB153"/>
    <mergeCell ref="AD153:AK153"/>
    <mergeCell ref="AM153:AT153"/>
    <mergeCell ref="N154:T154"/>
    <mergeCell ref="AD154:AJ154"/>
    <mergeCell ref="AM154:AS154"/>
    <mergeCell ref="A153:A154"/>
    <mergeCell ref="B153:B154"/>
    <mergeCell ref="C153:C154"/>
    <mergeCell ref="D153:D154"/>
    <mergeCell ref="F153:F154"/>
    <mergeCell ref="H153:H154"/>
    <mergeCell ref="AQ155:AQ156"/>
    <mergeCell ref="AR155:AR156"/>
    <mergeCell ref="AS155:AS156"/>
    <mergeCell ref="AT155:AT156"/>
    <mergeCell ref="B157:G157"/>
    <mergeCell ref="I157:AT157"/>
    <mergeCell ref="AJ155:AJ156"/>
    <mergeCell ref="AK155:AK156"/>
    <mergeCell ref="AM155:AM156"/>
    <mergeCell ref="AN155:AN156"/>
    <mergeCell ref="AO155:AO156"/>
    <mergeCell ref="AP155:AP156"/>
    <mergeCell ref="AD155:AD156"/>
    <mergeCell ref="AE155:AE156"/>
    <mergeCell ref="AF155:AF156"/>
    <mergeCell ref="AG155:AG156"/>
    <mergeCell ref="AH155:AH156"/>
    <mergeCell ref="AI155:AI156"/>
    <mergeCell ref="Q155:Q156"/>
    <mergeCell ref="R155:R156"/>
    <mergeCell ref="S155:S156"/>
    <mergeCell ref="T155:T156"/>
    <mergeCell ref="U155:U156"/>
    <mergeCell ref="AB155:AB156"/>
    <mergeCell ref="I155:I156"/>
    <mergeCell ref="J155:J156"/>
    <mergeCell ref="K155:K156"/>
    <mergeCell ref="N155:N156"/>
    <mergeCell ref="O155:O156"/>
    <mergeCell ref="P155:P156"/>
    <mergeCell ref="A160:A162"/>
    <mergeCell ref="B160:B161"/>
    <mergeCell ref="C160:C161"/>
    <mergeCell ref="D160:D161"/>
    <mergeCell ref="F160:F161"/>
    <mergeCell ref="H160:H161"/>
    <mergeCell ref="I158:I159"/>
    <mergeCell ref="J158:J159"/>
    <mergeCell ref="K158:K159"/>
    <mergeCell ref="N158:AB158"/>
    <mergeCell ref="AD158:AK158"/>
    <mergeCell ref="AM158:AT158"/>
    <mergeCell ref="N159:T159"/>
    <mergeCell ref="AD159:AJ159"/>
    <mergeCell ref="AM159:AS159"/>
    <mergeCell ref="A158:A159"/>
    <mergeCell ref="B158:B159"/>
    <mergeCell ref="C158:C159"/>
    <mergeCell ref="D158:D159"/>
    <mergeCell ref="F158:F159"/>
    <mergeCell ref="H158:H159"/>
    <mergeCell ref="AQ160:AQ161"/>
    <mergeCell ref="AR160:AR161"/>
    <mergeCell ref="AS160:AS161"/>
    <mergeCell ref="AT160:AT161"/>
    <mergeCell ref="B162:G162"/>
    <mergeCell ref="I162:AT162"/>
    <mergeCell ref="AJ160:AJ161"/>
    <mergeCell ref="AK160:AK161"/>
    <mergeCell ref="AM160:AM161"/>
    <mergeCell ref="AN160:AN161"/>
    <mergeCell ref="AO160:AO161"/>
    <mergeCell ref="AP160:AP161"/>
    <mergeCell ref="AD160:AD161"/>
    <mergeCell ref="AE160:AE161"/>
    <mergeCell ref="AF160:AF161"/>
    <mergeCell ref="AG160:AG161"/>
    <mergeCell ref="AH160:AH161"/>
    <mergeCell ref="AI160:AI161"/>
    <mergeCell ref="Q160:Q161"/>
    <mergeCell ref="R160:R161"/>
    <mergeCell ref="S160:S161"/>
    <mergeCell ref="T160:T161"/>
    <mergeCell ref="U160:U161"/>
    <mergeCell ref="AB160:AB161"/>
    <mergeCell ref="I160:I161"/>
    <mergeCell ref="J160:J161"/>
    <mergeCell ref="K160:K161"/>
    <mergeCell ref="N160:N161"/>
    <mergeCell ref="O160:O161"/>
    <mergeCell ref="P160:P161"/>
    <mergeCell ref="A165:A167"/>
    <mergeCell ref="B165:B166"/>
    <mergeCell ref="C165:C166"/>
    <mergeCell ref="D165:D166"/>
    <mergeCell ref="F165:F166"/>
    <mergeCell ref="H165:H166"/>
    <mergeCell ref="I163:I164"/>
    <mergeCell ref="J163:J164"/>
    <mergeCell ref="K163:K164"/>
    <mergeCell ref="N163:AB163"/>
    <mergeCell ref="AD163:AK163"/>
    <mergeCell ref="AM163:AT163"/>
    <mergeCell ref="N164:T164"/>
    <mergeCell ref="AD164:AJ164"/>
    <mergeCell ref="AM164:AS164"/>
    <mergeCell ref="A163:A164"/>
    <mergeCell ref="B163:B164"/>
    <mergeCell ref="C163:C164"/>
    <mergeCell ref="D163:D164"/>
    <mergeCell ref="F163:F164"/>
    <mergeCell ref="H163:H164"/>
    <mergeCell ref="AQ165:AQ166"/>
    <mergeCell ref="AR165:AR166"/>
    <mergeCell ref="AS165:AS166"/>
    <mergeCell ref="AT165:AT166"/>
    <mergeCell ref="B167:G167"/>
    <mergeCell ref="I167:AT167"/>
    <mergeCell ref="AJ165:AJ166"/>
    <mergeCell ref="AK165:AK166"/>
    <mergeCell ref="AM165:AM166"/>
    <mergeCell ref="AN165:AN166"/>
    <mergeCell ref="AO165:AO166"/>
    <mergeCell ref="AP165:AP166"/>
    <mergeCell ref="AD165:AD166"/>
    <mergeCell ref="AE165:AE166"/>
    <mergeCell ref="AF165:AF166"/>
    <mergeCell ref="AG165:AG166"/>
    <mergeCell ref="AH165:AH166"/>
    <mergeCell ref="AI165:AI166"/>
    <mergeCell ref="Q165:Q166"/>
    <mergeCell ref="R165:R166"/>
    <mergeCell ref="S165:S166"/>
    <mergeCell ref="T165:T166"/>
    <mergeCell ref="U165:U166"/>
    <mergeCell ref="AB165:AB166"/>
    <mergeCell ref="I165:I166"/>
    <mergeCell ref="J165:J166"/>
    <mergeCell ref="K165:K166"/>
    <mergeCell ref="N165:N166"/>
    <mergeCell ref="O165:O166"/>
    <mergeCell ref="P165:P166"/>
    <mergeCell ref="A170:A172"/>
    <mergeCell ref="B170:B171"/>
    <mergeCell ref="C170:C171"/>
    <mergeCell ref="D170:D171"/>
    <mergeCell ref="F170:F171"/>
    <mergeCell ref="H170:H171"/>
    <mergeCell ref="I168:I169"/>
    <mergeCell ref="J168:J169"/>
    <mergeCell ref="K168:K169"/>
    <mergeCell ref="N168:AB168"/>
    <mergeCell ref="AD168:AK168"/>
    <mergeCell ref="AM168:AT168"/>
    <mergeCell ref="N169:T169"/>
    <mergeCell ref="AD169:AJ169"/>
    <mergeCell ref="AM169:AS169"/>
    <mergeCell ref="A168:A169"/>
    <mergeCell ref="B168:B169"/>
    <mergeCell ref="C168:C169"/>
    <mergeCell ref="D168:D169"/>
    <mergeCell ref="F168:F169"/>
    <mergeCell ref="H168:H169"/>
    <mergeCell ref="AQ170:AQ171"/>
    <mergeCell ref="AR170:AR171"/>
    <mergeCell ref="AS170:AS171"/>
    <mergeCell ref="AT170:AT171"/>
    <mergeCell ref="B172:G172"/>
    <mergeCell ref="I172:AT172"/>
    <mergeCell ref="AJ170:AJ171"/>
    <mergeCell ref="AK170:AK171"/>
    <mergeCell ref="AM170:AM171"/>
    <mergeCell ref="AN170:AN171"/>
    <mergeCell ref="AO170:AO171"/>
    <mergeCell ref="AP170:AP171"/>
    <mergeCell ref="AD170:AD171"/>
    <mergeCell ref="AE170:AE171"/>
    <mergeCell ref="AF170:AF171"/>
    <mergeCell ref="AG170:AG171"/>
    <mergeCell ref="AH170:AH171"/>
    <mergeCell ref="AI170:AI171"/>
    <mergeCell ref="Q170:Q171"/>
    <mergeCell ref="R170:R171"/>
    <mergeCell ref="S170:S171"/>
    <mergeCell ref="T170:T171"/>
    <mergeCell ref="U170:U171"/>
    <mergeCell ref="AB170:AB171"/>
    <mergeCell ref="I170:I171"/>
    <mergeCell ref="J170:J171"/>
    <mergeCell ref="K170:K171"/>
    <mergeCell ref="N170:N171"/>
    <mergeCell ref="O170:O171"/>
    <mergeCell ref="P170:P171"/>
    <mergeCell ref="A175:A177"/>
    <mergeCell ref="B175:B176"/>
    <mergeCell ref="C175:C176"/>
    <mergeCell ref="D175:D176"/>
    <mergeCell ref="F175:F176"/>
    <mergeCell ref="H175:H176"/>
    <mergeCell ref="I173:I174"/>
    <mergeCell ref="J173:J174"/>
    <mergeCell ref="K173:K174"/>
    <mergeCell ref="N173:AB173"/>
    <mergeCell ref="AD173:AK173"/>
    <mergeCell ref="AM173:AT173"/>
    <mergeCell ref="N174:T174"/>
    <mergeCell ref="AD174:AJ174"/>
    <mergeCell ref="AM174:AS174"/>
    <mergeCell ref="A173:A174"/>
    <mergeCell ref="B173:B174"/>
    <mergeCell ref="C173:C174"/>
    <mergeCell ref="D173:D174"/>
    <mergeCell ref="F173:F174"/>
    <mergeCell ref="H173:H174"/>
    <mergeCell ref="AQ175:AQ176"/>
    <mergeCell ref="AR175:AR176"/>
    <mergeCell ref="AS175:AS176"/>
    <mergeCell ref="AT175:AT176"/>
    <mergeCell ref="B177:G177"/>
    <mergeCell ref="I177:AT177"/>
    <mergeCell ref="AJ175:AJ176"/>
    <mergeCell ref="AK175:AK176"/>
    <mergeCell ref="AM175:AM176"/>
    <mergeCell ref="AN175:AN176"/>
    <mergeCell ref="AO175:AO176"/>
    <mergeCell ref="AP175:AP176"/>
    <mergeCell ref="AD175:AD176"/>
    <mergeCell ref="AE175:AE176"/>
    <mergeCell ref="AF175:AF176"/>
    <mergeCell ref="AG175:AG176"/>
    <mergeCell ref="AH175:AH176"/>
    <mergeCell ref="AI175:AI176"/>
    <mergeCell ref="Q175:Q176"/>
    <mergeCell ref="R175:R176"/>
    <mergeCell ref="S175:S176"/>
    <mergeCell ref="T175:T176"/>
    <mergeCell ref="U175:U176"/>
    <mergeCell ref="AB175:AB176"/>
    <mergeCell ref="I175:I176"/>
    <mergeCell ref="J175:J176"/>
    <mergeCell ref="K175:K176"/>
    <mergeCell ref="N175:N176"/>
    <mergeCell ref="O175:O176"/>
    <mergeCell ref="P175:P176"/>
    <mergeCell ref="A180:A182"/>
    <mergeCell ref="B180:B181"/>
    <mergeCell ref="C180:C181"/>
    <mergeCell ref="D180:D181"/>
    <mergeCell ref="F180:F181"/>
    <mergeCell ref="H180:H181"/>
    <mergeCell ref="I178:I179"/>
    <mergeCell ref="J178:J179"/>
    <mergeCell ref="K178:K179"/>
    <mergeCell ref="N178:AB178"/>
    <mergeCell ref="AD178:AK178"/>
    <mergeCell ref="AM178:AT178"/>
    <mergeCell ref="N179:T179"/>
    <mergeCell ref="AD179:AJ179"/>
    <mergeCell ref="AM179:AS179"/>
    <mergeCell ref="A178:A179"/>
    <mergeCell ref="B178:B179"/>
    <mergeCell ref="C178:C179"/>
    <mergeCell ref="D178:D179"/>
    <mergeCell ref="F178:F179"/>
    <mergeCell ref="H178:H179"/>
    <mergeCell ref="AQ180:AQ181"/>
    <mergeCell ref="AR180:AR181"/>
    <mergeCell ref="AS180:AS181"/>
    <mergeCell ref="AT180:AT181"/>
    <mergeCell ref="B182:G182"/>
    <mergeCell ref="I182:AT182"/>
    <mergeCell ref="AJ180:AJ181"/>
    <mergeCell ref="AK180:AK181"/>
    <mergeCell ref="AM180:AM181"/>
    <mergeCell ref="AN180:AN181"/>
    <mergeCell ref="AO180:AO181"/>
    <mergeCell ref="AP180:AP181"/>
    <mergeCell ref="AD180:AD181"/>
    <mergeCell ref="AE180:AE181"/>
    <mergeCell ref="AF180:AF181"/>
    <mergeCell ref="AG180:AG181"/>
    <mergeCell ref="AH180:AH181"/>
    <mergeCell ref="AI180:AI181"/>
    <mergeCell ref="Q180:Q181"/>
    <mergeCell ref="R180:R181"/>
    <mergeCell ref="S180:S181"/>
    <mergeCell ref="T180:T181"/>
    <mergeCell ref="U180:U181"/>
    <mergeCell ref="AB180:AB181"/>
    <mergeCell ref="I180:I181"/>
    <mergeCell ref="J180:J181"/>
    <mergeCell ref="K180:K181"/>
    <mergeCell ref="N180:N181"/>
    <mergeCell ref="O180:O181"/>
    <mergeCell ref="P180:P181"/>
    <mergeCell ref="A185:A187"/>
    <mergeCell ref="B185:B186"/>
    <mergeCell ref="C185:C186"/>
    <mergeCell ref="D185:D186"/>
    <mergeCell ref="F185:F186"/>
    <mergeCell ref="H185:H186"/>
    <mergeCell ref="I183:I184"/>
    <mergeCell ref="J183:J184"/>
    <mergeCell ref="K183:K184"/>
    <mergeCell ref="N183:AB183"/>
    <mergeCell ref="AD183:AK183"/>
    <mergeCell ref="AM183:AT183"/>
    <mergeCell ref="N184:T184"/>
    <mergeCell ref="AD184:AJ184"/>
    <mergeCell ref="AM184:AS184"/>
    <mergeCell ref="A183:A184"/>
    <mergeCell ref="B183:B184"/>
    <mergeCell ref="C183:C184"/>
    <mergeCell ref="D183:D184"/>
    <mergeCell ref="F183:F184"/>
    <mergeCell ref="H183:H184"/>
    <mergeCell ref="AQ185:AQ186"/>
    <mergeCell ref="AR185:AR186"/>
    <mergeCell ref="AS185:AS186"/>
    <mergeCell ref="AT185:AT186"/>
    <mergeCell ref="B187:G187"/>
    <mergeCell ref="I187:AT187"/>
    <mergeCell ref="AJ185:AJ186"/>
    <mergeCell ref="AK185:AK186"/>
    <mergeCell ref="AM185:AM186"/>
    <mergeCell ref="AN185:AN186"/>
    <mergeCell ref="AO185:AO186"/>
    <mergeCell ref="AP185:AP186"/>
    <mergeCell ref="AD185:AD186"/>
    <mergeCell ref="AE185:AE186"/>
    <mergeCell ref="AF185:AF186"/>
    <mergeCell ref="AG185:AG186"/>
    <mergeCell ref="AH185:AH186"/>
    <mergeCell ref="AI185:AI186"/>
    <mergeCell ref="Q185:Q186"/>
    <mergeCell ref="R185:R186"/>
    <mergeCell ref="S185:S186"/>
    <mergeCell ref="T185:T186"/>
    <mergeCell ref="U185:U186"/>
    <mergeCell ref="AB185:AB186"/>
    <mergeCell ref="I185:I186"/>
    <mergeCell ref="J185:J186"/>
    <mergeCell ref="K185:K186"/>
    <mergeCell ref="N185:N186"/>
    <mergeCell ref="O185:O186"/>
    <mergeCell ref="P185:P186"/>
    <mergeCell ref="A190:A192"/>
    <mergeCell ref="B190:B191"/>
    <mergeCell ref="C190:C191"/>
    <mergeCell ref="D190:D191"/>
    <mergeCell ref="F190:F191"/>
    <mergeCell ref="H190:H191"/>
    <mergeCell ref="I188:I189"/>
    <mergeCell ref="J188:J189"/>
    <mergeCell ref="K188:K189"/>
    <mergeCell ref="N188:AB188"/>
    <mergeCell ref="AD188:AK188"/>
    <mergeCell ref="AM188:AT188"/>
    <mergeCell ref="N189:T189"/>
    <mergeCell ref="AD189:AJ189"/>
    <mergeCell ref="AM189:AS189"/>
    <mergeCell ref="A188:A189"/>
    <mergeCell ref="B188:B189"/>
    <mergeCell ref="C188:C189"/>
    <mergeCell ref="D188:D189"/>
    <mergeCell ref="F188:F189"/>
    <mergeCell ref="H188:H189"/>
    <mergeCell ref="AQ190:AQ191"/>
    <mergeCell ref="AR190:AR191"/>
    <mergeCell ref="AS190:AS191"/>
    <mergeCell ref="AT190:AT191"/>
    <mergeCell ref="B192:G192"/>
    <mergeCell ref="I192:AT192"/>
    <mergeCell ref="AJ190:AJ191"/>
    <mergeCell ref="AK190:AK191"/>
    <mergeCell ref="AM190:AM191"/>
    <mergeCell ref="AN190:AN191"/>
    <mergeCell ref="AO190:AO191"/>
    <mergeCell ref="AP190:AP191"/>
    <mergeCell ref="AD190:AD191"/>
    <mergeCell ref="AE190:AE191"/>
    <mergeCell ref="AF190:AF191"/>
    <mergeCell ref="AG190:AG191"/>
    <mergeCell ref="AH190:AH191"/>
    <mergeCell ref="AI190:AI191"/>
    <mergeCell ref="Q190:Q191"/>
    <mergeCell ref="R190:R191"/>
    <mergeCell ref="S190:S191"/>
    <mergeCell ref="T190:T191"/>
    <mergeCell ref="U190:U191"/>
    <mergeCell ref="AB190:AB191"/>
    <mergeCell ref="I190:I191"/>
    <mergeCell ref="J190:J191"/>
    <mergeCell ref="K190:K191"/>
    <mergeCell ref="N190:N191"/>
    <mergeCell ref="O190:O191"/>
    <mergeCell ref="P190:P191"/>
    <mergeCell ref="A195:A197"/>
    <mergeCell ref="B195:B196"/>
    <mergeCell ref="C195:C196"/>
    <mergeCell ref="D195:D196"/>
    <mergeCell ref="F195:F196"/>
    <mergeCell ref="H195:H196"/>
    <mergeCell ref="I193:I194"/>
    <mergeCell ref="J193:J194"/>
    <mergeCell ref="K193:K194"/>
    <mergeCell ref="N193:AB193"/>
    <mergeCell ref="AD193:AK193"/>
    <mergeCell ref="AM193:AT193"/>
    <mergeCell ref="N194:T194"/>
    <mergeCell ref="AD194:AJ194"/>
    <mergeCell ref="AM194:AS194"/>
    <mergeCell ref="A193:A194"/>
    <mergeCell ref="B193:B194"/>
    <mergeCell ref="C193:C194"/>
    <mergeCell ref="D193:D194"/>
    <mergeCell ref="F193:F194"/>
    <mergeCell ref="H193:H194"/>
    <mergeCell ref="AQ195:AQ196"/>
    <mergeCell ref="AR195:AR196"/>
    <mergeCell ref="AS195:AS196"/>
    <mergeCell ref="AT195:AT196"/>
    <mergeCell ref="B197:G197"/>
    <mergeCell ref="I197:AT197"/>
    <mergeCell ref="AJ195:AJ196"/>
    <mergeCell ref="AK195:AK196"/>
    <mergeCell ref="AM195:AM196"/>
    <mergeCell ref="AN195:AN196"/>
    <mergeCell ref="AO195:AO196"/>
    <mergeCell ref="AP195:AP196"/>
    <mergeCell ref="AD195:AD196"/>
    <mergeCell ref="AE195:AE196"/>
    <mergeCell ref="AF195:AF196"/>
    <mergeCell ref="AG195:AG196"/>
    <mergeCell ref="AH195:AH196"/>
    <mergeCell ref="AI195:AI196"/>
    <mergeCell ref="Q195:Q196"/>
    <mergeCell ref="R195:R196"/>
    <mergeCell ref="S195:S196"/>
    <mergeCell ref="T195:T196"/>
    <mergeCell ref="U195:U196"/>
    <mergeCell ref="AB195:AB196"/>
    <mergeCell ref="I195:I196"/>
    <mergeCell ref="J195:J196"/>
    <mergeCell ref="K195:K196"/>
    <mergeCell ref="N195:N196"/>
    <mergeCell ref="O195:O196"/>
    <mergeCell ref="P195:P196"/>
    <mergeCell ref="A200:A202"/>
    <mergeCell ref="B200:B201"/>
    <mergeCell ref="C200:C201"/>
    <mergeCell ref="D200:D201"/>
    <mergeCell ref="F200:F201"/>
    <mergeCell ref="H200:H201"/>
    <mergeCell ref="I198:I199"/>
    <mergeCell ref="J198:J199"/>
    <mergeCell ref="K198:K199"/>
    <mergeCell ref="N198:AB198"/>
    <mergeCell ref="AD198:AK198"/>
    <mergeCell ref="AM198:AT198"/>
    <mergeCell ref="N199:T199"/>
    <mergeCell ref="AD199:AJ199"/>
    <mergeCell ref="AM199:AS199"/>
    <mergeCell ref="A198:A199"/>
    <mergeCell ref="B198:B199"/>
    <mergeCell ref="C198:C199"/>
    <mergeCell ref="D198:D199"/>
    <mergeCell ref="F198:F199"/>
    <mergeCell ref="H198:H199"/>
    <mergeCell ref="AQ200:AQ201"/>
    <mergeCell ref="AR200:AR201"/>
    <mergeCell ref="AS200:AS201"/>
    <mergeCell ref="AT200:AT201"/>
    <mergeCell ref="B202:G202"/>
    <mergeCell ref="I202:AT202"/>
    <mergeCell ref="AJ200:AJ201"/>
    <mergeCell ref="AK200:AK201"/>
    <mergeCell ref="AM200:AM201"/>
    <mergeCell ref="AN200:AN201"/>
    <mergeCell ref="AO200:AO201"/>
    <mergeCell ref="AP200:AP201"/>
    <mergeCell ref="AD200:AD201"/>
    <mergeCell ref="AE200:AE201"/>
    <mergeCell ref="AF200:AF201"/>
    <mergeCell ref="AG200:AG201"/>
    <mergeCell ref="AH200:AH201"/>
    <mergeCell ref="AI200:AI201"/>
    <mergeCell ref="Q200:Q201"/>
    <mergeCell ref="R200:R201"/>
    <mergeCell ref="S200:S201"/>
    <mergeCell ref="T200:T201"/>
    <mergeCell ref="U200:U201"/>
    <mergeCell ref="AB200:AB201"/>
    <mergeCell ref="I200:I201"/>
    <mergeCell ref="J200:J201"/>
    <mergeCell ref="K200:K201"/>
    <mergeCell ref="N200:N201"/>
    <mergeCell ref="O200:O201"/>
    <mergeCell ref="P200:P201"/>
    <mergeCell ref="A205:A207"/>
    <mergeCell ref="B205:B206"/>
    <mergeCell ref="C205:C206"/>
    <mergeCell ref="D205:D206"/>
    <mergeCell ref="F205:F206"/>
    <mergeCell ref="H205:H206"/>
    <mergeCell ref="I203:I204"/>
    <mergeCell ref="J203:J204"/>
    <mergeCell ref="K203:K204"/>
    <mergeCell ref="N203:AB203"/>
    <mergeCell ref="AD203:AK203"/>
    <mergeCell ref="AM203:AT203"/>
    <mergeCell ref="N204:T204"/>
    <mergeCell ref="AD204:AJ204"/>
    <mergeCell ref="AM204:AS204"/>
    <mergeCell ref="A203:A204"/>
    <mergeCell ref="B203:B204"/>
    <mergeCell ref="C203:C204"/>
    <mergeCell ref="D203:D204"/>
    <mergeCell ref="F203:F204"/>
    <mergeCell ref="H203:H204"/>
    <mergeCell ref="AQ205:AQ206"/>
    <mergeCell ref="AR205:AR206"/>
    <mergeCell ref="AS205:AS206"/>
    <mergeCell ref="AT205:AT206"/>
    <mergeCell ref="B207:G207"/>
    <mergeCell ref="I207:AT207"/>
    <mergeCell ref="AJ205:AJ206"/>
    <mergeCell ref="AK205:AK206"/>
    <mergeCell ref="AM205:AM206"/>
    <mergeCell ref="AN205:AN206"/>
    <mergeCell ref="AO205:AO206"/>
    <mergeCell ref="AP205:AP206"/>
    <mergeCell ref="AD205:AD206"/>
    <mergeCell ref="AE205:AE206"/>
    <mergeCell ref="AF205:AF206"/>
    <mergeCell ref="AG205:AG206"/>
    <mergeCell ref="AH205:AH206"/>
    <mergeCell ref="AI205:AI206"/>
    <mergeCell ref="Q205:Q206"/>
    <mergeCell ref="R205:R206"/>
    <mergeCell ref="S205:S206"/>
    <mergeCell ref="T205:T206"/>
    <mergeCell ref="U205:U206"/>
    <mergeCell ref="AB205:AB206"/>
    <mergeCell ref="I205:I206"/>
    <mergeCell ref="J205:J206"/>
    <mergeCell ref="K205:K206"/>
    <mergeCell ref="N205:N206"/>
    <mergeCell ref="O205:O206"/>
    <mergeCell ref="P205:P206"/>
    <mergeCell ref="A210:A212"/>
    <mergeCell ref="B210:B211"/>
    <mergeCell ref="C210:C211"/>
    <mergeCell ref="D210:D211"/>
    <mergeCell ref="F210:F211"/>
    <mergeCell ref="H210:H211"/>
    <mergeCell ref="I208:I209"/>
    <mergeCell ref="J208:J209"/>
    <mergeCell ref="K208:K209"/>
    <mergeCell ref="N208:AB208"/>
    <mergeCell ref="AD208:AK208"/>
    <mergeCell ref="AM208:AT208"/>
    <mergeCell ref="N209:T209"/>
    <mergeCell ref="AD209:AJ209"/>
    <mergeCell ref="AM209:AS209"/>
    <mergeCell ref="A208:A209"/>
    <mergeCell ref="B208:B209"/>
    <mergeCell ref="C208:C209"/>
    <mergeCell ref="D208:D209"/>
    <mergeCell ref="F208:F209"/>
    <mergeCell ref="H208:H209"/>
    <mergeCell ref="AQ210:AQ211"/>
    <mergeCell ref="AR210:AR211"/>
    <mergeCell ref="AS210:AS211"/>
    <mergeCell ref="AT210:AT211"/>
    <mergeCell ref="B212:G212"/>
    <mergeCell ref="I212:AT212"/>
    <mergeCell ref="AJ210:AJ211"/>
    <mergeCell ref="AK210:AK211"/>
    <mergeCell ref="AM210:AM211"/>
    <mergeCell ref="AN210:AN211"/>
    <mergeCell ref="AO210:AO211"/>
    <mergeCell ref="AP210:AP211"/>
    <mergeCell ref="AD210:AD211"/>
    <mergeCell ref="AE210:AE211"/>
    <mergeCell ref="AF210:AF211"/>
    <mergeCell ref="AG210:AG211"/>
    <mergeCell ref="AH210:AH211"/>
    <mergeCell ref="AI210:AI211"/>
    <mergeCell ref="Q210:Q211"/>
    <mergeCell ref="R210:R211"/>
    <mergeCell ref="S210:S211"/>
    <mergeCell ref="T210:T211"/>
    <mergeCell ref="U210:U211"/>
    <mergeCell ref="AB210:AB211"/>
    <mergeCell ref="I210:I211"/>
    <mergeCell ref="J210:J211"/>
    <mergeCell ref="K210:K211"/>
    <mergeCell ref="N210:N211"/>
    <mergeCell ref="O210:O211"/>
    <mergeCell ref="P210:P211"/>
    <mergeCell ref="A215:A217"/>
    <mergeCell ref="B215:B216"/>
    <mergeCell ref="C215:C216"/>
    <mergeCell ref="D215:D216"/>
    <mergeCell ref="F215:F216"/>
    <mergeCell ref="H215:H216"/>
    <mergeCell ref="I213:I214"/>
    <mergeCell ref="J213:J214"/>
    <mergeCell ref="K213:K214"/>
    <mergeCell ref="N213:AB213"/>
    <mergeCell ref="AD213:AK213"/>
    <mergeCell ref="AM213:AT213"/>
    <mergeCell ref="N214:T214"/>
    <mergeCell ref="AD214:AJ214"/>
    <mergeCell ref="AM214:AS214"/>
    <mergeCell ref="A213:A214"/>
    <mergeCell ref="B213:B214"/>
    <mergeCell ref="C213:C214"/>
    <mergeCell ref="D213:D214"/>
    <mergeCell ref="F213:F214"/>
    <mergeCell ref="H213:H214"/>
    <mergeCell ref="AQ215:AQ216"/>
    <mergeCell ref="AR215:AR216"/>
    <mergeCell ref="AS215:AS216"/>
    <mergeCell ref="AT215:AT216"/>
    <mergeCell ref="B217:G217"/>
    <mergeCell ref="I217:AT217"/>
    <mergeCell ref="AJ215:AJ216"/>
    <mergeCell ref="AK215:AK216"/>
    <mergeCell ref="AM215:AM216"/>
    <mergeCell ref="AN215:AN216"/>
    <mergeCell ref="AO215:AO216"/>
    <mergeCell ref="AP215:AP216"/>
    <mergeCell ref="AD215:AD216"/>
    <mergeCell ref="AE215:AE216"/>
    <mergeCell ref="AF215:AF216"/>
    <mergeCell ref="AG215:AG216"/>
    <mergeCell ref="AH215:AH216"/>
    <mergeCell ref="AI215:AI216"/>
    <mergeCell ref="Q215:Q216"/>
    <mergeCell ref="R215:R216"/>
    <mergeCell ref="S215:S216"/>
    <mergeCell ref="T215:T216"/>
    <mergeCell ref="U215:U216"/>
    <mergeCell ref="AB215:AB216"/>
    <mergeCell ref="I215:I216"/>
    <mergeCell ref="J215:J216"/>
    <mergeCell ref="K215:K216"/>
    <mergeCell ref="N215:N216"/>
    <mergeCell ref="O215:O216"/>
    <mergeCell ref="P215:P216"/>
    <mergeCell ref="A220:A222"/>
    <mergeCell ref="B220:B221"/>
    <mergeCell ref="C220:C221"/>
    <mergeCell ref="D220:D221"/>
    <mergeCell ref="F220:F221"/>
    <mergeCell ref="H220:H221"/>
    <mergeCell ref="I218:I219"/>
    <mergeCell ref="J218:J219"/>
    <mergeCell ref="K218:K219"/>
    <mergeCell ref="N218:AB218"/>
    <mergeCell ref="AD218:AK218"/>
    <mergeCell ref="AM218:AT218"/>
    <mergeCell ref="N219:T219"/>
    <mergeCell ref="AD219:AJ219"/>
    <mergeCell ref="AM219:AS219"/>
    <mergeCell ref="A218:A219"/>
    <mergeCell ref="B218:B219"/>
    <mergeCell ref="C218:C219"/>
    <mergeCell ref="D218:D219"/>
    <mergeCell ref="F218:F219"/>
    <mergeCell ref="H218:H219"/>
    <mergeCell ref="AQ220:AQ221"/>
    <mergeCell ref="AR220:AR221"/>
    <mergeCell ref="AS220:AS221"/>
    <mergeCell ref="AT220:AT221"/>
    <mergeCell ref="B222:G222"/>
    <mergeCell ref="I222:AT222"/>
    <mergeCell ref="AJ220:AJ221"/>
    <mergeCell ref="AK220:AK221"/>
    <mergeCell ref="AM220:AM221"/>
    <mergeCell ref="AN220:AN221"/>
    <mergeCell ref="AO220:AO221"/>
    <mergeCell ref="AP220:AP221"/>
    <mergeCell ref="AD220:AD221"/>
    <mergeCell ref="AE220:AE221"/>
    <mergeCell ref="AF220:AF221"/>
    <mergeCell ref="AG220:AG221"/>
    <mergeCell ref="AH220:AH221"/>
    <mergeCell ref="AI220:AI221"/>
    <mergeCell ref="Q220:Q221"/>
    <mergeCell ref="R220:R221"/>
    <mergeCell ref="S220:S221"/>
    <mergeCell ref="T220:T221"/>
    <mergeCell ref="U220:U221"/>
    <mergeCell ref="AB220:AB221"/>
    <mergeCell ref="I220:I221"/>
    <mergeCell ref="J220:J221"/>
    <mergeCell ref="K220:K221"/>
    <mergeCell ref="N220:N221"/>
    <mergeCell ref="O220:O221"/>
    <mergeCell ref="P220:P221"/>
    <mergeCell ref="A225:A227"/>
    <mergeCell ref="B225:B226"/>
    <mergeCell ref="C225:C226"/>
    <mergeCell ref="D225:D226"/>
    <mergeCell ref="F225:F226"/>
    <mergeCell ref="H225:H226"/>
    <mergeCell ref="I223:I224"/>
    <mergeCell ref="J223:J224"/>
    <mergeCell ref="K223:K224"/>
    <mergeCell ref="N223:AB223"/>
    <mergeCell ref="AD223:AK223"/>
    <mergeCell ref="AM223:AT223"/>
    <mergeCell ref="N224:T224"/>
    <mergeCell ref="AD224:AJ224"/>
    <mergeCell ref="AM224:AS224"/>
    <mergeCell ref="A223:A224"/>
    <mergeCell ref="B223:B224"/>
    <mergeCell ref="C223:C224"/>
    <mergeCell ref="D223:D224"/>
    <mergeCell ref="F223:F224"/>
    <mergeCell ref="H223:H224"/>
    <mergeCell ref="AQ225:AQ226"/>
    <mergeCell ref="AR225:AR226"/>
    <mergeCell ref="AS225:AS226"/>
    <mergeCell ref="AT225:AT226"/>
    <mergeCell ref="B227:G227"/>
    <mergeCell ref="I227:AT227"/>
    <mergeCell ref="AJ225:AJ226"/>
    <mergeCell ref="AK225:AK226"/>
    <mergeCell ref="AM225:AM226"/>
    <mergeCell ref="AN225:AN226"/>
    <mergeCell ref="AO225:AO226"/>
    <mergeCell ref="AP225:AP226"/>
    <mergeCell ref="AD225:AD226"/>
    <mergeCell ref="AE225:AE226"/>
    <mergeCell ref="AF225:AF226"/>
    <mergeCell ref="AG225:AG226"/>
    <mergeCell ref="AH225:AH226"/>
    <mergeCell ref="AI225:AI226"/>
    <mergeCell ref="Q225:Q226"/>
    <mergeCell ref="R225:R226"/>
    <mergeCell ref="S225:S226"/>
    <mergeCell ref="T225:T226"/>
    <mergeCell ref="U225:U226"/>
    <mergeCell ref="AB225:AB226"/>
    <mergeCell ref="I225:I226"/>
    <mergeCell ref="J225:J226"/>
    <mergeCell ref="K225:K226"/>
    <mergeCell ref="N225:N226"/>
    <mergeCell ref="O225:O226"/>
    <mergeCell ref="P225:P226"/>
    <mergeCell ref="A230:A232"/>
    <mergeCell ref="B230:B231"/>
    <mergeCell ref="C230:C231"/>
    <mergeCell ref="D230:D231"/>
    <mergeCell ref="F230:F231"/>
    <mergeCell ref="H230:H231"/>
    <mergeCell ref="I228:I229"/>
    <mergeCell ref="J228:J229"/>
    <mergeCell ref="K228:K229"/>
    <mergeCell ref="N228:AB228"/>
    <mergeCell ref="AD228:AK228"/>
    <mergeCell ref="AM228:AT228"/>
    <mergeCell ref="N229:T229"/>
    <mergeCell ref="AD229:AJ229"/>
    <mergeCell ref="AM229:AS229"/>
    <mergeCell ref="A228:A229"/>
    <mergeCell ref="B228:B229"/>
    <mergeCell ref="C228:C229"/>
    <mergeCell ref="D228:D229"/>
    <mergeCell ref="F228:F229"/>
    <mergeCell ref="H228:H229"/>
    <mergeCell ref="AQ230:AQ231"/>
    <mergeCell ref="AR230:AR231"/>
    <mergeCell ref="AS230:AS231"/>
    <mergeCell ref="AT230:AT231"/>
    <mergeCell ref="B232:G232"/>
    <mergeCell ref="I232:AT232"/>
    <mergeCell ref="AJ230:AJ231"/>
    <mergeCell ref="AK230:AK231"/>
    <mergeCell ref="AM230:AM231"/>
    <mergeCell ref="AN230:AN231"/>
    <mergeCell ref="AO230:AO231"/>
    <mergeCell ref="AP230:AP231"/>
    <mergeCell ref="AD230:AD231"/>
    <mergeCell ref="AE230:AE231"/>
    <mergeCell ref="AF230:AF231"/>
    <mergeCell ref="AG230:AG231"/>
    <mergeCell ref="AH230:AH231"/>
    <mergeCell ref="AI230:AI231"/>
    <mergeCell ref="Q230:Q231"/>
    <mergeCell ref="R230:R231"/>
    <mergeCell ref="S230:S231"/>
    <mergeCell ref="T230:T231"/>
    <mergeCell ref="U230:U231"/>
    <mergeCell ref="AB230:AB231"/>
    <mergeCell ref="I230:I231"/>
    <mergeCell ref="J230:J231"/>
    <mergeCell ref="K230:K231"/>
    <mergeCell ref="N230:N231"/>
    <mergeCell ref="O230:O231"/>
    <mergeCell ref="P230:P231"/>
    <mergeCell ref="A235:A237"/>
    <mergeCell ref="B235:B236"/>
    <mergeCell ref="C235:C236"/>
    <mergeCell ref="D235:D236"/>
    <mergeCell ref="F235:F236"/>
    <mergeCell ref="H235:H236"/>
    <mergeCell ref="I233:I234"/>
    <mergeCell ref="J233:J234"/>
    <mergeCell ref="K233:K234"/>
    <mergeCell ref="N233:AB233"/>
    <mergeCell ref="AD233:AK233"/>
    <mergeCell ref="AM233:AT233"/>
    <mergeCell ref="N234:T234"/>
    <mergeCell ref="AD234:AJ234"/>
    <mergeCell ref="AM234:AS234"/>
    <mergeCell ref="A233:A234"/>
    <mergeCell ref="B233:B234"/>
    <mergeCell ref="C233:C234"/>
    <mergeCell ref="D233:D234"/>
    <mergeCell ref="F233:F234"/>
    <mergeCell ref="H233:H234"/>
    <mergeCell ref="AQ235:AQ236"/>
    <mergeCell ref="AR235:AR236"/>
    <mergeCell ref="AS235:AS236"/>
    <mergeCell ref="AT235:AT236"/>
    <mergeCell ref="B237:G237"/>
    <mergeCell ref="I237:AT237"/>
    <mergeCell ref="AJ235:AJ236"/>
    <mergeCell ref="AK235:AK236"/>
    <mergeCell ref="AM235:AM236"/>
    <mergeCell ref="AN235:AN236"/>
    <mergeCell ref="AO235:AO236"/>
    <mergeCell ref="AP235:AP236"/>
    <mergeCell ref="AD235:AD236"/>
    <mergeCell ref="AE235:AE236"/>
    <mergeCell ref="AF235:AF236"/>
    <mergeCell ref="AG235:AG236"/>
    <mergeCell ref="AH235:AH236"/>
    <mergeCell ref="AI235:AI236"/>
    <mergeCell ref="Q235:Q236"/>
    <mergeCell ref="R235:R236"/>
    <mergeCell ref="S235:S236"/>
    <mergeCell ref="T235:T236"/>
    <mergeCell ref="U235:U236"/>
    <mergeCell ref="AB235:AB236"/>
    <mergeCell ref="I235:I236"/>
    <mergeCell ref="J235:J236"/>
    <mergeCell ref="K235:K236"/>
    <mergeCell ref="N235:N236"/>
    <mergeCell ref="O235:O236"/>
    <mergeCell ref="P235:P236"/>
    <mergeCell ref="A240:A242"/>
    <mergeCell ref="B240:B241"/>
    <mergeCell ref="C240:C241"/>
    <mergeCell ref="D240:D241"/>
    <mergeCell ref="F240:F241"/>
    <mergeCell ref="H240:H241"/>
    <mergeCell ref="I238:I239"/>
    <mergeCell ref="J238:J239"/>
    <mergeCell ref="K238:K239"/>
    <mergeCell ref="N238:AB238"/>
    <mergeCell ref="AD238:AK238"/>
    <mergeCell ref="AM238:AT238"/>
    <mergeCell ref="N239:T239"/>
    <mergeCell ref="AD239:AJ239"/>
    <mergeCell ref="AM239:AS239"/>
    <mergeCell ref="A238:A239"/>
    <mergeCell ref="B238:B239"/>
    <mergeCell ref="C238:C239"/>
    <mergeCell ref="D238:D239"/>
    <mergeCell ref="F238:F239"/>
    <mergeCell ref="H238:H239"/>
    <mergeCell ref="AQ240:AQ241"/>
    <mergeCell ref="AR240:AR241"/>
    <mergeCell ref="AS240:AS241"/>
    <mergeCell ref="AT240:AT241"/>
    <mergeCell ref="B242:G242"/>
    <mergeCell ref="I242:AT242"/>
    <mergeCell ref="AJ240:AJ241"/>
    <mergeCell ref="AK240:AK241"/>
    <mergeCell ref="AM240:AM241"/>
    <mergeCell ref="AN240:AN241"/>
    <mergeCell ref="AO240:AO241"/>
    <mergeCell ref="AP240:AP241"/>
    <mergeCell ref="AD240:AD241"/>
    <mergeCell ref="AE240:AE241"/>
    <mergeCell ref="AF240:AF241"/>
    <mergeCell ref="AG240:AG241"/>
    <mergeCell ref="AH240:AH241"/>
    <mergeCell ref="AI240:AI241"/>
    <mergeCell ref="Q240:Q241"/>
    <mergeCell ref="R240:R241"/>
    <mergeCell ref="S240:S241"/>
    <mergeCell ref="T240:T241"/>
    <mergeCell ref="U240:U241"/>
    <mergeCell ref="AB240:AB241"/>
    <mergeCell ref="I240:I241"/>
    <mergeCell ref="J240:J241"/>
    <mergeCell ref="K240:K241"/>
    <mergeCell ref="N240:N241"/>
    <mergeCell ref="O240:O241"/>
    <mergeCell ref="P240:P241"/>
    <mergeCell ref="A245:A247"/>
    <mergeCell ref="B245:B246"/>
    <mergeCell ref="C245:C246"/>
    <mergeCell ref="D245:D246"/>
    <mergeCell ref="F245:F246"/>
    <mergeCell ref="H245:H246"/>
    <mergeCell ref="I243:I244"/>
    <mergeCell ref="J243:J244"/>
    <mergeCell ref="K243:K244"/>
    <mergeCell ref="N243:AB243"/>
    <mergeCell ref="AD243:AK243"/>
    <mergeCell ref="AM243:AT243"/>
    <mergeCell ref="N244:T244"/>
    <mergeCell ref="AD244:AJ244"/>
    <mergeCell ref="AM244:AS244"/>
    <mergeCell ref="A243:A244"/>
    <mergeCell ref="B243:B244"/>
    <mergeCell ref="C243:C244"/>
    <mergeCell ref="D243:D244"/>
    <mergeCell ref="F243:F244"/>
    <mergeCell ref="H243:H244"/>
    <mergeCell ref="AQ245:AQ246"/>
    <mergeCell ref="AR245:AR246"/>
    <mergeCell ref="AS245:AS246"/>
    <mergeCell ref="AT245:AT246"/>
    <mergeCell ref="B247:G247"/>
    <mergeCell ref="I247:AT247"/>
    <mergeCell ref="AJ245:AJ246"/>
    <mergeCell ref="AK245:AK246"/>
    <mergeCell ref="AM245:AM246"/>
    <mergeCell ref="AN245:AN246"/>
    <mergeCell ref="AO245:AO246"/>
    <mergeCell ref="AP245:AP246"/>
    <mergeCell ref="AD245:AD246"/>
    <mergeCell ref="AE245:AE246"/>
    <mergeCell ref="AF245:AF246"/>
    <mergeCell ref="AG245:AG246"/>
    <mergeCell ref="AH245:AH246"/>
    <mergeCell ref="AI245:AI246"/>
    <mergeCell ref="Q245:Q246"/>
    <mergeCell ref="R245:R246"/>
    <mergeCell ref="S245:S246"/>
    <mergeCell ref="T245:T246"/>
    <mergeCell ref="U245:U246"/>
    <mergeCell ref="AB245:AB246"/>
    <mergeCell ref="I245:I246"/>
    <mergeCell ref="J245:J246"/>
    <mergeCell ref="K245:K246"/>
    <mergeCell ref="N245:N246"/>
    <mergeCell ref="O245:O246"/>
    <mergeCell ref="P245:P246"/>
    <mergeCell ref="A250:A252"/>
    <mergeCell ref="B250:B251"/>
    <mergeCell ref="C250:C251"/>
    <mergeCell ref="D250:D251"/>
    <mergeCell ref="F250:F251"/>
    <mergeCell ref="H250:H251"/>
    <mergeCell ref="I248:I249"/>
    <mergeCell ref="J248:J249"/>
    <mergeCell ref="K248:K249"/>
    <mergeCell ref="N248:AB248"/>
    <mergeCell ref="AD248:AK248"/>
    <mergeCell ref="AM248:AT248"/>
    <mergeCell ref="N249:T249"/>
    <mergeCell ref="AD249:AJ249"/>
    <mergeCell ref="AM249:AS249"/>
    <mergeCell ref="A248:A249"/>
    <mergeCell ref="B248:B249"/>
    <mergeCell ref="C248:C249"/>
    <mergeCell ref="D248:D249"/>
    <mergeCell ref="F248:F249"/>
    <mergeCell ref="H248:H249"/>
    <mergeCell ref="AQ250:AQ251"/>
    <mergeCell ref="AR250:AR251"/>
    <mergeCell ref="AS250:AS251"/>
    <mergeCell ref="AT250:AT251"/>
    <mergeCell ref="B252:G252"/>
    <mergeCell ref="I252:AT252"/>
    <mergeCell ref="AJ250:AJ251"/>
    <mergeCell ref="AK250:AK251"/>
    <mergeCell ref="AM250:AM251"/>
    <mergeCell ref="AN250:AN251"/>
    <mergeCell ref="AO250:AO251"/>
    <mergeCell ref="AP250:AP251"/>
    <mergeCell ref="AD250:AD251"/>
    <mergeCell ref="AE250:AE251"/>
    <mergeCell ref="AF250:AF251"/>
    <mergeCell ref="AG250:AG251"/>
    <mergeCell ref="AH250:AH251"/>
    <mergeCell ref="AI250:AI251"/>
    <mergeCell ref="Q250:Q251"/>
    <mergeCell ref="R250:R251"/>
    <mergeCell ref="S250:S251"/>
    <mergeCell ref="T250:T251"/>
    <mergeCell ref="U250:U251"/>
    <mergeCell ref="AB250:AB251"/>
    <mergeCell ref="I250:I251"/>
    <mergeCell ref="J250:J251"/>
    <mergeCell ref="K250:K251"/>
    <mergeCell ref="N250:N251"/>
    <mergeCell ref="O250:O251"/>
    <mergeCell ref="P250:P251"/>
    <mergeCell ref="A255:A257"/>
    <mergeCell ref="B255:B256"/>
    <mergeCell ref="C255:C256"/>
    <mergeCell ref="D255:D256"/>
    <mergeCell ref="F255:F256"/>
    <mergeCell ref="H255:H256"/>
    <mergeCell ref="I253:I254"/>
    <mergeCell ref="J253:J254"/>
    <mergeCell ref="K253:K254"/>
    <mergeCell ref="N253:AB253"/>
    <mergeCell ref="AD253:AK253"/>
    <mergeCell ref="AM253:AT253"/>
    <mergeCell ref="N254:T254"/>
    <mergeCell ref="AD254:AJ254"/>
    <mergeCell ref="AM254:AS254"/>
    <mergeCell ref="A253:A254"/>
    <mergeCell ref="B253:B254"/>
    <mergeCell ref="C253:C254"/>
    <mergeCell ref="D253:D254"/>
    <mergeCell ref="F253:F254"/>
    <mergeCell ref="H253:H254"/>
    <mergeCell ref="AQ255:AQ256"/>
    <mergeCell ref="AR255:AR256"/>
    <mergeCell ref="AS255:AS256"/>
    <mergeCell ref="AT255:AT256"/>
    <mergeCell ref="B257:G257"/>
    <mergeCell ref="I257:AT257"/>
    <mergeCell ref="AJ255:AJ256"/>
    <mergeCell ref="AK255:AK256"/>
    <mergeCell ref="AM255:AM256"/>
    <mergeCell ref="AN255:AN256"/>
    <mergeCell ref="AO255:AO256"/>
    <mergeCell ref="AP255:AP256"/>
    <mergeCell ref="AD255:AD256"/>
    <mergeCell ref="AE255:AE256"/>
    <mergeCell ref="AF255:AF256"/>
    <mergeCell ref="AG255:AG256"/>
    <mergeCell ref="AH255:AH256"/>
    <mergeCell ref="AI255:AI256"/>
    <mergeCell ref="Q255:Q256"/>
    <mergeCell ref="R255:R256"/>
    <mergeCell ref="S255:S256"/>
    <mergeCell ref="T255:T256"/>
    <mergeCell ref="U255:U256"/>
    <mergeCell ref="AB255:AB256"/>
    <mergeCell ref="I255:I256"/>
    <mergeCell ref="J255:J256"/>
    <mergeCell ref="K255:K256"/>
    <mergeCell ref="N255:N256"/>
    <mergeCell ref="O255:O256"/>
    <mergeCell ref="P255:P256"/>
    <mergeCell ref="A260:A262"/>
    <mergeCell ref="B260:B261"/>
    <mergeCell ref="C260:C261"/>
    <mergeCell ref="D260:D261"/>
    <mergeCell ref="F260:F261"/>
    <mergeCell ref="H260:H261"/>
    <mergeCell ref="I258:I259"/>
    <mergeCell ref="J258:J259"/>
    <mergeCell ref="K258:K259"/>
    <mergeCell ref="N258:AB258"/>
    <mergeCell ref="AD258:AK258"/>
    <mergeCell ref="AM258:AT258"/>
    <mergeCell ref="N259:T259"/>
    <mergeCell ref="AD259:AJ259"/>
    <mergeCell ref="AM259:AS259"/>
    <mergeCell ref="A258:A259"/>
    <mergeCell ref="B258:B259"/>
    <mergeCell ref="C258:C259"/>
    <mergeCell ref="D258:D259"/>
    <mergeCell ref="F258:F259"/>
    <mergeCell ref="H258:H259"/>
    <mergeCell ref="AQ260:AQ261"/>
    <mergeCell ref="AR260:AR261"/>
    <mergeCell ref="AS260:AS261"/>
    <mergeCell ref="AT260:AT261"/>
    <mergeCell ref="B262:G262"/>
    <mergeCell ref="I262:AT262"/>
    <mergeCell ref="AJ260:AJ261"/>
    <mergeCell ref="AK260:AK261"/>
    <mergeCell ref="AM260:AM261"/>
    <mergeCell ref="AN260:AN261"/>
    <mergeCell ref="AO260:AO261"/>
    <mergeCell ref="AP260:AP261"/>
    <mergeCell ref="AD260:AD261"/>
    <mergeCell ref="AE260:AE261"/>
    <mergeCell ref="AF260:AF261"/>
    <mergeCell ref="AG260:AG261"/>
    <mergeCell ref="AH260:AH261"/>
    <mergeCell ref="AI260:AI261"/>
    <mergeCell ref="Q260:Q261"/>
    <mergeCell ref="R260:R261"/>
    <mergeCell ref="S260:S261"/>
    <mergeCell ref="T260:T261"/>
    <mergeCell ref="U260:U261"/>
    <mergeCell ref="AB260:AB261"/>
    <mergeCell ref="I260:I261"/>
    <mergeCell ref="J260:J261"/>
    <mergeCell ref="K260:K261"/>
    <mergeCell ref="N260:N261"/>
    <mergeCell ref="O260:O261"/>
    <mergeCell ref="P260:P261"/>
    <mergeCell ref="A265:A267"/>
    <mergeCell ref="B265:B266"/>
    <mergeCell ref="C265:C266"/>
    <mergeCell ref="D265:D266"/>
    <mergeCell ref="F265:F266"/>
    <mergeCell ref="H265:H266"/>
    <mergeCell ref="I263:I264"/>
    <mergeCell ref="J263:J264"/>
    <mergeCell ref="K263:K264"/>
    <mergeCell ref="N263:AB263"/>
    <mergeCell ref="AD263:AK263"/>
    <mergeCell ref="AM263:AT263"/>
    <mergeCell ref="N264:T264"/>
    <mergeCell ref="AD264:AJ264"/>
    <mergeCell ref="AM264:AS264"/>
    <mergeCell ref="A263:A264"/>
    <mergeCell ref="B263:B264"/>
    <mergeCell ref="C263:C264"/>
    <mergeCell ref="D263:D264"/>
    <mergeCell ref="F263:F264"/>
    <mergeCell ref="H263:H264"/>
    <mergeCell ref="AQ265:AQ266"/>
    <mergeCell ref="AR265:AR266"/>
    <mergeCell ref="AS265:AS266"/>
    <mergeCell ref="AT265:AT266"/>
    <mergeCell ref="B267:G267"/>
    <mergeCell ref="I267:AT267"/>
    <mergeCell ref="AJ265:AJ266"/>
    <mergeCell ref="AK265:AK266"/>
    <mergeCell ref="AM265:AM266"/>
    <mergeCell ref="AN265:AN266"/>
    <mergeCell ref="AO265:AO266"/>
    <mergeCell ref="AP265:AP266"/>
    <mergeCell ref="AD265:AD266"/>
    <mergeCell ref="AE265:AE266"/>
    <mergeCell ref="AF265:AF266"/>
    <mergeCell ref="AG265:AG266"/>
    <mergeCell ref="AH265:AH266"/>
    <mergeCell ref="AI265:AI266"/>
    <mergeCell ref="Q265:Q266"/>
    <mergeCell ref="R265:R266"/>
    <mergeCell ref="S265:S266"/>
    <mergeCell ref="T265:T266"/>
    <mergeCell ref="U265:U266"/>
    <mergeCell ref="AB265:AB266"/>
    <mergeCell ref="I265:I266"/>
    <mergeCell ref="J265:J266"/>
    <mergeCell ref="K265:K266"/>
    <mergeCell ref="N265:N266"/>
    <mergeCell ref="O265:O266"/>
    <mergeCell ref="P265:P266"/>
    <mergeCell ref="A270:A272"/>
    <mergeCell ref="B270:B271"/>
    <mergeCell ref="C270:C271"/>
    <mergeCell ref="D270:D271"/>
    <mergeCell ref="F270:F271"/>
    <mergeCell ref="H270:H271"/>
    <mergeCell ref="I268:I269"/>
    <mergeCell ref="J268:J269"/>
    <mergeCell ref="K268:K269"/>
    <mergeCell ref="N268:AB268"/>
    <mergeCell ref="AD268:AK268"/>
    <mergeCell ref="AM268:AT268"/>
    <mergeCell ref="N269:T269"/>
    <mergeCell ref="AD269:AJ269"/>
    <mergeCell ref="AM269:AS269"/>
    <mergeCell ref="A268:A269"/>
    <mergeCell ref="B268:B269"/>
    <mergeCell ref="C268:C269"/>
    <mergeCell ref="D268:D269"/>
    <mergeCell ref="F268:F269"/>
    <mergeCell ref="H268:H269"/>
    <mergeCell ref="AQ270:AQ271"/>
    <mergeCell ref="AR270:AR271"/>
    <mergeCell ref="AS270:AS271"/>
    <mergeCell ref="AT270:AT271"/>
    <mergeCell ref="B272:G272"/>
    <mergeCell ref="I272:AT272"/>
    <mergeCell ref="AJ270:AJ271"/>
    <mergeCell ref="AK270:AK271"/>
    <mergeCell ref="AM270:AM271"/>
    <mergeCell ref="AN270:AN271"/>
    <mergeCell ref="AO270:AO271"/>
    <mergeCell ref="AP270:AP271"/>
    <mergeCell ref="AD270:AD271"/>
    <mergeCell ref="AE270:AE271"/>
    <mergeCell ref="AF270:AF271"/>
    <mergeCell ref="AG270:AG271"/>
    <mergeCell ref="AH270:AH271"/>
    <mergeCell ref="AI270:AI271"/>
    <mergeCell ref="Q270:Q271"/>
    <mergeCell ref="R270:R271"/>
    <mergeCell ref="S270:S271"/>
    <mergeCell ref="T270:T271"/>
    <mergeCell ref="U270:U271"/>
    <mergeCell ref="AB270:AB271"/>
    <mergeCell ref="I270:I271"/>
    <mergeCell ref="J270:J271"/>
    <mergeCell ref="K270:K271"/>
    <mergeCell ref="N270:N271"/>
    <mergeCell ref="O270:O271"/>
    <mergeCell ref="P270:P271"/>
    <mergeCell ref="A275:A277"/>
    <mergeCell ref="B275:B276"/>
    <mergeCell ref="C275:C276"/>
    <mergeCell ref="D275:D276"/>
    <mergeCell ref="F275:F276"/>
    <mergeCell ref="H275:H276"/>
    <mergeCell ref="I273:I274"/>
    <mergeCell ref="J273:J274"/>
    <mergeCell ref="K273:K274"/>
    <mergeCell ref="N273:AB273"/>
    <mergeCell ref="AD273:AK273"/>
    <mergeCell ref="AM273:AT273"/>
    <mergeCell ref="N274:T274"/>
    <mergeCell ref="AD274:AJ274"/>
    <mergeCell ref="AM274:AS274"/>
    <mergeCell ref="A273:A274"/>
    <mergeCell ref="B273:B274"/>
    <mergeCell ref="C273:C274"/>
    <mergeCell ref="D273:D274"/>
    <mergeCell ref="F273:F274"/>
    <mergeCell ref="H273:H274"/>
    <mergeCell ref="AQ275:AQ276"/>
    <mergeCell ref="AR275:AR276"/>
    <mergeCell ref="AS275:AS276"/>
    <mergeCell ref="AT275:AT276"/>
    <mergeCell ref="B277:G277"/>
    <mergeCell ref="I277:AT277"/>
    <mergeCell ref="AJ275:AJ276"/>
    <mergeCell ref="AK275:AK276"/>
    <mergeCell ref="AM275:AM276"/>
    <mergeCell ref="AN275:AN276"/>
    <mergeCell ref="AO275:AO276"/>
    <mergeCell ref="AP275:AP276"/>
    <mergeCell ref="AD275:AD276"/>
    <mergeCell ref="AE275:AE276"/>
    <mergeCell ref="AF275:AF276"/>
    <mergeCell ref="AG275:AG276"/>
    <mergeCell ref="AH275:AH276"/>
    <mergeCell ref="AI275:AI276"/>
    <mergeCell ref="Q275:Q276"/>
    <mergeCell ref="R275:R276"/>
    <mergeCell ref="S275:S276"/>
    <mergeCell ref="T275:T276"/>
    <mergeCell ref="U275:U276"/>
    <mergeCell ref="AB275:AB276"/>
    <mergeCell ref="I275:I276"/>
    <mergeCell ref="J275:J276"/>
    <mergeCell ref="K275:K276"/>
    <mergeCell ref="N275:N276"/>
    <mergeCell ref="O275:O276"/>
    <mergeCell ref="P275:P276"/>
    <mergeCell ref="A280:A282"/>
    <mergeCell ref="B280:B281"/>
    <mergeCell ref="C280:C281"/>
    <mergeCell ref="D280:D281"/>
    <mergeCell ref="F280:F281"/>
    <mergeCell ref="H280:H281"/>
    <mergeCell ref="I278:I279"/>
    <mergeCell ref="J278:J279"/>
    <mergeCell ref="K278:K279"/>
    <mergeCell ref="N278:AB278"/>
    <mergeCell ref="AD278:AK278"/>
    <mergeCell ref="AM278:AT278"/>
    <mergeCell ref="N279:T279"/>
    <mergeCell ref="AD279:AJ279"/>
    <mergeCell ref="AM279:AS279"/>
    <mergeCell ref="A278:A279"/>
    <mergeCell ref="B278:B279"/>
    <mergeCell ref="C278:C279"/>
    <mergeCell ref="D278:D279"/>
    <mergeCell ref="F278:F279"/>
    <mergeCell ref="H278:H279"/>
    <mergeCell ref="AQ280:AQ281"/>
    <mergeCell ref="AR280:AR281"/>
    <mergeCell ref="AS280:AS281"/>
    <mergeCell ref="AT280:AT281"/>
    <mergeCell ref="B282:G282"/>
    <mergeCell ref="I282:AT282"/>
    <mergeCell ref="AJ280:AJ281"/>
    <mergeCell ref="AK280:AK281"/>
    <mergeCell ref="AM280:AM281"/>
    <mergeCell ref="AN280:AN281"/>
    <mergeCell ref="AO280:AO281"/>
    <mergeCell ref="AP280:AP281"/>
    <mergeCell ref="AD280:AD281"/>
    <mergeCell ref="AE280:AE281"/>
    <mergeCell ref="AF280:AF281"/>
    <mergeCell ref="AG280:AG281"/>
    <mergeCell ref="AH280:AH281"/>
    <mergeCell ref="AI280:AI281"/>
    <mergeCell ref="Q280:Q281"/>
    <mergeCell ref="R280:R281"/>
    <mergeCell ref="S280:S281"/>
    <mergeCell ref="T280:T281"/>
    <mergeCell ref="U280:U281"/>
    <mergeCell ref="AB280:AB281"/>
    <mergeCell ref="I280:I281"/>
    <mergeCell ref="J280:J281"/>
    <mergeCell ref="K280:K281"/>
    <mergeCell ref="N280:N281"/>
    <mergeCell ref="O280:O281"/>
    <mergeCell ref="P280:P281"/>
    <mergeCell ref="A285:A287"/>
    <mergeCell ref="B285:B286"/>
    <mergeCell ref="C285:C286"/>
    <mergeCell ref="D285:D286"/>
    <mergeCell ref="F285:F286"/>
    <mergeCell ref="H285:H286"/>
    <mergeCell ref="I283:I284"/>
    <mergeCell ref="J283:J284"/>
    <mergeCell ref="K283:K284"/>
    <mergeCell ref="N283:AB283"/>
    <mergeCell ref="AD283:AK283"/>
    <mergeCell ref="AM283:AT283"/>
    <mergeCell ref="N284:T284"/>
    <mergeCell ref="AD284:AJ284"/>
    <mergeCell ref="AM284:AS284"/>
    <mergeCell ref="A283:A284"/>
    <mergeCell ref="B283:B284"/>
    <mergeCell ref="C283:C284"/>
    <mergeCell ref="D283:D284"/>
    <mergeCell ref="F283:F284"/>
    <mergeCell ref="H283:H284"/>
    <mergeCell ref="AQ285:AQ286"/>
    <mergeCell ref="AR285:AR286"/>
    <mergeCell ref="AS285:AS286"/>
    <mergeCell ref="AT285:AT286"/>
    <mergeCell ref="B287:G287"/>
    <mergeCell ref="I287:AT287"/>
    <mergeCell ref="AJ285:AJ286"/>
    <mergeCell ref="AK285:AK286"/>
    <mergeCell ref="AM285:AM286"/>
    <mergeCell ref="AN285:AN286"/>
    <mergeCell ref="AO285:AO286"/>
    <mergeCell ref="AP285:AP286"/>
    <mergeCell ref="AD285:AD286"/>
    <mergeCell ref="AE285:AE286"/>
    <mergeCell ref="AF285:AF286"/>
    <mergeCell ref="AG285:AG286"/>
    <mergeCell ref="AH285:AH286"/>
    <mergeCell ref="AI285:AI286"/>
    <mergeCell ref="Q285:Q286"/>
    <mergeCell ref="R285:R286"/>
    <mergeCell ref="S285:S286"/>
    <mergeCell ref="T285:T286"/>
    <mergeCell ref="U285:U286"/>
    <mergeCell ref="AB285:AB286"/>
    <mergeCell ref="I285:I286"/>
    <mergeCell ref="J285:J286"/>
    <mergeCell ref="K285:K286"/>
    <mergeCell ref="N285:N286"/>
    <mergeCell ref="O285:O286"/>
    <mergeCell ref="P285:P286"/>
    <mergeCell ref="A290:A292"/>
    <mergeCell ref="B290:B291"/>
    <mergeCell ref="C290:C291"/>
    <mergeCell ref="D290:D291"/>
    <mergeCell ref="F290:F291"/>
    <mergeCell ref="H290:H291"/>
    <mergeCell ref="I288:I289"/>
    <mergeCell ref="J288:J289"/>
    <mergeCell ref="K288:K289"/>
    <mergeCell ref="N288:AB288"/>
    <mergeCell ref="AD288:AK288"/>
    <mergeCell ref="AM288:AT288"/>
    <mergeCell ref="N289:T289"/>
    <mergeCell ref="AD289:AJ289"/>
    <mergeCell ref="AM289:AS289"/>
    <mergeCell ref="A288:A289"/>
    <mergeCell ref="B288:B289"/>
    <mergeCell ref="C288:C289"/>
    <mergeCell ref="D288:D289"/>
    <mergeCell ref="F288:F289"/>
    <mergeCell ref="H288:H289"/>
    <mergeCell ref="AQ290:AQ291"/>
    <mergeCell ref="AR290:AR291"/>
    <mergeCell ref="AS290:AS291"/>
    <mergeCell ref="AT290:AT291"/>
    <mergeCell ref="B292:G292"/>
    <mergeCell ref="I292:AT292"/>
    <mergeCell ref="AJ290:AJ291"/>
    <mergeCell ref="AK290:AK291"/>
    <mergeCell ref="AM290:AM291"/>
    <mergeCell ref="AN290:AN291"/>
    <mergeCell ref="AO290:AO291"/>
    <mergeCell ref="AP290:AP291"/>
    <mergeCell ref="AD290:AD291"/>
    <mergeCell ref="AE290:AE291"/>
    <mergeCell ref="AF290:AF291"/>
    <mergeCell ref="AG290:AG291"/>
    <mergeCell ref="AH290:AH291"/>
    <mergeCell ref="AI290:AI291"/>
    <mergeCell ref="Q290:Q291"/>
    <mergeCell ref="R290:R291"/>
    <mergeCell ref="S290:S291"/>
    <mergeCell ref="T290:T291"/>
    <mergeCell ref="U290:U291"/>
    <mergeCell ref="AB290:AB291"/>
    <mergeCell ref="I290:I291"/>
    <mergeCell ref="J290:J291"/>
    <mergeCell ref="K290:K291"/>
    <mergeCell ref="N290:N291"/>
    <mergeCell ref="O290:O291"/>
    <mergeCell ref="P290:P291"/>
    <mergeCell ref="A295:A297"/>
    <mergeCell ref="B295:B296"/>
    <mergeCell ref="C295:C296"/>
    <mergeCell ref="D295:D296"/>
    <mergeCell ref="F295:F296"/>
    <mergeCell ref="H295:H296"/>
    <mergeCell ref="I293:I294"/>
    <mergeCell ref="J293:J294"/>
    <mergeCell ref="K293:K294"/>
    <mergeCell ref="N293:AB293"/>
    <mergeCell ref="AD293:AK293"/>
    <mergeCell ref="AM293:AT293"/>
    <mergeCell ref="N294:T294"/>
    <mergeCell ref="AD294:AJ294"/>
    <mergeCell ref="AM294:AS294"/>
    <mergeCell ref="A293:A294"/>
    <mergeCell ref="B293:B294"/>
    <mergeCell ref="C293:C294"/>
    <mergeCell ref="D293:D294"/>
    <mergeCell ref="F293:F294"/>
    <mergeCell ref="H293:H294"/>
    <mergeCell ref="AQ295:AQ296"/>
    <mergeCell ref="AR295:AR296"/>
    <mergeCell ref="AS295:AS296"/>
    <mergeCell ref="AT295:AT296"/>
    <mergeCell ref="B297:G297"/>
    <mergeCell ref="I297:AT297"/>
    <mergeCell ref="AJ295:AJ296"/>
    <mergeCell ref="AK295:AK296"/>
    <mergeCell ref="AM295:AM296"/>
    <mergeCell ref="AN295:AN296"/>
    <mergeCell ref="AO295:AO296"/>
    <mergeCell ref="AP295:AP296"/>
    <mergeCell ref="AD295:AD296"/>
    <mergeCell ref="AE295:AE296"/>
    <mergeCell ref="AF295:AF296"/>
    <mergeCell ref="AG295:AG296"/>
    <mergeCell ref="AH295:AH296"/>
    <mergeCell ref="AI295:AI296"/>
    <mergeCell ref="Q295:Q296"/>
    <mergeCell ref="R295:R296"/>
    <mergeCell ref="S295:S296"/>
    <mergeCell ref="T295:T296"/>
    <mergeCell ref="U295:U296"/>
    <mergeCell ref="AB295:AB296"/>
    <mergeCell ref="I295:I296"/>
    <mergeCell ref="J295:J296"/>
    <mergeCell ref="K295:K296"/>
    <mergeCell ref="N295:N296"/>
    <mergeCell ref="O295:O296"/>
    <mergeCell ref="P295:P296"/>
    <mergeCell ref="A300:A302"/>
    <mergeCell ref="B300:B301"/>
    <mergeCell ref="C300:C301"/>
    <mergeCell ref="D300:D301"/>
    <mergeCell ref="F300:F301"/>
    <mergeCell ref="H300:H301"/>
    <mergeCell ref="I298:I299"/>
    <mergeCell ref="J298:J299"/>
    <mergeCell ref="K298:K299"/>
    <mergeCell ref="N298:AB298"/>
    <mergeCell ref="AD298:AK298"/>
    <mergeCell ref="AM298:AT298"/>
    <mergeCell ref="N299:T299"/>
    <mergeCell ref="AD299:AJ299"/>
    <mergeCell ref="AM299:AS299"/>
    <mergeCell ref="A298:A299"/>
    <mergeCell ref="B298:B299"/>
    <mergeCell ref="C298:C299"/>
    <mergeCell ref="D298:D299"/>
    <mergeCell ref="F298:F299"/>
    <mergeCell ref="H298:H299"/>
    <mergeCell ref="AQ300:AQ301"/>
    <mergeCell ref="AR300:AR301"/>
    <mergeCell ref="AS300:AS301"/>
    <mergeCell ref="AT300:AT301"/>
    <mergeCell ref="B302:G302"/>
    <mergeCell ref="I302:AT302"/>
    <mergeCell ref="AJ300:AJ301"/>
    <mergeCell ref="AK300:AK301"/>
    <mergeCell ref="AM300:AM301"/>
    <mergeCell ref="AN300:AN301"/>
    <mergeCell ref="AO300:AO301"/>
    <mergeCell ref="AP300:AP301"/>
    <mergeCell ref="AD300:AD301"/>
    <mergeCell ref="AE300:AE301"/>
    <mergeCell ref="AF300:AF301"/>
    <mergeCell ref="AG300:AG301"/>
    <mergeCell ref="AH300:AH301"/>
    <mergeCell ref="AI300:AI301"/>
    <mergeCell ref="Q300:Q301"/>
    <mergeCell ref="R300:R301"/>
    <mergeCell ref="S300:S301"/>
    <mergeCell ref="T300:T301"/>
    <mergeCell ref="U300:U301"/>
    <mergeCell ref="AB300:AB301"/>
    <mergeCell ref="I300:I301"/>
    <mergeCell ref="J300:J301"/>
    <mergeCell ref="K300:K301"/>
    <mergeCell ref="N300:N301"/>
    <mergeCell ref="O300:O301"/>
    <mergeCell ref="P300:P301"/>
    <mergeCell ref="A305:A307"/>
    <mergeCell ref="B305:B306"/>
    <mergeCell ref="C305:C306"/>
    <mergeCell ref="D305:D306"/>
    <mergeCell ref="F305:F306"/>
    <mergeCell ref="H305:H306"/>
    <mergeCell ref="I303:I304"/>
    <mergeCell ref="J303:J304"/>
    <mergeCell ref="K303:K304"/>
    <mergeCell ref="N303:AB303"/>
    <mergeCell ref="AD303:AK303"/>
    <mergeCell ref="AM303:AT303"/>
    <mergeCell ref="N304:T304"/>
    <mergeCell ref="AD304:AJ304"/>
    <mergeCell ref="AM304:AS304"/>
    <mergeCell ref="A303:A304"/>
    <mergeCell ref="B303:B304"/>
    <mergeCell ref="C303:C304"/>
    <mergeCell ref="D303:D304"/>
    <mergeCell ref="F303:F304"/>
    <mergeCell ref="H303:H304"/>
    <mergeCell ref="AQ305:AQ306"/>
    <mergeCell ref="AR305:AR306"/>
    <mergeCell ref="AS305:AS306"/>
    <mergeCell ref="AT305:AT306"/>
    <mergeCell ref="B307:G307"/>
    <mergeCell ref="I307:AT307"/>
    <mergeCell ref="AJ305:AJ306"/>
    <mergeCell ref="AK305:AK306"/>
    <mergeCell ref="AM305:AM306"/>
    <mergeCell ref="AN305:AN306"/>
    <mergeCell ref="AO305:AO306"/>
    <mergeCell ref="AP305:AP306"/>
    <mergeCell ref="AD305:AD306"/>
    <mergeCell ref="AE305:AE306"/>
    <mergeCell ref="AF305:AF306"/>
    <mergeCell ref="AG305:AG306"/>
    <mergeCell ref="AH305:AH306"/>
    <mergeCell ref="AI305:AI306"/>
    <mergeCell ref="Q305:Q306"/>
    <mergeCell ref="R305:R306"/>
    <mergeCell ref="S305:S306"/>
    <mergeCell ref="T305:T306"/>
    <mergeCell ref="U305:U306"/>
    <mergeCell ref="AB305:AB306"/>
    <mergeCell ref="I305:I306"/>
    <mergeCell ref="J305:J306"/>
    <mergeCell ref="K305:K306"/>
    <mergeCell ref="N305:N306"/>
    <mergeCell ref="O305:O306"/>
    <mergeCell ref="P305:P306"/>
    <mergeCell ref="A310:A312"/>
    <mergeCell ref="B310:B311"/>
    <mergeCell ref="C310:C311"/>
    <mergeCell ref="D310:D311"/>
    <mergeCell ref="F310:F311"/>
    <mergeCell ref="H310:H311"/>
    <mergeCell ref="I308:I309"/>
    <mergeCell ref="J308:J309"/>
    <mergeCell ref="K308:K309"/>
    <mergeCell ref="N308:AB308"/>
    <mergeCell ref="AD308:AK308"/>
    <mergeCell ref="AM308:AT308"/>
    <mergeCell ref="N309:T309"/>
    <mergeCell ref="AD309:AJ309"/>
    <mergeCell ref="AM309:AS309"/>
    <mergeCell ref="A308:A309"/>
    <mergeCell ref="B308:B309"/>
    <mergeCell ref="C308:C309"/>
    <mergeCell ref="D308:D309"/>
    <mergeCell ref="F308:F309"/>
    <mergeCell ref="H308:H309"/>
    <mergeCell ref="AQ310:AQ311"/>
    <mergeCell ref="AR310:AR311"/>
    <mergeCell ref="AS310:AS311"/>
    <mergeCell ref="AT310:AT311"/>
    <mergeCell ref="B312:G312"/>
    <mergeCell ref="I312:AT312"/>
    <mergeCell ref="AJ310:AJ311"/>
    <mergeCell ref="AK310:AK311"/>
    <mergeCell ref="AM310:AM311"/>
    <mergeCell ref="AN310:AN311"/>
    <mergeCell ref="AO310:AO311"/>
    <mergeCell ref="AP310:AP311"/>
    <mergeCell ref="AD310:AD311"/>
    <mergeCell ref="AE310:AE311"/>
    <mergeCell ref="AF310:AF311"/>
    <mergeCell ref="AG310:AG311"/>
    <mergeCell ref="AH310:AH311"/>
    <mergeCell ref="AI310:AI311"/>
    <mergeCell ref="Q310:Q311"/>
    <mergeCell ref="R310:R311"/>
    <mergeCell ref="S310:S311"/>
    <mergeCell ref="T310:T311"/>
    <mergeCell ref="U310:U311"/>
    <mergeCell ref="AB310:AB311"/>
    <mergeCell ref="I310:I311"/>
    <mergeCell ref="J310:J311"/>
    <mergeCell ref="K310:K311"/>
    <mergeCell ref="N310:N311"/>
    <mergeCell ref="O310:O311"/>
    <mergeCell ref="P310:P311"/>
    <mergeCell ref="A315:A317"/>
    <mergeCell ref="B315:B316"/>
    <mergeCell ref="C315:C316"/>
    <mergeCell ref="D315:D316"/>
    <mergeCell ref="F315:F316"/>
    <mergeCell ref="H315:H316"/>
    <mergeCell ref="I313:I314"/>
    <mergeCell ref="J313:J314"/>
    <mergeCell ref="K313:K314"/>
    <mergeCell ref="N313:AB313"/>
    <mergeCell ref="AD313:AK313"/>
    <mergeCell ref="AM313:AT313"/>
    <mergeCell ref="N314:T314"/>
    <mergeCell ref="AD314:AJ314"/>
    <mergeCell ref="AM314:AS314"/>
    <mergeCell ref="A313:A314"/>
    <mergeCell ref="B313:B314"/>
    <mergeCell ref="C313:C314"/>
    <mergeCell ref="D313:D314"/>
    <mergeCell ref="F313:F314"/>
    <mergeCell ref="H313:H314"/>
    <mergeCell ref="AQ315:AQ316"/>
    <mergeCell ref="AR315:AR316"/>
    <mergeCell ref="AS315:AS316"/>
    <mergeCell ref="AT315:AT316"/>
    <mergeCell ref="B317:G317"/>
    <mergeCell ref="I317:AT317"/>
    <mergeCell ref="AJ315:AJ316"/>
    <mergeCell ref="AK315:AK316"/>
    <mergeCell ref="AM315:AM316"/>
    <mergeCell ref="AN315:AN316"/>
    <mergeCell ref="AO315:AO316"/>
    <mergeCell ref="AP315:AP316"/>
    <mergeCell ref="AD315:AD316"/>
    <mergeCell ref="AE315:AE316"/>
    <mergeCell ref="AF315:AF316"/>
    <mergeCell ref="AG315:AG316"/>
    <mergeCell ref="AH315:AH316"/>
    <mergeCell ref="AI315:AI316"/>
    <mergeCell ref="Q315:Q316"/>
    <mergeCell ref="R315:R316"/>
    <mergeCell ref="S315:S316"/>
    <mergeCell ref="T315:T316"/>
    <mergeCell ref="U315:U316"/>
    <mergeCell ref="AB315:AB316"/>
    <mergeCell ref="I315:I316"/>
    <mergeCell ref="J315:J316"/>
    <mergeCell ref="K315:K316"/>
    <mergeCell ref="N315:N316"/>
    <mergeCell ref="O315:O316"/>
    <mergeCell ref="P315:P316"/>
    <mergeCell ref="A320:A322"/>
    <mergeCell ref="B320:B321"/>
    <mergeCell ref="C320:C321"/>
    <mergeCell ref="D320:D321"/>
    <mergeCell ref="F320:F321"/>
    <mergeCell ref="H320:H321"/>
    <mergeCell ref="I318:I319"/>
    <mergeCell ref="J318:J319"/>
    <mergeCell ref="K318:K319"/>
    <mergeCell ref="N318:AB318"/>
    <mergeCell ref="AD318:AK318"/>
    <mergeCell ref="AM318:AT318"/>
    <mergeCell ref="N319:T319"/>
    <mergeCell ref="AD319:AJ319"/>
    <mergeCell ref="AM319:AS319"/>
    <mergeCell ref="A318:A319"/>
    <mergeCell ref="B318:B319"/>
    <mergeCell ref="C318:C319"/>
    <mergeCell ref="D318:D319"/>
    <mergeCell ref="F318:F319"/>
    <mergeCell ref="H318:H319"/>
    <mergeCell ref="AQ320:AQ321"/>
    <mergeCell ref="AR320:AR321"/>
    <mergeCell ref="AS320:AS321"/>
    <mergeCell ref="AT320:AT321"/>
    <mergeCell ref="B322:G322"/>
    <mergeCell ref="I322:AT322"/>
    <mergeCell ref="AJ320:AJ321"/>
    <mergeCell ref="AK320:AK321"/>
    <mergeCell ref="AM320:AM321"/>
    <mergeCell ref="AN320:AN321"/>
    <mergeCell ref="AO320:AO321"/>
    <mergeCell ref="AP320:AP321"/>
    <mergeCell ref="AD320:AD321"/>
    <mergeCell ref="AE320:AE321"/>
    <mergeCell ref="AF320:AF321"/>
    <mergeCell ref="AG320:AG321"/>
    <mergeCell ref="AH320:AH321"/>
    <mergeCell ref="AI320:AI321"/>
    <mergeCell ref="Q320:Q321"/>
    <mergeCell ref="R320:R321"/>
    <mergeCell ref="S320:S321"/>
    <mergeCell ref="T320:T321"/>
    <mergeCell ref="U320:U321"/>
    <mergeCell ref="AB320:AB321"/>
    <mergeCell ref="I320:I321"/>
    <mergeCell ref="J320:J321"/>
    <mergeCell ref="K320:K321"/>
    <mergeCell ref="N320:N321"/>
    <mergeCell ref="O320:O321"/>
    <mergeCell ref="P320:P321"/>
    <mergeCell ref="A325:A327"/>
    <mergeCell ref="B325:B326"/>
    <mergeCell ref="C325:C326"/>
    <mergeCell ref="D325:D326"/>
    <mergeCell ref="F325:F326"/>
    <mergeCell ref="H325:H326"/>
    <mergeCell ref="I323:I324"/>
    <mergeCell ref="J323:J324"/>
    <mergeCell ref="K323:K324"/>
    <mergeCell ref="N323:AB323"/>
    <mergeCell ref="AD323:AK323"/>
    <mergeCell ref="AM323:AT323"/>
    <mergeCell ref="N324:T324"/>
    <mergeCell ref="AD324:AJ324"/>
    <mergeCell ref="AM324:AS324"/>
    <mergeCell ref="A323:A324"/>
    <mergeCell ref="B323:B324"/>
    <mergeCell ref="C323:C324"/>
    <mergeCell ref="D323:D324"/>
    <mergeCell ref="F323:F324"/>
    <mergeCell ref="H323:H324"/>
    <mergeCell ref="AQ325:AQ326"/>
    <mergeCell ref="AR325:AR326"/>
    <mergeCell ref="AS325:AS326"/>
    <mergeCell ref="AT325:AT326"/>
    <mergeCell ref="B327:G327"/>
    <mergeCell ref="I327:AT327"/>
    <mergeCell ref="AJ325:AJ326"/>
    <mergeCell ref="AK325:AK326"/>
    <mergeCell ref="AM325:AM326"/>
    <mergeCell ref="AN325:AN326"/>
    <mergeCell ref="AO325:AO326"/>
    <mergeCell ref="AP325:AP326"/>
    <mergeCell ref="AD325:AD326"/>
    <mergeCell ref="AE325:AE326"/>
    <mergeCell ref="AF325:AF326"/>
    <mergeCell ref="AG325:AG326"/>
    <mergeCell ref="AH325:AH326"/>
    <mergeCell ref="AI325:AI326"/>
    <mergeCell ref="Q325:Q326"/>
    <mergeCell ref="R325:R326"/>
    <mergeCell ref="S325:S326"/>
    <mergeCell ref="T325:T326"/>
    <mergeCell ref="U325:U326"/>
    <mergeCell ref="AB325:AB326"/>
    <mergeCell ref="I325:I326"/>
    <mergeCell ref="J325:J326"/>
    <mergeCell ref="K325:K326"/>
    <mergeCell ref="N325:N326"/>
    <mergeCell ref="O325:O326"/>
    <mergeCell ref="P325:P326"/>
    <mergeCell ref="A330:A332"/>
    <mergeCell ref="B330:B331"/>
    <mergeCell ref="C330:C331"/>
    <mergeCell ref="D330:D331"/>
    <mergeCell ref="F330:F331"/>
    <mergeCell ref="H330:H331"/>
    <mergeCell ref="I328:I329"/>
    <mergeCell ref="J328:J329"/>
    <mergeCell ref="K328:K329"/>
    <mergeCell ref="N328:AB328"/>
    <mergeCell ref="AD328:AK328"/>
    <mergeCell ref="AM328:AT328"/>
    <mergeCell ref="N329:T329"/>
    <mergeCell ref="AD329:AJ329"/>
    <mergeCell ref="AM329:AS329"/>
    <mergeCell ref="A328:A329"/>
    <mergeCell ref="B328:B329"/>
    <mergeCell ref="C328:C329"/>
    <mergeCell ref="D328:D329"/>
    <mergeCell ref="F328:F329"/>
    <mergeCell ref="H328:H329"/>
    <mergeCell ref="AQ330:AQ331"/>
    <mergeCell ref="AR330:AR331"/>
    <mergeCell ref="AS330:AS331"/>
    <mergeCell ref="AT330:AT331"/>
    <mergeCell ref="B332:G332"/>
    <mergeCell ref="I332:AT332"/>
    <mergeCell ref="AJ330:AJ331"/>
    <mergeCell ref="AK330:AK331"/>
    <mergeCell ref="AM330:AM331"/>
    <mergeCell ref="AN330:AN331"/>
    <mergeCell ref="AO330:AO331"/>
    <mergeCell ref="AP330:AP331"/>
    <mergeCell ref="AD330:AD331"/>
    <mergeCell ref="AE330:AE331"/>
    <mergeCell ref="AF330:AF331"/>
    <mergeCell ref="AG330:AG331"/>
    <mergeCell ref="AH330:AH331"/>
    <mergeCell ref="AI330:AI331"/>
    <mergeCell ref="Q330:Q331"/>
    <mergeCell ref="R330:R331"/>
    <mergeCell ref="S330:S331"/>
    <mergeCell ref="T330:T331"/>
    <mergeCell ref="U330:U331"/>
    <mergeCell ref="AB330:AB331"/>
    <mergeCell ref="I330:I331"/>
    <mergeCell ref="J330:J331"/>
    <mergeCell ref="K330:K331"/>
    <mergeCell ref="N330:N331"/>
    <mergeCell ref="O330:O331"/>
    <mergeCell ref="P330:P331"/>
    <mergeCell ref="A335:A337"/>
    <mergeCell ref="B335:B336"/>
    <mergeCell ref="C335:C336"/>
    <mergeCell ref="D335:D336"/>
    <mergeCell ref="F335:F336"/>
    <mergeCell ref="H335:H336"/>
    <mergeCell ref="I333:I334"/>
    <mergeCell ref="J333:J334"/>
    <mergeCell ref="K333:K334"/>
    <mergeCell ref="N333:AB333"/>
    <mergeCell ref="AD333:AK333"/>
    <mergeCell ref="AM333:AT333"/>
    <mergeCell ref="N334:T334"/>
    <mergeCell ref="AD334:AJ334"/>
    <mergeCell ref="AM334:AS334"/>
    <mergeCell ref="A333:A334"/>
    <mergeCell ref="B333:B334"/>
    <mergeCell ref="C333:C334"/>
    <mergeCell ref="D333:D334"/>
    <mergeCell ref="F333:F334"/>
    <mergeCell ref="H333:H334"/>
    <mergeCell ref="AQ335:AQ336"/>
    <mergeCell ref="AR335:AR336"/>
    <mergeCell ref="AS335:AS336"/>
    <mergeCell ref="AT335:AT336"/>
    <mergeCell ref="B337:G337"/>
    <mergeCell ref="I337:AT337"/>
    <mergeCell ref="AJ335:AJ336"/>
    <mergeCell ref="AK335:AK336"/>
    <mergeCell ref="AM335:AM336"/>
    <mergeCell ref="AN335:AN336"/>
    <mergeCell ref="AO335:AO336"/>
    <mergeCell ref="AP335:AP336"/>
    <mergeCell ref="AD335:AD336"/>
    <mergeCell ref="AE335:AE336"/>
    <mergeCell ref="AF335:AF336"/>
    <mergeCell ref="AG335:AG336"/>
    <mergeCell ref="AH335:AH336"/>
    <mergeCell ref="AI335:AI336"/>
    <mergeCell ref="Q335:Q336"/>
    <mergeCell ref="R335:R336"/>
    <mergeCell ref="S335:S336"/>
    <mergeCell ref="T335:T336"/>
    <mergeCell ref="U335:U336"/>
    <mergeCell ref="AB335:AB336"/>
    <mergeCell ref="I335:I336"/>
    <mergeCell ref="J335:J336"/>
    <mergeCell ref="K335:K336"/>
    <mergeCell ref="N335:N336"/>
    <mergeCell ref="O335:O336"/>
    <mergeCell ref="P335:P336"/>
    <mergeCell ref="A340:A342"/>
    <mergeCell ref="B340:B341"/>
    <mergeCell ref="C340:C341"/>
    <mergeCell ref="D340:D341"/>
    <mergeCell ref="F340:F341"/>
    <mergeCell ref="H340:H341"/>
    <mergeCell ref="I338:I339"/>
    <mergeCell ref="J338:J339"/>
    <mergeCell ref="K338:K339"/>
    <mergeCell ref="N338:AB338"/>
    <mergeCell ref="AD338:AK338"/>
    <mergeCell ref="AM338:AT338"/>
    <mergeCell ref="N339:T339"/>
    <mergeCell ref="AD339:AJ339"/>
    <mergeCell ref="AM339:AS339"/>
    <mergeCell ref="A338:A339"/>
    <mergeCell ref="B338:B339"/>
    <mergeCell ref="C338:C339"/>
    <mergeCell ref="D338:D339"/>
    <mergeCell ref="F338:F339"/>
    <mergeCell ref="H338:H339"/>
    <mergeCell ref="AQ340:AQ341"/>
    <mergeCell ref="AR340:AR341"/>
    <mergeCell ref="AS340:AS341"/>
    <mergeCell ref="AT340:AT341"/>
    <mergeCell ref="B342:G342"/>
    <mergeCell ref="I342:AT342"/>
    <mergeCell ref="AJ340:AJ341"/>
    <mergeCell ref="AK340:AK341"/>
    <mergeCell ref="AM340:AM341"/>
    <mergeCell ref="AN340:AN341"/>
    <mergeCell ref="AO340:AO341"/>
    <mergeCell ref="AP340:AP341"/>
    <mergeCell ref="AD340:AD341"/>
    <mergeCell ref="AE340:AE341"/>
    <mergeCell ref="AF340:AF341"/>
    <mergeCell ref="AG340:AG341"/>
    <mergeCell ref="AH340:AH341"/>
    <mergeCell ref="AI340:AI341"/>
    <mergeCell ref="Q340:Q341"/>
    <mergeCell ref="R340:R341"/>
    <mergeCell ref="S340:S341"/>
    <mergeCell ref="T340:T341"/>
    <mergeCell ref="U340:U341"/>
    <mergeCell ref="AB340:AB341"/>
    <mergeCell ref="I340:I341"/>
    <mergeCell ref="J340:J341"/>
    <mergeCell ref="K340:K341"/>
    <mergeCell ref="N340:N341"/>
    <mergeCell ref="O340:O341"/>
    <mergeCell ref="P340:P341"/>
    <mergeCell ref="A345:A347"/>
    <mergeCell ref="B345:B346"/>
    <mergeCell ref="C345:C346"/>
    <mergeCell ref="D345:D346"/>
    <mergeCell ref="F345:F346"/>
    <mergeCell ref="H345:H346"/>
    <mergeCell ref="I343:I344"/>
    <mergeCell ref="J343:J344"/>
    <mergeCell ref="K343:K344"/>
    <mergeCell ref="N343:AB343"/>
    <mergeCell ref="AD343:AK343"/>
    <mergeCell ref="AM343:AT343"/>
    <mergeCell ref="N344:T344"/>
    <mergeCell ref="AD344:AJ344"/>
    <mergeCell ref="AM344:AS344"/>
    <mergeCell ref="A343:A344"/>
    <mergeCell ref="B343:B344"/>
    <mergeCell ref="C343:C344"/>
    <mergeCell ref="D343:D344"/>
    <mergeCell ref="F343:F344"/>
    <mergeCell ref="H343:H344"/>
    <mergeCell ref="AQ345:AQ346"/>
    <mergeCell ref="AR345:AR346"/>
    <mergeCell ref="AS345:AS346"/>
    <mergeCell ref="AT345:AT346"/>
    <mergeCell ref="B347:G347"/>
    <mergeCell ref="I347:AT347"/>
    <mergeCell ref="AJ345:AJ346"/>
    <mergeCell ref="AK345:AK346"/>
    <mergeCell ref="AM345:AM346"/>
    <mergeCell ref="AN345:AN346"/>
    <mergeCell ref="AO345:AO346"/>
    <mergeCell ref="AP345:AP346"/>
    <mergeCell ref="AD345:AD346"/>
    <mergeCell ref="AE345:AE346"/>
    <mergeCell ref="AF345:AF346"/>
    <mergeCell ref="AG345:AG346"/>
    <mergeCell ref="AH345:AH346"/>
    <mergeCell ref="AI345:AI346"/>
    <mergeCell ref="Q345:Q346"/>
    <mergeCell ref="R345:R346"/>
    <mergeCell ref="S345:S346"/>
    <mergeCell ref="T345:T346"/>
    <mergeCell ref="U345:U346"/>
    <mergeCell ref="AB345:AB346"/>
    <mergeCell ref="I345:I346"/>
    <mergeCell ref="J345:J346"/>
    <mergeCell ref="K345:K346"/>
    <mergeCell ref="N345:N346"/>
    <mergeCell ref="O345:O346"/>
    <mergeCell ref="P345:P346"/>
    <mergeCell ref="A350:A352"/>
    <mergeCell ref="B350:B351"/>
    <mergeCell ref="C350:C351"/>
    <mergeCell ref="D350:D351"/>
    <mergeCell ref="F350:F351"/>
    <mergeCell ref="H350:H351"/>
    <mergeCell ref="I348:I349"/>
    <mergeCell ref="J348:J349"/>
    <mergeCell ref="K348:K349"/>
    <mergeCell ref="N348:AB348"/>
    <mergeCell ref="AD348:AK348"/>
    <mergeCell ref="AM348:AT348"/>
    <mergeCell ref="N349:T349"/>
    <mergeCell ref="AD349:AJ349"/>
    <mergeCell ref="AM349:AS349"/>
    <mergeCell ref="A348:A349"/>
    <mergeCell ref="B348:B349"/>
    <mergeCell ref="C348:C349"/>
    <mergeCell ref="D348:D349"/>
    <mergeCell ref="F348:F349"/>
    <mergeCell ref="H348:H349"/>
    <mergeCell ref="AQ350:AQ351"/>
    <mergeCell ref="AR350:AR351"/>
    <mergeCell ref="AS350:AS351"/>
    <mergeCell ref="AT350:AT351"/>
    <mergeCell ref="B352:G352"/>
    <mergeCell ref="I352:AT352"/>
    <mergeCell ref="AJ350:AJ351"/>
    <mergeCell ref="AK350:AK351"/>
    <mergeCell ref="AM350:AM351"/>
    <mergeCell ref="AN350:AN351"/>
    <mergeCell ref="AO350:AO351"/>
    <mergeCell ref="AP350:AP351"/>
    <mergeCell ref="AD350:AD351"/>
    <mergeCell ref="AE350:AE351"/>
    <mergeCell ref="AF350:AF351"/>
    <mergeCell ref="AG350:AG351"/>
    <mergeCell ref="AH350:AH351"/>
    <mergeCell ref="AI350:AI351"/>
    <mergeCell ref="Q350:Q351"/>
    <mergeCell ref="R350:R351"/>
    <mergeCell ref="S350:S351"/>
    <mergeCell ref="T350:T351"/>
    <mergeCell ref="U350:U351"/>
    <mergeCell ref="AB350:AB351"/>
    <mergeCell ref="I350:I351"/>
    <mergeCell ref="J350:J351"/>
    <mergeCell ref="K350:K351"/>
    <mergeCell ref="N350:N351"/>
    <mergeCell ref="O350:O351"/>
    <mergeCell ref="P350:P351"/>
    <mergeCell ref="A355:A357"/>
    <mergeCell ref="B355:B356"/>
    <mergeCell ref="C355:C356"/>
    <mergeCell ref="D355:D356"/>
    <mergeCell ref="F355:F356"/>
    <mergeCell ref="H355:H356"/>
    <mergeCell ref="I353:I354"/>
    <mergeCell ref="J353:J354"/>
    <mergeCell ref="K353:K354"/>
    <mergeCell ref="N353:AB353"/>
    <mergeCell ref="AD353:AK353"/>
    <mergeCell ref="AM353:AT353"/>
    <mergeCell ref="N354:T354"/>
    <mergeCell ref="AD354:AJ354"/>
    <mergeCell ref="AM354:AS354"/>
    <mergeCell ref="A353:A354"/>
    <mergeCell ref="B353:B354"/>
    <mergeCell ref="C353:C354"/>
    <mergeCell ref="D353:D354"/>
    <mergeCell ref="F353:F354"/>
    <mergeCell ref="H353:H354"/>
    <mergeCell ref="AQ355:AQ356"/>
    <mergeCell ref="AR355:AR356"/>
    <mergeCell ref="AS355:AS356"/>
    <mergeCell ref="AT355:AT356"/>
    <mergeCell ref="B357:G357"/>
    <mergeCell ref="I357:AT357"/>
    <mergeCell ref="AJ355:AJ356"/>
    <mergeCell ref="AK355:AK356"/>
    <mergeCell ref="AM355:AM356"/>
    <mergeCell ref="AN355:AN356"/>
    <mergeCell ref="AO355:AO356"/>
    <mergeCell ref="AP355:AP356"/>
    <mergeCell ref="AD355:AD356"/>
    <mergeCell ref="AE355:AE356"/>
    <mergeCell ref="AF355:AF356"/>
    <mergeCell ref="AG355:AG356"/>
    <mergeCell ref="AH355:AH356"/>
    <mergeCell ref="AI355:AI356"/>
    <mergeCell ref="Q355:Q356"/>
    <mergeCell ref="R355:R356"/>
    <mergeCell ref="S355:S356"/>
    <mergeCell ref="T355:T356"/>
    <mergeCell ref="U355:U356"/>
    <mergeCell ref="AB355:AB356"/>
    <mergeCell ref="I355:I356"/>
    <mergeCell ref="J355:J356"/>
    <mergeCell ref="K355:K356"/>
    <mergeCell ref="N355:N356"/>
    <mergeCell ref="O355:O356"/>
    <mergeCell ref="P355:P356"/>
    <mergeCell ref="A360:A362"/>
    <mergeCell ref="B360:B361"/>
    <mergeCell ref="C360:C361"/>
    <mergeCell ref="D360:D361"/>
    <mergeCell ref="F360:F361"/>
    <mergeCell ref="H360:H361"/>
    <mergeCell ref="I358:I359"/>
    <mergeCell ref="J358:J359"/>
    <mergeCell ref="K358:K359"/>
    <mergeCell ref="N358:AB358"/>
    <mergeCell ref="AD358:AK358"/>
    <mergeCell ref="AM358:AT358"/>
    <mergeCell ref="N359:T359"/>
    <mergeCell ref="AD359:AJ359"/>
    <mergeCell ref="AM359:AS359"/>
    <mergeCell ref="A358:A359"/>
    <mergeCell ref="B358:B359"/>
    <mergeCell ref="C358:C359"/>
    <mergeCell ref="D358:D359"/>
    <mergeCell ref="F358:F359"/>
    <mergeCell ref="H358:H359"/>
    <mergeCell ref="AQ360:AQ361"/>
    <mergeCell ref="AR360:AR361"/>
    <mergeCell ref="AS360:AS361"/>
    <mergeCell ref="AT360:AT361"/>
    <mergeCell ref="B362:G362"/>
    <mergeCell ref="I362:AT362"/>
    <mergeCell ref="AJ360:AJ361"/>
    <mergeCell ref="AK360:AK361"/>
    <mergeCell ref="AM360:AM361"/>
    <mergeCell ref="AN360:AN361"/>
    <mergeCell ref="AO360:AO361"/>
    <mergeCell ref="AP360:AP361"/>
    <mergeCell ref="AD360:AD361"/>
    <mergeCell ref="AE360:AE361"/>
    <mergeCell ref="AF360:AF361"/>
    <mergeCell ref="AG360:AG361"/>
    <mergeCell ref="AH360:AH361"/>
    <mergeCell ref="AI360:AI361"/>
    <mergeCell ref="Q360:Q361"/>
    <mergeCell ref="R360:R361"/>
    <mergeCell ref="S360:S361"/>
    <mergeCell ref="T360:T361"/>
    <mergeCell ref="U360:U361"/>
    <mergeCell ref="AB360:AB361"/>
    <mergeCell ref="I360:I361"/>
    <mergeCell ref="J360:J361"/>
    <mergeCell ref="K360:K361"/>
    <mergeCell ref="N360:N361"/>
    <mergeCell ref="O360:O361"/>
    <mergeCell ref="P360:P361"/>
    <mergeCell ref="A365:A367"/>
    <mergeCell ref="B365:B366"/>
    <mergeCell ref="C365:C366"/>
    <mergeCell ref="D365:D366"/>
    <mergeCell ref="F365:F366"/>
    <mergeCell ref="H365:H366"/>
    <mergeCell ref="I363:I364"/>
    <mergeCell ref="J363:J364"/>
    <mergeCell ref="K363:K364"/>
    <mergeCell ref="N363:AB363"/>
    <mergeCell ref="AD363:AK363"/>
    <mergeCell ref="AM363:AT363"/>
    <mergeCell ref="N364:T364"/>
    <mergeCell ref="AD364:AJ364"/>
    <mergeCell ref="AM364:AS364"/>
    <mergeCell ref="A363:A364"/>
    <mergeCell ref="B363:B364"/>
    <mergeCell ref="C363:C364"/>
    <mergeCell ref="D363:D364"/>
    <mergeCell ref="F363:F364"/>
    <mergeCell ref="H363:H364"/>
    <mergeCell ref="AQ365:AQ366"/>
    <mergeCell ref="AR365:AR366"/>
    <mergeCell ref="AS365:AS366"/>
    <mergeCell ref="AT365:AT366"/>
    <mergeCell ref="B367:G367"/>
    <mergeCell ref="I367:AT367"/>
    <mergeCell ref="AJ365:AJ366"/>
    <mergeCell ref="AK365:AK366"/>
    <mergeCell ref="AM365:AM366"/>
    <mergeCell ref="AN365:AN366"/>
    <mergeCell ref="AO365:AO366"/>
    <mergeCell ref="AP365:AP366"/>
    <mergeCell ref="AD365:AD366"/>
    <mergeCell ref="AE365:AE366"/>
    <mergeCell ref="AF365:AF366"/>
    <mergeCell ref="AG365:AG366"/>
    <mergeCell ref="AH365:AH366"/>
    <mergeCell ref="AI365:AI366"/>
    <mergeCell ref="Q365:Q366"/>
    <mergeCell ref="R365:R366"/>
    <mergeCell ref="S365:S366"/>
    <mergeCell ref="T365:T366"/>
    <mergeCell ref="U365:U366"/>
    <mergeCell ref="AB365:AB366"/>
    <mergeCell ref="I365:I366"/>
    <mergeCell ref="J365:J366"/>
    <mergeCell ref="K365:K366"/>
    <mergeCell ref="N365:N366"/>
    <mergeCell ref="O365:O366"/>
    <mergeCell ref="P365:P366"/>
    <mergeCell ref="A370:A372"/>
    <mergeCell ref="B370:B371"/>
    <mergeCell ref="C370:C371"/>
    <mergeCell ref="D370:D371"/>
    <mergeCell ref="F370:F371"/>
    <mergeCell ref="H370:H371"/>
    <mergeCell ref="I368:I369"/>
    <mergeCell ref="J368:J369"/>
    <mergeCell ref="K368:K369"/>
    <mergeCell ref="N368:AB368"/>
    <mergeCell ref="AD368:AK368"/>
    <mergeCell ref="AM368:AT368"/>
    <mergeCell ref="N369:T369"/>
    <mergeCell ref="AD369:AJ369"/>
    <mergeCell ref="AM369:AS369"/>
    <mergeCell ref="A368:A369"/>
    <mergeCell ref="B368:B369"/>
    <mergeCell ref="C368:C369"/>
    <mergeCell ref="D368:D369"/>
    <mergeCell ref="F368:F369"/>
    <mergeCell ref="H368:H369"/>
    <mergeCell ref="AQ370:AQ371"/>
    <mergeCell ref="AR370:AR371"/>
    <mergeCell ref="AS370:AS371"/>
    <mergeCell ref="AT370:AT371"/>
    <mergeCell ref="B372:G372"/>
    <mergeCell ref="I372:AT372"/>
    <mergeCell ref="AJ370:AJ371"/>
    <mergeCell ref="AK370:AK371"/>
    <mergeCell ref="AM370:AM371"/>
    <mergeCell ref="AN370:AN371"/>
    <mergeCell ref="AO370:AO371"/>
    <mergeCell ref="AP370:AP371"/>
    <mergeCell ref="AD370:AD371"/>
    <mergeCell ref="AE370:AE371"/>
    <mergeCell ref="AF370:AF371"/>
    <mergeCell ref="AG370:AG371"/>
    <mergeCell ref="AH370:AH371"/>
    <mergeCell ref="AI370:AI371"/>
    <mergeCell ref="Q370:Q371"/>
    <mergeCell ref="R370:R371"/>
    <mergeCell ref="S370:S371"/>
    <mergeCell ref="T370:T371"/>
    <mergeCell ref="U370:U371"/>
    <mergeCell ref="AB370:AB371"/>
    <mergeCell ref="I370:I371"/>
    <mergeCell ref="J370:J371"/>
    <mergeCell ref="K370:K371"/>
    <mergeCell ref="N370:N371"/>
    <mergeCell ref="O370:O371"/>
    <mergeCell ref="P370:P371"/>
    <mergeCell ref="A375:A377"/>
    <mergeCell ref="B375:B376"/>
    <mergeCell ref="C375:C376"/>
    <mergeCell ref="D375:D376"/>
    <mergeCell ref="F375:F376"/>
    <mergeCell ref="H375:H376"/>
    <mergeCell ref="I373:I374"/>
    <mergeCell ref="J373:J374"/>
    <mergeCell ref="K373:K374"/>
    <mergeCell ref="N373:AB373"/>
    <mergeCell ref="AD373:AK373"/>
    <mergeCell ref="AM373:AT373"/>
    <mergeCell ref="N374:T374"/>
    <mergeCell ref="AD374:AJ374"/>
    <mergeCell ref="AM374:AS374"/>
    <mergeCell ref="A373:A374"/>
    <mergeCell ref="B373:B374"/>
    <mergeCell ref="C373:C374"/>
    <mergeCell ref="D373:D374"/>
    <mergeCell ref="F373:F374"/>
    <mergeCell ref="H373:H374"/>
    <mergeCell ref="AQ375:AQ376"/>
    <mergeCell ref="AR375:AR376"/>
    <mergeCell ref="AS375:AS376"/>
    <mergeCell ref="AT375:AT376"/>
    <mergeCell ref="B377:G377"/>
    <mergeCell ref="I377:AT377"/>
    <mergeCell ref="AJ375:AJ376"/>
    <mergeCell ref="AK375:AK376"/>
    <mergeCell ref="AM375:AM376"/>
    <mergeCell ref="AN375:AN376"/>
    <mergeCell ref="AO375:AO376"/>
    <mergeCell ref="AP375:AP376"/>
    <mergeCell ref="AD375:AD376"/>
    <mergeCell ref="AE375:AE376"/>
    <mergeCell ref="AF375:AF376"/>
    <mergeCell ref="AG375:AG376"/>
    <mergeCell ref="AH375:AH376"/>
    <mergeCell ref="AI375:AI376"/>
    <mergeCell ref="Q375:Q376"/>
    <mergeCell ref="R375:R376"/>
    <mergeCell ref="S375:S376"/>
    <mergeCell ref="T375:T376"/>
    <mergeCell ref="U375:U376"/>
    <mergeCell ref="AB375:AB376"/>
    <mergeCell ref="I375:I376"/>
    <mergeCell ref="J375:J376"/>
    <mergeCell ref="K375:K376"/>
    <mergeCell ref="N375:N376"/>
    <mergeCell ref="O375:O376"/>
    <mergeCell ref="P375:P376"/>
    <mergeCell ref="A380:A382"/>
    <mergeCell ref="B380:B381"/>
    <mergeCell ref="C380:C381"/>
    <mergeCell ref="D380:D381"/>
    <mergeCell ref="F380:F381"/>
    <mergeCell ref="H380:H381"/>
    <mergeCell ref="I378:I379"/>
    <mergeCell ref="J378:J379"/>
    <mergeCell ref="K378:K379"/>
    <mergeCell ref="N378:AB378"/>
    <mergeCell ref="AD378:AK378"/>
    <mergeCell ref="AM378:AT378"/>
    <mergeCell ref="N379:T379"/>
    <mergeCell ref="AD379:AJ379"/>
    <mergeCell ref="AM379:AS379"/>
    <mergeCell ref="A378:A379"/>
    <mergeCell ref="B378:B379"/>
    <mergeCell ref="C378:C379"/>
    <mergeCell ref="D378:D379"/>
    <mergeCell ref="F378:F379"/>
    <mergeCell ref="H378:H379"/>
    <mergeCell ref="AQ380:AQ381"/>
    <mergeCell ref="AR380:AR381"/>
    <mergeCell ref="AS380:AS381"/>
    <mergeCell ref="AT380:AT381"/>
    <mergeCell ref="B382:G382"/>
    <mergeCell ref="I382:AT382"/>
    <mergeCell ref="AJ380:AJ381"/>
    <mergeCell ref="AK380:AK381"/>
    <mergeCell ref="AM380:AM381"/>
    <mergeCell ref="AN380:AN381"/>
    <mergeCell ref="AO380:AO381"/>
    <mergeCell ref="AP380:AP381"/>
    <mergeCell ref="AD380:AD381"/>
    <mergeCell ref="AE380:AE381"/>
    <mergeCell ref="AF380:AF381"/>
    <mergeCell ref="AG380:AG381"/>
    <mergeCell ref="AH380:AH381"/>
    <mergeCell ref="AI380:AI381"/>
    <mergeCell ref="Q380:Q381"/>
    <mergeCell ref="R380:R381"/>
    <mergeCell ref="S380:S381"/>
    <mergeCell ref="T380:T381"/>
    <mergeCell ref="U380:U381"/>
    <mergeCell ref="AB380:AB381"/>
    <mergeCell ref="I380:I381"/>
    <mergeCell ref="J380:J381"/>
    <mergeCell ref="K380:K381"/>
    <mergeCell ref="N380:N381"/>
    <mergeCell ref="O380:O381"/>
    <mergeCell ref="P380:P381"/>
    <mergeCell ref="A385:A387"/>
    <mergeCell ref="B385:B386"/>
    <mergeCell ref="C385:C386"/>
    <mergeCell ref="D385:D386"/>
    <mergeCell ref="F385:F386"/>
    <mergeCell ref="H385:H386"/>
    <mergeCell ref="I383:I384"/>
    <mergeCell ref="J383:J384"/>
    <mergeCell ref="K383:K384"/>
    <mergeCell ref="N383:AB383"/>
    <mergeCell ref="AD383:AK383"/>
    <mergeCell ref="AM383:AT383"/>
    <mergeCell ref="N384:T384"/>
    <mergeCell ref="AD384:AJ384"/>
    <mergeCell ref="AM384:AS384"/>
    <mergeCell ref="A383:A384"/>
    <mergeCell ref="B383:B384"/>
    <mergeCell ref="C383:C384"/>
    <mergeCell ref="D383:D384"/>
    <mergeCell ref="F383:F384"/>
    <mergeCell ref="H383:H384"/>
    <mergeCell ref="AQ385:AQ386"/>
    <mergeCell ref="AR385:AR386"/>
    <mergeCell ref="AS385:AS386"/>
    <mergeCell ref="AT385:AT386"/>
    <mergeCell ref="B387:G387"/>
    <mergeCell ref="I387:AT387"/>
    <mergeCell ref="AJ385:AJ386"/>
    <mergeCell ref="AK385:AK386"/>
    <mergeCell ref="AM385:AM386"/>
    <mergeCell ref="AN385:AN386"/>
    <mergeCell ref="AO385:AO386"/>
    <mergeCell ref="AP385:AP386"/>
    <mergeCell ref="AD385:AD386"/>
    <mergeCell ref="AE385:AE386"/>
    <mergeCell ref="AF385:AF386"/>
    <mergeCell ref="AG385:AG386"/>
    <mergeCell ref="AH385:AH386"/>
    <mergeCell ref="AI385:AI386"/>
    <mergeCell ref="Q385:Q386"/>
    <mergeCell ref="R385:R386"/>
    <mergeCell ref="S385:S386"/>
    <mergeCell ref="T385:T386"/>
    <mergeCell ref="U385:U386"/>
    <mergeCell ref="AB385:AB386"/>
    <mergeCell ref="I385:I386"/>
    <mergeCell ref="J385:J386"/>
    <mergeCell ref="K385:K386"/>
    <mergeCell ref="N385:N386"/>
    <mergeCell ref="O385:O386"/>
    <mergeCell ref="P385:P386"/>
    <mergeCell ref="A390:A392"/>
    <mergeCell ref="B390:B391"/>
    <mergeCell ref="C390:C391"/>
    <mergeCell ref="D390:D391"/>
    <mergeCell ref="F390:F391"/>
    <mergeCell ref="H390:H391"/>
    <mergeCell ref="I388:I389"/>
    <mergeCell ref="J388:J389"/>
    <mergeCell ref="K388:K389"/>
    <mergeCell ref="N388:AB388"/>
    <mergeCell ref="AD388:AK388"/>
    <mergeCell ref="AM388:AT388"/>
    <mergeCell ref="N389:T389"/>
    <mergeCell ref="AD389:AJ389"/>
    <mergeCell ref="AM389:AS389"/>
    <mergeCell ref="A388:A389"/>
    <mergeCell ref="B388:B389"/>
    <mergeCell ref="C388:C389"/>
    <mergeCell ref="D388:D389"/>
    <mergeCell ref="F388:F389"/>
    <mergeCell ref="H388:H389"/>
    <mergeCell ref="AQ390:AQ391"/>
    <mergeCell ref="AR390:AR391"/>
    <mergeCell ref="AS390:AS391"/>
    <mergeCell ref="AT390:AT391"/>
    <mergeCell ref="B392:G392"/>
    <mergeCell ref="I392:AT392"/>
    <mergeCell ref="AJ390:AJ391"/>
    <mergeCell ref="AK390:AK391"/>
    <mergeCell ref="AM390:AM391"/>
    <mergeCell ref="AN390:AN391"/>
    <mergeCell ref="AO390:AO391"/>
    <mergeCell ref="AP390:AP391"/>
    <mergeCell ref="AD390:AD391"/>
    <mergeCell ref="AE390:AE391"/>
    <mergeCell ref="AF390:AF391"/>
    <mergeCell ref="AG390:AG391"/>
    <mergeCell ref="AH390:AH391"/>
    <mergeCell ref="AI390:AI391"/>
    <mergeCell ref="Q390:Q391"/>
    <mergeCell ref="R390:R391"/>
    <mergeCell ref="S390:S391"/>
    <mergeCell ref="T390:T391"/>
    <mergeCell ref="U390:U391"/>
    <mergeCell ref="AB390:AB391"/>
    <mergeCell ref="I390:I391"/>
    <mergeCell ref="J390:J391"/>
    <mergeCell ref="K390:K391"/>
    <mergeCell ref="N390:N391"/>
    <mergeCell ref="O390:O391"/>
    <mergeCell ref="P390:P391"/>
    <mergeCell ref="A395:A397"/>
    <mergeCell ref="B395:B396"/>
    <mergeCell ref="C395:C396"/>
    <mergeCell ref="D395:D396"/>
    <mergeCell ref="F395:F396"/>
    <mergeCell ref="H395:H396"/>
    <mergeCell ref="I393:I394"/>
    <mergeCell ref="J393:J394"/>
    <mergeCell ref="K393:K394"/>
    <mergeCell ref="N393:AB393"/>
    <mergeCell ref="AD393:AK393"/>
    <mergeCell ref="AM393:AT393"/>
    <mergeCell ref="N394:T394"/>
    <mergeCell ref="AD394:AJ394"/>
    <mergeCell ref="AM394:AS394"/>
    <mergeCell ref="A393:A394"/>
    <mergeCell ref="B393:B394"/>
    <mergeCell ref="C393:C394"/>
    <mergeCell ref="D393:D394"/>
    <mergeCell ref="F393:F394"/>
    <mergeCell ref="H393:H394"/>
    <mergeCell ref="AQ395:AQ396"/>
    <mergeCell ref="AR395:AR396"/>
    <mergeCell ref="AS395:AS396"/>
    <mergeCell ref="AT395:AT396"/>
    <mergeCell ref="B397:G397"/>
    <mergeCell ref="I397:AT397"/>
    <mergeCell ref="AJ395:AJ396"/>
    <mergeCell ref="AK395:AK396"/>
    <mergeCell ref="AM395:AM396"/>
    <mergeCell ref="AN395:AN396"/>
    <mergeCell ref="AO395:AO396"/>
    <mergeCell ref="AP395:AP396"/>
    <mergeCell ref="AD395:AD396"/>
    <mergeCell ref="AE395:AE396"/>
    <mergeCell ref="AF395:AF396"/>
    <mergeCell ref="AG395:AG396"/>
    <mergeCell ref="AH395:AH396"/>
    <mergeCell ref="AI395:AI396"/>
    <mergeCell ref="Q395:Q396"/>
    <mergeCell ref="R395:R396"/>
    <mergeCell ref="S395:S396"/>
    <mergeCell ref="T395:T396"/>
    <mergeCell ref="U395:U396"/>
    <mergeCell ref="AB395:AB396"/>
    <mergeCell ref="I395:I396"/>
    <mergeCell ref="J395:J396"/>
    <mergeCell ref="K395:K396"/>
    <mergeCell ref="N395:N396"/>
    <mergeCell ref="O395:O396"/>
    <mergeCell ref="P395:P396"/>
    <mergeCell ref="A400:A402"/>
    <mergeCell ref="B400:B401"/>
    <mergeCell ref="C400:C401"/>
    <mergeCell ref="D400:D401"/>
    <mergeCell ref="F400:F401"/>
    <mergeCell ref="H400:H401"/>
    <mergeCell ref="I398:I399"/>
    <mergeCell ref="J398:J399"/>
    <mergeCell ref="K398:K399"/>
    <mergeCell ref="N398:AB398"/>
    <mergeCell ref="AD398:AK398"/>
    <mergeCell ref="AM398:AT398"/>
    <mergeCell ref="N399:T399"/>
    <mergeCell ref="AD399:AJ399"/>
    <mergeCell ref="AM399:AS399"/>
    <mergeCell ref="A398:A399"/>
    <mergeCell ref="B398:B399"/>
    <mergeCell ref="C398:C399"/>
    <mergeCell ref="D398:D399"/>
    <mergeCell ref="F398:F399"/>
    <mergeCell ref="H398:H399"/>
    <mergeCell ref="AQ400:AQ401"/>
    <mergeCell ref="AR400:AR401"/>
    <mergeCell ref="AS400:AS401"/>
    <mergeCell ref="AT400:AT401"/>
    <mergeCell ref="B402:G402"/>
    <mergeCell ref="I402:AT402"/>
    <mergeCell ref="AJ400:AJ401"/>
    <mergeCell ref="AK400:AK401"/>
    <mergeCell ref="AM400:AM401"/>
    <mergeCell ref="AN400:AN401"/>
    <mergeCell ref="AO400:AO401"/>
    <mergeCell ref="AP400:AP401"/>
    <mergeCell ref="AD400:AD401"/>
    <mergeCell ref="AE400:AE401"/>
    <mergeCell ref="AF400:AF401"/>
    <mergeCell ref="AG400:AG401"/>
    <mergeCell ref="AH400:AH401"/>
    <mergeCell ref="AI400:AI401"/>
    <mergeCell ref="Q400:Q401"/>
    <mergeCell ref="R400:R401"/>
    <mergeCell ref="S400:S401"/>
    <mergeCell ref="T400:T401"/>
    <mergeCell ref="U400:U401"/>
    <mergeCell ref="AB400:AB401"/>
    <mergeCell ref="I400:I401"/>
    <mergeCell ref="J400:J401"/>
    <mergeCell ref="K400:K401"/>
    <mergeCell ref="N400:N401"/>
    <mergeCell ref="O400:O401"/>
    <mergeCell ref="P400:P401"/>
  </mergeCells>
  <phoneticPr fontId="15"/>
  <conditionalFormatting sqref="J5">
    <cfRule type="expression" dxfId="883" priority="478">
      <formula>AND($I5&lt;&gt;"107 ハーフマラソン",$I5&lt;&gt;"062 10000mW")</formula>
    </cfRule>
  </conditionalFormatting>
  <conditionalFormatting sqref="K5">
    <cfRule type="containsText" dxfId="882" priority="475" operator="containsText" text="B標準">
      <formula>NOT(ISERROR(SEARCH("B標準",K5)))</formula>
    </cfRule>
    <cfRule type="containsText" dxfId="881" priority="476" operator="containsText" text="A標準">
      <formula>NOT(ISERROR(SEARCH("A標準",K5)))</formula>
    </cfRule>
    <cfRule type="containsText" dxfId="880" priority="477" operator="containsText" text="未突破">
      <formula>NOT(ISERROR(SEARCH("未突破",K5)))</formula>
    </cfRule>
  </conditionalFormatting>
  <conditionalFormatting sqref="I5">
    <cfRule type="expression" dxfId="879" priority="479">
      <formula>AND($I5&lt;&gt;"",OR($BJ5&gt;=4,$BK5&gt;=2))</formula>
    </cfRule>
  </conditionalFormatting>
  <conditionalFormatting sqref="I5:J5">
    <cfRule type="expression" dxfId="878" priority="480" stopIfTrue="1">
      <formula>AND($I5&lt;&gt;"",OR($I5=#REF!,$I5=$I6,$I5=#REF!))</formula>
    </cfRule>
  </conditionalFormatting>
  <conditionalFormatting sqref="K10">
    <cfRule type="containsText" dxfId="877" priority="469" operator="containsText" text="B標準">
      <formula>NOT(ISERROR(SEARCH("B標準",K10)))</formula>
    </cfRule>
    <cfRule type="containsText" dxfId="876" priority="470" operator="containsText" text="A標準">
      <formula>NOT(ISERROR(SEARCH("A標準",K10)))</formula>
    </cfRule>
    <cfRule type="containsText" dxfId="875" priority="471" operator="containsText" text="未突破">
      <formula>NOT(ISERROR(SEARCH("未突破",K10)))</formula>
    </cfRule>
  </conditionalFormatting>
  <conditionalFormatting sqref="K400">
    <cfRule type="containsText" dxfId="874" priority="1" operator="containsText" text="B標準">
      <formula>NOT(ISERROR(SEARCH("B標準",K400)))</formula>
    </cfRule>
    <cfRule type="containsText" dxfId="873" priority="2" operator="containsText" text="A標準">
      <formula>NOT(ISERROR(SEARCH("A標準",K400)))</formula>
    </cfRule>
    <cfRule type="containsText" dxfId="872" priority="3" operator="containsText" text="未突破">
      <formula>NOT(ISERROR(SEARCH("未突破",K400)))</formula>
    </cfRule>
  </conditionalFormatting>
  <conditionalFormatting sqref="J10">
    <cfRule type="expression" dxfId="871" priority="472">
      <formula>AND($I10&lt;&gt;"107 ハーフマラソン",$I10&lt;&gt;"062 10000mW")</formula>
    </cfRule>
  </conditionalFormatting>
  <conditionalFormatting sqref="I10">
    <cfRule type="expression" dxfId="870" priority="473">
      <formula>AND($I10&lt;&gt;"",OR($BJ10&gt;=4,$BK10&gt;=2))</formula>
    </cfRule>
  </conditionalFormatting>
  <conditionalFormatting sqref="I10:J10">
    <cfRule type="expression" dxfId="869" priority="474" stopIfTrue="1">
      <formula>AND($I10&lt;&gt;"",OR($I10=#REF!,$I10=$I11,$I10=#REF!))</formula>
    </cfRule>
  </conditionalFormatting>
  <conditionalFormatting sqref="J15">
    <cfRule type="expression" dxfId="868" priority="466">
      <formula>AND($I15&lt;&gt;"107 ハーフマラソン",$I15&lt;&gt;"062 10000mW")</formula>
    </cfRule>
  </conditionalFormatting>
  <conditionalFormatting sqref="K15">
    <cfRule type="containsText" dxfId="867" priority="463" operator="containsText" text="B標準">
      <formula>NOT(ISERROR(SEARCH("B標準",K15)))</formula>
    </cfRule>
    <cfRule type="containsText" dxfId="866" priority="464" operator="containsText" text="A標準">
      <formula>NOT(ISERROR(SEARCH("A標準",K15)))</formula>
    </cfRule>
    <cfRule type="containsText" dxfId="865" priority="465" operator="containsText" text="未突破">
      <formula>NOT(ISERROR(SEARCH("未突破",K15)))</formula>
    </cfRule>
  </conditionalFormatting>
  <conditionalFormatting sqref="I15">
    <cfRule type="expression" dxfId="864" priority="467">
      <formula>AND($I15&lt;&gt;"",OR($BJ15&gt;=4,$BK15&gt;=2))</formula>
    </cfRule>
  </conditionalFormatting>
  <conditionalFormatting sqref="I15:J15">
    <cfRule type="expression" dxfId="863" priority="468" stopIfTrue="1">
      <formula>AND($I15&lt;&gt;"",OR($I15=#REF!,$I15=$I16,$I15=#REF!))</formula>
    </cfRule>
  </conditionalFormatting>
  <conditionalFormatting sqref="J20">
    <cfRule type="expression" dxfId="862" priority="460">
      <formula>AND($I20&lt;&gt;"107 ハーフマラソン",$I20&lt;&gt;"062 10000mW")</formula>
    </cfRule>
  </conditionalFormatting>
  <conditionalFormatting sqref="K20">
    <cfRule type="containsText" dxfId="861" priority="457" operator="containsText" text="B標準">
      <formula>NOT(ISERROR(SEARCH("B標準",K20)))</formula>
    </cfRule>
    <cfRule type="containsText" dxfId="860" priority="458" operator="containsText" text="A標準">
      <formula>NOT(ISERROR(SEARCH("A標準",K20)))</formula>
    </cfRule>
    <cfRule type="containsText" dxfId="859" priority="459" operator="containsText" text="未突破">
      <formula>NOT(ISERROR(SEARCH("未突破",K20)))</formula>
    </cfRule>
  </conditionalFormatting>
  <conditionalFormatting sqref="I20">
    <cfRule type="expression" dxfId="858" priority="461">
      <formula>AND($I20&lt;&gt;"",OR($BJ20&gt;=4,$BK20&gt;=2))</formula>
    </cfRule>
  </conditionalFormatting>
  <conditionalFormatting sqref="I20:J20">
    <cfRule type="expression" dxfId="857" priority="462" stopIfTrue="1">
      <formula>AND($I20&lt;&gt;"",OR($I20=#REF!,$I20=$I21,$I20=#REF!))</formula>
    </cfRule>
  </conditionalFormatting>
  <conditionalFormatting sqref="J25">
    <cfRule type="expression" dxfId="856" priority="454">
      <formula>AND($I25&lt;&gt;"107 ハーフマラソン",$I25&lt;&gt;"062 10000mW")</formula>
    </cfRule>
  </conditionalFormatting>
  <conditionalFormatting sqref="K25">
    <cfRule type="containsText" dxfId="855" priority="451" operator="containsText" text="B標準">
      <formula>NOT(ISERROR(SEARCH("B標準",K25)))</formula>
    </cfRule>
    <cfRule type="containsText" dxfId="854" priority="452" operator="containsText" text="A標準">
      <formula>NOT(ISERROR(SEARCH("A標準",K25)))</formula>
    </cfRule>
    <cfRule type="containsText" dxfId="853" priority="453" operator="containsText" text="未突破">
      <formula>NOT(ISERROR(SEARCH("未突破",K25)))</formula>
    </cfRule>
  </conditionalFormatting>
  <conditionalFormatting sqref="I25">
    <cfRule type="expression" dxfId="852" priority="455">
      <formula>AND($I25&lt;&gt;"",OR($BJ25&gt;=4,$BK25&gt;=2))</formula>
    </cfRule>
  </conditionalFormatting>
  <conditionalFormatting sqref="I25:J25">
    <cfRule type="expression" dxfId="851" priority="456" stopIfTrue="1">
      <formula>AND($I25&lt;&gt;"",OR($I25=#REF!,$I25=$I26,$I25=#REF!))</formula>
    </cfRule>
  </conditionalFormatting>
  <conditionalFormatting sqref="J30">
    <cfRule type="expression" dxfId="850" priority="448">
      <formula>AND($I30&lt;&gt;"107 ハーフマラソン",$I30&lt;&gt;"062 10000mW")</formula>
    </cfRule>
  </conditionalFormatting>
  <conditionalFormatting sqref="K30">
    <cfRule type="containsText" dxfId="849" priority="445" operator="containsText" text="B標準">
      <formula>NOT(ISERROR(SEARCH("B標準",K30)))</formula>
    </cfRule>
    <cfRule type="containsText" dxfId="848" priority="446" operator="containsText" text="A標準">
      <formula>NOT(ISERROR(SEARCH("A標準",K30)))</formula>
    </cfRule>
    <cfRule type="containsText" dxfId="847" priority="447" operator="containsText" text="未突破">
      <formula>NOT(ISERROR(SEARCH("未突破",K30)))</formula>
    </cfRule>
  </conditionalFormatting>
  <conditionalFormatting sqref="I30">
    <cfRule type="expression" dxfId="846" priority="449">
      <formula>AND($I30&lt;&gt;"",OR($BJ30&gt;=4,$BK30&gt;=2))</formula>
    </cfRule>
  </conditionalFormatting>
  <conditionalFormatting sqref="I30:J30">
    <cfRule type="expression" dxfId="845" priority="450" stopIfTrue="1">
      <formula>AND($I30&lt;&gt;"",OR($I30=#REF!,$I30=$I31,$I30=#REF!))</formula>
    </cfRule>
  </conditionalFormatting>
  <conditionalFormatting sqref="J35">
    <cfRule type="expression" dxfId="844" priority="442">
      <formula>AND($I35&lt;&gt;"107 ハーフマラソン",$I35&lt;&gt;"062 10000mW")</formula>
    </cfRule>
  </conditionalFormatting>
  <conditionalFormatting sqref="K35">
    <cfRule type="containsText" dxfId="843" priority="439" operator="containsText" text="B標準">
      <formula>NOT(ISERROR(SEARCH("B標準",K35)))</formula>
    </cfRule>
    <cfRule type="containsText" dxfId="842" priority="440" operator="containsText" text="A標準">
      <formula>NOT(ISERROR(SEARCH("A標準",K35)))</formula>
    </cfRule>
    <cfRule type="containsText" dxfId="841" priority="441" operator="containsText" text="未突破">
      <formula>NOT(ISERROR(SEARCH("未突破",K35)))</formula>
    </cfRule>
  </conditionalFormatting>
  <conditionalFormatting sqref="I35">
    <cfRule type="expression" dxfId="840" priority="443">
      <formula>AND($I35&lt;&gt;"",OR($BJ35&gt;=4,$BK35&gt;=2))</formula>
    </cfRule>
  </conditionalFormatting>
  <conditionalFormatting sqref="I35:J35">
    <cfRule type="expression" dxfId="839" priority="444" stopIfTrue="1">
      <formula>AND($I35&lt;&gt;"",OR($I35=#REF!,$I35=$I36,$I35=#REF!))</formula>
    </cfRule>
  </conditionalFormatting>
  <conditionalFormatting sqref="J40">
    <cfRule type="expression" dxfId="838" priority="436">
      <formula>AND($I40&lt;&gt;"107 ハーフマラソン",$I40&lt;&gt;"062 10000mW")</formula>
    </cfRule>
  </conditionalFormatting>
  <conditionalFormatting sqref="K40">
    <cfRule type="containsText" dxfId="837" priority="433" operator="containsText" text="B標準">
      <formula>NOT(ISERROR(SEARCH("B標準",K40)))</formula>
    </cfRule>
    <cfRule type="containsText" dxfId="836" priority="434" operator="containsText" text="A標準">
      <formula>NOT(ISERROR(SEARCH("A標準",K40)))</formula>
    </cfRule>
    <cfRule type="containsText" dxfId="835" priority="435" operator="containsText" text="未突破">
      <formula>NOT(ISERROR(SEARCH("未突破",K40)))</formula>
    </cfRule>
  </conditionalFormatting>
  <conditionalFormatting sqref="I40">
    <cfRule type="expression" dxfId="834" priority="437">
      <formula>AND($I40&lt;&gt;"",OR($BJ40&gt;=4,$BK40&gt;=2))</formula>
    </cfRule>
  </conditionalFormatting>
  <conditionalFormatting sqref="I40:J40">
    <cfRule type="expression" dxfId="833" priority="438" stopIfTrue="1">
      <formula>AND($I40&lt;&gt;"",OR($I40=#REF!,$I40=$I41,$I40=#REF!))</formula>
    </cfRule>
  </conditionalFormatting>
  <conditionalFormatting sqref="J45">
    <cfRule type="expression" dxfId="832" priority="430">
      <formula>AND($I45&lt;&gt;"107 ハーフマラソン",$I45&lt;&gt;"062 10000mW")</formula>
    </cfRule>
  </conditionalFormatting>
  <conditionalFormatting sqref="K45">
    <cfRule type="containsText" dxfId="831" priority="427" operator="containsText" text="B標準">
      <formula>NOT(ISERROR(SEARCH("B標準",K45)))</formula>
    </cfRule>
    <cfRule type="containsText" dxfId="830" priority="428" operator="containsText" text="A標準">
      <formula>NOT(ISERROR(SEARCH("A標準",K45)))</formula>
    </cfRule>
    <cfRule type="containsText" dxfId="829" priority="429" operator="containsText" text="未突破">
      <formula>NOT(ISERROR(SEARCH("未突破",K45)))</formula>
    </cfRule>
  </conditionalFormatting>
  <conditionalFormatting sqref="I45">
    <cfRule type="expression" dxfId="828" priority="431">
      <formula>AND($I45&lt;&gt;"",OR($BJ45&gt;=4,$BK45&gt;=2))</formula>
    </cfRule>
  </conditionalFormatting>
  <conditionalFormatting sqref="I45:J45">
    <cfRule type="expression" dxfId="827" priority="432" stopIfTrue="1">
      <formula>AND($I45&lt;&gt;"",OR($I45=#REF!,$I45=$I46,$I45=#REF!))</formula>
    </cfRule>
  </conditionalFormatting>
  <conditionalFormatting sqref="J50">
    <cfRule type="expression" dxfId="826" priority="424">
      <formula>AND($I50&lt;&gt;"107 ハーフマラソン",$I50&lt;&gt;"062 10000mW")</formula>
    </cfRule>
  </conditionalFormatting>
  <conditionalFormatting sqref="K50">
    <cfRule type="containsText" dxfId="825" priority="421" operator="containsText" text="B標準">
      <formula>NOT(ISERROR(SEARCH("B標準",K50)))</formula>
    </cfRule>
    <cfRule type="containsText" dxfId="824" priority="422" operator="containsText" text="A標準">
      <formula>NOT(ISERROR(SEARCH("A標準",K50)))</formula>
    </cfRule>
    <cfRule type="containsText" dxfId="823" priority="423" operator="containsText" text="未突破">
      <formula>NOT(ISERROR(SEARCH("未突破",K50)))</formula>
    </cfRule>
  </conditionalFormatting>
  <conditionalFormatting sqref="I50">
    <cfRule type="expression" dxfId="822" priority="425">
      <formula>AND($I50&lt;&gt;"",OR($BJ50&gt;=4,$BK50&gt;=2))</formula>
    </cfRule>
  </conditionalFormatting>
  <conditionalFormatting sqref="I50:J50">
    <cfRule type="expression" dxfId="821" priority="426" stopIfTrue="1">
      <formula>AND($I50&lt;&gt;"",OR($I50=#REF!,$I50=$I51,$I50=#REF!))</formula>
    </cfRule>
  </conditionalFormatting>
  <conditionalFormatting sqref="J55">
    <cfRule type="expression" dxfId="820" priority="418">
      <formula>AND($I55&lt;&gt;"107 ハーフマラソン",$I55&lt;&gt;"062 10000mW")</formula>
    </cfRule>
  </conditionalFormatting>
  <conditionalFormatting sqref="K55">
    <cfRule type="containsText" dxfId="819" priority="415" operator="containsText" text="B標準">
      <formula>NOT(ISERROR(SEARCH("B標準",K55)))</formula>
    </cfRule>
    <cfRule type="containsText" dxfId="818" priority="416" operator="containsText" text="A標準">
      <formula>NOT(ISERROR(SEARCH("A標準",K55)))</formula>
    </cfRule>
    <cfRule type="containsText" dxfId="817" priority="417" operator="containsText" text="未突破">
      <formula>NOT(ISERROR(SEARCH("未突破",K55)))</formula>
    </cfRule>
  </conditionalFormatting>
  <conditionalFormatting sqref="I55">
    <cfRule type="expression" dxfId="816" priority="419">
      <formula>AND($I55&lt;&gt;"",OR($BJ55&gt;=4,$BK55&gt;=2))</formula>
    </cfRule>
  </conditionalFormatting>
  <conditionalFormatting sqref="I55:J55">
    <cfRule type="expression" dxfId="815" priority="420" stopIfTrue="1">
      <formula>AND($I55&lt;&gt;"",OR($I55=#REF!,$I55=$I56,$I55=#REF!))</formula>
    </cfRule>
  </conditionalFormatting>
  <conditionalFormatting sqref="J60">
    <cfRule type="expression" dxfId="814" priority="412">
      <formula>AND($I60&lt;&gt;"107 ハーフマラソン",$I60&lt;&gt;"062 10000mW")</formula>
    </cfRule>
  </conditionalFormatting>
  <conditionalFormatting sqref="K60">
    <cfRule type="containsText" dxfId="813" priority="409" operator="containsText" text="B標準">
      <formula>NOT(ISERROR(SEARCH("B標準",K60)))</formula>
    </cfRule>
    <cfRule type="containsText" dxfId="812" priority="410" operator="containsText" text="A標準">
      <formula>NOT(ISERROR(SEARCH("A標準",K60)))</formula>
    </cfRule>
    <cfRule type="containsText" dxfId="811" priority="411" operator="containsText" text="未突破">
      <formula>NOT(ISERROR(SEARCH("未突破",K60)))</formula>
    </cfRule>
  </conditionalFormatting>
  <conditionalFormatting sqref="I60">
    <cfRule type="expression" dxfId="810" priority="413">
      <formula>AND($I60&lt;&gt;"",OR($BJ60&gt;=4,$BK60&gt;=2))</formula>
    </cfRule>
  </conditionalFormatting>
  <conditionalFormatting sqref="I60:J60">
    <cfRule type="expression" dxfId="809" priority="414" stopIfTrue="1">
      <formula>AND($I60&lt;&gt;"",OR($I60=#REF!,$I60=$I61,$I60=#REF!))</formula>
    </cfRule>
  </conditionalFormatting>
  <conditionalFormatting sqref="J65">
    <cfRule type="expression" dxfId="808" priority="406">
      <formula>AND($I65&lt;&gt;"107 ハーフマラソン",$I65&lt;&gt;"062 10000mW")</formula>
    </cfRule>
  </conditionalFormatting>
  <conditionalFormatting sqref="K65">
    <cfRule type="containsText" dxfId="807" priority="403" operator="containsText" text="B標準">
      <formula>NOT(ISERROR(SEARCH("B標準",K65)))</formula>
    </cfRule>
    <cfRule type="containsText" dxfId="806" priority="404" operator="containsText" text="A標準">
      <formula>NOT(ISERROR(SEARCH("A標準",K65)))</formula>
    </cfRule>
    <cfRule type="containsText" dxfId="805" priority="405" operator="containsText" text="未突破">
      <formula>NOT(ISERROR(SEARCH("未突破",K65)))</formula>
    </cfRule>
  </conditionalFormatting>
  <conditionalFormatting sqref="I65">
    <cfRule type="expression" dxfId="804" priority="407">
      <formula>AND($I65&lt;&gt;"",OR($BJ65&gt;=4,$BK65&gt;=2))</formula>
    </cfRule>
  </conditionalFormatting>
  <conditionalFormatting sqref="I65:J65">
    <cfRule type="expression" dxfId="803" priority="408" stopIfTrue="1">
      <formula>AND($I65&lt;&gt;"",OR($I65=#REF!,$I65=$I66,$I65=#REF!))</formula>
    </cfRule>
  </conditionalFormatting>
  <conditionalFormatting sqref="J70">
    <cfRule type="expression" dxfId="802" priority="400">
      <formula>AND($I70&lt;&gt;"107 ハーフマラソン",$I70&lt;&gt;"062 10000mW")</formula>
    </cfRule>
  </conditionalFormatting>
  <conditionalFormatting sqref="K70">
    <cfRule type="containsText" dxfId="801" priority="397" operator="containsText" text="B標準">
      <formula>NOT(ISERROR(SEARCH("B標準",K70)))</formula>
    </cfRule>
    <cfRule type="containsText" dxfId="800" priority="398" operator="containsText" text="A標準">
      <formula>NOT(ISERROR(SEARCH("A標準",K70)))</formula>
    </cfRule>
    <cfRule type="containsText" dxfId="799" priority="399" operator="containsText" text="未突破">
      <formula>NOT(ISERROR(SEARCH("未突破",K70)))</formula>
    </cfRule>
  </conditionalFormatting>
  <conditionalFormatting sqref="I70">
    <cfRule type="expression" dxfId="798" priority="401">
      <formula>AND($I70&lt;&gt;"",OR($BJ70&gt;=4,$BK70&gt;=2))</formula>
    </cfRule>
  </conditionalFormatting>
  <conditionalFormatting sqref="I70:J70">
    <cfRule type="expression" dxfId="797" priority="402" stopIfTrue="1">
      <formula>AND($I70&lt;&gt;"",OR($I70=#REF!,$I70=$I71,$I70=#REF!))</formula>
    </cfRule>
  </conditionalFormatting>
  <conditionalFormatting sqref="J75">
    <cfRule type="expression" dxfId="796" priority="394">
      <formula>AND($I75&lt;&gt;"107 ハーフマラソン",$I75&lt;&gt;"062 10000mW")</formula>
    </cfRule>
  </conditionalFormatting>
  <conditionalFormatting sqref="K75">
    <cfRule type="containsText" dxfId="795" priority="391" operator="containsText" text="B標準">
      <formula>NOT(ISERROR(SEARCH("B標準",K75)))</formula>
    </cfRule>
    <cfRule type="containsText" dxfId="794" priority="392" operator="containsText" text="A標準">
      <formula>NOT(ISERROR(SEARCH("A標準",K75)))</formula>
    </cfRule>
    <cfRule type="containsText" dxfId="793" priority="393" operator="containsText" text="未突破">
      <formula>NOT(ISERROR(SEARCH("未突破",K75)))</formula>
    </cfRule>
  </conditionalFormatting>
  <conditionalFormatting sqref="I75">
    <cfRule type="expression" dxfId="792" priority="395">
      <formula>AND($I75&lt;&gt;"",OR($BJ75&gt;=4,$BK75&gt;=2))</formula>
    </cfRule>
  </conditionalFormatting>
  <conditionalFormatting sqref="I75:J75">
    <cfRule type="expression" dxfId="791" priority="396" stopIfTrue="1">
      <formula>AND($I75&lt;&gt;"",OR($I75=#REF!,$I75=$I76,$I75=#REF!))</formula>
    </cfRule>
  </conditionalFormatting>
  <conditionalFormatting sqref="J80">
    <cfRule type="expression" dxfId="790" priority="388">
      <formula>AND($I80&lt;&gt;"107 ハーフマラソン",$I80&lt;&gt;"062 10000mW")</formula>
    </cfRule>
  </conditionalFormatting>
  <conditionalFormatting sqref="K80">
    <cfRule type="containsText" dxfId="789" priority="385" operator="containsText" text="B標準">
      <formula>NOT(ISERROR(SEARCH("B標準",K80)))</formula>
    </cfRule>
    <cfRule type="containsText" dxfId="788" priority="386" operator="containsText" text="A標準">
      <formula>NOT(ISERROR(SEARCH("A標準",K80)))</formula>
    </cfRule>
    <cfRule type="containsText" dxfId="787" priority="387" operator="containsText" text="未突破">
      <formula>NOT(ISERROR(SEARCH("未突破",K80)))</formula>
    </cfRule>
  </conditionalFormatting>
  <conditionalFormatting sqref="I80">
    <cfRule type="expression" dxfId="786" priority="389">
      <formula>AND($I80&lt;&gt;"",OR($BJ80&gt;=4,$BK80&gt;=2))</formula>
    </cfRule>
  </conditionalFormatting>
  <conditionalFormatting sqref="I80:J80">
    <cfRule type="expression" dxfId="785" priority="390" stopIfTrue="1">
      <formula>AND($I80&lt;&gt;"",OR($I80=#REF!,$I80=$I81,$I80=#REF!))</formula>
    </cfRule>
  </conditionalFormatting>
  <conditionalFormatting sqref="J85">
    <cfRule type="expression" dxfId="784" priority="382">
      <formula>AND($I85&lt;&gt;"107 ハーフマラソン",$I85&lt;&gt;"062 10000mW")</formula>
    </cfRule>
  </conditionalFormatting>
  <conditionalFormatting sqref="K85">
    <cfRule type="containsText" dxfId="783" priority="379" operator="containsText" text="B標準">
      <formula>NOT(ISERROR(SEARCH("B標準",K85)))</formula>
    </cfRule>
    <cfRule type="containsText" dxfId="782" priority="380" operator="containsText" text="A標準">
      <formula>NOT(ISERROR(SEARCH("A標準",K85)))</formula>
    </cfRule>
    <cfRule type="containsText" dxfId="781" priority="381" operator="containsText" text="未突破">
      <formula>NOT(ISERROR(SEARCH("未突破",K85)))</formula>
    </cfRule>
  </conditionalFormatting>
  <conditionalFormatting sqref="I85">
    <cfRule type="expression" dxfId="780" priority="383">
      <formula>AND($I85&lt;&gt;"",OR($BJ85&gt;=4,$BK85&gt;=2))</formula>
    </cfRule>
  </conditionalFormatting>
  <conditionalFormatting sqref="I85:J85">
    <cfRule type="expression" dxfId="779" priority="384" stopIfTrue="1">
      <formula>AND($I85&lt;&gt;"",OR($I85=#REF!,$I85=$I86,$I85=#REF!))</formula>
    </cfRule>
  </conditionalFormatting>
  <conditionalFormatting sqref="J90">
    <cfRule type="expression" dxfId="778" priority="376">
      <formula>AND($I90&lt;&gt;"107 ハーフマラソン",$I90&lt;&gt;"062 10000mW")</formula>
    </cfRule>
  </conditionalFormatting>
  <conditionalFormatting sqref="K90">
    <cfRule type="containsText" dxfId="777" priority="373" operator="containsText" text="B標準">
      <formula>NOT(ISERROR(SEARCH("B標準",K90)))</formula>
    </cfRule>
    <cfRule type="containsText" dxfId="776" priority="374" operator="containsText" text="A標準">
      <formula>NOT(ISERROR(SEARCH("A標準",K90)))</formula>
    </cfRule>
    <cfRule type="containsText" dxfId="775" priority="375" operator="containsText" text="未突破">
      <formula>NOT(ISERROR(SEARCH("未突破",K90)))</formula>
    </cfRule>
  </conditionalFormatting>
  <conditionalFormatting sqref="I90">
    <cfRule type="expression" dxfId="774" priority="377">
      <formula>AND($I90&lt;&gt;"",OR($BJ90&gt;=4,$BK90&gt;=2))</formula>
    </cfRule>
  </conditionalFormatting>
  <conditionalFormatting sqref="I90:J90">
    <cfRule type="expression" dxfId="773" priority="378" stopIfTrue="1">
      <formula>AND($I90&lt;&gt;"",OR($I90=#REF!,$I90=$I91,$I90=#REF!))</formula>
    </cfRule>
  </conditionalFormatting>
  <conditionalFormatting sqref="J95">
    <cfRule type="expression" dxfId="772" priority="370">
      <formula>AND($I95&lt;&gt;"107 ハーフマラソン",$I95&lt;&gt;"062 10000mW")</formula>
    </cfRule>
  </conditionalFormatting>
  <conditionalFormatting sqref="K95">
    <cfRule type="containsText" dxfId="771" priority="367" operator="containsText" text="B標準">
      <formula>NOT(ISERROR(SEARCH("B標準",K95)))</formula>
    </cfRule>
    <cfRule type="containsText" dxfId="770" priority="368" operator="containsText" text="A標準">
      <formula>NOT(ISERROR(SEARCH("A標準",K95)))</formula>
    </cfRule>
    <cfRule type="containsText" dxfId="769" priority="369" operator="containsText" text="未突破">
      <formula>NOT(ISERROR(SEARCH("未突破",K95)))</formula>
    </cfRule>
  </conditionalFormatting>
  <conditionalFormatting sqref="I95">
    <cfRule type="expression" dxfId="768" priority="371">
      <formula>AND($I95&lt;&gt;"",OR($BJ95&gt;=4,$BK95&gt;=2))</formula>
    </cfRule>
  </conditionalFormatting>
  <conditionalFormatting sqref="I95:J95">
    <cfRule type="expression" dxfId="767" priority="372" stopIfTrue="1">
      <formula>AND($I95&lt;&gt;"",OR($I95=#REF!,$I95=$I96,$I95=#REF!))</formula>
    </cfRule>
  </conditionalFormatting>
  <conditionalFormatting sqref="J100">
    <cfRule type="expression" dxfId="766" priority="364">
      <formula>AND($I100&lt;&gt;"107 ハーフマラソン",$I100&lt;&gt;"062 10000mW")</formula>
    </cfRule>
  </conditionalFormatting>
  <conditionalFormatting sqref="K100">
    <cfRule type="containsText" dxfId="765" priority="361" operator="containsText" text="B標準">
      <formula>NOT(ISERROR(SEARCH("B標準",K100)))</formula>
    </cfRule>
    <cfRule type="containsText" dxfId="764" priority="362" operator="containsText" text="A標準">
      <formula>NOT(ISERROR(SEARCH("A標準",K100)))</formula>
    </cfRule>
    <cfRule type="containsText" dxfId="763" priority="363" operator="containsText" text="未突破">
      <formula>NOT(ISERROR(SEARCH("未突破",K100)))</formula>
    </cfRule>
  </conditionalFormatting>
  <conditionalFormatting sqref="I100">
    <cfRule type="expression" dxfId="762" priority="365">
      <formula>AND($I100&lt;&gt;"",OR($BJ100&gt;=4,$BK100&gt;=2))</formula>
    </cfRule>
  </conditionalFormatting>
  <conditionalFormatting sqref="I100:J100">
    <cfRule type="expression" dxfId="761" priority="366" stopIfTrue="1">
      <formula>AND($I100&lt;&gt;"",OR($I100=#REF!,$I100=$I101,$I100=#REF!))</formula>
    </cfRule>
  </conditionalFormatting>
  <conditionalFormatting sqref="J105">
    <cfRule type="expression" dxfId="760" priority="358">
      <formula>AND($I105&lt;&gt;"107 ハーフマラソン",$I105&lt;&gt;"062 10000mW")</formula>
    </cfRule>
  </conditionalFormatting>
  <conditionalFormatting sqref="K105">
    <cfRule type="containsText" dxfId="759" priority="355" operator="containsText" text="B標準">
      <formula>NOT(ISERROR(SEARCH("B標準",K105)))</formula>
    </cfRule>
    <cfRule type="containsText" dxfId="758" priority="356" operator="containsText" text="A標準">
      <formula>NOT(ISERROR(SEARCH("A標準",K105)))</formula>
    </cfRule>
    <cfRule type="containsText" dxfId="757" priority="357" operator="containsText" text="未突破">
      <formula>NOT(ISERROR(SEARCH("未突破",K105)))</formula>
    </cfRule>
  </conditionalFormatting>
  <conditionalFormatting sqref="I105">
    <cfRule type="expression" dxfId="756" priority="359">
      <formula>AND($I105&lt;&gt;"",OR($BJ105&gt;=4,$BK105&gt;=2))</formula>
    </cfRule>
  </conditionalFormatting>
  <conditionalFormatting sqref="I105:J105">
    <cfRule type="expression" dxfId="755" priority="360" stopIfTrue="1">
      <formula>AND($I105&lt;&gt;"",OR($I105=#REF!,$I105=$I106,$I105=#REF!))</formula>
    </cfRule>
  </conditionalFormatting>
  <conditionalFormatting sqref="J110">
    <cfRule type="expression" dxfId="754" priority="352">
      <formula>AND($I110&lt;&gt;"107 ハーフマラソン",$I110&lt;&gt;"062 10000mW")</formula>
    </cfRule>
  </conditionalFormatting>
  <conditionalFormatting sqref="K110">
    <cfRule type="containsText" dxfId="753" priority="349" operator="containsText" text="B標準">
      <formula>NOT(ISERROR(SEARCH("B標準",K110)))</formula>
    </cfRule>
    <cfRule type="containsText" dxfId="752" priority="350" operator="containsText" text="A標準">
      <formula>NOT(ISERROR(SEARCH("A標準",K110)))</formula>
    </cfRule>
    <cfRule type="containsText" dxfId="751" priority="351" operator="containsText" text="未突破">
      <formula>NOT(ISERROR(SEARCH("未突破",K110)))</formula>
    </cfRule>
  </conditionalFormatting>
  <conditionalFormatting sqref="I110">
    <cfRule type="expression" dxfId="750" priority="353">
      <formula>AND($I110&lt;&gt;"",OR($BJ110&gt;=4,$BK110&gt;=2))</formula>
    </cfRule>
  </conditionalFormatting>
  <conditionalFormatting sqref="I110:J110">
    <cfRule type="expression" dxfId="749" priority="354" stopIfTrue="1">
      <formula>AND($I110&lt;&gt;"",OR($I110=#REF!,$I110=$I111,$I110=#REF!))</formula>
    </cfRule>
  </conditionalFormatting>
  <conditionalFormatting sqref="J115">
    <cfRule type="expression" dxfId="748" priority="346">
      <formula>AND($I115&lt;&gt;"107 ハーフマラソン",$I115&lt;&gt;"062 10000mW")</formula>
    </cfRule>
  </conditionalFormatting>
  <conditionalFormatting sqref="K115">
    <cfRule type="containsText" dxfId="747" priority="343" operator="containsText" text="B標準">
      <formula>NOT(ISERROR(SEARCH("B標準",K115)))</formula>
    </cfRule>
    <cfRule type="containsText" dxfId="746" priority="344" operator="containsText" text="A標準">
      <formula>NOT(ISERROR(SEARCH("A標準",K115)))</formula>
    </cfRule>
    <cfRule type="containsText" dxfId="745" priority="345" operator="containsText" text="未突破">
      <formula>NOT(ISERROR(SEARCH("未突破",K115)))</formula>
    </cfRule>
  </conditionalFormatting>
  <conditionalFormatting sqref="I115">
    <cfRule type="expression" dxfId="744" priority="347">
      <formula>AND($I115&lt;&gt;"",OR($BJ115&gt;=4,$BK115&gt;=2))</formula>
    </cfRule>
  </conditionalFormatting>
  <conditionalFormatting sqref="I115:J115">
    <cfRule type="expression" dxfId="743" priority="348" stopIfTrue="1">
      <formula>AND($I115&lt;&gt;"",OR($I115=#REF!,$I115=$I116,$I115=#REF!))</formula>
    </cfRule>
  </conditionalFormatting>
  <conditionalFormatting sqref="J120">
    <cfRule type="expression" dxfId="742" priority="340">
      <formula>AND($I120&lt;&gt;"107 ハーフマラソン",$I120&lt;&gt;"062 10000mW")</formula>
    </cfRule>
  </conditionalFormatting>
  <conditionalFormatting sqref="K120">
    <cfRule type="containsText" dxfId="741" priority="337" operator="containsText" text="B標準">
      <formula>NOT(ISERROR(SEARCH("B標準",K120)))</formula>
    </cfRule>
    <cfRule type="containsText" dxfId="740" priority="338" operator="containsText" text="A標準">
      <formula>NOT(ISERROR(SEARCH("A標準",K120)))</formula>
    </cfRule>
    <cfRule type="containsText" dxfId="739" priority="339" operator="containsText" text="未突破">
      <formula>NOT(ISERROR(SEARCH("未突破",K120)))</formula>
    </cfRule>
  </conditionalFormatting>
  <conditionalFormatting sqref="I120">
    <cfRule type="expression" dxfId="738" priority="341">
      <formula>AND($I120&lt;&gt;"",OR($BJ120&gt;=4,$BK120&gt;=2))</formula>
    </cfRule>
  </conditionalFormatting>
  <conditionalFormatting sqref="I120:J120">
    <cfRule type="expression" dxfId="737" priority="342" stopIfTrue="1">
      <formula>AND($I120&lt;&gt;"",OR($I120=#REF!,$I120=$I121,$I120=#REF!))</formula>
    </cfRule>
  </conditionalFormatting>
  <conditionalFormatting sqref="J125">
    <cfRule type="expression" dxfId="736" priority="334">
      <formula>AND($I125&lt;&gt;"107 ハーフマラソン",$I125&lt;&gt;"062 10000mW")</formula>
    </cfRule>
  </conditionalFormatting>
  <conditionalFormatting sqref="K125">
    <cfRule type="containsText" dxfId="735" priority="331" operator="containsText" text="B標準">
      <formula>NOT(ISERROR(SEARCH("B標準",K125)))</formula>
    </cfRule>
    <cfRule type="containsText" dxfId="734" priority="332" operator="containsText" text="A標準">
      <formula>NOT(ISERROR(SEARCH("A標準",K125)))</formula>
    </cfRule>
    <cfRule type="containsText" dxfId="733" priority="333" operator="containsText" text="未突破">
      <formula>NOT(ISERROR(SEARCH("未突破",K125)))</formula>
    </cfRule>
  </conditionalFormatting>
  <conditionalFormatting sqref="I125">
    <cfRule type="expression" dxfId="732" priority="335">
      <formula>AND($I125&lt;&gt;"",OR($BJ125&gt;=4,$BK125&gt;=2))</formula>
    </cfRule>
  </conditionalFormatting>
  <conditionalFormatting sqref="I125:J125">
    <cfRule type="expression" dxfId="731" priority="336" stopIfTrue="1">
      <formula>AND($I125&lt;&gt;"",OR($I125=#REF!,$I125=$I126,$I125=#REF!))</formula>
    </cfRule>
  </conditionalFormatting>
  <conditionalFormatting sqref="J130">
    <cfRule type="expression" dxfId="730" priority="328">
      <formula>AND($I130&lt;&gt;"107 ハーフマラソン",$I130&lt;&gt;"062 10000mW")</formula>
    </cfRule>
  </conditionalFormatting>
  <conditionalFormatting sqref="K130">
    <cfRule type="containsText" dxfId="729" priority="325" operator="containsText" text="B標準">
      <formula>NOT(ISERROR(SEARCH("B標準",K130)))</formula>
    </cfRule>
    <cfRule type="containsText" dxfId="728" priority="326" operator="containsText" text="A標準">
      <formula>NOT(ISERROR(SEARCH("A標準",K130)))</formula>
    </cfRule>
    <cfRule type="containsText" dxfId="727" priority="327" operator="containsText" text="未突破">
      <formula>NOT(ISERROR(SEARCH("未突破",K130)))</formula>
    </cfRule>
  </conditionalFormatting>
  <conditionalFormatting sqref="I130">
    <cfRule type="expression" dxfId="726" priority="329">
      <formula>AND($I130&lt;&gt;"",OR($BJ130&gt;=4,$BK130&gt;=2))</formula>
    </cfRule>
  </conditionalFormatting>
  <conditionalFormatting sqref="I130:J130">
    <cfRule type="expression" dxfId="725" priority="330" stopIfTrue="1">
      <formula>AND($I130&lt;&gt;"",OR($I130=#REF!,$I130=$I131,$I130=#REF!))</formula>
    </cfRule>
  </conditionalFormatting>
  <conditionalFormatting sqref="J135">
    <cfRule type="expression" dxfId="724" priority="322">
      <formula>AND($I135&lt;&gt;"107 ハーフマラソン",$I135&lt;&gt;"062 10000mW")</formula>
    </cfRule>
  </conditionalFormatting>
  <conditionalFormatting sqref="K135">
    <cfRule type="containsText" dxfId="723" priority="319" operator="containsText" text="B標準">
      <formula>NOT(ISERROR(SEARCH("B標準",K135)))</formula>
    </cfRule>
    <cfRule type="containsText" dxfId="722" priority="320" operator="containsText" text="A標準">
      <formula>NOT(ISERROR(SEARCH("A標準",K135)))</formula>
    </cfRule>
    <cfRule type="containsText" dxfId="721" priority="321" operator="containsText" text="未突破">
      <formula>NOT(ISERROR(SEARCH("未突破",K135)))</formula>
    </cfRule>
  </conditionalFormatting>
  <conditionalFormatting sqref="I135">
    <cfRule type="expression" dxfId="720" priority="323">
      <formula>AND($I135&lt;&gt;"",OR($BJ135&gt;=4,$BK135&gt;=2))</formula>
    </cfRule>
  </conditionalFormatting>
  <conditionalFormatting sqref="I135:J135">
    <cfRule type="expression" dxfId="719" priority="324" stopIfTrue="1">
      <formula>AND($I135&lt;&gt;"",OR($I135=#REF!,$I135=$I136,$I135=#REF!))</formula>
    </cfRule>
  </conditionalFormatting>
  <conditionalFormatting sqref="J140">
    <cfRule type="expression" dxfId="718" priority="316">
      <formula>AND($I140&lt;&gt;"107 ハーフマラソン",$I140&lt;&gt;"062 10000mW")</formula>
    </cfRule>
  </conditionalFormatting>
  <conditionalFormatting sqref="K140">
    <cfRule type="containsText" dxfId="717" priority="313" operator="containsText" text="B標準">
      <formula>NOT(ISERROR(SEARCH("B標準",K140)))</formula>
    </cfRule>
    <cfRule type="containsText" dxfId="716" priority="314" operator="containsText" text="A標準">
      <formula>NOT(ISERROR(SEARCH("A標準",K140)))</formula>
    </cfRule>
    <cfRule type="containsText" dxfId="715" priority="315" operator="containsText" text="未突破">
      <formula>NOT(ISERROR(SEARCH("未突破",K140)))</formula>
    </cfRule>
  </conditionalFormatting>
  <conditionalFormatting sqref="I140">
    <cfRule type="expression" dxfId="714" priority="317">
      <formula>AND($I140&lt;&gt;"",OR($BJ140&gt;=4,$BK140&gt;=2))</formula>
    </cfRule>
  </conditionalFormatting>
  <conditionalFormatting sqref="I140:J140">
    <cfRule type="expression" dxfId="713" priority="318" stopIfTrue="1">
      <formula>AND($I140&lt;&gt;"",OR($I140=#REF!,$I140=$I141,$I140=#REF!))</formula>
    </cfRule>
  </conditionalFormatting>
  <conditionalFormatting sqref="J145">
    <cfRule type="expression" dxfId="712" priority="310">
      <formula>AND($I145&lt;&gt;"107 ハーフマラソン",$I145&lt;&gt;"062 10000mW")</formula>
    </cfRule>
  </conditionalFormatting>
  <conditionalFormatting sqref="K145">
    <cfRule type="containsText" dxfId="711" priority="307" operator="containsText" text="B標準">
      <formula>NOT(ISERROR(SEARCH("B標準",K145)))</formula>
    </cfRule>
    <cfRule type="containsText" dxfId="710" priority="308" operator="containsText" text="A標準">
      <formula>NOT(ISERROR(SEARCH("A標準",K145)))</formula>
    </cfRule>
    <cfRule type="containsText" dxfId="709" priority="309" operator="containsText" text="未突破">
      <formula>NOT(ISERROR(SEARCH("未突破",K145)))</formula>
    </cfRule>
  </conditionalFormatting>
  <conditionalFormatting sqref="I145">
    <cfRule type="expression" dxfId="708" priority="311">
      <formula>AND($I145&lt;&gt;"",OR($BJ145&gt;=4,$BK145&gt;=2))</formula>
    </cfRule>
  </conditionalFormatting>
  <conditionalFormatting sqref="I145:J145">
    <cfRule type="expression" dxfId="707" priority="312" stopIfTrue="1">
      <formula>AND($I145&lt;&gt;"",OR($I145=#REF!,$I145=$I146,$I145=#REF!))</formula>
    </cfRule>
  </conditionalFormatting>
  <conditionalFormatting sqref="J150">
    <cfRule type="expression" dxfId="706" priority="304">
      <formula>AND($I150&lt;&gt;"107 ハーフマラソン",$I150&lt;&gt;"062 10000mW")</formula>
    </cfRule>
  </conditionalFormatting>
  <conditionalFormatting sqref="K150">
    <cfRule type="containsText" dxfId="705" priority="301" operator="containsText" text="B標準">
      <formula>NOT(ISERROR(SEARCH("B標準",K150)))</formula>
    </cfRule>
    <cfRule type="containsText" dxfId="704" priority="302" operator="containsText" text="A標準">
      <formula>NOT(ISERROR(SEARCH("A標準",K150)))</formula>
    </cfRule>
    <cfRule type="containsText" dxfId="703" priority="303" operator="containsText" text="未突破">
      <formula>NOT(ISERROR(SEARCH("未突破",K150)))</formula>
    </cfRule>
  </conditionalFormatting>
  <conditionalFormatting sqref="I150">
    <cfRule type="expression" dxfId="702" priority="305">
      <formula>AND($I150&lt;&gt;"",OR($BJ150&gt;=4,$BK150&gt;=2))</formula>
    </cfRule>
  </conditionalFormatting>
  <conditionalFormatting sqref="I150:J150">
    <cfRule type="expression" dxfId="701" priority="306" stopIfTrue="1">
      <formula>AND($I150&lt;&gt;"",OR($I150=#REF!,$I150=$I151,$I150=#REF!))</formula>
    </cfRule>
  </conditionalFormatting>
  <conditionalFormatting sqref="J155">
    <cfRule type="expression" dxfId="700" priority="298">
      <formula>AND($I155&lt;&gt;"107 ハーフマラソン",$I155&lt;&gt;"062 10000mW")</formula>
    </cfRule>
  </conditionalFormatting>
  <conditionalFormatting sqref="K155">
    <cfRule type="containsText" dxfId="699" priority="295" operator="containsText" text="B標準">
      <formula>NOT(ISERROR(SEARCH("B標準",K155)))</formula>
    </cfRule>
    <cfRule type="containsText" dxfId="698" priority="296" operator="containsText" text="A標準">
      <formula>NOT(ISERROR(SEARCH("A標準",K155)))</formula>
    </cfRule>
    <cfRule type="containsText" dxfId="697" priority="297" operator="containsText" text="未突破">
      <formula>NOT(ISERROR(SEARCH("未突破",K155)))</formula>
    </cfRule>
  </conditionalFormatting>
  <conditionalFormatting sqref="I155">
    <cfRule type="expression" dxfId="696" priority="299">
      <formula>AND($I155&lt;&gt;"",OR($BJ155&gt;=4,$BK155&gt;=2))</formula>
    </cfRule>
  </conditionalFormatting>
  <conditionalFormatting sqref="I155:J155">
    <cfRule type="expression" dxfId="695" priority="300" stopIfTrue="1">
      <formula>AND($I155&lt;&gt;"",OR($I155=#REF!,$I155=$I156,$I155=#REF!))</formula>
    </cfRule>
  </conditionalFormatting>
  <conditionalFormatting sqref="J160">
    <cfRule type="expression" dxfId="694" priority="292">
      <formula>AND($I160&lt;&gt;"107 ハーフマラソン",$I160&lt;&gt;"062 10000mW")</formula>
    </cfRule>
  </conditionalFormatting>
  <conditionalFormatting sqref="K160">
    <cfRule type="containsText" dxfId="693" priority="289" operator="containsText" text="B標準">
      <formula>NOT(ISERROR(SEARCH("B標準",K160)))</formula>
    </cfRule>
    <cfRule type="containsText" dxfId="692" priority="290" operator="containsText" text="A標準">
      <formula>NOT(ISERROR(SEARCH("A標準",K160)))</formula>
    </cfRule>
    <cfRule type="containsText" dxfId="691" priority="291" operator="containsText" text="未突破">
      <formula>NOT(ISERROR(SEARCH("未突破",K160)))</formula>
    </cfRule>
  </conditionalFormatting>
  <conditionalFormatting sqref="I160">
    <cfRule type="expression" dxfId="690" priority="293">
      <formula>AND($I160&lt;&gt;"",OR($BJ160&gt;=4,$BK160&gt;=2))</formula>
    </cfRule>
  </conditionalFormatting>
  <conditionalFormatting sqref="I160:J160">
    <cfRule type="expression" dxfId="689" priority="294" stopIfTrue="1">
      <formula>AND($I160&lt;&gt;"",OR($I160=#REF!,$I160=$I161,$I160=#REF!))</formula>
    </cfRule>
  </conditionalFormatting>
  <conditionalFormatting sqref="J165">
    <cfRule type="expression" dxfId="688" priority="286">
      <formula>AND($I165&lt;&gt;"107 ハーフマラソン",$I165&lt;&gt;"062 10000mW")</formula>
    </cfRule>
  </conditionalFormatting>
  <conditionalFormatting sqref="K165">
    <cfRule type="containsText" dxfId="687" priority="283" operator="containsText" text="B標準">
      <formula>NOT(ISERROR(SEARCH("B標準",K165)))</formula>
    </cfRule>
    <cfRule type="containsText" dxfId="686" priority="284" operator="containsText" text="A標準">
      <formula>NOT(ISERROR(SEARCH("A標準",K165)))</formula>
    </cfRule>
    <cfRule type="containsText" dxfId="685" priority="285" operator="containsText" text="未突破">
      <formula>NOT(ISERROR(SEARCH("未突破",K165)))</formula>
    </cfRule>
  </conditionalFormatting>
  <conditionalFormatting sqref="I165">
    <cfRule type="expression" dxfId="684" priority="287">
      <formula>AND($I165&lt;&gt;"",OR($BJ165&gt;=4,$BK165&gt;=2))</formula>
    </cfRule>
  </conditionalFormatting>
  <conditionalFormatting sqref="I165:J165">
    <cfRule type="expression" dxfId="683" priority="288" stopIfTrue="1">
      <formula>AND($I165&lt;&gt;"",OR($I165=#REF!,$I165=$I166,$I165=#REF!))</formula>
    </cfRule>
  </conditionalFormatting>
  <conditionalFormatting sqref="J170">
    <cfRule type="expression" dxfId="682" priority="280">
      <formula>AND($I170&lt;&gt;"107 ハーフマラソン",$I170&lt;&gt;"062 10000mW")</formula>
    </cfRule>
  </conditionalFormatting>
  <conditionalFormatting sqref="K170">
    <cfRule type="containsText" dxfId="681" priority="277" operator="containsText" text="B標準">
      <formula>NOT(ISERROR(SEARCH("B標準",K170)))</formula>
    </cfRule>
    <cfRule type="containsText" dxfId="680" priority="278" operator="containsText" text="A標準">
      <formula>NOT(ISERROR(SEARCH("A標準",K170)))</formula>
    </cfRule>
    <cfRule type="containsText" dxfId="679" priority="279" operator="containsText" text="未突破">
      <formula>NOT(ISERROR(SEARCH("未突破",K170)))</formula>
    </cfRule>
  </conditionalFormatting>
  <conditionalFormatting sqref="I170">
    <cfRule type="expression" dxfId="678" priority="281">
      <formula>AND($I170&lt;&gt;"",OR($BJ170&gt;=4,$BK170&gt;=2))</formula>
    </cfRule>
  </conditionalFormatting>
  <conditionalFormatting sqref="I170:J170">
    <cfRule type="expression" dxfId="677" priority="282" stopIfTrue="1">
      <formula>AND($I170&lt;&gt;"",OR($I170=#REF!,$I170=$I171,$I170=#REF!))</formula>
    </cfRule>
  </conditionalFormatting>
  <conditionalFormatting sqref="J175">
    <cfRule type="expression" dxfId="676" priority="274">
      <formula>AND($I175&lt;&gt;"107 ハーフマラソン",$I175&lt;&gt;"062 10000mW")</formula>
    </cfRule>
  </conditionalFormatting>
  <conditionalFormatting sqref="K175">
    <cfRule type="containsText" dxfId="675" priority="271" operator="containsText" text="B標準">
      <formula>NOT(ISERROR(SEARCH("B標準",K175)))</formula>
    </cfRule>
    <cfRule type="containsText" dxfId="674" priority="272" operator="containsText" text="A標準">
      <formula>NOT(ISERROR(SEARCH("A標準",K175)))</formula>
    </cfRule>
    <cfRule type="containsText" dxfId="673" priority="273" operator="containsText" text="未突破">
      <formula>NOT(ISERROR(SEARCH("未突破",K175)))</formula>
    </cfRule>
  </conditionalFormatting>
  <conditionalFormatting sqref="I175">
    <cfRule type="expression" dxfId="672" priority="275">
      <formula>AND($I175&lt;&gt;"",OR($BJ175&gt;=4,$BK175&gt;=2))</formula>
    </cfRule>
  </conditionalFormatting>
  <conditionalFormatting sqref="I175:J175">
    <cfRule type="expression" dxfId="671" priority="276" stopIfTrue="1">
      <formula>AND($I175&lt;&gt;"",OR($I175=#REF!,$I175=$I176,$I175=#REF!))</formula>
    </cfRule>
  </conditionalFormatting>
  <conditionalFormatting sqref="J180">
    <cfRule type="expression" dxfId="670" priority="268">
      <formula>AND($I180&lt;&gt;"107 ハーフマラソン",$I180&lt;&gt;"062 10000mW")</formula>
    </cfRule>
  </conditionalFormatting>
  <conditionalFormatting sqref="K180">
    <cfRule type="containsText" dxfId="669" priority="265" operator="containsText" text="B標準">
      <formula>NOT(ISERROR(SEARCH("B標準",K180)))</formula>
    </cfRule>
    <cfRule type="containsText" dxfId="668" priority="266" operator="containsText" text="A標準">
      <formula>NOT(ISERROR(SEARCH("A標準",K180)))</formula>
    </cfRule>
    <cfRule type="containsText" dxfId="667" priority="267" operator="containsText" text="未突破">
      <formula>NOT(ISERROR(SEARCH("未突破",K180)))</formula>
    </cfRule>
  </conditionalFormatting>
  <conditionalFormatting sqref="I180">
    <cfRule type="expression" dxfId="666" priority="269">
      <formula>AND($I180&lt;&gt;"",OR($BJ180&gt;=4,$BK180&gt;=2))</formula>
    </cfRule>
  </conditionalFormatting>
  <conditionalFormatting sqref="I180:J180">
    <cfRule type="expression" dxfId="665" priority="270" stopIfTrue="1">
      <formula>AND($I180&lt;&gt;"",OR($I180=#REF!,$I180=$I181,$I180=#REF!))</formula>
    </cfRule>
  </conditionalFormatting>
  <conditionalFormatting sqref="J185">
    <cfRule type="expression" dxfId="664" priority="262">
      <formula>AND($I185&lt;&gt;"107 ハーフマラソン",$I185&lt;&gt;"062 10000mW")</formula>
    </cfRule>
  </conditionalFormatting>
  <conditionalFormatting sqref="K185">
    <cfRule type="containsText" dxfId="663" priority="259" operator="containsText" text="B標準">
      <formula>NOT(ISERROR(SEARCH("B標準",K185)))</formula>
    </cfRule>
    <cfRule type="containsText" dxfId="662" priority="260" operator="containsText" text="A標準">
      <formula>NOT(ISERROR(SEARCH("A標準",K185)))</formula>
    </cfRule>
    <cfRule type="containsText" dxfId="661" priority="261" operator="containsText" text="未突破">
      <formula>NOT(ISERROR(SEARCH("未突破",K185)))</formula>
    </cfRule>
  </conditionalFormatting>
  <conditionalFormatting sqref="I185">
    <cfRule type="expression" dxfId="660" priority="263">
      <formula>AND($I185&lt;&gt;"",OR($BJ185&gt;=4,$BK185&gt;=2))</formula>
    </cfRule>
  </conditionalFormatting>
  <conditionalFormatting sqref="I185:J185">
    <cfRule type="expression" dxfId="659" priority="264" stopIfTrue="1">
      <formula>AND($I185&lt;&gt;"",OR($I185=#REF!,$I185=$I186,$I185=#REF!))</formula>
    </cfRule>
  </conditionalFormatting>
  <conditionalFormatting sqref="J190">
    <cfRule type="expression" dxfId="658" priority="256">
      <formula>AND($I190&lt;&gt;"107 ハーフマラソン",$I190&lt;&gt;"062 10000mW")</formula>
    </cfRule>
  </conditionalFormatting>
  <conditionalFormatting sqref="K190">
    <cfRule type="containsText" dxfId="657" priority="253" operator="containsText" text="B標準">
      <formula>NOT(ISERROR(SEARCH("B標準",K190)))</formula>
    </cfRule>
    <cfRule type="containsText" dxfId="656" priority="254" operator="containsText" text="A標準">
      <formula>NOT(ISERROR(SEARCH("A標準",K190)))</formula>
    </cfRule>
    <cfRule type="containsText" dxfId="655" priority="255" operator="containsText" text="未突破">
      <formula>NOT(ISERROR(SEARCH("未突破",K190)))</formula>
    </cfRule>
  </conditionalFormatting>
  <conditionalFormatting sqref="I190">
    <cfRule type="expression" dxfId="654" priority="257">
      <formula>AND($I190&lt;&gt;"",OR($BJ190&gt;=4,$BK190&gt;=2))</formula>
    </cfRule>
  </conditionalFormatting>
  <conditionalFormatting sqref="I190:J190">
    <cfRule type="expression" dxfId="653" priority="258" stopIfTrue="1">
      <formula>AND($I190&lt;&gt;"",OR($I190=#REF!,$I190=$I191,$I190=#REF!))</formula>
    </cfRule>
  </conditionalFormatting>
  <conditionalFormatting sqref="J195">
    <cfRule type="expression" dxfId="652" priority="250">
      <formula>AND($I195&lt;&gt;"107 ハーフマラソン",$I195&lt;&gt;"062 10000mW")</formula>
    </cfRule>
  </conditionalFormatting>
  <conditionalFormatting sqref="K195">
    <cfRule type="containsText" dxfId="651" priority="247" operator="containsText" text="B標準">
      <formula>NOT(ISERROR(SEARCH("B標準",K195)))</formula>
    </cfRule>
    <cfRule type="containsText" dxfId="650" priority="248" operator="containsText" text="A標準">
      <formula>NOT(ISERROR(SEARCH("A標準",K195)))</formula>
    </cfRule>
    <cfRule type="containsText" dxfId="649" priority="249" operator="containsText" text="未突破">
      <formula>NOT(ISERROR(SEARCH("未突破",K195)))</formula>
    </cfRule>
  </conditionalFormatting>
  <conditionalFormatting sqref="I195">
    <cfRule type="expression" dxfId="648" priority="251">
      <formula>AND($I195&lt;&gt;"",OR($BJ195&gt;=4,$BK195&gt;=2))</formula>
    </cfRule>
  </conditionalFormatting>
  <conditionalFormatting sqref="I195:J195">
    <cfRule type="expression" dxfId="647" priority="252" stopIfTrue="1">
      <formula>AND($I195&lt;&gt;"",OR($I195=#REF!,$I195=$I196,$I195=#REF!))</formula>
    </cfRule>
  </conditionalFormatting>
  <conditionalFormatting sqref="J200">
    <cfRule type="expression" dxfId="646" priority="244">
      <formula>AND($I200&lt;&gt;"107 ハーフマラソン",$I200&lt;&gt;"062 10000mW")</formula>
    </cfRule>
  </conditionalFormatting>
  <conditionalFormatting sqref="K200">
    <cfRule type="containsText" dxfId="645" priority="241" operator="containsText" text="B標準">
      <formula>NOT(ISERROR(SEARCH("B標準",K200)))</formula>
    </cfRule>
    <cfRule type="containsText" dxfId="644" priority="242" operator="containsText" text="A標準">
      <formula>NOT(ISERROR(SEARCH("A標準",K200)))</formula>
    </cfRule>
    <cfRule type="containsText" dxfId="643" priority="243" operator="containsText" text="未突破">
      <formula>NOT(ISERROR(SEARCH("未突破",K200)))</formula>
    </cfRule>
  </conditionalFormatting>
  <conditionalFormatting sqref="I200">
    <cfRule type="expression" dxfId="642" priority="245">
      <formula>AND($I200&lt;&gt;"",OR($BJ200&gt;=4,$BK200&gt;=2))</formula>
    </cfRule>
  </conditionalFormatting>
  <conditionalFormatting sqref="I200:J200">
    <cfRule type="expression" dxfId="641" priority="246" stopIfTrue="1">
      <formula>AND($I200&lt;&gt;"",OR($I200=#REF!,$I200=$I201,$I200=#REF!))</formula>
    </cfRule>
  </conditionalFormatting>
  <conditionalFormatting sqref="J205">
    <cfRule type="expression" dxfId="640" priority="238">
      <formula>AND($I205&lt;&gt;"107 ハーフマラソン",$I205&lt;&gt;"062 10000mW")</formula>
    </cfRule>
  </conditionalFormatting>
  <conditionalFormatting sqref="K205">
    <cfRule type="containsText" dxfId="639" priority="235" operator="containsText" text="B標準">
      <formula>NOT(ISERROR(SEARCH("B標準",K205)))</formula>
    </cfRule>
    <cfRule type="containsText" dxfId="638" priority="236" operator="containsText" text="A標準">
      <formula>NOT(ISERROR(SEARCH("A標準",K205)))</formula>
    </cfRule>
    <cfRule type="containsText" dxfId="637" priority="237" operator="containsText" text="未突破">
      <formula>NOT(ISERROR(SEARCH("未突破",K205)))</formula>
    </cfRule>
  </conditionalFormatting>
  <conditionalFormatting sqref="I205">
    <cfRule type="expression" dxfId="636" priority="239">
      <formula>AND($I205&lt;&gt;"",OR($BJ205&gt;=4,$BK205&gt;=2))</formula>
    </cfRule>
  </conditionalFormatting>
  <conditionalFormatting sqref="I205:J205">
    <cfRule type="expression" dxfId="635" priority="240" stopIfTrue="1">
      <formula>AND($I205&lt;&gt;"",OR($I205=#REF!,$I205=$I206,$I205=#REF!))</formula>
    </cfRule>
  </conditionalFormatting>
  <conditionalFormatting sqref="J210">
    <cfRule type="expression" dxfId="634" priority="232">
      <formula>AND($I210&lt;&gt;"107 ハーフマラソン",$I210&lt;&gt;"062 10000mW")</formula>
    </cfRule>
  </conditionalFormatting>
  <conditionalFormatting sqref="K210">
    <cfRule type="containsText" dxfId="633" priority="229" operator="containsText" text="B標準">
      <formula>NOT(ISERROR(SEARCH("B標準",K210)))</formula>
    </cfRule>
    <cfRule type="containsText" dxfId="632" priority="230" operator="containsText" text="A標準">
      <formula>NOT(ISERROR(SEARCH("A標準",K210)))</formula>
    </cfRule>
    <cfRule type="containsText" dxfId="631" priority="231" operator="containsText" text="未突破">
      <formula>NOT(ISERROR(SEARCH("未突破",K210)))</formula>
    </cfRule>
  </conditionalFormatting>
  <conditionalFormatting sqref="I210">
    <cfRule type="expression" dxfId="630" priority="233">
      <formula>AND($I210&lt;&gt;"",OR($BJ210&gt;=4,$BK210&gt;=2))</formula>
    </cfRule>
  </conditionalFormatting>
  <conditionalFormatting sqref="I210:J210">
    <cfRule type="expression" dxfId="629" priority="234" stopIfTrue="1">
      <formula>AND($I210&lt;&gt;"",OR($I210=#REF!,$I210=$I211,$I210=#REF!))</formula>
    </cfRule>
  </conditionalFormatting>
  <conditionalFormatting sqref="J215">
    <cfRule type="expression" dxfId="628" priority="226">
      <formula>AND($I215&lt;&gt;"107 ハーフマラソン",$I215&lt;&gt;"062 10000mW")</formula>
    </cfRule>
  </conditionalFormatting>
  <conditionalFormatting sqref="K215">
    <cfRule type="containsText" dxfId="627" priority="223" operator="containsText" text="B標準">
      <formula>NOT(ISERROR(SEARCH("B標準",K215)))</formula>
    </cfRule>
    <cfRule type="containsText" dxfId="626" priority="224" operator="containsText" text="A標準">
      <formula>NOT(ISERROR(SEARCH("A標準",K215)))</formula>
    </cfRule>
    <cfRule type="containsText" dxfId="625" priority="225" operator="containsText" text="未突破">
      <formula>NOT(ISERROR(SEARCH("未突破",K215)))</formula>
    </cfRule>
  </conditionalFormatting>
  <conditionalFormatting sqref="I215">
    <cfRule type="expression" dxfId="624" priority="227">
      <formula>AND($I215&lt;&gt;"",OR($BJ215&gt;=4,$BK215&gt;=2))</formula>
    </cfRule>
  </conditionalFormatting>
  <conditionalFormatting sqref="I215:J215">
    <cfRule type="expression" dxfId="623" priority="228" stopIfTrue="1">
      <formula>AND($I215&lt;&gt;"",OR($I215=#REF!,$I215=$I216,$I215=#REF!))</formula>
    </cfRule>
  </conditionalFormatting>
  <conditionalFormatting sqref="J220">
    <cfRule type="expression" dxfId="622" priority="220">
      <formula>AND($I220&lt;&gt;"107 ハーフマラソン",$I220&lt;&gt;"062 10000mW")</formula>
    </cfRule>
  </conditionalFormatting>
  <conditionalFormatting sqref="K220">
    <cfRule type="containsText" dxfId="621" priority="217" operator="containsText" text="B標準">
      <formula>NOT(ISERROR(SEARCH("B標準",K220)))</formula>
    </cfRule>
    <cfRule type="containsText" dxfId="620" priority="218" operator="containsText" text="A標準">
      <formula>NOT(ISERROR(SEARCH("A標準",K220)))</formula>
    </cfRule>
    <cfRule type="containsText" dxfId="619" priority="219" operator="containsText" text="未突破">
      <formula>NOT(ISERROR(SEARCH("未突破",K220)))</formula>
    </cfRule>
  </conditionalFormatting>
  <conditionalFormatting sqref="I220">
    <cfRule type="expression" dxfId="618" priority="221">
      <formula>AND($I220&lt;&gt;"",OR($BJ220&gt;=4,$BK220&gt;=2))</formula>
    </cfRule>
  </conditionalFormatting>
  <conditionalFormatting sqref="I220:J220">
    <cfRule type="expression" dxfId="617" priority="222" stopIfTrue="1">
      <formula>AND($I220&lt;&gt;"",OR($I220=#REF!,$I220=$I221,$I220=#REF!))</formula>
    </cfRule>
  </conditionalFormatting>
  <conditionalFormatting sqref="J225">
    <cfRule type="expression" dxfId="616" priority="214">
      <formula>AND($I225&lt;&gt;"107 ハーフマラソン",$I225&lt;&gt;"062 10000mW")</formula>
    </cfRule>
  </conditionalFormatting>
  <conditionalFormatting sqref="K225">
    <cfRule type="containsText" dxfId="615" priority="211" operator="containsText" text="B標準">
      <formula>NOT(ISERROR(SEARCH("B標準",K225)))</formula>
    </cfRule>
    <cfRule type="containsText" dxfId="614" priority="212" operator="containsText" text="A標準">
      <formula>NOT(ISERROR(SEARCH("A標準",K225)))</formula>
    </cfRule>
    <cfRule type="containsText" dxfId="613" priority="213" operator="containsText" text="未突破">
      <formula>NOT(ISERROR(SEARCH("未突破",K225)))</formula>
    </cfRule>
  </conditionalFormatting>
  <conditionalFormatting sqref="I225">
    <cfRule type="expression" dxfId="612" priority="215">
      <formula>AND($I225&lt;&gt;"",OR($BJ225&gt;=4,$BK225&gt;=2))</formula>
    </cfRule>
  </conditionalFormatting>
  <conditionalFormatting sqref="I225:J225">
    <cfRule type="expression" dxfId="611" priority="216" stopIfTrue="1">
      <formula>AND($I225&lt;&gt;"",OR($I225=#REF!,$I225=$I226,$I225=#REF!))</formula>
    </cfRule>
  </conditionalFormatting>
  <conditionalFormatting sqref="J230">
    <cfRule type="expression" dxfId="610" priority="208">
      <formula>AND($I230&lt;&gt;"107 ハーフマラソン",$I230&lt;&gt;"062 10000mW")</formula>
    </cfRule>
  </conditionalFormatting>
  <conditionalFormatting sqref="K230">
    <cfRule type="containsText" dxfId="609" priority="205" operator="containsText" text="B標準">
      <formula>NOT(ISERROR(SEARCH("B標準",K230)))</formula>
    </cfRule>
    <cfRule type="containsText" dxfId="608" priority="206" operator="containsText" text="A標準">
      <formula>NOT(ISERROR(SEARCH("A標準",K230)))</formula>
    </cfRule>
    <cfRule type="containsText" dxfId="607" priority="207" operator="containsText" text="未突破">
      <formula>NOT(ISERROR(SEARCH("未突破",K230)))</formula>
    </cfRule>
  </conditionalFormatting>
  <conditionalFormatting sqref="I230">
    <cfRule type="expression" dxfId="606" priority="209">
      <formula>AND($I230&lt;&gt;"",OR($BJ230&gt;=4,$BK230&gt;=2))</formula>
    </cfRule>
  </conditionalFormatting>
  <conditionalFormatting sqref="I230:J230">
    <cfRule type="expression" dxfId="605" priority="210" stopIfTrue="1">
      <formula>AND($I230&lt;&gt;"",OR($I230=#REF!,$I230=$I231,$I230=#REF!))</formula>
    </cfRule>
  </conditionalFormatting>
  <conditionalFormatting sqref="J235">
    <cfRule type="expression" dxfId="604" priority="202">
      <formula>AND($I235&lt;&gt;"107 ハーフマラソン",$I235&lt;&gt;"062 10000mW")</formula>
    </cfRule>
  </conditionalFormatting>
  <conditionalFormatting sqref="K235">
    <cfRule type="containsText" dxfId="603" priority="199" operator="containsText" text="B標準">
      <formula>NOT(ISERROR(SEARCH("B標準",K235)))</formula>
    </cfRule>
    <cfRule type="containsText" dxfId="602" priority="200" operator="containsText" text="A標準">
      <formula>NOT(ISERROR(SEARCH("A標準",K235)))</formula>
    </cfRule>
    <cfRule type="containsText" dxfId="601" priority="201" operator="containsText" text="未突破">
      <formula>NOT(ISERROR(SEARCH("未突破",K235)))</formula>
    </cfRule>
  </conditionalFormatting>
  <conditionalFormatting sqref="I235">
    <cfRule type="expression" dxfId="600" priority="203">
      <formula>AND($I235&lt;&gt;"",OR($BJ235&gt;=4,$BK235&gt;=2))</formula>
    </cfRule>
  </conditionalFormatting>
  <conditionalFormatting sqref="I235:J235">
    <cfRule type="expression" dxfId="599" priority="204" stopIfTrue="1">
      <formula>AND($I235&lt;&gt;"",OR($I235=#REF!,$I235=$I236,$I235=#REF!))</formula>
    </cfRule>
  </conditionalFormatting>
  <conditionalFormatting sqref="J240">
    <cfRule type="expression" dxfId="598" priority="196">
      <formula>AND($I240&lt;&gt;"107 ハーフマラソン",$I240&lt;&gt;"062 10000mW")</formula>
    </cfRule>
  </conditionalFormatting>
  <conditionalFormatting sqref="K240">
    <cfRule type="containsText" dxfId="597" priority="193" operator="containsText" text="B標準">
      <formula>NOT(ISERROR(SEARCH("B標準",K240)))</formula>
    </cfRule>
    <cfRule type="containsText" dxfId="596" priority="194" operator="containsText" text="A標準">
      <formula>NOT(ISERROR(SEARCH("A標準",K240)))</formula>
    </cfRule>
    <cfRule type="containsText" dxfId="595" priority="195" operator="containsText" text="未突破">
      <formula>NOT(ISERROR(SEARCH("未突破",K240)))</formula>
    </cfRule>
  </conditionalFormatting>
  <conditionalFormatting sqref="I240">
    <cfRule type="expression" dxfId="594" priority="197">
      <formula>AND($I240&lt;&gt;"",OR($BJ240&gt;=4,$BK240&gt;=2))</formula>
    </cfRule>
  </conditionalFormatting>
  <conditionalFormatting sqref="I240:J240">
    <cfRule type="expression" dxfId="593" priority="198" stopIfTrue="1">
      <formula>AND($I240&lt;&gt;"",OR($I240=#REF!,$I240=$I241,$I240=#REF!))</formula>
    </cfRule>
  </conditionalFormatting>
  <conditionalFormatting sqref="J245">
    <cfRule type="expression" dxfId="592" priority="190">
      <formula>AND($I245&lt;&gt;"107 ハーフマラソン",$I245&lt;&gt;"062 10000mW")</formula>
    </cfRule>
  </conditionalFormatting>
  <conditionalFormatting sqref="K245">
    <cfRule type="containsText" dxfId="591" priority="187" operator="containsText" text="B標準">
      <formula>NOT(ISERROR(SEARCH("B標準",K245)))</formula>
    </cfRule>
    <cfRule type="containsText" dxfId="590" priority="188" operator="containsText" text="A標準">
      <formula>NOT(ISERROR(SEARCH("A標準",K245)))</formula>
    </cfRule>
    <cfRule type="containsText" dxfId="589" priority="189" operator="containsText" text="未突破">
      <formula>NOT(ISERROR(SEARCH("未突破",K245)))</formula>
    </cfRule>
  </conditionalFormatting>
  <conditionalFormatting sqref="I245">
    <cfRule type="expression" dxfId="588" priority="191">
      <formula>AND($I245&lt;&gt;"",OR($BJ245&gt;=4,$BK245&gt;=2))</formula>
    </cfRule>
  </conditionalFormatting>
  <conditionalFormatting sqref="I245:J245">
    <cfRule type="expression" dxfId="587" priority="192" stopIfTrue="1">
      <formula>AND($I245&lt;&gt;"",OR($I245=#REF!,$I245=$I246,$I245=#REF!))</formula>
    </cfRule>
  </conditionalFormatting>
  <conditionalFormatting sqref="J250">
    <cfRule type="expression" dxfId="586" priority="184">
      <formula>AND($I250&lt;&gt;"107 ハーフマラソン",$I250&lt;&gt;"062 10000mW")</formula>
    </cfRule>
  </conditionalFormatting>
  <conditionalFormatting sqref="K250">
    <cfRule type="containsText" dxfId="585" priority="181" operator="containsText" text="B標準">
      <formula>NOT(ISERROR(SEARCH("B標準",K250)))</formula>
    </cfRule>
    <cfRule type="containsText" dxfId="584" priority="182" operator="containsText" text="A標準">
      <formula>NOT(ISERROR(SEARCH("A標準",K250)))</formula>
    </cfRule>
    <cfRule type="containsText" dxfId="583" priority="183" operator="containsText" text="未突破">
      <formula>NOT(ISERROR(SEARCH("未突破",K250)))</formula>
    </cfRule>
  </conditionalFormatting>
  <conditionalFormatting sqref="I250">
    <cfRule type="expression" dxfId="582" priority="185">
      <formula>AND($I250&lt;&gt;"",OR($BJ250&gt;=4,$BK250&gt;=2))</formula>
    </cfRule>
  </conditionalFormatting>
  <conditionalFormatting sqref="I250:J250">
    <cfRule type="expression" dxfId="581" priority="186" stopIfTrue="1">
      <formula>AND($I250&lt;&gt;"",OR($I250=#REF!,$I250=$I251,$I250=#REF!))</formula>
    </cfRule>
  </conditionalFormatting>
  <conditionalFormatting sqref="J255">
    <cfRule type="expression" dxfId="580" priority="178">
      <formula>AND($I255&lt;&gt;"107 ハーフマラソン",$I255&lt;&gt;"062 10000mW")</formula>
    </cfRule>
  </conditionalFormatting>
  <conditionalFormatting sqref="K255">
    <cfRule type="containsText" dxfId="579" priority="175" operator="containsText" text="B標準">
      <formula>NOT(ISERROR(SEARCH("B標準",K255)))</formula>
    </cfRule>
    <cfRule type="containsText" dxfId="578" priority="176" operator="containsText" text="A標準">
      <formula>NOT(ISERROR(SEARCH("A標準",K255)))</formula>
    </cfRule>
    <cfRule type="containsText" dxfId="577" priority="177" operator="containsText" text="未突破">
      <formula>NOT(ISERROR(SEARCH("未突破",K255)))</formula>
    </cfRule>
  </conditionalFormatting>
  <conditionalFormatting sqref="I255">
    <cfRule type="expression" dxfId="576" priority="179">
      <formula>AND($I255&lt;&gt;"",OR($BJ255&gt;=4,$BK255&gt;=2))</formula>
    </cfRule>
  </conditionalFormatting>
  <conditionalFormatting sqref="I255:J255">
    <cfRule type="expression" dxfId="575" priority="180" stopIfTrue="1">
      <formula>AND($I255&lt;&gt;"",OR($I255=#REF!,$I255=$I256,$I255=#REF!))</formula>
    </cfRule>
  </conditionalFormatting>
  <conditionalFormatting sqref="J260">
    <cfRule type="expression" dxfId="574" priority="172">
      <formula>AND($I260&lt;&gt;"107 ハーフマラソン",$I260&lt;&gt;"062 10000mW")</formula>
    </cfRule>
  </conditionalFormatting>
  <conditionalFormatting sqref="K260">
    <cfRule type="containsText" dxfId="573" priority="169" operator="containsText" text="B標準">
      <formula>NOT(ISERROR(SEARCH("B標準",K260)))</formula>
    </cfRule>
    <cfRule type="containsText" dxfId="572" priority="170" operator="containsText" text="A標準">
      <formula>NOT(ISERROR(SEARCH("A標準",K260)))</formula>
    </cfRule>
    <cfRule type="containsText" dxfId="571" priority="171" operator="containsText" text="未突破">
      <formula>NOT(ISERROR(SEARCH("未突破",K260)))</formula>
    </cfRule>
  </conditionalFormatting>
  <conditionalFormatting sqref="I260">
    <cfRule type="expression" dxfId="570" priority="173">
      <formula>AND($I260&lt;&gt;"",OR($BJ260&gt;=4,$BK260&gt;=2))</formula>
    </cfRule>
  </conditionalFormatting>
  <conditionalFormatting sqref="I260:J260">
    <cfRule type="expression" dxfId="569" priority="174" stopIfTrue="1">
      <formula>AND($I260&lt;&gt;"",OR($I260=#REF!,$I260=$I261,$I260=#REF!))</formula>
    </cfRule>
  </conditionalFormatting>
  <conditionalFormatting sqref="J265">
    <cfRule type="expression" dxfId="568" priority="166">
      <formula>AND($I265&lt;&gt;"107 ハーフマラソン",$I265&lt;&gt;"062 10000mW")</formula>
    </cfRule>
  </conditionalFormatting>
  <conditionalFormatting sqref="K265">
    <cfRule type="containsText" dxfId="567" priority="163" operator="containsText" text="B標準">
      <formula>NOT(ISERROR(SEARCH("B標準",K265)))</formula>
    </cfRule>
    <cfRule type="containsText" dxfId="566" priority="164" operator="containsText" text="A標準">
      <formula>NOT(ISERROR(SEARCH("A標準",K265)))</formula>
    </cfRule>
    <cfRule type="containsText" dxfId="565" priority="165" operator="containsText" text="未突破">
      <formula>NOT(ISERROR(SEARCH("未突破",K265)))</formula>
    </cfRule>
  </conditionalFormatting>
  <conditionalFormatting sqref="I265">
    <cfRule type="expression" dxfId="564" priority="167">
      <formula>AND($I265&lt;&gt;"",OR($BJ265&gt;=4,$BK265&gt;=2))</formula>
    </cfRule>
  </conditionalFormatting>
  <conditionalFormatting sqref="I265:J265">
    <cfRule type="expression" dxfId="563" priority="168" stopIfTrue="1">
      <formula>AND($I265&lt;&gt;"",OR($I265=#REF!,$I265=$I266,$I265=#REF!))</formula>
    </cfRule>
  </conditionalFormatting>
  <conditionalFormatting sqref="J270">
    <cfRule type="expression" dxfId="562" priority="160">
      <formula>AND($I270&lt;&gt;"107 ハーフマラソン",$I270&lt;&gt;"062 10000mW")</formula>
    </cfRule>
  </conditionalFormatting>
  <conditionalFormatting sqref="K270">
    <cfRule type="containsText" dxfId="561" priority="157" operator="containsText" text="B標準">
      <formula>NOT(ISERROR(SEARCH("B標準",K270)))</formula>
    </cfRule>
    <cfRule type="containsText" dxfId="560" priority="158" operator="containsText" text="A標準">
      <formula>NOT(ISERROR(SEARCH("A標準",K270)))</formula>
    </cfRule>
    <cfRule type="containsText" dxfId="559" priority="159" operator="containsText" text="未突破">
      <formula>NOT(ISERROR(SEARCH("未突破",K270)))</formula>
    </cfRule>
  </conditionalFormatting>
  <conditionalFormatting sqref="I270">
    <cfRule type="expression" dxfId="558" priority="161">
      <formula>AND($I270&lt;&gt;"",OR($BJ270&gt;=4,$BK270&gt;=2))</formula>
    </cfRule>
  </conditionalFormatting>
  <conditionalFormatting sqref="I270:J270">
    <cfRule type="expression" dxfId="557" priority="162" stopIfTrue="1">
      <formula>AND($I270&lt;&gt;"",OR($I270=#REF!,$I270=$I271,$I270=#REF!))</formula>
    </cfRule>
  </conditionalFormatting>
  <conditionalFormatting sqref="J275">
    <cfRule type="expression" dxfId="556" priority="154">
      <formula>AND($I275&lt;&gt;"107 ハーフマラソン",$I275&lt;&gt;"062 10000mW")</formula>
    </cfRule>
  </conditionalFormatting>
  <conditionalFormatting sqref="K275">
    <cfRule type="containsText" dxfId="555" priority="151" operator="containsText" text="B標準">
      <formula>NOT(ISERROR(SEARCH("B標準",K275)))</formula>
    </cfRule>
    <cfRule type="containsText" dxfId="554" priority="152" operator="containsText" text="A標準">
      <formula>NOT(ISERROR(SEARCH("A標準",K275)))</formula>
    </cfRule>
    <cfRule type="containsText" dxfId="553" priority="153" operator="containsText" text="未突破">
      <formula>NOT(ISERROR(SEARCH("未突破",K275)))</formula>
    </cfRule>
  </conditionalFormatting>
  <conditionalFormatting sqref="I275">
    <cfRule type="expression" dxfId="552" priority="155">
      <formula>AND($I275&lt;&gt;"",OR($BJ275&gt;=4,$BK275&gt;=2))</formula>
    </cfRule>
  </conditionalFormatting>
  <conditionalFormatting sqref="I275:J275">
    <cfRule type="expression" dxfId="551" priority="156" stopIfTrue="1">
      <formula>AND($I275&lt;&gt;"",OR($I275=#REF!,$I275=$I276,$I275=#REF!))</formula>
    </cfRule>
  </conditionalFormatting>
  <conditionalFormatting sqref="J280">
    <cfRule type="expression" dxfId="550" priority="148">
      <formula>AND($I280&lt;&gt;"107 ハーフマラソン",$I280&lt;&gt;"062 10000mW")</formula>
    </cfRule>
  </conditionalFormatting>
  <conditionalFormatting sqref="K280">
    <cfRule type="containsText" dxfId="549" priority="145" operator="containsText" text="B標準">
      <formula>NOT(ISERROR(SEARCH("B標準",K280)))</formula>
    </cfRule>
    <cfRule type="containsText" dxfId="548" priority="146" operator="containsText" text="A標準">
      <formula>NOT(ISERROR(SEARCH("A標準",K280)))</formula>
    </cfRule>
    <cfRule type="containsText" dxfId="547" priority="147" operator="containsText" text="未突破">
      <formula>NOT(ISERROR(SEARCH("未突破",K280)))</formula>
    </cfRule>
  </conditionalFormatting>
  <conditionalFormatting sqref="I280">
    <cfRule type="expression" dxfId="546" priority="149">
      <formula>AND($I280&lt;&gt;"",OR($BJ280&gt;=4,$BK280&gt;=2))</formula>
    </cfRule>
  </conditionalFormatting>
  <conditionalFormatting sqref="I280:J280">
    <cfRule type="expression" dxfId="545" priority="150" stopIfTrue="1">
      <formula>AND($I280&lt;&gt;"",OR($I280=#REF!,$I280=$I281,$I280=#REF!))</formula>
    </cfRule>
  </conditionalFormatting>
  <conditionalFormatting sqref="J285">
    <cfRule type="expression" dxfId="544" priority="142">
      <formula>AND($I285&lt;&gt;"107 ハーフマラソン",$I285&lt;&gt;"062 10000mW")</formula>
    </cfRule>
  </conditionalFormatting>
  <conditionalFormatting sqref="K285">
    <cfRule type="containsText" dxfId="543" priority="139" operator="containsText" text="B標準">
      <formula>NOT(ISERROR(SEARCH("B標準",K285)))</formula>
    </cfRule>
    <cfRule type="containsText" dxfId="542" priority="140" operator="containsText" text="A標準">
      <formula>NOT(ISERROR(SEARCH("A標準",K285)))</formula>
    </cfRule>
    <cfRule type="containsText" dxfId="541" priority="141" operator="containsText" text="未突破">
      <formula>NOT(ISERROR(SEARCH("未突破",K285)))</formula>
    </cfRule>
  </conditionalFormatting>
  <conditionalFormatting sqref="I285">
    <cfRule type="expression" dxfId="540" priority="143">
      <formula>AND($I285&lt;&gt;"",OR($BJ285&gt;=4,$BK285&gt;=2))</formula>
    </cfRule>
  </conditionalFormatting>
  <conditionalFormatting sqref="I285:J285">
    <cfRule type="expression" dxfId="539" priority="144" stopIfTrue="1">
      <formula>AND($I285&lt;&gt;"",OR($I285=#REF!,$I285=$I286,$I285=#REF!))</formula>
    </cfRule>
  </conditionalFormatting>
  <conditionalFormatting sqref="J290">
    <cfRule type="expression" dxfId="538" priority="136">
      <formula>AND($I290&lt;&gt;"107 ハーフマラソン",$I290&lt;&gt;"062 10000mW")</formula>
    </cfRule>
  </conditionalFormatting>
  <conditionalFormatting sqref="K290">
    <cfRule type="containsText" dxfId="537" priority="133" operator="containsText" text="B標準">
      <formula>NOT(ISERROR(SEARCH("B標準",K290)))</formula>
    </cfRule>
    <cfRule type="containsText" dxfId="536" priority="134" operator="containsText" text="A標準">
      <formula>NOT(ISERROR(SEARCH("A標準",K290)))</formula>
    </cfRule>
    <cfRule type="containsText" dxfId="535" priority="135" operator="containsText" text="未突破">
      <formula>NOT(ISERROR(SEARCH("未突破",K290)))</formula>
    </cfRule>
  </conditionalFormatting>
  <conditionalFormatting sqref="I290">
    <cfRule type="expression" dxfId="534" priority="137">
      <formula>AND($I290&lt;&gt;"",OR($BJ290&gt;=4,$BK290&gt;=2))</formula>
    </cfRule>
  </conditionalFormatting>
  <conditionalFormatting sqref="I290:J290">
    <cfRule type="expression" dxfId="533" priority="138" stopIfTrue="1">
      <formula>AND($I290&lt;&gt;"",OR($I290=#REF!,$I290=$I291,$I290=#REF!))</formula>
    </cfRule>
  </conditionalFormatting>
  <conditionalFormatting sqref="J295">
    <cfRule type="expression" dxfId="532" priority="130">
      <formula>AND($I295&lt;&gt;"107 ハーフマラソン",$I295&lt;&gt;"062 10000mW")</formula>
    </cfRule>
  </conditionalFormatting>
  <conditionalFormatting sqref="K295">
    <cfRule type="containsText" dxfId="531" priority="127" operator="containsText" text="B標準">
      <formula>NOT(ISERROR(SEARCH("B標準",K295)))</formula>
    </cfRule>
    <cfRule type="containsText" dxfId="530" priority="128" operator="containsText" text="A標準">
      <formula>NOT(ISERROR(SEARCH("A標準",K295)))</formula>
    </cfRule>
    <cfRule type="containsText" dxfId="529" priority="129" operator="containsText" text="未突破">
      <formula>NOT(ISERROR(SEARCH("未突破",K295)))</formula>
    </cfRule>
  </conditionalFormatting>
  <conditionalFormatting sqref="I295">
    <cfRule type="expression" dxfId="528" priority="131">
      <formula>AND($I295&lt;&gt;"",OR($BJ295&gt;=4,$BK295&gt;=2))</formula>
    </cfRule>
  </conditionalFormatting>
  <conditionalFormatting sqref="I295:J295">
    <cfRule type="expression" dxfId="527" priority="132" stopIfTrue="1">
      <formula>AND($I295&lt;&gt;"",OR($I295=#REF!,$I295=$I296,$I295=#REF!))</formula>
    </cfRule>
  </conditionalFormatting>
  <conditionalFormatting sqref="J300">
    <cfRule type="expression" dxfId="526" priority="124">
      <formula>AND($I300&lt;&gt;"107 ハーフマラソン",$I300&lt;&gt;"062 10000mW")</formula>
    </cfRule>
  </conditionalFormatting>
  <conditionalFormatting sqref="K300">
    <cfRule type="containsText" dxfId="525" priority="121" operator="containsText" text="B標準">
      <formula>NOT(ISERROR(SEARCH("B標準",K300)))</formula>
    </cfRule>
    <cfRule type="containsText" dxfId="524" priority="122" operator="containsText" text="A標準">
      <formula>NOT(ISERROR(SEARCH("A標準",K300)))</formula>
    </cfRule>
    <cfRule type="containsText" dxfId="523" priority="123" operator="containsText" text="未突破">
      <formula>NOT(ISERROR(SEARCH("未突破",K300)))</formula>
    </cfRule>
  </conditionalFormatting>
  <conditionalFormatting sqref="I300">
    <cfRule type="expression" dxfId="522" priority="125">
      <formula>AND($I300&lt;&gt;"",OR($BJ300&gt;=4,$BK300&gt;=2))</formula>
    </cfRule>
  </conditionalFormatting>
  <conditionalFormatting sqref="I300:J300">
    <cfRule type="expression" dxfId="521" priority="126" stopIfTrue="1">
      <formula>AND($I300&lt;&gt;"",OR($I300=#REF!,$I300=$I301,$I300=#REF!))</formula>
    </cfRule>
  </conditionalFormatting>
  <conditionalFormatting sqref="J305">
    <cfRule type="expression" dxfId="520" priority="118">
      <formula>AND($I305&lt;&gt;"107 ハーフマラソン",$I305&lt;&gt;"062 10000mW")</formula>
    </cfRule>
  </conditionalFormatting>
  <conditionalFormatting sqref="K305">
    <cfRule type="containsText" dxfId="519" priority="115" operator="containsText" text="B標準">
      <formula>NOT(ISERROR(SEARCH("B標準",K305)))</formula>
    </cfRule>
    <cfRule type="containsText" dxfId="518" priority="116" operator="containsText" text="A標準">
      <formula>NOT(ISERROR(SEARCH("A標準",K305)))</formula>
    </cfRule>
    <cfRule type="containsText" dxfId="517" priority="117" operator="containsText" text="未突破">
      <formula>NOT(ISERROR(SEARCH("未突破",K305)))</formula>
    </cfRule>
  </conditionalFormatting>
  <conditionalFormatting sqref="I305">
    <cfRule type="expression" dxfId="516" priority="119">
      <formula>AND($I305&lt;&gt;"",OR($BJ305&gt;=4,$BK305&gt;=2))</formula>
    </cfRule>
  </conditionalFormatting>
  <conditionalFormatting sqref="I305:J305">
    <cfRule type="expression" dxfId="515" priority="120" stopIfTrue="1">
      <formula>AND($I305&lt;&gt;"",OR($I305=#REF!,$I305=$I306,$I305=#REF!))</formula>
    </cfRule>
  </conditionalFormatting>
  <conditionalFormatting sqref="J310">
    <cfRule type="expression" dxfId="514" priority="112">
      <formula>AND($I310&lt;&gt;"107 ハーフマラソン",$I310&lt;&gt;"062 10000mW")</formula>
    </cfRule>
  </conditionalFormatting>
  <conditionalFormatting sqref="K310">
    <cfRule type="containsText" dxfId="513" priority="109" operator="containsText" text="B標準">
      <formula>NOT(ISERROR(SEARCH("B標準",K310)))</formula>
    </cfRule>
    <cfRule type="containsText" dxfId="512" priority="110" operator="containsText" text="A標準">
      <formula>NOT(ISERROR(SEARCH("A標準",K310)))</formula>
    </cfRule>
    <cfRule type="containsText" dxfId="511" priority="111" operator="containsText" text="未突破">
      <formula>NOT(ISERROR(SEARCH("未突破",K310)))</formula>
    </cfRule>
  </conditionalFormatting>
  <conditionalFormatting sqref="I310">
    <cfRule type="expression" dxfId="510" priority="113">
      <formula>AND($I310&lt;&gt;"",OR($BJ310&gt;=4,$BK310&gt;=2))</formula>
    </cfRule>
  </conditionalFormatting>
  <conditionalFormatting sqref="I310:J310">
    <cfRule type="expression" dxfId="509" priority="114" stopIfTrue="1">
      <formula>AND($I310&lt;&gt;"",OR($I310=#REF!,$I310=$I311,$I310=#REF!))</formula>
    </cfRule>
  </conditionalFormatting>
  <conditionalFormatting sqref="J315">
    <cfRule type="expression" dxfId="508" priority="106">
      <formula>AND($I315&lt;&gt;"107 ハーフマラソン",$I315&lt;&gt;"062 10000mW")</formula>
    </cfRule>
  </conditionalFormatting>
  <conditionalFormatting sqref="K315">
    <cfRule type="containsText" dxfId="507" priority="103" operator="containsText" text="B標準">
      <formula>NOT(ISERROR(SEARCH("B標準",K315)))</formula>
    </cfRule>
    <cfRule type="containsText" dxfId="506" priority="104" operator="containsText" text="A標準">
      <formula>NOT(ISERROR(SEARCH("A標準",K315)))</formula>
    </cfRule>
    <cfRule type="containsText" dxfId="505" priority="105" operator="containsText" text="未突破">
      <formula>NOT(ISERROR(SEARCH("未突破",K315)))</formula>
    </cfRule>
  </conditionalFormatting>
  <conditionalFormatting sqref="I315">
    <cfRule type="expression" dxfId="504" priority="107">
      <formula>AND($I315&lt;&gt;"",OR($BJ315&gt;=4,$BK315&gt;=2))</formula>
    </cfRule>
  </conditionalFormatting>
  <conditionalFormatting sqref="I315:J315">
    <cfRule type="expression" dxfId="503" priority="108" stopIfTrue="1">
      <formula>AND($I315&lt;&gt;"",OR($I315=#REF!,$I315=$I316,$I315=#REF!))</formula>
    </cfRule>
  </conditionalFormatting>
  <conditionalFormatting sqref="J320">
    <cfRule type="expression" dxfId="502" priority="100">
      <formula>AND($I320&lt;&gt;"107 ハーフマラソン",$I320&lt;&gt;"062 10000mW")</formula>
    </cfRule>
  </conditionalFormatting>
  <conditionalFormatting sqref="K320">
    <cfRule type="containsText" dxfId="501" priority="97" operator="containsText" text="B標準">
      <formula>NOT(ISERROR(SEARCH("B標準",K320)))</formula>
    </cfRule>
    <cfRule type="containsText" dxfId="500" priority="98" operator="containsText" text="A標準">
      <formula>NOT(ISERROR(SEARCH("A標準",K320)))</formula>
    </cfRule>
    <cfRule type="containsText" dxfId="499" priority="99" operator="containsText" text="未突破">
      <formula>NOT(ISERROR(SEARCH("未突破",K320)))</formula>
    </cfRule>
  </conditionalFormatting>
  <conditionalFormatting sqref="I320">
    <cfRule type="expression" dxfId="498" priority="101">
      <formula>AND($I320&lt;&gt;"",OR($BJ320&gt;=4,$BK320&gt;=2))</formula>
    </cfRule>
  </conditionalFormatting>
  <conditionalFormatting sqref="I320:J320">
    <cfRule type="expression" dxfId="497" priority="102" stopIfTrue="1">
      <formula>AND($I320&lt;&gt;"",OR($I320=#REF!,$I320=$I321,$I320=#REF!))</formula>
    </cfRule>
  </conditionalFormatting>
  <conditionalFormatting sqref="J325">
    <cfRule type="expression" dxfId="496" priority="94">
      <formula>AND($I325&lt;&gt;"107 ハーフマラソン",$I325&lt;&gt;"062 10000mW")</formula>
    </cfRule>
  </conditionalFormatting>
  <conditionalFormatting sqref="K325">
    <cfRule type="containsText" dxfId="495" priority="91" operator="containsText" text="B標準">
      <formula>NOT(ISERROR(SEARCH("B標準",K325)))</formula>
    </cfRule>
    <cfRule type="containsText" dxfId="494" priority="92" operator="containsText" text="A標準">
      <formula>NOT(ISERROR(SEARCH("A標準",K325)))</formula>
    </cfRule>
    <cfRule type="containsText" dxfId="493" priority="93" operator="containsText" text="未突破">
      <formula>NOT(ISERROR(SEARCH("未突破",K325)))</formula>
    </cfRule>
  </conditionalFormatting>
  <conditionalFormatting sqref="I325">
    <cfRule type="expression" dxfId="492" priority="95">
      <formula>AND($I325&lt;&gt;"",OR($BJ325&gt;=4,$BK325&gt;=2))</formula>
    </cfRule>
  </conditionalFormatting>
  <conditionalFormatting sqref="I325:J325">
    <cfRule type="expression" dxfId="491" priority="96" stopIfTrue="1">
      <formula>AND($I325&lt;&gt;"",OR($I325=#REF!,$I325=$I326,$I325=#REF!))</formula>
    </cfRule>
  </conditionalFormatting>
  <conditionalFormatting sqref="J330">
    <cfRule type="expression" dxfId="490" priority="88">
      <formula>AND($I330&lt;&gt;"107 ハーフマラソン",$I330&lt;&gt;"062 10000mW")</formula>
    </cfRule>
  </conditionalFormatting>
  <conditionalFormatting sqref="K330">
    <cfRule type="containsText" dxfId="489" priority="85" operator="containsText" text="B標準">
      <formula>NOT(ISERROR(SEARCH("B標準",K330)))</formula>
    </cfRule>
    <cfRule type="containsText" dxfId="488" priority="86" operator="containsText" text="A標準">
      <formula>NOT(ISERROR(SEARCH("A標準",K330)))</formula>
    </cfRule>
    <cfRule type="containsText" dxfId="487" priority="87" operator="containsText" text="未突破">
      <formula>NOT(ISERROR(SEARCH("未突破",K330)))</formula>
    </cfRule>
  </conditionalFormatting>
  <conditionalFormatting sqref="I330">
    <cfRule type="expression" dxfId="486" priority="89">
      <formula>AND($I330&lt;&gt;"",OR($BJ330&gt;=4,$BK330&gt;=2))</formula>
    </cfRule>
  </conditionalFormatting>
  <conditionalFormatting sqref="I330:J330">
    <cfRule type="expression" dxfId="485" priority="90" stopIfTrue="1">
      <formula>AND($I330&lt;&gt;"",OR($I330=#REF!,$I330=$I331,$I330=#REF!))</formula>
    </cfRule>
  </conditionalFormatting>
  <conditionalFormatting sqref="J335">
    <cfRule type="expression" dxfId="484" priority="82">
      <formula>AND($I335&lt;&gt;"107 ハーフマラソン",$I335&lt;&gt;"062 10000mW")</formula>
    </cfRule>
  </conditionalFormatting>
  <conditionalFormatting sqref="K335">
    <cfRule type="containsText" dxfId="483" priority="79" operator="containsText" text="B標準">
      <formula>NOT(ISERROR(SEARCH("B標準",K335)))</formula>
    </cfRule>
    <cfRule type="containsText" dxfId="482" priority="80" operator="containsText" text="A標準">
      <formula>NOT(ISERROR(SEARCH("A標準",K335)))</formula>
    </cfRule>
    <cfRule type="containsText" dxfId="481" priority="81" operator="containsText" text="未突破">
      <formula>NOT(ISERROR(SEARCH("未突破",K335)))</formula>
    </cfRule>
  </conditionalFormatting>
  <conditionalFormatting sqref="I335">
    <cfRule type="expression" dxfId="480" priority="83">
      <formula>AND($I335&lt;&gt;"",OR($BJ335&gt;=4,$BK335&gt;=2))</formula>
    </cfRule>
  </conditionalFormatting>
  <conditionalFormatting sqref="I335:J335">
    <cfRule type="expression" dxfId="479" priority="84" stopIfTrue="1">
      <formula>AND($I335&lt;&gt;"",OR($I335=#REF!,$I335=$I336,$I335=#REF!))</formula>
    </cfRule>
  </conditionalFormatting>
  <conditionalFormatting sqref="J340">
    <cfRule type="expression" dxfId="478" priority="76">
      <formula>AND($I340&lt;&gt;"107 ハーフマラソン",$I340&lt;&gt;"062 10000mW")</formula>
    </cfRule>
  </conditionalFormatting>
  <conditionalFormatting sqref="K340">
    <cfRule type="containsText" dxfId="477" priority="73" operator="containsText" text="B標準">
      <formula>NOT(ISERROR(SEARCH("B標準",K340)))</formula>
    </cfRule>
    <cfRule type="containsText" dxfId="476" priority="74" operator="containsText" text="A標準">
      <formula>NOT(ISERROR(SEARCH("A標準",K340)))</formula>
    </cfRule>
    <cfRule type="containsText" dxfId="475" priority="75" operator="containsText" text="未突破">
      <formula>NOT(ISERROR(SEARCH("未突破",K340)))</formula>
    </cfRule>
  </conditionalFormatting>
  <conditionalFormatting sqref="I340">
    <cfRule type="expression" dxfId="474" priority="77">
      <formula>AND($I340&lt;&gt;"",OR($BJ340&gt;=4,$BK340&gt;=2))</formula>
    </cfRule>
  </conditionalFormatting>
  <conditionalFormatting sqref="I340:J340">
    <cfRule type="expression" dxfId="473" priority="78" stopIfTrue="1">
      <formula>AND($I340&lt;&gt;"",OR($I340=#REF!,$I340=$I341,$I340=#REF!))</formula>
    </cfRule>
  </conditionalFormatting>
  <conditionalFormatting sqref="J345">
    <cfRule type="expression" dxfId="472" priority="70">
      <formula>AND($I345&lt;&gt;"107 ハーフマラソン",$I345&lt;&gt;"062 10000mW")</formula>
    </cfRule>
  </conditionalFormatting>
  <conditionalFormatting sqref="K345">
    <cfRule type="containsText" dxfId="471" priority="67" operator="containsText" text="B標準">
      <formula>NOT(ISERROR(SEARCH("B標準",K345)))</formula>
    </cfRule>
    <cfRule type="containsText" dxfId="470" priority="68" operator="containsText" text="A標準">
      <formula>NOT(ISERROR(SEARCH("A標準",K345)))</formula>
    </cfRule>
    <cfRule type="containsText" dxfId="469" priority="69" operator="containsText" text="未突破">
      <formula>NOT(ISERROR(SEARCH("未突破",K345)))</formula>
    </cfRule>
  </conditionalFormatting>
  <conditionalFormatting sqref="I345">
    <cfRule type="expression" dxfId="468" priority="71">
      <formula>AND($I345&lt;&gt;"",OR($BJ345&gt;=4,$BK345&gt;=2))</formula>
    </cfRule>
  </conditionalFormatting>
  <conditionalFormatting sqref="I345:J345">
    <cfRule type="expression" dxfId="467" priority="72" stopIfTrue="1">
      <formula>AND($I345&lt;&gt;"",OR($I345=#REF!,$I345=$I346,$I345=#REF!))</formula>
    </cfRule>
  </conditionalFormatting>
  <conditionalFormatting sqref="J350">
    <cfRule type="expression" dxfId="466" priority="64">
      <formula>AND($I350&lt;&gt;"107 ハーフマラソン",$I350&lt;&gt;"062 10000mW")</formula>
    </cfRule>
  </conditionalFormatting>
  <conditionalFormatting sqref="K350">
    <cfRule type="containsText" dxfId="465" priority="61" operator="containsText" text="B標準">
      <formula>NOT(ISERROR(SEARCH("B標準",K350)))</formula>
    </cfRule>
    <cfRule type="containsText" dxfId="464" priority="62" operator="containsText" text="A標準">
      <formula>NOT(ISERROR(SEARCH("A標準",K350)))</formula>
    </cfRule>
    <cfRule type="containsText" dxfId="463" priority="63" operator="containsText" text="未突破">
      <formula>NOT(ISERROR(SEARCH("未突破",K350)))</formula>
    </cfRule>
  </conditionalFormatting>
  <conditionalFormatting sqref="I350">
    <cfRule type="expression" dxfId="462" priority="65">
      <formula>AND($I350&lt;&gt;"",OR($BJ350&gt;=4,$BK350&gt;=2))</formula>
    </cfRule>
  </conditionalFormatting>
  <conditionalFormatting sqref="I350:J350">
    <cfRule type="expression" dxfId="461" priority="66" stopIfTrue="1">
      <formula>AND($I350&lt;&gt;"",OR($I350=#REF!,$I350=$I351,$I350=#REF!))</formula>
    </cfRule>
  </conditionalFormatting>
  <conditionalFormatting sqref="J355">
    <cfRule type="expression" dxfId="460" priority="58">
      <formula>AND($I355&lt;&gt;"107 ハーフマラソン",$I355&lt;&gt;"062 10000mW")</formula>
    </cfRule>
  </conditionalFormatting>
  <conditionalFormatting sqref="K355">
    <cfRule type="containsText" dxfId="459" priority="55" operator="containsText" text="B標準">
      <formula>NOT(ISERROR(SEARCH("B標準",K355)))</formula>
    </cfRule>
    <cfRule type="containsText" dxfId="458" priority="56" operator="containsText" text="A標準">
      <formula>NOT(ISERROR(SEARCH("A標準",K355)))</formula>
    </cfRule>
    <cfRule type="containsText" dxfId="457" priority="57" operator="containsText" text="未突破">
      <formula>NOT(ISERROR(SEARCH("未突破",K355)))</formula>
    </cfRule>
  </conditionalFormatting>
  <conditionalFormatting sqref="I355">
    <cfRule type="expression" dxfId="456" priority="59">
      <formula>AND($I355&lt;&gt;"",OR($BJ355&gt;=4,$BK355&gt;=2))</formula>
    </cfRule>
  </conditionalFormatting>
  <conditionalFormatting sqref="I355:J355">
    <cfRule type="expression" dxfId="455" priority="60" stopIfTrue="1">
      <formula>AND($I355&lt;&gt;"",OR($I355=#REF!,$I355=$I356,$I355=#REF!))</formula>
    </cfRule>
  </conditionalFormatting>
  <conditionalFormatting sqref="J360">
    <cfRule type="expression" dxfId="454" priority="52">
      <formula>AND($I360&lt;&gt;"107 ハーフマラソン",$I360&lt;&gt;"062 10000mW")</formula>
    </cfRule>
  </conditionalFormatting>
  <conditionalFormatting sqref="K360">
    <cfRule type="containsText" dxfId="453" priority="49" operator="containsText" text="B標準">
      <formula>NOT(ISERROR(SEARCH("B標準",K360)))</formula>
    </cfRule>
    <cfRule type="containsText" dxfId="452" priority="50" operator="containsText" text="A標準">
      <formula>NOT(ISERROR(SEARCH("A標準",K360)))</formula>
    </cfRule>
    <cfRule type="containsText" dxfId="451" priority="51" operator="containsText" text="未突破">
      <formula>NOT(ISERROR(SEARCH("未突破",K360)))</formula>
    </cfRule>
  </conditionalFormatting>
  <conditionalFormatting sqref="I360">
    <cfRule type="expression" dxfId="450" priority="53">
      <formula>AND($I360&lt;&gt;"",OR($BJ360&gt;=4,$BK360&gt;=2))</formula>
    </cfRule>
  </conditionalFormatting>
  <conditionalFormatting sqref="I360:J360">
    <cfRule type="expression" dxfId="449" priority="54" stopIfTrue="1">
      <formula>AND($I360&lt;&gt;"",OR($I360=#REF!,$I360=$I361,$I360=#REF!))</formula>
    </cfRule>
  </conditionalFormatting>
  <conditionalFormatting sqref="J365">
    <cfRule type="expression" dxfId="448" priority="46">
      <formula>AND($I365&lt;&gt;"107 ハーフマラソン",$I365&lt;&gt;"062 10000mW")</formula>
    </cfRule>
  </conditionalFormatting>
  <conditionalFormatting sqref="K365">
    <cfRule type="containsText" dxfId="447" priority="43" operator="containsText" text="B標準">
      <formula>NOT(ISERROR(SEARCH("B標準",K365)))</formula>
    </cfRule>
    <cfRule type="containsText" dxfId="446" priority="44" operator="containsText" text="A標準">
      <formula>NOT(ISERROR(SEARCH("A標準",K365)))</formula>
    </cfRule>
    <cfRule type="containsText" dxfId="445" priority="45" operator="containsText" text="未突破">
      <formula>NOT(ISERROR(SEARCH("未突破",K365)))</formula>
    </cfRule>
  </conditionalFormatting>
  <conditionalFormatting sqref="I365">
    <cfRule type="expression" dxfId="444" priority="47">
      <formula>AND($I365&lt;&gt;"",OR($BJ365&gt;=4,$BK365&gt;=2))</formula>
    </cfRule>
  </conditionalFormatting>
  <conditionalFormatting sqref="I365:J365">
    <cfRule type="expression" dxfId="443" priority="48" stopIfTrue="1">
      <formula>AND($I365&lt;&gt;"",OR($I365=#REF!,$I365=$I366,$I365=#REF!))</formula>
    </cfRule>
  </conditionalFormatting>
  <conditionalFormatting sqref="J370">
    <cfRule type="expression" dxfId="442" priority="40">
      <formula>AND($I370&lt;&gt;"107 ハーフマラソン",$I370&lt;&gt;"062 10000mW")</formula>
    </cfRule>
  </conditionalFormatting>
  <conditionalFormatting sqref="K370">
    <cfRule type="containsText" dxfId="441" priority="37" operator="containsText" text="B標準">
      <formula>NOT(ISERROR(SEARCH("B標準",K370)))</formula>
    </cfRule>
    <cfRule type="containsText" dxfId="440" priority="38" operator="containsText" text="A標準">
      <formula>NOT(ISERROR(SEARCH("A標準",K370)))</formula>
    </cfRule>
    <cfRule type="containsText" dxfId="439" priority="39" operator="containsText" text="未突破">
      <formula>NOT(ISERROR(SEARCH("未突破",K370)))</formula>
    </cfRule>
  </conditionalFormatting>
  <conditionalFormatting sqref="I370">
    <cfRule type="expression" dxfId="438" priority="41">
      <formula>AND($I370&lt;&gt;"",OR($BJ370&gt;=4,$BK370&gt;=2))</formula>
    </cfRule>
  </conditionalFormatting>
  <conditionalFormatting sqref="I370:J370">
    <cfRule type="expression" dxfId="437" priority="42" stopIfTrue="1">
      <formula>AND($I370&lt;&gt;"",OR($I370=#REF!,$I370=$I371,$I370=#REF!))</formula>
    </cfRule>
  </conditionalFormatting>
  <conditionalFormatting sqref="J375">
    <cfRule type="expression" dxfId="436" priority="34">
      <formula>AND($I375&lt;&gt;"107 ハーフマラソン",$I375&lt;&gt;"062 10000mW")</formula>
    </cfRule>
  </conditionalFormatting>
  <conditionalFormatting sqref="K375">
    <cfRule type="containsText" dxfId="435" priority="31" operator="containsText" text="B標準">
      <formula>NOT(ISERROR(SEARCH("B標準",K375)))</formula>
    </cfRule>
    <cfRule type="containsText" dxfId="434" priority="32" operator="containsText" text="A標準">
      <formula>NOT(ISERROR(SEARCH("A標準",K375)))</formula>
    </cfRule>
    <cfRule type="containsText" dxfId="433" priority="33" operator="containsText" text="未突破">
      <formula>NOT(ISERROR(SEARCH("未突破",K375)))</formula>
    </cfRule>
  </conditionalFormatting>
  <conditionalFormatting sqref="I375">
    <cfRule type="expression" dxfId="432" priority="35">
      <formula>AND($I375&lt;&gt;"",OR($BJ375&gt;=4,$BK375&gt;=2))</formula>
    </cfRule>
  </conditionalFormatting>
  <conditionalFormatting sqref="I375:J375">
    <cfRule type="expression" dxfId="431" priority="36" stopIfTrue="1">
      <formula>AND($I375&lt;&gt;"",OR($I375=#REF!,$I375=$I376,$I375=#REF!))</formula>
    </cfRule>
  </conditionalFormatting>
  <conditionalFormatting sqref="J380">
    <cfRule type="expression" dxfId="430" priority="28">
      <formula>AND($I380&lt;&gt;"107 ハーフマラソン",$I380&lt;&gt;"062 10000mW")</formula>
    </cfRule>
  </conditionalFormatting>
  <conditionalFormatting sqref="K380">
    <cfRule type="containsText" dxfId="429" priority="25" operator="containsText" text="B標準">
      <formula>NOT(ISERROR(SEARCH("B標準",K380)))</formula>
    </cfRule>
    <cfRule type="containsText" dxfId="428" priority="26" operator="containsText" text="A標準">
      <formula>NOT(ISERROR(SEARCH("A標準",K380)))</formula>
    </cfRule>
    <cfRule type="containsText" dxfId="427" priority="27" operator="containsText" text="未突破">
      <formula>NOT(ISERROR(SEARCH("未突破",K380)))</formula>
    </cfRule>
  </conditionalFormatting>
  <conditionalFormatting sqref="I380">
    <cfRule type="expression" dxfId="426" priority="29">
      <formula>AND($I380&lt;&gt;"",OR($BJ380&gt;=4,$BK380&gt;=2))</formula>
    </cfRule>
  </conditionalFormatting>
  <conditionalFormatting sqref="I380:J380">
    <cfRule type="expression" dxfId="425" priority="30" stopIfTrue="1">
      <formula>AND($I380&lt;&gt;"",OR($I380=#REF!,$I380=$I381,$I380=#REF!))</formula>
    </cfRule>
  </conditionalFormatting>
  <conditionalFormatting sqref="J385">
    <cfRule type="expression" dxfId="424" priority="22">
      <formula>AND($I385&lt;&gt;"107 ハーフマラソン",$I385&lt;&gt;"062 10000mW")</formula>
    </cfRule>
  </conditionalFormatting>
  <conditionalFormatting sqref="K385">
    <cfRule type="containsText" dxfId="423" priority="19" operator="containsText" text="B標準">
      <formula>NOT(ISERROR(SEARCH("B標準",K385)))</formula>
    </cfRule>
    <cfRule type="containsText" dxfId="422" priority="20" operator="containsText" text="A標準">
      <formula>NOT(ISERROR(SEARCH("A標準",K385)))</formula>
    </cfRule>
    <cfRule type="containsText" dxfId="421" priority="21" operator="containsText" text="未突破">
      <formula>NOT(ISERROR(SEARCH("未突破",K385)))</formula>
    </cfRule>
  </conditionalFormatting>
  <conditionalFormatting sqref="I385">
    <cfRule type="expression" dxfId="420" priority="23">
      <formula>AND($I385&lt;&gt;"",OR($BJ385&gt;=4,$BK385&gt;=2))</formula>
    </cfRule>
  </conditionalFormatting>
  <conditionalFormatting sqref="I385:J385">
    <cfRule type="expression" dxfId="419" priority="24" stopIfTrue="1">
      <formula>AND($I385&lt;&gt;"",OR($I385=#REF!,$I385=$I386,$I385=#REF!))</formula>
    </cfRule>
  </conditionalFormatting>
  <conditionalFormatting sqref="J390">
    <cfRule type="expression" dxfId="418" priority="16">
      <formula>AND($I390&lt;&gt;"107 ハーフマラソン",$I390&lt;&gt;"062 10000mW")</formula>
    </cfRule>
  </conditionalFormatting>
  <conditionalFormatting sqref="K390">
    <cfRule type="containsText" dxfId="417" priority="13" operator="containsText" text="B標準">
      <formula>NOT(ISERROR(SEARCH("B標準",K390)))</formula>
    </cfRule>
    <cfRule type="containsText" dxfId="416" priority="14" operator="containsText" text="A標準">
      <formula>NOT(ISERROR(SEARCH("A標準",K390)))</formula>
    </cfRule>
    <cfRule type="containsText" dxfId="415" priority="15" operator="containsText" text="未突破">
      <formula>NOT(ISERROR(SEARCH("未突破",K390)))</formula>
    </cfRule>
  </conditionalFormatting>
  <conditionalFormatting sqref="I390">
    <cfRule type="expression" dxfId="414" priority="17">
      <formula>AND($I390&lt;&gt;"",OR($BJ390&gt;=4,$BK390&gt;=2))</formula>
    </cfRule>
  </conditionalFormatting>
  <conditionalFormatting sqref="I390:J390">
    <cfRule type="expression" dxfId="413" priority="18" stopIfTrue="1">
      <formula>AND($I390&lt;&gt;"",OR($I390=#REF!,$I390=$I391,$I390=#REF!))</formula>
    </cfRule>
  </conditionalFormatting>
  <conditionalFormatting sqref="J395">
    <cfRule type="expression" dxfId="412" priority="10">
      <formula>AND($I395&lt;&gt;"107 ハーフマラソン",$I395&lt;&gt;"062 10000mW")</formula>
    </cfRule>
  </conditionalFormatting>
  <conditionalFormatting sqref="K395">
    <cfRule type="containsText" dxfId="411" priority="7" operator="containsText" text="B標準">
      <formula>NOT(ISERROR(SEARCH("B標準",K395)))</formula>
    </cfRule>
    <cfRule type="containsText" dxfId="410" priority="8" operator="containsText" text="A標準">
      <formula>NOT(ISERROR(SEARCH("A標準",K395)))</formula>
    </cfRule>
    <cfRule type="containsText" dxfId="409" priority="9" operator="containsText" text="未突破">
      <formula>NOT(ISERROR(SEARCH("未突破",K395)))</formula>
    </cfRule>
  </conditionalFormatting>
  <conditionalFormatting sqref="I395">
    <cfRule type="expression" dxfId="408" priority="11">
      <formula>AND($I395&lt;&gt;"",OR($BJ395&gt;=4,$BK395&gt;=2))</formula>
    </cfRule>
  </conditionalFormatting>
  <conditionalFormatting sqref="I395:J395">
    <cfRule type="expression" dxfId="407" priority="12" stopIfTrue="1">
      <formula>AND($I395&lt;&gt;"",OR($I395=#REF!,$I395=$I396,$I395=#REF!))</formula>
    </cfRule>
  </conditionalFormatting>
  <conditionalFormatting sqref="J400">
    <cfRule type="expression" dxfId="406" priority="4">
      <formula>AND($I400&lt;&gt;"107 ハーフマラソン",$I400&lt;&gt;"062 10000mW")</formula>
    </cfRule>
  </conditionalFormatting>
  <conditionalFormatting sqref="I400">
    <cfRule type="expression" dxfId="405" priority="5">
      <formula>AND($I400&lt;&gt;"",OR($BJ400&gt;=4,$BK400&gt;=2))</formula>
    </cfRule>
  </conditionalFormatting>
  <conditionalFormatting sqref="I400:J400">
    <cfRule type="expression" dxfId="404" priority="6" stopIfTrue="1">
      <formula>AND($I400&lt;&gt;"",OR($I400=#REF!,$I400=$I401,$I400=#REF!))</formula>
    </cfRule>
  </conditionalFormatting>
  <dataValidations count="12">
    <dataValidation type="list" allowBlank="1" showErrorMessage="1" prompt="▽をクリックし、ノブを上にスライドすると登録番号が表示されます。" sqref="D5:D6 D10:D11 D15:D16 D20:D21 D25:D26 D30:D31 D35:D36 D40:D41 D45:D46 D50:D51 D55:D56 D60:D61 D65:D66 D70:D71 D75:D76 D80:D81 D85:D86 D90:D91 D95:D96 D100:D101 D105:D106 D110:D111 D115:D116 D120:D121 D125:D126 D130:D131 D135:D136 D140:D141 D145:D146 D150:D151 D155:D156 D160:D161 D165:D166 D170:D171 D175:D176 D180:D181 D185:D186 D190:D191 D195:D196 D200:D201 D205:D206 D210:D211 D215:D216 D220:D221 D225:D226 D230:D231 D235:D236 D240:D241 D245:D246 D250:D251 D255:D256 D260:D261 D265:D266 D270:D271 D275:D276 D280:D281 D285:D286 D290:D291 D295:D296 D300:D301 D305:D306 D310:D311 D315:D316 D320:D321 D325:D326 D330:D331 D335:D336 D340:D341 D345:D346 D350:D351 D355:D356 D360:D361 D365:D366 D370:D371 D375:D376 D380:D381 D385:D386 D390:D391 D395:D396 D400:D401" xr:uid="{04D88FF9-CCB1-4542-95A8-130AD2065365}">
      <formula1>INDIRECT($AZ5)</formula1>
    </dataValidation>
    <dataValidation type="whole" allowBlank="1" showInputMessage="1" showErrorMessage="1" sqref="AT389:AT390 AT4:AT5 AT384:AT385 AT194:AT195 AT394:AT395 AT9:AT10 AT14:AT15 AT19:AT20 AT24:AT25 AT29:AT30 AT34:AT35 AT39:AT40 AT44:AT45 AT49:AT50 AT54:AT55 AT59:AT60 AT64:AT65 AT69:AT70 AT74:AT75 AT79:AT80 AT84:AT85 AT89:AT90 AT94:AT95 AT99:AT100 AT104:AT105 AT109:AT110 AT114:AT115 AT119:AT120 AT124:AT125 AT129:AT130 AT134:AT135 AT139:AT140 AT144:AT145 AT149:AT150 AT154:AT155 AT159:AT160 AT164:AT165 AT169:AT170 AT174:AT175 AT179:AT180 AT184:AT185 AT189:AT190 AT199:AT200 AT204:AT205 AT209:AT210 AT214:AT215 AT219:AT220 AT224:AT225 AT229:AT230 AT234:AT235 AT239:AT240 AT244:AT245 AT249:AT250 AT254:AT255 AT259:AT260 AT264:AT265 AT269:AT270 AT274:AT275 AT279:AT280 AT284:AT285 AT289:AT290 AT294:AT295 AT299:AT300 AT304:AT305 AT309:AT310 AT314:AT315 AT319:AT320 AT324:AT325 AT329:AT330 AT334:AT335 AT339:AT340 AT344:AT345 AT349:AT350 AT354:AT355 AT359:AT360 AT364:AT365 AT369:AT370 AT374:AT375 AT379:AT380 AT403:AT1048576 AT399:AT400" xr:uid="{EDB1EC89-0B1C-4740-97BC-18D777C46E16}">
      <formula1>6000</formula1>
      <formula2>9999</formula2>
    </dataValidation>
    <dataValidation type="list" allowBlank="1" showInputMessage="1" showErrorMessage="1" sqref="AO370 AQ370 AO180 AQ180 AS180 AO285 AQ285 AS285 AO5 AQ5 AS5 AO185 AQ185 AS185 AO390 AQ390 AS390 AO335 AQ335 AS335 AO380 AQ380 AS380 AO190 AQ190 AS190 AO395 AQ395 AS395 AO290 AQ290 AS290 AO10 AQ10 AS10 AO200 AQ200 AS200 AO15 AQ15 AS15 AO360 AQ360 AS360 AO20 AQ20 AS20 AO205 AQ205 AS205 AO25 AQ25 AS25 AO295 AQ295 AS295 AO30 AQ30 AS30 AO210 AQ210 AS210 AO35 AQ35 AS35 AO340 AQ340 AS340 AO40 AQ40 AS40 AO215 AQ215 AS215 AO45 AQ45 AS45 AO300 AQ300 AS300 AO50 AQ50 AS50 AO220 AQ220 AS220 AO55 AQ55 AS55 AO385 AQ385 AS385 AO60 AQ60 AS60 AO225 AQ225 AS225 AO65 AQ65 AS65 AO305 AQ305 AS305 AO70 AQ70 AS70 AO230 AQ230 AS230 AO75 AQ75 AS75 AO345 AQ345 AS345 AO80 AQ80 AS80 AO235 AQ235 AS235 AO85 AQ85 AS85 AO310 AQ310 AS310 AO90 AQ90 AS90 AO240 AQ240 AS240 AO95 AQ95 AS95 AO365 AQ365 AS365 AO100 AQ100 AS100 AO245 AQ245 AS245 AO105 AQ105 AS105 AO315 AQ315 AS315 AO110 AQ110 AS110 AO250 AQ250 AS250 AO115 AQ115 AS115 AO350 AQ350 AS350 AO120 AQ120 AS120 AO255 AQ255 AS255 AO125 AQ125 AS125 AO320 AQ320 AS320 AO130 AQ130 AS130 AO260 AQ260 AS260 AO135 AQ135 AS135 AO375 AQ375 AS375 AO140 AQ140 AS140 AO265 AQ265 AS265 AO145 AQ145 AS145 AO325 AQ325 AS325 AO150 AQ150 AS150 AO270 AQ270 AS270 AO155 AQ155 AS155 AO355 AQ355 AS355 AO160 AQ160 AS160 AO275 AQ275 AS275 AO165 AQ165 AS165 AO330 AQ330 AS330 AO170 AQ170 AS170 AO280 AQ280 AS280 AO175 AQ175 AS175 AS370 AO195 AQ195 AS195 AO400 AQ400 AS400" xr:uid="{92AAEE8E-88AC-4C04-8EBE-0D8A0AD1FA62}">
      <formula1>番号②</formula1>
    </dataValidation>
    <dataValidation type="list" allowBlank="1" showInputMessage="1" showErrorMessage="1" sqref="AM370 AM180 AM285 AM5 AM185 AM390 AM335 AM380 AM190 AM395 AM290 AM10 AM200 AM15 AM360 AM20 AM205 AM25 AM295 AM30 AM210 AM35 AM340 AM40 AM215 AM45 AM300 AM50 AM220 AM55 AM385 AM60 AM225 AM65 AM305 AM70 AM230 AM75 AM345 AM80 AM235 AM85 AM310 AM90 AM240 AM95 AM365 AM100 AM245 AM105 AM315 AM110 AM250 AM115 AM350 AM120 AM255 AM125 AM320 AM130 AM260 AM135 AM375 AM140 AM265 AM145 AM325 AM150 AM270 AM155 AM355 AM160 AM275 AM165 AM330 AM170 AM280 AM175 AM195 AM400" xr:uid="{FE269548-4262-4864-810B-EF0BB291F1E9}">
      <formula1>番号①</formula1>
    </dataValidation>
    <dataValidation allowBlank="1" showInputMessage="1" showErrorMessage="1" promptTitle="ナンバー" prompt="主催者側で設定しますので、入力しないでください。" sqref="B390 B5 B380 B395 B10 B15 B20 B25 B30 B35 B40 B45 B50 B55 B60 B65 B70 B75 B80 B85 B90 B95 B100 B105 B110 B115 B120 B125 B130 B135 B140 B145 B150 B155 B160 B165 B170 B175 B180 B185 B190 B200 B205 B210 B215 B220 B225 B230 B235 B240 B245 B250 B255 B260 B265 B270 B275 B280 B285 B290 B295 B300 B305 B310 B315 B320 B325 B330 B335 B340 B345 B350 B355 B360 B365 B370 B375 B385 B195 B400" xr:uid="{E4F5D57C-BE16-4346-AAAA-6B83A223F526}"/>
    <dataValidation type="list" allowBlank="1" showInputMessage="1" showErrorMessage="1" sqref="J5 J400 J245 J250 J255 J260 J265 J270 J275 J280 J285 J290 J295 J300 J305 J310 J315 J320 J325 J330 J335 J340 J345 J350 J355 J360 J365 J370 J375 J380 J385 J90 J95 J100 J105 J110 J115 J120 J125 J130 J135 J140 J145 J150 J155 J160 J165 J170 J175 J180 J185 J190 J200 J205 J210 J215 J220 J225 J230 J235 J240 J395 J10 J15 J20 J25 J30 J35 J40 J45 J50 J55 J60 J65 J70 J75 J80 J85 J195 J390" xr:uid="{A5ACA341-5739-4236-BC6E-48D1B987EA7B}">
      <formula1>INDIRECT($BA5)</formula1>
    </dataValidation>
    <dataValidation type="list" allowBlank="1" showInputMessage="1" showErrorMessage="1" sqref="L215:L216 L220:L221 L225:L226 L5:L6 L390:L391 L380:L381 L395:L396 L10:L11 L15:L16 L20:L21 L25:L26 L30:L31 L35:L36 L40:L41 L45:L46 L50:L51 L55:L56 L60:L61 L65:L66 L70:L71 L75:L76 L80:L81 L85:L86 L90:L91 L95:L96 L100:L101 L105:L106 L110:L111 L115:L116 L120:L121 L125:L126 L130:L131 L135:L136 L140:L141 L145:L146 L150:L151 L155:L156 L160:L161 L165:L166 L170:L171 L175:L176 L180:L181 L185:L186 L190:L191 L200:L201 L205:L206 L210:L211 L230:L231 L235:L236 L240:L241 L245:L246 L250:L251 L255:L256 L260:L261 L265:L266 L270:L271 L275:L276 L280:L281 L285:L286 L290:L291 L295:L296 L300:L301 L305:L306 L310:L311 L315:L316 L320:L321 L325:L326 L330:L331 L335:L336 L340:L341 L345:L346 L350:L351 L355:L356 L360:L361 L365:L366 L370:L371 L375:L376 L385:L386 L195:L196 L400:L401" xr:uid="{43C3F939-47D7-49CA-89EA-7C1A328A51C2}">
      <formula1>"有,無"</formula1>
    </dataValidation>
    <dataValidation type="list" allowBlank="1" showInputMessage="1" showErrorMessage="1" sqref="C215 C210 C205 C200 C190 C185 C180 C175 C170 C165 C160 C155 C150 C145 C140 C135 C130 C125 C120 C115 C110 C105 C100 C95 C90 C85 C80 C75 C70 C65 C60 C55 C50 C45 C40 C35 C30 C25 C20 C15 C10 C395 C380 C390 C195 C225 C220 C230 C235 C240 C245 C250 C255 C260 C265 C270 C275 C280 C285 C290 C295 C300 C305 C310 C315 C320 C325 C330 C335 C340 C345 C350 C355 C360 C365 C370 C375 C385 C5 C400" xr:uid="{45E5D87C-FAAB-44D2-8EB1-02C9BC882415}">
      <formula1>"○,"</formula1>
    </dataValidation>
    <dataValidation type="list" allowBlank="1" showInputMessage="1" showErrorMessage="1" sqref="V215:V216 V220:V221 V225:V226 V5:V6 V390:V391 V380:V381 V395:V396 V10:V11 V15:V16 V20:V21 V25:V26 V30:V31 V35:V36 V40:V41 V45:V46 V50:V51 V55:V56 V60:V61 V65:V66 V70:V71 V75:V76 V80:V81 V85:V86 V90:V91 V95:V96 V100:V101 V105:V106 V110:V111 V115:V116 V120:V121 V125:V126 V130:V131 V135:V136 V140:V141 V145:V146 V150:V151 V155:V156 V160:V161 V165:V166 V170:V171 V175:V176 V180:V181 V185:V186 V190:V191 V200:V201 V205:V206 V210:V211 V230:V231 V235:V236 V240:V241 V245:V246 V250:V251 V255:V256 V260:V261 V265:V266 V270:V271 V275:V276 V280:V281 V285:V286 V290:V291 V295:V296 V300:V301 V305:V306 V310:V311 V315:V316 V320:V321 V325:V326 V330:V331 V335:V336 V340:V341 V345:V346 V350:V351 V355:V356 V360:V361 V365:V366 V370:V371 V375:V376 V385:V386 V195:V196 V400:V401" xr:uid="{1ED194B5-406D-4C63-AC75-A079BC465160}">
      <formula1>樹立日①</formula1>
    </dataValidation>
    <dataValidation type="list" allowBlank="1" showInputMessage="1" showErrorMessage="1" sqref="X215:X216 X220:X221 X225:X226 X5:X6 X390:X391 X380:X381 X395:X396 X10:X11 X15:X16 X20:X21 X25:X26 X30:X31 X35:X36 X40:X41 X45:X46 X50:X51 X55:X56 X60:X61 X65:X66 X70:X71 X75:X76 X80:X81 X85:X86 X90:X91 X95:X96 X100:X101 X105:X106 X110:X111 X115:X116 X120:X121 X125:X126 X130:X131 X135:X136 X140:X141 X145:X146 X150:X151 X155:X156 X160:X161 X165:X166 X170:X171 X175:X176 X180:X181 X185:X186 X190:X191 X200:X201 X205:X206 X210:X211 X230:X231 X235:X236 X240:X241 X245:X246 X250:X251 X255:X256 X260:X261 X265:X266 X270:X271 X275:X276 X280:X281 X285:X286 X290:X291 X295:X296 X300:X301 X305:X306 X310:X311 X315:X316 X320:X321 X325:X326 X330:X331 X335:X336 X340:X341 X345:X346 X350:X351 X355:X356 X360:X361 X365:X366 X370:X371 X375:X376 X385:X386 X195:X196 X400:X401" xr:uid="{CFD52D12-110D-4C26-92A9-3BC12833E6B6}">
      <formula1>樹立日②</formula1>
    </dataValidation>
    <dataValidation type="list" allowBlank="1" showInputMessage="1" showErrorMessage="1" sqref="Z215:Z216 Z220:Z221 Z225:Z226 Z5:Z6 Z390:Z391 Z380:Z381 Z395:Z396 Z10:Z11 Z15:Z16 Z20:Z21 Z25:Z26 Z30:Z31 Z35:Z36 Z40:Z41 Z45:Z46 Z50:Z51 Z55:Z56 Z60:Z61 Z65:Z66 Z70:Z71 Z75:Z76 Z80:Z81 Z85:Z86 Z90:Z91 Z95:Z96 Z100:Z101 Z105:Z106 Z110:Z111 Z115:Z116 Z120:Z121 Z125:Z126 Z130:Z131 Z135:Z136 Z140:Z141 Z145:Z146 Z150:Z151 Z155:Z156 Z160:Z161 Z165:Z166 Z170:Z171 Z175:Z176 Z180:Z181 Z185:Z186 Z190:Z191 Z200:Z201 Z205:Z206 Z210:Z211 Z230:Z231 Z235:Z236 Z240:Z241 Z245:Z246 Z250:Z251 Z255:Z256 Z260:Z261 Z265:Z266 Z270:Z271 Z275:Z276 Z280:Z281 Z285:Z286 Z290:Z291 Z295:Z296 Z300:Z301 Z305:Z306 Z310:Z311 Z315:Z316 Z320:Z321 Z325:Z326 Z330:Z331 Z335:Z336 Z340:Z341 Z345:Z346 Z350:Z351 Z355:Z356 Z360:Z361 Z365:Z366 Z370:Z371 Z375:Z376 Z385:Z386 Z195:Z196 Z400:Z401" xr:uid="{7AFDCE43-7C6F-47C5-8B30-B6F56997A017}">
      <formula1>樹立日③</formula1>
    </dataValidation>
    <dataValidation type="list" allowBlank="1" showInputMessage="1" showErrorMessage="1" sqref="I225 I210 I215 I220 I5 I395 I390 I380 I10 I205 I15 I20 I25 I30 I35 I40 I45 I50 I55 I60 I65 I70 I75 I80 I85 I90 I95 I100 I105 I110 I115 I120 I125 I130 I135 I140 I145 I150 I155 I160 I165 I170 I175 I180 I185 I190 I200 I230 I235 I240 I245 I250 I255 I260 I265 I270 I275 I280 I285 I290 I295 I300 I305 I310 I315 I320 I325 I330 I335 I340 I345 I350 I355 I360 I365 I370 I375 I385 I195 I400" xr:uid="{1DA6A330-385A-4B69-8BBF-9317B2B3E553}">
      <formula1>男子種目</formula1>
    </dataValidation>
  </dataValidations>
  <pageMargins left="0.23622047244094491" right="0.23622047244094491" top="0.55118110236220474" bottom="0.55118110236220474" header="0.31496062992125984" footer="0.31496062992125984"/>
  <pageSetup paperSize="9" scale="54" fitToHeight="0" orientation="landscape" r:id="rId1"/>
  <headerFooter>
    <oddHeader>&amp;R&amp;P / &amp;N ページ</oddHeader>
  </headerFooter>
  <rowBreaks count="7" manualBreakCount="7">
    <brk id="52" max="45" man="1"/>
    <brk id="102" max="45" man="1"/>
    <brk id="152" max="45" man="1"/>
    <brk id="202" max="45" man="1"/>
    <brk id="252" max="45" man="1"/>
    <brk id="302" max="45" man="1"/>
    <brk id="352" max="45"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BI461"/>
  <sheetViews>
    <sheetView zoomScale="70" zoomScaleNormal="70" zoomScaleSheetLayoutView="40" workbookViewId="0">
      <selection activeCell="X6" sqref="X6"/>
    </sheetView>
  </sheetViews>
  <sheetFormatPr defaultRowHeight="13.5" x14ac:dyDescent="0.15"/>
  <cols>
    <col min="1" max="1" width="9" style="5"/>
    <col min="2" max="2" width="9.25" style="11" bestFit="1" customWidth="1"/>
    <col min="3" max="4" width="9.125" style="11" customWidth="1"/>
    <col min="5" max="5" width="26.25" style="5" bestFit="1" customWidth="1"/>
    <col min="6" max="6" width="10.5" style="5" customWidth="1"/>
    <col min="7" max="7" width="9.25" style="5" bestFit="1" customWidth="1"/>
    <col min="8" max="8" width="10.375" style="5" customWidth="1"/>
    <col min="9" max="9" width="14.125" style="5" bestFit="1" customWidth="1"/>
    <col min="10" max="10" width="9.25" style="5" customWidth="1"/>
    <col min="11" max="11" width="9" style="5" customWidth="1"/>
    <col min="12" max="12" width="10.75" style="5" hidden="1" customWidth="1"/>
    <col min="13" max="13" width="8" style="11" hidden="1" customWidth="1"/>
    <col min="14" max="14" width="7.375" style="11" bestFit="1" customWidth="1"/>
    <col min="15" max="15" width="4.875" style="1" customWidth="1"/>
    <col min="16" max="16" width="4.5" style="1" customWidth="1"/>
    <col min="17" max="17" width="5.375" style="1" customWidth="1"/>
    <col min="18" max="18" width="4.5" style="1" customWidth="1"/>
    <col min="19" max="19" width="6.25" style="5" customWidth="1"/>
    <col min="20" max="20" width="5.5" style="1" customWidth="1"/>
    <col min="21" max="21" width="5.5" style="1" hidden="1" customWidth="1"/>
    <col min="22" max="22" width="8.375" style="5" customWidth="1"/>
    <col min="23" max="23" width="11.625" style="5" customWidth="1"/>
    <col min="24" max="24" width="11.25" style="11" customWidth="1"/>
    <col min="25" max="25" width="7.875" style="5" customWidth="1"/>
    <col min="26" max="26" width="7" style="11" customWidth="1"/>
    <col min="27" max="27" width="7.5" style="5" customWidth="1"/>
    <col min="28" max="28" width="38.125" style="5" customWidth="1"/>
    <col min="29" max="29" width="0.125" style="11" customWidth="1"/>
    <col min="30" max="30" width="7.375" style="11" bestFit="1" customWidth="1"/>
    <col min="31" max="31" width="4.875" style="1" customWidth="1"/>
    <col min="32" max="32" width="4.5" style="1" customWidth="1"/>
    <col min="33" max="33" width="5.375" style="1" customWidth="1"/>
    <col min="34" max="34" width="4.5" style="1" customWidth="1"/>
    <col min="35" max="35" width="6.25" style="5" customWidth="1"/>
    <col min="36" max="36" width="5.5" style="1" customWidth="1"/>
    <col min="37" max="37" width="7.375" style="11" bestFit="1" customWidth="1"/>
    <col min="38" max="38" width="4.875" style="1" customWidth="1"/>
    <col min="39" max="39" width="4.5" style="1" customWidth="1"/>
    <col min="40" max="40" width="5.375" style="1" customWidth="1"/>
    <col min="41" max="41" width="4.5" style="1" customWidth="1"/>
    <col min="42" max="42" width="6.25" style="5" customWidth="1"/>
    <col min="43" max="43" width="5.5" style="1" customWidth="1"/>
    <col min="44" max="44" width="9" style="5"/>
    <col min="45" max="45" width="8.5" style="5" hidden="1" customWidth="1"/>
    <col min="46" max="59" width="9" style="5" hidden="1" customWidth="1"/>
    <col min="60" max="60" width="10" style="5" hidden="1" customWidth="1"/>
    <col min="61" max="61" width="10.5" style="5" hidden="1" customWidth="1"/>
    <col min="62" max="16384" width="9" style="5"/>
  </cols>
  <sheetData>
    <row r="1" spans="1:61" ht="25.5" customHeight="1" x14ac:dyDescent="0.15">
      <c r="A1" s="264" t="str">
        <f>基本情報!$D$6 &amp; "(男子2部)"</f>
        <v>(男子2部)</v>
      </c>
      <c r="B1" s="264"/>
      <c r="C1" s="264"/>
      <c r="D1" s="264"/>
      <c r="E1" s="264"/>
      <c r="F1" s="264"/>
      <c r="G1" s="264"/>
      <c r="H1" s="264"/>
      <c r="I1" s="264"/>
      <c r="J1" s="264"/>
      <c r="K1" s="264"/>
      <c r="L1" s="264"/>
      <c r="M1" s="264"/>
      <c r="N1" s="264"/>
      <c r="O1" s="264"/>
      <c r="P1" s="264"/>
      <c r="Q1" s="264"/>
      <c r="R1" s="264"/>
      <c r="S1" s="264"/>
      <c r="T1" s="264"/>
      <c r="U1" s="264"/>
      <c r="V1" s="264"/>
      <c r="W1" s="264"/>
      <c r="X1" s="264"/>
      <c r="Y1" s="264"/>
      <c r="Z1" s="264"/>
      <c r="AA1" s="264"/>
      <c r="AB1" s="264"/>
      <c r="AC1" s="264"/>
      <c r="AD1" s="264"/>
      <c r="AE1" s="264"/>
      <c r="AF1" s="264"/>
      <c r="AG1" s="264"/>
      <c r="AH1" s="264"/>
      <c r="AI1" s="264"/>
      <c r="AJ1" s="264"/>
      <c r="AK1" s="264"/>
      <c r="AL1" s="264"/>
      <c r="AM1" s="264"/>
      <c r="AN1" s="264"/>
      <c r="AO1" s="264"/>
      <c r="AP1" s="264"/>
      <c r="AQ1" s="264"/>
    </row>
    <row r="2" spans="1:61" ht="14.25" customHeight="1" thickBot="1" x14ac:dyDescent="0.2">
      <c r="A2" s="117"/>
      <c r="B2" s="149"/>
      <c r="C2" s="117"/>
      <c r="D2" s="117"/>
      <c r="E2" s="117"/>
      <c r="F2" s="117"/>
      <c r="G2" s="117"/>
      <c r="H2" s="117"/>
      <c r="I2" s="117"/>
      <c r="J2" s="117"/>
      <c r="K2" s="117"/>
      <c r="L2" s="117"/>
      <c r="M2" s="117"/>
      <c r="N2" s="117"/>
      <c r="O2" s="117"/>
      <c r="P2" s="117"/>
      <c r="Q2" s="117"/>
      <c r="R2" s="117"/>
      <c r="S2" s="117"/>
      <c r="T2" s="117"/>
      <c r="U2" s="117"/>
      <c r="V2" s="117"/>
      <c r="W2" s="117"/>
      <c r="X2" s="149"/>
      <c r="Y2" s="117"/>
      <c r="Z2" s="149"/>
      <c r="AA2" s="117"/>
      <c r="AB2" s="117"/>
      <c r="AC2" s="117"/>
      <c r="AD2" s="117"/>
      <c r="AE2" s="117"/>
      <c r="AF2" s="117"/>
      <c r="AG2" s="117"/>
      <c r="AH2" s="117"/>
      <c r="AI2" s="117"/>
      <c r="AJ2" s="117"/>
      <c r="AK2" s="117"/>
      <c r="AL2" s="117"/>
      <c r="AM2" s="117"/>
      <c r="AN2" s="117"/>
      <c r="AO2" s="117"/>
      <c r="AP2" s="117"/>
      <c r="AQ2" s="117"/>
    </row>
    <row r="3" spans="1:61" ht="27" x14ac:dyDescent="0.15">
      <c r="A3" s="305"/>
      <c r="B3" s="289" t="s">
        <v>0</v>
      </c>
      <c r="C3" s="289" t="s">
        <v>242</v>
      </c>
      <c r="D3" s="289" t="str">
        <f>IF(C5="○","整理番号","登録番号")</f>
        <v>登録番号</v>
      </c>
      <c r="E3" s="134" t="s">
        <v>13550</v>
      </c>
      <c r="F3" s="291" t="s">
        <v>275</v>
      </c>
      <c r="G3" s="135" t="s">
        <v>1</v>
      </c>
      <c r="H3" s="269" t="s">
        <v>13551</v>
      </c>
      <c r="I3" s="310" t="s">
        <v>2</v>
      </c>
      <c r="J3" s="269" t="s">
        <v>284</v>
      </c>
      <c r="K3" s="269" t="s">
        <v>3</v>
      </c>
      <c r="L3" s="136" t="s">
        <v>243</v>
      </c>
      <c r="M3" s="137" t="s">
        <v>16</v>
      </c>
      <c r="N3" s="274" t="s">
        <v>4</v>
      </c>
      <c r="O3" s="275"/>
      <c r="P3" s="275"/>
      <c r="Q3" s="275"/>
      <c r="R3" s="275"/>
      <c r="S3" s="275"/>
      <c r="T3" s="275"/>
      <c r="U3" s="275"/>
      <c r="V3" s="275"/>
      <c r="W3" s="275"/>
      <c r="X3" s="275"/>
      <c r="Y3" s="275"/>
      <c r="Z3" s="275"/>
      <c r="AA3" s="275"/>
      <c r="AB3" s="276"/>
      <c r="AC3" s="138" t="s">
        <v>16</v>
      </c>
      <c r="AD3" s="277" t="s">
        <v>448</v>
      </c>
      <c r="AE3" s="278"/>
      <c r="AF3" s="278"/>
      <c r="AG3" s="278"/>
      <c r="AH3" s="278"/>
      <c r="AI3" s="278"/>
      <c r="AJ3" s="278"/>
      <c r="AK3" s="274" t="s">
        <v>445</v>
      </c>
      <c r="AL3" s="275"/>
      <c r="AM3" s="275"/>
      <c r="AN3" s="275"/>
      <c r="AO3" s="275"/>
      <c r="AP3" s="275"/>
      <c r="AQ3" s="279"/>
    </row>
    <row r="4" spans="1:61" ht="14.25" thickBot="1" x14ac:dyDescent="0.2">
      <c r="A4" s="306"/>
      <c r="B4" s="290"/>
      <c r="C4" s="290"/>
      <c r="D4" s="290"/>
      <c r="E4" s="139" t="s">
        <v>6</v>
      </c>
      <c r="F4" s="270"/>
      <c r="G4" s="140" t="s">
        <v>7</v>
      </c>
      <c r="H4" s="270"/>
      <c r="I4" s="311"/>
      <c r="J4" s="273"/>
      <c r="K4" s="273"/>
      <c r="L4" s="141"/>
      <c r="M4" s="142"/>
      <c r="N4" s="280" t="s">
        <v>8</v>
      </c>
      <c r="O4" s="281"/>
      <c r="P4" s="281"/>
      <c r="Q4" s="281"/>
      <c r="R4" s="281"/>
      <c r="S4" s="281"/>
      <c r="T4" s="282"/>
      <c r="U4" s="151"/>
      <c r="V4" s="143" t="s">
        <v>10</v>
      </c>
      <c r="W4" s="144"/>
      <c r="X4" s="160"/>
      <c r="Y4" s="144"/>
      <c r="Z4" s="160"/>
      <c r="AA4" s="145"/>
      <c r="AB4" s="140" t="s">
        <v>11</v>
      </c>
      <c r="AC4" s="146"/>
      <c r="AD4" s="283" t="s">
        <v>8</v>
      </c>
      <c r="AE4" s="284"/>
      <c r="AF4" s="284"/>
      <c r="AG4" s="284"/>
      <c r="AH4" s="284"/>
      <c r="AI4" s="284"/>
      <c r="AJ4" s="285"/>
      <c r="AK4" s="280" t="s">
        <v>8</v>
      </c>
      <c r="AL4" s="281"/>
      <c r="AM4" s="281"/>
      <c r="AN4" s="281"/>
      <c r="AO4" s="281"/>
      <c r="AP4" s="281"/>
      <c r="AQ4" s="286"/>
    </row>
    <row r="5" spans="1:61" x14ac:dyDescent="0.15">
      <c r="A5" s="307">
        <v>1</v>
      </c>
      <c r="B5" s="223"/>
      <c r="C5" s="225"/>
      <c r="D5" s="223"/>
      <c r="E5" s="119" t="str">
        <f>IF(C5="○",IF($D5&lt;&gt;"",VLOOKUP($D5,新規学連登録者入力シート!$A$2:$U$101,8,FALSE),""),IF($D5&lt;&gt;"",IF(VLOOKUP(個人情報!$D5,登録者リスト!$A$1:$F$43729,4,FALSE)=基本情報!$D$6,VLOOKUP(個人情報!$D5,登録者リスト!$A$1:$F$43729,3,FALSE),""),""))</f>
        <v/>
      </c>
      <c r="F5" s="214" t="str">
        <f>IF(C5="○",IF($D5&lt;&gt;"",VLOOKUP($D5,新規学連登録者入力シート!$A$2:$U$101,9,FALSE),""),IF($D5&lt;&gt;"",IF(VLOOKUP(個人情報!$D5,登録者リスト!$A$1:$G$43729,4,FALSE)=基本情報!$D$6,VLOOKUP(個人情報!$D5,登録者リスト!$A$1:$G$43729,7,FALSE),""),""))</f>
        <v/>
      </c>
      <c r="G5" s="120" t="str">
        <f>IF(C5="○",IF($D5&lt;&gt;"",VLOOKUP($D5,新規学連登録者入力シート!$A$2:$U$101,14,FALSE),""),IF($D5&lt;&gt;"",IF(VLOOKUP(個人情報!$D5,登録者リスト!$A$1:$F$43729,4,FALSE)=基本情報!$D$6,VLOOKUP(個人情報!$D5,登録者リスト!$A$1:$F$43729,5,FALSE),""),""))</f>
        <v/>
      </c>
      <c r="H5" s="212" t="str">
        <f>IF(C5="○",IF($D5&lt;&gt;"",VLOOKUP($D5,新規学連登録者入力シート!$A$2:$U$101,19,FALSE),""),IF($D5&lt;&gt;"",IF(VLOOKUP(個人情報!$D5,登録者リスト!$A$1:$H$43729,4,FALSE)=基本情報!$D$6,VLOOKUP(個人情報!$D5,登録者リスト!$A$1:$H$43729,8,FALSE),""),""))</f>
        <v/>
      </c>
      <c r="I5" s="216"/>
      <c r="J5" s="216"/>
      <c r="K5" s="218" t="str">
        <f>IFERROR(IF(I5="","",IF(AND(I5&lt;&gt;"107 ハーフマラソン",I5&lt;&gt;"062 10000mW"),IF(BA5="T",IF(VALUE(M5)&lt;=AY5,"A標準",IF(VALUE(M5)&lt;=AZ5,"B標準","未突破")),IF(VALUE(M5)&gt;=AY5,"A標準",IF(VALUE(M5)&gt;=AZ5,"B標準","未突破"))),IF(VALUE(M5)&lt;=AZ5,"","未突破"))),"")</f>
        <v/>
      </c>
      <c r="L5" s="105"/>
      <c r="M5" s="267" t="str">
        <f>IF(U5="",ASC(N5&amp;IF(P5&lt;&gt;"",TEXT(P5,"00"),"")&amp;IF(R5&lt;&gt;"",TEXT(R5,"00"),"")&amp;IF(T5&lt;&gt;"",TEXT(T5,"00"),"")),ASC(U5))</f>
        <v/>
      </c>
      <c r="N5" s="223"/>
      <c r="O5" s="196" t="s">
        <v>239</v>
      </c>
      <c r="P5" s="250"/>
      <c r="Q5" s="196" t="s">
        <v>240</v>
      </c>
      <c r="R5" s="250"/>
      <c r="S5" s="208" t="s">
        <v>241</v>
      </c>
      <c r="T5" s="252"/>
      <c r="U5" s="150"/>
      <c r="V5" s="152"/>
      <c r="W5" s="153" t="s">
        <v>23</v>
      </c>
      <c r="X5" s="161"/>
      <c r="Y5" s="153" t="s">
        <v>24</v>
      </c>
      <c r="Z5" s="161"/>
      <c r="AA5" s="153" t="s">
        <v>26</v>
      </c>
      <c r="AB5" s="216"/>
      <c r="AC5" s="101" t="e">
        <f>IF(#REF!="",ASC(AD5&amp;IF(AF5&lt;&gt;"",TEXT(AF5,"00"),"")&amp;IF(AH5&lt;&gt;"",TEXT(AH5,"00"),"")&amp;IF(AJ5&lt;&gt;"",TEXT(AJ5,"00"),"")),ASC(#REF!))</f>
        <v>#REF!</v>
      </c>
      <c r="AD5" s="198" t="str">
        <f>IF(I5="","",IF(I5="201 十種競技","",VLOOKUP(I5,大学記録!$A$3:$H$5,2,FALSE)))</f>
        <v/>
      </c>
      <c r="AE5" s="200" t="s">
        <v>239</v>
      </c>
      <c r="AF5" s="202" t="str">
        <f>IF(I5="","",IF(I5="201 十種競技","",VLOOKUP(I5,大学記録!$A$3:$H$5,4,FALSE)))</f>
        <v/>
      </c>
      <c r="AG5" s="200" t="s">
        <v>240</v>
      </c>
      <c r="AH5" s="202" t="str">
        <f>IF(I5="","",IF(I5="201 十種競技","",VLOOKUP(I5,大学記録!$A$3:$H$5,6,FALSE)))</f>
        <v/>
      </c>
      <c r="AI5" s="204" t="s">
        <v>241</v>
      </c>
      <c r="AJ5" s="262" t="str">
        <f>IF(I5="","",IF(I5="201 十種競技","",VLOOKUP(I5,大学記録!$A$3:$H$5,8,FALSE)))</f>
        <v/>
      </c>
      <c r="AK5" s="223"/>
      <c r="AL5" s="196" t="s">
        <v>239</v>
      </c>
      <c r="AM5" s="250"/>
      <c r="AN5" s="196" t="s">
        <v>240</v>
      </c>
      <c r="AO5" s="250"/>
      <c r="AP5" s="208" t="s">
        <v>241</v>
      </c>
      <c r="AQ5" s="287"/>
      <c r="AS5" s="5" t="str">
        <f>IF(AND(I5&lt;&gt;"107 ハーフマラソン",I5&lt;&gt;"062 10000mW"),D5 &amp; "-" &amp; I5,D5 &amp; "-" &amp; I5 &amp; J5)</f>
        <v>-</v>
      </c>
      <c r="AT5" s="5" t="str">
        <f>IF(ISERROR(VLOOKUP(個人情報!$AS5,登録者リスト!#REF!,4,FALSE)),"○","")</f>
        <v>○</v>
      </c>
      <c r="AU5" s="5" t="str">
        <f>IF(AND(I5&lt;&gt;"107 ハーフマラソン",I5&lt;&gt;"062 10000mW"),E6 &amp; "-" &amp; I5,E6 &amp; "-" &amp; I5 &amp; J5)</f>
        <v>-</v>
      </c>
      <c r="AV5" s="5" t="str">
        <f>IF(ISERROR(VLOOKUP(AU5,突破者リスト外資格記録入力シート!$D$7:$M$106,2,FALSE)),"○","")</f>
        <v/>
      </c>
      <c r="AW5" s="5" t="str">
        <f>IF(C5="○","整理番号","登録番号")</f>
        <v>登録番号</v>
      </c>
      <c r="AX5" s="5" t="str">
        <f>IF(I5="107 ハーフマラソン","H",IF(I5="062 10000mW","W",""))</f>
        <v/>
      </c>
      <c r="AY5" s="5" t="e">
        <f>VLOOKUP($I5 &amp; $J5,標準記録!$A$1:$D$26,2,FALSE)</f>
        <v>#N/A</v>
      </c>
      <c r="AZ5" s="5" t="e">
        <f>VLOOKUP($I5 &amp; $J5,標準記録!$A$1:$D$26,3,FALSE)</f>
        <v>#N/A</v>
      </c>
      <c r="BA5" s="5" t="e">
        <f>VLOOKUP($I5 &amp; $J5,標準記録!$A$1:$D$26,4,FALSE)</f>
        <v>#N/A</v>
      </c>
      <c r="BB5" s="5" t="str">
        <f>IF(BC5="","",A5)</f>
        <v/>
      </c>
      <c r="BC5" s="5" t="str">
        <f>IF(OR(I5="201 十種競技",I5="202 七種競技"),E6,"")</f>
        <v/>
      </c>
      <c r="BD5" s="5" t="str">
        <f>IF(I5="107 ハーフマラソン",E6,"")</f>
        <v/>
      </c>
      <c r="BE5" s="5" t="str">
        <f>I5 &amp; K5</f>
        <v/>
      </c>
      <c r="BF5" s="5">
        <f>I5</f>
        <v>0</v>
      </c>
      <c r="BG5" s="5">
        <f>COUNTIF($BF$5:$BF$401,I5)</f>
        <v>160</v>
      </c>
      <c r="BH5" s="5">
        <f>COUNTIF($BE$5:$BE$401,I5 &amp; "B標準")</f>
        <v>0</v>
      </c>
      <c r="BI5" s="5" t="str">
        <f>D3 &amp; D5</f>
        <v>登録番号</v>
      </c>
    </row>
    <row r="6" spans="1:61" ht="14.25" thickBot="1" x14ac:dyDescent="0.2">
      <c r="A6" s="308"/>
      <c r="B6" s="224"/>
      <c r="C6" s="226"/>
      <c r="D6" s="224"/>
      <c r="E6" s="121" t="str">
        <f>IF(C5="○",IF($D5&lt;&gt;"",VLOOKUP($D5,新規学連登録者入力シート!$A$2:$U$101,7,FALSE),""),IF($D5&lt;&gt;"",IF(VLOOKUP(個人情報!$D5,登録者リスト!$A$1:$F$43729,4,FALSE)=基本情報!$D$6,VLOOKUP(個人情報!$D5,登録者リスト!$A$1:$F$43729,2,FALSE),""),""))</f>
        <v/>
      </c>
      <c r="F6" s="215"/>
      <c r="G6" s="121" t="str">
        <f>IF(C5="○",IF($D5&lt;&gt;"",VLOOKUP($D5,新規学連登録者入力シート!$A$2:$U$101,19,FALSE),""),IF($D5&lt;&gt;"",IF(VLOOKUP(個人情報!$D5,登録者リスト!$A$1:$F$43729,4,FALSE)=基本情報!$D$6,VLOOKUP(個人情報!$D5,登録者リスト!$A$1:$F$43729,6,FALSE),""),""))</f>
        <v/>
      </c>
      <c r="H6" s="213"/>
      <c r="I6" s="217"/>
      <c r="J6" s="217"/>
      <c r="K6" s="219"/>
      <c r="L6" s="106"/>
      <c r="M6" s="268"/>
      <c r="N6" s="224"/>
      <c r="O6" s="197"/>
      <c r="P6" s="251"/>
      <c r="Q6" s="197"/>
      <c r="R6" s="251"/>
      <c r="S6" s="209"/>
      <c r="T6" s="253"/>
      <c r="U6" s="162"/>
      <c r="V6" s="154"/>
      <c r="W6" s="155" t="s">
        <v>23</v>
      </c>
      <c r="X6" s="94"/>
      <c r="Y6" s="155" t="s">
        <v>25</v>
      </c>
      <c r="Z6" s="94"/>
      <c r="AA6" s="155" t="s">
        <v>26</v>
      </c>
      <c r="AB6" s="217"/>
      <c r="AC6" s="102" t="e">
        <f>IF(#REF!="",ASC(AD5&amp;IF(AF6&lt;&gt;"",TEXT(AF6,"00"),"")&amp;IF(AH6&lt;&gt;"",TEXT(AH6,"00"),"")&amp;IF(AJ6&lt;&gt;"",TEXT(AJ6,"00"),"")),ASC(#REF!))</f>
        <v>#REF!</v>
      </c>
      <c r="AD6" s="199"/>
      <c r="AE6" s="201"/>
      <c r="AF6" s="203"/>
      <c r="AG6" s="201"/>
      <c r="AH6" s="203"/>
      <c r="AI6" s="205"/>
      <c r="AJ6" s="263"/>
      <c r="AK6" s="224"/>
      <c r="AL6" s="197"/>
      <c r="AM6" s="251"/>
      <c r="AN6" s="197"/>
      <c r="AO6" s="251"/>
      <c r="AP6" s="209"/>
      <c r="AQ6" s="288"/>
      <c r="AS6" s="5" t="str">
        <f>IF(AND(I6&lt;&gt;"107 ハーフマラソン",I6&lt;&gt;"062 10000mW"),D5 &amp; "-" &amp; I6,D5 &amp; "-" &amp; I6 &amp; J6)</f>
        <v>-</v>
      </c>
      <c r="AT6" s="5" t="str">
        <f>IF(ISERROR(VLOOKUP(個人情報!$AS6,登録者リスト!#REF!,4,FALSE)),"○","")</f>
        <v>○</v>
      </c>
      <c r="AU6" s="5" t="str">
        <f>IF(AND(I6&lt;&gt;"107 ハーフマラソン",I6&lt;&gt;"062 10000mW"),E6 &amp; "-" &amp; I6,E6 &amp; "-" &amp; I6 &amp; J6)</f>
        <v>-</v>
      </c>
      <c r="AV6" s="5" t="str">
        <f>IF(ISERROR(VLOOKUP(AU6,突破者リスト外資格記録入力シート!$D$7:$M$106,2,FALSE)),"○","")</f>
        <v/>
      </c>
      <c r="AX6" s="5" t="str">
        <f>IF(I6="107 ハーフマラソン","H",IF(I6="062 10000mW","W",""))</f>
        <v/>
      </c>
      <c r="AY6" s="5" t="e">
        <f>VLOOKUP($I6 &amp; $J6,標準記録!$A$1:$D$26,2,FALSE)</f>
        <v>#N/A</v>
      </c>
      <c r="AZ6" s="5" t="e">
        <f>VLOOKUP($I6 &amp; $J6,標準記録!$A$1:$D$26,3,FALSE)</f>
        <v>#N/A</v>
      </c>
      <c r="BA6" s="5" t="e">
        <f>VLOOKUP($I6 &amp; $J6,標準記録!$A$1:$D$26,4,FALSE)</f>
        <v>#N/A</v>
      </c>
      <c r="BB6" s="5" t="str">
        <f>IF(BC6="","",A5)</f>
        <v/>
      </c>
      <c r="BC6" s="5" t="str">
        <f>IF(OR(I6="201 十種競技",I6="202 七種競技"),E6,"")</f>
        <v/>
      </c>
      <c r="BD6" s="5" t="str">
        <f>IF(I6="107 ハーフマラソン",E6,"")</f>
        <v/>
      </c>
      <c r="BE6" s="5" t="str">
        <f>I6 &amp; K6</f>
        <v/>
      </c>
      <c r="BF6" s="5">
        <f>I6</f>
        <v>0</v>
      </c>
      <c r="BG6" s="5">
        <f>COUNTIF($BF$5:$BF$401,I6)</f>
        <v>160</v>
      </c>
      <c r="BH6" s="5">
        <f>COUNTIF($BE$5:$BE$401,I6 &amp; "B標準")</f>
        <v>0</v>
      </c>
    </row>
    <row r="7" spans="1:61" ht="15" thickTop="1" thickBot="1" x14ac:dyDescent="0.2">
      <c r="A7" s="309"/>
      <c r="B7" s="256" t="s">
        <v>128</v>
      </c>
      <c r="C7" s="257"/>
      <c r="D7" s="257"/>
      <c r="E7" s="257"/>
      <c r="F7" s="257"/>
      <c r="G7" s="258"/>
      <c r="H7" s="118"/>
      <c r="I7" s="259"/>
      <c r="J7" s="260"/>
      <c r="K7" s="260"/>
      <c r="L7" s="260"/>
      <c r="M7" s="260"/>
      <c r="N7" s="260"/>
      <c r="O7" s="260"/>
      <c r="P7" s="260"/>
      <c r="Q7" s="260"/>
      <c r="R7" s="260"/>
      <c r="S7" s="260"/>
      <c r="T7" s="260"/>
      <c r="U7" s="260"/>
      <c r="V7" s="260"/>
      <c r="W7" s="260"/>
      <c r="X7" s="260"/>
      <c r="Y7" s="260"/>
      <c r="Z7" s="260"/>
      <c r="AA7" s="260"/>
      <c r="AB7" s="260"/>
      <c r="AC7" s="260"/>
      <c r="AD7" s="260"/>
      <c r="AE7" s="260"/>
      <c r="AF7" s="260"/>
      <c r="AG7" s="260"/>
      <c r="AH7" s="260"/>
      <c r="AI7" s="260"/>
      <c r="AJ7" s="260"/>
      <c r="AK7" s="260"/>
      <c r="AL7" s="260"/>
      <c r="AM7" s="260"/>
      <c r="AN7" s="260"/>
      <c r="AO7" s="260"/>
      <c r="AP7" s="260"/>
      <c r="AQ7" s="261"/>
    </row>
    <row r="8" spans="1:61" ht="27" x14ac:dyDescent="0.15">
      <c r="A8" s="305"/>
      <c r="B8" s="289" t="s">
        <v>0</v>
      </c>
      <c r="C8" s="289" t="s">
        <v>242</v>
      </c>
      <c r="D8" s="289" t="str">
        <f>IF(C10="○","整理番号","登録番号")</f>
        <v>登録番号</v>
      </c>
      <c r="E8" s="134" t="s">
        <v>13550</v>
      </c>
      <c r="F8" s="291" t="s">
        <v>275</v>
      </c>
      <c r="G8" s="147" t="s">
        <v>1</v>
      </c>
      <c r="H8" s="269" t="s">
        <v>13551</v>
      </c>
      <c r="I8" s="292" t="s">
        <v>2</v>
      </c>
      <c r="J8" s="269" t="s">
        <v>284</v>
      </c>
      <c r="K8" s="269" t="s">
        <v>3</v>
      </c>
      <c r="L8" s="136" t="s">
        <v>243</v>
      </c>
      <c r="M8" s="137" t="s">
        <v>16</v>
      </c>
      <c r="N8" s="274" t="s">
        <v>4</v>
      </c>
      <c r="O8" s="275"/>
      <c r="P8" s="275"/>
      <c r="Q8" s="275"/>
      <c r="R8" s="275"/>
      <c r="S8" s="275"/>
      <c r="T8" s="275"/>
      <c r="U8" s="275"/>
      <c r="V8" s="275"/>
      <c r="W8" s="275"/>
      <c r="X8" s="275"/>
      <c r="Y8" s="275"/>
      <c r="Z8" s="275"/>
      <c r="AA8" s="275"/>
      <c r="AB8" s="276"/>
      <c r="AC8" s="138" t="s">
        <v>16</v>
      </c>
      <c r="AD8" s="277" t="s">
        <v>448</v>
      </c>
      <c r="AE8" s="278"/>
      <c r="AF8" s="278"/>
      <c r="AG8" s="278"/>
      <c r="AH8" s="278"/>
      <c r="AI8" s="278"/>
      <c r="AJ8" s="278"/>
      <c r="AK8" s="274" t="s">
        <v>445</v>
      </c>
      <c r="AL8" s="275"/>
      <c r="AM8" s="275"/>
      <c r="AN8" s="275"/>
      <c r="AO8" s="275"/>
      <c r="AP8" s="275"/>
      <c r="AQ8" s="279"/>
    </row>
    <row r="9" spans="1:61" ht="14.25" thickBot="1" x14ac:dyDescent="0.2">
      <c r="A9" s="306"/>
      <c r="B9" s="290"/>
      <c r="C9" s="290"/>
      <c r="D9" s="290"/>
      <c r="E9" s="139" t="s">
        <v>6</v>
      </c>
      <c r="F9" s="270"/>
      <c r="G9" s="148" t="s">
        <v>7</v>
      </c>
      <c r="H9" s="270"/>
      <c r="I9" s="293"/>
      <c r="J9" s="273"/>
      <c r="K9" s="273"/>
      <c r="L9" s="141"/>
      <c r="M9" s="142"/>
      <c r="N9" s="280" t="s">
        <v>8</v>
      </c>
      <c r="O9" s="281"/>
      <c r="P9" s="281"/>
      <c r="Q9" s="281"/>
      <c r="R9" s="281"/>
      <c r="S9" s="281"/>
      <c r="T9" s="282"/>
      <c r="U9" s="151"/>
      <c r="V9" s="143" t="s">
        <v>10</v>
      </c>
      <c r="W9" s="144"/>
      <c r="X9" s="160"/>
      <c r="Y9" s="144"/>
      <c r="Z9" s="160"/>
      <c r="AA9" s="145"/>
      <c r="AB9" s="140" t="s">
        <v>11</v>
      </c>
      <c r="AC9" s="146"/>
      <c r="AD9" s="283" t="s">
        <v>8</v>
      </c>
      <c r="AE9" s="284"/>
      <c r="AF9" s="284"/>
      <c r="AG9" s="284"/>
      <c r="AH9" s="284"/>
      <c r="AI9" s="284"/>
      <c r="AJ9" s="285"/>
      <c r="AK9" s="280" t="s">
        <v>8</v>
      </c>
      <c r="AL9" s="281"/>
      <c r="AM9" s="281"/>
      <c r="AN9" s="281"/>
      <c r="AO9" s="281"/>
      <c r="AP9" s="281"/>
      <c r="AQ9" s="286"/>
    </row>
    <row r="10" spans="1:61" ht="13.5" customHeight="1" x14ac:dyDescent="0.15">
      <c r="A10" s="307">
        <v>2</v>
      </c>
      <c r="B10" s="303" t="str">
        <f>IF(OR(B5="",E10=""),"",B5+1)</f>
        <v/>
      </c>
      <c r="C10" s="225"/>
      <c r="D10" s="223"/>
      <c r="E10" s="119" t="str">
        <f>IF(C10="○",IF($D10&lt;&gt;"",VLOOKUP($D10,新規学連登録者入力シート!$A$2:$U$101,8,FALSE),""),IF($D10&lt;&gt;"",IF(VLOOKUP(個人情報!$D10,登録者リスト!$A$1:$F$43729,4,FALSE)=基本情報!$D$6,VLOOKUP(個人情報!$D10,登録者リスト!$A$1:$F$43729,3,FALSE),""),""))</f>
        <v/>
      </c>
      <c r="F10" s="214" t="str">
        <f>IF(C10="○",IF($D10&lt;&gt;"",VLOOKUP($D10,新規学連登録者入力シート!$A$2:$U$101,9,FALSE),""),IF($D10&lt;&gt;"",IF(VLOOKUP(個人情報!$D10,登録者リスト!$A$1:$G$43729,4,FALSE)=基本情報!$D$6,VLOOKUP(個人情報!$D10,登録者リスト!$A$1:$G$43729,7,FALSE),""),""))</f>
        <v/>
      </c>
      <c r="G10" s="120" t="str">
        <f>IF(C10="○",IF($D10&lt;&gt;"",VLOOKUP($D10,新規学連登録者入力シート!$A$2:$U$101,14,FALSE),""),IF($D10&lt;&gt;"",IF(VLOOKUP(個人情報!$D10,登録者リスト!$A$1:$F$43729,4,FALSE)=基本情報!$D$6,VLOOKUP(個人情報!$D10,登録者リスト!$A$1:$F$43729,5,FALSE),""),""))</f>
        <v/>
      </c>
      <c r="H10" s="212" t="str">
        <f>IF(C10="○",IF($D10&lt;&gt;"",VLOOKUP($D10,新規学連登録者入力シート!$A$2:$U$101,19,FALSE),""),IF($D10&lt;&gt;"",IF(VLOOKUP(個人情報!$D10,登録者リスト!$A$1:$H$43729,4,FALSE)=基本情報!$D$6,VLOOKUP(個人情報!$D10,登録者リスト!$A$1:$H$43729,8,FALSE),""),""))</f>
        <v/>
      </c>
      <c r="I10" s="216"/>
      <c r="J10" s="216"/>
      <c r="K10" s="218" t="str">
        <f>IFERROR(IF(I10="","",IF(AND(I10&lt;&gt;"107 ハーフマラソン",I10&lt;&gt;"062 10000mW"),IF(BA10="T",IF(VALUE(M10)&lt;=AY10,"A標準",IF(VALUE(M10)&lt;=AZ10,"B標準","未突破")),IF(VALUE(M10)&gt;=AY10,"A標準",IF(VALUE(M10)&gt;=AZ10,"B標準","未突破"))),IF(VALUE(M10)&lt;=AZ10,"","未突破"))),"")</f>
        <v/>
      </c>
      <c r="L10" s="105"/>
      <c r="M10" s="267" t="str">
        <f>IF(U10="",ASC(N10&amp;IF(P10&lt;&gt;"",TEXT(P10,"00"),"")&amp;IF(R10&lt;&gt;"",TEXT(R10,"00"),"")&amp;IF(T10&lt;&gt;"",TEXT(T10,"00"),"")),ASC(U10))</f>
        <v/>
      </c>
      <c r="N10" s="223"/>
      <c r="O10" s="196" t="s">
        <v>239</v>
      </c>
      <c r="P10" s="250"/>
      <c r="Q10" s="196" t="s">
        <v>240</v>
      </c>
      <c r="R10" s="250"/>
      <c r="S10" s="208" t="s">
        <v>241</v>
      </c>
      <c r="T10" s="252"/>
      <c r="U10" s="150"/>
      <c r="V10" s="152"/>
      <c r="W10" s="153" t="s">
        <v>23</v>
      </c>
      <c r="X10" s="161"/>
      <c r="Y10" s="153" t="s">
        <v>24</v>
      </c>
      <c r="Z10" s="161"/>
      <c r="AA10" s="153" t="s">
        <v>26</v>
      </c>
      <c r="AB10" s="216"/>
      <c r="AC10" s="101" t="e">
        <f>IF(#REF!="",ASC(AD10&amp;IF(AF10&lt;&gt;"",TEXT(AF10,"00"),"")&amp;IF(AH10&lt;&gt;"",TEXT(AH10,"00"),"")&amp;IF(AJ10&lt;&gt;"",TEXT(AJ10,"00"),"")),ASC(#REF!))</f>
        <v>#REF!</v>
      </c>
      <c r="AD10" s="198" t="str">
        <f>IF(I10="","",IF(I10="201 十種競技","",VLOOKUP(I10,大学記録!$A$3:$H$5,2,FALSE)))</f>
        <v/>
      </c>
      <c r="AE10" s="200" t="s">
        <v>239</v>
      </c>
      <c r="AF10" s="202" t="str">
        <f>IF(I10="","",IF(I10="201 十種競技","",VLOOKUP(I10,大学記録!$A$3:$H$5,4,FALSE)))</f>
        <v/>
      </c>
      <c r="AG10" s="200" t="s">
        <v>240</v>
      </c>
      <c r="AH10" s="202" t="str">
        <f>IF(I10="","",IF(I10="201 十種競技","",VLOOKUP(I10,大学記録!$A$3:$H$5,6,FALSE)))</f>
        <v/>
      </c>
      <c r="AI10" s="204" t="s">
        <v>241</v>
      </c>
      <c r="AJ10" s="262" t="str">
        <f>IF(I10="","",IF(I10="201 十種競技","",VLOOKUP(I10,大学記録!$A$3:$H$5,8,FALSE)))</f>
        <v/>
      </c>
      <c r="AK10" s="223"/>
      <c r="AL10" s="196" t="s">
        <v>239</v>
      </c>
      <c r="AM10" s="250"/>
      <c r="AN10" s="196" t="s">
        <v>240</v>
      </c>
      <c r="AO10" s="250"/>
      <c r="AP10" s="208" t="s">
        <v>241</v>
      </c>
      <c r="AQ10" s="287"/>
      <c r="AS10" s="5" t="str">
        <f>IF(AND(I10&lt;&gt;"107 ハーフマラソン",I10&lt;&gt;"062 10000mW"),D10 &amp; "-" &amp; I10,D10 &amp; "-" &amp; I10 &amp; J10)</f>
        <v>-</v>
      </c>
      <c r="AT10" s="5" t="str">
        <f>IF(ISERROR(VLOOKUP(個人情報!$AS10,登録者リスト!#REF!,4,FALSE)),"○","")</f>
        <v>○</v>
      </c>
      <c r="AU10" s="5" t="e">
        <f>IF(AND(I10&lt;&gt;"107 ハーフマラソン",I10&lt;&gt;"062 10000mW"),#REF! &amp; "-" &amp; I10,#REF! &amp; "-" &amp; I10 &amp; J10)</f>
        <v>#REF!</v>
      </c>
      <c r="AV10" s="5" t="str">
        <f>IF(ISERROR(VLOOKUP(AU10,突破者リスト外資格記録入力シート!$D$7:$M$106,2,FALSE)),"○","")</f>
        <v>○</v>
      </c>
      <c r="AW10" s="5" t="str">
        <f>IF(C10="○","整理番号","登録番号")</f>
        <v>登録番号</v>
      </c>
      <c r="AX10" s="5" t="str">
        <f>IF(I10="107 ハーフマラソン","H",IF(I10="062 10000mW","W",""))</f>
        <v/>
      </c>
      <c r="AY10" s="5" t="e">
        <f>VLOOKUP($I10 &amp; $J10,標準記録!$A$1:$D$26,2,FALSE)</f>
        <v>#N/A</v>
      </c>
      <c r="AZ10" s="5" t="e">
        <f>VLOOKUP($I10 &amp; $J10,標準記録!$A$1:$D$26,3,FALSE)</f>
        <v>#N/A</v>
      </c>
      <c r="BA10" s="5" t="e">
        <f>VLOOKUP($I10 &amp; $J10,標準記録!$A$1:$D$26,4,FALSE)</f>
        <v>#N/A</v>
      </c>
      <c r="BB10" s="5" t="str">
        <f>IF(BC10="","",A10)</f>
        <v/>
      </c>
      <c r="BC10" s="5" t="str">
        <f>IF(OR(I10="201 十種競技",I10="202 七種競技"),#REF!,"")</f>
        <v/>
      </c>
      <c r="BD10" s="5" t="str">
        <f>IF(I10="107 ハーフマラソン",#REF!,"")</f>
        <v/>
      </c>
      <c r="BE10" s="5" t="str">
        <f>I10 &amp; K10</f>
        <v/>
      </c>
      <c r="BF10" s="5">
        <f>I10</f>
        <v>0</v>
      </c>
      <c r="BG10" s="5">
        <f>COUNTIF($BF$5:$BF$401,I10)</f>
        <v>160</v>
      </c>
      <c r="BH10" s="5">
        <f>COUNTIF($BE$5:$BE$401,I10 &amp; "B標準")</f>
        <v>0</v>
      </c>
      <c r="BI10" s="5" t="str">
        <f>D8 &amp; D10</f>
        <v>登録番号</v>
      </c>
    </row>
    <row r="11" spans="1:61" ht="14.25" customHeight="1" thickBot="1" x14ac:dyDescent="0.2">
      <c r="A11" s="308"/>
      <c r="B11" s="304"/>
      <c r="C11" s="226"/>
      <c r="D11" s="224"/>
      <c r="E11" s="121" t="str">
        <f>IF(C10="○",IF($D10&lt;&gt;"",VLOOKUP($D10,新規学連登録者入力シート!$A$2:$U$101,7,FALSE),""),IF($D10&lt;&gt;"",IF(VLOOKUP(個人情報!$D10,登録者リスト!$A$1:$F$43729,4,FALSE)=基本情報!$D$6,VLOOKUP(個人情報!$D10,登録者リスト!$A$1:$F$43729,2,FALSE),""),""))</f>
        <v/>
      </c>
      <c r="F11" s="215"/>
      <c r="G11" s="121" t="str">
        <f>IF(C10="○",IF($D10&lt;&gt;"",VLOOKUP($D10,新規学連登録者入力シート!$A$2:$U$101,19,FALSE),""),IF($D10&lt;&gt;"",IF(VLOOKUP(個人情報!$D10,登録者リスト!$A$1:$F$43729,4,FALSE)=基本情報!$D$6,VLOOKUP(個人情報!$D10,登録者リスト!$A$1:$F$43729,6,FALSE),""),""))</f>
        <v/>
      </c>
      <c r="H11" s="213"/>
      <c r="I11" s="217"/>
      <c r="J11" s="217"/>
      <c r="K11" s="219"/>
      <c r="L11" s="106"/>
      <c r="M11" s="268"/>
      <c r="N11" s="224"/>
      <c r="O11" s="197"/>
      <c r="P11" s="251"/>
      <c r="Q11" s="197"/>
      <c r="R11" s="251"/>
      <c r="S11" s="209"/>
      <c r="T11" s="253"/>
      <c r="U11" s="162"/>
      <c r="V11" s="154"/>
      <c r="W11" s="155" t="s">
        <v>23</v>
      </c>
      <c r="X11" s="94"/>
      <c r="Y11" s="155" t="s">
        <v>25</v>
      </c>
      <c r="Z11" s="94"/>
      <c r="AA11" s="155" t="s">
        <v>26</v>
      </c>
      <c r="AB11" s="217"/>
      <c r="AC11" s="102" t="e">
        <f>IF(#REF!="",ASC(AD10&amp;IF(AF11&lt;&gt;"",TEXT(AF11,"00"),"")&amp;IF(AH11&lt;&gt;"",TEXT(AH11,"00"),"")&amp;IF(AJ11&lt;&gt;"",TEXT(AJ11,"00"),"")),ASC(#REF!))</f>
        <v>#REF!</v>
      </c>
      <c r="AD11" s="199"/>
      <c r="AE11" s="201"/>
      <c r="AF11" s="203"/>
      <c r="AG11" s="201"/>
      <c r="AH11" s="203"/>
      <c r="AI11" s="205"/>
      <c r="AJ11" s="263"/>
      <c r="AK11" s="224"/>
      <c r="AL11" s="197"/>
      <c r="AM11" s="251"/>
      <c r="AN11" s="197"/>
      <c r="AO11" s="251"/>
      <c r="AP11" s="209"/>
      <c r="AQ11" s="288"/>
      <c r="AS11" s="5" t="str">
        <f>IF(AND(I11&lt;&gt;"107 ハーフマラソン",I11&lt;&gt;"062 10000mW"),D10 &amp; "-" &amp; I11,D10 &amp; "-" &amp; I11 &amp; J11)</f>
        <v>-</v>
      </c>
      <c r="AT11" s="5" t="str">
        <f>IF(ISERROR(VLOOKUP(個人情報!$AS11,登録者リスト!#REF!,4,FALSE)),"○","")</f>
        <v>○</v>
      </c>
      <c r="AU11" s="5" t="e">
        <f>IF(AND(I11&lt;&gt;"107 ハーフマラソン",I11&lt;&gt;"062 10000mW"),#REF! &amp; "-" &amp; I11,#REF! &amp; "-" &amp; I11 &amp; J11)</f>
        <v>#REF!</v>
      </c>
      <c r="AV11" s="5" t="str">
        <f>IF(ISERROR(VLOOKUP(AU11,突破者リスト外資格記録入力シート!$D$7:$M$106,2,FALSE)),"○","")</f>
        <v>○</v>
      </c>
      <c r="AX11" s="5" t="str">
        <f>IF(I11="107 ハーフマラソン","H",IF(I11="062 10000mW","W",""))</f>
        <v/>
      </c>
      <c r="AY11" s="5" t="e">
        <f>VLOOKUP($I11 &amp; $J11,標準記録!$A$1:$D$26,2,FALSE)</f>
        <v>#N/A</v>
      </c>
      <c r="AZ11" s="5" t="e">
        <f>VLOOKUP($I11 &amp; $J11,標準記録!$A$1:$D$26,3,FALSE)</f>
        <v>#N/A</v>
      </c>
      <c r="BA11" s="5" t="e">
        <f>VLOOKUP($I11 &amp; $J11,標準記録!$A$1:$D$26,4,FALSE)</f>
        <v>#N/A</v>
      </c>
      <c r="BB11" s="5" t="str">
        <f>IF(BC11="","",A10)</f>
        <v/>
      </c>
      <c r="BC11" s="5" t="str">
        <f>IF(OR(I11="201 十種競技",I11="202 七種競技"),#REF!,"")</f>
        <v/>
      </c>
      <c r="BD11" s="5" t="str">
        <f>IF(I11="107 ハーフマラソン",#REF!,"")</f>
        <v/>
      </c>
      <c r="BE11" s="5" t="str">
        <f>I11 &amp; K11</f>
        <v/>
      </c>
      <c r="BF11" s="5">
        <f>I11</f>
        <v>0</v>
      </c>
      <c r="BG11" s="5">
        <f>COUNTIF($BF$5:$BF$401,I11)</f>
        <v>160</v>
      </c>
      <c r="BH11" s="5">
        <f>COUNTIF($BE$5:$BE$401,I11 &amp; "B標準")</f>
        <v>0</v>
      </c>
    </row>
    <row r="12" spans="1:61" ht="15" thickTop="1" thickBot="1" x14ac:dyDescent="0.2">
      <c r="A12" s="309"/>
      <c r="B12" s="256" t="s">
        <v>128</v>
      </c>
      <c r="C12" s="257"/>
      <c r="D12" s="257"/>
      <c r="E12" s="257"/>
      <c r="F12" s="257"/>
      <c r="G12" s="258"/>
      <c r="H12" s="118"/>
      <c r="I12" s="259"/>
      <c r="J12" s="260"/>
      <c r="K12" s="260"/>
      <c r="L12" s="260"/>
      <c r="M12" s="260"/>
      <c r="N12" s="260"/>
      <c r="O12" s="260"/>
      <c r="P12" s="260"/>
      <c r="Q12" s="260"/>
      <c r="R12" s="260"/>
      <c r="S12" s="260"/>
      <c r="T12" s="260"/>
      <c r="U12" s="260"/>
      <c r="V12" s="260"/>
      <c r="W12" s="260"/>
      <c r="X12" s="260"/>
      <c r="Y12" s="260"/>
      <c r="Z12" s="260"/>
      <c r="AA12" s="260"/>
      <c r="AB12" s="260"/>
      <c r="AC12" s="260"/>
      <c r="AD12" s="260"/>
      <c r="AE12" s="260"/>
      <c r="AF12" s="260"/>
      <c r="AG12" s="260"/>
      <c r="AH12" s="260"/>
      <c r="AI12" s="260"/>
      <c r="AJ12" s="260"/>
      <c r="AK12" s="260"/>
      <c r="AL12" s="260"/>
      <c r="AM12" s="260"/>
      <c r="AN12" s="260"/>
      <c r="AO12" s="260"/>
      <c r="AP12" s="260"/>
      <c r="AQ12" s="261"/>
    </row>
    <row r="13" spans="1:61" ht="27" x14ac:dyDescent="0.15">
      <c r="A13" s="305"/>
      <c r="B13" s="289" t="s">
        <v>0</v>
      </c>
      <c r="C13" s="289" t="s">
        <v>242</v>
      </c>
      <c r="D13" s="289" t="str">
        <f>IF(C15="○","整理番号","登録番号")</f>
        <v>登録番号</v>
      </c>
      <c r="E13" s="134" t="s">
        <v>13550</v>
      </c>
      <c r="F13" s="291" t="s">
        <v>275</v>
      </c>
      <c r="G13" s="147" t="s">
        <v>1</v>
      </c>
      <c r="H13" s="269" t="s">
        <v>13551</v>
      </c>
      <c r="I13" s="292" t="s">
        <v>2</v>
      </c>
      <c r="J13" s="269" t="s">
        <v>284</v>
      </c>
      <c r="K13" s="269" t="s">
        <v>3</v>
      </c>
      <c r="L13" s="136" t="s">
        <v>243</v>
      </c>
      <c r="M13" s="137" t="s">
        <v>16</v>
      </c>
      <c r="N13" s="274" t="s">
        <v>4</v>
      </c>
      <c r="O13" s="275"/>
      <c r="P13" s="275"/>
      <c r="Q13" s="275"/>
      <c r="R13" s="275"/>
      <c r="S13" s="275"/>
      <c r="T13" s="275"/>
      <c r="U13" s="275"/>
      <c r="V13" s="275"/>
      <c r="W13" s="275"/>
      <c r="X13" s="275"/>
      <c r="Y13" s="275"/>
      <c r="Z13" s="275"/>
      <c r="AA13" s="275"/>
      <c r="AB13" s="276"/>
      <c r="AC13" s="138" t="s">
        <v>16</v>
      </c>
      <c r="AD13" s="277" t="s">
        <v>448</v>
      </c>
      <c r="AE13" s="278"/>
      <c r="AF13" s="278"/>
      <c r="AG13" s="278"/>
      <c r="AH13" s="278"/>
      <c r="AI13" s="278"/>
      <c r="AJ13" s="278"/>
      <c r="AK13" s="274" t="s">
        <v>445</v>
      </c>
      <c r="AL13" s="275"/>
      <c r="AM13" s="275"/>
      <c r="AN13" s="275"/>
      <c r="AO13" s="275"/>
      <c r="AP13" s="275"/>
      <c r="AQ13" s="279"/>
    </row>
    <row r="14" spans="1:61" ht="14.25" thickBot="1" x14ac:dyDescent="0.2">
      <c r="A14" s="306"/>
      <c r="B14" s="290"/>
      <c r="C14" s="290"/>
      <c r="D14" s="290"/>
      <c r="E14" s="139" t="s">
        <v>6</v>
      </c>
      <c r="F14" s="270"/>
      <c r="G14" s="148" t="s">
        <v>7</v>
      </c>
      <c r="H14" s="270"/>
      <c r="I14" s="293"/>
      <c r="J14" s="273"/>
      <c r="K14" s="273"/>
      <c r="L14" s="141"/>
      <c r="M14" s="142"/>
      <c r="N14" s="280" t="s">
        <v>8</v>
      </c>
      <c r="O14" s="281"/>
      <c r="P14" s="281"/>
      <c r="Q14" s="281"/>
      <c r="R14" s="281"/>
      <c r="S14" s="281"/>
      <c r="T14" s="282"/>
      <c r="U14" s="151"/>
      <c r="V14" s="143" t="s">
        <v>10</v>
      </c>
      <c r="W14" s="144"/>
      <c r="X14" s="160"/>
      <c r="Y14" s="144"/>
      <c r="Z14" s="160"/>
      <c r="AA14" s="145"/>
      <c r="AB14" s="140" t="s">
        <v>11</v>
      </c>
      <c r="AC14" s="146"/>
      <c r="AD14" s="283" t="s">
        <v>8</v>
      </c>
      <c r="AE14" s="284"/>
      <c r="AF14" s="284"/>
      <c r="AG14" s="284"/>
      <c r="AH14" s="284"/>
      <c r="AI14" s="284"/>
      <c r="AJ14" s="285"/>
      <c r="AK14" s="280" t="s">
        <v>8</v>
      </c>
      <c r="AL14" s="281"/>
      <c r="AM14" s="281"/>
      <c r="AN14" s="281"/>
      <c r="AO14" s="281"/>
      <c r="AP14" s="281"/>
      <c r="AQ14" s="286"/>
    </row>
    <row r="15" spans="1:61" ht="13.5" customHeight="1" x14ac:dyDescent="0.15">
      <c r="A15" s="307">
        <v>3</v>
      </c>
      <c r="B15" s="303" t="str">
        <f>IF(OR(B10="",E15=""),"",B10+1)</f>
        <v/>
      </c>
      <c r="C15" s="225"/>
      <c r="D15" s="223"/>
      <c r="E15" s="119" t="str">
        <f>IF(C15="○",IF($D15&lt;&gt;"",VLOOKUP($D15,新規学連登録者入力シート!$A$2:$U$101,8,FALSE),""),IF($D15&lt;&gt;"",IF(VLOOKUP(個人情報!$D15,登録者リスト!$A$1:$F$43729,4,FALSE)=基本情報!$D$6,VLOOKUP(個人情報!$D15,登録者リスト!$A$1:$F$43729,3,FALSE),""),""))</f>
        <v/>
      </c>
      <c r="F15" s="214" t="str">
        <f>IF(C15="○",IF($D15&lt;&gt;"",VLOOKUP($D15,新規学連登録者入力シート!$A$2:$U$101,9,FALSE),""),IF($D15&lt;&gt;"",IF(VLOOKUP(個人情報!$D15,登録者リスト!$A$1:$G$43729,4,FALSE)=基本情報!$D$6,VLOOKUP(個人情報!$D15,登録者リスト!$A$1:$G$43729,7,FALSE),""),""))</f>
        <v/>
      </c>
      <c r="G15" s="120" t="str">
        <f>IF(C15="○",IF($D15&lt;&gt;"",VLOOKUP($D15,新規学連登録者入力シート!$A$2:$U$101,14,FALSE),""),IF($D15&lt;&gt;"",IF(VLOOKUP(個人情報!$D15,登録者リスト!$A$1:$F$43729,4,FALSE)=基本情報!$D$6,VLOOKUP(個人情報!$D15,登録者リスト!$A$1:$F$43729,5,FALSE),""),""))</f>
        <v/>
      </c>
      <c r="H15" s="212" t="str">
        <f>IF(C15="○",IF($D15&lt;&gt;"",VLOOKUP($D15,新規学連登録者入力シート!$A$2:$U$101,19,FALSE),""),IF($D15&lt;&gt;"",IF(VLOOKUP(個人情報!$D15,登録者リスト!$A$1:$H$43729,4,FALSE)=基本情報!$D$6,VLOOKUP(個人情報!$D15,登録者リスト!$A$1:$H$43729,8,FALSE),""),""))</f>
        <v/>
      </c>
      <c r="I15" s="216"/>
      <c r="J15" s="216"/>
      <c r="K15" s="218" t="str">
        <f>IFERROR(IF(I15="","",IF(AND(I15&lt;&gt;"107 ハーフマラソン",I15&lt;&gt;"062 10000mW"),IF(BA15="T",IF(VALUE(M15)&lt;=AY15,"A標準",IF(VALUE(M15)&lt;=AZ15,"B標準","未突破")),IF(VALUE(M15)&gt;=AY15,"A標準",IF(VALUE(M15)&gt;=AZ15,"B標準","未突破"))),IF(VALUE(M15)&lt;=AZ15,"","未突破"))),"")</f>
        <v/>
      </c>
      <c r="L15" s="105"/>
      <c r="M15" s="267" t="str">
        <f>IF(U15="",ASC(N15&amp;IF(P15&lt;&gt;"",TEXT(P15,"00"),"")&amp;IF(R15&lt;&gt;"",TEXT(R15,"00"),"")&amp;IF(T15&lt;&gt;"",TEXT(T15,"00"),"")),ASC(U15))</f>
        <v/>
      </c>
      <c r="N15" s="223"/>
      <c r="O15" s="196" t="s">
        <v>239</v>
      </c>
      <c r="P15" s="250"/>
      <c r="Q15" s="196" t="s">
        <v>240</v>
      </c>
      <c r="R15" s="250"/>
      <c r="S15" s="208" t="s">
        <v>241</v>
      </c>
      <c r="T15" s="252"/>
      <c r="U15" s="150"/>
      <c r="V15" s="152"/>
      <c r="W15" s="153" t="s">
        <v>23</v>
      </c>
      <c r="X15" s="161"/>
      <c r="Y15" s="153" t="s">
        <v>24</v>
      </c>
      <c r="Z15" s="161"/>
      <c r="AA15" s="153" t="s">
        <v>26</v>
      </c>
      <c r="AB15" s="216"/>
      <c r="AC15" s="101" t="e">
        <f>IF(#REF!="",ASC(AD15&amp;IF(AF15&lt;&gt;"",TEXT(AF15,"00"),"")&amp;IF(AH15&lt;&gt;"",TEXT(AH15,"00"),"")&amp;IF(AJ15&lt;&gt;"",TEXT(AJ15,"00"),"")),ASC(#REF!))</f>
        <v>#REF!</v>
      </c>
      <c r="AD15" s="198" t="str">
        <f>IF(I15="","",IF(I15="201 十種競技","",VLOOKUP(I15,大学記録!$A$3:$H$5,2,FALSE)))</f>
        <v/>
      </c>
      <c r="AE15" s="200" t="s">
        <v>239</v>
      </c>
      <c r="AF15" s="202" t="str">
        <f>IF(I15="","",IF(I15="201 十種競技","",VLOOKUP(I15,大学記録!$A$3:$H$5,4,FALSE)))</f>
        <v/>
      </c>
      <c r="AG15" s="200" t="s">
        <v>240</v>
      </c>
      <c r="AH15" s="202" t="str">
        <f>IF(I15="","",IF(I15="201 十種競技","",VLOOKUP(I15,大学記録!$A$3:$H$5,6,FALSE)))</f>
        <v/>
      </c>
      <c r="AI15" s="204" t="s">
        <v>241</v>
      </c>
      <c r="AJ15" s="262" t="str">
        <f>IF(I15="","",IF(I15="201 十種競技","",VLOOKUP(I15,大学記録!$A$3:$H$5,8,FALSE)))</f>
        <v/>
      </c>
      <c r="AK15" s="223"/>
      <c r="AL15" s="196" t="s">
        <v>239</v>
      </c>
      <c r="AM15" s="250"/>
      <c r="AN15" s="196" t="s">
        <v>240</v>
      </c>
      <c r="AO15" s="250"/>
      <c r="AP15" s="208" t="s">
        <v>241</v>
      </c>
      <c r="AQ15" s="287"/>
      <c r="AS15" s="5" t="str">
        <f>IF(AND(I15&lt;&gt;"107 ハーフマラソン",I15&lt;&gt;"062 10000mW"),D15 &amp; "-" &amp; I15,D15 &amp; "-" &amp; I15 &amp; J15)</f>
        <v>-</v>
      </c>
      <c r="AT15" s="5" t="str">
        <f>IF(ISERROR(VLOOKUP(個人情報!$AS15,登録者リスト!#REF!,4,FALSE)),"○","")</f>
        <v>○</v>
      </c>
      <c r="AU15" s="5" t="e">
        <f>IF(AND(I15&lt;&gt;"107 ハーフマラソン",I15&lt;&gt;"062 10000mW"),#REF! &amp; "-" &amp; I15,#REF! &amp; "-" &amp; I15 &amp; J15)</f>
        <v>#REF!</v>
      </c>
      <c r="AV15" s="5" t="str">
        <f>IF(ISERROR(VLOOKUP(AU15,突破者リスト外資格記録入力シート!$D$7:$M$106,2,FALSE)),"○","")</f>
        <v>○</v>
      </c>
      <c r="AW15" s="5" t="str">
        <f>IF(C15="○","整理番号","登録番号")</f>
        <v>登録番号</v>
      </c>
      <c r="AX15" s="5" t="str">
        <f>IF(I15="107 ハーフマラソン","H",IF(I15="062 10000mW","W",""))</f>
        <v/>
      </c>
      <c r="AY15" s="5" t="e">
        <f>VLOOKUP($I15 &amp; $J15,標準記録!$A$1:$D$26,2,FALSE)</f>
        <v>#N/A</v>
      </c>
      <c r="AZ15" s="5" t="e">
        <f>VLOOKUP($I15 &amp; $J15,標準記録!$A$1:$D$26,3,FALSE)</f>
        <v>#N/A</v>
      </c>
      <c r="BA15" s="5" t="e">
        <f>VLOOKUP($I15 &amp; $J15,標準記録!$A$1:$D$26,4,FALSE)</f>
        <v>#N/A</v>
      </c>
      <c r="BB15" s="5" t="str">
        <f>IF(BC15="","",A15)</f>
        <v/>
      </c>
      <c r="BC15" s="5" t="str">
        <f>IF(OR(I15="201 十種競技",I15="202 七種競技"),#REF!,"")</f>
        <v/>
      </c>
      <c r="BD15" s="5" t="str">
        <f>IF(I15="107 ハーフマラソン",#REF!,"")</f>
        <v/>
      </c>
      <c r="BE15" s="5" t="str">
        <f>I15 &amp; K15</f>
        <v/>
      </c>
      <c r="BF15" s="5">
        <f>I15</f>
        <v>0</v>
      </c>
      <c r="BG15" s="5">
        <f>COUNTIF($BF$5:$BF$401,I15)</f>
        <v>160</v>
      </c>
      <c r="BH15" s="5">
        <f>COUNTIF($BE$5:$BE$401,I15 &amp; "B標準")</f>
        <v>0</v>
      </c>
      <c r="BI15" s="5" t="str">
        <f>D13 &amp; D15</f>
        <v>登録番号</v>
      </c>
    </row>
    <row r="16" spans="1:61" ht="14.25" customHeight="1" thickBot="1" x14ac:dyDescent="0.2">
      <c r="A16" s="308"/>
      <c r="B16" s="304"/>
      <c r="C16" s="226"/>
      <c r="D16" s="224"/>
      <c r="E16" s="121" t="str">
        <f>IF(C15="○",IF($D15&lt;&gt;"",VLOOKUP($D15,新規学連登録者入力シート!$A$2:$U$101,7,FALSE),""),IF($D15&lt;&gt;"",IF(VLOOKUP(個人情報!$D15,登録者リスト!$A$1:$F$43729,4,FALSE)=基本情報!$D$6,VLOOKUP(個人情報!$D15,登録者リスト!$A$1:$F$43729,2,FALSE),""),""))</f>
        <v/>
      </c>
      <c r="F16" s="215"/>
      <c r="G16" s="121" t="str">
        <f>IF(C15="○",IF($D15&lt;&gt;"",VLOOKUP($D15,新規学連登録者入力シート!$A$2:$U$101,19,FALSE),""),IF($D15&lt;&gt;"",IF(VLOOKUP(個人情報!$D15,登録者リスト!$A$1:$F$43729,4,FALSE)=基本情報!$D$6,VLOOKUP(個人情報!$D15,登録者リスト!$A$1:$F$43729,6,FALSE),""),""))</f>
        <v/>
      </c>
      <c r="H16" s="213"/>
      <c r="I16" s="217"/>
      <c r="J16" s="217"/>
      <c r="K16" s="219"/>
      <c r="L16" s="106"/>
      <c r="M16" s="268"/>
      <c r="N16" s="224"/>
      <c r="O16" s="197"/>
      <c r="P16" s="251"/>
      <c r="Q16" s="197"/>
      <c r="R16" s="251"/>
      <c r="S16" s="209"/>
      <c r="T16" s="253"/>
      <c r="U16" s="162"/>
      <c r="V16" s="154"/>
      <c r="W16" s="155" t="s">
        <v>23</v>
      </c>
      <c r="X16" s="94"/>
      <c r="Y16" s="155" t="s">
        <v>25</v>
      </c>
      <c r="Z16" s="94"/>
      <c r="AA16" s="155" t="s">
        <v>26</v>
      </c>
      <c r="AB16" s="217"/>
      <c r="AC16" s="102" t="e">
        <f>IF(#REF!="",ASC(AD15&amp;IF(AF16&lt;&gt;"",TEXT(AF16,"00"),"")&amp;IF(AH16&lt;&gt;"",TEXT(AH16,"00"),"")&amp;IF(AJ16&lt;&gt;"",TEXT(AJ16,"00"),"")),ASC(#REF!))</f>
        <v>#REF!</v>
      </c>
      <c r="AD16" s="199"/>
      <c r="AE16" s="201"/>
      <c r="AF16" s="203"/>
      <c r="AG16" s="201"/>
      <c r="AH16" s="203"/>
      <c r="AI16" s="205"/>
      <c r="AJ16" s="263"/>
      <c r="AK16" s="224"/>
      <c r="AL16" s="197"/>
      <c r="AM16" s="251"/>
      <c r="AN16" s="197"/>
      <c r="AO16" s="251"/>
      <c r="AP16" s="209"/>
      <c r="AQ16" s="288"/>
      <c r="AS16" s="5" t="str">
        <f>IF(AND(I16&lt;&gt;"107 ハーフマラソン",I16&lt;&gt;"062 10000mW"),D15 &amp; "-" &amp; I16,D15 &amp; "-" &amp; I16 &amp; J16)</f>
        <v>-</v>
      </c>
      <c r="AT16" s="5" t="str">
        <f>IF(ISERROR(VLOOKUP(個人情報!$AS16,登録者リスト!#REF!,4,FALSE)),"○","")</f>
        <v>○</v>
      </c>
      <c r="AU16" s="5" t="e">
        <f>IF(AND(I16&lt;&gt;"107 ハーフマラソン",I16&lt;&gt;"062 10000mW"),#REF! &amp; "-" &amp; I16,#REF! &amp; "-" &amp; I16 &amp; J16)</f>
        <v>#REF!</v>
      </c>
      <c r="AV16" s="5" t="str">
        <f>IF(ISERROR(VLOOKUP(AU16,突破者リスト外資格記録入力シート!$D$7:$M$106,2,FALSE)),"○","")</f>
        <v>○</v>
      </c>
      <c r="AX16" s="5" t="str">
        <f>IF(I16="107 ハーフマラソン","H",IF(I16="062 10000mW","W",""))</f>
        <v/>
      </c>
      <c r="AY16" s="5" t="e">
        <f>VLOOKUP($I16 &amp; $J16,標準記録!$A$1:$D$26,2,FALSE)</f>
        <v>#N/A</v>
      </c>
      <c r="AZ16" s="5" t="e">
        <f>VLOOKUP($I16 &amp; $J16,標準記録!$A$1:$D$26,3,FALSE)</f>
        <v>#N/A</v>
      </c>
      <c r="BA16" s="5" t="e">
        <f>VLOOKUP($I16 &amp; $J16,標準記録!$A$1:$D$26,4,FALSE)</f>
        <v>#N/A</v>
      </c>
      <c r="BB16" s="5" t="str">
        <f>IF(BC16="","",A15)</f>
        <v/>
      </c>
      <c r="BC16" s="5" t="str">
        <f>IF(OR(I16="201 十種競技",I16="202 七種競技"),#REF!,"")</f>
        <v/>
      </c>
      <c r="BD16" s="5" t="str">
        <f>IF(I16="107 ハーフマラソン",#REF!,"")</f>
        <v/>
      </c>
      <c r="BE16" s="5" t="str">
        <f>I16 &amp; K16</f>
        <v/>
      </c>
      <c r="BF16" s="5">
        <f>I16</f>
        <v>0</v>
      </c>
      <c r="BG16" s="5">
        <f>COUNTIF($BF$5:$BF$401,I16)</f>
        <v>160</v>
      </c>
      <c r="BH16" s="5">
        <f>COUNTIF($BE$5:$BE$401,I16 &amp; "B標準")</f>
        <v>0</v>
      </c>
    </row>
    <row r="17" spans="1:61" ht="15" thickTop="1" thickBot="1" x14ac:dyDescent="0.2">
      <c r="A17" s="309"/>
      <c r="B17" s="256" t="s">
        <v>128</v>
      </c>
      <c r="C17" s="257"/>
      <c r="D17" s="257"/>
      <c r="E17" s="257"/>
      <c r="F17" s="257"/>
      <c r="G17" s="258"/>
      <c r="H17" s="118"/>
      <c r="I17" s="259"/>
      <c r="J17" s="260"/>
      <c r="K17" s="260"/>
      <c r="L17" s="260"/>
      <c r="M17" s="260"/>
      <c r="N17" s="260"/>
      <c r="O17" s="260"/>
      <c r="P17" s="260"/>
      <c r="Q17" s="260"/>
      <c r="R17" s="260"/>
      <c r="S17" s="260"/>
      <c r="T17" s="260"/>
      <c r="U17" s="260"/>
      <c r="V17" s="260"/>
      <c r="W17" s="260"/>
      <c r="X17" s="260"/>
      <c r="Y17" s="260"/>
      <c r="Z17" s="260"/>
      <c r="AA17" s="260"/>
      <c r="AB17" s="260"/>
      <c r="AC17" s="260"/>
      <c r="AD17" s="260"/>
      <c r="AE17" s="260"/>
      <c r="AF17" s="260"/>
      <c r="AG17" s="260"/>
      <c r="AH17" s="260"/>
      <c r="AI17" s="260"/>
      <c r="AJ17" s="260"/>
      <c r="AK17" s="260"/>
      <c r="AL17" s="260"/>
      <c r="AM17" s="260"/>
      <c r="AN17" s="260"/>
      <c r="AO17" s="260"/>
      <c r="AP17" s="260"/>
      <c r="AQ17" s="261"/>
    </row>
    <row r="18" spans="1:61" ht="27" x14ac:dyDescent="0.15">
      <c r="A18" s="305"/>
      <c r="B18" s="289" t="s">
        <v>0</v>
      </c>
      <c r="C18" s="289" t="s">
        <v>242</v>
      </c>
      <c r="D18" s="289" t="str">
        <f>IF(C20="○","整理番号","登録番号")</f>
        <v>登録番号</v>
      </c>
      <c r="E18" s="134" t="s">
        <v>13550</v>
      </c>
      <c r="F18" s="291" t="s">
        <v>275</v>
      </c>
      <c r="G18" s="147" t="s">
        <v>1</v>
      </c>
      <c r="H18" s="269" t="s">
        <v>13551</v>
      </c>
      <c r="I18" s="292" t="s">
        <v>2</v>
      </c>
      <c r="J18" s="269" t="s">
        <v>284</v>
      </c>
      <c r="K18" s="269" t="s">
        <v>3</v>
      </c>
      <c r="L18" s="136" t="s">
        <v>243</v>
      </c>
      <c r="M18" s="137" t="s">
        <v>16</v>
      </c>
      <c r="N18" s="274" t="s">
        <v>4</v>
      </c>
      <c r="O18" s="275"/>
      <c r="P18" s="275"/>
      <c r="Q18" s="275"/>
      <c r="R18" s="275"/>
      <c r="S18" s="275"/>
      <c r="T18" s="275"/>
      <c r="U18" s="275"/>
      <c r="V18" s="275"/>
      <c r="W18" s="275"/>
      <c r="X18" s="275"/>
      <c r="Y18" s="275"/>
      <c r="Z18" s="275"/>
      <c r="AA18" s="275"/>
      <c r="AB18" s="276"/>
      <c r="AC18" s="138" t="s">
        <v>16</v>
      </c>
      <c r="AD18" s="277" t="s">
        <v>448</v>
      </c>
      <c r="AE18" s="278"/>
      <c r="AF18" s="278"/>
      <c r="AG18" s="278"/>
      <c r="AH18" s="278"/>
      <c r="AI18" s="278"/>
      <c r="AJ18" s="278"/>
      <c r="AK18" s="274" t="s">
        <v>445</v>
      </c>
      <c r="AL18" s="275"/>
      <c r="AM18" s="275"/>
      <c r="AN18" s="275"/>
      <c r="AO18" s="275"/>
      <c r="AP18" s="275"/>
      <c r="AQ18" s="279"/>
    </row>
    <row r="19" spans="1:61" ht="14.25" thickBot="1" x14ac:dyDescent="0.2">
      <c r="A19" s="306"/>
      <c r="B19" s="290"/>
      <c r="C19" s="290"/>
      <c r="D19" s="290"/>
      <c r="E19" s="139" t="s">
        <v>6</v>
      </c>
      <c r="F19" s="270"/>
      <c r="G19" s="148" t="s">
        <v>7</v>
      </c>
      <c r="H19" s="270"/>
      <c r="I19" s="293"/>
      <c r="J19" s="273"/>
      <c r="K19" s="273"/>
      <c r="L19" s="141"/>
      <c r="M19" s="142"/>
      <c r="N19" s="280" t="s">
        <v>8</v>
      </c>
      <c r="O19" s="281"/>
      <c r="P19" s="281"/>
      <c r="Q19" s="281"/>
      <c r="R19" s="281"/>
      <c r="S19" s="281"/>
      <c r="T19" s="282"/>
      <c r="U19" s="151"/>
      <c r="V19" s="143" t="s">
        <v>10</v>
      </c>
      <c r="W19" s="144"/>
      <c r="X19" s="160"/>
      <c r="Y19" s="144"/>
      <c r="Z19" s="160"/>
      <c r="AA19" s="145"/>
      <c r="AB19" s="140" t="s">
        <v>11</v>
      </c>
      <c r="AC19" s="146"/>
      <c r="AD19" s="283" t="s">
        <v>8</v>
      </c>
      <c r="AE19" s="284"/>
      <c r="AF19" s="284"/>
      <c r="AG19" s="284"/>
      <c r="AH19" s="284"/>
      <c r="AI19" s="284"/>
      <c r="AJ19" s="285"/>
      <c r="AK19" s="280" t="s">
        <v>8</v>
      </c>
      <c r="AL19" s="281"/>
      <c r="AM19" s="281"/>
      <c r="AN19" s="281"/>
      <c r="AO19" s="281"/>
      <c r="AP19" s="281"/>
      <c r="AQ19" s="286"/>
    </row>
    <row r="20" spans="1:61" x14ac:dyDescent="0.15">
      <c r="A20" s="307">
        <v>4</v>
      </c>
      <c r="B20" s="271" t="str">
        <f>IF(OR(B15="",E20=""),"",B15+1)</f>
        <v/>
      </c>
      <c r="C20" s="225"/>
      <c r="D20" s="223"/>
      <c r="E20" s="119" t="str">
        <f>IF(C20="○",IF($D20&lt;&gt;"",VLOOKUP($D20,新規学連登録者入力シート!$A$2:$U$101,8,FALSE),""),IF($D20&lt;&gt;"",IF(VLOOKUP(個人情報!$D20,登録者リスト!$A$1:$F$43729,4,FALSE)=基本情報!$D$6,VLOOKUP(個人情報!$D20,登録者リスト!$A$1:$F$43729,3,FALSE),""),""))</f>
        <v/>
      </c>
      <c r="F20" s="214" t="str">
        <f>IF(C20="○",IF($D20&lt;&gt;"",VLOOKUP($D20,新規学連登録者入力シート!$A$2:$U$101,9,FALSE),""),IF($D20&lt;&gt;"",IF(VLOOKUP(個人情報!$D20,登録者リスト!$A$1:$G$43729,4,FALSE)=基本情報!$D$6,VLOOKUP(個人情報!$D20,登録者リスト!$A$1:$G$43729,7,FALSE),""),""))</f>
        <v/>
      </c>
      <c r="G20" s="120" t="str">
        <f>IF(C20="○",IF($D20&lt;&gt;"",VLOOKUP($D20,新規学連登録者入力シート!$A$2:$U$101,14,FALSE),""),IF($D20&lt;&gt;"",IF(VLOOKUP(個人情報!$D20,登録者リスト!$A$1:$F$43729,4,FALSE)=基本情報!$D$6,VLOOKUP(個人情報!$D20,登録者リスト!$A$1:$F$43729,5,FALSE),""),""))</f>
        <v/>
      </c>
      <c r="H20" s="212" t="str">
        <f>IF(C20="○",IF($D20&lt;&gt;"",VLOOKUP($D20,新規学連登録者入力シート!$A$2:$U$101,19,FALSE),""),IF($D20&lt;&gt;"",IF(VLOOKUP(個人情報!$D20,登録者リスト!$A$1:$H$43729,4,FALSE)=基本情報!$D$6,VLOOKUP(個人情報!$D20,登録者リスト!$A$1:$H$43729,8,FALSE),""),""))</f>
        <v/>
      </c>
      <c r="I20" s="216"/>
      <c r="J20" s="216"/>
      <c r="K20" s="218" t="str">
        <f>IFERROR(IF(I20="","",IF(AND(I20&lt;&gt;"107 ハーフマラソン",I20&lt;&gt;"062 10000mW"),IF(BA20="T",IF(VALUE(M20)&lt;=AY20,"A標準",IF(VALUE(M20)&lt;=AZ20,"B標準","未突破")),IF(VALUE(M20)&gt;=AY20,"A標準",IF(VALUE(M20)&gt;=AZ20,"B標準","未突破"))),IF(VALUE(M20)&lt;=AZ20,"","未突破"))),"")</f>
        <v/>
      </c>
      <c r="L20" s="105"/>
      <c r="M20" s="267" t="str">
        <f>IF(U20="",ASC(N20&amp;IF(P20&lt;&gt;"",TEXT(P20,"00"),"")&amp;IF(R20&lt;&gt;"",TEXT(R20,"00"),"")&amp;IF(T20&lt;&gt;"",TEXT(T20,"00"),"")),ASC(U20))</f>
        <v/>
      </c>
      <c r="N20" s="223"/>
      <c r="O20" s="196" t="s">
        <v>239</v>
      </c>
      <c r="P20" s="250"/>
      <c r="Q20" s="196" t="s">
        <v>240</v>
      </c>
      <c r="R20" s="250"/>
      <c r="S20" s="208" t="s">
        <v>241</v>
      </c>
      <c r="T20" s="252"/>
      <c r="U20" s="150"/>
      <c r="V20" s="152"/>
      <c r="W20" s="153" t="s">
        <v>23</v>
      </c>
      <c r="X20" s="161"/>
      <c r="Y20" s="153" t="s">
        <v>24</v>
      </c>
      <c r="Z20" s="161"/>
      <c r="AA20" s="153" t="s">
        <v>26</v>
      </c>
      <c r="AB20" s="216"/>
      <c r="AC20" s="101" t="e">
        <f>IF(#REF!="",ASC(AD20&amp;IF(AF20&lt;&gt;"",TEXT(AF20,"00"),"")&amp;IF(AH20&lt;&gt;"",TEXT(AH20,"00"),"")&amp;IF(AJ20&lt;&gt;"",TEXT(AJ20,"00"),"")),ASC(#REF!))</f>
        <v>#REF!</v>
      </c>
      <c r="AD20" s="198" t="str">
        <f>IF(I20="","",IF(I20="201 十種競技","",VLOOKUP(I20,大学記録!$A$3:$H$5,2,FALSE)))</f>
        <v/>
      </c>
      <c r="AE20" s="200" t="s">
        <v>239</v>
      </c>
      <c r="AF20" s="202" t="str">
        <f>IF(I20="","",IF(I20="201 十種競技","",VLOOKUP(I20,大学記録!$A$3:$H$5,4,FALSE)))</f>
        <v/>
      </c>
      <c r="AG20" s="200" t="s">
        <v>240</v>
      </c>
      <c r="AH20" s="202" t="str">
        <f>IF(I20="","",IF(I20="201 十種競技","",VLOOKUP(I20,大学記録!$A$3:$H$5,6,FALSE)))</f>
        <v/>
      </c>
      <c r="AI20" s="204" t="s">
        <v>241</v>
      </c>
      <c r="AJ20" s="262" t="str">
        <f>IF(I20="","",IF(I20="201 十種競技","",VLOOKUP(I20,大学記録!$A$3:$H$5,8,FALSE)))</f>
        <v/>
      </c>
      <c r="AK20" s="223"/>
      <c r="AL20" s="196" t="s">
        <v>239</v>
      </c>
      <c r="AM20" s="250"/>
      <c r="AN20" s="196" t="s">
        <v>240</v>
      </c>
      <c r="AO20" s="250"/>
      <c r="AP20" s="208" t="s">
        <v>241</v>
      </c>
      <c r="AQ20" s="287"/>
      <c r="AS20" s="5" t="str">
        <f>IF(AND(I20&lt;&gt;"107 ハーフマラソン",I20&lt;&gt;"062 10000mW"),D20 &amp; "-" &amp; I20,D20 &amp; "-" &amp; I20 &amp; J20)</f>
        <v>-</v>
      </c>
      <c r="AT20" s="5" t="str">
        <f>IF(ISERROR(VLOOKUP(個人情報!$AS20,登録者リスト!#REF!,4,FALSE)),"○","")</f>
        <v>○</v>
      </c>
      <c r="AU20" s="5" t="e">
        <f>IF(AND(I20&lt;&gt;"107 ハーフマラソン",I20&lt;&gt;"062 10000mW"),#REF! &amp; "-" &amp; I20,#REF! &amp; "-" &amp; I20 &amp; J20)</f>
        <v>#REF!</v>
      </c>
      <c r="AV20" s="5" t="str">
        <f>IF(ISERROR(VLOOKUP(AU20,突破者リスト外資格記録入力シート!$D$7:$M$106,2,FALSE)),"○","")</f>
        <v>○</v>
      </c>
      <c r="AW20" s="5" t="str">
        <f>IF(C20="○","整理番号","登録番号")</f>
        <v>登録番号</v>
      </c>
      <c r="AX20" s="5" t="str">
        <f>IF(I20="107 ハーフマラソン","H",IF(I20="062 10000mW","W",""))</f>
        <v/>
      </c>
      <c r="AY20" s="5" t="e">
        <f>VLOOKUP($I20 &amp; $J20,標準記録!$A$1:$D$26,2,FALSE)</f>
        <v>#N/A</v>
      </c>
      <c r="AZ20" s="5" t="e">
        <f>VLOOKUP($I20 &amp; $J20,標準記録!$A$1:$D$26,3,FALSE)</f>
        <v>#N/A</v>
      </c>
      <c r="BA20" s="5" t="e">
        <f>VLOOKUP($I20 &amp; $J20,標準記録!$A$1:$D$26,4,FALSE)</f>
        <v>#N/A</v>
      </c>
      <c r="BB20" s="5" t="str">
        <f>IF(BC20="","",A20)</f>
        <v/>
      </c>
      <c r="BC20" s="5" t="str">
        <f>IF(OR(I20="201 十種競技",I20="202 七種競技"),#REF!,"")</f>
        <v/>
      </c>
      <c r="BD20" s="5" t="str">
        <f>IF(I20="107 ハーフマラソン",#REF!,"")</f>
        <v/>
      </c>
      <c r="BE20" s="5" t="str">
        <f>I20 &amp; K20</f>
        <v/>
      </c>
      <c r="BF20" s="5">
        <f>I20</f>
        <v>0</v>
      </c>
      <c r="BG20" s="5">
        <f>COUNTIF($BF$5:$BF$401,I20)</f>
        <v>160</v>
      </c>
      <c r="BH20" s="5">
        <f>COUNTIF($BE$5:$BE$401,I20 &amp; "B標準")</f>
        <v>0</v>
      </c>
      <c r="BI20" s="5" t="str">
        <f>D18 &amp; D20</f>
        <v>登録番号</v>
      </c>
    </row>
    <row r="21" spans="1:61" ht="14.25" thickBot="1" x14ac:dyDescent="0.2">
      <c r="A21" s="308"/>
      <c r="B21" s="272"/>
      <c r="C21" s="226"/>
      <c r="D21" s="224"/>
      <c r="E21" s="121" t="str">
        <f>IF(C20="○",IF($D20&lt;&gt;"",VLOOKUP($D20,新規学連登録者入力シート!$A$2:$U$101,7,FALSE),""),IF($D20&lt;&gt;"",IF(VLOOKUP(個人情報!$D20,登録者リスト!$A$1:$F$43729,4,FALSE)=基本情報!$D$6,VLOOKUP(個人情報!$D20,登録者リスト!$A$1:$F$43729,2,FALSE),""),""))</f>
        <v/>
      </c>
      <c r="F21" s="215"/>
      <c r="G21" s="121" t="str">
        <f>IF(C20="○",IF($D20&lt;&gt;"",VLOOKUP($D20,新規学連登録者入力シート!$A$2:$U$101,19,FALSE),""),IF($D20&lt;&gt;"",IF(VLOOKUP(個人情報!$D20,登録者リスト!$A$1:$F$43729,4,FALSE)=基本情報!$D$6,VLOOKUP(個人情報!$D20,登録者リスト!$A$1:$F$43729,6,FALSE),""),""))</f>
        <v/>
      </c>
      <c r="H21" s="213"/>
      <c r="I21" s="217"/>
      <c r="J21" s="217"/>
      <c r="K21" s="219"/>
      <c r="L21" s="106"/>
      <c r="M21" s="268"/>
      <c r="N21" s="224"/>
      <c r="O21" s="197"/>
      <c r="P21" s="251"/>
      <c r="Q21" s="197"/>
      <c r="R21" s="251"/>
      <c r="S21" s="209"/>
      <c r="T21" s="253"/>
      <c r="U21" s="162"/>
      <c r="V21" s="154"/>
      <c r="W21" s="155" t="s">
        <v>23</v>
      </c>
      <c r="X21" s="94"/>
      <c r="Y21" s="155" t="s">
        <v>25</v>
      </c>
      <c r="Z21" s="94"/>
      <c r="AA21" s="155" t="s">
        <v>26</v>
      </c>
      <c r="AB21" s="217"/>
      <c r="AC21" s="102" t="e">
        <f>IF(#REF!="",ASC(AD20&amp;IF(AF21&lt;&gt;"",TEXT(AF21,"00"),"")&amp;IF(AH21&lt;&gt;"",TEXT(AH21,"00"),"")&amp;IF(AJ21&lt;&gt;"",TEXT(AJ21,"00"),"")),ASC(#REF!))</f>
        <v>#REF!</v>
      </c>
      <c r="AD21" s="199"/>
      <c r="AE21" s="201"/>
      <c r="AF21" s="203"/>
      <c r="AG21" s="201"/>
      <c r="AH21" s="203"/>
      <c r="AI21" s="205"/>
      <c r="AJ21" s="263"/>
      <c r="AK21" s="224"/>
      <c r="AL21" s="197"/>
      <c r="AM21" s="251"/>
      <c r="AN21" s="197"/>
      <c r="AO21" s="251"/>
      <c r="AP21" s="209"/>
      <c r="AQ21" s="288"/>
      <c r="AS21" s="5" t="str">
        <f>IF(AND(I21&lt;&gt;"107 ハーフマラソン",I21&lt;&gt;"062 10000mW"),D20 &amp; "-" &amp; I21,D20 &amp; "-" &amp; I21 &amp; J21)</f>
        <v>-</v>
      </c>
      <c r="AT21" s="5" t="str">
        <f>IF(ISERROR(VLOOKUP(個人情報!$AS21,登録者リスト!#REF!,4,FALSE)),"○","")</f>
        <v>○</v>
      </c>
      <c r="AU21" s="5" t="e">
        <f>IF(AND(I21&lt;&gt;"107 ハーフマラソン",I21&lt;&gt;"062 10000mW"),#REF! &amp; "-" &amp; I21,#REF! &amp; "-" &amp; I21 &amp; J21)</f>
        <v>#REF!</v>
      </c>
      <c r="AV21" s="5" t="str">
        <f>IF(ISERROR(VLOOKUP(AU21,突破者リスト外資格記録入力シート!$D$7:$M$106,2,FALSE)),"○","")</f>
        <v>○</v>
      </c>
      <c r="AX21" s="5" t="str">
        <f>IF(I21="107 ハーフマラソン","H",IF(I21="062 10000mW","W",""))</f>
        <v/>
      </c>
      <c r="AY21" s="5" t="e">
        <f>VLOOKUP($I21 &amp; $J21,標準記録!$A$1:$D$26,2,FALSE)</f>
        <v>#N/A</v>
      </c>
      <c r="AZ21" s="5" t="e">
        <f>VLOOKUP($I21 &amp; $J21,標準記録!$A$1:$D$26,3,FALSE)</f>
        <v>#N/A</v>
      </c>
      <c r="BA21" s="5" t="e">
        <f>VLOOKUP($I21 &amp; $J21,標準記録!$A$1:$D$26,4,FALSE)</f>
        <v>#N/A</v>
      </c>
      <c r="BB21" s="5" t="str">
        <f>IF(BC21="","",A20)</f>
        <v/>
      </c>
      <c r="BC21" s="5" t="str">
        <f>IF(OR(I21="201 十種競技",I21="202 七種競技"),#REF!,"")</f>
        <v/>
      </c>
      <c r="BD21" s="5" t="str">
        <f>IF(I21="107 ハーフマラソン",#REF!,"")</f>
        <v/>
      </c>
      <c r="BE21" s="5" t="str">
        <f>I21 &amp; K21</f>
        <v/>
      </c>
      <c r="BF21" s="5">
        <f>I21</f>
        <v>0</v>
      </c>
      <c r="BG21" s="5">
        <f>COUNTIF($BF$5:$BF$401,I21)</f>
        <v>160</v>
      </c>
      <c r="BH21" s="5">
        <f>COUNTIF($BE$5:$BE$401,I21 &amp; "B標準")</f>
        <v>0</v>
      </c>
    </row>
    <row r="22" spans="1:61" ht="15" thickTop="1" thickBot="1" x14ac:dyDescent="0.2">
      <c r="A22" s="309"/>
      <c r="B22" s="256" t="s">
        <v>128</v>
      </c>
      <c r="C22" s="257"/>
      <c r="D22" s="257"/>
      <c r="E22" s="257"/>
      <c r="F22" s="257"/>
      <c r="G22" s="258"/>
      <c r="H22" s="118"/>
      <c r="I22" s="259"/>
      <c r="J22" s="260"/>
      <c r="K22" s="260"/>
      <c r="L22" s="260"/>
      <c r="M22" s="260"/>
      <c r="N22" s="260"/>
      <c r="O22" s="260"/>
      <c r="P22" s="260"/>
      <c r="Q22" s="260"/>
      <c r="R22" s="260"/>
      <c r="S22" s="260"/>
      <c r="T22" s="260"/>
      <c r="U22" s="260"/>
      <c r="V22" s="260"/>
      <c r="W22" s="260"/>
      <c r="X22" s="260"/>
      <c r="Y22" s="260"/>
      <c r="Z22" s="260"/>
      <c r="AA22" s="260"/>
      <c r="AB22" s="260"/>
      <c r="AC22" s="260"/>
      <c r="AD22" s="260"/>
      <c r="AE22" s="260"/>
      <c r="AF22" s="260"/>
      <c r="AG22" s="260"/>
      <c r="AH22" s="260"/>
      <c r="AI22" s="260"/>
      <c r="AJ22" s="260"/>
      <c r="AK22" s="260"/>
      <c r="AL22" s="260"/>
      <c r="AM22" s="260"/>
      <c r="AN22" s="260"/>
      <c r="AO22" s="260"/>
      <c r="AP22" s="260"/>
      <c r="AQ22" s="261"/>
    </row>
    <row r="23" spans="1:61" ht="27" x14ac:dyDescent="0.15">
      <c r="A23" s="305"/>
      <c r="B23" s="289" t="s">
        <v>0</v>
      </c>
      <c r="C23" s="289" t="s">
        <v>242</v>
      </c>
      <c r="D23" s="289" t="str">
        <f>IF(C25="○","整理番号","登録番号")</f>
        <v>登録番号</v>
      </c>
      <c r="E23" s="134" t="s">
        <v>13550</v>
      </c>
      <c r="F23" s="291" t="s">
        <v>275</v>
      </c>
      <c r="G23" s="147" t="s">
        <v>1</v>
      </c>
      <c r="H23" s="269" t="s">
        <v>13551</v>
      </c>
      <c r="I23" s="292" t="s">
        <v>2</v>
      </c>
      <c r="J23" s="269" t="s">
        <v>284</v>
      </c>
      <c r="K23" s="269" t="s">
        <v>3</v>
      </c>
      <c r="L23" s="136" t="s">
        <v>243</v>
      </c>
      <c r="M23" s="137" t="s">
        <v>16</v>
      </c>
      <c r="N23" s="274" t="s">
        <v>4</v>
      </c>
      <c r="O23" s="275"/>
      <c r="P23" s="275"/>
      <c r="Q23" s="275"/>
      <c r="R23" s="275"/>
      <c r="S23" s="275"/>
      <c r="T23" s="275"/>
      <c r="U23" s="275"/>
      <c r="V23" s="275"/>
      <c r="W23" s="275"/>
      <c r="X23" s="275"/>
      <c r="Y23" s="275"/>
      <c r="Z23" s="275"/>
      <c r="AA23" s="275"/>
      <c r="AB23" s="276"/>
      <c r="AC23" s="138" t="s">
        <v>16</v>
      </c>
      <c r="AD23" s="277" t="s">
        <v>448</v>
      </c>
      <c r="AE23" s="278"/>
      <c r="AF23" s="278"/>
      <c r="AG23" s="278"/>
      <c r="AH23" s="278"/>
      <c r="AI23" s="278"/>
      <c r="AJ23" s="278"/>
      <c r="AK23" s="274" t="s">
        <v>445</v>
      </c>
      <c r="AL23" s="275"/>
      <c r="AM23" s="275"/>
      <c r="AN23" s="275"/>
      <c r="AO23" s="275"/>
      <c r="AP23" s="275"/>
      <c r="AQ23" s="279"/>
    </row>
    <row r="24" spans="1:61" ht="14.25" thickBot="1" x14ac:dyDescent="0.2">
      <c r="A24" s="306"/>
      <c r="B24" s="290"/>
      <c r="C24" s="290"/>
      <c r="D24" s="290"/>
      <c r="E24" s="139" t="s">
        <v>6</v>
      </c>
      <c r="F24" s="270"/>
      <c r="G24" s="148" t="s">
        <v>7</v>
      </c>
      <c r="H24" s="270"/>
      <c r="I24" s="293"/>
      <c r="J24" s="273"/>
      <c r="K24" s="273"/>
      <c r="L24" s="141"/>
      <c r="M24" s="142"/>
      <c r="N24" s="280" t="s">
        <v>8</v>
      </c>
      <c r="O24" s="281"/>
      <c r="P24" s="281"/>
      <c r="Q24" s="281"/>
      <c r="R24" s="281"/>
      <c r="S24" s="281"/>
      <c r="T24" s="282"/>
      <c r="U24" s="151"/>
      <c r="V24" s="143" t="s">
        <v>10</v>
      </c>
      <c r="W24" s="144"/>
      <c r="X24" s="160"/>
      <c r="Y24" s="144"/>
      <c r="Z24" s="160"/>
      <c r="AA24" s="145"/>
      <c r="AB24" s="140" t="s">
        <v>11</v>
      </c>
      <c r="AC24" s="146"/>
      <c r="AD24" s="283" t="s">
        <v>8</v>
      </c>
      <c r="AE24" s="284"/>
      <c r="AF24" s="284"/>
      <c r="AG24" s="284"/>
      <c r="AH24" s="284"/>
      <c r="AI24" s="284"/>
      <c r="AJ24" s="285"/>
      <c r="AK24" s="280" t="s">
        <v>8</v>
      </c>
      <c r="AL24" s="281"/>
      <c r="AM24" s="281"/>
      <c r="AN24" s="281"/>
      <c r="AO24" s="281"/>
      <c r="AP24" s="281"/>
      <c r="AQ24" s="286"/>
    </row>
    <row r="25" spans="1:61" x14ac:dyDescent="0.15">
      <c r="A25" s="307">
        <v>5</v>
      </c>
      <c r="B25" s="271" t="str">
        <f>IF(OR(B20="",E25=""),"",B20+1)</f>
        <v/>
      </c>
      <c r="C25" s="225"/>
      <c r="D25" s="223"/>
      <c r="E25" s="119" t="str">
        <f>IF(C25="○",IF($D25&lt;&gt;"",VLOOKUP($D25,新規学連登録者入力シート!$A$2:$U$101,8,FALSE),""),IF($D25&lt;&gt;"",IF(VLOOKUP(個人情報!$D25,登録者リスト!$A$1:$F$43729,4,FALSE)=基本情報!$D$6,VLOOKUP(個人情報!$D25,登録者リスト!$A$1:$F$43729,3,FALSE),""),""))</f>
        <v/>
      </c>
      <c r="F25" s="214" t="str">
        <f>IF(C25="○",IF($D25&lt;&gt;"",VLOOKUP($D25,新規学連登録者入力シート!$A$2:$U$101,9,FALSE),""),IF($D25&lt;&gt;"",IF(VLOOKUP(個人情報!$D25,登録者リスト!$A$1:$G$43729,4,FALSE)=基本情報!$D$6,VLOOKUP(個人情報!$D25,登録者リスト!$A$1:$G$43729,7,FALSE),""),""))</f>
        <v/>
      </c>
      <c r="G25" s="120" t="str">
        <f>IF(C25="○",IF($D25&lt;&gt;"",VLOOKUP($D25,新規学連登録者入力シート!$A$2:$U$101,14,FALSE),""),IF($D25&lt;&gt;"",IF(VLOOKUP(個人情報!$D25,登録者リスト!$A$1:$F$43729,4,FALSE)=基本情報!$D$6,VLOOKUP(個人情報!$D25,登録者リスト!$A$1:$F$43729,5,FALSE),""),""))</f>
        <v/>
      </c>
      <c r="H25" s="212" t="str">
        <f>IF(C25="○",IF($D25&lt;&gt;"",VLOOKUP($D25,新規学連登録者入力シート!$A$2:$U$101,19,FALSE),""),IF($D25&lt;&gt;"",IF(VLOOKUP(個人情報!$D25,登録者リスト!$A$1:$H$43729,4,FALSE)=基本情報!$D$6,VLOOKUP(個人情報!$D25,登録者リスト!$A$1:$H$43729,8,FALSE),""),""))</f>
        <v/>
      </c>
      <c r="I25" s="216"/>
      <c r="J25" s="216"/>
      <c r="K25" s="218" t="str">
        <f>IFERROR(IF(I25="","",IF(AND(I25&lt;&gt;"107 ハーフマラソン",I25&lt;&gt;"062 10000mW"),IF(BA25="T",IF(VALUE(M25)&lt;=AY25,"A標準",IF(VALUE(M25)&lt;=AZ25,"B標準","未突破")),IF(VALUE(M25)&gt;=AY25,"A標準",IF(VALUE(M25)&gt;=AZ25,"B標準","未突破"))),IF(VALUE(M25)&lt;=AZ25,"","未突破"))),"")</f>
        <v/>
      </c>
      <c r="L25" s="105"/>
      <c r="M25" s="267" t="str">
        <f>IF(U25="",ASC(N25&amp;IF(P25&lt;&gt;"",TEXT(P25,"00"),"")&amp;IF(R25&lt;&gt;"",TEXT(R25,"00"),"")&amp;IF(T25&lt;&gt;"",TEXT(T25,"00"),"")),ASC(U25))</f>
        <v/>
      </c>
      <c r="N25" s="223"/>
      <c r="O25" s="196" t="s">
        <v>239</v>
      </c>
      <c r="P25" s="250"/>
      <c r="Q25" s="196" t="s">
        <v>240</v>
      </c>
      <c r="R25" s="250"/>
      <c r="S25" s="208" t="s">
        <v>241</v>
      </c>
      <c r="T25" s="252"/>
      <c r="U25" s="150"/>
      <c r="V25" s="152"/>
      <c r="W25" s="153" t="s">
        <v>23</v>
      </c>
      <c r="X25" s="161"/>
      <c r="Y25" s="153" t="s">
        <v>24</v>
      </c>
      <c r="Z25" s="161"/>
      <c r="AA25" s="8" t="s">
        <v>26</v>
      </c>
      <c r="AB25" s="216"/>
      <c r="AC25" s="101" t="e">
        <f>IF(#REF!="",ASC(AD25&amp;IF(AF25&lt;&gt;"",TEXT(AF25,"00"),"")&amp;IF(AH25&lt;&gt;"",TEXT(AH25,"00"),"")&amp;IF(AJ25&lt;&gt;"",TEXT(AJ25,"00"),"")),ASC(#REF!))</f>
        <v>#REF!</v>
      </c>
      <c r="AD25" s="198" t="str">
        <f>IF(I25="","",IF(I25="201 十種競技","",VLOOKUP(I25,大学記録!$A$3:$H$5,2,FALSE)))</f>
        <v/>
      </c>
      <c r="AE25" s="200" t="s">
        <v>239</v>
      </c>
      <c r="AF25" s="202" t="str">
        <f>IF(I25="","",IF(I25="201 十種競技","",VLOOKUP(I25,大学記録!$A$3:$H$5,4,FALSE)))</f>
        <v/>
      </c>
      <c r="AG25" s="200" t="s">
        <v>240</v>
      </c>
      <c r="AH25" s="202" t="str">
        <f>IF(I25="","",IF(I25="201 十種競技","",VLOOKUP(I25,大学記録!$A$3:$H$5,6,FALSE)))</f>
        <v/>
      </c>
      <c r="AI25" s="204" t="s">
        <v>241</v>
      </c>
      <c r="AJ25" s="262" t="str">
        <f>IF(I25="","",IF(I25="201 十種競技","",VLOOKUP(I25,大学記録!$A$3:$H$5,8,FALSE)))</f>
        <v/>
      </c>
      <c r="AK25" s="223"/>
      <c r="AL25" s="196" t="s">
        <v>239</v>
      </c>
      <c r="AM25" s="250"/>
      <c r="AN25" s="196" t="s">
        <v>240</v>
      </c>
      <c r="AO25" s="250"/>
      <c r="AP25" s="208" t="s">
        <v>241</v>
      </c>
      <c r="AQ25" s="287"/>
      <c r="AS25" s="5" t="str">
        <f>IF(AND(I25&lt;&gt;"107 ハーフマラソン",I25&lt;&gt;"062 10000mW"),D25 &amp; "-" &amp; I25,D25 &amp; "-" &amp; I25 &amp; J25)</f>
        <v>-</v>
      </c>
      <c r="AT25" s="5" t="str">
        <f>IF(ISERROR(VLOOKUP(個人情報!$AS25,登録者リスト!#REF!,4,FALSE)),"○","")</f>
        <v>○</v>
      </c>
      <c r="AU25" s="5" t="e">
        <f>IF(AND(I25&lt;&gt;"107 ハーフマラソン",I25&lt;&gt;"062 10000mW"),#REF! &amp; "-" &amp; I25,#REF! &amp; "-" &amp; I25 &amp; J25)</f>
        <v>#REF!</v>
      </c>
      <c r="AV25" s="5" t="str">
        <f>IF(ISERROR(VLOOKUP(AU25,突破者リスト外資格記録入力シート!$D$7:$M$106,2,FALSE)),"○","")</f>
        <v>○</v>
      </c>
      <c r="AW25" s="5" t="str">
        <f>IF(C25="○","整理番号","登録番号")</f>
        <v>登録番号</v>
      </c>
      <c r="AX25" s="5" t="str">
        <f>IF(I25="107 ハーフマラソン","H",IF(I25="062 10000mW","W",""))</f>
        <v/>
      </c>
      <c r="AY25" s="5" t="e">
        <f>VLOOKUP($I25 &amp; $J25,標準記録!$A$1:$D$26,2,FALSE)</f>
        <v>#N/A</v>
      </c>
      <c r="AZ25" s="5" t="e">
        <f>VLOOKUP($I25 &amp; $J25,標準記録!$A$1:$D$26,3,FALSE)</f>
        <v>#N/A</v>
      </c>
      <c r="BA25" s="5" t="e">
        <f>VLOOKUP($I25 &amp; $J25,標準記録!$A$1:$D$26,4,FALSE)</f>
        <v>#N/A</v>
      </c>
      <c r="BB25" s="5" t="str">
        <f>IF(BC25="","",A25)</f>
        <v/>
      </c>
      <c r="BC25" s="5" t="str">
        <f>IF(OR(I25="201 十種競技",I25="202 七種競技"),#REF!,"")</f>
        <v/>
      </c>
      <c r="BD25" s="5" t="str">
        <f>IF(I25="107 ハーフマラソン",#REF!,"")</f>
        <v/>
      </c>
      <c r="BE25" s="5" t="str">
        <f>I25 &amp; K25</f>
        <v/>
      </c>
      <c r="BF25" s="5">
        <f>I25</f>
        <v>0</v>
      </c>
      <c r="BG25" s="5">
        <f>COUNTIF($BF$5:$BF$401,I25)</f>
        <v>160</v>
      </c>
      <c r="BH25" s="5">
        <f>COUNTIF($BE$5:$BE$401,I25 &amp; "B標準")</f>
        <v>0</v>
      </c>
      <c r="BI25" s="5" t="str">
        <f>D23 &amp; D25</f>
        <v>登録番号</v>
      </c>
    </row>
    <row r="26" spans="1:61" ht="14.25" thickBot="1" x14ac:dyDescent="0.2">
      <c r="A26" s="308"/>
      <c r="B26" s="272"/>
      <c r="C26" s="226"/>
      <c r="D26" s="224"/>
      <c r="E26" s="121" t="str">
        <f>IF(C25="○",IF($D25&lt;&gt;"",VLOOKUP($D25,新規学連登録者入力シート!$A$2:$U$101,7,FALSE),""),IF($D25&lt;&gt;"",IF(VLOOKUP(個人情報!$D25,登録者リスト!$A$1:$F$43729,4,FALSE)=基本情報!$D$6,VLOOKUP(個人情報!$D25,登録者リスト!$A$1:$F$43729,2,FALSE),""),""))</f>
        <v/>
      </c>
      <c r="F26" s="215"/>
      <c r="G26" s="121" t="str">
        <f>IF(C25="○",IF($D25&lt;&gt;"",VLOOKUP($D25,新規学連登録者入力シート!$A$2:$U$101,19,FALSE),""),IF($D25&lt;&gt;"",IF(VLOOKUP(個人情報!$D25,登録者リスト!$A$1:$F$43729,4,FALSE)=基本情報!$D$6,VLOOKUP(個人情報!$D25,登録者リスト!$A$1:$F$43729,6,FALSE),""),""))</f>
        <v/>
      </c>
      <c r="H26" s="213"/>
      <c r="I26" s="217"/>
      <c r="J26" s="217"/>
      <c r="K26" s="219"/>
      <c r="L26" s="106"/>
      <c r="M26" s="268"/>
      <c r="N26" s="224"/>
      <c r="O26" s="197"/>
      <c r="P26" s="251"/>
      <c r="Q26" s="197"/>
      <c r="R26" s="251"/>
      <c r="S26" s="209"/>
      <c r="T26" s="253"/>
      <c r="U26" s="162"/>
      <c r="V26" s="154"/>
      <c r="W26" s="155" t="s">
        <v>23</v>
      </c>
      <c r="X26" s="94"/>
      <c r="Y26" s="155" t="s">
        <v>25</v>
      </c>
      <c r="Z26" s="94"/>
      <c r="AA26" s="10" t="s">
        <v>26</v>
      </c>
      <c r="AB26" s="217"/>
      <c r="AC26" s="102" t="e">
        <f>IF(#REF!="",ASC(AD25&amp;IF(AF26&lt;&gt;"",TEXT(AF26,"00"),"")&amp;IF(AH26&lt;&gt;"",TEXT(AH26,"00"),"")&amp;IF(AJ26&lt;&gt;"",TEXT(AJ26,"00"),"")),ASC(#REF!))</f>
        <v>#REF!</v>
      </c>
      <c r="AD26" s="199"/>
      <c r="AE26" s="201"/>
      <c r="AF26" s="203"/>
      <c r="AG26" s="201"/>
      <c r="AH26" s="203"/>
      <c r="AI26" s="205"/>
      <c r="AJ26" s="263"/>
      <c r="AK26" s="224"/>
      <c r="AL26" s="197"/>
      <c r="AM26" s="251"/>
      <c r="AN26" s="197"/>
      <c r="AO26" s="251"/>
      <c r="AP26" s="209"/>
      <c r="AQ26" s="288"/>
      <c r="AS26" s="5" t="str">
        <f>IF(AND(I26&lt;&gt;"107 ハーフマラソン",I26&lt;&gt;"062 10000mW"),D25 &amp; "-" &amp; I26,D25 &amp; "-" &amp; I26 &amp; J26)</f>
        <v>-</v>
      </c>
      <c r="AT26" s="5" t="str">
        <f>IF(ISERROR(VLOOKUP(個人情報!$AS26,登録者リスト!#REF!,4,FALSE)),"○","")</f>
        <v>○</v>
      </c>
      <c r="AU26" s="5" t="e">
        <f>IF(AND(I26&lt;&gt;"107 ハーフマラソン",I26&lt;&gt;"062 10000mW"),#REF! &amp; "-" &amp; I26,#REF! &amp; "-" &amp; I26 &amp; J26)</f>
        <v>#REF!</v>
      </c>
      <c r="AV26" s="5" t="str">
        <f>IF(ISERROR(VLOOKUP(AU26,突破者リスト外資格記録入力シート!$D$7:$M$106,2,FALSE)),"○","")</f>
        <v>○</v>
      </c>
      <c r="AX26" s="5" t="str">
        <f>IF(I26="107 ハーフマラソン","H",IF(I26="062 10000mW","W",""))</f>
        <v/>
      </c>
      <c r="AY26" s="5" t="e">
        <f>VLOOKUP($I26 &amp; $J26,標準記録!$A$1:$D$26,2,FALSE)</f>
        <v>#N/A</v>
      </c>
      <c r="AZ26" s="5" t="e">
        <f>VLOOKUP($I26 &amp; $J26,標準記録!$A$1:$D$26,3,FALSE)</f>
        <v>#N/A</v>
      </c>
      <c r="BA26" s="5" t="e">
        <f>VLOOKUP($I26 &amp; $J26,標準記録!$A$1:$D$26,4,FALSE)</f>
        <v>#N/A</v>
      </c>
      <c r="BB26" s="5" t="str">
        <f>IF(BC26="","",A25)</f>
        <v/>
      </c>
      <c r="BC26" s="5" t="str">
        <f>IF(OR(I26="201 十種競技",I26="202 七種競技"),#REF!,"")</f>
        <v/>
      </c>
      <c r="BD26" s="5" t="str">
        <f>IF(I26="107 ハーフマラソン",#REF!,"")</f>
        <v/>
      </c>
      <c r="BE26" s="5" t="str">
        <f>I26 &amp; K26</f>
        <v/>
      </c>
      <c r="BF26" s="5">
        <f>I26</f>
        <v>0</v>
      </c>
      <c r="BG26" s="5">
        <f>COUNTIF($BF$5:$BF$401,I26)</f>
        <v>160</v>
      </c>
      <c r="BH26" s="5">
        <f>COUNTIF($BE$5:$BE$401,I26 &amp; "B標準")</f>
        <v>0</v>
      </c>
    </row>
    <row r="27" spans="1:61" ht="15" thickTop="1" thickBot="1" x14ac:dyDescent="0.2">
      <c r="A27" s="309"/>
      <c r="B27" s="256" t="s">
        <v>128</v>
      </c>
      <c r="C27" s="257"/>
      <c r="D27" s="257"/>
      <c r="E27" s="257"/>
      <c r="F27" s="257"/>
      <c r="G27" s="258"/>
      <c r="H27" s="118"/>
      <c r="I27" s="259"/>
      <c r="J27" s="260"/>
      <c r="K27" s="260"/>
      <c r="L27" s="260"/>
      <c r="M27" s="260"/>
      <c r="N27" s="260"/>
      <c r="O27" s="260"/>
      <c r="P27" s="260"/>
      <c r="Q27" s="260"/>
      <c r="R27" s="260"/>
      <c r="S27" s="260"/>
      <c r="T27" s="260"/>
      <c r="U27" s="260"/>
      <c r="V27" s="260"/>
      <c r="W27" s="260"/>
      <c r="X27" s="260"/>
      <c r="Y27" s="260"/>
      <c r="Z27" s="260"/>
      <c r="AA27" s="260"/>
      <c r="AB27" s="260"/>
      <c r="AC27" s="260"/>
      <c r="AD27" s="260"/>
      <c r="AE27" s="260"/>
      <c r="AF27" s="260"/>
      <c r="AG27" s="260"/>
      <c r="AH27" s="260"/>
      <c r="AI27" s="260"/>
      <c r="AJ27" s="260"/>
      <c r="AK27" s="260"/>
      <c r="AL27" s="260"/>
      <c r="AM27" s="260"/>
      <c r="AN27" s="260"/>
      <c r="AO27" s="260"/>
      <c r="AP27" s="260"/>
      <c r="AQ27" s="261"/>
    </row>
    <row r="28" spans="1:61" ht="27" x14ac:dyDescent="0.15">
      <c r="A28" s="305"/>
      <c r="B28" s="289" t="s">
        <v>0</v>
      </c>
      <c r="C28" s="289" t="s">
        <v>242</v>
      </c>
      <c r="D28" s="289" t="str">
        <f>IF(C30="○","整理番号","登録番号")</f>
        <v>登録番号</v>
      </c>
      <c r="E28" s="134" t="s">
        <v>13550</v>
      </c>
      <c r="F28" s="291" t="s">
        <v>275</v>
      </c>
      <c r="G28" s="147" t="s">
        <v>1</v>
      </c>
      <c r="H28" s="269" t="s">
        <v>13551</v>
      </c>
      <c r="I28" s="292" t="s">
        <v>2</v>
      </c>
      <c r="J28" s="269" t="s">
        <v>284</v>
      </c>
      <c r="K28" s="269" t="s">
        <v>3</v>
      </c>
      <c r="L28" s="136" t="s">
        <v>243</v>
      </c>
      <c r="M28" s="137" t="s">
        <v>16</v>
      </c>
      <c r="N28" s="274" t="s">
        <v>4</v>
      </c>
      <c r="O28" s="275"/>
      <c r="P28" s="275"/>
      <c r="Q28" s="275"/>
      <c r="R28" s="275"/>
      <c r="S28" s="275"/>
      <c r="T28" s="275"/>
      <c r="U28" s="275"/>
      <c r="V28" s="275"/>
      <c r="W28" s="275"/>
      <c r="X28" s="275"/>
      <c r="Y28" s="275"/>
      <c r="Z28" s="275"/>
      <c r="AA28" s="275"/>
      <c r="AB28" s="276"/>
      <c r="AC28" s="138" t="s">
        <v>16</v>
      </c>
      <c r="AD28" s="277" t="s">
        <v>448</v>
      </c>
      <c r="AE28" s="278"/>
      <c r="AF28" s="278"/>
      <c r="AG28" s="278"/>
      <c r="AH28" s="278"/>
      <c r="AI28" s="278"/>
      <c r="AJ28" s="278"/>
      <c r="AK28" s="274" t="s">
        <v>445</v>
      </c>
      <c r="AL28" s="275"/>
      <c r="AM28" s="275"/>
      <c r="AN28" s="275"/>
      <c r="AO28" s="275"/>
      <c r="AP28" s="275"/>
      <c r="AQ28" s="279"/>
    </row>
    <row r="29" spans="1:61" ht="14.25" thickBot="1" x14ac:dyDescent="0.2">
      <c r="A29" s="306"/>
      <c r="B29" s="290"/>
      <c r="C29" s="290"/>
      <c r="D29" s="290"/>
      <c r="E29" s="139" t="s">
        <v>6</v>
      </c>
      <c r="F29" s="270"/>
      <c r="G29" s="148" t="s">
        <v>7</v>
      </c>
      <c r="H29" s="270"/>
      <c r="I29" s="293"/>
      <c r="J29" s="273"/>
      <c r="K29" s="273"/>
      <c r="L29" s="141"/>
      <c r="M29" s="142"/>
      <c r="N29" s="280" t="s">
        <v>8</v>
      </c>
      <c r="O29" s="281"/>
      <c r="P29" s="281"/>
      <c r="Q29" s="281"/>
      <c r="R29" s="281"/>
      <c r="S29" s="281"/>
      <c r="T29" s="282"/>
      <c r="U29" s="151"/>
      <c r="V29" s="143" t="s">
        <v>10</v>
      </c>
      <c r="W29" s="144"/>
      <c r="X29" s="160"/>
      <c r="Y29" s="144"/>
      <c r="Z29" s="160"/>
      <c r="AA29" s="145"/>
      <c r="AB29" s="140" t="s">
        <v>11</v>
      </c>
      <c r="AC29" s="146"/>
      <c r="AD29" s="283" t="s">
        <v>8</v>
      </c>
      <c r="AE29" s="284"/>
      <c r="AF29" s="284"/>
      <c r="AG29" s="284"/>
      <c r="AH29" s="284"/>
      <c r="AI29" s="284"/>
      <c r="AJ29" s="285"/>
      <c r="AK29" s="280" t="s">
        <v>8</v>
      </c>
      <c r="AL29" s="281"/>
      <c r="AM29" s="281"/>
      <c r="AN29" s="281"/>
      <c r="AO29" s="281"/>
      <c r="AP29" s="281"/>
      <c r="AQ29" s="286"/>
    </row>
    <row r="30" spans="1:61" x14ac:dyDescent="0.15">
      <c r="A30" s="307">
        <v>6</v>
      </c>
      <c r="B30" s="271" t="str">
        <f>IF(OR(B25="",E30=""),"",B25+1)</f>
        <v/>
      </c>
      <c r="C30" s="225"/>
      <c r="D30" s="223"/>
      <c r="E30" s="119" t="str">
        <f>IF(C30="○",IF($D30&lt;&gt;"",VLOOKUP($D30,新規学連登録者入力シート!$A$2:$U$101,8,FALSE),""),IF($D30&lt;&gt;"",IF(VLOOKUP(個人情報!$D30,登録者リスト!$A$1:$F$43729,4,FALSE)=基本情報!$D$6,VLOOKUP(個人情報!$D30,登録者リスト!$A$1:$F$43729,3,FALSE),""),""))</f>
        <v/>
      </c>
      <c r="F30" s="214" t="str">
        <f>IF(C30="○",IF($D30&lt;&gt;"",VLOOKUP($D30,新規学連登録者入力シート!$A$2:$U$101,9,FALSE),""),IF($D30&lt;&gt;"",IF(VLOOKUP(個人情報!$D30,登録者リスト!$A$1:$G$43729,4,FALSE)=基本情報!$D$6,VLOOKUP(個人情報!$D30,登録者リスト!$A$1:$G$43729,7,FALSE),""),""))</f>
        <v/>
      </c>
      <c r="G30" s="120" t="str">
        <f>IF(C30="○",IF($D30&lt;&gt;"",VLOOKUP($D30,新規学連登録者入力シート!$A$2:$U$101,14,FALSE),""),IF($D30&lt;&gt;"",IF(VLOOKUP(個人情報!$D30,登録者リスト!$A$1:$F$43729,4,FALSE)=基本情報!$D$6,VLOOKUP(個人情報!$D30,登録者リスト!$A$1:$F$43729,5,FALSE),""),""))</f>
        <v/>
      </c>
      <c r="H30" s="212" t="str">
        <f>IF(C30="○",IF($D30&lt;&gt;"",VLOOKUP($D30,新規学連登録者入力シート!$A$2:$U$101,19,FALSE),""),IF($D30&lt;&gt;"",IF(VLOOKUP(個人情報!$D30,登録者リスト!$A$1:$H$43729,4,FALSE)=基本情報!$D$6,VLOOKUP(個人情報!$D30,登録者リスト!$A$1:$H$43729,8,FALSE),""),""))</f>
        <v/>
      </c>
      <c r="I30" s="216"/>
      <c r="J30" s="216"/>
      <c r="K30" s="218" t="str">
        <f>IFERROR(IF(I30="","",IF(AND(I30&lt;&gt;"107 ハーフマラソン",I30&lt;&gt;"062 10000mW"),IF(BA30="T",IF(VALUE(M30)&lt;=AY30,"A標準",IF(VALUE(M30)&lt;=AZ30,"B標準","未突破")),IF(VALUE(M30)&gt;=AY30,"A標準",IF(VALUE(M30)&gt;=AZ30,"B標準","未突破"))),IF(VALUE(M30)&lt;=AZ30,"","未突破"))),"")</f>
        <v/>
      </c>
      <c r="L30" s="105"/>
      <c r="M30" s="267" t="str">
        <f>IF(U30="",ASC(N30&amp;IF(P30&lt;&gt;"",TEXT(P30,"00"),"")&amp;IF(R30&lt;&gt;"",TEXT(R30,"00"),"")&amp;IF(T30&lt;&gt;"",TEXT(T30,"00"),"")),ASC(U30))</f>
        <v/>
      </c>
      <c r="N30" s="223"/>
      <c r="O30" s="196" t="s">
        <v>239</v>
      </c>
      <c r="P30" s="250"/>
      <c r="Q30" s="196" t="s">
        <v>240</v>
      </c>
      <c r="R30" s="250"/>
      <c r="S30" s="208" t="s">
        <v>241</v>
      </c>
      <c r="T30" s="252"/>
      <c r="U30" s="150"/>
      <c r="V30" s="152"/>
      <c r="W30" s="153" t="s">
        <v>23</v>
      </c>
      <c r="X30" s="161"/>
      <c r="Y30" s="153" t="s">
        <v>24</v>
      </c>
      <c r="Z30" s="161"/>
      <c r="AA30" s="153" t="s">
        <v>26</v>
      </c>
      <c r="AB30" s="216"/>
      <c r="AC30" s="101" t="e">
        <f>IF(#REF!="",ASC(AD30&amp;IF(AF30&lt;&gt;"",TEXT(AF30,"00"),"")&amp;IF(AH30&lt;&gt;"",TEXT(AH30,"00"),"")&amp;IF(AJ30&lt;&gt;"",TEXT(AJ30,"00"),"")),ASC(#REF!))</f>
        <v>#REF!</v>
      </c>
      <c r="AD30" s="198" t="str">
        <f>IF(I30="","",IF(I30="201 十種競技","",VLOOKUP(I30,大学記録!$A$3:$H$5,2,FALSE)))</f>
        <v/>
      </c>
      <c r="AE30" s="200" t="s">
        <v>239</v>
      </c>
      <c r="AF30" s="202" t="str">
        <f>IF(I30="","",IF(I30="201 十種競技","",VLOOKUP(I30,大学記録!$A$3:$H$5,4,FALSE)))</f>
        <v/>
      </c>
      <c r="AG30" s="200" t="s">
        <v>240</v>
      </c>
      <c r="AH30" s="202" t="str">
        <f>IF(I30="","",IF(I30="201 十種競技","",VLOOKUP(I30,大学記録!$A$3:$H$5,6,FALSE)))</f>
        <v/>
      </c>
      <c r="AI30" s="204" t="s">
        <v>241</v>
      </c>
      <c r="AJ30" s="262" t="str">
        <f>IF(I30="","",IF(I30="201 十種競技","",VLOOKUP(I30,大学記録!$A$3:$H$5,8,FALSE)))</f>
        <v/>
      </c>
      <c r="AK30" s="223"/>
      <c r="AL30" s="196" t="s">
        <v>239</v>
      </c>
      <c r="AM30" s="250"/>
      <c r="AN30" s="196" t="s">
        <v>240</v>
      </c>
      <c r="AO30" s="250"/>
      <c r="AP30" s="208" t="s">
        <v>241</v>
      </c>
      <c r="AQ30" s="287"/>
      <c r="AS30" s="5" t="str">
        <f>IF(AND(I30&lt;&gt;"107 ハーフマラソン",I30&lt;&gt;"062 10000mW"),D30 &amp; "-" &amp; I30,D30 &amp; "-" &amp; I30 &amp; J30)</f>
        <v>-</v>
      </c>
      <c r="AT30" s="5" t="str">
        <f>IF(ISERROR(VLOOKUP(個人情報!$AS30,登録者リスト!#REF!,4,FALSE)),"○","")</f>
        <v>○</v>
      </c>
      <c r="AU30" s="5" t="e">
        <f>IF(AND(I30&lt;&gt;"107 ハーフマラソン",I30&lt;&gt;"062 10000mW"),#REF! &amp; "-" &amp; I30,#REF! &amp; "-" &amp; I30 &amp; J30)</f>
        <v>#REF!</v>
      </c>
      <c r="AV30" s="5" t="str">
        <f>IF(ISERROR(VLOOKUP(AU30,突破者リスト外資格記録入力シート!$D$7:$M$106,2,FALSE)),"○","")</f>
        <v>○</v>
      </c>
      <c r="AW30" s="5" t="str">
        <f>IF(C30="○","整理番号","登録番号")</f>
        <v>登録番号</v>
      </c>
      <c r="AX30" s="5" t="str">
        <f>IF(I30="107 ハーフマラソン","H",IF(I30="062 10000mW","W",""))</f>
        <v/>
      </c>
      <c r="AY30" s="5" t="e">
        <f>VLOOKUP($I30 &amp; $J30,標準記録!$A$1:$D$26,2,FALSE)</f>
        <v>#N/A</v>
      </c>
      <c r="AZ30" s="5" t="e">
        <f>VLOOKUP($I30 &amp; $J30,標準記録!$A$1:$D$26,3,FALSE)</f>
        <v>#N/A</v>
      </c>
      <c r="BA30" s="5" t="e">
        <f>VLOOKUP($I30 &amp; $J30,標準記録!$A$1:$D$26,4,FALSE)</f>
        <v>#N/A</v>
      </c>
      <c r="BB30" s="5" t="str">
        <f>IF(BC30="","",A30)</f>
        <v/>
      </c>
      <c r="BC30" s="5" t="str">
        <f>IF(OR(I30="201 十種競技",I30="202 七種競技"),#REF!,"")</f>
        <v/>
      </c>
      <c r="BD30" s="5" t="str">
        <f>IF(I30="107 ハーフマラソン",#REF!,"")</f>
        <v/>
      </c>
      <c r="BE30" s="5" t="str">
        <f>I30 &amp; K30</f>
        <v/>
      </c>
      <c r="BF30" s="5">
        <f>I30</f>
        <v>0</v>
      </c>
      <c r="BG30" s="5">
        <f>COUNTIF($BF$5:$BF$401,I30)</f>
        <v>160</v>
      </c>
      <c r="BH30" s="5">
        <f>COUNTIF($BE$5:$BE$401,I30 &amp; "B標準")</f>
        <v>0</v>
      </c>
      <c r="BI30" s="5" t="str">
        <f>D28 &amp; D30</f>
        <v>登録番号</v>
      </c>
    </row>
    <row r="31" spans="1:61" ht="14.25" thickBot="1" x14ac:dyDescent="0.2">
      <c r="A31" s="308"/>
      <c r="B31" s="272"/>
      <c r="C31" s="226"/>
      <c r="D31" s="224"/>
      <c r="E31" s="121" t="str">
        <f>IF(C30="○",IF($D30&lt;&gt;"",VLOOKUP($D30,新規学連登録者入力シート!$A$2:$U$101,7,FALSE),""),IF($D30&lt;&gt;"",IF(VLOOKUP(個人情報!$D30,登録者リスト!$A$1:$F$43729,4,FALSE)=基本情報!$D$6,VLOOKUP(個人情報!$D30,登録者リスト!$A$1:$F$43729,2,FALSE),""),""))</f>
        <v/>
      </c>
      <c r="F31" s="215"/>
      <c r="G31" s="121" t="str">
        <f>IF(C30="○",IF($D30&lt;&gt;"",VLOOKUP($D30,新規学連登録者入力シート!$A$2:$U$101,19,FALSE),""),IF($D30&lt;&gt;"",IF(VLOOKUP(個人情報!$D30,登録者リスト!$A$1:$F$43729,4,FALSE)=基本情報!$D$6,VLOOKUP(個人情報!$D30,登録者リスト!$A$1:$F$43729,6,FALSE),""),""))</f>
        <v/>
      </c>
      <c r="H31" s="213"/>
      <c r="I31" s="217"/>
      <c r="J31" s="217"/>
      <c r="K31" s="219"/>
      <c r="L31" s="106"/>
      <c r="M31" s="268"/>
      <c r="N31" s="224"/>
      <c r="O31" s="197"/>
      <c r="P31" s="251"/>
      <c r="Q31" s="197"/>
      <c r="R31" s="251"/>
      <c r="S31" s="209"/>
      <c r="T31" s="253"/>
      <c r="U31" s="162"/>
      <c r="V31" s="154"/>
      <c r="W31" s="155" t="s">
        <v>23</v>
      </c>
      <c r="X31" s="94"/>
      <c r="Y31" s="155" t="s">
        <v>25</v>
      </c>
      <c r="Z31" s="94"/>
      <c r="AA31" s="155" t="s">
        <v>26</v>
      </c>
      <c r="AB31" s="217"/>
      <c r="AC31" s="102" t="e">
        <f>IF(#REF!="",ASC(AD30&amp;IF(AF31&lt;&gt;"",TEXT(AF31,"00"),"")&amp;IF(AH31&lt;&gt;"",TEXT(AH31,"00"),"")&amp;IF(AJ31&lt;&gt;"",TEXT(AJ31,"00"),"")),ASC(#REF!))</f>
        <v>#REF!</v>
      </c>
      <c r="AD31" s="199"/>
      <c r="AE31" s="201"/>
      <c r="AF31" s="203"/>
      <c r="AG31" s="201"/>
      <c r="AH31" s="203"/>
      <c r="AI31" s="205"/>
      <c r="AJ31" s="263"/>
      <c r="AK31" s="224"/>
      <c r="AL31" s="197"/>
      <c r="AM31" s="251"/>
      <c r="AN31" s="197"/>
      <c r="AO31" s="251"/>
      <c r="AP31" s="209"/>
      <c r="AQ31" s="288"/>
      <c r="AS31" s="5" t="str">
        <f>IF(AND(I31&lt;&gt;"107 ハーフマラソン",I31&lt;&gt;"062 10000mW"),D30 &amp; "-" &amp; I31,D30 &amp; "-" &amp; I31 &amp; J31)</f>
        <v>-</v>
      </c>
      <c r="AT31" s="5" t="str">
        <f>IF(ISERROR(VLOOKUP(個人情報!$AS31,登録者リスト!#REF!,4,FALSE)),"○","")</f>
        <v>○</v>
      </c>
      <c r="AU31" s="5" t="e">
        <f>IF(AND(I31&lt;&gt;"107 ハーフマラソン",I31&lt;&gt;"062 10000mW"),#REF! &amp; "-" &amp; I31,#REF! &amp; "-" &amp; I31 &amp; J31)</f>
        <v>#REF!</v>
      </c>
      <c r="AV31" s="5" t="str">
        <f>IF(ISERROR(VLOOKUP(AU31,突破者リスト外資格記録入力シート!$D$7:$M$106,2,FALSE)),"○","")</f>
        <v>○</v>
      </c>
      <c r="AX31" s="5" t="str">
        <f>IF(I31="107 ハーフマラソン","H",IF(I31="062 10000mW","W",""))</f>
        <v/>
      </c>
      <c r="AY31" s="5" t="e">
        <f>VLOOKUP($I31 &amp; $J31,標準記録!$A$1:$D$26,2,FALSE)</f>
        <v>#N/A</v>
      </c>
      <c r="AZ31" s="5" t="e">
        <f>VLOOKUP($I31 &amp; $J31,標準記録!$A$1:$D$26,3,FALSE)</f>
        <v>#N/A</v>
      </c>
      <c r="BA31" s="5" t="e">
        <f>VLOOKUP($I31 &amp; $J31,標準記録!$A$1:$D$26,4,FALSE)</f>
        <v>#N/A</v>
      </c>
      <c r="BB31" s="5" t="str">
        <f>IF(BC31="","",A30)</f>
        <v/>
      </c>
      <c r="BC31" s="5" t="str">
        <f>IF(OR(I31="201 十種競技",I31="202 七種競技"),#REF!,"")</f>
        <v/>
      </c>
      <c r="BD31" s="5" t="str">
        <f>IF(I31="107 ハーフマラソン",#REF!,"")</f>
        <v/>
      </c>
      <c r="BE31" s="5" t="str">
        <f>I31 &amp; K31</f>
        <v/>
      </c>
      <c r="BF31" s="5">
        <f>I31</f>
        <v>0</v>
      </c>
      <c r="BG31" s="5">
        <f>COUNTIF($BF$5:$BF$401,I31)</f>
        <v>160</v>
      </c>
      <c r="BH31" s="5">
        <f>COUNTIF($BE$5:$BE$401,I31 &amp; "B標準")</f>
        <v>0</v>
      </c>
    </row>
    <row r="32" spans="1:61" ht="15" thickTop="1" thickBot="1" x14ac:dyDescent="0.2">
      <c r="A32" s="309"/>
      <c r="B32" s="256" t="s">
        <v>128</v>
      </c>
      <c r="C32" s="257"/>
      <c r="D32" s="257"/>
      <c r="E32" s="257"/>
      <c r="F32" s="257"/>
      <c r="G32" s="258"/>
      <c r="H32" s="118"/>
      <c r="I32" s="259"/>
      <c r="J32" s="260"/>
      <c r="K32" s="260"/>
      <c r="L32" s="260"/>
      <c r="M32" s="260"/>
      <c r="N32" s="260"/>
      <c r="O32" s="260"/>
      <c r="P32" s="260"/>
      <c r="Q32" s="260"/>
      <c r="R32" s="260"/>
      <c r="S32" s="260"/>
      <c r="T32" s="260"/>
      <c r="U32" s="260"/>
      <c r="V32" s="260"/>
      <c r="W32" s="260"/>
      <c r="X32" s="260"/>
      <c r="Y32" s="260"/>
      <c r="Z32" s="260"/>
      <c r="AA32" s="260"/>
      <c r="AB32" s="260"/>
      <c r="AC32" s="260"/>
      <c r="AD32" s="260"/>
      <c r="AE32" s="260"/>
      <c r="AF32" s="260"/>
      <c r="AG32" s="260"/>
      <c r="AH32" s="260"/>
      <c r="AI32" s="260"/>
      <c r="AJ32" s="260"/>
      <c r="AK32" s="260"/>
      <c r="AL32" s="260"/>
      <c r="AM32" s="260"/>
      <c r="AN32" s="260"/>
      <c r="AO32" s="260"/>
      <c r="AP32" s="260"/>
      <c r="AQ32" s="261"/>
    </row>
    <row r="33" spans="1:61" ht="27" x14ac:dyDescent="0.15">
      <c r="A33" s="305"/>
      <c r="B33" s="289" t="s">
        <v>0</v>
      </c>
      <c r="C33" s="289" t="s">
        <v>242</v>
      </c>
      <c r="D33" s="289" t="str">
        <f>IF(C35="○","整理番号","登録番号")</f>
        <v>登録番号</v>
      </c>
      <c r="E33" s="134" t="s">
        <v>13550</v>
      </c>
      <c r="F33" s="291" t="s">
        <v>275</v>
      </c>
      <c r="G33" s="147" t="s">
        <v>1</v>
      </c>
      <c r="H33" s="269" t="s">
        <v>13551</v>
      </c>
      <c r="I33" s="292" t="s">
        <v>2</v>
      </c>
      <c r="J33" s="269" t="s">
        <v>284</v>
      </c>
      <c r="K33" s="269" t="s">
        <v>3</v>
      </c>
      <c r="L33" s="136" t="s">
        <v>243</v>
      </c>
      <c r="M33" s="137" t="s">
        <v>16</v>
      </c>
      <c r="N33" s="274" t="s">
        <v>4</v>
      </c>
      <c r="O33" s="275"/>
      <c r="P33" s="275"/>
      <c r="Q33" s="275"/>
      <c r="R33" s="275"/>
      <c r="S33" s="275"/>
      <c r="T33" s="275"/>
      <c r="U33" s="275"/>
      <c r="V33" s="275"/>
      <c r="W33" s="275"/>
      <c r="X33" s="275"/>
      <c r="Y33" s="275"/>
      <c r="Z33" s="275"/>
      <c r="AA33" s="275"/>
      <c r="AB33" s="276"/>
      <c r="AC33" s="138" t="s">
        <v>16</v>
      </c>
      <c r="AD33" s="277" t="s">
        <v>448</v>
      </c>
      <c r="AE33" s="278"/>
      <c r="AF33" s="278"/>
      <c r="AG33" s="278"/>
      <c r="AH33" s="278"/>
      <c r="AI33" s="278"/>
      <c r="AJ33" s="278"/>
      <c r="AK33" s="274" t="s">
        <v>445</v>
      </c>
      <c r="AL33" s="275"/>
      <c r="AM33" s="275"/>
      <c r="AN33" s="275"/>
      <c r="AO33" s="275"/>
      <c r="AP33" s="275"/>
      <c r="AQ33" s="279"/>
    </row>
    <row r="34" spans="1:61" ht="14.25" thickBot="1" x14ac:dyDescent="0.2">
      <c r="A34" s="306"/>
      <c r="B34" s="290"/>
      <c r="C34" s="290"/>
      <c r="D34" s="290"/>
      <c r="E34" s="139" t="s">
        <v>6</v>
      </c>
      <c r="F34" s="270"/>
      <c r="G34" s="148" t="s">
        <v>7</v>
      </c>
      <c r="H34" s="270"/>
      <c r="I34" s="293"/>
      <c r="J34" s="273"/>
      <c r="K34" s="273"/>
      <c r="L34" s="141"/>
      <c r="M34" s="142"/>
      <c r="N34" s="280" t="s">
        <v>8</v>
      </c>
      <c r="O34" s="281"/>
      <c r="P34" s="281"/>
      <c r="Q34" s="281"/>
      <c r="R34" s="281"/>
      <c r="S34" s="281"/>
      <c r="T34" s="282"/>
      <c r="U34" s="151"/>
      <c r="V34" s="143" t="s">
        <v>10</v>
      </c>
      <c r="W34" s="144"/>
      <c r="X34" s="160"/>
      <c r="Y34" s="144"/>
      <c r="Z34" s="160"/>
      <c r="AA34" s="145"/>
      <c r="AB34" s="140" t="s">
        <v>11</v>
      </c>
      <c r="AC34" s="146"/>
      <c r="AD34" s="283" t="s">
        <v>8</v>
      </c>
      <c r="AE34" s="284"/>
      <c r="AF34" s="284"/>
      <c r="AG34" s="284"/>
      <c r="AH34" s="284"/>
      <c r="AI34" s="284"/>
      <c r="AJ34" s="285"/>
      <c r="AK34" s="280" t="s">
        <v>8</v>
      </c>
      <c r="AL34" s="281"/>
      <c r="AM34" s="281"/>
      <c r="AN34" s="281"/>
      <c r="AO34" s="281"/>
      <c r="AP34" s="281"/>
      <c r="AQ34" s="286"/>
    </row>
    <row r="35" spans="1:61" x14ac:dyDescent="0.15">
      <c r="A35" s="307">
        <v>7</v>
      </c>
      <c r="B35" s="271" t="str">
        <f>IF(OR(B30="",E35=""),"",B30+1)</f>
        <v/>
      </c>
      <c r="C35" s="225"/>
      <c r="D35" s="223"/>
      <c r="E35" s="119" t="str">
        <f>IF(C35="○",IF($D35&lt;&gt;"",VLOOKUP($D35,新規学連登録者入力シート!$A$2:$U$101,8,FALSE),""),IF($D35&lt;&gt;"",IF(VLOOKUP(個人情報!$D35,登録者リスト!$A$1:$F$43729,4,FALSE)=基本情報!$D$6,VLOOKUP(個人情報!$D35,登録者リスト!$A$1:$F$43729,3,FALSE),""),""))</f>
        <v/>
      </c>
      <c r="F35" s="214" t="str">
        <f>IF(C35="○",IF($D35&lt;&gt;"",VLOOKUP($D35,新規学連登録者入力シート!$A$2:$U$101,9,FALSE),""),IF($D35&lt;&gt;"",IF(VLOOKUP(個人情報!$D35,登録者リスト!$A$1:$G$43729,4,FALSE)=基本情報!$D$6,VLOOKUP(個人情報!$D35,登録者リスト!$A$1:$G$43729,7,FALSE),""),""))</f>
        <v/>
      </c>
      <c r="G35" s="120" t="str">
        <f>IF(C35="○",IF($D35&lt;&gt;"",VLOOKUP($D35,新規学連登録者入力シート!$A$2:$U$101,14,FALSE),""),IF($D35&lt;&gt;"",IF(VLOOKUP(個人情報!$D35,登録者リスト!$A$1:$F$43729,4,FALSE)=基本情報!$D$6,VLOOKUP(個人情報!$D35,登録者リスト!$A$1:$F$43729,5,FALSE),""),""))</f>
        <v/>
      </c>
      <c r="H35" s="212" t="str">
        <f>IF(C35="○",IF($D35&lt;&gt;"",VLOOKUP($D35,新規学連登録者入力シート!$A$2:$U$101,19,FALSE),""),IF($D35&lt;&gt;"",IF(VLOOKUP(個人情報!$D35,登録者リスト!$A$1:$H$43729,4,FALSE)=基本情報!$D$6,VLOOKUP(個人情報!$D35,登録者リスト!$A$1:$H$43729,8,FALSE),""),""))</f>
        <v/>
      </c>
      <c r="I35" s="216"/>
      <c r="J35" s="216"/>
      <c r="K35" s="218" t="str">
        <f>IFERROR(IF(I35="","",IF(AND(I35&lt;&gt;"107 ハーフマラソン",I35&lt;&gt;"062 10000mW"),IF(BA35="T",IF(VALUE(M35)&lt;=AY35,"A標準",IF(VALUE(M35)&lt;=AZ35,"B標準","未突破")),IF(VALUE(M35)&gt;=AY35,"A標準",IF(VALUE(M35)&gt;=AZ35,"B標準","未突破"))),IF(VALUE(M35)&lt;=AZ35,"","未突破"))),"")</f>
        <v/>
      </c>
      <c r="L35" s="105"/>
      <c r="M35" s="267" t="str">
        <f>IF(U35="",ASC(N35&amp;IF(P35&lt;&gt;"",TEXT(P35,"00"),"")&amp;IF(R35&lt;&gt;"",TEXT(R35,"00"),"")&amp;IF(T35&lt;&gt;"",TEXT(T35,"00"),"")),ASC(U35))</f>
        <v/>
      </c>
      <c r="N35" s="223"/>
      <c r="O35" s="196" t="s">
        <v>239</v>
      </c>
      <c r="P35" s="250"/>
      <c r="Q35" s="196" t="s">
        <v>240</v>
      </c>
      <c r="R35" s="250"/>
      <c r="S35" s="208" t="s">
        <v>241</v>
      </c>
      <c r="T35" s="252"/>
      <c r="U35" s="150"/>
      <c r="V35" s="152"/>
      <c r="W35" s="153" t="s">
        <v>23</v>
      </c>
      <c r="X35" s="161"/>
      <c r="Y35" s="153" t="s">
        <v>24</v>
      </c>
      <c r="Z35" s="161"/>
      <c r="AA35" s="153" t="s">
        <v>26</v>
      </c>
      <c r="AB35" s="216"/>
      <c r="AC35" s="101" t="e">
        <f>IF(#REF!="",ASC(AD35&amp;IF(AF35&lt;&gt;"",TEXT(AF35,"00"),"")&amp;IF(AH35&lt;&gt;"",TEXT(AH35,"00"),"")&amp;IF(AJ35&lt;&gt;"",TEXT(AJ35,"00"),"")),ASC(#REF!))</f>
        <v>#REF!</v>
      </c>
      <c r="AD35" s="198" t="str">
        <f>IF(I35="","",IF(I35="201 十種競技","",VLOOKUP(I35,大学記録!$A$3:$H$5,2,FALSE)))</f>
        <v/>
      </c>
      <c r="AE35" s="200" t="s">
        <v>239</v>
      </c>
      <c r="AF35" s="202" t="str">
        <f>IF(I35="","",IF(I35="201 十種競技","",VLOOKUP(I35,大学記録!$A$3:$H$5,4,FALSE)))</f>
        <v/>
      </c>
      <c r="AG35" s="200" t="s">
        <v>240</v>
      </c>
      <c r="AH35" s="202" t="str">
        <f>IF(I35="","",IF(I35="201 十種競技","",VLOOKUP(I35,大学記録!$A$3:$H$5,6,FALSE)))</f>
        <v/>
      </c>
      <c r="AI35" s="204" t="s">
        <v>241</v>
      </c>
      <c r="AJ35" s="262" t="str">
        <f>IF(I35="","",IF(I35="201 十種競技","",VLOOKUP(I35,大学記録!$A$3:$H$5,8,FALSE)))</f>
        <v/>
      </c>
      <c r="AK35" s="223"/>
      <c r="AL35" s="196" t="s">
        <v>239</v>
      </c>
      <c r="AM35" s="250"/>
      <c r="AN35" s="196" t="s">
        <v>240</v>
      </c>
      <c r="AO35" s="250"/>
      <c r="AP35" s="208" t="s">
        <v>241</v>
      </c>
      <c r="AQ35" s="287"/>
      <c r="AS35" s="5" t="str">
        <f>IF(AND(I35&lt;&gt;"107 ハーフマラソン",I35&lt;&gt;"062 10000mW"),D35 &amp; "-" &amp; I35,D35 &amp; "-" &amp; I35 &amp; J35)</f>
        <v>-</v>
      </c>
      <c r="AT35" s="5" t="str">
        <f>IF(ISERROR(VLOOKUP(個人情報!$AS35,登録者リスト!#REF!,4,FALSE)),"○","")</f>
        <v>○</v>
      </c>
      <c r="AU35" s="5" t="e">
        <f>IF(AND(I35&lt;&gt;"107 ハーフマラソン",I35&lt;&gt;"062 10000mW"),#REF! &amp; "-" &amp; I35,#REF! &amp; "-" &amp; I35 &amp; J35)</f>
        <v>#REF!</v>
      </c>
      <c r="AV35" s="5" t="str">
        <f>IF(ISERROR(VLOOKUP(AU35,突破者リスト外資格記録入力シート!$D$7:$M$106,2,FALSE)),"○","")</f>
        <v>○</v>
      </c>
      <c r="AW35" s="5" t="str">
        <f>IF(C35="○","整理番号","登録番号")</f>
        <v>登録番号</v>
      </c>
      <c r="AX35" s="5" t="str">
        <f>IF(I35="107 ハーフマラソン","H",IF(I35="062 10000mW","W",""))</f>
        <v/>
      </c>
      <c r="AY35" s="5" t="e">
        <f>VLOOKUP($I35 &amp; $J35,標準記録!$A$1:$D$26,2,FALSE)</f>
        <v>#N/A</v>
      </c>
      <c r="AZ35" s="5" t="e">
        <f>VLOOKUP($I35 &amp; $J35,標準記録!$A$1:$D$26,3,FALSE)</f>
        <v>#N/A</v>
      </c>
      <c r="BA35" s="5" t="e">
        <f>VLOOKUP($I35 &amp; $J35,標準記録!$A$1:$D$26,4,FALSE)</f>
        <v>#N/A</v>
      </c>
      <c r="BB35" s="5" t="str">
        <f>IF(BC35="","",A35)</f>
        <v/>
      </c>
      <c r="BC35" s="5" t="str">
        <f>IF(OR(I35="201 十種競技",I35="202 七種競技"),#REF!,"")</f>
        <v/>
      </c>
      <c r="BD35" s="5" t="str">
        <f>IF(I35="107 ハーフマラソン",#REF!,"")</f>
        <v/>
      </c>
      <c r="BE35" s="5" t="str">
        <f>I35 &amp; K35</f>
        <v/>
      </c>
      <c r="BF35" s="5">
        <f>I35</f>
        <v>0</v>
      </c>
      <c r="BG35" s="5">
        <f>COUNTIF($BF$5:$BF$401,I35)</f>
        <v>160</v>
      </c>
      <c r="BH35" s="5">
        <f>COUNTIF($BE$5:$BE$401,I35 &amp; "B標準")</f>
        <v>0</v>
      </c>
      <c r="BI35" s="5" t="str">
        <f>D33 &amp; D35</f>
        <v>登録番号</v>
      </c>
    </row>
    <row r="36" spans="1:61" ht="14.25" thickBot="1" x14ac:dyDescent="0.2">
      <c r="A36" s="308"/>
      <c r="B36" s="272"/>
      <c r="C36" s="226"/>
      <c r="D36" s="224"/>
      <c r="E36" s="121" t="str">
        <f>IF(C35="○",IF($D35&lt;&gt;"",VLOOKUP($D35,新規学連登録者入力シート!$A$2:$U$101,7,FALSE),""),IF($D35&lt;&gt;"",IF(VLOOKUP(個人情報!$D35,登録者リスト!$A$1:$F$43729,4,FALSE)=基本情報!$D$6,VLOOKUP(個人情報!$D35,登録者リスト!$A$1:$F$43729,2,FALSE),""),""))</f>
        <v/>
      </c>
      <c r="F36" s="215"/>
      <c r="G36" s="121" t="str">
        <f>IF(C35="○",IF($D35&lt;&gt;"",VLOOKUP($D35,新規学連登録者入力シート!$A$2:$U$101,19,FALSE),""),IF($D35&lt;&gt;"",IF(VLOOKUP(個人情報!$D35,登録者リスト!$A$1:$F$43729,4,FALSE)=基本情報!$D$6,VLOOKUP(個人情報!$D35,登録者リスト!$A$1:$F$43729,6,FALSE),""),""))</f>
        <v/>
      </c>
      <c r="H36" s="213"/>
      <c r="I36" s="217"/>
      <c r="J36" s="217"/>
      <c r="K36" s="219"/>
      <c r="L36" s="106"/>
      <c r="M36" s="268"/>
      <c r="N36" s="224"/>
      <c r="O36" s="197"/>
      <c r="P36" s="251"/>
      <c r="Q36" s="197"/>
      <c r="R36" s="251"/>
      <c r="S36" s="209"/>
      <c r="T36" s="253"/>
      <c r="U36" s="162"/>
      <c r="V36" s="154"/>
      <c r="W36" s="155" t="s">
        <v>23</v>
      </c>
      <c r="X36" s="94"/>
      <c r="Y36" s="155" t="s">
        <v>25</v>
      </c>
      <c r="Z36" s="94"/>
      <c r="AA36" s="155" t="s">
        <v>26</v>
      </c>
      <c r="AB36" s="217"/>
      <c r="AC36" s="102" t="e">
        <f>IF(#REF!="",ASC(AD35&amp;IF(AF36&lt;&gt;"",TEXT(AF36,"00"),"")&amp;IF(AH36&lt;&gt;"",TEXT(AH36,"00"),"")&amp;IF(AJ36&lt;&gt;"",TEXT(AJ36,"00"),"")),ASC(#REF!))</f>
        <v>#REF!</v>
      </c>
      <c r="AD36" s="199"/>
      <c r="AE36" s="201"/>
      <c r="AF36" s="203"/>
      <c r="AG36" s="201"/>
      <c r="AH36" s="203"/>
      <c r="AI36" s="205"/>
      <c r="AJ36" s="263"/>
      <c r="AK36" s="224"/>
      <c r="AL36" s="197"/>
      <c r="AM36" s="251"/>
      <c r="AN36" s="197"/>
      <c r="AO36" s="251"/>
      <c r="AP36" s="209"/>
      <c r="AQ36" s="288"/>
      <c r="AS36" s="5" t="str">
        <f>IF(AND(I36&lt;&gt;"107 ハーフマラソン",I36&lt;&gt;"062 10000mW"),D35 &amp; "-" &amp; I36,D35 &amp; "-" &amp; I36 &amp; J36)</f>
        <v>-</v>
      </c>
      <c r="AT36" s="5" t="str">
        <f>IF(ISERROR(VLOOKUP(個人情報!$AS36,登録者リスト!#REF!,4,FALSE)),"○","")</f>
        <v>○</v>
      </c>
      <c r="AU36" s="5" t="e">
        <f>IF(AND(I36&lt;&gt;"107 ハーフマラソン",I36&lt;&gt;"062 10000mW"),#REF! &amp; "-" &amp; I36,#REF! &amp; "-" &amp; I36 &amp; J36)</f>
        <v>#REF!</v>
      </c>
      <c r="AV36" s="5" t="str">
        <f>IF(ISERROR(VLOOKUP(AU36,突破者リスト外資格記録入力シート!$D$7:$M$106,2,FALSE)),"○","")</f>
        <v>○</v>
      </c>
      <c r="AX36" s="5" t="str">
        <f>IF(I36="107 ハーフマラソン","H",IF(I36="062 10000mW","W",""))</f>
        <v/>
      </c>
      <c r="AY36" s="5" t="e">
        <f>VLOOKUP($I36 &amp; $J36,標準記録!$A$1:$D$26,2,FALSE)</f>
        <v>#N/A</v>
      </c>
      <c r="AZ36" s="5" t="e">
        <f>VLOOKUP($I36 &amp; $J36,標準記録!$A$1:$D$26,3,FALSE)</f>
        <v>#N/A</v>
      </c>
      <c r="BA36" s="5" t="e">
        <f>VLOOKUP($I36 &amp; $J36,標準記録!$A$1:$D$26,4,FALSE)</f>
        <v>#N/A</v>
      </c>
      <c r="BB36" s="5" t="str">
        <f>IF(BC36="","",A35)</f>
        <v/>
      </c>
      <c r="BC36" s="5" t="str">
        <f>IF(OR(I36="201 十種競技",I36="202 七種競技"),#REF!,"")</f>
        <v/>
      </c>
      <c r="BD36" s="5" t="str">
        <f>IF(I36="107 ハーフマラソン",#REF!,"")</f>
        <v/>
      </c>
      <c r="BE36" s="5" t="str">
        <f>I36 &amp; K36</f>
        <v/>
      </c>
      <c r="BF36" s="5">
        <f>I36</f>
        <v>0</v>
      </c>
      <c r="BG36" s="5">
        <f>COUNTIF($BF$5:$BF$401,I36)</f>
        <v>160</v>
      </c>
      <c r="BH36" s="5">
        <f>COUNTIF($BE$5:$BE$401,I36 &amp; "B標準")</f>
        <v>0</v>
      </c>
    </row>
    <row r="37" spans="1:61" ht="15" thickTop="1" thickBot="1" x14ac:dyDescent="0.2">
      <c r="A37" s="309"/>
      <c r="B37" s="256" t="s">
        <v>128</v>
      </c>
      <c r="C37" s="257"/>
      <c r="D37" s="257"/>
      <c r="E37" s="257"/>
      <c r="F37" s="257"/>
      <c r="G37" s="258"/>
      <c r="H37" s="118"/>
      <c r="I37" s="259"/>
      <c r="J37" s="260"/>
      <c r="K37" s="260"/>
      <c r="L37" s="260"/>
      <c r="M37" s="260"/>
      <c r="N37" s="260"/>
      <c r="O37" s="260"/>
      <c r="P37" s="260"/>
      <c r="Q37" s="260"/>
      <c r="R37" s="260"/>
      <c r="S37" s="260"/>
      <c r="T37" s="260"/>
      <c r="U37" s="260"/>
      <c r="V37" s="260"/>
      <c r="W37" s="260"/>
      <c r="X37" s="260"/>
      <c r="Y37" s="260"/>
      <c r="Z37" s="260"/>
      <c r="AA37" s="260"/>
      <c r="AB37" s="260"/>
      <c r="AC37" s="260"/>
      <c r="AD37" s="260"/>
      <c r="AE37" s="260"/>
      <c r="AF37" s="260"/>
      <c r="AG37" s="260"/>
      <c r="AH37" s="260"/>
      <c r="AI37" s="260"/>
      <c r="AJ37" s="260"/>
      <c r="AK37" s="260"/>
      <c r="AL37" s="260"/>
      <c r="AM37" s="260"/>
      <c r="AN37" s="260"/>
      <c r="AO37" s="260"/>
      <c r="AP37" s="260"/>
      <c r="AQ37" s="261"/>
    </row>
    <row r="38" spans="1:61" ht="27" x14ac:dyDescent="0.15">
      <c r="A38" s="305"/>
      <c r="B38" s="289" t="s">
        <v>0</v>
      </c>
      <c r="C38" s="289" t="s">
        <v>242</v>
      </c>
      <c r="D38" s="289" t="str">
        <f>IF(C40="○","整理番号","登録番号")</f>
        <v>登録番号</v>
      </c>
      <c r="E38" s="134" t="s">
        <v>13550</v>
      </c>
      <c r="F38" s="291" t="s">
        <v>275</v>
      </c>
      <c r="G38" s="147" t="s">
        <v>1</v>
      </c>
      <c r="H38" s="269" t="s">
        <v>13551</v>
      </c>
      <c r="I38" s="292" t="s">
        <v>2</v>
      </c>
      <c r="J38" s="269" t="s">
        <v>284</v>
      </c>
      <c r="K38" s="269" t="s">
        <v>3</v>
      </c>
      <c r="L38" s="136" t="s">
        <v>243</v>
      </c>
      <c r="M38" s="137" t="s">
        <v>16</v>
      </c>
      <c r="N38" s="274" t="s">
        <v>4</v>
      </c>
      <c r="O38" s="275"/>
      <c r="P38" s="275"/>
      <c r="Q38" s="275"/>
      <c r="R38" s="275"/>
      <c r="S38" s="275"/>
      <c r="T38" s="275"/>
      <c r="U38" s="275"/>
      <c r="V38" s="275"/>
      <c r="W38" s="275"/>
      <c r="X38" s="275"/>
      <c r="Y38" s="275"/>
      <c r="Z38" s="275"/>
      <c r="AA38" s="275"/>
      <c r="AB38" s="276"/>
      <c r="AC38" s="138" t="s">
        <v>16</v>
      </c>
      <c r="AD38" s="277" t="s">
        <v>448</v>
      </c>
      <c r="AE38" s="278"/>
      <c r="AF38" s="278"/>
      <c r="AG38" s="278"/>
      <c r="AH38" s="278"/>
      <c r="AI38" s="278"/>
      <c r="AJ38" s="278"/>
      <c r="AK38" s="274" t="s">
        <v>445</v>
      </c>
      <c r="AL38" s="275"/>
      <c r="AM38" s="275"/>
      <c r="AN38" s="275"/>
      <c r="AO38" s="275"/>
      <c r="AP38" s="275"/>
      <c r="AQ38" s="279"/>
    </row>
    <row r="39" spans="1:61" ht="14.25" thickBot="1" x14ac:dyDescent="0.2">
      <c r="A39" s="306"/>
      <c r="B39" s="290"/>
      <c r="C39" s="290"/>
      <c r="D39" s="290"/>
      <c r="E39" s="139" t="s">
        <v>6</v>
      </c>
      <c r="F39" s="270"/>
      <c r="G39" s="148" t="s">
        <v>7</v>
      </c>
      <c r="H39" s="270"/>
      <c r="I39" s="293"/>
      <c r="J39" s="273"/>
      <c r="K39" s="273"/>
      <c r="L39" s="141"/>
      <c r="M39" s="142"/>
      <c r="N39" s="280" t="s">
        <v>8</v>
      </c>
      <c r="O39" s="281"/>
      <c r="P39" s="281"/>
      <c r="Q39" s="281"/>
      <c r="R39" s="281"/>
      <c r="S39" s="281"/>
      <c r="T39" s="282"/>
      <c r="U39" s="151"/>
      <c r="V39" s="143" t="s">
        <v>10</v>
      </c>
      <c r="W39" s="144"/>
      <c r="X39" s="160"/>
      <c r="Y39" s="144"/>
      <c r="Z39" s="160"/>
      <c r="AA39" s="145"/>
      <c r="AB39" s="140" t="s">
        <v>11</v>
      </c>
      <c r="AC39" s="146"/>
      <c r="AD39" s="283" t="s">
        <v>8</v>
      </c>
      <c r="AE39" s="284"/>
      <c r="AF39" s="284"/>
      <c r="AG39" s="284"/>
      <c r="AH39" s="284"/>
      <c r="AI39" s="284"/>
      <c r="AJ39" s="285"/>
      <c r="AK39" s="280" t="s">
        <v>8</v>
      </c>
      <c r="AL39" s="281"/>
      <c r="AM39" s="281"/>
      <c r="AN39" s="281"/>
      <c r="AO39" s="281"/>
      <c r="AP39" s="281"/>
      <c r="AQ39" s="286"/>
    </row>
    <row r="40" spans="1:61" x14ac:dyDescent="0.15">
      <c r="A40" s="307">
        <v>8</v>
      </c>
      <c r="B40" s="271" t="str">
        <f>IF(OR(B35="",E40=""),"",B35+1)</f>
        <v/>
      </c>
      <c r="C40" s="225"/>
      <c r="D40" s="223"/>
      <c r="E40" s="119" t="str">
        <f>IF(C40="○",IF($D40&lt;&gt;"",VLOOKUP($D40,新規学連登録者入力シート!$A$2:$U$101,8,FALSE),""),IF($D40&lt;&gt;"",IF(VLOOKUP(個人情報!$D40,登録者リスト!$A$1:$F$43729,4,FALSE)=基本情報!$D$6,VLOOKUP(個人情報!$D40,登録者リスト!$A$1:$F$43729,3,FALSE),""),""))</f>
        <v/>
      </c>
      <c r="F40" s="214" t="str">
        <f>IF(C40="○",IF($D40&lt;&gt;"",VLOOKUP($D40,新規学連登録者入力シート!$A$2:$U$101,9,FALSE),""),IF($D40&lt;&gt;"",IF(VLOOKUP(個人情報!$D40,登録者リスト!$A$1:$G$43729,4,FALSE)=基本情報!$D$6,VLOOKUP(個人情報!$D40,登録者リスト!$A$1:$G$43729,7,FALSE),""),""))</f>
        <v/>
      </c>
      <c r="G40" s="120" t="str">
        <f>IF(C40="○",IF($D40&lt;&gt;"",VLOOKUP($D40,新規学連登録者入力シート!$A$2:$U$101,14,FALSE),""),IF($D40&lt;&gt;"",IF(VLOOKUP(個人情報!$D40,登録者リスト!$A$1:$F$43729,4,FALSE)=基本情報!$D$6,VLOOKUP(個人情報!$D40,登録者リスト!$A$1:$F$43729,5,FALSE),""),""))</f>
        <v/>
      </c>
      <c r="H40" s="212" t="str">
        <f>IF(C40="○",IF($D40&lt;&gt;"",VLOOKUP($D40,新規学連登録者入力シート!$A$2:$U$101,19,FALSE),""),IF($D40&lt;&gt;"",IF(VLOOKUP(個人情報!$D40,登録者リスト!$A$1:$H$43729,4,FALSE)=基本情報!$D$6,VLOOKUP(個人情報!$D40,登録者リスト!$A$1:$H$43729,8,FALSE),""),""))</f>
        <v/>
      </c>
      <c r="I40" s="216"/>
      <c r="J40" s="216"/>
      <c r="K40" s="218" t="str">
        <f>IFERROR(IF(I40="","",IF(AND(I40&lt;&gt;"107 ハーフマラソン",I40&lt;&gt;"062 10000mW"),IF(BA40="T",IF(VALUE(M40)&lt;=AY40,"A標準",IF(VALUE(M40)&lt;=AZ40,"B標準","未突破")),IF(VALUE(M40)&gt;=AY40,"A標準",IF(VALUE(M40)&gt;=AZ40,"B標準","未突破"))),IF(VALUE(M40)&lt;=AZ40,"","未突破"))),"")</f>
        <v/>
      </c>
      <c r="L40" s="105"/>
      <c r="M40" s="267" t="str">
        <f>IF(U40="",ASC(N40&amp;IF(P40&lt;&gt;"",TEXT(P40,"00"),"")&amp;IF(R40&lt;&gt;"",TEXT(R40,"00"),"")&amp;IF(T40&lt;&gt;"",TEXT(T40,"00"),"")),ASC(U40))</f>
        <v/>
      </c>
      <c r="N40" s="223"/>
      <c r="O40" s="196" t="s">
        <v>239</v>
      </c>
      <c r="P40" s="250"/>
      <c r="Q40" s="196" t="s">
        <v>240</v>
      </c>
      <c r="R40" s="250"/>
      <c r="S40" s="208" t="s">
        <v>241</v>
      </c>
      <c r="T40" s="252"/>
      <c r="U40" s="150"/>
      <c r="V40" s="152"/>
      <c r="W40" s="153" t="s">
        <v>23</v>
      </c>
      <c r="X40" s="161"/>
      <c r="Y40" s="153" t="s">
        <v>24</v>
      </c>
      <c r="Z40" s="161"/>
      <c r="AA40" s="153" t="s">
        <v>26</v>
      </c>
      <c r="AB40" s="216"/>
      <c r="AC40" s="101" t="e">
        <f>IF(#REF!="",ASC(AD40&amp;IF(AF40&lt;&gt;"",TEXT(AF40,"00"),"")&amp;IF(AH40&lt;&gt;"",TEXT(AH40,"00"),"")&amp;IF(AJ40&lt;&gt;"",TEXT(AJ40,"00"),"")),ASC(#REF!))</f>
        <v>#REF!</v>
      </c>
      <c r="AD40" s="198" t="str">
        <f>IF(I40="","",IF(I40="201 十種競技","",VLOOKUP(I40,大学記録!$A$3:$H$5,2,FALSE)))</f>
        <v/>
      </c>
      <c r="AE40" s="200" t="s">
        <v>239</v>
      </c>
      <c r="AF40" s="202" t="str">
        <f>IF(I40="","",IF(I40="201 十種競技","",VLOOKUP(I40,大学記録!$A$3:$H$5,4,FALSE)))</f>
        <v/>
      </c>
      <c r="AG40" s="200" t="s">
        <v>240</v>
      </c>
      <c r="AH40" s="202" t="str">
        <f>IF(I40="","",IF(I40="201 十種競技","",VLOOKUP(I40,大学記録!$A$3:$H$5,6,FALSE)))</f>
        <v/>
      </c>
      <c r="AI40" s="204" t="s">
        <v>241</v>
      </c>
      <c r="AJ40" s="262" t="str">
        <f>IF(I40="","",IF(I40="201 十種競技","",VLOOKUP(I40,大学記録!$A$3:$H$5,8,FALSE)))</f>
        <v/>
      </c>
      <c r="AK40" s="223"/>
      <c r="AL40" s="196" t="s">
        <v>239</v>
      </c>
      <c r="AM40" s="250"/>
      <c r="AN40" s="196" t="s">
        <v>240</v>
      </c>
      <c r="AO40" s="250"/>
      <c r="AP40" s="208" t="s">
        <v>241</v>
      </c>
      <c r="AQ40" s="287"/>
      <c r="AS40" s="5" t="str">
        <f>IF(AND(I40&lt;&gt;"107 ハーフマラソン",I40&lt;&gt;"062 10000mW"),D40 &amp; "-" &amp; I40,D40 &amp; "-" &amp; I40 &amp; J40)</f>
        <v>-</v>
      </c>
      <c r="AT40" s="5" t="str">
        <f>IF(ISERROR(VLOOKUP(個人情報!$AS40,登録者リスト!#REF!,4,FALSE)),"○","")</f>
        <v>○</v>
      </c>
      <c r="AU40" s="5" t="e">
        <f>IF(AND(I40&lt;&gt;"107 ハーフマラソン",I40&lt;&gt;"062 10000mW"),#REF! &amp; "-" &amp; I40,#REF! &amp; "-" &amp; I40 &amp; J40)</f>
        <v>#REF!</v>
      </c>
      <c r="AV40" s="5" t="str">
        <f>IF(ISERROR(VLOOKUP(AU40,突破者リスト外資格記録入力シート!$D$7:$M$106,2,FALSE)),"○","")</f>
        <v>○</v>
      </c>
      <c r="AW40" s="5" t="str">
        <f>IF(C40="○","整理番号","登録番号")</f>
        <v>登録番号</v>
      </c>
      <c r="AX40" s="5" t="str">
        <f>IF(I40="107 ハーフマラソン","H",IF(I40="062 10000mW","W",""))</f>
        <v/>
      </c>
      <c r="AY40" s="5" t="e">
        <f>VLOOKUP($I40 &amp; $J40,標準記録!$A$1:$D$26,2,FALSE)</f>
        <v>#N/A</v>
      </c>
      <c r="AZ40" s="5" t="e">
        <f>VLOOKUP($I40 &amp; $J40,標準記録!$A$1:$D$26,3,FALSE)</f>
        <v>#N/A</v>
      </c>
      <c r="BA40" s="5" t="e">
        <f>VLOOKUP($I40 &amp; $J40,標準記録!$A$1:$D$26,4,FALSE)</f>
        <v>#N/A</v>
      </c>
      <c r="BB40" s="5" t="str">
        <f>IF(BC40="","",A40)</f>
        <v/>
      </c>
      <c r="BC40" s="5" t="str">
        <f>IF(OR(I40="201 十種競技",I40="202 七種競技"),#REF!,"")</f>
        <v/>
      </c>
      <c r="BD40" s="5" t="str">
        <f>IF(I40="107 ハーフマラソン",#REF!,"")</f>
        <v/>
      </c>
      <c r="BE40" s="5" t="str">
        <f>I40 &amp; K40</f>
        <v/>
      </c>
      <c r="BF40" s="5">
        <f>I40</f>
        <v>0</v>
      </c>
      <c r="BG40" s="5">
        <f>COUNTIF($BF$5:$BF$401,I40)</f>
        <v>160</v>
      </c>
      <c r="BH40" s="5">
        <f>COUNTIF($BE$5:$BE$401,I40 &amp; "B標準")</f>
        <v>0</v>
      </c>
      <c r="BI40" s="5" t="str">
        <f>D38 &amp; D40</f>
        <v>登録番号</v>
      </c>
    </row>
    <row r="41" spans="1:61" ht="14.25" thickBot="1" x14ac:dyDescent="0.2">
      <c r="A41" s="308"/>
      <c r="B41" s="272"/>
      <c r="C41" s="226"/>
      <c r="D41" s="224"/>
      <c r="E41" s="121" t="str">
        <f>IF(C40="○",IF($D40&lt;&gt;"",VLOOKUP($D40,新規学連登録者入力シート!$A$2:$U$101,7,FALSE),""),IF($D40&lt;&gt;"",IF(VLOOKUP(個人情報!$D40,登録者リスト!$A$1:$F$43729,4,FALSE)=基本情報!$D$6,VLOOKUP(個人情報!$D40,登録者リスト!$A$1:$F$43729,2,FALSE),""),""))</f>
        <v/>
      </c>
      <c r="F41" s="215"/>
      <c r="G41" s="121" t="str">
        <f>IF(C40="○",IF($D40&lt;&gt;"",VLOOKUP($D40,新規学連登録者入力シート!$A$2:$U$101,19,FALSE),""),IF($D40&lt;&gt;"",IF(VLOOKUP(個人情報!$D40,登録者リスト!$A$1:$F$43729,4,FALSE)=基本情報!$D$6,VLOOKUP(個人情報!$D40,登録者リスト!$A$1:$F$43729,6,FALSE),""),""))</f>
        <v/>
      </c>
      <c r="H41" s="213"/>
      <c r="I41" s="217"/>
      <c r="J41" s="217"/>
      <c r="K41" s="219"/>
      <c r="L41" s="106"/>
      <c r="M41" s="268"/>
      <c r="N41" s="224"/>
      <c r="O41" s="197"/>
      <c r="P41" s="251"/>
      <c r="Q41" s="197"/>
      <c r="R41" s="251"/>
      <c r="S41" s="209"/>
      <c r="T41" s="253"/>
      <c r="U41" s="162"/>
      <c r="V41" s="154"/>
      <c r="W41" s="155" t="s">
        <v>23</v>
      </c>
      <c r="X41" s="94"/>
      <c r="Y41" s="155" t="s">
        <v>25</v>
      </c>
      <c r="Z41" s="94"/>
      <c r="AA41" s="155" t="s">
        <v>26</v>
      </c>
      <c r="AB41" s="217"/>
      <c r="AC41" s="102" t="e">
        <f>IF(#REF!="",ASC(AD40&amp;IF(AF41&lt;&gt;"",TEXT(AF41,"00"),"")&amp;IF(AH41&lt;&gt;"",TEXT(AH41,"00"),"")&amp;IF(AJ41&lt;&gt;"",TEXT(AJ41,"00"),"")),ASC(#REF!))</f>
        <v>#REF!</v>
      </c>
      <c r="AD41" s="199"/>
      <c r="AE41" s="201"/>
      <c r="AF41" s="203"/>
      <c r="AG41" s="201"/>
      <c r="AH41" s="203"/>
      <c r="AI41" s="205"/>
      <c r="AJ41" s="263"/>
      <c r="AK41" s="224"/>
      <c r="AL41" s="197"/>
      <c r="AM41" s="251"/>
      <c r="AN41" s="197"/>
      <c r="AO41" s="251"/>
      <c r="AP41" s="209"/>
      <c r="AQ41" s="288"/>
      <c r="AS41" s="5" t="str">
        <f>IF(AND(I41&lt;&gt;"107 ハーフマラソン",I41&lt;&gt;"062 10000mW"),D40 &amp; "-" &amp; I41,D40 &amp; "-" &amp; I41 &amp; J41)</f>
        <v>-</v>
      </c>
      <c r="AT41" s="5" t="str">
        <f>IF(ISERROR(VLOOKUP(個人情報!$AS41,登録者リスト!#REF!,4,FALSE)),"○","")</f>
        <v>○</v>
      </c>
      <c r="AU41" s="5" t="e">
        <f>IF(AND(I41&lt;&gt;"107 ハーフマラソン",I41&lt;&gt;"062 10000mW"),#REF! &amp; "-" &amp; I41,#REF! &amp; "-" &amp; I41 &amp; J41)</f>
        <v>#REF!</v>
      </c>
      <c r="AV41" s="5" t="str">
        <f>IF(ISERROR(VLOOKUP(AU41,突破者リスト外資格記録入力シート!$D$7:$M$106,2,FALSE)),"○","")</f>
        <v>○</v>
      </c>
      <c r="AX41" s="5" t="str">
        <f>IF(I41="107 ハーフマラソン","H",IF(I41="062 10000mW","W",""))</f>
        <v/>
      </c>
      <c r="AY41" s="5" t="e">
        <f>VLOOKUP($I41 &amp; $J41,標準記録!$A$1:$D$26,2,FALSE)</f>
        <v>#N/A</v>
      </c>
      <c r="AZ41" s="5" t="e">
        <f>VLOOKUP($I41 &amp; $J41,標準記録!$A$1:$D$26,3,FALSE)</f>
        <v>#N/A</v>
      </c>
      <c r="BA41" s="5" t="e">
        <f>VLOOKUP($I41 &amp; $J41,標準記録!$A$1:$D$26,4,FALSE)</f>
        <v>#N/A</v>
      </c>
      <c r="BB41" s="5" t="str">
        <f>IF(BC41="","",A40)</f>
        <v/>
      </c>
      <c r="BC41" s="5" t="str">
        <f>IF(OR(I41="201 十種競技",I41="202 七種競技"),#REF!,"")</f>
        <v/>
      </c>
      <c r="BD41" s="5" t="str">
        <f>IF(I41="107 ハーフマラソン",#REF!,"")</f>
        <v/>
      </c>
      <c r="BE41" s="5" t="str">
        <f>I41 &amp; K41</f>
        <v/>
      </c>
      <c r="BF41" s="5">
        <f>I41</f>
        <v>0</v>
      </c>
      <c r="BG41" s="5">
        <f>COUNTIF($BF$5:$BF$401,I41)</f>
        <v>160</v>
      </c>
      <c r="BH41" s="5">
        <f>COUNTIF($BE$5:$BE$401,I41 &amp; "B標準")</f>
        <v>0</v>
      </c>
    </row>
    <row r="42" spans="1:61" ht="15" thickTop="1" thickBot="1" x14ac:dyDescent="0.2">
      <c r="A42" s="309"/>
      <c r="B42" s="256" t="s">
        <v>128</v>
      </c>
      <c r="C42" s="257"/>
      <c r="D42" s="257"/>
      <c r="E42" s="257"/>
      <c r="F42" s="257"/>
      <c r="G42" s="258"/>
      <c r="H42" s="118"/>
      <c r="I42" s="259"/>
      <c r="J42" s="260"/>
      <c r="K42" s="260"/>
      <c r="L42" s="260"/>
      <c r="M42" s="260"/>
      <c r="N42" s="260"/>
      <c r="O42" s="260"/>
      <c r="P42" s="260"/>
      <c r="Q42" s="260"/>
      <c r="R42" s="260"/>
      <c r="S42" s="260"/>
      <c r="T42" s="260"/>
      <c r="U42" s="260"/>
      <c r="V42" s="260"/>
      <c r="W42" s="260"/>
      <c r="X42" s="260"/>
      <c r="Y42" s="260"/>
      <c r="Z42" s="260"/>
      <c r="AA42" s="260"/>
      <c r="AB42" s="260"/>
      <c r="AC42" s="260"/>
      <c r="AD42" s="260"/>
      <c r="AE42" s="260"/>
      <c r="AF42" s="260"/>
      <c r="AG42" s="260"/>
      <c r="AH42" s="260"/>
      <c r="AI42" s="260"/>
      <c r="AJ42" s="260"/>
      <c r="AK42" s="260"/>
      <c r="AL42" s="260"/>
      <c r="AM42" s="260"/>
      <c r="AN42" s="260"/>
      <c r="AO42" s="260"/>
      <c r="AP42" s="260"/>
      <c r="AQ42" s="261"/>
    </row>
    <row r="43" spans="1:61" ht="27" x14ac:dyDescent="0.15">
      <c r="A43" s="305"/>
      <c r="B43" s="289" t="s">
        <v>0</v>
      </c>
      <c r="C43" s="289" t="s">
        <v>242</v>
      </c>
      <c r="D43" s="289" t="str">
        <f>IF(C45="○","整理番号","登録番号")</f>
        <v>登録番号</v>
      </c>
      <c r="E43" s="134" t="s">
        <v>13550</v>
      </c>
      <c r="F43" s="291" t="s">
        <v>275</v>
      </c>
      <c r="G43" s="147" t="s">
        <v>1</v>
      </c>
      <c r="H43" s="269" t="s">
        <v>13551</v>
      </c>
      <c r="I43" s="292" t="s">
        <v>2</v>
      </c>
      <c r="J43" s="269" t="s">
        <v>284</v>
      </c>
      <c r="K43" s="269" t="s">
        <v>3</v>
      </c>
      <c r="L43" s="136" t="s">
        <v>243</v>
      </c>
      <c r="M43" s="137" t="s">
        <v>16</v>
      </c>
      <c r="N43" s="274" t="s">
        <v>4</v>
      </c>
      <c r="O43" s="275"/>
      <c r="P43" s="275"/>
      <c r="Q43" s="275"/>
      <c r="R43" s="275"/>
      <c r="S43" s="275"/>
      <c r="T43" s="275"/>
      <c r="U43" s="275"/>
      <c r="V43" s="275"/>
      <c r="W43" s="275"/>
      <c r="X43" s="275"/>
      <c r="Y43" s="275"/>
      <c r="Z43" s="275"/>
      <c r="AA43" s="275"/>
      <c r="AB43" s="276"/>
      <c r="AC43" s="138" t="s">
        <v>16</v>
      </c>
      <c r="AD43" s="277" t="s">
        <v>448</v>
      </c>
      <c r="AE43" s="278"/>
      <c r="AF43" s="278"/>
      <c r="AG43" s="278"/>
      <c r="AH43" s="278"/>
      <c r="AI43" s="278"/>
      <c r="AJ43" s="278"/>
      <c r="AK43" s="274" t="s">
        <v>445</v>
      </c>
      <c r="AL43" s="275"/>
      <c r="AM43" s="275"/>
      <c r="AN43" s="275"/>
      <c r="AO43" s="275"/>
      <c r="AP43" s="275"/>
      <c r="AQ43" s="279"/>
    </row>
    <row r="44" spans="1:61" ht="14.25" thickBot="1" x14ac:dyDescent="0.2">
      <c r="A44" s="306"/>
      <c r="B44" s="290"/>
      <c r="C44" s="290"/>
      <c r="D44" s="290"/>
      <c r="E44" s="139" t="s">
        <v>6</v>
      </c>
      <c r="F44" s="270"/>
      <c r="G44" s="148" t="s">
        <v>7</v>
      </c>
      <c r="H44" s="270"/>
      <c r="I44" s="293"/>
      <c r="J44" s="273"/>
      <c r="K44" s="273"/>
      <c r="L44" s="141"/>
      <c r="M44" s="142"/>
      <c r="N44" s="280" t="s">
        <v>8</v>
      </c>
      <c r="O44" s="281"/>
      <c r="P44" s="281"/>
      <c r="Q44" s="281"/>
      <c r="R44" s="281"/>
      <c r="S44" s="281"/>
      <c r="T44" s="282"/>
      <c r="U44" s="151"/>
      <c r="V44" s="143" t="s">
        <v>10</v>
      </c>
      <c r="W44" s="144"/>
      <c r="X44" s="160"/>
      <c r="Y44" s="144"/>
      <c r="Z44" s="160"/>
      <c r="AA44" s="145"/>
      <c r="AB44" s="140" t="s">
        <v>11</v>
      </c>
      <c r="AC44" s="146"/>
      <c r="AD44" s="283" t="s">
        <v>8</v>
      </c>
      <c r="AE44" s="284"/>
      <c r="AF44" s="284"/>
      <c r="AG44" s="284"/>
      <c r="AH44" s="284"/>
      <c r="AI44" s="284"/>
      <c r="AJ44" s="285"/>
      <c r="AK44" s="280" t="s">
        <v>8</v>
      </c>
      <c r="AL44" s="281"/>
      <c r="AM44" s="281"/>
      <c r="AN44" s="281"/>
      <c r="AO44" s="281"/>
      <c r="AP44" s="281"/>
      <c r="AQ44" s="286"/>
    </row>
    <row r="45" spans="1:61" x14ac:dyDescent="0.15">
      <c r="A45" s="307">
        <v>9</v>
      </c>
      <c r="B45" s="271" t="str">
        <f>IF(OR(B40="",E45=""),"",B40+1)</f>
        <v/>
      </c>
      <c r="C45" s="225"/>
      <c r="D45" s="223"/>
      <c r="E45" s="119" t="str">
        <f>IF(C45="○",IF($D45&lt;&gt;"",VLOOKUP($D45,新規学連登録者入力シート!$A$2:$U$101,8,FALSE),""),IF($D45&lt;&gt;"",IF(VLOOKUP(個人情報!$D45,登録者リスト!$A$1:$F$43729,4,FALSE)=基本情報!$D$6,VLOOKUP(個人情報!$D45,登録者リスト!$A$1:$F$43729,3,FALSE),""),""))</f>
        <v/>
      </c>
      <c r="F45" s="214" t="str">
        <f>IF(C45="○",IF($D45&lt;&gt;"",VLOOKUP($D45,新規学連登録者入力シート!$A$2:$U$101,9,FALSE),""),IF($D45&lt;&gt;"",IF(VLOOKUP(個人情報!$D45,登録者リスト!$A$1:$G$43729,4,FALSE)=基本情報!$D$6,VLOOKUP(個人情報!$D45,登録者リスト!$A$1:$G$43729,7,FALSE),""),""))</f>
        <v/>
      </c>
      <c r="G45" s="120" t="str">
        <f>IF(C45="○",IF($D45&lt;&gt;"",VLOOKUP($D45,新規学連登録者入力シート!$A$2:$U$101,14,FALSE),""),IF($D45&lt;&gt;"",IF(VLOOKUP(個人情報!$D45,登録者リスト!$A$1:$F$43729,4,FALSE)=基本情報!$D$6,VLOOKUP(個人情報!$D45,登録者リスト!$A$1:$F$43729,5,FALSE),""),""))</f>
        <v/>
      </c>
      <c r="H45" s="212" t="str">
        <f>IF(C45="○",IF($D45&lt;&gt;"",VLOOKUP($D45,新規学連登録者入力シート!$A$2:$U$101,19,FALSE),""),IF($D45&lt;&gt;"",IF(VLOOKUP(個人情報!$D45,登録者リスト!$A$1:$H$43729,4,FALSE)=基本情報!$D$6,VLOOKUP(個人情報!$D45,登録者リスト!$A$1:$H$43729,8,FALSE),""),""))</f>
        <v/>
      </c>
      <c r="I45" s="216"/>
      <c r="J45" s="216"/>
      <c r="K45" s="218" t="str">
        <f>IFERROR(IF(I45="","",IF(AND(I45&lt;&gt;"107 ハーフマラソン",I45&lt;&gt;"062 10000mW"),IF(BA45="T",IF(VALUE(M45)&lt;=AY45,"A標準",IF(VALUE(M45)&lt;=AZ45,"B標準","未突破")),IF(VALUE(M45)&gt;=AY45,"A標準",IF(VALUE(M45)&gt;=AZ45,"B標準","未突破"))),IF(VALUE(M45)&lt;=AZ45,"","未突破"))),"")</f>
        <v/>
      </c>
      <c r="L45" s="105"/>
      <c r="M45" s="267" t="str">
        <f>IF(U45="",ASC(N45&amp;IF(P45&lt;&gt;"",TEXT(P45,"00"),"")&amp;IF(R45&lt;&gt;"",TEXT(R45,"00"),"")&amp;IF(T45&lt;&gt;"",TEXT(T45,"00"),"")),ASC(U45))</f>
        <v/>
      </c>
      <c r="N45" s="223"/>
      <c r="O45" s="196" t="s">
        <v>239</v>
      </c>
      <c r="P45" s="250"/>
      <c r="Q45" s="196" t="s">
        <v>240</v>
      </c>
      <c r="R45" s="250"/>
      <c r="S45" s="208" t="s">
        <v>241</v>
      </c>
      <c r="T45" s="252"/>
      <c r="U45" s="150"/>
      <c r="V45" s="152"/>
      <c r="W45" s="153" t="s">
        <v>23</v>
      </c>
      <c r="X45" s="161"/>
      <c r="Y45" s="153" t="s">
        <v>24</v>
      </c>
      <c r="Z45" s="161"/>
      <c r="AA45" s="153" t="s">
        <v>26</v>
      </c>
      <c r="AB45" s="216"/>
      <c r="AC45" s="101" t="e">
        <f>IF(#REF!="",ASC(AD45&amp;IF(AF45&lt;&gt;"",TEXT(AF45,"00"),"")&amp;IF(AH45&lt;&gt;"",TEXT(AH45,"00"),"")&amp;IF(AJ45&lt;&gt;"",TEXT(AJ45,"00"),"")),ASC(#REF!))</f>
        <v>#REF!</v>
      </c>
      <c r="AD45" s="198" t="str">
        <f>IF(I45="","",IF(I45="201 十種競技","",VLOOKUP(I45,大学記録!$A$3:$H$5,2,FALSE)))</f>
        <v/>
      </c>
      <c r="AE45" s="200" t="s">
        <v>239</v>
      </c>
      <c r="AF45" s="202" t="str">
        <f>IF(I45="","",IF(I45="201 十種競技","",VLOOKUP(I45,大学記録!$A$3:$H$5,4,FALSE)))</f>
        <v/>
      </c>
      <c r="AG45" s="200" t="s">
        <v>240</v>
      </c>
      <c r="AH45" s="202" t="str">
        <f>IF(I45="","",IF(I45="201 十種競技","",VLOOKUP(I45,大学記録!$A$3:$H$5,6,FALSE)))</f>
        <v/>
      </c>
      <c r="AI45" s="204" t="s">
        <v>241</v>
      </c>
      <c r="AJ45" s="262" t="str">
        <f>IF(I45="","",IF(I45="201 十種競技","",VLOOKUP(I45,大学記録!$A$3:$H$5,8,FALSE)))</f>
        <v/>
      </c>
      <c r="AK45" s="223"/>
      <c r="AL45" s="196" t="s">
        <v>239</v>
      </c>
      <c r="AM45" s="250"/>
      <c r="AN45" s="196" t="s">
        <v>240</v>
      </c>
      <c r="AO45" s="250"/>
      <c r="AP45" s="208" t="s">
        <v>241</v>
      </c>
      <c r="AQ45" s="287"/>
      <c r="AS45" s="5" t="str">
        <f>IF(AND(I45&lt;&gt;"107 ハーフマラソン",I45&lt;&gt;"062 10000mW"),D45 &amp; "-" &amp; I45,D45 &amp; "-" &amp; I45 &amp; J45)</f>
        <v>-</v>
      </c>
      <c r="AT45" s="5" t="str">
        <f>IF(ISERROR(VLOOKUP(個人情報!$AS45,登録者リスト!#REF!,4,FALSE)),"○","")</f>
        <v>○</v>
      </c>
      <c r="AU45" s="5" t="e">
        <f>IF(AND(I45&lt;&gt;"107 ハーフマラソン",I45&lt;&gt;"062 10000mW"),#REF! &amp; "-" &amp; I45,#REF! &amp; "-" &amp; I45 &amp; J45)</f>
        <v>#REF!</v>
      </c>
      <c r="AV45" s="5" t="str">
        <f>IF(ISERROR(VLOOKUP(AU45,突破者リスト外資格記録入力シート!$D$7:$M$106,2,FALSE)),"○","")</f>
        <v>○</v>
      </c>
      <c r="AW45" s="5" t="str">
        <f>IF(C45="○","整理番号","登録番号")</f>
        <v>登録番号</v>
      </c>
      <c r="AX45" s="5" t="str">
        <f>IF(I45="107 ハーフマラソン","H",IF(I45="062 10000mW","W",""))</f>
        <v/>
      </c>
      <c r="AY45" s="5" t="e">
        <f>VLOOKUP($I45 &amp; $J45,標準記録!$A$1:$D$26,2,FALSE)</f>
        <v>#N/A</v>
      </c>
      <c r="AZ45" s="5" t="e">
        <f>VLOOKUP($I45 &amp; $J45,標準記録!$A$1:$D$26,3,FALSE)</f>
        <v>#N/A</v>
      </c>
      <c r="BA45" s="5" t="e">
        <f>VLOOKUP($I45 &amp; $J45,標準記録!$A$1:$D$26,4,FALSE)</f>
        <v>#N/A</v>
      </c>
      <c r="BB45" s="5" t="str">
        <f>IF(BC45="","",A45)</f>
        <v/>
      </c>
      <c r="BC45" s="5" t="str">
        <f>IF(OR(I45="201 十種競技",I45="202 七種競技"),#REF!,"")</f>
        <v/>
      </c>
      <c r="BD45" s="5" t="str">
        <f>IF(I45="107 ハーフマラソン",#REF!,"")</f>
        <v/>
      </c>
      <c r="BE45" s="5" t="str">
        <f>I45 &amp; K45</f>
        <v/>
      </c>
      <c r="BF45" s="5">
        <f>I45</f>
        <v>0</v>
      </c>
      <c r="BG45" s="5">
        <f>COUNTIF($BF$5:$BF$401,I45)</f>
        <v>160</v>
      </c>
      <c r="BH45" s="5">
        <f>COUNTIF($BE$5:$BE$401,I45 &amp; "B標準")</f>
        <v>0</v>
      </c>
      <c r="BI45" s="5" t="str">
        <f>D43 &amp; D45</f>
        <v>登録番号</v>
      </c>
    </row>
    <row r="46" spans="1:61" ht="14.25" thickBot="1" x14ac:dyDescent="0.2">
      <c r="A46" s="308"/>
      <c r="B46" s="272"/>
      <c r="C46" s="226"/>
      <c r="D46" s="224"/>
      <c r="E46" s="121" t="str">
        <f>IF(C45="○",IF($D45&lt;&gt;"",VLOOKUP($D45,新規学連登録者入力シート!$A$2:$U$101,7,FALSE),""),IF($D45&lt;&gt;"",IF(VLOOKUP(個人情報!$D45,登録者リスト!$A$1:$F$43729,4,FALSE)=基本情報!$D$6,VLOOKUP(個人情報!$D45,登録者リスト!$A$1:$F$43729,2,FALSE),""),""))</f>
        <v/>
      </c>
      <c r="F46" s="215"/>
      <c r="G46" s="121" t="str">
        <f>IF(C45="○",IF($D45&lt;&gt;"",VLOOKUP($D45,新規学連登録者入力シート!$A$2:$U$101,19,FALSE),""),IF($D45&lt;&gt;"",IF(VLOOKUP(個人情報!$D45,登録者リスト!$A$1:$F$43729,4,FALSE)=基本情報!$D$6,VLOOKUP(個人情報!$D45,登録者リスト!$A$1:$F$43729,6,FALSE),""),""))</f>
        <v/>
      </c>
      <c r="H46" s="213"/>
      <c r="I46" s="217"/>
      <c r="J46" s="217"/>
      <c r="K46" s="219"/>
      <c r="L46" s="106"/>
      <c r="M46" s="268"/>
      <c r="N46" s="224"/>
      <c r="O46" s="197"/>
      <c r="P46" s="251"/>
      <c r="Q46" s="197"/>
      <c r="R46" s="251"/>
      <c r="S46" s="209"/>
      <c r="T46" s="253"/>
      <c r="U46" s="162"/>
      <c r="V46" s="154"/>
      <c r="W46" s="155" t="s">
        <v>23</v>
      </c>
      <c r="X46" s="94"/>
      <c r="Y46" s="155" t="s">
        <v>25</v>
      </c>
      <c r="Z46" s="94"/>
      <c r="AA46" s="155" t="s">
        <v>26</v>
      </c>
      <c r="AB46" s="217"/>
      <c r="AC46" s="102" t="e">
        <f>IF(#REF!="",ASC(AD45&amp;IF(AF46&lt;&gt;"",TEXT(AF46,"00"),"")&amp;IF(AH46&lt;&gt;"",TEXT(AH46,"00"),"")&amp;IF(AJ46&lt;&gt;"",TEXT(AJ46,"00"),"")),ASC(#REF!))</f>
        <v>#REF!</v>
      </c>
      <c r="AD46" s="199"/>
      <c r="AE46" s="201"/>
      <c r="AF46" s="203"/>
      <c r="AG46" s="201"/>
      <c r="AH46" s="203"/>
      <c r="AI46" s="205"/>
      <c r="AJ46" s="263"/>
      <c r="AK46" s="224"/>
      <c r="AL46" s="197"/>
      <c r="AM46" s="251"/>
      <c r="AN46" s="197"/>
      <c r="AO46" s="251"/>
      <c r="AP46" s="209"/>
      <c r="AQ46" s="288"/>
      <c r="AS46" s="5" t="str">
        <f>IF(AND(I46&lt;&gt;"107 ハーフマラソン",I46&lt;&gt;"062 10000mW"),D45 &amp; "-" &amp; I46,D45 &amp; "-" &amp; I46 &amp; J46)</f>
        <v>-</v>
      </c>
      <c r="AT46" s="5" t="str">
        <f>IF(ISERROR(VLOOKUP(個人情報!$AS46,登録者リスト!#REF!,4,FALSE)),"○","")</f>
        <v>○</v>
      </c>
      <c r="AU46" s="5" t="e">
        <f>IF(AND(I46&lt;&gt;"107 ハーフマラソン",I46&lt;&gt;"062 10000mW"),#REF! &amp; "-" &amp; I46,#REF! &amp; "-" &amp; I46 &amp; J46)</f>
        <v>#REF!</v>
      </c>
      <c r="AV46" s="5" t="str">
        <f>IF(ISERROR(VLOOKUP(AU46,突破者リスト外資格記録入力シート!$D$7:$M$106,2,FALSE)),"○","")</f>
        <v>○</v>
      </c>
      <c r="AX46" s="5" t="str">
        <f>IF(I46="107 ハーフマラソン","H",IF(I46="062 10000mW","W",""))</f>
        <v/>
      </c>
      <c r="AY46" s="5" t="e">
        <f>VLOOKUP($I46 &amp; $J46,標準記録!$A$1:$D$26,2,FALSE)</f>
        <v>#N/A</v>
      </c>
      <c r="AZ46" s="5" t="e">
        <f>VLOOKUP($I46 &amp; $J46,標準記録!$A$1:$D$26,3,FALSE)</f>
        <v>#N/A</v>
      </c>
      <c r="BA46" s="5" t="e">
        <f>VLOOKUP($I46 &amp; $J46,標準記録!$A$1:$D$26,4,FALSE)</f>
        <v>#N/A</v>
      </c>
      <c r="BB46" s="5" t="str">
        <f>IF(BC46="","",A45)</f>
        <v/>
      </c>
      <c r="BC46" s="5" t="str">
        <f>IF(OR(I46="201 十種競技",I46="202 七種競技"),#REF!,"")</f>
        <v/>
      </c>
      <c r="BD46" s="5" t="str">
        <f>IF(I46="107 ハーフマラソン",#REF!,"")</f>
        <v/>
      </c>
      <c r="BE46" s="5" t="str">
        <f>I46 &amp; K46</f>
        <v/>
      </c>
      <c r="BF46" s="5">
        <f>I46</f>
        <v>0</v>
      </c>
      <c r="BG46" s="5">
        <f>COUNTIF($BF$5:$BF$401,I46)</f>
        <v>160</v>
      </c>
      <c r="BH46" s="5">
        <f>COUNTIF($BE$5:$BE$401,I46 &amp; "B標準")</f>
        <v>0</v>
      </c>
    </row>
    <row r="47" spans="1:61" ht="15" thickTop="1" thickBot="1" x14ac:dyDescent="0.2">
      <c r="A47" s="309"/>
      <c r="B47" s="256" t="s">
        <v>128</v>
      </c>
      <c r="C47" s="257"/>
      <c r="D47" s="257"/>
      <c r="E47" s="257"/>
      <c r="F47" s="257"/>
      <c r="G47" s="258"/>
      <c r="H47" s="118"/>
      <c r="I47" s="259"/>
      <c r="J47" s="260"/>
      <c r="K47" s="260"/>
      <c r="L47" s="260"/>
      <c r="M47" s="260"/>
      <c r="N47" s="260"/>
      <c r="O47" s="260"/>
      <c r="P47" s="260"/>
      <c r="Q47" s="260"/>
      <c r="R47" s="260"/>
      <c r="S47" s="260"/>
      <c r="T47" s="260"/>
      <c r="U47" s="260"/>
      <c r="V47" s="260"/>
      <c r="W47" s="260"/>
      <c r="X47" s="260"/>
      <c r="Y47" s="260"/>
      <c r="Z47" s="260"/>
      <c r="AA47" s="260"/>
      <c r="AB47" s="260"/>
      <c r="AC47" s="260"/>
      <c r="AD47" s="260"/>
      <c r="AE47" s="260"/>
      <c r="AF47" s="260"/>
      <c r="AG47" s="260"/>
      <c r="AH47" s="260"/>
      <c r="AI47" s="260"/>
      <c r="AJ47" s="260"/>
      <c r="AK47" s="260"/>
      <c r="AL47" s="260"/>
      <c r="AM47" s="260"/>
      <c r="AN47" s="260"/>
      <c r="AO47" s="260"/>
      <c r="AP47" s="260"/>
      <c r="AQ47" s="261"/>
    </row>
    <row r="48" spans="1:61" ht="27" x14ac:dyDescent="0.15">
      <c r="A48" s="305"/>
      <c r="B48" s="289" t="s">
        <v>0</v>
      </c>
      <c r="C48" s="289" t="s">
        <v>242</v>
      </c>
      <c r="D48" s="289" t="str">
        <f>IF(C50="○","整理番号","登録番号")</f>
        <v>登録番号</v>
      </c>
      <c r="E48" s="134" t="s">
        <v>13550</v>
      </c>
      <c r="F48" s="291" t="s">
        <v>275</v>
      </c>
      <c r="G48" s="147" t="s">
        <v>1</v>
      </c>
      <c r="H48" s="269" t="s">
        <v>13551</v>
      </c>
      <c r="I48" s="292" t="s">
        <v>2</v>
      </c>
      <c r="J48" s="269" t="s">
        <v>284</v>
      </c>
      <c r="K48" s="269" t="s">
        <v>3</v>
      </c>
      <c r="L48" s="136" t="s">
        <v>243</v>
      </c>
      <c r="M48" s="137" t="s">
        <v>16</v>
      </c>
      <c r="N48" s="274" t="s">
        <v>4</v>
      </c>
      <c r="O48" s="275"/>
      <c r="P48" s="275"/>
      <c r="Q48" s="275"/>
      <c r="R48" s="275"/>
      <c r="S48" s="275"/>
      <c r="T48" s="275"/>
      <c r="U48" s="275"/>
      <c r="V48" s="275"/>
      <c r="W48" s="275"/>
      <c r="X48" s="275"/>
      <c r="Y48" s="275"/>
      <c r="Z48" s="275"/>
      <c r="AA48" s="275"/>
      <c r="AB48" s="276"/>
      <c r="AC48" s="138" t="s">
        <v>16</v>
      </c>
      <c r="AD48" s="277" t="s">
        <v>448</v>
      </c>
      <c r="AE48" s="278"/>
      <c r="AF48" s="278"/>
      <c r="AG48" s="278"/>
      <c r="AH48" s="278"/>
      <c r="AI48" s="278"/>
      <c r="AJ48" s="278"/>
      <c r="AK48" s="274" t="s">
        <v>445</v>
      </c>
      <c r="AL48" s="275"/>
      <c r="AM48" s="275"/>
      <c r="AN48" s="275"/>
      <c r="AO48" s="275"/>
      <c r="AP48" s="275"/>
      <c r="AQ48" s="279"/>
    </row>
    <row r="49" spans="1:61" ht="14.25" thickBot="1" x14ac:dyDescent="0.2">
      <c r="A49" s="306"/>
      <c r="B49" s="290"/>
      <c r="C49" s="290"/>
      <c r="D49" s="290"/>
      <c r="E49" s="139" t="s">
        <v>6</v>
      </c>
      <c r="F49" s="270"/>
      <c r="G49" s="148" t="s">
        <v>7</v>
      </c>
      <c r="H49" s="270"/>
      <c r="I49" s="293"/>
      <c r="J49" s="273"/>
      <c r="K49" s="273"/>
      <c r="L49" s="141"/>
      <c r="M49" s="142"/>
      <c r="N49" s="280" t="s">
        <v>8</v>
      </c>
      <c r="O49" s="281"/>
      <c r="P49" s="281"/>
      <c r="Q49" s="281"/>
      <c r="R49" s="281"/>
      <c r="S49" s="281"/>
      <c r="T49" s="282"/>
      <c r="U49" s="151"/>
      <c r="V49" s="143" t="s">
        <v>10</v>
      </c>
      <c r="W49" s="144"/>
      <c r="X49" s="160"/>
      <c r="Y49" s="144"/>
      <c r="Z49" s="160"/>
      <c r="AA49" s="145"/>
      <c r="AB49" s="140" t="s">
        <v>11</v>
      </c>
      <c r="AC49" s="146"/>
      <c r="AD49" s="283" t="s">
        <v>8</v>
      </c>
      <c r="AE49" s="284"/>
      <c r="AF49" s="284"/>
      <c r="AG49" s="284"/>
      <c r="AH49" s="284"/>
      <c r="AI49" s="284"/>
      <c r="AJ49" s="285"/>
      <c r="AK49" s="280" t="s">
        <v>8</v>
      </c>
      <c r="AL49" s="281"/>
      <c r="AM49" s="281"/>
      <c r="AN49" s="281"/>
      <c r="AO49" s="281"/>
      <c r="AP49" s="281"/>
      <c r="AQ49" s="286"/>
    </row>
    <row r="50" spans="1:61" x14ac:dyDescent="0.15">
      <c r="A50" s="307">
        <v>10</v>
      </c>
      <c r="B50" s="271" t="str">
        <f>IF(OR(B45="",E50=""),"",B45+1)</f>
        <v/>
      </c>
      <c r="C50" s="225"/>
      <c r="D50" s="223"/>
      <c r="E50" s="119" t="str">
        <f>IF(C50="○",IF($D50&lt;&gt;"",VLOOKUP($D50,新規学連登録者入力シート!$A$2:$U$101,8,FALSE),""),IF($D50&lt;&gt;"",IF(VLOOKUP(個人情報!$D50,登録者リスト!$A$1:$F$43729,4,FALSE)=基本情報!$D$6,VLOOKUP(個人情報!$D50,登録者リスト!$A$1:$F$43729,3,FALSE),""),""))</f>
        <v/>
      </c>
      <c r="F50" s="214" t="str">
        <f>IF(C50="○",IF($D50&lt;&gt;"",VLOOKUP($D50,新規学連登録者入力シート!$A$2:$U$101,9,FALSE),""),IF($D50&lt;&gt;"",IF(VLOOKUP(個人情報!$D50,登録者リスト!$A$1:$G$43729,4,FALSE)=基本情報!$D$6,VLOOKUP(個人情報!$D50,登録者リスト!$A$1:$G$43729,7,FALSE),""),""))</f>
        <v/>
      </c>
      <c r="G50" s="120" t="str">
        <f>IF(C50="○",IF($D50&lt;&gt;"",VLOOKUP($D50,新規学連登録者入力シート!$A$2:$U$101,14,FALSE),""),IF($D50&lt;&gt;"",IF(VLOOKUP(個人情報!$D50,登録者リスト!$A$1:$F$43729,4,FALSE)=基本情報!$D$6,VLOOKUP(個人情報!$D50,登録者リスト!$A$1:$F$43729,5,FALSE),""),""))</f>
        <v/>
      </c>
      <c r="H50" s="212" t="str">
        <f>IF(C50="○",IF($D50&lt;&gt;"",VLOOKUP($D50,新規学連登録者入力シート!$A$2:$U$101,19,FALSE),""),IF($D50&lt;&gt;"",IF(VLOOKUP(個人情報!$D50,登録者リスト!$A$1:$H$43729,4,FALSE)=基本情報!$D$6,VLOOKUP(個人情報!$D50,登録者リスト!$A$1:$H$43729,8,FALSE),""),""))</f>
        <v/>
      </c>
      <c r="I50" s="216"/>
      <c r="J50" s="216"/>
      <c r="K50" s="218" t="str">
        <f>IFERROR(IF(I50="","",IF(AND(I50&lt;&gt;"107 ハーフマラソン",I50&lt;&gt;"062 10000mW"),IF(BA50="T",IF(VALUE(M50)&lt;=AY50,"A標準",IF(VALUE(M50)&lt;=AZ50,"B標準","未突破")),IF(VALUE(M50)&gt;=AY50,"A標準",IF(VALUE(M50)&gt;=AZ50,"B標準","未突破"))),IF(VALUE(M50)&lt;=AZ50,"","未突破"))),"")</f>
        <v/>
      </c>
      <c r="L50" s="105"/>
      <c r="M50" s="267" t="str">
        <f>IF(U50="",ASC(N50&amp;IF(P50&lt;&gt;"",TEXT(P50,"00"),"")&amp;IF(R50&lt;&gt;"",TEXT(R50,"00"),"")&amp;IF(T50&lt;&gt;"",TEXT(T50,"00"),"")),ASC(U50))</f>
        <v/>
      </c>
      <c r="N50" s="223"/>
      <c r="O50" s="196" t="s">
        <v>239</v>
      </c>
      <c r="P50" s="250"/>
      <c r="Q50" s="196" t="s">
        <v>240</v>
      </c>
      <c r="R50" s="250"/>
      <c r="S50" s="208" t="s">
        <v>241</v>
      </c>
      <c r="T50" s="252"/>
      <c r="U50" s="150"/>
      <c r="V50" s="152"/>
      <c r="W50" s="153" t="s">
        <v>23</v>
      </c>
      <c r="X50" s="161"/>
      <c r="Y50" s="153" t="s">
        <v>24</v>
      </c>
      <c r="Z50" s="161"/>
      <c r="AA50" s="153" t="s">
        <v>26</v>
      </c>
      <c r="AB50" s="216"/>
      <c r="AC50" s="101" t="e">
        <f>IF(#REF!="",ASC(AD50&amp;IF(AF50&lt;&gt;"",TEXT(AF50,"00"),"")&amp;IF(AH50&lt;&gt;"",TEXT(AH50,"00"),"")&amp;IF(AJ50&lt;&gt;"",TEXT(AJ50,"00"),"")),ASC(#REF!))</f>
        <v>#REF!</v>
      </c>
      <c r="AD50" s="198" t="str">
        <f>IF(I50="","",IF(I50="201 十種競技","",VLOOKUP(I50,大学記録!$A$3:$H$5,2,FALSE)))</f>
        <v/>
      </c>
      <c r="AE50" s="200" t="s">
        <v>239</v>
      </c>
      <c r="AF50" s="202" t="str">
        <f>IF(I50="","",IF(I50="201 十種競技","",VLOOKUP(I50,大学記録!$A$3:$H$5,4,FALSE)))</f>
        <v/>
      </c>
      <c r="AG50" s="200" t="s">
        <v>240</v>
      </c>
      <c r="AH50" s="202" t="str">
        <f>IF(I50="","",IF(I50="201 十種競技","",VLOOKUP(I50,大学記録!$A$3:$H$5,6,FALSE)))</f>
        <v/>
      </c>
      <c r="AI50" s="204" t="s">
        <v>241</v>
      </c>
      <c r="AJ50" s="262" t="str">
        <f>IF(I50="","",IF(I50="201 十種競技","",VLOOKUP(I50,大学記録!$A$3:$H$5,8,FALSE)))</f>
        <v/>
      </c>
      <c r="AK50" s="223"/>
      <c r="AL50" s="196" t="s">
        <v>239</v>
      </c>
      <c r="AM50" s="250"/>
      <c r="AN50" s="196" t="s">
        <v>240</v>
      </c>
      <c r="AO50" s="250"/>
      <c r="AP50" s="208" t="s">
        <v>241</v>
      </c>
      <c r="AQ50" s="287"/>
      <c r="AS50" s="5" t="str">
        <f>IF(AND(I50&lt;&gt;"107 ハーフマラソン",I50&lt;&gt;"062 10000mW"),D50 &amp; "-" &amp; I50,D50 &amp; "-" &amp; I50 &amp; J50)</f>
        <v>-</v>
      </c>
      <c r="AT50" s="5" t="str">
        <f>IF(ISERROR(VLOOKUP(個人情報!$AS50,登録者リスト!#REF!,4,FALSE)),"○","")</f>
        <v>○</v>
      </c>
      <c r="AU50" s="5" t="e">
        <f>IF(AND(I50&lt;&gt;"107 ハーフマラソン",I50&lt;&gt;"062 10000mW"),#REF! &amp; "-" &amp; I50,#REF! &amp; "-" &amp; I50 &amp; J50)</f>
        <v>#REF!</v>
      </c>
      <c r="AV50" s="5" t="str">
        <f>IF(ISERROR(VLOOKUP(AU50,突破者リスト外資格記録入力シート!$D$7:$M$106,2,FALSE)),"○","")</f>
        <v>○</v>
      </c>
      <c r="AW50" s="5" t="str">
        <f>IF(C50="○","整理番号","登録番号")</f>
        <v>登録番号</v>
      </c>
      <c r="AX50" s="5" t="str">
        <f>IF(I50="107 ハーフマラソン","H",IF(I50="062 10000mW","W",""))</f>
        <v/>
      </c>
      <c r="AY50" s="5" t="e">
        <f>VLOOKUP($I50 &amp; $J50,標準記録!$A$1:$D$26,2,FALSE)</f>
        <v>#N/A</v>
      </c>
      <c r="AZ50" s="5" t="e">
        <f>VLOOKUP($I50 &amp; $J50,標準記録!$A$1:$D$26,3,FALSE)</f>
        <v>#N/A</v>
      </c>
      <c r="BA50" s="5" t="e">
        <f>VLOOKUP($I50 &amp; $J50,標準記録!$A$1:$D$26,4,FALSE)</f>
        <v>#N/A</v>
      </c>
      <c r="BB50" s="5" t="str">
        <f>IF(BC50="","",A50)</f>
        <v/>
      </c>
      <c r="BC50" s="5" t="str">
        <f>IF(OR(I50="201 十種競技",I50="202 七種競技"),#REF!,"")</f>
        <v/>
      </c>
      <c r="BD50" s="5" t="str">
        <f>IF(I50="107 ハーフマラソン",#REF!,"")</f>
        <v/>
      </c>
      <c r="BE50" s="5" t="str">
        <f>I50 &amp; K50</f>
        <v/>
      </c>
      <c r="BF50" s="5">
        <f>I50</f>
        <v>0</v>
      </c>
      <c r="BG50" s="5">
        <f>COUNTIF($BF$5:$BF$401,I50)</f>
        <v>160</v>
      </c>
      <c r="BH50" s="5">
        <f>COUNTIF($BE$5:$BE$401,I50 &amp; "B標準")</f>
        <v>0</v>
      </c>
      <c r="BI50" s="5" t="str">
        <f>D48 &amp; D50</f>
        <v>登録番号</v>
      </c>
    </row>
    <row r="51" spans="1:61" ht="14.25" thickBot="1" x14ac:dyDescent="0.2">
      <c r="A51" s="308"/>
      <c r="B51" s="272"/>
      <c r="C51" s="226"/>
      <c r="D51" s="224"/>
      <c r="E51" s="121" t="str">
        <f>IF(C50="○",IF($D50&lt;&gt;"",VLOOKUP($D50,新規学連登録者入力シート!$A$2:$U$101,7,FALSE),""),IF($D50&lt;&gt;"",IF(VLOOKUP(個人情報!$D50,登録者リスト!$A$1:$F$43729,4,FALSE)=基本情報!$D$6,VLOOKUP(個人情報!$D50,登録者リスト!$A$1:$F$43729,2,FALSE),""),""))</f>
        <v/>
      </c>
      <c r="F51" s="215"/>
      <c r="G51" s="121" t="str">
        <f>IF(C50="○",IF($D50&lt;&gt;"",VLOOKUP($D50,新規学連登録者入力シート!$A$2:$U$101,19,FALSE),""),IF($D50&lt;&gt;"",IF(VLOOKUP(個人情報!$D50,登録者リスト!$A$1:$F$43729,4,FALSE)=基本情報!$D$6,VLOOKUP(個人情報!$D50,登録者リスト!$A$1:$F$43729,6,FALSE),""),""))</f>
        <v/>
      </c>
      <c r="H51" s="213"/>
      <c r="I51" s="217"/>
      <c r="J51" s="217"/>
      <c r="K51" s="219"/>
      <c r="L51" s="106"/>
      <c r="M51" s="268"/>
      <c r="N51" s="224"/>
      <c r="O51" s="197"/>
      <c r="P51" s="251"/>
      <c r="Q51" s="197"/>
      <c r="R51" s="251"/>
      <c r="S51" s="209"/>
      <c r="T51" s="253"/>
      <c r="U51" s="162"/>
      <c r="V51" s="154"/>
      <c r="W51" s="155" t="s">
        <v>23</v>
      </c>
      <c r="X51" s="94"/>
      <c r="Y51" s="155" t="s">
        <v>25</v>
      </c>
      <c r="Z51" s="94"/>
      <c r="AA51" s="155" t="s">
        <v>26</v>
      </c>
      <c r="AB51" s="217"/>
      <c r="AC51" s="102" t="e">
        <f>IF(#REF!="",ASC(AD50&amp;IF(AF51&lt;&gt;"",TEXT(AF51,"00"),"")&amp;IF(AH51&lt;&gt;"",TEXT(AH51,"00"),"")&amp;IF(AJ51&lt;&gt;"",TEXT(AJ51,"00"),"")),ASC(#REF!))</f>
        <v>#REF!</v>
      </c>
      <c r="AD51" s="199"/>
      <c r="AE51" s="201"/>
      <c r="AF51" s="203"/>
      <c r="AG51" s="201"/>
      <c r="AH51" s="203"/>
      <c r="AI51" s="205"/>
      <c r="AJ51" s="263"/>
      <c r="AK51" s="224"/>
      <c r="AL51" s="197"/>
      <c r="AM51" s="251"/>
      <c r="AN51" s="197"/>
      <c r="AO51" s="251"/>
      <c r="AP51" s="209"/>
      <c r="AQ51" s="288"/>
      <c r="AS51" s="5" t="str">
        <f>IF(AND(I51&lt;&gt;"107 ハーフマラソン",I51&lt;&gt;"062 10000mW"),D50 &amp; "-" &amp; I51,D50 &amp; "-" &amp; I51 &amp; J51)</f>
        <v>-</v>
      </c>
      <c r="AT51" s="5" t="str">
        <f>IF(ISERROR(VLOOKUP(個人情報!$AS51,登録者リスト!#REF!,4,FALSE)),"○","")</f>
        <v>○</v>
      </c>
      <c r="AU51" s="5" t="e">
        <f>IF(AND(I51&lt;&gt;"107 ハーフマラソン",I51&lt;&gt;"062 10000mW"),#REF! &amp; "-" &amp; I51,#REF! &amp; "-" &amp; I51 &amp; J51)</f>
        <v>#REF!</v>
      </c>
      <c r="AV51" s="5" t="str">
        <f>IF(ISERROR(VLOOKUP(AU51,突破者リスト外資格記録入力シート!$D$7:$M$106,2,FALSE)),"○","")</f>
        <v>○</v>
      </c>
      <c r="AX51" s="5" t="str">
        <f>IF(I51="107 ハーフマラソン","H",IF(I51="062 10000mW","W",""))</f>
        <v/>
      </c>
      <c r="AY51" s="5" t="e">
        <f>VLOOKUP($I51 &amp; $J51,標準記録!$A$1:$D$26,2,FALSE)</f>
        <v>#N/A</v>
      </c>
      <c r="AZ51" s="5" t="e">
        <f>VLOOKUP($I51 &amp; $J51,標準記録!$A$1:$D$26,3,FALSE)</f>
        <v>#N/A</v>
      </c>
      <c r="BA51" s="5" t="e">
        <f>VLOOKUP($I51 &amp; $J51,標準記録!$A$1:$D$26,4,FALSE)</f>
        <v>#N/A</v>
      </c>
      <c r="BB51" s="5" t="str">
        <f>IF(BC51="","",A50)</f>
        <v/>
      </c>
      <c r="BC51" s="5" t="str">
        <f>IF(OR(I51="201 十種競技",I51="202 七種競技"),#REF!,"")</f>
        <v/>
      </c>
      <c r="BD51" s="5" t="str">
        <f>IF(I51="107 ハーフマラソン",#REF!,"")</f>
        <v/>
      </c>
      <c r="BE51" s="5" t="str">
        <f>I51 &amp; K51</f>
        <v/>
      </c>
      <c r="BF51" s="5">
        <f>I51</f>
        <v>0</v>
      </c>
      <c r="BG51" s="5">
        <f>COUNTIF($BF$5:$BF$401,I51)</f>
        <v>160</v>
      </c>
      <c r="BH51" s="5">
        <f>COUNTIF($BE$5:$BE$401,I51 &amp; "B標準")</f>
        <v>0</v>
      </c>
    </row>
    <row r="52" spans="1:61" ht="15" thickTop="1" thickBot="1" x14ac:dyDescent="0.2">
      <c r="A52" s="309"/>
      <c r="B52" s="256" t="s">
        <v>128</v>
      </c>
      <c r="C52" s="257"/>
      <c r="D52" s="257"/>
      <c r="E52" s="257"/>
      <c r="F52" s="257"/>
      <c r="G52" s="258"/>
      <c r="H52" s="118"/>
      <c r="I52" s="259"/>
      <c r="J52" s="260"/>
      <c r="K52" s="260"/>
      <c r="L52" s="260"/>
      <c r="M52" s="260"/>
      <c r="N52" s="260"/>
      <c r="O52" s="260"/>
      <c r="P52" s="260"/>
      <c r="Q52" s="260"/>
      <c r="R52" s="260"/>
      <c r="S52" s="260"/>
      <c r="T52" s="260"/>
      <c r="U52" s="260"/>
      <c r="V52" s="260"/>
      <c r="W52" s="260"/>
      <c r="X52" s="260"/>
      <c r="Y52" s="260"/>
      <c r="Z52" s="260"/>
      <c r="AA52" s="260"/>
      <c r="AB52" s="260"/>
      <c r="AC52" s="260"/>
      <c r="AD52" s="260"/>
      <c r="AE52" s="260"/>
      <c r="AF52" s="260"/>
      <c r="AG52" s="260"/>
      <c r="AH52" s="260"/>
      <c r="AI52" s="260"/>
      <c r="AJ52" s="260"/>
      <c r="AK52" s="260"/>
      <c r="AL52" s="260"/>
      <c r="AM52" s="260"/>
      <c r="AN52" s="260"/>
      <c r="AO52" s="260"/>
      <c r="AP52" s="260"/>
      <c r="AQ52" s="261"/>
    </row>
    <row r="53" spans="1:61" ht="27" x14ac:dyDescent="0.15">
      <c r="A53" s="305"/>
      <c r="B53" s="289" t="s">
        <v>0</v>
      </c>
      <c r="C53" s="289" t="s">
        <v>242</v>
      </c>
      <c r="D53" s="289" t="str">
        <f>IF(C55="○","整理番号","登録番号")</f>
        <v>登録番号</v>
      </c>
      <c r="E53" s="134" t="s">
        <v>13550</v>
      </c>
      <c r="F53" s="291" t="s">
        <v>275</v>
      </c>
      <c r="G53" s="147" t="s">
        <v>1</v>
      </c>
      <c r="H53" s="269" t="s">
        <v>13551</v>
      </c>
      <c r="I53" s="292" t="s">
        <v>2</v>
      </c>
      <c r="J53" s="269" t="s">
        <v>284</v>
      </c>
      <c r="K53" s="269" t="s">
        <v>3</v>
      </c>
      <c r="L53" s="136" t="s">
        <v>243</v>
      </c>
      <c r="M53" s="137" t="s">
        <v>16</v>
      </c>
      <c r="N53" s="274" t="s">
        <v>4</v>
      </c>
      <c r="O53" s="275"/>
      <c r="P53" s="275"/>
      <c r="Q53" s="275"/>
      <c r="R53" s="275"/>
      <c r="S53" s="275"/>
      <c r="T53" s="275"/>
      <c r="U53" s="275"/>
      <c r="V53" s="275"/>
      <c r="W53" s="275"/>
      <c r="X53" s="275"/>
      <c r="Y53" s="275"/>
      <c r="Z53" s="275"/>
      <c r="AA53" s="275"/>
      <c r="AB53" s="276"/>
      <c r="AC53" s="138" t="s">
        <v>16</v>
      </c>
      <c r="AD53" s="277" t="s">
        <v>448</v>
      </c>
      <c r="AE53" s="278"/>
      <c r="AF53" s="278"/>
      <c r="AG53" s="278"/>
      <c r="AH53" s="278"/>
      <c r="AI53" s="278"/>
      <c r="AJ53" s="278"/>
      <c r="AK53" s="274" t="s">
        <v>445</v>
      </c>
      <c r="AL53" s="275"/>
      <c r="AM53" s="275"/>
      <c r="AN53" s="275"/>
      <c r="AO53" s="275"/>
      <c r="AP53" s="275"/>
      <c r="AQ53" s="279"/>
    </row>
    <row r="54" spans="1:61" ht="14.25" thickBot="1" x14ac:dyDescent="0.2">
      <c r="A54" s="306"/>
      <c r="B54" s="290"/>
      <c r="C54" s="290"/>
      <c r="D54" s="290"/>
      <c r="E54" s="139" t="s">
        <v>6</v>
      </c>
      <c r="F54" s="270"/>
      <c r="G54" s="148" t="s">
        <v>7</v>
      </c>
      <c r="H54" s="270"/>
      <c r="I54" s="293"/>
      <c r="J54" s="273"/>
      <c r="K54" s="273"/>
      <c r="L54" s="141"/>
      <c r="M54" s="142"/>
      <c r="N54" s="280" t="s">
        <v>8</v>
      </c>
      <c r="O54" s="281"/>
      <c r="P54" s="281"/>
      <c r="Q54" s="281"/>
      <c r="R54" s="281"/>
      <c r="S54" s="281"/>
      <c r="T54" s="282"/>
      <c r="U54" s="151"/>
      <c r="V54" s="143" t="s">
        <v>10</v>
      </c>
      <c r="W54" s="144"/>
      <c r="X54" s="160"/>
      <c r="Y54" s="144"/>
      <c r="Z54" s="160"/>
      <c r="AA54" s="145"/>
      <c r="AB54" s="140" t="s">
        <v>11</v>
      </c>
      <c r="AC54" s="146"/>
      <c r="AD54" s="283" t="s">
        <v>8</v>
      </c>
      <c r="AE54" s="284"/>
      <c r="AF54" s="284"/>
      <c r="AG54" s="284"/>
      <c r="AH54" s="284"/>
      <c r="AI54" s="284"/>
      <c r="AJ54" s="285"/>
      <c r="AK54" s="280" t="s">
        <v>8</v>
      </c>
      <c r="AL54" s="281"/>
      <c r="AM54" s="281"/>
      <c r="AN54" s="281"/>
      <c r="AO54" s="281"/>
      <c r="AP54" s="281"/>
      <c r="AQ54" s="286"/>
    </row>
    <row r="55" spans="1:61" ht="13.5" customHeight="1" x14ac:dyDescent="0.15">
      <c r="A55" s="307">
        <v>11</v>
      </c>
      <c r="B55" s="271" t="str">
        <f>IF(OR(B50="",E55=""),"",B50+1)</f>
        <v/>
      </c>
      <c r="C55" s="225"/>
      <c r="D55" s="223"/>
      <c r="E55" s="119" t="str">
        <f>IF(C55="○",IF($D55&lt;&gt;"",VLOOKUP($D55,新規学連登録者入力シート!$A$2:$U$101,8,FALSE),""),IF($D55&lt;&gt;"",IF(VLOOKUP(個人情報!$D55,登録者リスト!$A$1:$F$43729,4,FALSE)=基本情報!$D$6,VLOOKUP(個人情報!$D55,登録者リスト!$A$1:$F$43729,3,FALSE),""),""))</f>
        <v/>
      </c>
      <c r="F55" s="214" t="str">
        <f>IF(C55="○",IF($D55&lt;&gt;"",VLOOKUP($D55,新規学連登録者入力シート!$A$2:$U$101,9,FALSE),""),IF($D55&lt;&gt;"",IF(VLOOKUP(個人情報!$D55,登録者リスト!$A$1:$G$43729,4,FALSE)=基本情報!$D$6,VLOOKUP(個人情報!$D55,登録者リスト!$A$1:$G$43729,7,FALSE),""),""))</f>
        <v/>
      </c>
      <c r="G55" s="120" t="str">
        <f>IF(C55="○",IF($D55&lt;&gt;"",VLOOKUP($D55,新規学連登録者入力シート!$A$2:$U$101,14,FALSE),""),IF($D55&lt;&gt;"",IF(VLOOKUP(個人情報!$D55,登録者リスト!$A$1:$F$43729,4,FALSE)=基本情報!$D$6,VLOOKUP(個人情報!$D55,登録者リスト!$A$1:$F$43729,5,FALSE),""),""))</f>
        <v/>
      </c>
      <c r="H55" s="212" t="str">
        <f>IF(C55="○",IF($D55&lt;&gt;"",VLOOKUP($D55,新規学連登録者入力シート!$A$2:$U$101,19,FALSE),""),IF($D55&lt;&gt;"",IF(VLOOKUP(個人情報!$D55,登録者リスト!$A$1:$H$43729,4,FALSE)=基本情報!$D$6,VLOOKUP(個人情報!$D55,登録者リスト!$A$1:$H$43729,8,FALSE),""),""))</f>
        <v/>
      </c>
      <c r="I55" s="216"/>
      <c r="J55" s="216"/>
      <c r="K55" s="218" t="str">
        <f>IFERROR(IF(I55="","",IF(AND(I55&lt;&gt;"107 ハーフマラソン",I55&lt;&gt;"062 10000mW"),IF(BA55="T",IF(VALUE(M55)&lt;=AY55,"A標準",IF(VALUE(M55)&lt;=AZ55,"B標準","未突破")),IF(VALUE(M55)&gt;=AY55,"A標準",IF(VALUE(M55)&gt;=AZ55,"B標準","未突破"))),IF(VALUE(M55)&lt;=AZ55,"","未突破"))),"")</f>
        <v/>
      </c>
      <c r="L55" s="105"/>
      <c r="M55" s="267" t="str">
        <f>IF(U55="",ASC(N55&amp;IF(P55&lt;&gt;"",TEXT(P55,"00"),"")&amp;IF(R55&lt;&gt;"",TEXT(R55,"00"),"")&amp;IF(T55&lt;&gt;"",TEXT(T55,"00"),"")),ASC(U55))</f>
        <v/>
      </c>
      <c r="N55" s="223"/>
      <c r="O55" s="196" t="s">
        <v>239</v>
      </c>
      <c r="P55" s="250"/>
      <c r="Q55" s="196" t="s">
        <v>240</v>
      </c>
      <c r="R55" s="250"/>
      <c r="S55" s="208" t="s">
        <v>241</v>
      </c>
      <c r="T55" s="252"/>
      <c r="U55" s="150"/>
      <c r="V55" s="152"/>
      <c r="W55" s="153" t="s">
        <v>23</v>
      </c>
      <c r="X55" s="161"/>
      <c r="Y55" s="153" t="s">
        <v>24</v>
      </c>
      <c r="Z55" s="161"/>
      <c r="AA55" s="153" t="s">
        <v>26</v>
      </c>
      <c r="AB55" s="216"/>
      <c r="AC55" s="101" t="e">
        <f>IF(#REF!="",ASC(AD55&amp;IF(AF55&lt;&gt;"",TEXT(AF55,"00"),"")&amp;IF(AH55&lt;&gt;"",TEXT(AH55,"00"),"")&amp;IF(AJ55&lt;&gt;"",TEXT(AJ55,"00"),"")),ASC(#REF!))</f>
        <v>#REF!</v>
      </c>
      <c r="AD55" s="198" t="str">
        <f>IF(I55="","",IF(I55="201 十種競技","",VLOOKUP(I55,大学記録!$A$3:$H$5,2,FALSE)))</f>
        <v/>
      </c>
      <c r="AE55" s="200" t="s">
        <v>239</v>
      </c>
      <c r="AF55" s="202" t="str">
        <f>IF(I55="","",IF(I55="201 十種競技","",VLOOKUP(I55,大学記録!$A$3:$H$5,4,FALSE)))</f>
        <v/>
      </c>
      <c r="AG55" s="200" t="s">
        <v>240</v>
      </c>
      <c r="AH55" s="202" t="str">
        <f>IF(I55="","",IF(I55="201 十種競技","",VLOOKUP(I55,大学記録!$A$3:$H$5,6,FALSE)))</f>
        <v/>
      </c>
      <c r="AI55" s="204" t="s">
        <v>241</v>
      </c>
      <c r="AJ55" s="262" t="str">
        <f>IF(I55="","",IF(I55="201 十種競技","",VLOOKUP(I55,大学記録!$A$3:$H$5,8,FALSE)))</f>
        <v/>
      </c>
      <c r="AK55" s="223"/>
      <c r="AL55" s="196" t="s">
        <v>239</v>
      </c>
      <c r="AM55" s="250"/>
      <c r="AN55" s="196" t="s">
        <v>240</v>
      </c>
      <c r="AO55" s="250"/>
      <c r="AP55" s="208" t="s">
        <v>241</v>
      </c>
      <c r="AQ55" s="287"/>
      <c r="AS55" s="5" t="str">
        <f>IF(AND(I55&lt;&gt;"107 ハーフマラソン",I55&lt;&gt;"062 10000mW"),D55 &amp; "-" &amp; I55,D55 &amp; "-" &amp; I55 &amp; J55)</f>
        <v>-</v>
      </c>
      <c r="AT55" s="5" t="str">
        <f>IF(ISERROR(VLOOKUP(個人情報!$AS55,登録者リスト!#REF!,4,FALSE)),"○","")</f>
        <v>○</v>
      </c>
      <c r="AU55" s="5" t="e">
        <f>IF(AND(I55&lt;&gt;"107 ハーフマラソン",I55&lt;&gt;"062 10000mW"),#REF! &amp; "-" &amp; I55,#REF! &amp; "-" &amp; I55 &amp; J55)</f>
        <v>#REF!</v>
      </c>
      <c r="AV55" s="5" t="str">
        <f>IF(ISERROR(VLOOKUP(AU55,突破者リスト外資格記録入力シート!$D$7:$M$106,2,FALSE)),"○","")</f>
        <v>○</v>
      </c>
      <c r="AW55" s="5" t="str">
        <f>IF(C55="○","整理番号","登録番号")</f>
        <v>登録番号</v>
      </c>
      <c r="AX55" s="5" t="str">
        <f>IF(I55="107 ハーフマラソン","H",IF(I55="062 10000mW","W",""))</f>
        <v/>
      </c>
      <c r="AY55" s="5" t="e">
        <f>VLOOKUP($I55 &amp; $J55,標準記録!$A$1:$D$26,2,FALSE)</f>
        <v>#N/A</v>
      </c>
      <c r="AZ55" s="5" t="e">
        <f>VLOOKUP($I55 &amp; $J55,標準記録!$A$1:$D$26,3,FALSE)</f>
        <v>#N/A</v>
      </c>
      <c r="BA55" s="5" t="e">
        <f>VLOOKUP($I55 &amp; $J55,標準記録!$A$1:$D$26,4,FALSE)</f>
        <v>#N/A</v>
      </c>
      <c r="BB55" s="5" t="str">
        <f>IF(BC55="","",A55)</f>
        <v/>
      </c>
      <c r="BC55" s="5" t="str">
        <f>IF(OR(I55="201 十種競技",I55="202 七種競技"),#REF!,"")</f>
        <v/>
      </c>
      <c r="BD55" s="5" t="str">
        <f>IF(I55="107 ハーフマラソン",#REF!,"")</f>
        <v/>
      </c>
      <c r="BE55" s="5" t="str">
        <f>I55 &amp; K55</f>
        <v/>
      </c>
      <c r="BF55" s="5">
        <f>I55</f>
        <v>0</v>
      </c>
      <c r="BG55" s="5">
        <f>COUNTIF($BF$5:$BF$401,I55)</f>
        <v>160</v>
      </c>
      <c r="BH55" s="5">
        <f>COUNTIF($BE$5:$BE$401,I55 &amp; "B標準")</f>
        <v>0</v>
      </c>
      <c r="BI55" s="5" t="str">
        <f>D53 &amp; D55</f>
        <v>登録番号</v>
      </c>
    </row>
    <row r="56" spans="1:61" ht="14.25" customHeight="1" thickBot="1" x14ac:dyDescent="0.2">
      <c r="A56" s="308"/>
      <c r="B56" s="272"/>
      <c r="C56" s="226"/>
      <c r="D56" s="224"/>
      <c r="E56" s="121" t="str">
        <f>IF(C55="○",IF($D55&lt;&gt;"",VLOOKUP($D55,新規学連登録者入力シート!$A$2:$U$101,7,FALSE),""),IF($D55&lt;&gt;"",IF(VLOOKUP(個人情報!$D55,登録者リスト!$A$1:$F$43729,4,FALSE)=基本情報!$D$6,VLOOKUP(個人情報!$D55,登録者リスト!$A$1:$F$43729,2,FALSE),""),""))</f>
        <v/>
      </c>
      <c r="F56" s="215"/>
      <c r="G56" s="121" t="str">
        <f>IF(C55="○",IF($D55&lt;&gt;"",VLOOKUP($D55,新規学連登録者入力シート!$A$2:$U$101,19,FALSE),""),IF($D55&lt;&gt;"",IF(VLOOKUP(個人情報!$D55,登録者リスト!$A$1:$F$43729,4,FALSE)=基本情報!$D$6,VLOOKUP(個人情報!$D55,登録者リスト!$A$1:$F$43729,6,FALSE),""),""))</f>
        <v/>
      </c>
      <c r="H56" s="213"/>
      <c r="I56" s="217"/>
      <c r="J56" s="217"/>
      <c r="K56" s="219"/>
      <c r="L56" s="106"/>
      <c r="M56" s="268"/>
      <c r="N56" s="224"/>
      <c r="O56" s="197"/>
      <c r="P56" s="251"/>
      <c r="Q56" s="197"/>
      <c r="R56" s="251"/>
      <c r="S56" s="209"/>
      <c r="T56" s="253"/>
      <c r="U56" s="162"/>
      <c r="V56" s="154"/>
      <c r="W56" s="155" t="s">
        <v>23</v>
      </c>
      <c r="X56" s="94"/>
      <c r="Y56" s="155" t="s">
        <v>25</v>
      </c>
      <c r="Z56" s="94"/>
      <c r="AA56" s="155" t="s">
        <v>26</v>
      </c>
      <c r="AB56" s="217"/>
      <c r="AC56" s="102" t="e">
        <f>IF(#REF!="",ASC(AD55&amp;IF(AF56&lt;&gt;"",TEXT(AF56,"00"),"")&amp;IF(AH56&lt;&gt;"",TEXT(AH56,"00"),"")&amp;IF(AJ56&lt;&gt;"",TEXT(AJ56,"00"),"")),ASC(#REF!))</f>
        <v>#REF!</v>
      </c>
      <c r="AD56" s="199"/>
      <c r="AE56" s="201"/>
      <c r="AF56" s="203"/>
      <c r="AG56" s="201"/>
      <c r="AH56" s="203"/>
      <c r="AI56" s="205"/>
      <c r="AJ56" s="263"/>
      <c r="AK56" s="224"/>
      <c r="AL56" s="197"/>
      <c r="AM56" s="251"/>
      <c r="AN56" s="197"/>
      <c r="AO56" s="251"/>
      <c r="AP56" s="209"/>
      <c r="AQ56" s="288"/>
      <c r="AS56" s="5" t="str">
        <f>IF(AND(I56&lt;&gt;"107 ハーフマラソン",I56&lt;&gt;"062 10000mW"),D55 &amp; "-" &amp; I56,D55 &amp; "-" &amp; I56 &amp; J56)</f>
        <v>-</v>
      </c>
      <c r="AT56" s="5" t="str">
        <f>IF(ISERROR(VLOOKUP(個人情報!$AS56,登録者リスト!#REF!,4,FALSE)),"○","")</f>
        <v>○</v>
      </c>
      <c r="AU56" s="5" t="e">
        <f>IF(AND(I56&lt;&gt;"107 ハーフマラソン",I56&lt;&gt;"062 10000mW"),#REF! &amp; "-" &amp; I56,#REF! &amp; "-" &amp; I56 &amp; J56)</f>
        <v>#REF!</v>
      </c>
      <c r="AV56" s="5" t="str">
        <f>IF(ISERROR(VLOOKUP(AU56,突破者リスト外資格記録入力シート!$D$7:$M$106,2,FALSE)),"○","")</f>
        <v>○</v>
      </c>
      <c r="AX56" s="5" t="str">
        <f>IF(I56="107 ハーフマラソン","H",IF(I56="062 10000mW","W",""))</f>
        <v/>
      </c>
      <c r="AY56" s="5" t="e">
        <f>VLOOKUP($I56 &amp; $J56,標準記録!$A$1:$D$26,2,FALSE)</f>
        <v>#N/A</v>
      </c>
      <c r="AZ56" s="5" t="e">
        <f>VLOOKUP($I56 &amp; $J56,標準記録!$A$1:$D$26,3,FALSE)</f>
        <v>#N/A</v>
      </c>
      <c r="BA56" s="5" t="e">
        <f>VLOOKUP($I56 &amp; $J56,標準記録!$A$1:$D$26,4,FALSE)</f>
        <v>#N/A</v>
      </c>
      <c r="BB56" s="5" t="str">
        <f>IF(BC56="","",A55)</f>
        <v/>
      </c>
      <c r="BC56" s="5" t="str">
        <f>IF(OR(I56="201 十種競技",I56="202 七種競技"),#REF!,"")</f>
        <v/>
      </c>
      <c r="BD56" s="5" t="str">
        <f>IF(I56="107 ハーフマラソン",#REF!,"")</f>
        <v/>
      </c>
      <c r="BE56" s="5" t="str">
        <f>I56 &amp; K56</f>
        <v/>
      </c>
      <c r="BF56" s="5">
        <f>I56</f>
        <v>0</v>
      </c>
      <c r="BG56" s="5">
        <f>COUNTIF($BF$5:$BF$401,I56)</f>
        <v>160</v>
      </c>
      <c r="BH56" s="5">
        <f>COUNTIF($BE$5:$BE$401,I56 &amp; "B標準")</f>
        <v>0</v>
      </c>
    </row>
    <row r="57" spans="1:61" ht="15" thickTop="1" thickBot="1" x14ac:dyDescent="0.2">
      <c r="A57" s="309"/>
      <c r="B57" s="256" t="s">
        <v>128</v>
      </c>
      <c r="C57" s="257"/>
      <c r="D57" s="257"/>
      <c r="E57" s="257"/>
      <c r="F57" s="257"/>
      <c r="G57" s="258"/>
      <c r="H57" s="118"/>
      <c r="I57" s="259"/>
      <c r="J57" s="260"/>
      <c r="K57" s="260"/>
      <c r="L57" s="260"/>
      <c r="M57" s="260"/>
      <c r="N57" s="260"/>
      <c r="O57" s="260"/>
      <c r="P57" s="260"/>
      <c r="Q57" s="260"/>
      <c r="R57" s="260"/>
      <c r="S57" s="260"/>
      <c r="T57" s="260"/>
      <c r="U57" s="260"/>
      <c r="V57" s="260"/>
      <c r="W57" s="260"/>
      <c r="X57" s="260"/>
      <c r="Y57" s="260"/>
      <c r="Z57" s="260"/>
      <c r="AA57" s="260"/>
      <c r="AB57" s="260"/>
      <c r="AC57" s="260"/>
      <c r="AD57" s="260"/>
      <c r="AE57" s="260"/>
      <c r="AF57" s="260"/>
      <c r="AG57" s="260"/>
      <c r="AH57" s="260"/>
      <c r="AI57" s="260"/>
      <c r="AJ57" s="260"/>
      <c r="AK57" s="260"/>
      <c r="AL57" s="260"/>
      <c r="AM57" s="260"/>
      <c r="AN57" s="260"/>
      <c r="AO57" s="260"/>
      <c r="AP57" s="260"/>
      <c r="AQ57" s="261"/>
    </row>
    <row r="58" spans="1:61" ht="27" x14ac:dyDescent="0.15">
      <c r="A58" s="305"/>
      <c r="B58" s="289" t="s">
        <v>0</v>
      </c>
      <c r="C58" s="289" t="s">
        <v>242</v>
      </c>
      <c r="D58" s="289" t="str">
        <f>IF(C60="○","整理番号","登録番号")</f>
        <v>登録番号</v>
      </c>
      <c r="E58" s="134" t="s">
        <v>13550</v>
      </c>
      <c r="F58" s="291" t="s">
        <v>275</v>
      </c>
      <c r="G58" s="147" t="s">
        <v>1</v>
      </c>
      <c r="H58" s="269" t="s">
        <v>13551</v>
      </c>
      <c r="I58" s="292" t="s">
        <v>2</v>
      </c>
      <c r="J58" s="269" t="s">
        <v>284</v>
      </c>
      <c r="K58" s="269" t="s">
        <v>3</v>
      </c>
      <c r="L58" s="136" t="s">
        <v>243</v>
      </c>
      <c r="M58" s="137" t="s">
        <v>16</v>
      </c>
      <c r="N58" s="274" t="s">
        <v>4</v>
      </c>
      <c r="O58" s="275"/>
      <c r="P58" s="275"/>
      <c r="Q58" s="275"/>
      <c r="R58" s="275"/>
      <c r="S58" s="275"/>
      <c r="T58" s="275"/>
      <c r="U58" s="275"/>
      <c r="V58" s="275"/>
      <c r="W58" s="275"/>
      <c r="X58" s="275"/>
      <c r="Y58" s="275"/>
      <c r="Z58" s="275"/>
      <c r="AA58" s="275"/>
      <c r="AB58" s="276"/>
      <c r="AC58" s="138" t="s">
        <v>16</v>
      </c>
      <c r="AD58" s="277" t="s">
        <v>448</v>
      </c>
      <c r="AE58" s="278"/>
      <c r="AF58" s="278"/>
      <c r="AG58" s="278"/>
      <c r="AH58" s="278"/>
      <c r="AI58" s="278"/>
      <c r="AJ58" s="278"/>
      <c r="AK58" s="274" t="s">
        <v>445</v>
      </c>
      <c r="AL58" s="275"/>
      <c r="AM58" s="275"/>
      <c r="AN58" s="275"/>
      <c r="AO58" s="275"/>
      <c r="AP58" s="275"/>
      <c r="AQ58" s="279"/>
    </row>
    <row r="59" spans="1:61" ht="14.25" thickBot="1" x14ac:dyDescent="0.2">
      <c r="A59" s="306"/>
      <c r="B59" s="290"/>
      <c r="C59" s="290"/>
      <c r="D59" s="290"/>
      <c r="E59" s="139" t="s">
        <v>6</v>
      </c>
      <c r="F59" s="270"/>
      <c r="G59" s="148" t="s">
        <v>7</v>
      </c>
      <c r="H59" s="270"/>
      <c r="I59" s="293"/>
      <c r="J59" s="273"/>
      <c r="K59" s="273"/>
      <c r="L59" s="141"/>
      <c r="M59" s="142"/>
      <c r="N59" s="280" t="s">
        <v>8</v>
      </c>
      <c r="O59" s="281"/>
      <c r="P59" s="281"/>
      <c r="Q59" s="281"/>
      <c r="R59" s="281"/>
      <c r="S59" s="281"/>
      <c r="T59" s="282"/>
      <c r="U59" s="151"/>
      <c r="V59" s="143" t="s">
        <v>10</v>
      </c>
      <c r="W59" s="144"/>
      <c r="X59" s="160"/>
      <c r="Y59" s="144"/>
      <c r="Z59" s="160"/>
      <c r="AA59" s="145"/>
      <c r="AB59" s="140" t="s">
        <v>11</v>
      </c>
      <c r="AC59" s="146"/>
      <c r="AD59" s="283" t="s">
        <v>8</v>
      </c>
      <c r="AE59" s="284"/>
      <c r="AF59" s="284"/>
      <c r="AG59" s="284"/>
      <c r="AH59" s="284"/>
      <c r="AI59" s="284"/>
      <c r="AJ59" s="285"/>
      <c r="AK59" s="280" t="s">
        <v>8</v>
      </c>
      <c r="AL59" s="281"/>
      <c r="AM59" s="281"/>
      <c r="AN59" s="281"/>
      <c r="AO59" s="281"/>
      <c r="AP59" s="281"/>
      <c r="AQ59" s="286"/>
    </row>
    <row r="60" spans="1:61" x14ac:dyDescent="0.15">
      <c r="A60" s="307">
        <v>12</v>
      </c>
      <c r="B60" s="271" t="str">
        <f>IF(OR(B55="",E60=""),"",B55+1)</f>
        <v/>
      </c>
      <c r="C60" s="225"/>
      <c r="D60" s="223"/>
      <c r="E60" s="119" t="str">
        <f>IF(C60="○",IF($D60&lt;&gt;"",VLOOKUP($D60,新規学連登録者入力シート!$A$2:$U$101,8,FALSE),""),IF($D60&lt;&gt;"",IF(VLOOKUP(個人情報!$D60,登録者リスト!$A$1:$F$43729,4,FALSE)=基本情報!$D$6,VLOOKUP(個人情報!$D60,登録者リスト!$A$1:$F$43729,3,FALSE),""),""))</f>
        <v/>
      </c>
      <c r="F60" s="214" t="str">
        <f>IF(C60="○",IF($D60&lt;&gt;"",VLOOKUP($D60,新規学連登録者入力シート!$A$2:$U$101,9,FALSE),""),IF($D60&lt;&gt;"",IF(VLOOKUP(個人情報!$D60,登録者リスト!$A$1:$G$43729,4,FALSE)=基本情報!$D$6,VLOOKUP(個人情報!$D60,登録者リスト!$A$1:$G$43729,7,FALSE),""),""))</f>
        <v/>
      </c>
      <c r="G60" s="120" t="str">
        <f>IF(C60="○",IF($D60&lt;&gt;"",VLOOKUP($D60,新規学連登録者入力シート!$A$2:$U$101,14,FALSE),""),IF($D60&lt;&gt;"",IF(VLOOKUP(個人情報!$D60,登録者リスト!$A$1:$F$43729,4,FALSE)=基本情報!$D$6,VLOOKUP(個人情報!$D60,登録者リスト!$A$1:$F$43729,5,FALSE),""),""))</f>
        <v/>
      </c>
      <c r="H60" s="212" t="str">
        <f>IF(C60="○",IF($D60&lt;&gt;"",VLOOKUP($D60,新規学連登録者入力シート!$A$2:$U$101,19,FALSE),""),IF($D60&lt;&gt;"",IF(VLOOKUP(個人情報!$D60,登録者リスト!$A$1:$H$43729,4,FALSE)=基本情報!$D$6,VLOOKUP(個人情報!$D60,登録者リスト!$A$1:$H$43729,8,FALSE),""),""))</f>
        <v/>
      </c>
      <c r="I60" s="216"/>
      <c r="J60" s="216"/>
      <c r="K60" s="218" t="str">
        <f>IFERROR(IF(I60="","",IF(AND(I60&lt;&gt;"107 ハーフマラソン",I60&lt;&gt;"062 10000mW"),IF(BA60="T",IF(VALUE(M60)&lt;=AY60,"A標準",IF(VALUE(M60)&lt;=AZ60,"B標準","未突破")),IF(VALUE(M60)&gt;=AY60,"A標準",IF(VALUE(M60)&gt;=AZ60,"B標準","未突破"))),IF(VALUE(M60)&lt;=AZ60,"","未突破"))),"")</f>
        <v/>
      </c>
      <c r="L60" s="105"/>
      <c r="M60" s="267" t="str">
        <f>IF(U60="",ASC(N60&amp;IF(P60&lt;&gt;"",TEXT(P60,"00"),"")&amp;IF(R60&lt;&gt;"",TEXT(R60,"00"),"")&amp;IF(T60&lt;&gt;"",TEXT(T60,"00"),"")),ASC(U60))</f>
        <v/>
      </c>
      <c r="N60" s="223"/>
      <c r="O60" s="196" t="s">
        <v>239</v>
      </c>
      <c r="P60" s="250"/>
      <c r="Q60" s="196" t="s">
        <v>240</v>
      </c>
      <c r="R60" s="250"/>
      <c r="S60" s="208" t="s">
        <v>241</v>
      </c>
      <c r="T60" s="252"/>
      <c r="U60" s="150"/>
      <c r="V60" s="152"/>
      <c r="W60" s="153" t="s">
        <v>23</v>
      </c>
      <c r="X60" s="161"/>
      <c r="Y60" s="153" t="s">
        <v>24</v>
      </c>
      <c r="Z60" s="161"/>
      <c r="AA60" s="153" t="s">
        <v>26</v>
      </c>
      <c r="AB60" s="216"/>
      <c r="AC60" s="101" t="e">
        <f>IF(#REF!="",ASC(AD60&amp;IF(AF60&lt;&gt;"",TEXT(AF60,"00"),"")&amp;IF(AH60&lt;&gt;"",TEXT(AH60,"00"),"")&amp;IF(AJ60&lt;&gt;"",TEXT(AJ60,"00"),"")),ASC(#REF!))</f>
        <v>#REF!</v>
      </c>
      <c r="AD60" s="198" t="str">
        <f>IF(I60="","",IF(I60="201 十種競技","",VLOOKUP(I60,大学記録!$A$3:$H$5,2,FALSE)))</f>
        <v/>
      </c>
      <c r="AE60" s="200" t="s">
        <v>239</v>
      </c>
      <c r="AF60" s="202" t="str">
        <f>IF(I60="","",IF(I60="201 十種競技","",VLOOKUP(I60,大学記録!$A$3:$H$5,4,FALSE)))</f>
        <v/>
      </c>
      <c r="AG60" s="200" t="s">
        <v>240</v>
      </c>
      <c r="AH60" s="202" t="str">
        <f>IF(I60="","",IF(I60="201 十種競技","",VLOOKUP(I60,大学記録!$A$3:$H$5,6,FALSE)))</f>
        <v/>
      </c>
      <c r="AI60" s="204" t="s">
        <v>241</v>
      </c>
      <c r="AJ60" s="262" t="str">
        <f>IF(I60="","",IF(I60="201 十種競技","",VLOOKUP(I60,大学記録!$A$3:$H$5,8,FALSE)))</f>
        <v/>
      </c>
      <c r="AK60" s="223"/>
      <c r="AL60" s="196" t="s">
        <v>239</v>
      </c>
      <c r="AM60" s="250"/>
      <c r="AN60" s="196" t="s">
        <v>240</v>
      </c>
      <c r="AO60" s="250"/>
      <c r="AP60" s="208" t="s">
        <v>241</v>
      </c>
      <c r="AQ60" s="287"/>
      <c r="AS60" s="5" t="str">
        <f>IF(AND(I60&lt;&gt;"107 ハーフマラソン",I60&lt;&gt;"062 10000mW"),D60 &amp; "-" &amp; I60,D60 &amp; "-" &amp; I60 &amp; J60)</f>
        <v>-</v>
      </c>
      <c r="AT60" s="5" t="str">
        <f>IF(ISERROR(VLOOKUP(個人情報!$AS60,登録者リスト!#REF!,4,FALSE)),"○","")</f>
        <v>○</v>
      </c>
      <c r="AU60" s="5" t="e">
        <f>IF(AND(I60&lt;&gt;"107 ハーフマラソン",I60&lt;&gt;"062 10000mW"),#REF! &amp; "-" &amp; I60,#REF! &amp; "-" &amp; I60 &amp; J60)</f>
        <v>#REF!</v>
      </c>
      <c r="AV60" s="5" t="str">
        <f>IF(ISERROR(VLOOKUP(AU60,突破者リスト外資格記録入力シート!$D$7:$M$106,2,FALSE)),"○","")</f>
        <v>○</v>
      </c>
      <c r="AW60" s="5" t="str">
        <f>IF(C60="○","整理番号","登録番号")</f>
        <v>登録番号</v>
      </c>
      <c r="AX60" s="5" t="str">
        <f>IF(I60="107 ハーフマラソン","H",IF(I60="062 10000mW","W",""))</f>
        <v/>
      </c>
      <c r="AY60" s="5" t="e">
        <f>VLOOKUP($I60 &amp; $J60,標準記録!$A$1:$D$26,2,FALSE)</f>
        <v>#N/A</v>
      </c>
      <c r="AZ60" s="5" t="e">
        <f>VLOOKUP($I60 &amp; $J60,標準記録!$A$1:$D$26,3,FALSE)</f>
        <v>#N/A</v>
      </c>
      <c r="BA60" s="5" t="e">
        <f>VLOOKUP($I60 &amp; $J60,標準記録!$A$1:$D$26,4,FALSE)</f>
        <v>#N/A</v>
      </c>
      <c r="BB60" s="5" t="str">
        <f>IF(BC60="","",A60)</f>
        <v/>
      </c>
      <c r="BC60" s="5" t="str">
        <f>IF(OR(I60="201 十種競技",I60="202 七種競技"),#REF!,"")</f>
        <v/>
      </c>
      <c r="BD60" s="5" t="str">
        <f>IF(I60="107 ハーフマラソン",#REF!,"")</f>
        <v/>
      </c>
      <c r="BE60" s="5" t="str">
        <f>I60 &amp; K60</f>
        <v/>
      </c>
      <c r="BF60" s="5">
        <f>I60</f>
        <v>0</v>
      </c>
      <c r="BG60" s="5">
        <f>COUNTIF($BF$5:$BF$401,I60)</f>
        <v>160</v>
      </c>
      <c r="BH60" s="5">
        <f>COUNTIF($BE$5:$BE$401,I60 &amp; "B標準")</f>
        <v>0</v>
      </c>
      <c r="BI60" s="5" t="str">
        <f>D58 &amp; D60</f>
        <v>登録番号</v>
      </c>
    </row>
    <row r="61" spans="1:61" ht="14.25" thickBot="1" x14ac:dyDescent="0.2">
      <c r="A61" s="308"/>
      <c r="B61" s="272"/>
      <c r="C61" s="226"/>
      <c r="D61" s="224"/>
      <c r="E61" s="121" t="str">
        <f>IF(C60="○",IF($D60&lt;&gt;"",VLOOKUP($D60,新規学連登録者入力シート!$A$2:$U$101,7,FALSE),""),IF($D60&lt;&gt;"",IF(VLOOKUP(個人情報!$D60,登録者リスト!$A$1:$F$43729,4,FALSE)=基本情報!$D$6,VLOOKUP(個人情報!$D60,登録者リスト!$A$1:$F$43729,2,FALSE),""),""))</f>
        <v/>
      </c>
      <c r="F61" s="215"/>
      <c r="G61" s="121" t="str">
        <f>IF(C60="○",IF($D60&lt;&gt;"",VLOOKUP($D60,新規学連登録者入力シート!$A$2:$U$101,19,FALSE),""),IF($D60&lt;&gt;"",IF(VLOOKUP(個人情報!$D60,登録者リスト!$A$1:$F$43729,4,FALSE)=基本情報!$D$6,VLOOKUP(個人情報!$D60,登録者リスト!$A$1:$F$43729,6,FALSE),""),""))</f>
        <v/>
      </c>
      <c r="H61" s="213"/>
      <c r="I61" s="217"/>
      <c r="J61" s="217"/>
      <c r="K61" s="219"/>
      <c r="L61" s="106"/>
      <c r="M61" s="268"/>
      <c r="N61" s="224"/>
      <c r="O61" s="197"/>
      <c r="P61" s="251"/>
      <c r="Q61" s="197"/>
      <c r="R61" s="251"/>
      <c r="S61" s="209"/>
      <c r="T61" s="253"/>
      <c r="U61" s="162"/>
      <c r="V61" s="154"/>
      <c r="W61" s="155" t="s">
        <v>23</v>
      </c>
      <c r="X61" s="94"/>
      <c r="Y61" s="155" t="s">
        <v>25</v>
      </c>
      <c r="Z61" s="94"/>
      <c r="AA61" s="155" t="s">
        <v>26</v>
      </c>
      <c r="AB61" s="217"/>
      <c r="AC61" s="102" t="e">
        <f>IF(#REF!="",ASC(AD60&amp;IF(AF61&lt;&gt;"",TEXT(AF61,"00"),"")&amp;IF(AH61&lt;&gt;"",TEXT(AH61,"00"),"")&amp;IF(AJ61&lt;&gt;"",TEXT(AJ61,"00"),"")),ASC(#REF!))</f>
        <v>#REF!</v>
      </c>
      <c r="AD61" s="199"/>
      <c r="AE61" s="201"/>
      <c r="AF61" s="203"/>
      <c r="AG61" s="201"/>
      <c r="AH61" s="203"/>
      <c r="AI61" s="205"/>
      <c r="AJ61" s="263"/>
      <c r="AK61" s="224"/>
      <c r="AL61" s="197"/>
      <c r="AM61" s="251"/>
      <c r="AN61" s="197"/>
      <c r="AO61" s="251"/>
      <c r="AP61" s="209"/>
      <c r="AQ61" s="288"/>
      <c r="AS61" s="5" t="str">
        <f>IF(AND(I61&lt;&gt;"107 ハーフマラソン",I61&lt;&gt;"062 10000mW"),D60 &amp; "-" &amp; I61,D60 &amp; "-" &amp; I61 &amp; J61)</f>
        <v>-</v>
      </c>
      <c r="AT61" s="5" t="str">
        <f>IF(ISERROR(VLOOKUP(個人情報!$AS61,登録者リスト!#REF!,4,FALSE)),"○","")</f>
        <v>○</v>
      </c>
      <c r="AU61" s="5" t="e">
        <f>IF(AND(I61&lt;&gt;"107 ハーフマラソン",I61&lt;&gt;"062 10000mW"),#REF! &amp; "-" &amp; I61,#REF! &amp; "-" &amp; I61 &amp; J61)</f>
        <v>#REF!</v>
      </c>
      <c r="AV61" s="5" t="str">
        <f>IF(ISERROR(VLOOKUP(AU61,突破者リスト外資格記録入力シート!$D$7:$M$106,2,FALSE)),"○","")</f>
        <v>○</v>
      </c>
      <c r="AX61" s="5" t="str">
        <f>IF(I61="107 ハーフマラソン","H",IF(I61="062 10000mW","W",""))</f>
        <v/>
      </c>
      <c r="AY61" s="5" t="e">
        <f>VLOOKUP($I61 &amp; $J61,標準記録!$A$1:$D$26,2,FALSE)</f>
        <v>#N/A</v>
      </c>
      <c r="AZ61" s="5" t="e">
        <f>VLOOKUP($I61 &amp; $J61,標準記録!$A$1:$D$26,3,FALSE)</f>
        <v>#N/A</v>
      </c>
      <c r="BA61" s="5" t="e">
        <f>VLOOKUP($I61 &amp; $J61,標準記録!$A$1:$D$26,4,FALSE)</f>
        <v>#N/A</v>
      </c>
      <c r="BB61" s="5" t="str">
        <f>IF(BC61="","",A60)</f>
        <v/>
      </c>
      <c r="BC61" s="5" t="str">
        <f>IF(OR(I61="201 十種競技",I61="202 七種競技"),#REF!,"")</f>
        <v/>
      </c>
      <c r="BD61" s="5" t="str">
        <f>IF(I61="107 ハーフマラソン",#REF!,"")</f>
        <v/>
      </c>
      <c r="BE61" s="5" t="str">
        <f>I61 &amp; K61</f>
        <v/>
      </c>
      <c r="BF61" s="5">
        <f>I61</f>
        <v>0</v>
      </c>
      <c r="BG61" s="5">
        <f>COUNTIF($BF$5:$BF$401,I61)</f>
        <v>160</v>
      </c>
      <c r="BH61" s="5">
        <f>COUNTIF($BE$5:$BE$401,I61 &amp; "B標準")</f>
        <v>0</v>
      </c>
    </row>
    <row r="62" spans="1:61" ht="15" thickTop="1" thickBot="1" x14ac:dyDescent="0.2">
      <c r="A62" s="309"/>
      <c r="B62" s="256" t="s">
        <v>128</v>
      </c>
      <c r="C62" s="257"/>
      <c r="D62" s="257"/>
      <c r="E62" s="257"/>
      <c r="F62" s="257"/>
      <c r="G62" s="258"/>
      <c r="H62" s="118"/>
      <c r="I62" s="259"/>
      <c r="J62" s="260"/>
      <c r="K62" s="260"/>
      <c r="L62" s="260"/>
      <c r="M62" s="260"/>
      <c r="N62" s="260"/>
      <c r="O62" s="260"/>
      <c r="P62" s="260"/>
      <c r="Q62" s="260"/>
      <c r="R62" s="260"/>
      <c r="S62" s="260"/>
      <c r="T62" s="260"/>
      <c r="U62" s="260"/>
      <c r="V62" s="260"/>
      <c r="W62" s="260"/>
      <c r="X62" s="260"/>
      <c r="Y62" s="260"/>
      <c r="Z62" s="260"/>
      <c r="AA62" s="260"/>
      <c r="AB62" s="260"/>
      <c r="AC62" s="260"/>
      <c r="AD62" s="260"/>
      <c r="AE62" s="260"/>
      <c r="AF62" s="260"/>
      <c r="AG62" s="260"/>
      <c r="AH62" s="260"/>
      <c r="AI62" s="260"/>
      <c r="AJ62" s="260"/>
      <c r="AK62" s="260"/>
      <c r="AL62" s="260"/>
      <c r="AM62" s="260"/>
      <c r="AN62" s="260"/>
      <c r="AO62" s="260"/>
      <c r="AP62" s="260"/>
      <c r="AQ62" s="261"/>
    </row>
    <row r="63" spans="1:61" ht="27" x14ac:dyDescent="0.15">
      <c r="A63" s="305"/>
      <c r="B63" s="289" t="s">
        <v>0</v>
      </c>
      <c r="C63" s="289" t="s">
        <v>242</v>
      </c>
      <c r="D63" s="289" t="str">
        <f>IF(C65="○","整理番号","登録番号")</f>
        <v>登録番号</v>
      </c>
      <c r="E63" s="134" t="s">
        <v>13550</v>
      </c>
      <c r="F63" s="291" t="s">
        <v>275</v>
      </c>
      <c r="G63" s="147" t="s">
        <v>1</v>
      </c>
      <c r="H63" s="269" t="s">
        <v>13551</v>
      </c>
      <c r="I63" s="292" t="s">
        <v>2</v>
      </c>
      <c r="J63" s="269" t="s">
        <v>284</v>
      </c>
      <c r="K63" s="269" t="s">
        <v>3</v>
      </c>
      <c r="L63" s="136" t="s">
        <v>243</v>
      </c>
      <c r="M63" s="137" t="s">
        <v>16</v>
      </c>
      <c r="N63" s="274" t="s">
        <v>4</v>
      </c>
      <c r="O63" s="275"/>
      <c r="P63" s="275"/>
      <c r="Q63" s="275"/>
      <c r="R63" s="275"/>
      <c r="S63" s="275"/>
      <c r="T63" s="275"/>
      <c r="U63" s="275"/>
      <c r="V63" s="275"/>
      <c r="W63" s="275"/>
      <c r="X63" s="275"/>
      <c r="Y63" s="275"/>
      <c r="Z63" s="275"/>
      <c r="AA63" s="275"/>
      <c r="AB63" s="276"/>
      <c r="AC63" s="138" t="s">
        <v>16</v>
      </c>
      <c r="AD63" s="277" t="s">
        <v>448</v>
      </c>
      <c r="AE63" s="278"/>
      <c r="AF63" s="278"/>
      <c r="AG63" s="278"/>
      <c r="AH63" s="278"/>
      <c r="AI63" s="278"/>
      <c r="AJ63" s="278"/>
      <c r="AK63" s="274" t="s">
        <v>445</v>
      </c>
      <c r="AL63" s="275"/>
      <c r="AM63" s="275"/>
      <c r="AN63" s="275"/>
      <c r="AO63" s="275"/>
      <c r="AP63" s="275"/>
      <c r="AQ63" s="279"/>
    </row>
    <row r="64" spans="1:61" ht="14.25" thickBot="1" x14ac:dyDescent="0.2">
      <c r="A64" s="306"/>
      <c r="B64" s="290"/>
      <c r="C64" s="290"/>
      <c r="D64" s="290"/>
      <c r="E64" s="139" t="s">
        <v>6</v>
      </c>
      <c r="F64" s="270"/>
      <c r="G64" s="148" t="s">
        <v>7</v>
      </c>
      <c r="H64" s="270"/>
      <c r="I64" s="293"/>
      <c r="J64" s="273"/>
      <c r="K64" s="273"/>
      <c r="L64" s="141"/>
      <c r="M64" s="142"/>
      <c r="N64" s="280" t="s">
        <v>8</v>
      </c>
      <c r="O64" s="281"/>
      <c r="P64" s="281"/>
      <c r="Q64" s="281"/>
      <c r="R64" s="281"/>
      <c r="S64" s="281"/>
      <c r="T64" s="282"/>
      <c r="U64" s="151"/>
      <c r="V64" s="143" t="s">
        <v>10</v>
      </c>
      <c r="W64" s="144"/>
      <c r="X64" s="160"/>
      <c r="Y64" s="144"/>
      <c r="Z64" s="160"/>
      <c r="AA64" s="145"/>
      <c r="AB64" s="140" t="s">
        <v>11</v>
      </c>
      <c r="AC64" s="146"/>
      <c r="AD64" s="283" t="s">
        <v>8</v>
      </c>
      <c r="AE64" s="284"/>
      <c r="AF64" s="284"/>
      <c r="AG64" s="284"/>
      <c r="AH64" s="284"/>
      <c r="AI64" s="284"/>
      <c r="AJ64" s="285"/>
      <c r="AK64" s="280" t="s">
        <v>8</v>
      </c>
      <c r="AL64" s="281"/>
      <c r="AM64" s="281"/>
      <c r="AN64" s="281"/>
      <c r="AO64" s="281"/>
      <c r="AP64" s="281"/>
      <c r="AQ64" s="286"/>
    </row>
    <row r="65" spans="1:61" x14ac:dyDescent="0.15">
      <c r="A65" s="307">
        <v>13</v>
      </c>
      <c r="B65" s="271" t="str">
        <f>IF(OR(B60="",E65=""),"",B60+1)</f>
        <v/>
      </c>
      <c r="C65" s="225"/>
      <c r="D65" s="223"/>
      <c r="E65" s="119" t="str">
        <f>IF(C65="○",IF($D65&lt;&gt;"",VLOOKUP($D65,新規学連登録者入力シート!$A$2:$U$101,8,FALSE),""),IF($D65&lt;&gt;"",IF(VLOOKUP(個人情報!$D65,登録者リスト!$A$1:$F$43729,4,FALSE)=基本情報!$D$6,VLOOKUP(個人情報!$D65,登録者リスト!$A$1:$F$43729,3,FALSE),""),""))</f>
        <v/>
      </c>
      <c r="F65" s="214" t="str">
        <f>IF(C65="○",IF($D65&lt;&gt;"",VLOOKUP($D65,新規学連登録者入力シート!$A$2:$U$101,9,FALSE),""),IF($D65&lt;&gt;"",IF(VLOOKUP(個人情報!$D65,登録者リスト!$A$1:$G$43729,4,FALSE)=基本情報!$D$6,VLOOKUP(個人情報!$D65,登録者リスト!$A$1:$G$43729,7,FALSE),""),""))</f>
        <v/>
      </c>
      <c r="G65" s="120" t="str">
        <f>IF(C65="○",IF($D65&lt;&gt;"",VLOOKUP($D65,新規学連登録者入力シート!$A$2:$U$101,14,FALSE),""),IF($D65&lt;&gt;"",IF(VLOOKUP(個人情報!$D65,登録者リスト!$A$1:$F$43729,4,FALSE)=基本情報!$D$6,VLOOKUP(個人情報!$D65,登録者リスト!$A$1:$F$43729,5,FALSE),""),""))</f>
        <v/>
      </c>
      <c r="H65" s="212" t="str">
        <f>IF(C65="○",IF($D65&lt;&gt;"",VLOOKUP($D65,新規学連登録者入力シート!$A$2:$U$101,19,FALSE),""),IF($D65&lt;&gt;"",IF(VLOOKUP(個人情報!$D65,登録者リスト!$A$1:$H$43729,4,FALSE)=基本情報!$D$6,VLOOKUP(個人情報!$D65,登録者リスト!$A$1:$H$43729,8,FALSE),""),""))</f>
        <v/>
      </c>
      <c r="I65" s="216"/>
      <c r="J65" s="216"/>
      <c r="K65" s="218" t="str">
        <f>IFERROR(IF(I65="","",IF(AND(I65&lt;&gt;"107 ハーフマラソン",I65&lt;&gt;"062 10000mW"),IF(BA65="T",IF(VALUE(M65)&lt;=AY65,"A標準",IF(VALUE(M65)&lt;=AZ65,"B標準","未突破")),IF(VALUE(M65)&gt;=AY65,"A標準",IF(VALUE(M65)&gt;=AZ65,"B標準","未突破"))),IF(VALUE(M65)&lt;=AZ65,"","未突破"))),"")</f>
        <v/>
      </c>
      <c r="L65" s="105"/>
      <c r="M65" s="267" t="str">
        <f>IF(U65="",ASC(N65&amp;IF(P65&lt;&gt;"",TEXT(P65,"00"),"")&amp;IF(R65&lt;&gt;"",TEXT(R65,"00"),"")&amp;IF(T65&lt;&gt;"",TEXT(T65,"00"),"")),ASC(U65))</f>
        <v/>
      </c>
      <c r="N65" s="223"/>
      <c r="O65" s="196" t="s">
        <v>239</v>
      </c>
      <c r="P65" s="250"/>
      <c r="Q65" s="196" t="s">
        <v>240</v>
      </c>
      <c r="R65" s="250"/>
      <c r="S65" s="208" t="s">
        <v>241</v>
      </c>
      <c r="T65" s="252"/>
      <c r="U65" s="150"/>
      <c r="V65" s="152"/>
      <c r="W65" s="153" t="s">
        <v>23</v>
      </c>
      <c r="X65" s="161"/>
      <c r="Y65" s="153" t="s">
        <v>24</v>
      </c>
      <c r="Z65" s="161"/>
      <c r="AA65" s="153" t="s">
        <v>26</v>
      </c>
      <c r="AB65" s="216"/>
      <c r="AC65" s="101" t="e">
        <f>IF(#REF!="",ASC(AD65&amp;IF(AF65&lt;&gt;"",TEXT(AF65,"00"),"")&amp;IF(AH65&lt;&gt;"",TEXT(AH65,"00"),"")&amp;IF(AJ65&lt;&gt;"",TEXT(AJ65,"00"),"")),ASC(#REF!))</f>
        <v>#REF!</v>
      </c>
      <c r="AD65" s="198" t="str">
        <f>IF(I65="","",IF(I65="201 十種競技","",VLOOKUP(I65,大学記録!$A$3:$H$5,2,FALSE)))</f>
        <v/>
      </c>
      <c r="AE65" s="200" t="s">
        <v>239</v>
      </c>
      <c r="AF65" s="202" t="str">
        <f>IF(I65="","",IF(I65="201 十種競技","",VLOOKUP(I65,大学記録!$A$3:$H$5,4,FALSE)))</f>
        <v/>
      </c>
      <c r="AG65" s="200" t="s">
        <v>240</v>
      </c>
      <c r="AH65" s="202" t="str">
        <f>IF(I65="","",IF(I65="201 十種競技","",VLOOKUP(I65,大学記録!$A$3:$H$5,6,FALSE)))</f>
        <v/>
      </c>
      <c r="AI65" s="204" t="s">
        <v>241</v>
      </c>
      <c r="AJ65" s="262" t="str">
        <f>IF(I65="","",IF(I65="201 十種競技","",VLOOKUP(I65,大学記録!$A$3:$H$5,8,FALSE)))</f>
        <v/>
      </c>
      <c r="AK65" s="223"/>
      <c r="AL65" s="196" t="s">
        <v>239</v>
      </c>
      <c r="AM65" s="250"/>
      <c r="AN65" s="196" t="s">
        <v>240</v>
      </c>
      <c r="AO65" s="250"/>
      <c r="AP65" s="208" t="s">
        <v>241</v>
      </c>
      <c r="AQ65" s="287"/>
      <c r="AS65" s="5" t="str">
        <f>IF(AND(I65&lt;&gt;"107 ハーフマラソン",I65&lt;&gt;"062 10000mW"),D65 &amp; "-" &amp; I65,D65 &amp; "-" &amp; I65 &amp; J65)</f>
        <v>-</v>
      </c>
      <c r="AT65" s="5" t="str">
        <f>IF(ISERROR(VLOOKUP(個人情報!$AS65,登録者リスト!#REF!,4,FALSE)),"○","")</f>
        <v>○</v>
      </c>
      <c r="AU65" s="5" t="e">
        <f>IF(AND(I65&lt;&gt;"107 ハーフマラソン",I65&lt;&gt;"062 10000mW"),#REF! &amp; "-" &amp; I65,#REF! &amp; "-" &amp; I65 &amp; J65)</f>
        <v>#REF!</v>
      </c>
      <c r="AV65" s="5" t="str">
        <f>IF(ISERROR(VLOOKUP(AU65,突破者リスト外資格記録入力シート!$D$7:$M$106,2,FALSE)),"○","")</f>
        <v>○</v>
      </c>
      <c r="AW65" s="5" t="str">
        <f>IF(C65="○","整理番号","登録番号")</f>
        <v>登録番号</v>
      </c>
      <c r="AX65" s="5" t="str">
        <f>IF(I65="107 ハーフマラソン","H",IF(I65="062 10000mW","W",""))</f>
        <v/>
      </c>
      <c r="AY65" s="5" t="e">
        <f>VLOOKUP($I65 &amp; $J65,標準記録!$A$1:$D$26,2,FALSE)</f>
        <v>#N/A</v>
      </c>
      <c r="AZ65" s="5" t="e">
        <f>VLOOKUP($I65 &amp; $J65,標準記録!$A$1:$D$26,3,FALSE)</f>
        <v>#N/A</v>
      </c>
      <c r="BA65" s="5" t="e">
        <f>VLOOKUP($I65 &amp; $J65,標準記録!$A$1:$D$26,4,FALSE)</f>
        <v>#N/A</v>
      </c>
      <c r="BB65" s="5" t="str">
        <f>IF(BC65="","",A65)</f>
        <v/>
      </c>
      <c r="BC65" s="5" t="str">
        <f>IF(OR(I65="201 十種競技",I65="202 七種競技"),#REF!,"")</f>
        <v/>
      </c>
      <c r="BD65" s="5" t="str">
        <f>IF(I65="107 ハーフマラソン",#REF!,"")</f>
        <v/>
      </c>
      <c r="BE65" s="5" t="str">
        <f>I65 &amp; K65</f>
        <v/>
      </c>
      <c r="BF65" s="5">
        <f>I65</f>
        <v>0</v>
      </c>
      <c r="BG65" s="5">
        <f>COUNTIF($BF$5:$BF$401,I65)</f>
        <v>160</v>
      </c>
      <c r="BH65" s="5">
        <f>COUNTIF($BE$5:$BE$401,I65 &amp; "B標準")</f>
        <v>0</v>
      </c>
      <c r="BI65" s="5" t="str">
        <f>D63 &amp; D65</f>
        <v>登録番号</v>
      </c>
    </row>
    <row r="66" spans="1:61" ht="14.25" thickBot="1" x14ac:dyDescent="0.2">
      <c r="A66" s="308"/>
      <c r="B66" s="272"/>
      <c r="C66" s="226"/>
      <c r="D66" s="224"/>
      <c r="E66" s="121" t="str">
        <f>IF(C65="○",IF($D65&lt;&gt;"",VLOOKUP($D65,新規学連登録者入力シート!$A$2:$U$101,7,FALSE),""),IF($D65&lt;&gt;"",IF(VLOOKUP(個人情報!$D65,登録者リスト!$A$1:$F$43729,4,FALSE)=基本情報!$D$6,VLOOKUP(個人情報!$D65,登録者リスト!$A$1:$F$43729,2,FALSE),""),""))</f>
        <v/>
      </c>
      <c r="F66" s="215"/>
      <c r="G66" s="121" t="str">
        <f>IF(C65="○",IF($D65&lt;&gt;"",VLOOKUP($D65,新規学連登録者入力シート!$A$2:$U$101,19,FALSE),""),IF($D65&lt;&gt;"",IF(VLOOKUP(個人情報!$D65,登録者リスト!$A$1:$F$43729,4,FALSE)=基本情報!$D$6,VLOOKUP(個人情報!$D65,登録者リスト!$A$1:$F$43729,6,FALSE),""),""))</f>
        <v/>
      </c>
      <c r="H66" s="213"/>
      <c r="I66" s="217"/>
      <c r="J66" s="217"/>
      <c r="K66" s="219"/>
      <c r="L66" s="106"/>
      <c r="M66" s="268"/>
      <c r="N66" s="224"/>
      <c r="O66" s="197"/>
      <c r="P66" s="251"/>
      <c r="Q66" s="197"/>
      <c r="R66" s="251"/>
      <c r="S66" s="209"/>
      <c r="T66" s="253"/>
      <c r="U66" s="162"/>
      <c r="V66" s="154"/>
      <c r="W66" s="155" t="s">
        <v>23</v>
      </c>
      <c r="X66" s="94"/>
      <c r="Y66" s="155" t="s">
        <v>25</v>
      </c>
      <c r="Z66" s="94"/>
      <c r="AA66" s="155" t="s">
        <v>26</v>
      </c>
      <c r="AB66" s="217"/>
      <c r="AC66" s="102" t="e">
        <f>IF(#REF!="",ASC(AD65&amp;IF(AF66&lt;&gt;"",TEXT(AF66,"00"),"")&amp;IF(AH66&lt;&gt;"",TEXT(AH66,"00"),"")&amp;IF(AJ66&lt;&gt;"",TEXT(AJ66,"00"),"")),ASC(#REF!))</f>
        <v>#REF!</v>
      </c>
      <c r="AD66" s="199"/>
      <c r="AE66" s="201"/>
      <c r="AF66" s="203"/>
      <c r="AG66" s="201"/>
      <c r="AH66" s="203"/>
      <c r="AI66" s="205"/>
      <c r="AJ66" s="263"/>
      <c r="AK66" s="224"/>
      <c r="AL66" s="197"/>
      <c r="AM66" s="251"/>
      <c r="AN66" s="197"/>
      <c r="AO66" s="251"/>
      <c r="AP66" s="209"/>
      <c r="AQ66" s="288"/>
      <c r="AS66" s="5" t="str">
        <f>IF(AND(I66&lt;&gt;"107 ハーフマラソン",I66&lt;&gt;"062 10000mW"),D65 &amp; "-" &amp; I66,D65 &amp; "-" &amp; I66 &amp; J66)</f>
        <v>-</v>
      </c>
      <c r="AT66" s="5" t="str">
        <f>IF(ISERROR(VLOOKUP(個人情報!$AS66,登録者リスト!#REF!,4,FALSE)),"○","")</f>
        <v>○</v>
      </c>
      <c r="AU66" s="5" t="e">
        <f>IF(AND(I66&lt;&gt;"107 ハーフマラソン",I66&lt;&gt;"062 10000mW"),#REF! &amp; "-" &amp; I66,#REF! &amp; "-" &amp; I66 &amp; J66)</f>
        <v>#REF!</v>
      </c>
      <c r="AV66" s="5" t="str">
        <f>IF(ISERROR(VLOOKUP(AU66,突破者リスト外資格記録入力シート!$D$7:$M$106,2,FALSE)),"○","")</f>
        <v>○</v>
      </c>
      <c r="AX66" s="5" t="str">
        <f>IF(I66="107 ハーフマラソン","H",IF(I66="062 10000mW","W",""))</f>
        <v/>
      </c>
      <c r="AY66" s="5" t="e">
        <f>VLOOKUP($I66 &amp; $J66,標準記録!$A$1:$D$26,2,FALSE)</f>
        <v>#N/A</v>
      </c>
      <c r="AZ66" s="5" t="e">
        <f>VLOOKUP($I66 &amp; $J66,標準記録!$A$1:$D$26,3,FALSE)</f>
        <v>#N/A</v>
      </c>
      <c r="BA66" s="5" t="e">
        <f>VLOOKUP($I66 &amp; $J66,標準記録!$A$1:$D$26,4,FALSE)</f>
        <v>#N/A</v>
      </c>
      <c r="BB66" s="5" t="str">
        <f>IF(BC66="","",A65)</f>
        <v/>
      </c>
      <c r="BC66" s="5" t="str">
        <f>IF(OR(I66="201 十種競技",I66="202 七種競技"),#REF!,"")</f>
        <v/>
      </c>
      <c r="BD66" s="5" t="str">
        <f>IF(I66="107 ハーフマラソン",#REF!,"")</f>
        <v/>
      </c>
      <c r="BE66" s="5" t="str">
        <f>I66 &amp; K66</f>
        <v/>
      </c>
      <c r="BF66" s="5">
        <f>I66</f>
        <v>0</v>
      </c>
      <c r="BG66" s="5">
        <f>COUNTIF($BF$5:$BF$401,I66)</f>
        <v>160</v>
      </c>
      <c r="BH66" s="5">
        <f>COUNTIF($BE$5:$BE$401,I66 &amp; "B標準")</f>
        <v>0</v>
      </c>
    </row>
    <row r="67" spans="1:61" ht="15" thickTop="1" thickBot="1" x14ac:dyDescent="0.2">
      <c r="A67" s="309"/>
      <c r="B67" s="256" t="s">
        <v>128</v>
      </c>
      <c r="C67" s="257"/>
      <c r="D67" s="257"/>
      <c r="E67" s="257"/>
      <c r="F67" s="257"/>
      <c r="G67" s="258"/>
      <c r="H67" s="118"/>
      <c r="I67" s="259"/>
      <c r="J67" s="260"/>
      <c r="K67" s="260"/>
      <c r="L67" s="260"/>
      <c r="M67" s="260"/>
      <c r="N67" s="260"/>
      <c r="O67" s="260"/>
      <c r="P67" s="260"/>
      <c r="Q67" s="260"/>
      <c r="R67" s="260"/>
      <c r="S67" s="260"/>
      <c r="T67" s="260"/>
      <c r="U67" s="260"/>
      <c r="V67" s="260"/>
      <c r="W67" s="260"/>
      <c r="X67" s="260"/>
      <c r="Y67" s="260"/>
      <c r="Z67" s="260"/>
      <c r="AA67" s="260"/>
      <c r="AB67" s="260"/>
      <c r="AC67" s="260"/>
      <c r="AD67" s="260"/>
      <c r="AE67" s="260"/>
      <c r="AF67" s="260"/>
      <c r="AG67" s="260"/>
      <c r="AH67" s="260"/>
      <c r="AI67" s="260"/>
      <c r="AJ67" s="260"/>
      <c r="AK67" s="260"/>
      <c r="AL67" s="260"/>
      <c r="AM67" s="260"/>
      <c r="AN67" s="260"/>
      <c r="AO67" s="260"/>
      <c r="AP67" s="260"/>
      <c r="AQ67" s="261"/>
    </row>
    <row r="68" spans="1:61" ht="27" x14ac:dyDescent="0.15">
      <c r="A68" s="305"/>
      <c r="B68" s="289" t="s">
        <v>0</v>
      </c>
      <c r="C68" s="289" t="s">
        <v>242</v>
      </c>
      <c r="D68" s="289" t="str">
        <f>IF(C70="○","整理番号","登録番号")</f>
        <v>登録番号</v>
      </c>
      <c r="E68" s="134" t="s">
        <v>13550</v>
      </c>
      <c r="F68" s="291" t="s">
        <v>275</v>
      </c>
      <c r="G68" s="147" t="s">
        <v>1</v>
      </c>
      <c r="H68" s="269" t="s">
        <v>13551</v>
      </c>
      <c r="I68" s="292" t="s">
        <v>2</v>
      </c>
      <c r="J68" s="269" t="s">
        <v>284</v>
      </c>
      <c r="K68" s="269" t="s">
        <v>3</v>
      </c>
      <c r="L68" s="136" t="s">
        <v>243</v>
      </c>
      <c r="M68" s="137" t="s">
        <v>16</v>
      </c>
      <c r="N68" s="274" t="s">
        <v>4</v>
      </c>
      <c r="O68" s="275"/>
      <c r="P68" s="275"/>
      <c r="Q68" s="275"/>
      <c r="R68" s="275"/>
      <c r="S68" s="275"/>
      <c r="T68" s="275"/>
      <c r="U68" s="275"/>
      <c r="V68" s="275"/>
      <c r="W68" s="275"/>
      <c r="X68" s="275"/>
      <c r="Y68" s="275"/>
      <c r="Z68" s="275"/>
      <c r="AA68" s="275"/>
      <c r="AB68" s="276"/>
      <c r="AC68" s="138" t="s">
        <v>16</v>
      </c>
      <c r="AD68" s="277" t="s">
        <v>448</v>
      </c>
      <c r="AE68" s="278"/>
      <c r="AF68" s="278"/>
      <c r="AG68" s="278"/>
      <c r="AH68" s="278"/>
      <c r="AI68" s="278"/>
      <c r="AJ68" s="278"/>
      <c r="AK68" s="274" t="s">
        <v>445</v>
      </c>
      <c r="AL68" s="275"/>
      <c r="AM68" s="275"/>
      <c r="AN68" s="275"/>
      <c r="AO68" s="275"/>
      <c r="AP68" s="275"/>
      <c r="AQ68" s="279"/>
    </row>
    <row r="69" spans="1:61" ht="14.25" thickBot="1" x14ac:dyDescent="0.2">
      <c r="A69" s="306"/>
      <c r="B69" s="290"/>
      <c r="C69" s="290"/>
      <c r="D69" s="290"/>
      <c r="E69" s="139" t="s">
        <v>6</v>
      </c>
      <c r="F69" s="270"/>
      <c r="G69" s="148" t="s">
        <v>7</v>
      </c>
      <c r="H69" s="270"/>
      <c r="I69" s="293"/>
      <c r="J69" s="273"/>
      <c r="K69" s="273"/>
      <c r="L69" s="141"/>
      <c r="M69" s="142"/>
      <c r="N69" s="280" t="s">
        <v>8</v>
      </c>
      <c r="O69" s="281"/>
      <c r="P69" s="281"/>
      <c r="Q69" s="281"/>
      <c r="R69" s="281"/>
      <c r="S69" s="281"/>
      <c r="T69" s="282"/>
      <c r="U69" s="151"/>
      <c r="V69" s="143" t="s">
        <v>10</v>
      </c>
      <c r="W69" s="144"/>
      <c r="X69" s="160"/>
      <c r="Y69" s="144"/>
      <c r="Z69" s="160"/>
      <c r="AA69" s="145"/>
      <c r="AB69" s="140" t="s">
        <v>11</v>
      </c>
      <c r="AC69" s="146"/>
      <c r="AD69" s="283" t="s">
        <v>8</v>
      </c>
      <c r="AE69" s="284"/>
      <c r="AF69" s="284"/>
      <c r="AG69" s="284"/>
      <c r="AH69" s="284"/>
      <c r="AI69" s="284"/>
      <c r="AJ69" s="285"/>
      <c r="AK69" s="280" t="s">
        <v>8</v>
      </c>
      <c r="AL69" s="281"/>
      <c r="AM69" s="281"/>
      <c r="AN69" s="281"/>
      <c r="AO69" s="281"/>
      <c r="AP69" s="281"/>
      <c r="AQ69" s="286"/>
    </row>
    <row r="70" spans="1:61" x14ac:dyDescent="0.15">
      <c r="A70" s="307">
        <v>14</v>
      </c>
      <c r="B70" s="271" t="str">
        <f>IF(OR(B65="",E70=""),"",B65+1)</f>
        <v/>
      </c>
      <c r="C70" s="225"/>
      <c r="D70" s="223"/>
      <c r="E70" s="119" t="str">
        <f>IF(C70="○",IF($D70&lt;&gt;"",VLOOKUP($D70,新規学連登録者入力シート!$A$2:$U$101,8,FALSE),""),IF($D70&lt;&gt;"",IF(VLOOKUP(個人情報!$D70,登録者リスト!$A$1:$F$43729,4,FALSE)=基本情報!$D$6,VLOOKUP(個人情報!$D70,登録者リスト!$A$1:$F$43729,3,FALSE),""),""))</f>
        <v/>
      </c>
      <c r="F70" s="214" t="str">
        <f>IF(C70="○",IF($D70&lt;&gt;"",VLOOKUP($D70,新規学連登録者入力シート!$A$2:$U$101,9,FALSE),""),IF($D70&lt;&gt;"",IF(VLOOKUP(個人情報!$D70,登録者リスト!$A$1:$G$43729,4,FALSE)=基本情報!$D$6,VLOOKUP(個人情報!$D70,登録者リスト!$A$1:$G$43729,7,FALSE),""),""))</f>
        <v/>
      </c>
      <c r="G70" s="120" t="str">
        <f>IF(C70="○",IF($D70&lt;&gt;"",VLOOKUP($D70,新規学連登録者入力シート!$A$2:$U$101,14,FALSE),""),IF($D70&lt;&gt;"",IF(VLOOKUP(個人情報!$D70,登録者リスト!$A$1:$F$43729,4,FALSE)=基本情報!$D$6,VLOOKUP(個人情報!$D70,登録者リスト!$A$1:$F$43729,5,FALSE),""),""))</f>
        <v/>
      </c>
      <c r="H70" s="212" t="str">
        <f>IF(C70="○",IF($D70&lt;&gt;"",VLOOKUP($D70,新規学連登録者入力シート!$A$2:$U$101,19,FALSE),""),IF($D70&lt;&gt;"",IF(VLOOKUP(個人情報!$D70,登録者リスト!$A$1:$H$43729,4,FALSE)=基本情報!$D$6,VLOOKUP(個人情報!$D70,登録者リスト!$A$1:$H$43729,8,FALSE),""),""))</f>
        <v/>
      </c>
      <c r="I70" s="216"/>
      <c r="J70" s="216"/>
      <c r="K70" s="218" t="str">
        <f>IFERROR(IF(I70="","",IF(AND(I70&lt;&gt;"107 ハーフマラソン",I70&lt;&gt;"062 10000mW"),IF(BA70="T",IF(VALUE(M70)&lt;=AY70,"A標準",IF(VALUE(M70)&lt;=AZ70,"B標準","未突破")),IF(VALUE(M70)&gt;=AY70,"A標準",IF(VALUE(M70)&gt;=AZ70,"B標準","未突破"))),IF(VALUE(M70)&lt;=AZ70,"","未突破"))),"")</f>
        <v/>
      </c>
      <c r="L70" s="105"/>
      <c r="M70" s="267" t="str">
        <f>IF(U70="",ASC(N70&amp;IF(P70&lt;&gt;"",TEXT(P70,"00"),"")&amp;IF(R70&lt;&gt;"",TEXT(R70,"00"),"")&amp;IF(T70&lt;&gt;"",TEXT(T70,"00"),"")),ASC(U70))</f>
        <v/>
      </c>
      <c r="N70" s="223"/>
      <c r="O70" s="196" t="s">
        <v>239</v>
      </c>
      <c r="P70" s="250"/>
      <c r="Q70" s="196" t="s">
        <v>240</v>
      </c>
      <c r="R70" s="250"/>
      <c r="S70" s="208" t="s">
        <v>241</v>
      </c>
      <c r="T70" s="252"/>
      <c r="U70" s="150"/>
      <c r="V70" s="152"/>
      <c r="W70" s="153" t="s">
        <v>23</v>
      </c>
      <c r="X70" s="161"/>
      <c r="Y70" s="153" t="s">
        <v>24</v>
      </c>
      <c r="Z70" s="161"/>
      <c r="AA70" s="153" t="s">
        <v>26</v>
      </c>
      <c r="AB70" s="216"/>
      <c r="AC70" s="101" t="e">
        <f>IF(#REF!="",ASC(AD70&amp;IF(AF70&lt;&gt;"",TEXT(AF70,"00"),"")&amp;IF(AH70&lt;&gt;"",TEXT(AH70,"00"),"")&amp;IF(AJ70&lt;&gt;"",TEXT(AJ70,"00"),"")),ASC(#REF!))</f>
        <v>#REF!</v>
      </c>
      <c r="AD70" s="198" t="str">
        <f>IF(I70="","",IF(I70="201 十種競技","",VLOOKUP(I70,大学記録!$A$3:$H$5,2,FALSE)))</f>
        <v/>
      </c>
      <c r="AE70" s="200" t="s">
        <v>239</v>
      </c>
      <c r="AF70" s="202" t="str">
        <f>IF(I70="","",IF(I70="201 十種競技","",VLOOKUP(I70,大学記録!$A$3:$H$5,4,FALSE)))</f>
        <v/>
      </c>
      <c r="AG70" s="200" t="s">
        <v>240</v>
      </c>
      <c r="AH70" s="202" t="str">
        <f>IF(I70="","",IF(I70="201 十種競技","",VLOOKUP(I70,大学記録!$A$3:$H$5,6,FALSE)))</f>
        <v/>
      </c>
      <c r="AI70" s="204" t="s">
        <v>241</v>
      </c>
      <c r="AJ70" s="262" t="str">
        <f>IF(I70="","",IF(I70="201 十種競技","",VLOOKUP(I70,大学記録!$A$3:$H$5,8,FALSE)))</f>
        <v/>
      </c>
      <c r="AK70" s="223"/>
      <c r="AL70" s="196" t="s">
        <v>239</v>
      </c>
      <c r="AM70" s="250"/>
      <c r="AN70" s="196" t="s">
        <v>240</v>
      </c>
      <c r="AO70" s="250"/>
      <c r="AP70" s="208" t="s">
        <v>241</v>
      </c>
      <c r="AQ70" s="287"/>
      <c r="AS70" s="5" t="str">
        <f>IF(AND(I70&lt;&gt;"107 ハーフマラソン",I70&lt;&gt;"062 10000mW"),D70 &amp; "-" &amp; I70,D70 &amp; "-" &amp; I70 &amp; J70)</f>
        <v>-</v>
      </c>
      <c r="AT70" s="5" t="str">
        <f>IF(ISERROR(VLOOKUP(個人情報!$AS70,登録者リスト!#REF!,4,FALSE)),"○","")</f>
        <v>○</v>
      </c>
      <c r="AU70" s="5" t="e">
        <f>IF(AND(I70&lt;&gt;"107 ハーフマラソン",I70&lt;&gt;"062 10000mW"),#REF! &amp; "-" &amp; I70,#REF! &amp; "-" &amp; I70 &amp; J70)</f>
        <v>#REF!</v>
      </c>
      <c r="AV70" s="5" t="str">
        <f>IF(ISERROR(VLOOKUP(AU70,突破者リスト外資格記録入力シート!$D$7:$M$106,2,FALSE)),"○","")</f>
        <v>○</v>
      </c>
      <c r="AW70" s="5" t="str">
        <f>IF(C70="○","整理番号","登録番号")</f>
        <v>登録番号</v>
      </c>
      <c r="AX70" s="5" t="str">
        <f>IF(I70="107 ハーフマラソン","H",IF(I70="062 10000mW","W",""))</f>
        <v/>
      </c>
      <c r="AY70" s="5" t="e">
        <f>VLOOKUP($I70 &amp; $J70,標準記録!$A$1:$D$26,2,FALSE)</f>
        <v>#N/A</v>
      </c>
      <c r="AZ70" s="5" t="e">
        <f>VLOOKUP($I70 &amp; $J70,標準記録!$A$1:$D$26,3,FALSE)</f>
        <v>#N/A</v>
      </c>
      <c r="BA70" s="5" t="e">
        <f>VLOOKUP($I70 &amp; $J70,標準記録!$A$1:$D$26,4,FALSE)</f>
        <v>#N/A</v>
      </c>
      <c r="BB70" s="5" t="str">
        <f>IF(BC70="","",A70)</f>
        <v/>
      </c>
      <c r="BC70" s="5" t="str">
        <f>IF(OR(I70="201 十種競技",I70="202 七種競技"),#REF!,"")</f>
        <v/>
      </c>
      <c r="BD70" s="5" t="str">
        <f>IF(I70="107 ハーフマラソン",#REF!,"")</f>
        <v/>
      </c>
      <c r="BE70" s="5" t="str">
        <f>I70 &amp; K70</f>
        <v/>
      </c>
      <c r="BF70" s="5">
        <f>I70</f>
        <v>0</v>
      </c>
      <c r="BG70" s="5">
        <f>COUNTIF($BF$5:$BF$401,I70)</f>
        <v>160</v>
      </c>
      <c r="BH70" s="5">
        <f>COUNTIF($BE$5:$BE$401,I70 &amp; "B標準")</f>
        <v>0</v>
      </c>
      <c r="BI70" s="5" t="str">
        <f>D68 &amp; D70</f>
        <v>登録番号</v>
      </c>
    </row>
    <row r="71" spans="1:61" ht="14.25" thickBot="1" x14ac:dyDescent="0.2">
      <c r="A71" s="308"/>
      <c r="B71" s="272"/>
      <c r="C71" s="226"/>
      <c r="D71" s="224"/>
      <c r="E71" s="121" t="str">
        <f>IF(C70="○",IF($D70&lt;&gt;"",VLOOKUP($D70,新規学連登録者入力シート!$A$2:$U$101,7,FALSE),""),IF($D70&lt;&gt;"",IF(VLOOKUP(個人情報!$D70,登録者リスト!$A$1:$F$43729,4,FALSE)=基本情報!$D$6,VLOOKUP(個人情報!$D70,登録者リスト!$A$1:$F$43729,2,FALSE),""),""))</f>
        <v/>
      </c>
      <c r="F71" s="215"/>
      <c r="G71" s="121" t="str">
        <f>IF(C70="○",IF($D70&lt;&gt;"",VLOOKUP($D70,新規学連登録者入力シート!$A$2:$U$101,19,FALSE),""),IF($D70&lt;&gt;"",IF(VLOOKUP(個人情報!$D70,登録者リスト!$A$1:$F$43729,4,FALSE)=基本情報!$D$6,VLOOKUP(個人情報!$D70,登録者リスト!$A$1:$F$43729,6,FALSE),""),""))</f>
        <v/>
      </c>
      <c r="H71" s="213"/>
      <c r="I71" s="217"/>
      <c r="J71" s="217"/>
      <c r="K71" s="219"/>
      <c r="L71" s="106"/>
      <c r="M71" s="268"/>
      <c r="N71" s="224"/>
      <c r="O71" s="197"/>
      <c r="P71" s="251"/>
      <c r="Q71" s="197"/>
      <c r="R71" s="251"/>
      <c r="S71" s="209"/>
      <c r="T71" s="253"/>
      <c r="U71" s="162"/>
      <c r="V71" s="154"/>
      <c r="W71" s="155" t="s">
        <v>23</v>
      </c>
      <c r="X71" s="94"/>
      <c r="Y71" s="155" t="s">
        <v>25</v>
      </c>
      <c r="Z71" s="94"/>
      <c r="AA71" s="155" t="s">
        <v>26</v>
      </c>
      <c r="AB71" s="217"/>
      <c r="AC71" s="102" t="e">
        <f>IF(#REF!="",ASC(AD70&amp;IF(AF71&lt;&gt;"",TEXT(AF71,"00"),"")&amp;IF(AH71&lt;&gt;"",TEXT(AH71,"00"),"")&amp;IF(AJ71&lt;&gt;"",TEXT(AJ71,"00"),"")),ASC(#REF!))</f>
        <v>#REF!</v>
      </c>
      <c r="AD71" s="199"/>
      <c r="AE71" s="201"/>
      <c r="AF71" s="203"/>
      <c r="AG71" s="201"/>
      <c r="AH71" s="203"/>
      <c r="AI71" s="205"/>
      <c r="AJ71" s="263"/>
      <c r="AK71" s="224"/>
      <c r="AL71" s="197"/>
      <c r="AM71" s="251"/>
      <c r="AN71" s="197"/>
      <c r="AO71" s="251"/>
      <c r="AP71" s="209"/>
      <c r="AQ71" s="288"/>
      <c r="AS71" s="5" t="str">
        <f>IF(AND(I71&lt;&gt;"107 ハーフマラソン",I71&lt;&gt;"062 10000mW"),D70 &amp; "-" &amp; I71,D70 &amp; "-" &amp; I71 &amp; J71)</f>
        <v>-</v>
      </c>
      <c r="AT71" s="5" t="str">
        <f>IF(ISERROR(VLOOKUP(個人情報!$AS71,登録者リスト!#REF!,4,FALSE)),"○","")</f>
        <v>○</v>
      </c>
      <c r="AU71" s="5" t="e">
        <f>IF(AND(I71&lt;&gt;"107 ハーフマラソン",I71&lt;&gt;"062 10000mW"),#REF! &amp; "-" &amp; I71,#REF! &amp; "-" &amp; I71 &amp; J71)</f>
        <v>#REF!</v>
      </c>
      <c r="AV71" s="5" t="str">
        <f>IF(ISERROR(VLOOKUP(AU71,突破者リスト外資格記録入力シート!$D$7:$M$106,2,FALSE)),"○","")</f>
        <v>○</v>
      </c>
      <c r="AX71" s="5" t="str">
        <f>IF(I71="107 ハーフマラソン","H",IF(I71="062 10000mW","W",""))</f>
        <v/>
      </c>
      <c r="AY71" s="5" t="e">
        <f>VLOOKUP($I71 &amp; $J71,標準記録!$A$1:$D$26,2,FALSE)</f>
        <v>#N/A</v>
      </c>
      <c r="AZ71" s="5" t="e">
        <f>VLOOKUP($I71 &amp; $J71,標準記録!$A$1:$D$26,3,FALSE)</f>
        <v>#N/A</v>
      </c>
      <c r="BA71" s="5" t="e">
        <f>VLOOKUP($I71 &amp; $J71,標準記録!$A$1:$D$26,4,FALSE)</f>
        <v>#N/A</v>
      </c>
      <c r="BB71" s="5" t="str">
        <f>IF(BC71="","",A70)</f>
        <v/>
      </c>
      <c r="BC71" s="5" t="str">
        <f>IF(OR(I71="201 十種競技",I71="202 七種競技"),#REF!,"")</f>
        <v/>
      </c>
      <c r="BD71" s="5" t="str">
        <f>IF(I71="107 ハーフマラソン",#REF!,"")</f>
        <v/>
      </c>
      <c r="BE71" s="5" t="str">
        <f>I71 &amp; K71</f>
        <v/>
      </c>
      <c r="BF71" s="5">
        <f>I71</f>
        <v>0</v>
      </c>
      <c r="BG71" s="5">
        <f>COUNTIF($BF$5:$BF$401,I71)</f>
        <v>160</v>
      </c>
      <c r="BH71" s="5">
        <f>COUNTIF($BE$5:$BE$401,I71 &amp; "B標準")</f>
        <v>0</v>
      </c>
    </row>
    <row r="72" spans="1:61" ht="15" thickTop="1" thickBot="1" x14ac:dyDescent="0.2">
      <c r="A72" s="309"/>
      <c r="B72" s="256" t="s">
        <v>128</v>
      </c>
      <c r="C72" s="257"/>
      <c r="D72" s="257"/>
      <c r="E72" s="257"/>
      <c r="F72" s="257"/>
      <c r="G72" s="258"/>
      <c r="H72" s="118"/>
      <c r="I72" s="259"/>
      <c r="J72" s="260"/>
      <c r="K72" s="260"/>
      <c r="L72" s="260"/>
      <c r="M72" s="260"/>
      <c r="N72" s="260"/>
      <c r="O72" s="260"/>
      <c r="P72" s="260"/>
      <c r="Q72" s="260"/>
      <c r="R72" s="260"/>
      <c r="S72" s="260"/>
      <c r="T72" s="260"/>
      <c r="U72" s="260"/>
      <c r="V72" s="260"/>
      <c r="W72" s="260"/>
      <c r="X72" s="260"/>
      <c r="Y72" s="260"/>
      <c r="Z72" s="260"/>
      <c r="AA72" s="260"/>
      <c r="AB72" s="260"/>
      <c r="AC72" s="260"/>
      <c r="AD72" s="260"/>
      <c r="AE72" s="260"/>
      <c r="AF72" s="260"/>
      <c r="AG72" s="260"/>
      <c r="AH72" s="260"/>
      <c r="AI72" s="260"/>
      <c r="AJ72" s="260"/>
      <c r="AK72" s="260"/>
      <c r="AL72" s="260"/>
      <c r="AM72" s="260"/>
      <c r="AN72" s="260"/>
      <c r="AO72" s="260"/>
      <c r="AP72" s="260"/>
      <c r="AQ72" s="261"/>
    </row>
    <row r="73" spans="1:61" ht="27" x14ac:dyDescent="0.15">
      <c r="A73" s="305"/>
      <c r="B73" s="289" t="s">
        <v>0</v>
      </c>
      <c r="C73" s="289" t="s">
        <v>242</v>
      </c>
      <c r="D73" s="289" t="str">
        <f>IF(C75="○","整理番号","登録番号")</f>
        <v>登録番号</v>
      </c>
      <c r="E73" s="134" t="s">
        <v>13550</v>
      </c>
      <c r="F73" s="291" t="s">
        <v>275</v>
      </c>
      <c r="G73" s="147" t="s">
        <v>1</v>
      </c>
      <c r="H73" s="269" t="s">
        <v>13551</v>
      </c>
      <c r="I73" s="292" t="s">
        <v>2</v>
      </c>
      <c r="J73" s="269" t="s">
        <v>284</v>
      </c>
      <c r="K73" s="269" t="s">
        <v>3</v>
      </c>
      <c r="L73" s="136" t="s">
        <v>243</v>
      </c>
      <c r="M73" s="137" t="s">
        <v>16</v>
      </c>
      <c r="N73" s="274" t="s">
        <v>4</v>
      </c>
      <c r="O73" s="275"/>
      <c r="P73" s="275"/>
      <c r="Q73" s="275"/>
      <c r="R73" s="275"/>
      <c r="S73" s="275"/>
      <c r="T73" s="275"/>
      <c r="U73" s="275"/>
      <c r="V73" s="275"/>
      <c r="W73" s="275"/>
      <c r="X73" s="275"/>
      <c r="Y73" s="275"/>
      <c r="Z73" s="275"/>
      <c r="AA73" s="275"/>
      <c r="AB73" s="276"/>
      <c r="AC73" s="138" t="s">
        <v>16</v>
      </c>
      <c r="AD73" s="277" t="s">
        <v>448</v>
      </c>
      <c r="AE73" s="278"/>
      <c r="AF73" s="278"/>
      <c r="AG73" s="278"/>
      <c r="AH73" s="278"/>
      <c r="AI73" s="278"/>
      <c r="AJ73" s="278"/>
      <c r="AK73" s="274" t="s">
        <v>445</v>
      </c>
      <c r="AL73" s="275"/>
      <c r="AM73" s="275"/>
      <c r="AN73" s="275"/>
      <c r="AO73" s="275"/>
      <c r="AP73" s="275"/>
      <c r="AQ73" s="279"/>
    </row>
    <row r="74" spans="1:61" ht="14.25" thickBot="1" x14ac:dyDescent="0.2">
      <c r="A74" s="306"/>
      <c r="B74" s="290"/>
      <c r="C74" s="290"/>
      <c r="D74" s="290"/>
      <c r="E74" s="139" t="s">
        <v>6</v>
      </c>
      <c r="F74" s="270"/>
      <c r="G74" s="148" t="s">
        <v>7</v>
      </c>
      <c r="H74" s="270"/>
      <c r="I74" s="293"/>
      <c r="J74" s="273"/>
      <c r="K74" s="273"/>
      <c r="L74" s="141"/>
      <c r="M74" s="142"/>
      <c r="N74" s="280" t="s">
        <v>8</v>
      </c>
      <c r="O74" s="281"/>
      <c r="P74" s="281"/>
      <c r="Q74" s="281"/>
      <c r="R74" s="281"/>
      <c r="S74" s="281"/>
      <c r="T74" s="282"/>
      <c r="U74" s="151"/>
      <c r="V74" s="143" t="s">
        <v>10</v>
      </c>
      <c r="W74" s="144"/>
      <c r="X74" s="160"/>
      <c r="Y74" s="144"/>
      <c r="Z74" s="160"/>
      <c r="AA74" s="145"/>
      <c r="AB74" s="140" t="s">
        <v>11</v>
      </c>
      <c r="AC74" s="146"/>
      <c r="AD74" s="283" t="s">
        <v>8</v>
      </c>
      <c r="AE74" s="284"/>
      <c r="AF74" s="284"/>
      <c r="AG74" s="284"/>
      <c r="AH74" s="284"/>
      <c r="AI74" s="284"/>
      <c r="AJ74" s="285"/>
      <c r="AK74" s="280" t="s">
        <v>8</v>
      </c>
      <c r="AL74" s="281"/>
      <c r="AM74" s="281"/>
      <c r="AN74" s="281"/>
      <c r="AO74" s="281"/>
      <c r="AP74" s="281"/>
      <c r="AQ74" s="286"/>
    </row>
    <row r="75" spans="1:61" x14ac:dyDescent="0.15">
      <c r="A75" s="307">
        <v>15</v>
      </c>
      <c r="B75" s="271" t="str">
        <f>IF(OR(B70="",E75=""),"",B70+1)</f>
        <v/>
      </c>
      <c r="C75" s="225"/>
      <c r="D75" s="223"/>
      <c r="E75" s="119" t="str">
        <f>IF(C75="○",IF($D75&lt;&gt;"",VLOOKUP($D75,新規学連登録者入力シート!$A$2:$U$101,8,FALSE),""),IF($D75&lt;&gt;"",IF(VLOOKUP(個人情報!$D75,登録者リスト!$A$1:$F$43729,4,FALSE)=基本情報!$D$6,VLOOKUP(個人情報!$D75,登録者リスト!$A$1:$F$43729,3,FALSE),""),""))</f>
        <v/>
      </c>
      <c r="F75" s="214" t="str">
        <f>IF(C75="○",IF($D75&lt;&gt;"",VLOOKUP($D75,新規学連登録者入力シート!$A$2:$U$101,9,FALSE),""),IF($D75&lt;&gt;"",IF(VLOOKUP(個人情報!$D75,登録者リスト!$A$1:$G$43729,4,FALSE)=基本情報!$D$6,VLOOKUP(個人情報!$D75,登録者リスト!$A$1:$G$43729,7,FALSE),""),""))</f>
        <v/>
      </c>
      <c r="G75" s="120" t="str">
        <f>IF(C75="○",IF($D75&lt;&gt;"",VLOOKUP($D75,新規学連登録者入力シート!$A$2:$U$101,14,FALSE),""),IF($D75&lt;&gt;"",IF(VLOOKUP(個人情報!$D75,登録者リスト!$A$1:$F$43729,4,FALSE)=基本情報!$D$6,VLOOKUP(個人情報!$D75,登録者リスト!$A$1:$F$43729,5,FALSE),""),""))</f>
        <v/>
      </c>
      <c r="H75" s="212" t="str">
        <f>IF(C75="○",IF($D75&lt;&gt;"",VLOOKUP($D75,新規学連登録者入力シート!$A$2:$U$101,19,FALSE),""),IF($D75&lt;&gt;"",IF(VLOOKUP(個人情報!$D75,登録者リスト!$A$1:$H$43729,4,FALSE)=基本情報!$D$6,VLOOKUP(個人情報!$D75,登録者リスト!$A$1:$H$43729,8,FALSE),""),""))</f>
        <v/>
      </c>
      <c r="I75" s="216"/>
      <c r="J75" s="216"/>
      <c r="K75" s="218" t="str">
        <f>IFERROR(IF(I75="","",IF(AND(I75&lt;&gt;"107 ハーフマラソン",I75&lt;&gt;"062 10000mW"),IF(BA75="T",IF(VALUE(M75)&lt;=AY75,"A標準",IF(VALUE(M75)&lt;=AZ75,"B標準","未突破")),IF(VALUE(M75)&gt;=AY75,"A標準",IF(VALUE(M75)&gt;=AZ75,"B標準","未突破"))),IF(VALUE(M75)&lt;=AZ75,"","未突破"))),"")</f>
        <v/>
      </c>
      <c r="L75" s="105"/>
      <c r="M75" s="267" t="str">
        <f>IF(U75="",ASC(N75&amp;IF(P75&lt;&gt;"",TEXT(P75,"00"),"")&amp;IF(R75&lt;&gt;"",TEXT(R75,"00"),"")&amp;IF(T75&lt;&gt;"",TEXT(T75,"00"),"")),ASC(U75))</f>
        <v/>
      </c>
      <c r="N75" s="223"/>
      <c r="O75" s="196" t="s">
        <v>239</v>
      </c>
      <c r="P75" s="250"/>
      <c r="Q75" s="196" t="s">
        <v>240</v>
      </c>
      <c r="R75" s="250"/>
      <c r="S75" s="208" t="s">
        <v>241</v>
      </c>
      <c r="T75" s="252"/>
      <c r="U75" s="150"/>
      <c r="V75" s="152"/>
      <c r="W75" s="153" t="s">
        <v>23</v>
      </c>
      <c r="X75" s="161"/>
      <c r="Y75" s="153" t="s">
        <v>24</v>
      </c>
      <c r="Z75" s="161"/>
      <c r="AA75" s="153" t="s">
        <v>26</v>
      </c>
      <c r="AB75" s="216"/>
      <c r="AC75" s="101" t="e">
        <f>IF(#REF!="",ASC(AD75&amp;IF(AF75&lt;&gt;"",TEXT(AF75,"00"),"")&amp;IF(AH75&lt;&gt;"",TEXT(AH75,"00"),"")&amp;IF(AJ75&lt;&gt;"",TEXT(AJ75,"00"),"")),ASC(#REF!))</f>
        <v>#REF!</v>
      </c>
      <c r="AD75" s="198" t="str">
        <f>IF(I75="","",IF(I75="201 十種競技","",VLOOKUP(I75,大学記録!$A$3:$H$5,2,FALSE)))</f>
        <v/>
      </c>
      <c r="AE75" s="200" t="s">
        <v>239</v>
      </c>
      <c r="AF75" s="202" t="str">
        <f>IF(I75="","",IF(I75="201 十種競技","",VLOOKUP(I75,大学記録!$A$3:$H$5,4,FALSE)))</f>
        <v/>
      </c>
      <c r="AG75" s="200" t="s">
        <v>240</v>
      </c>
      <c r="AH75" s="202" t="str">
        <f>IF(I75="","",IF(I75="201 十種競技","",VLOOKUP(I75,大学記録!$A$3:$H$5,6,FALSE)))</f>
        <v/>
      </c>
      <c r="AI75" s="204" t="s">
        <v>241</v>
      </c>
      <c r="AJ75" s="262" t="str">
        <f>IF(I75="","",IF(I75="201 十種競技","",VLOOKUP(I75,大学記録!$A$3:$H$5,8,FALSE)))</f>
        <v/>
      </c>
      <c r="AK75" s="223"/>
      <c r="AL75" s="196" t="s">
        <v>239</v>
      </c>
      <c r="AM75" s="250"/>
      <c r="AN75" s="196" t="s">
        <v>240</v>
      </c>
      <c r="AO75" s="250"/>
      <c r="AP75" s="208" t="s">
        <v>241</v>
      </c>
      <c r="AQ75" s="287"/>
      <c r="AS75" s="5" t="str">
        <f>IF(AND(I75&lt;&gt;"107 ハーフマラソン",I75&lt;&gt;"062 10000mW"),D75 &amp; "-" &amp; I75,D75 &amp; "-" &amp; I75 &amp; J75)</f>
        <v>-</v>
      </c>
      <c r="AT75" s="5" t="str">
        <f>IF(ISERROR(VLOOKUP(個人情報!$AS75,登録者リスト!#REF!,4,FALSE)),"○","")</f>
        <v>○</v>
      </c>
      <c r="AU75" s="5" t="e">
        <f>IF(AND(I75&lt;&gt;"107 ハーフマラソン",I75&lt;&gt;"062 10000mW"),#REF! &amp; "-" &amp; I75,#REF! &amp; "-" &amp; I75 &amp; J75)</f>
        <v>#REF!</v>
      </c>
      <c r="AV75" s="5" t="str">
        <f>IF(ISERROR(VLOOKUP(AU75,突破者リスト外資格記録入力シート!$D$7:$M$106,2,FALSE)),"○","")</f>
        <v>○</v>
      </c>
      <c r="AW75" s="5" t="str">
        <f>IF(C75="○","整理番号","登録番号")</f>
        <v>登録番号</v>
      </c>
      <c r="AX75" s="5" t="str">
        <f>IF(I75="107 ハーフマラソン","H",IF(I75="062 10000mW","W",""))</f>
        <v/>
      </c>
      <c r="AY75" s="5" t="e">
        <f>VLOOKUP($I75 &amp; $J75,標準記録!$A$1:$D$26,2,FALSE)</f>
        <v>#N/A</v>
      </c>
      <c r="AZ75" s="5" t="e">
        <f>VLOOKUP($I75 &amp; $J75,標準記録!$A$1:$D$26,3,FALSE)</f>
        <v>#N/A</v>
      </c>
      <c r="BA75" s="5" t="e">
        <f>VLOOKUP($I75 &amp; $J75,標準記録!$A$1:$D$26,4,FALSE)</f>
        <v>#N/A</v>
      </c>
      <c r="BB75" s="5" t="str">
        <f>IF(BC75="","",A75)</f>
        <v/>
      </c>
      <c r="BC75" s="5" t="str">
        <f>IF(OR(I75="201 十種競技",I75="202 七種競技"),#REF!,"")</f>
        <v/>
      </c>
      <c r="BD75" s="5" t="str">
        <f>IF(I75="107 ハーフマラソン",#REF!,"")</f>
        <v/>
      </c>
      <c r="BE75" s="5" t="str">
        <f>I75 &amp; K75</f>
        <v/>
      </c>
      <c r="BF75" s="5">
        <f>I75</f>
        <v>0</v>
      </c>
      <c r="BG75" s="5">
        <f>COUNTIF($BF$5:$BF$401,I75)</f>
        <v>160</v>
      </c>
      <c r="BH75" s="5">
        <f>COUNTIF($BE$5:$BE$401,I75 &amp; "B標準")</f>
        <v>0</v>
      </c>
      <c r="BI75" s="5" t="str">
        <f>D73 &amp; D75</f>
        <v>登録番号</v>
      </c>
    </row>
    <row r="76" spans="1:61" ht="14.25" thickBot="1" x14ac:dyDescent="0.2">
      <c r="A76" s="308"/>
      <c r="B76" s="272"/>
      <c r="C76" s="226"/>
      <c r="D76" s="224"/>
      <c r="E76" s="121" t="str">
        <f>IF(C75="○",IF($D75&lt;&gt;"",VLOOKUP($D75,新規学連登録者入力シート!$A$2:$U$101,7,FALSE),""),IF($D75&lt;&gt;"",IF(VLOOKUP(個人情報!$D75,登録者リスト!$A$1:$F$43729,4,FALSE)=基本情報!$D$6,VLOOKUP(個人情報!$D75,登録者リスト!$A$1:$F$43729,2,FALSE),""),""))</f>
        <v/>
      </c>
      <c r="F76" s="215"/>
      <c r="G76" s="121" t="str">
        <f>IF(C75="○",IF($D75&lt;&gt;"",VLOOKUP($D75,新規学連登録者入力シート!$A$2:$U$101,19,FALSE),""),IF($D75&lt;&gt;"",IF(VLOOKUP(個人情報!$D75,登録者リスト!$A$1:$F$43729,4,FALSE)=基本情報!$D$6,VLOOKUP(個人情報!$D75,登録者リスト!$A$1:$F$43729,6,FALSE),""),""))</f>
        <v/>
      </c>
      <c r="H76" s="213"/>
      <c r="I76" s="217"/>
      <c r="J76" s="217"/>
      <c r="K76" s="219"/>
      <c r="L76" s="106"/>
      <c r="M76" s="268"/>
      <c r="N76" s="224"/>
      <c r="O76" s="197"/>
      <c r="P76" s="251"/>
      <c r="Q76" s="197"/>
      <c r="R76" s="251"/>
      <c r="S76" s="209"/>
      <c r="T76" s="253"/>
      <c r="U76" s="162"/>
      <c r="V76" s="154"/>
      <c r="W76" s="155" t="s">
        <v>23</v>
      </c>
      <c r="X76" s="94"/>
      <c r="Y76" s="155" t="s">
        <v>25</v>
      </c>
      <c r="Z76" s="94"/>
      <c r="AA76" s="155" t="s">
        <v>26</v>
      </c>
      <c r="AB76" s="217"/>
      <c r="AC76" s="102" t="e">
        <f>IF(#REF!="",ASC(AD75&amp;IF(AF76&lt;&gt;"",TEXT(AF76,"00"),"")&amp;IF(AH76&lt;&gt;"",TEXT(AH76,"00"),"")&amp;IF(AJ76&lt;&gt;"",TEXT(AJ76,"00"),"")),ASC(#REF!))</f>
        <v>#REF!</v>
      </c>
      <c r="AD76" s="199"/>
      <c r="AE76" s="201"/>
      <c r="AF76" s="203"/>
      <c r="AG76" s="201"/>
      <c r="AH76" s="203"/>
      <c r="AI76" s="205"/>
      <c r="AJ76" s="263"/>
      <c r="AK76" s="224"/>
      <c r="AL76" s="197"/>
      <c r="AM76" s="251"/>
      <c r="AN76" s="197"/>
      <c r="AO76" s="251"/>
      <c r="AP76" s="209"/>
      <c r="AQ76" s="288"/>
      <c r="AS76" s="5" t="str">
        <f>IF(AND(I76&lt;&gt;"107 ハーフマラソン",I76&lt;&gt;"062 10000mW"),D75 &amp; "-" &amp; I76,D75 &amp; "-" &amp; I76 &amp; J76)</f>
        <v>-</v>
      </c>
      <c r="AT76" s="5" t="str">
        <f>IF(ISERROR(VLOOKUP(個人情報!$AS76,登録者リスト!#REF!,4,FALSE)),"○","")</f>
        <v>○</v>
      </c>
      <c r="AU76" s="5" t="e">
        <f>IF(AND(I76&lt;&gt;"107 ハーフマラソン",I76&lt;&gt;"062 10000mW"),#REF! &amp; "-" &amp; I76,#REF! &amp; "-" &amp; I76 &amp; J76)</f>
        <v>#REF!</v>
      </c>
      <c r="AV76" s="5" t="str">
        <f>IF(ISERROR(VLOOKUP(AU76,突破者リスト外資格記録入力シート!$D$7:$M$106,2,FALSE)),"○","")</f>
        <v>○</v>
      </c>
      <c r="AX76" s="5" t="str">
        <f>IF(I76="107 ハーフマラソン","H",IF(I76="062 10000mW","W",""))</f>
        <v/>
      </c>
      <c r="AY76" s="5" t="e">
        <f>VLOOKUP($I76 &amp; $J76,標準記録!$A$1:$D$26,2,FALSE)</f>
        <v>#N/A</v>
      </c>
      <c r="AZ76" s="5" t="e">
        <f>VLOOKUP($I76 &amp; $J76,標準記録!$A$1:$D$26,3,FALSE)</f>
        <v>#N/A</v>
      </c>
      <c r="BA76" s="5" t="e">
        <f>VLOOKUP($I76 &amp; $J76,標準記録!$A$1:$D$26,4,FALSE)</f>
        <v>#N/A</v>
      </c>
      <c r="BB76" s="5" t="str">
        <f>IF(BC76="","",A75)</f>
        <v/>
      </c>
      <c r="BC76" s="5" t="str">
        <f>IF(OR(I76="201 十種競技",I76="202 七種競技"),#REF!,"")</f>
        <v/>
      </c>
      <c r="BD76" s="5" t="str">
        <f>IF(I76="107 ハーフマラソン",#REF!,"")</f>
        <v/>
      </c>
      <c r="BE76" s="5" t="str">
        <f>I76 &amp; K76</f>
        <v/>
      </c>
      <c r="BF76" s="5">
        <f>I76</f>
        <v>0</v>
      </c>
      <c r="BG76" s="5">
        <f>COUNTIF($BF$5:$BF$401,I76)</f>
        <v>160</v>
      </c>
      <c r="BH76" s="5">
        <f>COUNTIF($BE$5:$BE$401,I76 &amp; "B標準")</f>
        <v>0</v>
      </c>
    </row>
    <row r="77" spans="1:61" ht="15" thickTop="1" thickBot="1" x14ac:dyDescent="0.2">
      <c r="A77" s="309"/>
      <c r="B77" s="256" t="s">
        <v>128</v>
      </c>
      <c r="C77" s="257"/>
      <c r="D77" s="257"/>
      <c r="E77" s="257"/>
      <c r="F77" s="257"/>
      <c r="G77" s="258"/>
      <c r="H77" s="118"/>
      <c r="I77" s="259"/>
      <c r="J77" s="260"/>
      <c r="K77" s="260"/>
      <c r="L77" s="260"/>
      <c r="M77" s="260"/>
      <c r="N77" s="260"/>
      <c r="O77" s="260"/>
      <c r="P77" s="260"/>
      <c r="Q77" s="260"/>
      <c r="R77" s="260"/>
      <c r="S77" s="260"/>
      <c r="T77" s="260"/>
      <c r="U77" s="260"/>
      <c r="V77" s="260"/>
      <c r="W77" s="260"/>
      <c r="X77" s="260"/>
      <c r="Y77" s="260"/>
      <c r="Z77" s="260"/>
      <c r="AA77" s="260"/>
      <c r="AB77" s="260"/>
      <c r="AC77" s="260"/>
      <c r="AD77" s="260"/>
      <c r="AE77" s="260"/>
      <c r="AF77" s="260"/>
      <c r="AG77" s="260"/>
      <c r="AH77" s="260"/>
      <c r="AI77" s="260"/>
      <c r="AJ77" s="260"/>
      <c r="AK77" s="260"/>
      <c r="AL77" s="260"/>
      <c r="AM77" s="260"/>
      <c r="AN77" s="260"/>
      <c r="AO77" s="260"/>
      <c r="AP77" s="260"/>
      <c r="AQ77" s="261"/>
    </row>
    <row r="78" spans="1:61" ht="27" x14ac:dyDescent="0.15">
      <c r="A78" s="305"/>
      <c r="B78" s="289" t="s">
        <v>0</v>
      </c>
      <c r="C78" s="289" t="s">
        <v>242</v>
      </c>
      <c r="D78" s="289" t="str">
        <f>IF(C80="○","整理番号","登録番号")</f>
        <v>登録番号</v>
      </c>
      <c r="E78" s="134" t="s">
        <v>13550</v>
      </c>
      <c r="F78" s="291" t="s">
        <v>275</v>
      </c>
      <c r="G78" s="147" t="s">
        <v>1</v>
      </c>
      <c r="H78" s="269" t="s">
        <v>13551</v>
      </c>
      <c r="I78" s="292" t="s">
        <v>2</v>
      </c>
      <c r="J78" s="269" t="s">
        <v>284</v>
      </c>
      <c r="K78" s="269" t="s">
        <v>3</v>
      </c>
      <c r="L78" s="136" t="s">
        <v>243</v>
      </c>
      <c r="M78" s="137" t="s">
        <v>16</v>
      </c>
      <c r="N78" s="274" t="s">
        <v>4</v>
      </c>
      <c r="O78" s="275"/>
      <c r="P78" s="275"/>
      <c r="Q78" s="275"/>
      <c r="R78" s="275"/>
      <c r="S78" s="275"/>
      <c r="T78" s="275"/>
      <c r="U78" s="275"/>
      <c r="V78" s="275"/>
      <c r="W78" s="275"/>
      <c r="X78" s="275"/>
      <c r="Y78" s="275"/>
      <c r="Z78" s="275"/>
      <c r="AA78" s="275"/>
      <c r="AB78" s="276"/>
      <c r="AC78" s="138" t="s">
        <v>16</v>
      </c>
      <c r="AD78" s="277" t="s">
        <v>448</v>
      </c>
      <c r="AE78" s="278"/>
      <c r="AF78" s="278"/>
      <c r="AG78" s="278"/>
      <c r="AH78" s="278"/>
      <c r="AI78" s="278"/>
      <c r="AJ78" s="278"/>
      <c r="AK78" s="274" t="s">
        <v>445</v>
      </c>
      <c r="AL78" s="275"/>
      <c r="AM78" s="275"/>
      <c r="AN78" s="275"/>
      <c r="AO78" s="275"/>
      <c r="AP78" s="275"/>
      <c r="AQ78" s="279"/>
    </row>
    <row r="79" spans="1:61" ht="14.25" thickBot="1" x14ac:dyDescent="0.2">
      <c r="A79" s="306"/>
      <c r="B79" s="290"/>
      <c r="C79" s="290"/>
      <c r="D79" s="290"/>
      <c r="E79" s="139" t="s">
        <v>6</v>
      </c>
      <c r="F79" s="270"/>
      <c r="G79" s="148" t="s">
        <v>7</v>
      </c>
      <c r="H79" s="270"/>
      <c r="I79" s="293"/>
      <c r="J79" s="273"/>
      <c r="K79" s="273"/>
      <c r="L79" s="141"/>
      <c r="M79" s="142"/>
      <c r="N79" s="280" t="s">
        <v>8</v>
      </c>
      <c r="O79" s="281"/>
      <c r="P79" s="281"/>
      <c r="Q79" s="281"/>
      <c r="R79" s="281"/>
      <c r="S79" s="281"/>
      <c r="T79" s="282"/>
      <c r="U79" s="151"/>
      <c r="V79" s="156" t="s">
        <v>10</v>
      </c>
      <c r="W79" s="157"/>
      <c r="X79" s="160"/>
      <c r="Y79" s="144"/>
      <c r="Z79" s="160"/>
      <c r="AA79" s="145"/>
      <c r="AB79" s="140" t="s">
        <v>11</v>
      </c>
      <c r="AC79" s="146"/>
      <c r="AD79" s="283" t="s">
        <v>8</v>
      </c>
      <c r="AE79" s="284"/>
      <c r="AF79" s="284"/>
      <c r="AG79" s="284"/>
      <c r="AH79" s="284"/>
      <c r="AI79" s="284"/>
      <c r="AJ79" s="285"/>
      <c r="AK79" s="280" t="s">
        <v>8</v>
      </c>
      <c r="AL79" s="281"/>
      <c r="AM79" s="281"/>
      <c r="AN79" s="281"/>
      <c r="AO79" s="281"/>
      <c r="AP79" s="281"/>
      <c r="AQ79" s="286"/>
    </row>
    <row r="80" spans="1:61" x14ac:dyDescent="0.15">
      <c r="A80" s="307">
        <v>16</v>
      </c>
      <c r="B80" s="271" t="str">
        <f>IF(OR(B75="",E80=""),"",B75+1)</f>
        <v/>
      </c>
      <c r="C80" s="225"/>
      <c r="D80" s="223"/>
      <c r="E80" s="119" t="str">
        <f>IF(C80="○",IF($D80&lt;&gt;"",VLOOKUP($D80,新規学連登録者入力シート!$A$2:$U$101,8,FALSE),""),IF($D80&lt;&gt;"",IF(VLOOKUP(個人情報!$D80,登録者リスト!$A$1:$F$43729,4,FALSE)=基本情報!$D$6,VLOOKUP(個人情報!$D80,登録者リスト!$A$1:$F$43729,3,FALSE),""),""))</f>
        <v/>
      </c>
      <c r="F80" s="214" t="str">
        <f>IF(C80="○",IF($D80&lt;&gt;"",VLOOKUP($D80,新規学連登録者入力シート!$A$2:$U$101,9,FALSE),""),IF($D80&lt;&gt;"",IF(VLOOKUP(個人情報!$D80,登録者リスト!$A$1:$G$43729,4,FALSE)=基本情報!$D$6,VLOOKUP(個人情報!$D80,登録者リスト!$A$1:$G$43729,7,FALSE),""),""))</f>
        <v/>
      </c>
      <c r="G80" s="120" t="str">
        <f>IF(C80="○",IF($D80&lt;&gt;"",VLOOKUP($D80,新規学連登録者入力シート!$A$2:$U$101,14,FALSE),""),IF($D80&lt;&gt;"",IF(VLOOKUP(個人情報!$D80,登録者リスト!$A$1:$F$43729,4,FALSE)=基本情報!$D$6,VLOOKUP(個人情報!$D80,登録者リスト!$A$1:$F$43729,5,FALSE),""),""))</f>
        <v/>
      </c>
      <c r="H80" s="212" t="str">
        <f>IF(C80="○",IF($D80&lt;&gt;"",VLOOKUP($D80,新規学連登録者入力シート!$A$2:$U$101,19,FALSE),""),IF($D80&lt;&gt;"",IF(VLOOKUP(個人情報!$D80,登録者リスト!$A$1:$H$43729,4,FALSE)=基本情報!$D$6,VLOOKUP(個人情報!$D80,登録者リスト!$A$1:$H$43729,8,FALSE),""),""))</f>
        <v/>
      </c>
      <c r="I80" s="216"/>
      <c r="J80" s="216"/>
      <c r="K80" s="218" t="str">
        <f>IFERROR(IF(I80="","",IF(AND(I80&lt;&gt;"107 ハーフマラソン",I80&lt;&gt;"062 10000mW"),IF(BA80="T",IF(VALUE(M80)&lt;=AY80,"A標準",IF(VALUE(M80)&lt;=AZ80,"B標準","未突破")),IF(VALUE(M80)&gt;=AY80,"A標準",IF(VALUE(M80)&gt;=AZ80,"B標準","未突破"))),IF(VALUE(M80)&lt;=AZ80,"","未突破"))),"")</f>
        <v/>
      </c>
      <c r="L80" s="105"/>
      <c r="M80" s="267" t="str">
        <f>IF(U80="",ASC(N80&amp;IF(P80&lt;&gt;"",TEXT(P80,"00"),"")&amp;IF(R80&lt;&gt;"",TEXT(R80,"00"),"")&amp;IF(T80&lt;&gt;"",TEXT(T80,"00"),"")),ASC(U80))</f>
        <v/>
      </c>
      <c r="N80" s="223"/>
      <c r="O80" s="196" t="s">
        <v>239</v>
      </c>
      <c r="P80" s="250"/>
      <c r="Q80" s="196" t="s">
        <v>240</v>
      </c>
      <c r="R80" s="250"/>
      <c r="S80" s="208" t="s">
        <v>241</v>
      </c>
      <c r="T80" s="252"/>
      <c r="U80" s="150"/>
      <c r="V80" s="152"/>
      <c r="W80" s="153" t="s">
        <v>23</v>
      </c>
      <c r="X80" s="161"/>
      <c r="Y80" s="153" t="s">
        <v>24</v>
      </c>
      <c r="Z80" s="161"/>
      <c r="AA80" s="153" t="s">
        <v>26</v>
      </c>
      <c r="AB80" s="216"/>
      <c r="AC80" s="101" t="e">
        <f>IF(#REF!="",ASC(AD80&amp;IF(AF80&lt;&gt;"",TEXT(AF80,"00"),"")&amp;IF(AH80&lt;&gt;"",TEXT(AH80,"00"),"")&amp;IF(AJ80&lt;&gt;"",TEXT(AJ80,"00"),"")),ASC(#REF!))</f>
        <v>#REF!</v>
      </c>
      <c r="AD80" s="198" t="str">
        <f>IF(I80="","",IF(I80="201 十種競技","",VLOOKUP(I80,大学記録!$A$3:$H$5,2,FALSE)))</f>
        <v/>
      </c>
      <c r="AE80" s="200" t="s">
        <v>239</v>
      </c>
      <c r="AF80" s="202" t="str">
        <f>IF(I80="","",IF(I80="201 十種競技","",VLOOKUP(I80,大学記録!$A$3:$H$5,4,FALSE)))</f>
        <v/>
      </c>
      <c r="AG80" s="200" t="s">
        <v>240</v>
      </c>
      <c r="AH80" s="202" t="str">
        <f>IF(I80="","",IF(I80="201 十種競技","",VLOOKUP(I80,大学記録!$A$3:$H$5,6,FALSE)))</f>
        <v/>
      </c>
      <c r="AI80" s="204" t="s">
        <v>241</v>
      </c>
      <c r="AJ80" s="262" t="str">
        <f>IF(I80="","",IF(I80="201 十種競技","",VLOOKUP(I80,大学記録!$A$3:$H$5,8,FALSE)))</f>
        <v/>
      </c>
      <c r="AK80" s="223"/>
      <c r="AL80" s="196" t="s">
        <v>239</v>
      </c>
      <c r="AM80" s="250"/>
      <c r="AN80" s="196" t="s">
        <v>240</v>
      </c>
      <c r="AO80" s="250"/>
      <c r="AP80" s="208" t="s">
        <v>241</v>
      </c>
      <c r="AQ80" s="287"/>
      <c r="AS80" s="5" t="str">
        <f>IF(AND(I80&lt;&gt;"107 ハーフマラソン",I80&lt;&gt;"062 10000mW"),D80 &amp; "-" &amp; I80,D80 &amp; "-" &amp; I80 &amp; J80)</f>
        <v>-</v>
      </c>
      <c r="AT80" s="5" t="str">
        <f>IF(ISERROR(VLOOKUP(個人情報!$AS80,登録者リスト!#REF!,4,FALSE)),"○","")</f>
        <v>○</v>
      </c>
      <c r="AU80" s="5" t="e">
        <f>IF(AND(I80&lt;&gt;"107 ハーフマラソン",I80&lt;&gt;"062 10000mW"),#REF! &amp; "-" &amp; I80,#REF! &amp; "-" &amp; I80 &amp; J80)</f>
        <v>#REF!</v>
      </c>
      <c r="AV80" s="5" t="str">
        <f>IF(ISERROR(VLOOKUP(AU80,突破者リスト外資格記録入力シート!$D$7:$M$106,2,FALSE)),"○","")</f>
        <v>○</v>
      </c>
      <c r="AW80" s="5" t="str">
        <f>IF(C80="○","整理番号","登録番号")</f>
        <v>登録番号</v>
      </c>
      <c r="AX80" s="5" t="str">
        <f>IF(I80="107 ハーフマラソン","H",IF(I80="062 10000mW","W",""))</f>
        <v/>
      </c>
      <c r="AY80" s="5" t="e">
        <f>VLOOKUP($I80 &amp; $J80,標準記録!$A$1:$D$26,2,FALSE)</f>
        <v>#N/A</v>
      </c>
      <c r="AZ80" s="5" t="e">
        <f>VLOOKUP($I80 &amp; $J80,標準記録!$A$1:$D$26,3,FALSE)</f>
        <v>#N/A</v>
      </c>
      <c r="BA80" s="5" t="e">
        <f>VLOOKUP($I80 &amp; $J80,標準記録!$A$1:$D$26,4,FALSE)</f>
        <v>#N/A</v>
      </c>
      <c r="BB80" s="5" t="str">
        <f>IF(BC80="","",A80)</f>
        <v/>
      </c>
      <c r="BC80" s="5" t="str">
        <f>IF(OR(I80="201 十種競技",I80="202 七種競技"),#REF!,"")</f>
        <v/>
      </c>
      <c r="BD80" s="5" t="str">
        <f>IF(I80="107 ハーフマラソン",#REF!,"")</f>
        <v/>
      </c>
      <c r="BE80" s="5" t="str">
        <f>I80 &amp; K80</f>
        <v/>
      </c>
      <c r="BF80" s="5">
        <f>I80</f>
        <v>0</v>
      </c>
      <c r="BG80" s="5">
        <f>COUNTIF($BF$5:$BF$401,I80)</f>
        <v>160</v>
      </c>
      <c r="BH80" s="5">
        <f>COUNTIF($BE$5:$BE$401,I80 &amp; "B標準")</f>
        <v>0</v>
      </c>
      <c r="BI80" s="5" t="str">
        <f>D78 &amp; D80</f>
        <v>登録番号</v>
      </c>
    </row>
    <row r="81" spans="1:61" ht="14.25" thickBot="1" x14ac:dyDescent="0.2">
      <c r="A81" s="308"/>
      <c r="B81" s="272"/>
      <c r="C81" s="226"/>
      <c r="D81" s="224"/>
      <c r="E81" s="121" t="str">
        <f>IF(C80="○",IF($D80&lt;&gt;"",VLOOKUP($D80,新規学連登録者入力シート!$A$2:$U$101,7,FALSE),""),IF($D80&lt;&gt;"",IF(VLOOKUP(個人情報!$D80,登録者リスト!$A$1:$F$43729,4,FALSE)=基本情報!$D$6,VLOOKUP(個人情報!$D80,登録者リスト!$A$1:$F$43729,2,FALSE),""),""))</f>
        <v/>
      </c>
      <c r="F81" s="215"/>
      <c r="G81" s="121" t="str">
        <f>IF(C80="○",IF($D80&lt;&gt;"",VLOOKUP($D80,新規学連登録者入力シート!$A$2:$U$101,19,FALSE),""),IF($D80&lt;&gt;"",IF(VLOOKUP(個人情報!$D80,登録者リスト!$A$1:$F$43729,4,FALSE)=基本情報!$D$6,VLOOKUP(個人情報!$D80,登録者リスト!$A$1:$F$43729,6,FALSE),""),""))</f>
        <v/>
      </c>
      <c r="H81" s="213"/>
      <c r="I81" s="217"/>
      <c r="J81" s="217"/>
      <c r="K81" s="219"/>
      <c r="L81" s="106"/>
      <c r="M81" s="268"/>
      <c r="N81" s="224"/>
      <c r="O81" s="197"/>
      <c r="P81" s="251"/>
      <c r="Q81" s="197"/>
      <c r="R81" s="251"/>
      <c r="S81" s="209"/>
      <c r="T81" s="253"/>
      <c r="U81" s="162"/>
      <c r="V81" s="154"/>
      <c r="W81" s="155" t="s">
        <v>23</v>
      </c>
      <c r="X81" s="94"/>
      <c r="Y81" s="155" t="s">
        <v>25</v>
      </c>
      <c r="Z81" s="94"/>
      <c r="AA81" s="155" t="s">
        <v>26</v>
      </c>
      <c r="AB81" s="217"/>
      <c r="AC81" s="102" t="e">
        <f>IF(#REF!="",ASC(AD80&amp;IF(AF81&lt;&gt;"",TEXT(AF81,"00"),"")&amp;IF(AH81&lt;&gt;"",TEXT(AH81,"00"),"")&amp;IF(AJ81&lt;&gt;"",TEXT(AJ81,"00"),"")),ASC(#REF!))</f>
        <v>#REF!</v>
      </c>
      <c r="AD81" s="199"/>
      <c r="AE81" s="201"/>
      <c r="AF81" s="203"/>
      <c r="AG81" s="201"/>
      <c r="AH81" s="203"/>
      <c r="AI81" s="205"/>
      <c r="AJ81" s="263"/>
      <c r="AK81" s="224"/>
      <c r="AL81" s="197"/>
      <c r="AM81" s="251"/>
      <c r="AN81" s="197"/>
      <c r="AO81" s="251"/>
      <c r="AP81" s="209"/>
      <c r="AQ81" s="288"/>
      <c r="AS81" s="5" t="str">
        <f>IF(AND(I81&lt;&gt;"107 ハーフマラソン",I81&lt;&gt;"062 10000mW"),D80 &amp; "-" &amp; I81,D80 &amp; "-" &amp; I81 &amp; J81)</f>
        <v>-</v>
      </c>
      <c r="AT81" s="5" t="str">
        <f>IF(ISERROR(VLOOKUP(個人情報!$AS81,登録者リスト!#REF!,4,FALSE)),"○","")</f>
        <v>○</v>
      </c>
      <c r="AU81" s="5" t="e">
        <f>IF(AND(I81&lt;&gt;"107 ハーフマラソン",I81&lt;&gt;"062 10000mW"),#REF! &amp; "-" &amp; I81,#REF! &amp; "-" &amp; I81 &amp; J81)</f>
        <v>#REF!</v>
      </c>
      <c r="AV81" s="5" t="str">
        <f>IF(ISERROR(VLOOKUP(AU81,突破者リスト外資格記録入力シート!$D$7:$M$106,2,FALSE)),"○","")</f>
        <v>○</v>
      </c>
      <c r="AX81" s="5" t="str">
        <f>IF(I81="107 ハーフマラソン","H",IF(I81="062 10000mW","W",""))</f>
        <v/>
      </c>
      <c r="AY81" s="5" t="e">
        <f>VLOOKUP($I81 &amp; $J81,標準記録!$A$1:$D$26,2,FALSE)</f>
        <v>#N/A</v>
      </c>
      <c r="AZ81" s="5" t="e">
        <f>VLOOKUP($I81 &amp; $J81,標準記録!$A$1:$D$26,3,FALSE)</f>
        <v>#N/A</v>
      </c>
      <c r="BA81" s="5" t="e">
        <f>VLOOKUP($I81 &amp; $J81,標準記録!$A$1:$D$26,4,FALSE)</f>
        <v>#N/A</v>
      </c>
      <c r="BB81" s="5" t="str">
        <f>IF(BC81="","",A80)</f>
        <v/>
      </c>
      <c r="BC81" s="5" t="str">
        <f>IF(OR(I81="201 十種競技",I81="202 七種競技"),#REF!,"")</f>
        <v/>
      </c>
      <c r="BD81" s="5" t="str">
        <f>IF(I81="107 ハーフマラソン",#REF!,"")</f>
        <v/>
      </c>
      <c r="BE81" s="5" t="str">
        <f>I81 &amp; K81</f>
        <v/>
      </c>
      <c r="BF81" s="5">
        <f>I81</f>
        <v>0</v>
      </c>
      <c r="BG81" s="5">
        <f>COUNTIF($BF$5:$BF$401,I81)</f>
        <v>160</v>
      </c>
      <c r="BH81" s="5">
        <f>COUNTIF($BE$5:$BE$401,I81 &amp; "B標準")</f>
        <v>0</v>
      </c>
    </row>
    <row r="82" spans="1:61" ht="15" thickTop="1" thickBot="1" x14ac:dyDescent="0.2">
      <c r="A82" s="309"/>
      <c r="B82" s="256" t="s">
        <v>128</v>
      </c>
      <c r="C82" s="257"/>
      <c r="D82" s="257"/>
      <c r="E82" s="257"/>
      <c r="F82" s="257"/>
      <c r="G82" s="258"/>
      <c r="H82" s="118"/>
      <c r="I82" s="259"/>
      <c r="J82" s="260"/>
      <c r="K82" s="260"/>
      <c r="L82" s="260"/>
      <c r="M82" s="260"/>
      <c r="N82" s="260"/>
      <c r="O82" s="260"/>
      <c r="P82" s="260"/>
      <c r="Q82" s="260"/>
      <c r="R82" s="260"/>
      <c r="S82" s="260"/>
      <c r="T82" s="260"/>
      <c r="U82" s="260"/>
      <c r="V82" s="260"/>
      <c r="W82" s="260"/>
      <c r="X82" s="260"/>
      <c r="Y82" s="260"/>
      <c r="Z82" s="260"/>
      <c r="AA82" s="260"/>
      <c r="AB82" s="260"/>
      <c r="AC82" s="260"/>
      <c r="AD82" s="260"/>
      <c r="AE82" s="260"/>
      <c r="AF82" s="260"/>
      <c r="AG82" s="260"/>
      <c r="AH82" s="260"/>
      <c r="AI82" s="260"/>
      <c r="AJ82" s="260"/>
      <c r="AK82" s="260"/>
      <c r="AL82" s="260"/>
      <c r="AM82" s="260"/>
      <c r="AN82" s="260"/>
      <c r="AO82" s="260"/>
      <c r="AP82" s="260"/>
      <c r="AQ82" s="261"/>
    </row>
    <row r="83" spans="1:61" ht="27" x14ac:dyDescent="0.15">
      <c r="A83" s="305"/>
      <c r="B83" s="289" t="s">
        <v>0</v>
      </c>
      <c r="C83" s="289" t="s">
        <v>242</v>
      </c>
      <c r="D83" s="289" t="str">
        <f>IF(C85="○","整理番号","登録番号")</f>
        <v>登録番号</v>
      </c>
      <c r="E83" s="134" t="s">
        <v>13550</v>
      </c>
      <c r="F83" s="291" t="s">
        <v>275</v>
      </c>
      <c r="G83" s="147" t="s">
        <v>1</v>
      </c>
      <c r="H83" s="269" t="s">
        <v>13551</v>
      </c>
      <c r="I83" s="292" t="s">
        <v>2</v>
      </c>
      <c r="J83" s="269" t="s">
        <v>284</v>
      </c>
      <c r="K83" s="269" t="s">
        <v>3</v>
      </c>
      <c r="L83" s="136" t="s">
        <v>243</v>
      </c>
      <c r="M83" s="137" t="s">
        <v>16</v>
      </c>
      <c r="N83" s="274" t="s">
        <v>4</v>
      </c>
      <c r="O83" s="275"/>
      <c r="P83" s="275"/>
      <c r="Q83" s="275"/>
      <c r="R83" s="275"/>
      <c r="S83" s="275"/>
      <c r="T83" s="275"/>
      <c r="U83" s="275"/>
      <c r="V83" s="275"/>
      <c r="W83" s="275"/>
      <c r="X83" s="275"/>
      <c r="Y83" s="275"/>
      <c r="Z83" s="275"/>
      <c r="AA83" s="275"/>
      <c r="AB83" s="276"/>
      <c r="AC83" s="138" t="s">
        <v>16</v>
      </c>
      <c r="AD83" s="277" t="s">
        <v>448</v>
      </c>
      <c r="AE83" s="278"/>
      <c r="AF83" s="278"/>
      <c r="AG83" s="278"/>
      <c r="AH83" s="278"/>
      <c r="AI83" s="278"/>
      <c r="AJ83" s="278"/>
      <c r="AK83" s="274" t="s">
        <v>445</v>
      </c>
      <c r="AL83" s="275"/>
      <c r="AM83" s="275"/>
      <c r="AN83" s="275"/>
      <c r="AO83" s="275"/>
      <c r="AP83" s="275"/>
      <c r="AQ83" s="279"/>
    </row>
    <row r="84" spans="1:61" ht="14.25" thickBot="1" x14ac:dyDescent="0.2">
      <c r="A84" s="306"/>
      <c r="B84" s="290"/>
      <c r="C84" s="290"/>
      <c r="D84" s="290"/>
      <c r="E84" s="139" t="s">
        <v>6</v>
      </c>
      <c r="F84" s="270"/>
      <c r="G84" s="148" t="s">
        <v>7</v>
      </c>
      <c r="H84" s="270"/>
      <c r="I84" s="293"/>
      <c r="J84" s="273"/>
      <c r="K84" s="273"/>
      <c r="L84" s="141"/>
      <c r="M84" s="142"/>
      <c r="N84" s="280" t="s">
        <v>8</v>
      </c>
      <c r="O84" s="281"/>
      <c r="P84" s="281"/>
      <c r="Q84" s="281"/>
      <c r="R84" s="281"/>
      <c r="S84" s="281"/>
      <c r="T84" s="282"/>
      <c r="U84" s="151"/>
      <c r="V84" s="143" t="s">
        <v>10</v>
      </c>
      <c r="W84" s="144"/>
      <c r="X84" s="160"/>
      <c r="Y84" s="144"/>
      <c r="Z84" s="160"/>
      <c r="AA84" s="145"/>
      <c r="AB84" s="140" t="s">
        <v>11</v>
      </c>
      <c r="AC84" s="146"/>
      <c r="AD84" s="283" t="s">
        <v>8</v>
      </c>
      <c r="AE84" s="284"/>
      <c r="AF84" s="284"/>
      <c r="AG84" s="284"/>
      <c r="AH84" s="284"/>
      <c r="AI84" s="284"/>
      <c r="AJ84" s="285"/>
      <c r="AK84" s="280" t="s">
        <v>8</v>
      </c>
      <c r="AL84" s="281"/>
      <c r="AM84" s="281"/>
      <c r="AN84" s="281"/>
      <c r="AO84" s="281"/>
      <c r="AP84" s="281"/>
      <c r="AQ84" s="286"/>
    </row>
    <row r="85" spans="1:61" x14ac:dyDescent="0.15">
      <c r="A85" s="307">
        <v>17</v>
      </c>
      <c r="B85" s="271" t="str">
        <f>IF(OR(B80="",E85=""),"",B80+1)</f>
        <v/>
      </c>
      <c r="C85" s="225"/>
      <c r="D85" s="223"/>
      <c r="E85" s="131" t="str">
        <f>IF(C85="○",IF($D85&lt;&gt;"",VLOOKUP($D85,新規学連登録者入力シート!$A$2:$U$101,8,FALSE),""),IF($D85&lt;&gt;"",IF(VLOOKUP(個人情報!$D85,登録者リスト!$A$1:$F$43729,4,FALSE)=基本情報!$D$6,VLOOKUP(個人情報!$D85,登録者リスト!$A$1:$F$43729,3,FALSE),""),""))</f>
        <v/>
      </c>
      <c r="F85" s="214" t="str">
        <f>IF(C85="○",IF($D85&lt;&gt;"",VLOOKUP($D85,新規学連登録者入力シート!$A$2:$U$101,9,FALSE),""),IF($D85&lt;&gt;"",IF(VLOOKUP(個人情報!$D85,登録者リスト!$A$1:$G$43729,4,FALSE)=基本情報!$D$6,VLOOKUP(個人情報!$D85,登録者リスト!$A$1:$G$43729,7,FALSE),""),""))</f>
        <v/>
      </c>
      <c r="G85" s="132" t="str">
        <f>IF(C85="○",IF($D85&lt;&gt;"",VLOOKUP($D85,新規学連登録者入力シート!$A$2:$U$101,14,FALSE),""),IF($D85&lt;&gt;"",IF(VLOOKUP(個人情報!$D85,登録者リスト!$A$1:$F$43729,4,FALSE)=基本情報!$D$6,VLOOKUP(個人情報!$D85,登録者リスト!$A$1:$F$43729,5,FALSE),""),""))</f>
        <v/>
      </c>
      <c r="H85" s="212" t="str">
        <f>IF(C85="○",IF($D85&lt;&gt;"",VLOOKUP($D85,新規学連登録者入力シート!$A$2:$U$101,19,FALSE),""),IF($D85&lt;&gt;"",IF(VLOOKUP(個人情報!$D85,登録者リスト!$A$1:$H$43729,4,FALSE)=基本情報!$D$6,VLOOKUP(個人情報!$D85,登録者リスト!$A$1:$H$43729,8,FALSE),""),""))</f>
        <v/>
      </c>
      <c r="I85" s="216"/>
      <c r="J85" s="216"/>
      <c r="K85" s="218" t="str">
        <f>IFERROR(IF(I85="","",IF(AND(I85&lt;&gt;"107 ハーフマラソン",I85&lt;&gt;"062 10000mW"),IF(BA85="T",IF(VALUE(M85)&lt;=AY85,"A標準",IF(VALUE(M85)&lt;=AZ85,"B標準","未突破")),IF(VALUE(M85)&gt;=AY85,"A標準",IF(VALUE(M85)&gt;=AZ85,"B標準","未突破"))),IF(VALUE(M85)&lt;=AZ85,"","未突破"))),"")</f>
        <v/>
      </c>
      <c r="L85" s="105"/>
      <c r="M85" s="267" t="str">
        <f>IF(U85="",ASC(N85&amp;IF(P85&lt;&gt;"",TEXT(P85,"00"),"")&amp;IF(R85&lt;&gt;"",TEXT(R85,"00"),"")&amp;IF(T85&lt;&gt;"",TEXT(T85,"00"),"")),ASC(U85))</f>
        <v/>
      </c>
      <c r="N85" s="223"/>
      <c r="O85" s="196" t="s">
        <v>239</v>
      </c>
      <c r="P85" s="250"/>
      <c r="Q85" s="196" t="s">
        <v>240</v>
      </c>
      <c r="R85" s="250"/>
      <c r="S85" s="208" t="s">
        <v>241</v>
      </c>
      <c r="T85" s="252"/>
      <c r="U85" s="150"/>
      <c r="V85" s="152"/>
      <c r="W85" s="153" t="s">
        <v>23</v>
      </c>
      <c r="X85" s="161"/>
      <c r="Y85" s="153" t="s">
        <v>24</v>
      </c>
      <c r="Z85" s="161"/>
      <c r="AA85" s="153" t="s">
        <v>26</v>
      </c>
      <c r="AB85" s="216"/>
      <c r="AC85" s="101" t="e">
        <f>IF(#REF!="",ASC(AD85&amp;IF(AF85&lt;&gt;"",TEXT(AF85,"00"),"")&amp;IF(AH85&lt;&gt;"",TEXT(AH85,"00"),"")&amp;IF(AJ85&lt;&gt;"",TEXT(AJ85,"00"),"")),ASC(#REF!))</f>
        <v>#REF!</v>
      </c>
      <c r="AD85" s="198" t="str">
        <f>IF(I85="","",IF(I85="201 十種競技","",VLOOKUP(I85,大学記録!$A$3:$H$5,2,FALSE)))</f>
        <v/>
      </c>
      <c r="AE85" s="200" t="s">
        <v>239</v>
      </c>
      <c r="AF85" s="202" t="str">
        <f>IF(I85="","",IF(I85="201 十種競技","",VLOOKUP(I85,大学記録!$A$3:$H$5,4,FALSE)))</f>
        <v/>
      </c>
      <c r="AG85" s="200" t="s">
        <v>240</v>
      </c>
      <c r="AH85" s="202" t="str">
        <f>IF(I85="","",IF(I85="201 十種競技","",VLOOKUP(I85,大学記録!$A$3:$H$5,6,FALSE)))</f>
        <v/>
      </c>
      <c r="AI85" s="204" t="s">
        <v>241</v>
      </c>
      <c r="AJ85" s="262" t="str">
        <f>IF(I85="","",IF(I85="201 十種競技","",VLOOKUP(I85,大学記録!$A$3:$H$5,8,FALSE)))</f>
        <v/>
      </c>
      <c r="AK85" s="223"/>
      <c r="AL85" s="196" t="s">
        <v>239</v>
      </c>
      <c r="AM85" s="250"/>
      <c r="AN85" s="196" t="s">
        <v>240</v>
      </c>
      <c r="AO85" s="250"/>
      <c r="AP85" s="208" t="s">
        <v>241</v>
      </c>
      <c r="AQ85" s="287"/>
      <c r="AS85" s="5" t="str">
        <f>IF(AND(I85&lt;&gt;"107 ハーフマラソン",I85&lt;&gt;"062 10000mW"),D85 &amp; "-" &amp; I85,D85 &amp; "-" &amp; I85 &amp; J85)</f>
        <v>-</v>
      </c>
      <c r="AT85" s="5" t="str">
        <f>IF(ISERROR(VLOOKUP(個人情報!$AS85,登録者リスト!#REF!,4,FALSE)),"○","")</f>
        <v>○</v>
      </c>
      <c r="AU85" s="5" t="e">
        <f>IF(AND(I85&lt;&gt;"107 ハーフマラソン",I85&lt;&gt;"062 10000mW"),#REF! &amp; "-" &amp; I85,#REF! &amp; "-" &amp; I85 &amp; J85)</f>
        <v>#REF!</v>
      </c>
      <c r="AV85" s="5" t="str">
        <f>IF(ISERROR(VLOOKUP(AU85,突破者リスト外資格記録入力シート!$D$7:$M$106,2,FALSE)),"○","")</f>
        <v>○</v>
      </c>
      <c r="AW85" s="5" t="str">
        <f>IF(C85="○","整理番号","登録番号")</f>
        <v>登録番号</v>
      </c>
      <c r="AX85" s="5" t="str">
        <f>IF(I85="107 ハーフマラソン","H",IF(I85="062 10000mW","W",""))</f>
        <v/>
      </c>
      <c r="AY85" s="5" t="e">
        <f>VLOOKUP($I85 &amp; $J85,標準記録!$A$1:$D$26,2,FALSE)</f>
        <v>#N/A</v>
      </c>
      <c r="AZ85" s="5" t="e">
        <f>VLOOKUP($I85 &amp; $J85,標準記録!$A$1:$D$26,3,FALSE)</f>
        <v>#N/A</v>
      </c>
      <c r="BA85" s="5" t="e">
        <f>VLOOKUP($I85 &amp; $J85,標準記録!$A$1:$D$26,4,FALSE)</f>
        <v>#N/A</v>
      </c>
      <c r="BB85" s="5" t="str">
        <f>IF(BC85="","",A85)</f>
        <v/>
      </c>
      <c r="BC85" s="5" t="str">
        <f>IF(OR(I85="201 十種競技",I85="202 七種競技"),#REF!,"")</f>
        <v/>
      </c>
      <c r="BD85" s="5" t="str">
        <f>IF(I85="107 ハーフマラソン",#REF!,"")</f>
        <v/>
      </c>
      <c r="BE85" s="5" t="str">
        <f>I85 &amp; K85</f>
        <v/>
      </c>
      <c r="BF85" s="5">
        <f>I85</f>
        <v>0</v>
      </c>
      <c r="BG85" s="5">
        <f>COUNTIF($BF$5:$BF$401,I85)</f>
        <v>160</v>
      </c>
      <c r="BH85" s="5">
        <f>COUNTIF($BE$5:$BE$401,I85 &amp; "B標準")</f>
        <v>0</v>
      </c>
      <c r="BI85" s="5" t="str">
        <f>D83 &amp; D85</f>
        <v>登録番号</v>
      </c>
    </row>
    <row r="86" spans="1:61" ht="14.25" thickBot="1" x14ac:dyDescent="0.2">
      <c r="A86" s="308"/>
      <c r="B86" s="272"/>
      <c r="C86" s="226"/>
      <c r="D86" s="224"/>
      <c r="E86" s="128" t="str">
        <f>IF(C85="○",IF($D85&lt;&gt;"",VLOOKUP($D85,新規学連登録者入力シート!$A$2:$U$101,7,FALSE),""),IF($D85&lt;&gt;"",IF(VLOOKUP(個人情報!$D85,登録者リスト!$A$1:$F$43729,4,FALSE)=基本情報!$D$6,VLOOKUP(個人情報!$D85,登録者リスト!$A$1:$F$43729,2,FALSE),""),""))</f>
        <v/>
      </c>
      <c r="F86" s="215"/>
      <c r="G86" s="128" t="str">
        <f>IF(C85="○",IF($D85&lt;&gt;"",VLOOKUP($D85,新規学連登録者入力シート!$A$2:$U$101,19,FALSE),""),IF($D85&lt;&gt;"",IF(VLOOKUP(個人情報!$D85,登録者リスト!$A$1:$F$43729,4,FALSE)=基本情報!$D$6,VLOOKUP(個人情報!$D85,登録者リスト!$A$1:$F$43729,6,FALSE),""),""))</f>
        <v/>
      </c>
      <c r="H86" s="213"/>
      <c r="I86" s="217"/>
      <c r="J86" s="217"/>
      <c r="K86" s="219"/>
      <c r="L86" s="106"/>
      <c r="M86" s="268"/>
      <c r="N86" s="224"/>
      <c r="O86" s="197"/>
      <c r="P86" s="251"/>
      <c r="Q86" s="197"/>
      <c r="R86" s="251"/>
      <c r="S86" s="209"/>
      <c r="T86" s="253"/>
      <c r="U86" s="162"/>
      <c r="V86" s="154"/>
      <c r="W86" s="155" t="s">
        <v>23</v>
      </c>
      <c r="X86" s="94"/>
      <c r="Y86" s="155" t="s">
        <v>25</v>
      </c>
      <c r="Z86" s="94"/>
      <c r="AA86" s="155" t="s">
        <v>26</v>
      </c>
      <c r="AB86" s="217"/>
      <c r="AC86" s="102" t="e">
        <f>IF(#REF!="",ASC(AD85&amp;IF(AF86&lt;&gt;"",TEXT(AF86,"00"),"")&amp;IF(AH86&lt;&gt;"",TEXT(AH86,"00"),"")&amp;IF(AJ86&lt;&gt;"",TEXT(AJ86,"00"),"")),ASC(#REF!))</f>
        <v>#REF!</v>
      </c>
      <c r="AD86" s="199"/>
      <c r="AE86" s="201"/>
      <c r="AF86" s="203"/>
      <c r="AG86" s="201"/>
      <c r="AH86" s="203"/>
      <c r="AI86" s="205"/>
      <c r="AJ86" s="263"/>
      <c r="AK86" s="224"/>
      <c r="AL86" s="197"/>
      <c r="AM86" s="251"/>
      <c r="AN86" s="197"/>
      <c r="AO86" s="251"/>
      <c r="AP86" s="209"/>
      <c r="AQ86" s="288"/>
      <c r="AS86" s="5" t="str">
        <f>IF(AND(I86&lt;&gt;"107 ハーフマラソン",I86&lt;&gt;"062 10000mW"),D85 &amp; "-" &amp; I86,D85 &amp; "-" &amp; I86 &amp; J86)</f>
        <v>-</v>
      </c>
      <c r="AT86" s="5" t="str">
        <f>IF(ISERROR(VLOOKUP(個人情報!$AS86,登録者リスト!#REF!,4,FALSE)),"○","")</f>
        <v>○</v>
      </c>
      <c r="AU86" s="5" t="e">
        <f>IF(AND(I86&lt;&gt;"107 ハーフマラソン",I86&lt;&gt;"062 10000mW"),#REF! &amp; "-" &amp; I86,#REF! &amp; "-" &amp; I86 &amp; J86)</f>
        <v>#REF!</v>
      </c>
      <c r="AV86" s="5" t="str">
        <f>IF(ISERROR(VLOOKUP(AU86,突破者リスト外資格記録入力シート!$D$7:$M$106,2,FALSE)),"○","")</f>
        <v>○</v>
      </c>
      <c r="AX86" s="5" t="str">
        <f>IF(I86="107 ハーフマラソン","H",IF(I86="062 10000mW","W",""))</f>
        <v/>
      </c>
      <c r="AY86" s="5" t="e">
        <f>VLOOKUP($I86 &amp; $J86,標準記録!$A$1:$D$26,2,FALSE)</f>
        <v>#N/A</v>
      </c>
      <c r="AZ86" s="5" t="e">
        <f>VLOOKUP($I86 &amp; $J86,標準記録!$A$1:$D$26,3,FALSE)</f>
        <v>#N/A</v>
      </c>
      <c r="BA86" s="5" t="e">
        <f>VLOOKUP($I86 &amp; $J86,標準記録!$A$1:$D$26,4,FALSE)</f>
        <v>#N/A</v>
      </c>
      <c r="BB86" s="5" t="str">
        <f>IF(BC86="","",A85)</f>
        <v/>
      </c>
      <c r="BC86" s="5" t="str">
        <f>IF(OR(I86="201 十種競技",I86="202 七種競技"),#REF!,"")</f>
        <v/>
      </c>
      <c r="BD86" s="5" t="str">
        <f>IF(I86="107 ハーフマラソン",#REF!,"")</f>
        <v/>
      </c>
      <c r="BE86" s="5" t="str">
        <f>I86 &amp; K86</f>
        <v/>
      </c>
      <c r="BF86" s="5">
        <f>I86</f>
        <v>0</v>
      </c>
      <c r="BG86" s="5">
        <f>COUNTIF($BF$5:$BF$401,I86)</f>
        <v>160</v>
      </c>
      <c r="BH86" s="5">
        <f>COUNTIF($BE$5:$BE$401,I86 &amp; "B標準")</f>
        <v>0</v>
      </c>
    </row>
    <row r="87" spans="1:61" ht="15" thickTop="1" thickBot="1" x14ac:dyDescent="0.2">
      <c r="A87" s="309"/>
      <c r="B87" s="256" t="s">
        <v>128</v>
      </c>
      <c r="C87" s="257"/>
      <c r="D87" s="257"/>
      <c r="E87" s="257"/>
      <c r="F87" s="257"/>
      <c r="G87" s="258"/>
      <c r="H87" s="133"/>
      <c r="I87" s="259"/>
      <c r="J87" s="260"/>
      <c r="K87" s="260"/>
      <c r="L87" s="260"/>
      <c r="M87" s="260"/>
      <c r="N87" s="260"/>
      <c r="O87" s="260"/>
      <c r="P87" s="260"/>
      <c r="Q87" s="260"/>
      <c r="R87" s="260"/>
      <c r="S87" s="260"/>
      <c r="T87" s="260"/>
      <c r="U87" s="260"/>
      <c r="V87" s="260"/>
      <c r="W87" s="260"/>
      <c r="X87" s="260"/>
      <c r="Y87" s="260"/>
      <c r="Z87" s="260"/>
      <c r="AA87" s="260"/>
      <c r="AB87" s="260"/>
      <c r="AC87" s="260"/>
      <c r="AD87" s="260"/>
      <c r="AE87" s="260"/>
      <c r="AF87" s="260"/>
      <c r="AG87" s="260"/>
      <c r="AH87" s="260"/>
      <c r="AI87" s="260"/>
      <c r="AJ87" s="260"/>
      <c r="AK87" s="260"/>
      <c r="AL87" s="260"/>
      <c r="AM87" s="260"/>
      <c r="AN87" s="260"/>
      <c r="AO87" s="260"/>
      <c r="AP87" s="260"/>
      <c r="AQ87" s="261"/>
    </row>
    <row r="88" spans="1:61" ht="27" x14ac:dyDescent="0.15">
      <c r="A88" s="305"/>
      <c r="B88" s="289" t="s">
        <v>0</v>
      </c>
      <c r="C88" s="289" t="s">
        <v>242</v>
      </c>
      <c r="D88" s="289" t="str">
        <f>IF(C90="○","整理番号","登録番号")</f>
        <v>登録番号</v>
      </c>
      <c r="E88" s="134" t="s">
        <v>13550</v>
      </c>
      <c r="F88" s="291" t="s">
        <v>275</v>
      </c>
      <c r="G88" s="147" t="s">
        <v>1</v>
      </c>
      <c r="H88" s="269" t="s">
        <v>13551</v>
      </c>
      <c r="I88" s="292" t="s">
        <v>2</v>
      </c>
      <c r="J88" s="269" t="s">
        <v>284</v>
      </c>
      <c r="K88" s="269" t="s">
        <v>3</v>
      </c>
      <c r="L88" s="136" t="s">
        <v>243</v>
      </c>
      <c r="M88" s="137" t="s">
        <v>16</v>
      </c>
      <c r="N88" s="274" t="s">
        <v>4</v>
      </c>
      <c r="O88" s="275"/>
      <c r="P88" s="275"/>
      <c r="Q88" s="275"/>
      <c r="R88" s="275"/>
      <c r="S88" s="275"/>
      <c r="T88" s="275"/>
      <c r="U88" s="275"/>
      <c r="V88" s="275"/>
      <c r="W88" s="275"/>
      <c r="X88" s="275"/>
      <c r="Y88" s="275"/>
      <c r="Z88" s="275"/>
      <c r="AA88" s="275"/>
      <c r="AB88" s="276"/>
      <c r="AC88" s="138" t="s">
        <v>16</v>
      </c>
      <c r="AD88" s="277" t="s">
        <v>448</v>
      </c>
      <c r="AE88" s="278"/>
      <c r="AF88" s="278"/>
      <c r="AG88" s="278"/>
      <c r="AH88" s="278"/>
      <c r="AI88" s="278"/>
      <c r="AJ88" s="278"/>
      <c r="AK88" s="274" t="s">
        <v>445</v>
      </c>
      <c r="AL88" s="275"/>
      <c r="AM88" s="275"/>
      <c r="AN88" s="275"/>
      <c r="AO88" s="275"/>
      <c r="AP88" s="275"/>
      <c r="AQ88" s="279"/>
    </row>
    <row r="89" spans="1:61" ht="14.25" thickBot="1" x14ac:dyDescent="0.2">
      <c r="A89" s="306"/>
      <c r="B89" s="290"/>
      <c r="C89" s="290"/>
      <c r="D89" s="290"/>
      <c r="E89" s="139" t="s">
        <v>6</v>
      </c>
      <c r="F89" s="270"/>
      <c r="G89" s="148" t="s">
        <v>7</v>
      </c>
      <c r="H89" s="270"/>
      <c r="I89" s="293"/>
      <c r="J89" s="273"/>
      <c r="K89" s="273"/>
      <c r="L89" s="141"/>
      <c r="M89" s="142"/>
      <c r="N89" s="280" t="s">
        <v>8</v>
      </c>
      <c r="O89" s="281"/>
      <c r="P89" s="281"/>
      <c r="Q89" s="281"/>
      <c r="R89" s="281"/>
      <c r="S89" s="281"/>
      <c r="T89" s="282"/>
      <c r="U89" s="151"/>
      <c r="V89" s="143" t="s">
        <v>10</v>
      </c>
      <c r="W89" s="144"/>
      <c r="X89" s="160"/>
      <c r="Y89" s="144"/>
      <c r="Z89" s="160"/>
      <c r="AA89" s="145"/>
      <c r="AB89" s="140" t="s">
        <v>11</v>
      </c>
      <c r="AC89" s="146"/>
      <c r="AD89" s="283" t="s">
        <v>8</v>
      </c>
      <c r="AE89" s="284"/>
      <c r="AF89" s="284"/>
      <c r="AG89" s="284"/>
      <c r="AH89" s="284"/>
      <c r="AI89" s="284"/>
      <c r="AJ89" s="285"/>
      <c r="AK89" s="280" t="s">
        <v>8</v>
      </c>
      <c r="AL89" s="281"/>
      <c r="AM89" s="281"/>
      <c r="AN89" s="281"/>
      <c r="AO89" s="281"/>
      <c r="AP89" s="281"/>
      <c r="AQ89" s="286"/>
    </row>
    <row r="90" spans="1:61" x14ac:dyDescent="0.15">
      <c r="A90" s="307">
        <v>18</v>
      </c>
      <c r="B90" s="271" t="str">
        <f>IF(OR(B85="",E90=""),"",B85+1)</f>
        <v/>
      </c>
      <c r="C90" s="225"/>
      <c r="D90" s="223"/>
      <c r="E90" s="131" t="str">
        <f>IF(C90="○",IF($D90&lt;&gt;"",VLOOKUP($D90,新規学連登録者入力シート!$A$2:$U$101,8,FALSE),""),IF($D90&lt;&gt;"",IF(VLOOKUP(個人情報!$D90,登録者リスト!$A$1:$F$43729,4,FALSE)=基本情報!$D$6,VLOOKUP(個人情報!$D90,登録者リスト!$A$1:$F$43729,3,FALSE),""),""))</f>
        <v/>
      </c>
      <c r="F90" s="214" t="str">
        <f>IF(C90="○",IF($D90&lt;&gt;"",VLOOKUP($D90,新規学連登録者入力シート!$A$2:$U$101,9,FALSE),""),IF($D90&lt;&gt;"",IF(VLOOKUP(個人情報!$D90,登録者リスト!$A$1:$G$43729,4,FALSE)=基本情報!$D$6,VLOOKUP(個人情報!$D90,登録者リスト!$A$1:$G$43729,7,FALSE),""),""))</f>
        <v/>
      </c>
      <c r="G90" s="132" t="str">
        <f>IF(C90="○",IF($D90&lt;&gt;"",VLOOKUP($D90,新規学連登録者入力シート!$A$2:$U$101,14,FALSE),""),IF($D90&lt;&gt;"",IF(VLOOKUP(個人情報!$D90,登録者リスト!$A$1:$F$43729,4,FALSE)=基本情報!$D$6,VLOOKUP(個人情報!$D90,登録者リスト!$A$1:$F$43729,5,FALSE),""),""))</f>
        <v/>
      </c>
      <c r="H90" s="212" t="str">
        <f>IF(C90="○",IF($D90&lt;&gt;"",VLOOKUP($D90,新規学連登録者入力シート!$A$2:$U$101,19,FALSE),""),IF($D90&lt;&gt;"",IF(VLOOKUP(個人情報!$D90,登録者リスト!$A$1:$H$43729,4,FALSE)=基本情報!$D$6,VLOOKUP(個人情報!$D90,登録者リスト!$A$1:$H$43729,8,FALSE),""),""))</f>
        <v/>
      </c>
      <c r="I90" s="216"/>
      <c r="J90" s="216"/>
      <c r="K90" s="218" t="str">
        <f>IFERROR(IF(I90="","",IF(AND(I90&lt;&gt;"107 ハーフマラソン",I90&lt;&gt;"062 10000mW"),IF(BA90="T",IF(VALUE(M90)&lt;=AY90,"A標準",IF(VALUE(M90)&lt;=AZ90,"B標準","未突破")),IF(VALUE(M90)&gt;=AY90,"A標準",IF(VALUE(M90)&gt;=AZ90,"B標準","未突破"))),IF(VALUE(M90)&lt;=AZ90,"","未突破"))),"")</f>
        <v/>
      </c>
      <c r="L90" s="105"/>
      <c r="M90" s="267" t="str">
        <f>IF(U90="",ASC(N90&amp;IF(P90&lt;&gt;"",TEXT(P90,"00"),"")&amp;IF(R90&lt;&gt;"",TEXT(R90,"00"),"")&amp;IF(T90&lt;&gt;"",TEXT(T90,"00"),"")),ASC(U90))</f>
        <v/>
      </c>
      <c r="N90" s="223"/>
      <c r="O90" s="196" t="s">
        <v>239</v>
      </c>
      <c r="P90" s="250"/>
      <c r="Q90" s="196" t="s">
        <v>240</v>
      </c>
      <c r="R90" s="250"/>
      <c r="S90" s="208" t="s">
        <v>241</v>
      </c>
      <c r="T90" s="252"/>
      <c r="U90" s="150"/>
      <c r="V90" s="152"/>
      <c r="W90" s="153" t="s">
        <v>23</v>
      </c>
      <c r="X90" s="161"/>
      <c r="Y90" s="153" t="s">
        <v>24</v>
      </c>
      <c r="Z90" s="161"/>
      <c r="AA90" s="153" t="s">
        <v>26</v>
      </c>
      <c r="AB90" s="216"/>
      <c r="AC90" s="101" t="e">
        <f>IF(#REF!="",ASC(AD90&amp;IF(AF90&lt;&gt;"",TEXT(AF90,"00"),"")&amp;IF(AH90&lt;&gt;"",TEXT(AH90,"00"),"")&amp;IF(AJ90&lt;&gt;"",TEXT(AJ90,"00"),"")),ASC(#REF!))</f>
        <v>#REF!</v>
      </c>
      <c r="AD90" s="198" t="str">
        <f>IF(I90="","",IF(I90="201 十種競技","",VLOOKUP(I90,大学記録!$A$3:$H$5,2,FALSE)))</f>
        <v/>
      </c>
      <c r="AE90" s="200" t="s">
        <v>239</v>
      </c>
      <c r="AF90" s="202" t="str">
        <f>IF(I90="","",IF(I90="201 十種競技","",VLOOKUP(I90,大学記録!$A$3:$H$5,4,FALSE)))</f>
        <v/>
      </c>
      <c r="AG90" s="200" t="s">
        <v>240</v>
      </c>
      <c r="AH90" s="202" t="str">
        <f>IF(I90="","",IF(I90="201 十種競技","",VLOOKUP(I90,大学記録!$A$3:$H$5,6,FALSE)))</f>
        <v/>
      </c>
      <c r="AI90" s="204" t="s">
        <v>241</v>
      </c>
      <c r="AJ90" s="262" t="str">
        <f>IF(I90="","",IF(I90="201 十種競技","",VLOOKUP(I90,大学記録!$A$3:$H$5,8,FALSE)))</f>
        <v/>
      </c>
      <c r="AK90" s="223"/>
      <c r="AL90" s="196" t="s">
        <v>239</v>
      </c>
      <c r="AM90" s="250"/>
      <c r="AN90" s="196" t="s">
        <v>240</v>
      </c>
      <c r="AO90" s="250"/>
      <c r="AP90" s="208" t="s">
        <v>241</v>
      </c>
      <c r="AQ90" s="287"/>
      <c r="AS90" s="5" t="str">
        <f>IF(AND(I90&lt;&gt;"107 ハーフマラソン",I90&lt;&gt;"062 10000mW"),D90 &amp; "-" &amp; I90,D90 &amp; "-" &amp; I90 &amp; J90)</f>
        <v>-</v>
      </c>
      <c r="AT90" s="5" t="str">
        <f>IF(ISERROR(VLOOKUP(個人情報!$AS90,登録者リスト!#REF!,4,FALSE)),"○","")</f>
        <v>○</v>
      </c>
      <c r="AU90" s="5" t="e">
        <f>IF(AND(I90&lt;&gt;"107 ハーフマラソン",I90&lt;&gt;"062 10000mW"),#REF! &amp; "-" &amp; I90,#REF! &amp; "-" &amp; I90 &amp; J90)</f>
        <v>#REF!</v>
      </c>
      <c r="AV90" s="5" t="str">
        <f>IF(ISERROR(VLOOKUP(AU90,突破者リスト外資格記録入力シート!$D$7:$M$106,2,FALSE)),"○","")</f>
        <v>○</v>
      </c>
      <c r="AW90" s="5" t="str">
        <f>IF(C90="○","整理番号","登録番号")</f>
        <v>登録番号</v>
      </c>
      <c r="AX90" s="5" t="str">
        <f>IF(I90="107 ハーフマラソン","H",IF(I90="062 10000mW","W",""))</f>
        <v/>
      </c>
      <c r="AY90" s="5" t="e">
        <f>VLOOKUP($I90 &amp; $J90,標準記録!$A$1:$D$26,2,FALSE)</f>
        <v>#N/A</v>
      </c>
      <c r="AZ90" s="5" t="e">
        <f>VLOOKUP($I90 &amp; $J90,標準記録!$A$1:$D$26,3,FALSE)</f>
        <v>#N/A</v>
      </c>
      <c r="BA90" s="5" t="e">
        <f>VLOOKUP($I90 &amp; $J90,標準記録!$A$1:$D$26,4,FALSE)</f>
        <v>#N/A</v>
      </c>
      <c r="BB90" s="5" t="str">
        <f>IF(BC90="","",A90)</f>
        <v/>
      </c>
      <c r="BC90" s="5" t="str">
        <f>IF(OR(I90="201 十種競技",I90="202 七種競技"),#REF!,"")</f>
        <v/>
      </c>
      <c r="BD90" s="5" t="str">
        <f>IF(I90="107 ハーフマラソン",#REF!,"")</f>
        <v/>
      </c>
      <c r="BE90" s="5" t="str">
        <f>I90 &amp; K90</f>
        <v/>
      </c>
      <c r="BF90" s="5">
        <f>I90</f>
        <v>0</v>
      </c>
      <c r="BG90" s="5">
        <f>COUNTIF($BF$5:$BF$401,I90)</f>
        <v>160</v>
      </c>
      <c r="BH90" s="5">
        <f>COUNTIF($BE$5:$BE$401,I90 &amp; "B標準")</f>
        <v>0</v>
      </c>
      <c r="BI90" s="5" t="str">
        <f>D88 &amp; D90</f>
        <v>登録番号</v>
      </c>
    </row>
    <row r="91" spans="1:61" ht="14.25" thickBot="1" x14ac:dyDescent="0.2">
      <c r="A91" s="308"/>
      <c r="B91" s="272"/>
      <c r="C91" s="226"/>
      <c r="D91" s="224"/>
      <c r="E91" s="128" t="str">
        <f>IF(C90="○",IF($D90&lt;&gt;"",VLOOKUP($D90,新規学連登録者入力シート!$A$2:$U$101,7,FALSE),""),IF($D90&lt;&gt;"",IF(VLOOKUP(個人情報!$D90,登録者リスト!$A$1:$F$43729,4,FALSE)=基本情報!$D$6,VLOOKUP(個人情報!$D90,登録者リスト!$A$1:$F$43729,2,FALSE),""),""))</f>
        <v/>
      </c>
      <c r="F91" s="215"/>
      <c r="G91" s="128" t="str">
        <f>IF(C90="○",IF($D90&lt;&gt;"",VLOOKUP($D90,新規学連登録者入力シート!$A$2:$U$101,19,FALSE),""),IF($D90&lt;&gt;"",IF(VLOOKUP(個人情報!$D90,登録者リスト!$A$1:$F$43729,4,FALSE)=基本情報!$D$6,VLOOKUP(個人情報!$D90,登録者リスト!$A$1:$F$43729,6,FALSE),""),""))</f>
        <v/>
      </c>
      <c r="H91" s="213"/>
      <c r="I91" s="217"/>
      <c r="J91" s="217"/>
      <c r="K91" s="219"/>
      <c r="L91" s="106"/>
      <c r="M91" s="268"/>
      <c r="N91" s="224"/>
      <c r="O91" s="197"/>
      <c r="P91" s="251"/>
      <c r="Q91" s="197"/>
      <c r="R91" s="251"/>
      <c r="S91" s="209"/>
      <c r="T91" s="253"/>
      <c r="U91" s="162"/>
      <c r="V91" s="154"/>
      <c r="W91" s="155" t="s">
        <v>23</v>
      </c>
      <c r="X91" s="94"/>
      <c r="Y91" s="155" t="s">
        <v>25</v>
      </c>
      <c r="Z91" s="94"/>
      <c r="AA91" s="155" t="s">
        <v>26</v>
      </c>
      <c r="AB91" s="217"/>
      <c r="AC91" s="102" t="e">
        <f>IF(#REF!="",ASC(AD90&amp;IF(AF91&lt;&gt;"",TEXT(AF91,"00"),"")&amp;IF(AH91&lt;&gt;"",TEXT(AH91,"00"),"")&amp;IF(AJ91&lt;&gt;"",TEXT(AJ91,"00"),"")),ASC(#REF!))</f>
        <v>#REF!</v>
      </c>
      <c r="AD91" s="199"/>
      <c r="AE91" s="201"/>
      <c r="AF91" s="203"/>
      <c r="AG91" s="201"/>
      <c r="AH91" s="203"/>
      <c r="AI91" s="205"/>
      <c r="AJ91" s="263"/>
      <c r="AK91" s="224"/>
      <c r="AL91" s="197"/>
      <c r="AM91" s="251"/>
      <c r="AN91" s="197"/>
      <c r="AO91" s="251"/>
      <c r="AP91" s="209"/>
      <c r="AQ91" s="288"/>
      <c r="AS91" s="5" t="str">
        <f>IF(AND(I91&lt;&gt;"107 ハーフマラソン",I91&lt;&gt;"062 10000mW"),D90 &amp; "-" &amp; I91,D90 &amp; "-" &amp; I91 &amp; J91)</f>
        <v>-</v>
      </c>
      <c r="AT91" s="5" t="str">
        <f>IF(ISERROR(VLOOKUP(個人情報!$AS91,登録者リスト!#REF!,4,FALSE)),"○","")</f>
        <v>○</v>
      </c>
      <c r="AU91" s="5" t="e">
        <f>IF(AND(I91&lt;&gt;"107 ハーフマラソン",I91&lt;&gt;"062 10000mW"),#REF! &amp; "-" &amp; I91,#REF! &amp; "-" &amp; I91 &amp; J91)</f>
        <v>#REF!</v>
      </c>
      <c r="AV91" s="5" t="str">
        <f>IF(ISERROR(VLOOKUP(AU91,突破者リスト外資格記録入力シート!$D$7:$M$106,2,FALSE)),"○","")</f>
        <v>○</v>
      </c>
      <c r="AX91" s="5" t="str">
        <f>IF(I91="107 ハーフマラソン","H",IF(I91="062 10000mW","W",""))</f>
        <v/>
      </c>
      <c r="AY91" s="5" t="e">
        <f>VLOOKUP($I91 &amp; $J91,標準記録!$A$1:$D$26,2,FALSE)</f>
        <v>#N/A</v>
      </c>
      <c r="AZ91" s="5" t="e">
        <f>VLOOKUP($I91 &amp; $J91,標準記録!$A$1:$D$26,3,FALSE)</f>
        <v>#N/A</v>
      </c>
      <c r="BA91" s="5" t="e">
        <f>VLOOKUP($I91 &amp; $J91,標準記録!$A$1:$D$26,4,FALSE)</f>
        <v>#N/A</v>
      </c>
      <c r="BB91" s="5" t="str">
        <f>IF(BC91="","",A90)</f>
        <v/>
      </c>
      <c r="BC91" s="5" t="str">
        <f>IF(OR(I91="201 十種競技",I91="202 七種競技"),#REF!,"")</f>
        <v/>
      </c>
      <c r="BD91" s="5" t="str">
        <f>IF(I91="107 ハーフマラソン",#REF!,"")</f>
        <v/>
      </c>
      <c r="BE91" s="5" t="str">
        <f>I91 &amp; K91</f>
        <v/>
      </c>
      <c r="BF91" s="5">
        <f>I91</f>
        <v>0</v>
      </c>
      <c r="BG91" s="5">
        <f>COUNTIF($BF$5:$BF$401,I91)</f>
        <v>160</v>
      </c>
      <c r="BH91" s="5">
        <f>COUNTIF($BE$5:$BE$401,I91 &amp; "B標準")</f>
        <v>0</v>
      </c>
    </row>
    <row r="92" spans="1:61" ht="15" thickTop="1" thickBot="1" x14ac:dyDescent="0.2">
      <c r="A92" s="309"/>
      <c r="B92" s="256" t="s">
        <v>128</v>
      </c>
      <c r="C92" s="257"/>
      <c r="D92" s="257"/>
      <c r="E92" s="257"/>
      <c r="F92" s="257"/>
      <c r="G92" s="258"/>
      <c r="H92" s="133"/>
      <c r="I92" s="259"/>
      <c r="J92" s="260"/>
      <c r="K92" s="260"/>
      <c r="L92" s="260"/>
      <c r="M92" s="260"/>
      <c r="N92" s="260"/>
      <c r="O92" s="260"/>
      <c r="P92" s="260"/>
      <c r="Q92" s="260"/>
      <c r="R92" s="260"/>
      <c r="S92" s="260"/>
      <c r="T92" s="260"/>
      <c r="U92" s="260"/>
      <c r="V92" s="260"/>
      <c r="W92" s="260"/>
      <c r="X92" s="260"/>
      <c r="Y92" s="260"/>
      <c r="Z92" s="260"/>
      <c r="AA92" s="260"/>
      <c r="AB92" s="260"/>
      <c r="AC92" s="260"/>
      <c r="AD92" s="260"/>
      <c r="AE92" s="260"/>
      <c r="AF92" s="260"/>
      <c r="AG92" s="260"/>
      <c r="AH92" s="260"/>
      <c r="AI92" s="260"/>
      <c r="AJ92" s="260"/>
      <c r="AK92" s="260"/>
      <c r="AL92" s="260"/>
      <c r="AM92" s="260"/>
      <c r="AN92" s="260"/>
      <c r="AO92" s="260"/>
      <c r="AP92" s="260"/>
      <c r="AQ92" s="261"/>
    </row>
    <row r="93" spans="1:61" ht="27" x14ac:dyDescent="0.15">
      <c r="A93" s="305"/>
      <c r="B93" s="289" t="s">
        <v>0</v>
      </c>
      <c r="C93" s="289" t="s">
        <v>242</v>
      </c>
      <c r="D93" s="289" t="str">
        <f>IF(C95="○","整理番号","登録番号")</f>
        <v>登録番号</v>
      </c>
      <c r="E93" s="134" t="s">
        <v>13550</v>
      </c>
      <c r="F93" s="291" t="s">
        <v>275</v>
      </c>
      <c r="G93" s="147" t="s">
        <v>1</v>
      </c>
      <c r="H93" s="269" t="s">
        <v>13551</v>
      </c>
      <c r="I93" s="292" t="s">
        <v>2</v>
      </c>
      <c r="J93" s="269" t="s">
        <v>284</v>
      </c>
      <c r="K93" s="269" t="s">
        <v>3</v>
      </c>
      <c r="L93" s="136" t="s">
        <v>243</v>
      </c>
      <c r="M93" s="137" t="s">
        <v>16</v>
      </c>
      <c r="N93" s="274" t="s">
        <v>4</v>
      </c>
      <c r="O93" s="275"/>
      <c r="P93" s="275"/>
      <c r="Q93" s="275"/>
      <c r="R93" s="275"/>
      <c r="S93" s="275"/>
      <c r="T93" s="275"/>
      <c r="U93" s="275"/>
      <c r="V93" s="275"/>
      <c r="W93" s="275"/>
      <c r="X93" s="275"/>
      <c r="Y93" s="275"/>
      <c r="Z93" s="275"/>
      <c r="AA93" s="275"/>
      <c r="AB93" s="276"/>
      <c r="AC93" s="138" t="s">
        <v>16</v>
      </c>
      <c r="AD93" s="277" t="s">
        <v>448</v>
      </c>
      <c r="AE93" s="278"/>
      <c r="AF93" s="278"/>
      <c r="AG93" s="278"/>
      <c r="AH93" s="278"/>
      <c r="AI93" s="278"/>
      <c r="AJ93" s="278"/>
      <c r="AK93" s="274" t="s">
        <v>445</v>
      </c>
      <c r="AL93" s="275"/>
      <c r="AM93" s="275"/>
      <c r="AN93" s="275"/>
      <c r="AO93" s="275"/>
      <c r="AP93" s="275"/>
      <c r="AQ93" s="279"/>
    </row>
    <row r="94" spans="1:61" ht="14.25" thickBot="1" x14ac:dyDescent="0.2">
      <c r="A94" s="306"/>
      <c r="B94" s="290"/>
      <c r="C94" s="290"/>
      <c r="D94" s="290"/>
      <c r="E94" s="139" t="s">
        <v>6</v>
      </c>
      <c r="F94" s="270"/>
      <c r="G94" s="148" t="s">
        <v>7</v>
      </c>
      <c r="H94" s="270"/>
      <c r="I94" s="293"/>
      <c r="J94" s="273"/>
      <c r="K94" s="273"/>
      <c r="L94" s="141"/>
      <c r="M94" s="142"/>
      <c r="N94" s="280" t="s">
        <v>8</v>
      </c>
      <c r="O94" s="281"/>
      <c r="P94" s="281"/>
      <c r="Q94" s="281"/>
      <c r="R94" s="281"/>
      <c r="S94" s="281"/>
      <c r="T94" s="282"/>
      <c r="U94" s="151"/>
      <c r="V94" s="143" t="s">
        <v>10</v>
      </c>
      <c r="W94" s="144"/>
      <c r="X94" s="160"/>
      <c r="Y94" s="144"/>
      <c r="Z94" s="160"/>
      <c r="AA94" s="145"/>
      <c r="AB94" s="140" t="s">
        <v>11</v>
      </c>
      <c r="AC94" s="146"/>
      <c r="AD94" s="283" t="s">
        <v>8</v>
      </c>
      <c r="AE94" s="284"/>
      <c r="AF94" s="284"/>
      <c r="AG94" s="284"/>
      <c r="AH94" s="284"/>
      <c r="AI94" s="284"/>
      <c r="AJ94" s="285"/>
      <c r="AK94" s="280" t="s">
        <v>8</v>
      </c>
      <c r="AL94" s="281"/>
      <c r="AM94" s="281"/>
      <c r="AN94" s="281"/>
      <c r="AO94" s="281"/>
      <c r="AP94" s="281"/>
      <c r="AQ94" s="286"/>
    </row>
    <row r="95" spans="1:61" x14ac:dyDescent="0.15">
      <c r="A95" s="307">
        <v>19</v>
      </c>
      <c r="B95" s="271" t="str">
        <f>IF(OR(B90="",E95=""),"",B90+1)</f>
        <v/>
      </c>
      <c r="C95" s="225"/>
      <c r="D95" s="223"/>
      <c r="E95" s="131" t="str">
        <f>IF(C95="○",IF($D95&lt;&gt;"",VLOOKUP($D95,新規学連登録者入力シート!$A$2:$U$101,8,FALSE),""),IF($D95&lt;&gt;"",IF(VLOOKUP(個人情報!$D95,登録者リスト!$A$1:$F$43729,4,FALSE)=基本情報!$D$6,VLOOKUP(個人情報!$D95,登録者リスト!$A$1:$F$43729,3,FALSE),""),""))</f>
        <v/>
      </c>
      <c r="F95" s="214" t="str">
        <f>IF(C95="○",IF($D95&lt;&gt;"",VLOOKUP($D95,新規学連登録者入力シート!$A$2:$U$101,9,FALSE),""),IF($D95&lt;&gt;"",IF(VLOOKUP(個人情報!$D95,登録者リスト!$A$1:$G$43729,4,FALSE)=基本情報!$D$6,VLOOKUP(個人情報!$D95,登録者リスト!$A$1:$G$43729,7,FALSE),""),""))</f>
        <v/>
      </c>
      <c r="G95" s="132" t="str">
        <f>IF(C95="○",IF($D95&lt;&gt;"",VLOOKUP($D95,新規学連登録者入力シート!$A$2:$U$101,14,FALSE),""),IF($D95&lt;&gt;"",IF(VLOOKUP(個人情報!$D95,登録者リスト!$A$1:$F$43729,4,FALSE)=基本情報!$D$6,VLOOKUP(個人情報!$D95,登録者リスト!$A$1:$F$43729,5,FALSE),""),""))</f>
        <v/>
      </c>
      <c r="H95" s="212" t="str">
        <f>IF(C95="○",IF($D95&lt;&gt;"",VLOOKUP($D95,新規学連登録者入力シート!$A$2:$U$101,19,FALSE),""),IF($D95&lt;&gt;"",IF(VLOOKUP(個人情報!$D95,登録者リスト!$A$1:$H$43729,4,FALSE)=基本情報!$D$6,VLOOKUP(個人情報!$D95,登録者リスト!$A$1:$H$43729,8,FALSE),""),""))</f>
        <v/>
      </c>
      <c r="I95" s="216"/>
      <c r="J95" s="216"/>
      <c r="K95" s="218" t="str">
        <f>IFERROR(IF(I95="","",IF(AND(I95&lt;&gt;"107 ハーフマラソン",I95&lt;&gt;"062 10000mW"),IF(BA95="T",IF(VALUE(M95)&lt;=AY95,"A標準",IF(VALUE(M95)&lt;=AZ95,"B標準","未突破")),IF(VALUE(M95)&gt;=AY95,"A標準",IF(VALUE(M95)&gt;=AZ95,"B標準","未突破"))),IF(VALUE(M95)&lt;=AZ95,"","未突破"))),"")</f>
        <v/>
      </c>
      <c r="L95" s="105"/>
      <c r="M95" s="267" t="str">
        <f>IF(U95="",ASC(N95&amp;IF(P95&lt;&gt;"",TEXT(P95,"00"),"")&amp;IF(R95&lt;&gt;"",TEXT(R95,"00"),"")&amp;IF(T95&lt;&gt;"",TEXT(T95,"00"),"")),ASC(U95))</f>
        <v/>
      </c>
      <c r="N95" s="223"/>
      <c r="O95" s="196" t="s">
        <v>239</v>
      </c>
      <c r="P95" s="250"/>
      <c r="Q95" s="196" t="s">
        <v>240</v>
      </c>
      <c r="R95" s="250"/>
      <c r="S95" s="208" t="s">
        <v>241</v>
      </c>
      <c r="T95" s="252"/>
      <c r="U95" s="150"/>
      <c r="V95" s="152"/>
      <c r="W95" s="153" t="s">
        <v>23</v>
      </c>
      <c r="X95" s="161"/>
      <c r="Y95" s="153" t="s">
        <v>24</v>
      </c>
      <c r="Z95" s="161"/>
      <c r="AA95" s="153" t="s">
        <v>26</v>
      </c>
      <c r="AB95" s="216"/>
      <c r="AC95" s="101" t="e">
        <f>IF(#REF!="",ASC(AD95&amp;IF(AF95&lt;&gt;"",TEXT(AF95,"00"),"")&amp;IF(AH95&lt;&gt;"",TEXT(AH95,"00"),"")&amp;IF(AJ95&lt;&gt;"",TEXT(AJ95,"00"),"")),ASC(#REF!))</f>
        <v>#REF!</v>
      </c>
      <c r="AD95" s="198" t="str">
        <f>IF(I95="","",IF(I95="201 十種競技","",VLOOKUP(I95,大学記録!$A$3:$H$5,2,FALSE)))</f>
        <v/>
      </c>
      <c r="AE95" s="200" t="s">
        <v>239</v>
      </c>
      <c r="AF95" s="202" t="str">
        <f>IF(I95="","",IF(I95="201 十種競技","",VLOOKUP(I95,大学記録!$A$3:$H$5,4,FALSE)))</f>
        <v/>
      </c>
      <c r="AG95" s="200" t="s">
        <v>240</v>
      </c>
      <c r="AH95" s="202" t="str">
        <f>IF(I95="","",IF(I95="201 十種競技","",VLOOKUP(I95,大学記録!$A$3:$H$5,6,FALSE)))</f>
        <v/>
      </c>
      <c r="AI95" s="204" t="s">
        <v>241</v>
      </c>
      <c r="AJ95" s="262" t="str">
        <f>IF(I95="","",IF(I95="201 十種競技","",VLOOKUP(I95,大学記録!$A$3:$H$5,8,FALSE)))</f>
        <v/>
      </c>
      <c r="AK95" s="223"/>
      <c r="AL95" s="196" t="s">
        <v>239</v>
      </c>
      <c r="AM95" s="250"/>
      <c r="AN95" s="196" t="s">
        <v>240</v>
      </c>
      <c r="AO95" s="250"/>
      <c r="AP95" s="208" t="s">
        <v>241</v>
      </c>
      <c r="AQ95" s="287"/>
      <c r="AS95" s="5" t="str">
        <f>IF(AND(I95&lt;&gt;"107 ハーフマラソン",I95&lt;&gt;"062 10000mW"),D95 &amp; "-" &amp; I95,D95 &amp; "-" &amp; I95 &amp; J95)</f>
        <v>-</v>
      </c>
      <c r="AT95" s="5" t="str">
        <f>IF(ISERROR(VLOOKUP(個人情報!$AS95,登録者リスト!#REF!,4,FALSE)),"○","")</f>
        <v>○</v>
      </c>
      <c r="AU95" s="5" t="e">
        <f>IF(AND(I95&lt;&gt;"107 ハーフマラソン",I95&lt;&gt;"062 10000mW"),#REF! &amp; "-" &amp; I95,#REF! &amp; "-" &amp; I95 &amp; J95)</f>
        <v>#REF!</v>
      </c>
      <c r="AV95" s="5" t="str">
        <f>IF(ISERROR(VLOOKUP(AU95,突破者リスト外資格記録入力シート!$D$7:$M$106,2,FALSE)),"○","")</f>
        <v>○</v>
      </c>
      <c r="AW95" s="5" t="str">
        <f>IF(C95="○","整理番号","登録番号")</f>
        <v>登録番号</v>
      </c>
      <c r="AX95" s="5" t="str">
        <f>IF(I95="107 ハーフマラソン","H",IF(I95="062 10000mW","W",""))</f>
        <v/>
      </c>
      <c r="AY95" s="5" t="e">
        <f>VLOOKUP($I95 &amp; $J95,標準記録!$A$1:$D$26,2,FALSE)</f>
        <v>#N/A</v>
      </c>
      <c r="AZ95" s="5" t="e">
        <f>VLOOKUP($I95 &amp; $J95,標準記録!$A$1:$D$26,3,FALSE)</f>
        <v>#N/A</v>
      </c>
      <c r="BA95" s="5" t="e">
        <f>VLOOKUP($I95 &amp; $J95,標準記録!$A$1:$D$26,4,FALSE)</f>
        <v>#N/A</v>
      </c>
      <c r="BB95" s="5" t="str">
        <f>IF(BC95="","",A95)</f>
        <v/>
      </c>
      <c r="BC95" s="5" t="str">
        <f>IF(OR(I95="201 十種競技",I95="202 七種競技"),#REF!,"")</f>
        <v/>
      </c>
      <c r="BD95" s="5" t="str">
        <f>IF(I95="107 ハーフマラソン",#REF!,"")</f>
        <v/>
      </c>
      <c r="BE95" s="5" t="str">
        <f>I95 &amp; K95</f>
        <v/>
      </c>
      <c r="BF95" s="5">
        <f>I95</f>
        <v>0</v>
      </c>
      <c r="BG95" s="5">
        <f>COUNTIF($BF$5:$BF$401,I95)</f>
        <v>160</v>
      </c>
      <c r="BH95" s="5">
        <f>COUNTIF($BE$5:$BE$401,I95 &amp; "B標準")</f>
        <v>0</v>
      </c>
      <c r="BI95" s="5" t="str">
        <f>D93 &amp; D95</f>
        <v>登録番号</v>
      </c>
    </row>
    <row r="96" spans="1:61" ht="14.25" thickBot="1" x14ac:dyDescent="0.2">
      <c r="A96" s="308"/>
      <c r="B96" s="272"/>
      <c r="C96" s="226"/>
      <c r="D96" s="224"/>
      <c r="E96" s="128" t="str">
        <f>IF(C95="○",IF($D95&lt;&gt;"",VLOOKUP($D95,新規学連登録者入力シート!$A$2:$U$101,7,FALSE),""),IF($D95&lt;&gt;"",IF(VLOOKUP(個人情報!$D95,登録者リスト!$A$1:$F$43729,4,FALSE)=基本情報!$D$6,VLOOKUP(個人情報!$D95,登録者リスト!$A$1:$F$43729,2,FALSE),""),""))</f>
        <v/>
      </c>
      <c r="F96" s="215"/>
      <c r="G96" s="128" t="str">
        <f>IF(C95="○",IF($D95&lt;&gt;"",VLOOKUP($D95,新規学連登録者入力シート!$A$2:$U$101,19,FALSE),""),IF($D95&lt;&gt;"",IF(VLOOKUP(個人情報!$D95,登録者リスト!$A$1:$F$43729,4,FALSE)=基本情報!$D$6,VLOOKUP(個人情報!$D95,登録者リスト!$A$1:$F$43729,6,FALSE),""),""))</f>
        <v/>
      </c>
      <c r="H96" s="213"/>
      <c r="I96" s="217"/>
      <c r="J96" s="217"/>
      <c r="K96" s="219"/>
      <c r="L96" s="106"/>
      <c r="M96" s="268"/>
      <c r="N96" s="224"/>
      <c r="O96" s="197"/>
      <c r="P96" s="251"/>
      <c r="Q96" s="197"/>
      <c r="R96" s="251"/>
      <c r="S96" s="209"/>
      <c r="T96" s="253"/>
      <c r="U96" s="162"/>
      <c r="V96" s="154"/>
      <c r="W96" s="155" t="s">
        <v>23</v>
      </c>
      <c r="X96" s="94"/>
      <c r="Y96" s="155" t="s">
        <v>25</v>
      </c>
      <c r="Z96" s="94"/>
      <c r="AA96" s="155" t="s">
        <v>26</v>
      </c>
      <c r="AB96" s="217"/>
      <c r="AC96" s="102" t="e">
        <f>IF(#REF!="",ASC(AD95&amp;IF(AF96&lt;&gt;"",TEXT(AF96,"00"),"")&amp;IF(AH96&lt;&gt;"",TEXT(AH96,"00"),"")&amp;IF(AJ96&lt;&gt;"",TEXT(AJ96,"00"),"")),ASC(#REF!))</f>
        <v>#REF!</v>
      </c>
      <c r="AD96" s="199"/>
      <c r="AE96" s="201"/>
      <c r="AF96" s="203"/>
      <c r="AG96" s="201"/>
      <c r="AH96" s="203"/>
      <c r="AI96" s="205"/>
      <c r="AJ96" s="263"/>
      <c r="AK96" s="224"/>
      <c r="AL96" s="197"/>
      <c r="AM96" s="251"/>
      <c r="AN96" s="197"/>
      <c r="AO96" s="251"/>
      <c r="AP96" s="209"/>
      <c r="AQ96" s="288"/>
      <c r="AS96" s="5" t="str">
        <f>IF(AND(I96&lt;&gt;"107 ハーフマラソン",I96&lt;&gt;"062 10000mW"),D95 &amp; "-" &amp; I96,D95 &amp; "-" &amp; I96 &amp; J96)</f>
        <v>-</v>
      </c>
      <c r="AT96" s="5" t="str">
        <f>IF(ISERROR(VLOOKUP(個人情報!$AS96,登録者リスト!#REF!,4,FALSE)),"○","")</f>
        <v>○</v>
      </c>
      <c r="AU96" s="5" t="e">
        <f>IF(AND(I96&lt;&gt;"107 ハーフマラソン",I96&lt;&gt;"062 10000mW"),#REF! &amp; "-" &amp; I96,#REF! &amp; "-" &amp; I96 &amp; J96)</f>
        <v>#REF!</v>
      </c>
      <c r="AV96" s="5" t="str">
        <f>IF(ISERROR(VLOOKUP(AU96,突破者リスト外資格記録入力シート!$D$7:$M$106,2,FALSE)),"○","")</f>
        <v>○</v>
      </c>
      <c r="AX96" s="5" t="str">
        <f>IF(I96="107 ハーフマラソン","H",IF(I96="062 10000mW","W",""))</f>
        <v/>
      </c>
      <c r="AY96" s="5" t="e">
        <f>VLOOKUP($I96 &amp; $J96,標準記録!$A$1:$D$26,2,FALSE)</f>
        <v>#N/A</v>
      </c>
      <c r="AZ96" s="5" t="e">
        <f>VLOOKUP($I96 &amp; $J96,標準記録!$A$1:$D$26,3,FALSE)</f>
        <v>#N/A</v>
      </c>
      <c r="BA96" s="5" t="e">
        <f>VLOOKUP($I96 &amp; $J96,標準記録!$A$1:$D$26,4,FALSE)</f>
        <v>#N/A</v>
      </c>
      <c r="BB96" s="5" t="str">
        <f>IF(BC96="","",A95)</f>
        <v/>
      </c>
      <c r="BC96" s="5" t="str">
        <f>IF(OR(I96="201 十種競技",I96="202 七種競技"),#REF!,"")</f>
        <v/>
      </c>
      <c r="BD96" s="5" t="str">
        <f>IF(I96="107 ハーフマラソン",#REF!,"")</f>
        <v/>
      </c>
      <c r="BE96" s="5" t="str">
        <f>I96 &amp; K96</f>
        <v/>
      </c>
      <c r="BF96" s="5">
        <f>I96</f>
        <v>0</v>
      </c>
      <c r="BG96" s="5">
        <f>COUNTIF($BF$5:$BF$401,I96)</f>
        <v>160</v>
      </c>
      <c r="BH96" s="5">
        <f>COUNTIF($BE$5:$BE$401,I96 &amp; "B標準")</f>
        <v>0</v>
      </c>
    </row>
    <row r="97" spans="1:61" ht="15" thickTop="1" thickBot="1" x14ac:dyDescent="0.2">
      <c r="A97" s="309"/>
      <c r="B97" s="256" t="s">
        <v>128</v>
      </c>
      <c r="C97" s="257"/>
      <c r="D97" s="257"/>
      <c r="E97" s="257"/>
      <c r="F97" s="257"/>
      <c r="G97" s="258"/>
      <c r="H97" s="133"/>
      <c r="I97" s="259"/>
      <c r="J97" s="260"/>
      <c r="K97" s="260"/>
      <c r="L97" s="260"/>
      <c r="M97" s="260"/>
      <c r="N97" s="260"/>
      <c r="O97" s="260"/>
      <c r="P97" s="260"/>
      <c r="Q97" s="260"/>
      <c r="R97" s="260"/>
      <c r="S97" s="260"/>
      <c r="T97" s="260"/>
      <c r="U97" s="260"/>
      <c r="V97" s="260"/>
      <c r="W97" s="260"/>
      <c r="X97" s="260"/>
      <c r="Y97" s="260"/>
      <c r="Z97" s="260"/>
      <c r="AA97" s="260"/>
      <c r="AB97" s="260"/>
      <c r="AC97" s="260"/>
      <c r="AD97" s="260"/>
      <c r="AE97" s="260"/>
      <c r="AF97" s="260"/>
      <c r="AG97" s="260"/>
      <c r="AH97" s="260"/>
      <c r="AI97" s="260"/>
      <c r="AJ97" s="260"/>
      <c r="AK97" s="260"/>
      <c r="AL97" s="260"/>
      <c r="AM97" s="260"/>
      <c r="AN97" s="260"/>
      <c r="AO97" s="260"/>
      <c r="AP97" s="260"/>
      <c r="AQ97" s="261"/>
    </row>
    <row r="98" spans="1:61" ht="27" x14ac:dyDescent="0.15">
      <c r="A98" s="305"/>
      <c r="B98" s="289" t="s">
        <v>0</v>
      </c>
      <c r="C98" s="289" t="s">
        <v>242</v>
      </c>
      <c r="D98" s="289" t="str">
        <f>IF(C100="○","整理番号","登録番号")</f>
        <v>登録番号</v>
      </c>
      <c r="E98" s="134" t="s">
        <v>13550</v>
      </c>
      <c r="F98" s="291" t="s">
        <v>275</v>
      </c>
      <c r="G98" s="147" t="s">
        <v>1</v>
      </c>
      <c r="H98" s="269" t="s">
        <v>13551</v>
      </c>
      <c r="I98" s="292" t="s">
        <v>2</v>
      </c>
      <c r="J98" s="269" t="s">
        <v>284</v>
      </c>
      <c r="K98" s="269" t="s">
        <v>3</v>
      </c>
      <c r="L98" s="136" t="s">
        <v>243</v>
      </c>
      <c r="M98" s="137" t="s">
        <v>16</v>
      </c>
      <c r="N98" s="274" t="s">
        <v>4</v>
      </c>
      <c r="O98" s="275"/>
      <c r="P98" s="275"/>
      <c r="Q98" s="275"/>
      <c r="R98" s="275"/>
      <c r="S98" s="275"/>
      <c r="T98" s="275"/>
      <c r="U98" s="275"/>
      <c r="V98" s="275"/>
      <c r="W98" s="275"/>
      <c r="X98" s="275"/>
      <c r="Y98" s="275"/>
      <c r="Z98" s="275"/>
      <c r="AA98" s="275"/>
      <c r="AB98" s="276"/>
      <c r="AC98" s="138" t="s">
        <v>16</v>
      </c>
      <c r="AD98" s="277" t="s">
        <v>448</v>
      </c>
      <c r="AE98" s="278"/>
      <c r="AF98" s="278"/>
      <c r="AG98" s="278"/>
      <c r="AH98" s="278"/>
      <c r="AI98" s="278"/>
      <c r="AJ98" s="278"/>
      <c r="AK98" s="274" t="s">
        <v>445</v>
      </c>
      <c r="AL98" s="275"/>
      <c r="AM98" s="275"/>
      <c r="AN98" s="275"/>
      <c r="AO98" s="275"/>
      <c r="AP98" s="275"/>
      <c r="AQ98" s="279"/>
    </row>
    <row r="99" spans="1:61" ht="14.25" thickBot="1" x14ac:dyDescent="0.2">
      <c r="A99" s="306"/>
      <c r="B99" s="290"/>
      <c r="C99" s="290"/>
      <c r="D99" s="290"/>
      <c r="E99" s="139" t="s">
        <v>6</v>
      </c>
      <c r="F99" s="270"/>
      <c r="G99" s="148" t="s">
        <v>7</v>
      </c>
      <c r="H99" s="270"/>
      <c r="I99" s="293"/>
      <c r="J99" s="273"/>
      <c r="K99" s="273"/>
      <c r="L99" s="141"/>
      <c r="M99" s="142"/>
      <c r="N99" s="280" t="s">
        <v>8</v>
      </c>
      <c r="O99" s="281"/>
      <c r="P99" s="281"/>
      <c r="Q99" s="281"/>
      <c r="R99" s="281"/>
      <c r="S99" s="281"/>
      <c r="T99" s="282"/>
      <c r="U99" s="151"/>
      <c r="V99" s="143" t="s">
        <v>10</v>
      </c>
      <c r="W99" s="144"/>
      <c r="X99" s="160"/>
      <c r="Y99" s="144"/>
      <c r="Z99" s="160"/>
      <c r="AA99" s="145"/>
      <c r="AB99" s="140" t="s">
        <v>11</v>
      </c>
      <c r="AC99" s="146"/>
      <c r="AD99" s="283" t="s">
        <v>8</v>
      </c>
      <c r="AE99" s="284"/>
      <c r="AF99" s="284"/>
      <c r="AG99" s="284"/>
      <c r="AH99" s="284"/>
      <c r="AI99" s="284"/>
      <c r="AJ99" s="285"/>
      <c r="AK99" s="280" t="s">
        <v>8</v>
      </c>
      <c r="AL99" s="281"/>
      <c r="AM99" s="281"/>
      <c r="AN99" s="281"/>
      <c r="AO99" s="281"/>
      <c r="AP99" s="281"/>
      <c r="AQ99" s="286"/>
    </row>
    <row r="100" spans="1:61" x14ac:dyDescent="0.15">
      <c r="A100" s="307">
        <v>20</v>
      </c>
      <c r="B100" s="271" t="str">
        <f>IF(OR(B95="",E100=""),"",B95+1)</f>
        <v/>
      </c>
      <c r="C100" s="225"/>
      <c r="D100" s="223"/>
      <c r="E100" s="131" t="str">
        <f>IF(C100="○",IF($D100&lt;&gt;"",VLOOKUP($D100,新規学連登録者入力シート!$A$2:$U$101,8,FALSE),""),IF($D100&lt;&gt;"",IF(VLOOKUP(個人情報!$D100,登録者リスト!$A$1:$F$43729,4,FALSE)=基本情報!$D$6,VLOOKUP(個人情報!$D100,登録者リスト!$A$1:$F$43729,3,FALSE),""),""))</f>
        <v/>
      </c>
      <c r="F100" s="214" t="str">
        <f>IF(C100="○",IF($D100&lt;&gt;"",VLOOKUP($D100,新規学連登録者入力シート!$A$2:$U$101,9,FALSE),""),IF($D100&lt;&gt;"",IF(VLOOKUP(個人情報!$D100,登録者リスト!$A$1:$G$43729,4,FALSE)=基本情報!$D$6,VLOOKUP(個人情報!$D100,登録者リスト!$A$1:$G$43729,7,FALSE),""),""))</f>
        <v/>
      </c>
      <c r="G100" s="132" t="str">
        <f>IF(C100="○",IF($D100&lt;&gt;"",VLOOKUP($D100,新規学連登録者入力シート!$A$2:$U$101,14,FALSE),""),IF($D100&lt;&gt;"",IF(VLOOKUP(個人情報!$D100,登録者リスト!$A$1:$F$43729,4,FALSE)=基本情報!$D$6,VLOOKUP(個人情報!$D100,登録者リスト!$A$1:$F$43729,5,FALSE),""),""))</f>
        <v/>
      </c>
      <c r="H100" s="212" t="str">
        <f>IF(C100="○",IF($D100&lt;&gt;"",VLOOKUP($D100,新規学連登録者入力シート!$A$2:$U$101,19,FALSE),""),IF($D100&lt;&gt;"",IF(VLOOKUP(個人情報!$D100,登録者リスト!$A$1:$H$43729,4,FALSE)=基本情報!$D$6,VLOOKUP(個人情報!$D100,登録者リスト!$A$1:$H$43729,8,FALSE),""),""))</f>
        <v/>
      </c>
      <c r="I100" s="216"/>
      <c r="J100" s="216"/>
      <c r="K100" s="218" t="str">
        <f>IFERROR(IF(I100="","",IF(AND(I100&lt;&gt;"107 ハーフマラソン",I100&lt;&gt;"062 10000mW"),IF(BA100="T",IF(VALUE(M100)&lt;=AY100,"A標準",IF(VALUE(M100)&lt;=AZ100,"B標準","未突破")),IF(VALUE(M100)&gt;=AY100,"A標準",IF(VALUE(M100)&gt;=AZ100,"B標準","未突破"))),IF(VALUE(M100)&lt;=AZ100,"","未突破"))),"")</f>
        <v/>
      </c>
      <c r="L100" s="105"/>
      <c r="M100" s="267" t="str">
        <f>IF(U100="",ASC(N100&amp;IF(P100&lt;&gt;"",TEXT(P100,"00"),"")&amp;IF(R100&lt;&gt;"",TEXT(R100,"00"),"")&amp;IF(T100&lt;&gt;"",TEXT(T100,"00"),"")),ASC(U100))</f>
        <v/>
      </c>
      <c r="N100" s="223"/>
      <c r="O100" s="196" t="s">
        <v>239</v>
      </c>
      <c r="P100" s="250"/>
      <c r="Q100" s="196" t="s">
        <v>240</v>
      </c>
      <c r="R100" s="250"/>
      <c r="S100" s="208" t="s">
        <v>241</v>
      </c>
      <c r="T100" s="252"/>
      <c r="U100" s="150"/>
      <c r="V100" s="152"/>
      <c r="W100" s="153" t="s">
        <v>23</v>
      </c>
      <c r="X100" s="161"/>
      <c r="Y100" s="153" t="s">
        <v>24</v>
      </c>
      <c r="Z100" s="161"/>
      <c r="AA100" s="153" t="s">
        <v>26</v>
      </c>
      <c r="AB100" s="216"/>
      <c r="AC100" s="101" t="e">
        <f>IF(#REF!="",ASC(AD100&amp;IF(AF100&lt;&gt;"",TEXT(AF100,"00"),"")&amp;IF(AH100&lt;&gt;"",TEXT(AH100,"00"),"")&amp;IF(AJ100&lt;&gt;"",TEXT(AJ100,"00"),"")),ASC(#REF!))</f>
        <v>#REF!</v>
      </c>
      <c r="AD100" s="198" t="str">
        <f>IF(I100="","",IF(I100="201 十種競技","",VLOOKUP(I100,大学記録!$A$3:$H$5,2,FALSE)))</f>
        <v/>
      </c>
      <c r="AE100" s="200" t="s">
        <v>239</v>
      </c>
      <c r="AF100" s="202" t="str">
        <f>IF(I100="","",IF(I100="201 十種競技","",VLOOKUP(I100,大学記録!$A$3:$H$5,4,FALSE)))</f>
        <v/>
      </c>
      <c r="AG100" s="200" t="s">
        <v>240</v>
      </c>
      <c r="AH100" s="202" t="str">
        <f>IF(I100="","",IF(I100="201 十種競技","",VLOOKUP(I100,大学記録!$A$3:$H$5,6,FALSE)))</f>
        <v/>
      </c>
      <c r="AI100" s="204" t="s">
        <v>241</v>
      </c>
      <c r="AJ100" s="262" t="str">
        <f>IF(I100="","",IF(I100="201 十種競技","",VLOOKUP(I100,大学記録!$A$3:$H$5,8,FALSE)))</f>
        <v/>
      </c>
      <c r="AK100" s="223"/>
      <c r="AL100" s="196" t="s">
        <v>239</v>
      </c>
      <c r="AM100" s="250"/>
      <c r="AN100" s="196" t="s">
        <v>240</v>
      </c>
      <c r="AO100" s="250"/>
      <c r="AP100" s="208" t="s">
        <v>241</v>
      </c>
      <c r="AQ100" s="287"/>
      <c r="AS100" s="5" t="str">
        <f>IF(AND(I100&lt;&gt;"107 ハーフマラソン",I100&lt;&gt;"062 10000mW"),D100 &amp; "-" &amp; I100,D100 &amp; "-" &amp; I100 &amp; J100)</f>
        <v>-</v>
      </c>
      <c r="AT100" s="5" t="str">
        <f>IF(ISERROR(VLOOKUP(個人情報!$AS100,登録者リスト!#REF!,4,FALSE)),"○","")</f>
        <v>○</v>
      </c>
      <c r="AU100" s="5" t="e">
        <f>IF(AND(I100&lt;&gt;"107 ハーフマラソン",I100&lt;&gt;"062 10000mW"),#REF! &amp; "-" &amp; I100,#REF! &amp; "-" &amp; I100 &amp; J100)</f>
        <v>#REF!</v>
      </c>
      <c r="AV100" s="5" t="str">
        <f>IF(ISERROR(VLOOKUP(AU100,突破者リスト外資格記録入力シート!$D$7:$M$106,2,FALSE)),"○","")</f>
        <v>○</v>
      </c>
      <c r="AW100" s="5" t="str">
        <f>IF(C100="○","整理番号","登録番号")</f>
        <v>登録番号</v>
      </c>
      <c r="AX100" s="5" t="str">
        <f>IF(I100="107 ハーフマラソン","H",IF(I100="062 10000mW","W",""))</f>
        <v/>
      </c>
      <c r="AY100" s="5" t="e">
        <f>VLOOKUP($I100 &amp; $J100,標準記録!$A$1:$D$26,2,FALSE)</f>
        <v>#N/A</v>
      </c>
      <c r="AZ100" s="5" t="e">
        <f>VLOOKUP($I100 &amp; $J100,標準記録!$A$1:$D$26,3,FALSE)</f>
        <v>#N/A</v>
      </c>
      <c r="BA100" s="5" t="e">
        <f>VLOOKUP($I100 &amp; $J100,標準記録!$A$1:$D$26,4,FALSE)</f>
        <v>#N/A</v>
      </c>
      <c r="BB100" s="5" t="str">
        <f>IF(BC100="","",A100)</f>
        <v/>
      </c>
      <c r="BC100" s="5" t="str">
        <f>IF(OR(I100="201 十種競技",I100="202 七種競技"),#REF!,"")</f>
        <v/>
      </c>
      <c r="BD100" s="5" t="str">
        <f>IF(I100="107 ハーフマラソン",#REF!,"")</f>
        <v/>
      </c>
      <c r="BE100" s="5" t="str">
        <f>I100 &amp; K100</f>
        <v/>
      </c>
      <c r="BF100" s="5">
        <f>I100</f>
        <v>0</v>
      </c>
      <c r="BG100" s="5">
        <f>COUNTIF($BF$5:$BF$401,I100)</f>
        <v>160</v>
      </c>
      <c r="BH100" s="5">
        <f>COUNTIF($BE$5:$BE$401,I100 &amp; "B標準")</f>
        <v>0</v>
      </c>
      <c r="BI100" s="5" t="str">
        <f>D98 &amp; D100</f>
        <v>登録番号</v>
      </c>
    </row>
    <row r="101" spans="1:61" ht="14.25" thickBot="1" x14ac:dyDescent="0.2">
      <c r="A101" s="308"/>
      <c r="B101" s="272"/>
      <c r="C101" s="226"/>
      <c r="D101" s="224"/>
      <c r="E101" s="128" t="str">
        <f>IF(C100="○",IF($D100&lt;&gt;"",VLOOKUP($D100,新規学連登録者入力シート!$A$2:$U$101,7,FALSE),""),IF($D100&lt;&gt;"",IF(VLOOKUP(個人情報!$D100,登録者リスト!$A$1:$F$43729,4,FALSE)=基本情報!$D$6,VLOOKUP(個人情報!$D100,登録者リスト!$A$1:$F$43729,2,FALSE),""),""))</f>
        <v/>
      </c>
      <c r="F101" s="215"/>
      <c r="G101" s="128" t="str">
        <f>IF(C100="○",IF($D100&lt;&gt;"",VLOOKUP($D100,新規学連登録者入力シート!$A$2:$U$101,19,FALSE),""),IF($D100&lt;&gt;"",IF(VLOOKUP(個人情報!$D100,登録者リスト!$A$1:$F$43729,4,FALSE)=基本情報!$D$6,VLOOKUP(個人情報!$D100,登録者リスト!$A$1:$F$43729,6,FALSE),""),""))</f>
        <v/>
      </c>
      <c r="H101" s="213"/>
      <c r="I101" s="217"/>
      <c r="J101" s="217"/>
      <c r="K101" s="219"/>
      <c r="L101" s="106"/>
      <c r="M101" s="268"/>
      <c r="N101" s="224"/>
      <c r="O101" s="197"/>
      <c r="P101" s="251"/>
      <c r="Q101" s="197"/>
      <c r="R101" s="251"/>
      <c r="S101" s="209"/>
      <c r="T101" s="253"/>
      <c r="U101" s="162"/>
      <c r="V101" s="154"/>
      <c r="W101" s="155" t="s">
        <v>23</v>
      </c>
      <c r="X101" s="94"/>
      <c r="Y101" s="155" t="s">
        <v>25</v>
      </c>
      <c r="Z101" s="94"/>
      <c r="AA101" s="155" t="s">
        <v>26</v>
      </c>
      <c r="AB101" s="217"/>
      <c r="AC101" s="102" t="e">
        <f>IF(#REF!="",ASC(AD100&amp;IF(AF101&lt;&gt;"",TEXT(AF101,"00"),"")&amp;IF(AH101&lt;&gt;"",TEXT(AH101,"00"),"")&amp;IF(AJ101&lt;&gt;"",TEXT(AJ101,"00"),"")),ASC(#REF!))</f>
        <v>#REF!</v>
      </c>
      <c r="AD101" s="199"/>
      <c r="AE101" s="201"/>
      <c r="AF101" s="203"/>
      <c r="AG101" s="201"/>
      <c r="AH101" s="203"/>
      <c r="AI101" s="205"/>
      <c r="AJ101" s="263"/>
      <c r="AK101" s="224"/>
      <c r="AL101" s="197"/>
      <c r="AM101" s="251"/>
      <c r="AN101" s="197"/>
      <c r="AO101" s="251"/>
      <c r="AP101" s="209"/>
      <c r="AQ101" s="288"/>
      <c r="AS101" s="5" t="str">
        <f>IF(AND(I101&lt;&gt;"107 ハーフマラソン",I101&lt;&gt;"062 10000mW"),D100 &amp; "-" &amp; I101,D100 &amp; "-" &amp; I101 &amp; J101)</f>
        <v>-</v>
      </c>
      <c r="AT101" s="5" t="str">
        <f>IF(ISERROR(VLOOKUP(個人情報!$AS101,登録者リスト!#REF!,4,FALSE)),"○","")</f>
        <v>○</v>
      </c>
      <c r="AU101" s="5" t="e">
        <f>IF(AND(I101&lt;&gt;"107 ハーフマラソン",I101&lt;&gt;"062 10000mW"),#REF! &amp; "-" &amp; I101,#REF! &amp; "-" &amp; I101 &amp; J101)</f>
        <v>#REF!</v>
      </c>
      <c r="AV101" s="5" t="str">
        <f>IF(ISERROR(VLOOKUP(AU101,突破者リスト外資格記録入力シート!$D$7:$M$106,2,FALSE)),"○","")</f>
        <v>○</v>
      </c>
      <c r="AX101" s="5" t="str">
        <f>IF(I101="107 ハーフマラソン","H",IF(I101="062 10000mW","W",""))</f>
        <v/>
      </c>
      <c r="AY101" s="5" t="e">
        <f>VLOOKUP($I101 &amp; $J101,標準記録!$A$1:$D$26,2,FALSE)</f>
        <v>#N/A</v>
      </c>
      <c r="AZ101" s="5" t="e">
        <f>VLOOKUP($I101 &amp; $J101,標準記録!$A$1:$D$26,3,FALSE)</f>
        <v>#N/A</v>
      </c>
      <c r="BA101" s="5" t="e">
        <f>VLOOKUP($I101 &amp; $J101,標準記録!$A$1:$D$26,4,FALSE)</f>
        <v>#N/A</v>
      </c>
      <c r="BB101" s="5" t="str">
        <f>IF(BC101="","",A100)</f>
        <v/>
      </c>
      <c r="BC101" s="5" t="str">
        <f>IF(OR(I101="201 十種競技",I101="202 七種競技"),#REF!,"")</f>
        <v/>
      </c>
      <c r="BD101" s="5" t="str">
        <f>IF(I101="107 ハーフマラソン",#REF!,"")</f>
        <v/>
      </c>
      <c r="BE101" s="5" t="str">
        <f>I101 &amp; K101</f>
        <v/>
      </c>
      <c r="BF101" s="5">
        <f>I101</f>
        <v>0</v>
      </c>
      <c r="BG101" s="5">
        <f>COUNTIF($BF$5:$BF$401,I101)</f>
        <v>160</v>
      </c>
      <c r="BH101" s="5">
        <f>COUNTIF($BE$5:$BE$401,I101 &amp; "B標準")</f>
        <v>0</v>
      </c>
    </row>
    <row r="102" spans="1:61" ht="15" thickTop="1" thickBot="1" x14ac:dyDescent="0.2">
      <c r="A102" s="309"/>
      <c r="B102" s="256" t="s">
        <v>128</v>
      </c>
      <c r="C102" s="257"/>
      <c r="D102" s="257"/>
      <c r="E102" s="257"/>
      <c r="F102" s="257"/>
      <c r="G102" s="258"/>
      <c r="H102" s="133"/>
      <c r="I102" s="259"/>
      <c r="J102" s="260"/>
      <c r="K102" s="260"/>
      <c r="L102" s="260"/>
      <c r="M102" s="260"/>
      <c r="N102" s="260"/>
      <c r="O102" s="260"/>
      <c r="P102" s="260"/>
      <c r="Q102" s="260"/>
      <c r="R102" s="260"/>
      <c r="S102" s="260"/>
      <c r="T102" s="260"/>
      <c r="U102" s="260"/>
      <c r="V102" s="260"/>
      <c r="W102" s="260"/>
      <c r="X102" s="260"/>
      <c r="Y102" s="260"/>
      <c r="Z102" s="260"/>
      <c r="AA102" s="260"/>
      <c r="AB102" s="260"/>
      <c r="AC102" s="260"/>
      <c r="AD102" s="260"/>
      <c r="AE102" s="260"/>
      <c r="AF102" s="260"/>
      <c r="AG102" s="260"/>
      <c r="AH102" s="260"/>
      <c r="AI102" s="260"/>
      <c r="AJ102" s="260"/>
      <c r="AK102" s="260"/>
      <c r="AL102" s="260"/>
      <c r="AM102" s="260"/>
      <c r="AN102" s="260"/>
      <c r="AO102" s="260"/>
      <c r="AP102" s="260"/>
      <c r="AQ102" s="261"/>
    </row>
    <row r="103" spans="1:61" ht="27" x14ac:dyDescent="0.15">
      <c r="A103" s="305"/>
      <c r="B103" s="289" t="s">
        <v>0</v>
      </c>
      <c r="C103" s="289" t="s">
        <v>242</v>
      </c>
      <c r="D103" s="289" t="str">
        <f>IF(C105="○","整理番号","登録番号")</f>
        <v>登録番号</v>
      </c>
      <c r="E103" s="134" t="s">
        <v>13550</v>
      </c>
      <c r="F103" s="291" t="s">
        <v>275</v>
      </c>
      <c r="G103" s="147" t="s">
        <v>1</v>
      </c>
      <c r="H103" s="269" t="s">
        <v>13551</v>
      </c>
      <c r="I103" s="292" t="s">
        <v>2</v>
      </c>
      <c r="J103" s="269" t="s">
        <v>284</v>
      </c>
      <c r="K103" s="269" t="s">
        <v>3</v>
      </c>
      <c r="L103" s="136" t="s">
        <v>243</v>
      </c>
      <c r="M103" s="137" t="s">
        <v>16</v>
      </c>
      <c r="N103" s="274" t="s">
        <v>4</v>
      </c>
      <c r="O103" s="275"/>
      <c r="P103" s="275"/>
      <c r="Q103" s="275"/>
      <c r="R103" s="275"/>
      <c r="S103" s="275"/>
      <c r="T103" s="275"/>
      <c r="U103" s="275"/>
      <c r="V103" s="275"/>
      <c r="W103" s="275"/>
      <c r="X103" s="275"/>
      <c r="Y103" s="275"/>
      <c r="Z103" s="275"/>
      <c r="AA103" s="275"/>
      <c r="AB103" s="276"/>
      <c r="AC103" s="138" t="s">
        <v>16</v>
      </c>
      <c r="AD103" s="277" t="s">
        <v>448</v>
      </c>
      <c r="AE103" s="278"/>
      <c r="AF103" s="278"/>
      <c r="AG103" s="278"/>
      <c r="AH103" s="278"/>
      <c r="AI103" s="278"/>
      <c r="AJ103" s="278"/>
      <c r="AK103" s="274" t="s">
        <v>445</v>
      </c>
      <c r="AL103" s="275"/>
      <c r="AM103" s="275"/>
      <c r="AN103" s="275"/>
      <c r="AO103" s="275"/>
      <c r="AP103" s="275"/>
      <c r="AQ103" s="279"/>
    </row>
    <row r="104" spans="1:61" ht="14.25" thickBot="1" x14ac:dyDescent="0.2">
      <c r="A104" s="306"/>
      <c r="B104" s="290"/>
      <c r="C104" s="290"/>
      <c r="D104" s="290"/>
      <c r="E104" s="139" t="s">
        <v>6</v>
      </c>
      <c r="F104" s="270"/>
      <c r="G104" s="148" t="s">
        <v>7</v>
      </c>
      <c r="H104" s="270"/>
      <c r="I104" s="293"/>
      <c r="J104" s="273"/>
      <c r="K104" s="273"/>
      <c r="L104" s="141"/>
      <c r="M104" s="142"/>
      <c r="N104" s="280" t="s">
        <v>8</v>
      </c>
      <c r="O104" s="281"/>
      <c r="P104" s="281"/>
      <c r="Q104" s="281"/>
      <c r="R104" s="281"/>
      <c r="S104" s="281"/>
      <c r="T104" s="282"/>
      <c r="U104" s="151"/>
      <c r="V104" s="143" t="s">
        <v>10</v>
      </c>
      <c r="W104" s="144"/>
      <c r="X104" s="160"/>
      <c r="Y104" s="144"/>
      <c r="Z104" s="160"/>
      <c r="AA104" s="145"/>
      <c r="AB104" s="140" t="s">
        <v>11</v>
      </c>
      <c r="AC104" s="146"/>
      <c r="AD104" s="283" t="s">
        <v>8</v>
      </c>
      <c r="AE104" s="284"/>
      <c r="AF104" s="284"/>
      <c r="AG104" s="284"/>
      <c r="AH104" s="284"/>
      <c r="AI104" s="284"/>
      <c r="AJ104" s="285"/>
      <c r="AK104" s="280" t="s">
        <v>8</v>
      </c>
      <c r="AL104" s="281"/>
      <c r="AM104" s="281"/>
      <c r="AN104" s="281"/>
      <c r="AO104" s="281"/>
      <c r="AP104" s="281"/>
      <c r="AQ104" s="286"/>
    </row>
    <row r="105" spans="1:61" x14ac:dyDescent="0.15">
      <c r="A105" s="307">
        <v>21</v>
      </c>
      <c r="B105" s="271" t="str">
        <f>IF(OR(B100="",E105=""),"",B100+1)</f>
        <v/>
      </c>
      <c r="C105" s="225"/>
      <c r="D105" s="223"/>
      <c r="E105" s="131" t="str">
        <f>IF(C105="○",IF($D105&lt;&gt;"",VLOOKUP($D105,新規学連登録者入力シート!$A$2:$U$101,8,FALSE),""),IF($D105&lt;&gt;"",IF(VLOOKUP(個人情報!$D105,登録者リスト!$A$1:$F$43729,4,FALSE)=基本情報!$D$6,VLOOKUP(個人情報!$D105,登録者リスト!$A$1:$F$43729,3,FALSE),""),""))</f>
        <v/>
      </c>
      <c r="F105" s="214" t="str">
        <f>IF(C105="○",IF($D105&lt;&gt;"",VLOOKUP($D105,新規学連登録者入力シート!$A$2:$U$101,9,FALSE),""),IF($D105&lt;&gt;"",IF(VLOOKUP(個人情報!$D105,登録者リスト!$A$1:$G$43729,4,FALSE)=基本情報!$D$6,VLOOKUP(個人情報!$D105,登録者リスト!$A$1:$G$43729,7,FALSE),""),""))</f>
        <v/>
      </c>
      <c r="G105" s="132" t="str">
        <f>IF(C105="○",IF($D105&lt;&gt;"",VLOOKUP($D105,新規学連登録者入力シート!$A$2:$U$101,14,FALSE),""),IF($D105&lt;&gt;"",IF(VLOOKUP(個人情報!$D105,登録者リスト!$A$1:$F$43729,4,FALSE)=基本情報!$D$6,VLOOKUP(個人情報!$D105,登録者リスト!$A$1:$F$43729,5,FALSE),""),""))</f>
        <v/>
      </c>
      <c r="H105" s="212" t="str">
        <f>IF(C105="○",IF($D105&lt;&gt;"",VLOOKUP($D105,新規学連登録者入力シート!$A$2:$U$101,19,FALSE),""),IF($D105&lt;&gt;"",IF(VLOOKUP(個人情報!$D105,登録者リスト!$A$1:$H$43729,4,FALSE)=基本情報!$D$6,VLOOKUP(個人情報!$D105,登録者リスト!$A$1:$H$43729,8,FALSE),""),""))</f>
        <v/>
      </c>
      <c r="I105" s="216"/>
      <c r="J105" s="216"/>
      <c r="K105" s="218" t="str">
        <f>IFERROR(IF(I105="","",IF(AND(I105&lt;&gt;"107 ハーフマラソン",I105&lt;&gt;"062 10000mW"),IF(BA105="T",IF(VALUE(M105)&lt;=AY105,"A標準",IF(VALUE(M105)&lt;=AZ105,"B標準","未突破")),IF(VALUE(M105)&gt;=AY105,"A標準",IF(VALUE(M105)&gt;=AZ105,"B標準","未突破"))),IF(VALUE(M105)&lt;=AZ105,"","未突破"))),"")</f>
        <v/>
      </c>
      <c r="L105" s="105"/>
      <c r="M105" s="267" t="str">
        <f>IF(U105="",ASC(N105&amp;IF(P105&lt;&gt;"",TEXT(P105,"00"),"")&amp;IF(R105&lt;&gt;"",TEXT(R105,"00"),"")&amp;IF(T105&lt;&gt;"",TEXT(T105,"00"),"")),ASC(U105))</f>
        <v/>
      </c>
      <c r="N105" s="223"/>
      <c r="O105" s="196" t="s">
        <v>239</v>
      </c>
      <c r="P105" s="250"/>
      <c r="Q105" s="196" t="s">
        <v>240</v>
      </c>
      <c r="R105" s="250"/>
      <c r="S105" s="208" t="s">
        <v>241</v>
      </c>
      <c r="T105" s="252"/>
      <c r="U105" s="150"/>
      <c r="V105" s="152"/>
      <c r="W105" s="153" t="s">
        <v>23</v>
      </c>
      <c r="X105" s="161"/>
      <c r="Y105" s="153" t="s">
        <v>24</v>
      </c>
      <c r="Z105" s="161"/>
      <c r="AA105" s="153" t="s">
        <v>26</v>
      </c>
      <c r="AB105" s="216"/>
      <c r="AC105" s="101" t="e">
        <f>IF(#REF!="",ASC(AD105&amp;IF(AF105&lt;&gt;"",TEXT(AF105,"00"),"")&amp;IF(AH105&lt;&gt;"",TEXT(AH105,"00"),"")&amp;IF(AJ105&lt;&gt;"",TEXT(AJ105,"00"),"")),ASC(#REF!))</f>
        <v>#REF!</v>
      </c>
      <c r="AD105" s="198" t="str">
        <f>IF(I105="","",IF(I105="201 十種競技","",VLOOKUP(I105,大学記録!$A$3:$H$5,2,FALSE)))</f>
        <v/>
      </c>
      <c r="AE105" s="200" t="s">
        <v>239</v>
      </c>
      <c r="AF105" s="202" t="str">
        <f>IF(I105="","",IF(I105="201 十種競技","",VLOOKUP(I105,大学記録!$A$3:$H$5,4,FALSE)))</f>
        <v/>
      </c>
      <c r="AG105" s="200" t="s">
        <v>240</v>
      </c>
      <c r="AH105" s="202" t="str">
        <f>IF(I105="","",IF(I105="201 十種競技","",VLOOKUP(I105,大学記録!$A$3:$H$5,6,FALSE)))</f>
        <v/>
      </c>
      <c r="AI105" s="204" t="s">
        <v>241</v>
      </c>
      <c r="AJ105" s="262" t="str">
        <f>IF(I105="","",IF(I105="201 十種競技","",VLOOKUP(I105,大学記録!$A$3:$H$5,8,FALSE)))</f>
        <v/>
      </c>
      <c r="AK105" s="223"/>
      <c r="AL105" s="196" t="s">
        <v>239</v>
      </c>
      <c r="AM105" s="250"/>
      <c r="AN105" s="196" t="s">
        <v>240</v>
      </c>
      <c r="AO105" s="250"/>
      <c r="AP105" s="208" t="s">
        <v>241</v>
      </c>
      <c r="AQ105" s="287"/>
      <c r="AS105" s="5" t="str">
        <f>IF(AND(I105&lt;&gt;"107 ハーフマラソン",I105&lt;&gt;"062 10000mW"),D105 &amp; "-" &amp; I105,D105 &amp; "-" &amp; I105 &amp; J105)</f>
        <v>-</v>
      </c>
      <c r="AT105" s="5" t="str">
        <f>IF(ISERROR(VLOOKUP(個人情報!$AS105,登録者リスト!#REF!,4,FALSE)),"○","")</f>
        <v>○</v>
      </c>
      <c r="AU105" s="5" t="e">
        <f>IF(AND(I105&lt;&gt;"107 ハーフマラソン",I105&lt;&gt;"062 10000mW"),#REF! &amp; "-" &amp; I105,#REF! &amp; "-" &amp; I105 &amp; J105)</f>
        <v>#REF!</v>
      </c>
      <c r="AV105" s="5" t="str">
        <f>IF(ISERROR(VLOOKUP(AU105,突破者リスト外資格記録入力シート!$D$7:$M$106,2,FALSE)),"○","")</f>
        <v>○</v>
      </c>
      <c r="AW105" s="5" t="str">
        <f>IF(C105="○","整理番号","登録番号")</f>
        <v>登録番号</v>
      </c>
      <c r="AX105" s="5" t="str">
        <f>IF(I105="107 ハーフマラソン","H",IF(I105="062 10000mW","W",""))</f>
        <v/>
      </c>
      <c r="AY105" s="5" t="e">
        <f>VLOOKUP($I105 &amp; $J105,標準記録!$A$1:$D$26,2,FALSE)</f>
        <v>#N/A</v>
      </c>
      <c r="AZ105" s="5" t="e">
        <f>VLOOKUP($I105 &amp; $J105,標準記録!$A$1:$D$26,3,FALSE)</f>
        <v>#N/A</v>
      </c>
      <c r="BA105" s="5" t="e">
        <f>VLOOKUP($I105 &amp; $J105,標準記録!$A$1:$D$26,4,FALSE)</f>
        <v>#N/A</v>
      </c>
      <c r="BB105" s="5" t="str">
        <f>IF(BC105="","",A105)</f>
        <v/>
      </c>
      <c r="BC105" s="5" t="str">
        <f>IF(OR(I105="201 十種競技",I105="202 七種競技"),#REF!,"")</f>
        <v/>
      </c>
      <c r="BD105" s="5" t="str">
        <f>IF(I105="107 ハーフマラソン",#REF!,"")</f>
        <v/>
      </c>
      <c r="BE105" s="5" t="str">
        <f>I105 &amp; K105</f>
        <v/>
      </c>
      <c r="BF105" s="5">
        <f>I105</f>
        <v>0</v>
      </c>
      <c r="BG105" s="5">
        <f>COUNTIF($BF$5:$BF$401,I105)</f>
        <v>160</v>
      </c>
      <c r="BH105" s="5">
        <f>COUNTIF($BE$5:$BE$401,I105 &amp; "B標準")</f>
        <v>0</v>
      </c>
      <c r="BI105" s="5" t="str">
        <f>D103 &amp; D105</f>
        <v>登録番号</v>
      </c>
    </row>
    <row r="106" spans="1:61" ht="14.25" thickBot="1" x14ac:dyDescent="0.2">
      <c r="A106" s="308"/>
      <c r="B106" s="272"/>
      <c r="C106" s="226"/>
      <c r="D106" s="224"/>
      <c r="E106" s="128" t="str">
        <f>IF(C105="○",IF($D105&lt;&gt;"",VLOOKUP($D105,新規学連登録者入力シート!$A$2:$U$101,7,FALSE),""),IF($D105&lt;&gt;"",IF(VLOOKUP(個人情報!$D105,登録者リスト!$A$1:$F$43729,4,FALSE)=基本情報!$D$6,VLOOKUP(個人情報!$D105,登録者リスト!$A$1:$F$43729,2,FALSE),""),""))</f>
        <v/>
      </c>
      <c r="F106" s="215"/>
      <c r="G106" s="128" t="str">
        <f>IF(C105="○",IF($D105&lt;&gt;"",VLOOKUP($D105,新規学連登録者入力シート!$A$2:$U$101,19,FALSE),""),IF($D105&lt;&gt;"",IF(VLOOKUP(個人情報!$D105,登録者リスト!$A$1:$F$43729,4,FALSE)=基本情報!$D$6,VLOOKUP(個人情報!$D105,登録者リスト!$A$1:$F$43729,6,FALSE),""),""))</f>
        <v/>
      </c>
      <c r="H106" s="213"/>
      <c r="I106" s="217"/>
      <c r="J106" s="217"/>
      <c r="K106" s="219"/>
      <c r="L106" s="106"/>
      <c r="M106" s="268"/>
      <c r="N106" s="224"/>
      <c r="O106" s="197"/>
      <c r="P106" s="251"/>
      <c r="Q106" s="197"/>
      <c r="R106" s="251"/>
      <c r="S106" s="209"/>
      <c r="T106" s="253"/>
      <c r="U106" s="162"/>
      <c r="V106" s="154"/>
      <c r="W106" s="155" t="s">
        <v>23</v>
      </c>
      <c r="X106" s="94"/>
      <c r="Y106" s="155" t="s">
        <v>25</v>
      </c>
      <c r="Z106" s="94"/>
      <c r="AA106" s="155" t="s">
        <v>26</v>
      </c>
      <c r="AB106" s="217"/>
      <c r="AC106" s="102" t="e">
        <f>IF(#REF!="",ASC(AD105&amp;IF(AF106&lt;&gt;"",TEXT(AF106,"00"),"")&amp;IF(AH106&lt;&gt;"",TEXT(AH106,"00"),"")&amp;IF(AJ106&lt;&gt;"",TEXT(AJ106,"00"),"")),ASC(#REF!))</f>
        <v>#REF!</v>
      </c>
      <c r="AD106" s="199"/>
      <c r="AE106" s="201"/>
      <c r="AF106" s="203"/>
      <c r="AG106" s="201"/>
      <c r="AH106" s="203"/>
      <c r="AI106" s="205"/>
      <c r="AJ106" s="263"/>
      <c r="AK106" s="224"/>
      <c r="AL106" s="197"/>
      <c r="AM106" s="251"/>
      <c r="AN106" s="197"/>
      <c r="AO106" s="251"/>
      <c r="AP106" s="209"/>
      <c r="AQ106" s="288"/>
      <c r="AS106" s="5" t="str">
        <f>IF(AND(I106&lt;&gt;"107 ハーフマラソン",I106&lt;&gt;"062 10000mW"),D105 &amp; "-" &amp; I106,D105 &amp; "-" &amp; I106 &amp; J106)</f>
        <v>-</v>
      </c>
      <c r="AT106" s="5" t="str">
        <f>IF(ISERROR(VLOOKUP(個人情報!$AS106,登録者リスト!#REF!,4,FALSE)),"○","")</f>
        <v>○</v>
      </c>
      <c r="AU106" s="5" t="e">
        <f>IF(AND(I106&lt;&gt;"107 ハーフマラソン",I106&lt;&gt;"062 10000mW"),#REF! &amp; "-" &amp; I106,#REF! &amp; "-" &amp; I106 &amp; J106)</f>
        <v>#REF!</v>
      </c>
      <c r="AV106" s="5" t="str">
        <f>IF(ISERROR(VLOOKUP(AU106,突破者リスト外資格記録入力シート!$D$7:$M$106,2,FALSE)),"○","")</f>
        <v>○</v>
      </c>
      <c r="AX106" s="5" t="str">
        <f>IF(I106="107 ハーフマラソン","H",IF(I106="062 10000mW","W",""))</f>
        <v/>
      </c>
      <c r="AY106" s="5" t="e">
        <f>VLOOKUP($I106 &amp; $J106,標準記録!$A$1:$D$26,2,FALSE)</f>
        <v>#N/A</v>
      </c>
      <c r="AZ106" s="5" t="e">
        <f>VLOOKUP($I106 &amp; $J106,標準記録!$A$1:$D$26,3,FALSE)</f>
        <v>#N/A</v>
      </c>
      <c r="BA106" s="5" t="e">
        <f>VLOOKUP($I106 &amp; $J106,標準記録!$A$1:$D$26,4,FALSE)</f>
        <v>#N/A</v>
      </c>
      <c r="BB106" s="5" t="str">
        <f>IF(BC106="","",A105)</f>
        <v/>
      </c>
      <c r="BC106" s="5" t="str">
        <f>IF(OR(I106="201 十種競技",I106="202 七種競技"),#REF!,"")</f>
        <v/>
      </c>
      <c r="BD106" s="5" t="str">
        <f>IF(I106="107 ハーフマラソン",#REF!,"")</f>
        <v/>
      </c>
      <c r="BE106" s="5" t="str">
        <f>I106 &amp; K106</f>
        <v/>
      </c>
      <c r="BF106" s="5">
        <f>I106</f>
        <v>0</v>
      </c>
      <c r="BG106" s="5">
        <f>COUNTIF($BF$5:$BF$401,I106)</f>
        <v>160</v>
      </c>
      <c r="BH106" s="5">
        <f>COUNTIF($BE$5:$BE$401,I106 &amp; "B標準")</f>
        <v>0</v>
      </c>
    </row>
    <row r="107" spans="1:61" ht="15" thickTop="1" thickBot="1" x14ac:dyDescent="0.2">
      <c r="A107" s="309"/>
      <c r="B107" s="256" t="s">
        <v>128</v>
      </c>
      <c r="C107" s="257"/>
      <c r="D107" s="257"/>
      <c r="E107" s="257"/>
      <c r="F107" s="257"/>
      <c r="G107" s="258"/>
      <c r="H107" s="133"/>
      <c r="I107" s="259"/>
      <c r="J107" s="260"/>
      <c r="K107" s="260"/>
      <c r="L107" s="260"/>
      <c r="M107" s="260"/>
      <c r="N107" s="260"/>
      <c r="O107" s="260"/>
      <c r="P107" s="260"/>
      <c r="Q107" s="260"/>
      <c r="R107" s="260"/>
      <c r="S107" s="260"/>
      <c r="T107" s="260"/>
      <c r="U107" s="260"/>
      <c r="V107" s="260"/>
      <c r="W107" s="260"/>
      <c r="X107" s="260"/>
      <c r="Y107" s="260"/>
      <c r="Z107" s="260"/>
      <c r="AA107" s="260"/>
      <c r="AB107" s="260"/>
      <c r="AC107" s="260"/>
      <c r="AD107" s="260"/>
      <c r="AE107" s="260"/>
      <c r="AF107" s="260"/>
      <c r="AG107" s="260"/>
      <c r="AH107" s="260"/>
      <c r="AI107" s="260"/>
      <c r="AJ107" s="260"/>
      <c r="AK107" s="260"/>
      <c r="AL107" s="260"/>
      <c r="AM107" s="260"/>
      <c r="AN107" s="260"/>
      <c r="AO107" s="260"/>
      <c r="AP107" s="260"/>
      <c r="AQ107" s="261"/>
    </row>
    <row r="108" spans="1:61" ht="27" x14ac:dyDescent="0.15">
      <c r="A108" s="305"/>
      <c r="B108" s="289" t="s">
        <v>0</v>
      </c>
      <c r="C108" s="289" t="s">
        <v>242</v>
      </c>
      <c r="D108" s="289" t="str">
        <f>IF(C110="○","整理番号","登録番号")</f>
        <v>登録番号</v>
      </c>
      <c r="E108" s="134" t="s">
        <v>13550</v>
      </c>
      <c r="F108" s="291" t="s">
        <v>275</v>
      </c>
      <c r="G108" s="147" t="s">
        <v>1</v>
      </c>
      <c r="H108" s="269" t="s">
        <v>13551</v>
      </c>
      <c r="I108" s="292" t="s">
        <v>2</v>
      </c>
      <c r="J108" s="269" t="s">
        <v>284</v>
      </c>
      <c r="K108" s="269" t="s">
        <v>3</v>
      </c>
      <c r="L108" s="136" t="s">
        <v>243</v>
      </c>
      <c r="M108" s="137" t="s">
        <v>16</v>
      </c>
      <c r="N108" s="274" t="s">
        <v>4</v>
      </c>
      <c r="O108" s="275"/>
      <c r="P108" s="275"/>
      <c r="Q108" s="275"/>
      <c r="R108" s="275"/>
      <c r="S108" s="275"/>
      <c r="T108" s="275"/>
      <c r="U108" s="275"/>
      <c r="V108" s="275"/>
      <c r="W108" s="275"/>
      <c r="X108" s="275"/>
      <c r="Y108" s="275"/>
      <c r="Z108" s="275"/>
      <c r="AA108" s="275"/>
      <c r="AB108" s="276"/>
      <c r="AC108" s="138" t="s">
        <v>16</v>
      </c>
      <c r="AD108" s="277" t="s">
        <v>448</v>
      </c>
      <c r="AE108" s="278"/>
      <c r="AF108" s="278"/>
      <c r="AG108" s="278"/>
      <c r="AH108" s="278"/>
      <c r="AI108" s="278"/>
      <c r="AJ108" s="278"/>
      <c r="AK108" s="274" t="s">
        <v>445</v>
      </c>
      <c r="AL108" s="275"/>
      <c r="AM108" s="275"/>
      <c r="AN108" s="275"/>
      <c r="AO108" s="275"/>
      <c r="AP108" s="275"/>
      <c r="AQ108" s="279"/>
    </row>
    <row r="109" spans="1:61" ht="14.25" thickBot="1" x14ac:dyDescent="0.2">
      <c r="A109" s="306"/>
      <c r="B109" s="290"/>
      <c r="C109" s="290"/>
      <c r="D109" s="290"/>
      <c r="E109" s="139" t="s">
        <v>6</v>
      </c>
      <c r="F109" s="270"/>
      <c r="G109" s="148" t="s">
        <v>7</v>
      </c>
      <c r="H109" s="270"/>
      <c r="I109" s="293"/>
      <c r="J109" s="273"/>
      <c r="K109" s="273"/>
      <c r="L109" s="141"/>
      <c r="M109" s="142"/>
      <c r="N109" s="280" t="s">
        <v>8</v>
      </c>
      <c r="O109" s="281"/>
      <c r="P109" s="281"/>
      <c r="Q109" s="281"/>
      <c r="R109" s="281"/>
      <c r="S109" s="281"/>
      <c r="T109" s="282"/>
      <c r="U109" s="151"/>
      <c r="V109" s="143" t="s">
        <v>10</v>
      </c>
      <c r="W109" s="144"/>
      <c r="X109" s="160"/>
      <c r="Y109" s="144"/>
      <c r="Z109" s="160"/>
      <c r="AA109" s="145"/>
      <c r="AB109" s="140" t="s">
        <v>11</v>
      </c>
      <c r="AC109" s="146"/>
      <c r="AD109" s="283" t="s">
        <v>8</v>
      </c>
      <c r="AE109" s="284"/>
      <c r="AF109" s="284"/>
      <c r="AG109" s="284"/>
      <c r="AH109" s="284"/>
      <c r="AI109" s="284"/>
      <c r="AJ109" s="285"/>
      <c r="AK109" s="280" t="s">
        <v>8</v>
      </c>
      <c r="AL109" s="281"/>
      <c r="AM109" s="281"/>
      <c r="AN109" s="281"/>
      <c r="AO109" s="281"/>
      <c r="AP109" s="281"/>
      <c r="AQ109" s="286"/>
    </row>
    <row r="110" spans="1:61" x14ac:dyDescent="0.15">
      <c r="A110" s="307">
        <v>22</v>
      </c>
      <c r="B110" s="271" t="str">
        <f>IF(OR(B105="",E110=""),"",B105+1)</f>
        <v/>
      </c>
      <c r="C110" s="225"/>
      <c r="D110" s="223"/>
      <c r="E110" s="131" t="str">
        <f>IF(C110="○",IF($D110&lt;&gt;"",VLOOKUP($D110,新規学連登録者入力シート!$A$2:$U$101,8,FALSE),""),IF($D110&lt;&gt;"",IF(VLOOKUP(個人情報!$D110,登録者リスト!$A$1:$F$43729,4,FALSE)=基本情報!$D$6,VLOOKUP(個人情報!$D110,登録者リスト!$A$1:$F$43729,3,FALSE),""),""))</f>
        <v/>
      </c>
      <c r="F110" s="214" t="str">
        <f>IF(C110="○",IF($D110&lt;&gt;"",VLOOKUP($D110,新規学連登録者入力シート!$A$2:$U$101,9,FALSE),""),IF($D110&lt;&gt;"",IF(VLOOKUP(個人情報!$D110,登録者リスト!$A$1:$G$43729,4,FALSE)=基本情報!$D$6,VLOOKUP(個人情報!$D110,登録者リスト!$A$1:$G$43729,7,FALSE),""),""))</f>
        <v/>
      </c>
      <c r="G110" s="132" t="str">
        <f>IF(C110="○",IF($D110&lt;&gt;"",VLOOKUP($D110,新規学連登録者入力シート!$A$2:$U$101,14,FALSE),""),IF($D110&lt;&gt;"",IF(VLOOKUP(個人情報!$D110,登録者リスト!$A$1:$F$43729,4,FALSE)=基本情報!$D$6,VLOOKUP(個人情報!$D110,登録者リスト!$A$1:$F$43729,5,FALSE),""),""))</f>
        <v/>
      </c>
      <c r="H110" s="212" t="str">
        <f>IF(C110="○",IF($D110&lt;&gt;"",VLOOKUP($D110,新規学連登録者入力シート!$A$2:$U$101,19,FALSE),""),IF($D110&lt;&gt;"",IF(VLOOKUP(個人情報!$D110,登録者リスト!$A$1:$H$43729,4,FALSE)=基本情報!$D$6,VLOOKUP(個人情報!$D110,登録者リスト!$A$1:$H$43729,8,FALSE),""),""))</f>
        <v/>
      </c>
      <c r="I110" s="216"/>
      <c r="J110" s="216"/>
      <c r="K110" s="218" t="str">
        <f>IFERROR(IF(I110="","",IF(AND(I110&lt;&gt;"107 ハーフマラソン",I110&lt;&gt;"062 10000mW"),IF(BA110="T",IF(VALUE(M110)&lt;=AY110,"A標準",IF(VALUE(M110)&lt;=AZ110,"B標準","未突破")),IF(VALUE(M110)&gt;=AY110,"A標準",IF(VALUE(M110)&gt;=AZ110,"B標準","未突破"))),IF(VALUE(M110)&lt;=AZ110,"","未突破"))),"")</f>
        <v/>
      </c>
      <c r="L110" s="105"/>
      <c r="M110" s="267" t="str">
        <f>IF(U110="",ASC(N110&amp;IF(P110&lt;&gt;"",TEXT(P110,"00"),"")&amp;IF(R110&lt;&gt;"",TEXT(R110,"00"),"")&amp;IF(T110&lt;&gt;"",TEXT(T110,"00"),"")),ASC(U110))</f>
        <v/>
      </c>
      <c r="N110" s="223"/>
      <c r="O110" s="196" t="s">
        <v>239</v>
      </c>
      <c r="P110" s="250"/>
      <c r="Q110" s="196" t="s">
        <v>240</v>
      </c>
      <c r="R110" s="250"/>
      <c r="S110" s="208" t="s">
        <v>241</v>
      </c>
      <c r="T110" s="252"/>
      <c r="U110" s="150"/>
      <c r="V110" s="152"/>
      <c r="W110" s="153" t="s">
        <v>23</v>
      </c>
      <c r="X110" s="161"/>
      <c r="Y110" s="153" t="s">
        <v>24</v>
      </c>
      <c r="Z110" s="161"/>
      <c r="AA110" s="153" t="s">
        <v>26</v>
      </c>
      <c r="AB110" s="216"/>
      <c r="AC110" s="101" t="e">
        <f>IF(#REF!="",ASC(AD110&amp;IF(AF110&lt;&gt;"",TEXT(AF110,"00"),"")&amp;IF(AH110&lt;&gt;"",TEXT(AH110,"00"),"")&amp;IF(AJ110&lt;&gt;"",TEXT(AJ110,"00"),"")),ASC(#REF!))</f>
        <v>#REF!</v>
      </c>
      <c r="AD110" s="198" t="str">
        <f>IF(I110="","",IF(I110="201 十種競技","",VLOOKUP(I110,大学記録!$A$3:$H$5,2,FALSE)))</f>
        <v/>
      </c>
      <c r="AE110" s="200" t="s">
        <v>239</v>
      </c>
      <c r="AF110" s="202" t="str">
        <f>IF(I110="","",IF(I110="201 十種競技","",VLOOKUP(I110,大学記録!$A$3:$H$5,4,FALSE)))</f>
        <v/>
      </c>
      <c r="AG110" s="200" t="s">
        <v>240</v>
      </c>
      <c r="AH110" s="202" t="str">
        <f>IF(I110="","",IF(I110="201 十種競技","",VLOOKUP(I110,大学記録!$A$3:$H$5,6,FALSE)))</f>
        <v/>
      </c>
      <c r="AI110" s="204" t="s">
        <v>241</v>
      </c>
      <c r="AJ110" s="262" t="str">
        <f>IF(I110="","",IF(I110="201 十種競技","",VLOOKUP(I110,大学記録!$A$3:$H$5,8,FALSE)))</f>
        <v/>
      </c>
      <c r="AK110" s="223"/>
      <c r="AL110" s="196" t="s">
        <v>239</v>
      </c>
      <c r="AM110" s="250"/>
      <c r="AN110" s="196" t="s">
        <v>240</v>
      </c>
      <c r="AO110" s="250"/>
      <c r="AP110" s="208" t="s">
        <v>241</v>
      </c>
      <c r="AQ110" s="287"/>
      <c r="AS110" s="5" t="str">
        <f>IF(AND(I110&lt;&gt;"107 ハーフマラソン",I110&lt;&gt;"062 10000mW"),D110 &amp; "-" &amp; I110,D110 &amp; "-" &amp; I110 &amp; J110)</f>
        <v>-</v>
      </c>
      <c r="AT110" s="5" t="str">
        <f>IF(ISERROR(VLOOKUP(個人情報!$AS110,登録者リスト!#REF!,4,FALSE)),"○","")</f>
        <v>○</v>
      </c>
      <c r="AU110" s="5" t="e">
        <f>IF(AND(I110&lt;&gt;"107 ハーフマラソン",I110&lt;&gt;"062 10000mW"),#REF! &amp; "-" &amp; I110,#REF! &amp; "-" &amp; I110 &amp; J110)</f>
        <v>#REF!</v>
      </c>
      <c r="AV110" s="5" t="str">
        <f>IF(ISERROR(VLOOKUP(AU110,突破者リスト外資格記録入力シート!$D$7:$M$106,2,FALSE)),"○","")</f>
        <v>○</v>
      </c>
      <c r="AW110" s="5" t="str">
        <f>IF(C110="○","整理番号","登録番号")</f>
        <v>登録番号</v>
      </c>
      <c r="AX110" s="5" t="str">
        <f>IF(I110="107 ハーフマラソン","H",IF(I110="062 10000mW","W",""))</f>
        <v/>
      </c>
      <c r="AY110" s="5" t="e">
        <f>VLOOKUP($I110 &amp; $J110,標準記録!$A$1:$D$26,2,FALSE)</f>
        <v>#N/A</v>
      </c>
      <c r="AZ110" s="5" t="e">
        <f>VLOOKUP($I110 &amp; $J110,標準記録!$A$1:$D$26,3,FALSE)</f>
        <v>#N/A</v>
      </c>
      <c r="BA110" s="5" t="e">
        <f>VLOOKUP($I110 &amp; $J110,標準記録!$A$1:$D$26,4,FALSE)</f>
        <v>#N/A</v>
      </c>
      <c r="BB110" s="5" t="str">
        <f>IF(BC110="","",A110)</f>
        <v/>
      </c>
      <c r="BC110" s="5" t="str">
        <f>IF(OR(I110="201 十種競技",I110="202 七種競技"),#REF!,"")</f>
        <v/>
      </c>
      <c r="BD110" s="5" t="str">
        <f>IF(I110="107 ハーフマラソン",#REF!,"")</f>
        <v/>
      </c>
      <c r="BE110" s="5" t="str">
        <f>I110 &amp; K110</f>
        <v/>
      </c>
      <c r="BF110" s="5">
        <f>I110</f>
        <v>0</v>
      </c>
      <c r="BG110" s="5">
        <f>COUNTIF($BF$5:$BF$401,I110)</f>
        <v>160</v>
      </c>
      <c r="BH110" s="5">
        <f>COUNTIF($BE$5:$BE$401,I110 &amp; "B標準")</f>
        <v>0</v>
      </c>
      <c r="BI110" s="5" t="str">
        <f>D108 &amp; D110</f>
        <v>登録番号</v>
      </c>
    </row>
    <row r="111" spans="1:61" ht="14.25" thickBot="1" x14ac:dyDescent="0.2">
      <c r="A111" s="308"/>
      <c r="B111" s="272"/>
      <c r="C111" s="226"/>
      <c r="D111" s="224"/>
      <c r="E111" s="128" t="str">
        <f>IF(C110="○",IF($D110&lt;&gt;"",VLOOKUP($D110,新規学連登録者入力シート!$A$2:$U$101,7,FALSE),""),IF($D110&lt;&gt;"",IF(VLOOKUP(個人情報!$D110,登録者リスト!$A$1:$F$43729,4,FALSE)=基本情報!$D$6,VLOOKUP(個人情報!$D110,登録者リスト!$A$1:$F$43729,2,FALSE),""),""))</f>
        <v/>
      </c>
      <c r="F111" s="215"/>
      <c r="G111" s="128" t="str">
        <f>IF(C110="○",IF($D110&lt;&gt;"",VLOOKUP($D110,新規学連登録者入力シート!$A$2:$U$101,19,FALSE),""),IF($D110&lt;&gt;"",IF(VLOOKUP(個人情報!$D110,登録者リスト!$A$1:$F$43729,4,FALSE)=基本情報!$D$6,VLOOKUP(個人情報!$D110,登録者リスト!$A$1:$F$43729,6,FALSE),""),""))</f>
        <v/>
      </c>
      <c r="H111" s="213"/>
      <c r="I111" s="217"/>
      <c r="J111" s="217"/>
      <c r="K111" s="219"/>
      <c r="L111" s="106"/>
      <c r="M111" s="268"/>
      <c r="N111" s="224"/>
      <c r="O111" s="197"/>
      <c r="P111" s="251"/>
      <c r="Q111" s="197"/>
      <c r="R111" s="251"/>
      <c r="S111" s="209"/>
      <c r="T111" s="253"/>
      <c r="U111" s="162"/>
      <c r="V111" s="154"/>
      <c r="W111" s="155" t="s">
        <v>23</v>
      </c>
      <c r="X111" s="94"/>
      <c r="Y111" s="155" t="s">
        <v>25</v>
      </c>
      <c r="Z111" s="94"/>
      <c r="AA111" s="155" t="s">
        <v>26</v>
      </c>
      <c r="AB111" s="217"/>
      <c r="AC111" s="102" t="e">
        <f>IF(#REF!="",ASC(AD110&amp;IF(AF111&lt;&gt;"",TEXT(AF111,"00"),"")&amp;IF(AH111&lt;&gt;"",TEXT(AH111,"00"),"")&amp;IF(AJ111&lt;&gt;"",TEXT(AJ111,"00"),"")),ASC(#REF!))</f>
        <v>#REF!</v>
      </c>
      <c r="AD111" s="199"/>
      <c r="AE111" s="201"/>
      <c r="AF111" s="203"/>
      <c r="AG111" s="201"/>
      <c r="AH111" s="203"/>
      <c r="AI111" s="205"/>
      <c r="AJ111" s="263"/>
      <c r="AK111" s="224"/>
      <c r="AL111" s="197"/>
      <c r="AM111" s="251"/>
      <c r="AN111" s="197"/>
      <c r="AO111" s="251"/>
      <c r="AP111" s="209"/>
      <c r="AQ111" s="288"/>
      <c r="AS111" s="5" t="str">
        <f>IF(AND(I111&lt;&gt;"107 ハーフマラソン",I111&lt;&gt;"062 10000mW"),D110 &amp; "-" &amp; I111,D110 &amp; "-" &amp; I111 &amp; J111)</f>
        <v>-</v>
      </c>
      <c r="AT111" s="5" t="str">
        <f>IF(ISERROR(VLOOKUP(個人情報!$AS111,登録者リスト!#REF!,4,FALSE)),"○","")</f>
        <v>○</v>
      </c>
      <c r="AU111" s="5" t="e">
        <f>IF(AND(I111&lt;&gt;"107 ハーフマラソン",I111&lt;&gt;"062 10000mW"),#REF! &amp; "-" &amp; I111,#REF! &amp; "-" &amp; I111 &amp; J111)</f>
        <v>#REF!</v>
      </c>
      <c r="AV111" s="5" t="str">
        <f>IF(ISERROR(VLOOKUP(AU111,突破者リスト外資格記録入力シート!$D$7:$M$106,2,FALSE)),"○","")</f>
        <v>○</v>
      </c>
      <c r="AX111" s="5" t="str">
        <f>IF(I111="107 ハーフマラソン","H",IF(I111="062 10000mW","W",""))</f>
        <v/>
      </c>
      <c r="AY111" s="5" t="e">
        <f>VLOOKUP($I111 &amp; $J111,標準記録!$A$1:$D$26,2,FALSE)</f>
        <v>#N/A</v>
      </c>
      <c r="AZ111" s="5" t="e">
        <f>VLOOKUP($I111 &amp; $J111,標準記録!$A$1:$D$26,3,FALSE)</f>
        <v>#N/A</v>
      </c>
      <c r="BA111" s="5" t="e">
        <f>VLOOKUP($I111 &amp; $J111,標準記録!$A$1:$D$26,4,FALSE)</f>
        <v>#N/A</v>
      </c>
      <c r="BB111" s="5" t="str">
        <f>IF(BC111="","",A110)</f>
        <v/>
      </c>
      <c r="BC111" s="5" t="str">
        <f>IF(OR(I111="201 十種競技",I111="202 七種競技"),#REF!,"")</f>
        <v/>
      </c>
      <c r="BD111" s="5" t="str">
        <f>IF(I111="107 ハーフマラソン",#REF!,"")</f>
        <v/>
      </c>
      <c r="BE111" s="5" t="str">
        <f>I111 &amp; K111</f>
        <v/>
      </c>
      <c r="BF111" s="5">
        <f>I111</f>
        <v>0</v>
      </c>
      <c r="BG111" s="5">
        <f>COUNTIF($BF$5:$BF$401,I111)</f>
        <v>160</v>
      </c>
      <c r="BH111" s="5">
        <f>COUNTIF($BE$5:$BE$401,I111 &amp; "B標準")</f>
        <v>0</v>
      </c>
    </row>
    <row r="112" spans="1:61" ht="15" thickTop="1" thickBot="1" x14ac:dyDescent="0.2">
      <c r="A112" s="309"/>
      <c r="B112" s="256" t="s">
        <v>128</v>
      </c>
      <c r="C112" s="257"/>
      <c r="D112" s="257"/>
      <c r="E112" s="257"/>
      <c r="F112" s="257"/>
      <c r="G112" s="258"/>
      <c r="H112" s="133"/>
      <c r="I112" s="259"/>
      <c r="J112" s="260"/>
      <c r="K112" s="260"/>
      <c r="L112" s="260"/>
      <c r="M112" s="260"/>
      <c r="N112" s="260"/>
      <c r="O112" s="260"/>
      <c r="P112" s="260"/>
      <c r="Q112" s="260"/>
      <c r="R112" s="260"/>
      <c r="S112" s="260"/>
      <c r="T112" s="260"/>
      <c r="U112" s="260"/>
      <c r="V112" s="260"/>
      <c r="W112" s="260"/>
      <c r="X112" s="260"/>
      <c r="Y112" s="260"/>
      <c r="Z112" s="260"/>
      <c r="AA112" s="260"/>
      <c r="AB112" s="260"/>
      <c r="AC112" s="260"/>
      <c r="AD112" s="260"/>
      <c r="AE112" s="260"/>
      <c r="AF112" s="260"/>
      <c r="AG112" s="260"/>
      <c r="AH112" s="260"/>
      <c r="AI112" s="260"/>
      <c r="AJ112" s="260"/>
      <c r="AK112" s="260"/>
      <c r="AL112" s="260"/>
      <c r="AM112" s="260"/>
      <c r="AN112" s="260"/>
      <c r="AO112" s="260"/>
      <c r="AP112" s="260"/>
      <c r="AQ112" s="261"/>
    </row>
    <row r="113" spans="1:61" ht="27" x14ac:dyDescent="0.15">
      <c r="A113" s="305"/>
      <c r="B113" s="289" t="s">
        <v>0</v>
      </c>
      <c r="C113" s="289" t="s">
        <v>242</v>
      </c>
      <c r="D113" s="289" t="str">
        <f>IF(C115="○","整理番号","登録番号")</f>
        <v>登録番号</v>
      </c>
      <c r="E113" s="134" t="s">
        <v>13550</v>
      </c>
      <c r="F113" s="291" t="s">
        <v>275</v>
      </c>
      <c r="G113" s="147" t="s">
        <v>1</v>
      </c>
      <c r="H113" s="269" t="s">
        <v>13551</v>
      </c>
      <c r="I113" s="292" t="s">
        <v>2</v>
      </c>
      <c r="J113" s="269" t="s">
        <v>284</v>
      </c>
      <c r="K113" s="269" t="s">
        <v>3</v>
      </c>
      <c r="L113" s="136" t="s">
        <v>243</v>
      </c>
      <c r="M113" s="137" t="s">
        <v>16</v>
      </c>
      <c r="N113" s="274" t="s">
        <v>4</v>
      </c>
      <c r="O113" s="275"/>
      <c r="P113" s="275"/>
      <c r="Q113" s="275"/>
      <c r="R113" s="275"/>
      <c r="S113" s="275"/>
      <c r="T113" s="275"/>
      <c r="U113" s="275"/>
      <c r="V113" s="275"/>
      <c r="W113" s="275"/>
      <c r="X113" s="275"/>
      <c r="Y113" s="275"/>
      <c r="Z113" s="275"/>
      <c r="AA113" s="275"/>
      <c r="AB113" s="276"/>
      <c r="AC113" s="138" t="s">
        <v>16</v>
      </c>
      <c r="AD113" s="277" t="s">
        <v>448</v>
      </c>
      <c r="AE113" s="278"/>
      <c r="AF113" s="278"/>
      <c r="AG113" s="278"/>
      <c r="AH113" s="278"/>
      <c r="AI113" s="278"/>
      <c r="AJ113" s="278"/>
      <c r="AK113" s="274" t="s">
        <v>445</v>
      </c>
      <c r="AL113" s="275"/>
      <c r="AM113" s="275"/>
      <c r="AN113" s="275"/>
      <c r="AO113" s="275"/>
      <c r="AP113" s="275"/>
      <c r="AQ113" s="279"/>
    </row>
    <row r="114" spans="1:61" ht="14.25" thickBot="1" x14ac:dyDescent="0.2">
      <c r="A114" s="306"/>
      <c r="B114" s="290"/>
      <c r="C114" s="290"/>
      <c r="D114" s="290"/>
      <c r="E114" s="139" t="s">
        <v>6</v>
      </c>
      <c r="F114" s="270"/>
      <c r="G114" s="148" t="s">
        <v>7</v>
      </c>
      <c r="H114" s="270"/>
      <c r="I114" s="293"/>
      <c r="J114" s="273"/>
      <c r="K114" s="273"/>
      <c r="L114" s="141"/>
      <c r="M114" s="142"/>
      <c r="N114" s="280" t="s">
        <v>8</v>
      </c>
      <c r="O114" s="281"/>
      <c r="P114" s="281"/>
      <c r="Q114" s="281"/>
      <c r="R114" s="281"/>
      <c r="S114" s="281"/>
      <c r="T114" s="282"/>
      <c r="U114" s="151"/>
      <c r="V114" s="143" t="s">
        <v>10</v>
      </c>
      <c r="W114" s="144"/>
      <c r="X114" s="160"/>
      <c r="Y114" s="144"/>
      <c r="Z114" s="160"/>
      <c r="AA114" s="145"/>
      <c r="AB114" s="140" t="s">
        <v>11</v>
      </c>
      <c r="AC114" s="146"/>
      <c r="AD114" s="283" t="s">
        <v>8</v>
      </c>
      <c r="AE114" s="284"/>
      <c r="AF114" s="284"/>
      <c r="AG114" s="284"/>
      <c r="AH114" s="284"/>
      <c r="AI114" s="284"/>
      <c r="AJ114" s="285"/>
      <c r="AK114" s="280" t="s">
        <v>8</v>
      </c>
      <c r="AL114" s="281"/>
      <c r="AM114" s="281"/>
      <c r="AN114" s="281"/>
      <c r="AO114" s="281"/>
      <c r="AP114" s="281"/>
      <c r="AQ114" s="286"/>
    </row>
    <row r="115" spans="1:61" x14ac:dyDescent="0.15">
      <c r="A115" s="307">
        <v>23</v>
      </c>
      <c r="B115" s="271" t="str">
        <f>IF(OR(B110="",E115=""),"",B110+1)</f>
        <v/>
      </c>
      <c r="C115" s="225"/>
      <c r="D115" s="223"/>
      <c r="E115" s="131" t="str">
        <f>IF(C115="○",IF($D115&lt;&gt;"",VLOOKUP($D115,新規学連登録者入力シート!$A$2:$U$101,8,FALSE),""),IF($D115&lt;&gt;"",IF(VLOOKUP(個人情報!$D115,登録者リスト!$A$1:$F$43729,4,FALSE)=基本情報!$D$6,VLOOKUP(個人情報!$D115,登録者リスト!$A$1:$F$43729,3,FALSE),""),""))</f>
        <v/>
      </c>
      <c r="F115" s="214" t="str">
        <f>IF(C115="○",IF($D115&lt;&gt;"",VLOOKUP($D115,新規学連登録者入力シート!$A$2:$U$101,9,FALSE),""),IF($D115&lt;&gt;"",IF(VLOOKUP(個人情報!$D115,登録者リスト!$A$1:$G$43729,4,FALSE)=基本情報!$D$6,VLOOKUP(個人情報!$D115,登録者リスト!$A$1:$G$43729,7,FALSE),""),""))</f>
        <v/>
      </c>
      <c r="G115" s="132" t="str">
        <f>IF(C115="○",IF($D115&lt;&gt;"",VLOOKUP($D115,新規学連登録者入力シート!$A$2:$U$101,14,FALSE),""),IF($D115&lt;&gt;"",IF(VLOOKUP(個人情報!$D115,登録者リスト!$A$1:$F$43729,4,FALSE)=基本情報!$D$6,VLOOKUP(個人情報!$D115,登録者リスト!$A$1:$F$43729,5,FALSE),""),""))</f>
        <v/>
      </c>
      <c r="H115" s="212" t="str">
        <f>IF(C115="○",IF($D115&lt;&gt;"",VLOOKUP($D115,新規学連登録者入力シート!$A$2:$U$101,19,FALSE),""),IF($D115&lt;&gt;"",IF(VLOOKUP(個人情報!$D115,登録者リスト!$A$1:$H$43729,4,FALSE)=基本情報!$D$6,VLOOKUP(個人情報!$D115,登録者リスト!$A$1:$H$43729,8,FALSE),""),""))</f>
        <v/>
      </c>
      <c r="I115" s="216"/>
      <c r="J115" s="216"/>
      <c r="K115" s="218" t="str">
        <f>IFERROR(IF(I115="","",IF(AND(I115&lt;&gt;"107 ハーフマラソン",I115&lt;&gt;"062 10000mW"),IF(BA115="T",IF(VALUE(M115)&lt;=AY115,"A標準",IF(VALUE(M115)&lt;=AZ115,"B標準","未突破")),IF(VALUE(M115)&gt;=AY115,"A標準",IF(VALUE(M115)&gt;=AZ115,"B標準","未突破"))),IF(VALUE(M115)&lt;=AZ115,"","未突破"))),"")</f>
        <v/>
      </c>
      <c r="L115" s="105"/>
      <c r="M115" s="267" t="str">
        <f>IF(U115="",ASC(N115&amp;IF(P115&lt;&gt;"",TEXT(P115,"00"),"")&amp;IF(R115&lt;&gt;"",TEXT(R115,"00"),"")&amp;IF(T115&lt;&gt;"",TEXT(T115,"00"),"")),ASC(U115))</f>
        <v/>
      </c>
      <c r="N115" s="223"/>
      <c r="O115" s="196" t="s">
        <v>239</v>
      </c>
      <c r="P115" s="250"/>
      <c r="Q115" s="196" t="s">
        <v>240</v>
      </c>
      <c r="R115" s="250"/>
      <c r="S115" s="208" t="s">
        <v>241</v>
      </c>
      <c r="T115" s="252"/>
      <c r="U115" s="150"/>
      <c r="V115" s="152"/>
      <c r="W115" s="153" t="s">
        <v>23</v>
      </c>
      <c r="X115" s="161"/>
      <c r="Y115" s="153" t="s">
        <v>24</v>
      </c>
      <c r="Z115" s="161"/>
      <c r="AA115" s="153" t="s">
        <v>26</v>
      </c>
      <c r="AB115" s="216"/>
      <c r="AC115" s="101" t="e">
        <f>IF(#REF!="",ASC(AD115&amp;IF(AF115&lt;&gt;"",TEXT(AF115,"00"),"")&amp;IF(AH115&lt;&gt;"",TEXT(AH115,"00"),"")&amp;IF(AJ115&lt;&gt;"",TEXT(AJ115,"00"),"")),ASC(#REF!))</f>
        <v>#REF!</v>
      </c>
      <c r="AD115" s="198" t="str">
        <f>IF(I115="","",IF(I115="201 十種競技","",VLOOKUP(I115,大学記録!$A$3:$H$5,2,FALSE)))</f>
        <v/>
      </c>
      <c r="AE115" s="200" t="s">
        <v>239</v>
      </c>
      <c r="AF115" s="202" t="str">
        <f>IF(I115="","",IF(I115="201 十種競技","",VLOOKUP(I115,大学記録!$A$3:$H$5,4,FALSE)))</f>
        <v/>
      </c>
      <c r="AG115" s="200" t="s">
        <v>240</v>
      </c>
      <c r="AH115" s="202" t="str">
        <f>IF(I115="","",IF(I115="201 十種競技","",VLOOKUP(I115,大学記録!$A$3:$H$5,6,FALSE)))</f>
        <v/>
      </c>
      <c r="AI115" s="204" t="s">
        <v>241</v>
      </c>
      <c r="AJ115" s="262" t="str">
        <f>IF(I115="","",IF(I115="201 十種競技","",VLOOKUP(I115,大学記録!$A$3:$H$5,8,FALSE)))</f>
        <v/>
      </c>
      <c r="AK115" s="223"/>
      <c r="AL115" s="196" t="s">
        <v>239</v>
      </c>
      <c r="AM115" s="250"/>
      <c r="AN115" s="196" t="s">
        <v>240</v>
      </c>
      <c r="AO115" s="250"/>
      <c r="AP115" s="208" t="s">
        <v>241</v>
      </c>
      <c r="AQ115" s="287"/>
      <c r="AS115" s="5" t="str">
        <f>IF(AND(I115&lt;&gt;"107 ハーフマラソン",I115&lt;&gt;"062 10000mW"),D115 &amp; "-" &amp; I115,D115 &amp; "-" &amp; I115 &amp; J115)</f>
        <v>-</v>
      </c>
      <c r="AT115" s="5" t="str">
        <f>IF(ISERROR(VLOOKUP(個人情報!$AS115,登録者リスト!#REF!,4,FALSE)),"○","")</f>
        <v>○</v>
      </c>
      <c r="AU115" s="5" t="e">
        <f>IF(AND(I115&lt;&gt;"107 ハーフマラソン",I115&lt;&gt;"062 10000mW"),#REF! &amp; "-" &amp; I115,#REF! &amp; "-" &amp; I115 &amp; J115)</f>
        <v>#REF!</v>
      </c>
      <c r="AV115" s="5" t="str">
        <f>IF(ISERROR(VLOOKUP(AU115,突破者リスト外資格記録入力シート!$D$7:$M$106,2,FALSE)),"○","")</f>
        <v>○</v>
      </c>
      <c r="AW115" s="5" t="str">
        <f>IF(C115="○","整理番号","登録番号")</f>
        <v>登録番号</v>
      </c>
      <c r="AX115" s="5" t="str">
        <f>IF(I115="107 ハーフマラソン","H",IF(I115="062 10000mW","W",""))</f>
        <v/>
      </c>
      <c r="AY115" s="5" t="e">
        <f>VLOOKUP($I115 &amp; $J115,標準記録!$A$1:$D$26,2,FALSE)</f>
        <v>#N/A</v>
      </c>
      <c r="AZ115" s="5" t="e">
        <f>VLOOKUP($I115 &amp; $J115,標準記録!$A$1:$D$26,3,FALSE)</f>
        <v>#N/A</v>
      </c>
      <c r="BA115" s="5" t="e">
        <f>VLOOKUP($I115 &amp; $J115,標準記録!$A$1:$D$26,4,FALSE)</f>
        <v>#N/A</v>
      </c>
      <c r="BB115" s="5" t="str">
        <f>IF(BC115="","",A115)</f>
        <v/>
      </c>
      <c r="BC115" s="5" t="str">
        <f>IF(OR(I115="201 十種競技",I115="202 七種競技"),#REF!,"")</f>
        <v/>
      </c>
      <c r="BD115" s="5" t="str">
        <f>IF(I115="107 ハーフマラソン",#REF!,"")</f>
        <v/>
      </c>
      <c r="BE115" s="5" t="str">
        <f>I115 &amp; K115</f>
        <v/>
      </c>
      <c r="BF115" s="5">
        <f>I115</f>
        <v>0</v>
      </c>
      <c r="BG115" s="5">
        <f>COUNTIF($BF$5:$BF$401,I115)</f>
        <v>160</v>
      </c>
      <c r="BH115" s="5">
        <f>COUNTIF($BE$5:$BE$401,I115 &amp; "B標準")</f>
        <v>0</v>
      </c>
      <c r="BI115" s="5" t="str">
        <f>D113 &amp; D115</f>
        <v>登録番号</v>
      </c>
    </row>
    <row r="116" spans="1:61" ht="14.25" thickBot="1" x14ac:dyDescent="0.2">
      <c r="A116" s="308"/>
      <c r="B116" s="272"/>
      <c r="C116" s="226"/>
      <c r="D116" s="224"/>
      <c r="E116" s="128" t="str">
        <f>IF(C115="○",IF($D115&lt;&gt;"",VLOOKUP($D115,新規学連登録者入力シート!$A$2:$U$101,7,FALSE),""),IF($D115&lt;&gt;"",IF(VLOOKUP(個人情報!$D115,登録者リスト!$A$1:$F$43729,4,FALSE)=基本情報!$D$6,VLOOKUP(個人情報!$D115,登録者リスト!$A$1:$F$43729,2,FALSE),""),""))</f>
        <v/>
      </c>
      <c r="F116" s="215"/>
      <c r="G116" s="128" t="str">
        <f>IF(C115="○",IF($D115&lt;&gt;"",VLOOKUP($D115,新規学連登録者入力シート!$A$2:$U$101,19,FALSE),""),IF($D115&lt;&gt;"",IF(VLOOKUP(個人情報!$D115,登録者リスト!$A$1:$F$43729,4,FALSE)=基本情報!$D$6,VLOOKUP(個人情報!$D115,登録者リスト!$A$1:$F$43729,6,FALSE),""),""))</f>
        <v/>
      </c>
      <c r="H116" s="213"/>
      <c r="I116" s="217"/>
      <c r="J116" s="217"/>
      <c r="K116" s="219"/>
      <c r="L116" s="106"/>
      <c r="M116" s="268"/>
      <c r="N116" s="224"/>
      <c r="O116" s="197"/>
      <c r="P116" s="251"/>
      <c r="Q116" s="197"/>
      <c r="R116" s="251"/>
      <c r="S116" s="209"/>
      <c r="T116" s="253"/>
      <c r="U116" s="162"/>
      <c r="V116" s="154"/>
      <c r="W116" s="155" t="s">
        <v>23</v>
      </c>
      <c r="X116" s="94"/>
      <c r="Y116" s="155" t="s">
        <v>25</v>
      </c>
      <c r="Z116" s="94"/>
      <c r="AA116" s="155" t="s">
        <v>26</v>
      </c>
      <c r="AB116" s="217"/>
      <c r="AC116" s="102" t="e">
        <f>IF(#REF!="",ASC(AD115&amp;IF(AF116&lt;&gt;"",TEXT(AF116,"00"),"")&amp;IF(AH116&lt;&gt;"",TEXT(AH116,"00"),"")&amp;IF(AJ116&lt;&gt;"",TEXT(AJ116,"00"),"")),ASC(#REF!))</f>
        <v>#REF!</v>
      </c>
      <c r="AD116" s="199"/>
      <c r="AE116" s="201"/>
      <c r="AF116" s="203"/>
      <c r="AG116" s="201"/>
      <c r="AH116" s="203"/>
      <c r="AI116" s="205"/>
      <c r="AJ116" s="263"/>
      <c r="AK116" s="224"/>
      <c r="AL116" s="197"/>
      <c r="AM116" s="251"/>
      <c r="AN116" s="197"/>
      <c r="AO116" s="251"/>
      <c r="AP116" s="209"/>
      <c r="AQ116" s="288"/>
      <c r="AS116" s="5" t="str">
        <f>IF(AND(I116&lt;&gt;"107 ハーフマラソン",I116&lt;&gt;"062 10000mW"),D115 &amp; "-" &amp; I116,D115 &amp; "-" &amp; I116 &amp; J116)</f>
        <v>-</v>
      </c>
      <c r="AT116" s="5" t="str">
        <f>IF(ISERROR(VLOOKUP(個人情報!$AS116,登録者リスト!#REF!,4,FALSE)),"○","")</f>
        <v>○</v>
      </c>
      <c r="AU116" s="5" t="e">
        <f>IF(AND(I116&lt;&gt;"107 ハーフマラソン",I116&lt;&gt;"062 10000mW"),#REF! &amp; "-" &amp; I116,#REF! &amp; "-" &amp; I116 &amp; J116)</f>
        <v>#REF!</v>
      </c>
      <c r="AV116" s="5" t="str">
        <f>IF(ISERROR(VLOOKUP(AU116,突破者リスト外資格記録入力シート!$D$7:$M$106,2,FALSE)),"○","")</f>
        <v>○</v>
      </c>
      <c r="AX116" s="5" t="str">
        <f>IF(I116="107 ハーフマラソン","H",IF(I116="062 10000mW","W",""))</f>
        <v/>
      </c>
      <c r="AY116" s="5" t="e">
        <f>VLOOKUP($I116 &amp; $J116,標準記録!$A$1:$D$26,2,FALSE)</f>
        <v>#N/A</v>
      </c>
      <c r="AZ116" s="5" t="e">
        <f>VLOOKUP($I116 &amp; $J116,標準記録!$A$1:$D$26,3,FALSE)</f>
        <v>#N/A</v>
      </c>
      <c r="BA116" s="5" t="e">
        <f>VLOOKUP($I116 &amp; $J116,標準記録!$A$1:$D$26,4,FALSE)</f>
        <v>#N/A</v>
      </c>
      <c r="BB116" s="5" t="str">
        <f>IF(BC116="","",A115)</f>
        <v/>
      </c>
      <c r="BC116" s="5" t="str">
        <f>IF(OR(I116="201 十種競技",I116="202 七種競技"),#REF!,"")</f>
        <v/>
      </c>
      <c r="BD116" s="5" t="str">
        <f>IF(I116="107 ハーフマラソン",#REF!,"")</f>
        <v/>
      </c>
      <c r="BE116" s="5" t="str">
        <f>I116 &amp; K116</f>
        <v/>
      </c>
      <c r="BF116" s="5">
        <f>I116</f>
        <v>0</v>
      </c>
      <c r="BG116" s="5">
        <f>COUNTIF($BF$5:$BF$401,I116)</f>
        <v>160</v>
      </c>
      <c r="BH116" s="5">
        <f>COUNTIF($BE$5:$BE$401,I116 &amp; "B標準")</f>
        <v>0</v>
      </c>
    </row>
    <row r="117" spans="1:61" ht="15" thickTop="1" thickBot="1" x14ac:dyDescent="0.2">
      <c r="A117" s="309"/>
      <c r="B117" s="256" t="s">
        <v>128</v>
      </c>
      <c r="C117" s="257"/>
      <c r="D117" s="257"/>
      <c r="E117" s="257"/>
      <c r="F117" s="257"/>
      <c r="G117" s="258"/>
      <c r="H117" s="133"/>
      <c r="I117" s="259"/>
      <c r="J117" s="260"/>
      <c r="K117" s="260"/>
      <c r="L117" s="260"/>
      <c r="M117" s="260"/>
      <c r="N117" s="260"/>
      <c r="O117" s="260"/>
      <c r="P117" s="260"/>
      <c r="Q117" s="260"/>
      <c r="R117" s="260"/>
      <c r="S117" s="260"/>
      <c r="T117" s="260"/>
      <c r="U117" s="260"/>
      <c r="V117" s="260"/>
      <c r="W117" s="260"/>
      <c r="X117" s="260"/>
      <c r="Y117" s="260"/>
      <c r="Z117" s="260"/>
      <c r="AA117" s="260"/>
      <c r="AB117" s="260"/>
      <c r="AC117" s="260"/>
      <c r="AD117" s="260"/>
      <c r="AE117" s="260"/>
      <c r="AF117" s="260"/>
      <c r="AG117" s="260"/>
      <c r="AH117" s="260"/>
      <c r="AI117" s="260"/>
      <c r="AJ117" s="260"/>
      <c r="AK117" s="260"/>
      <c r="AL117" s="260"/>
      <c r="AM117" s="260"/>
      <c r="AN117" s="260"/>
      <c r="AO117" s="260"/>
      <c r="AP117" s="260"/>
      <c r="AQ117" s="261"/>
    </row>
    <row r="118" spans="1:61" ht="27" x14ac:dyDescent="0.15">
      <c r="A118" s="305"/>
      <c r="B118" s="289" t="s">
        <v>0</v>
      </c>
      <c r="C118" s="289" t="s">
        <v>242</v>
      </c>
      <c r="D118" s="289" t="str">
        <f>IF(C120="○","整理番号","登録番号")</f>
        <v>登録番号</v>
      </c>
      <c r="E118" s="134" t="s">
        <v>13550</v>
      </c>
      <c r="F118" s="291" t="s">
        <v>275</v>
      </c>
      <c r="G118" s="147" t="s">
        <v>1</v>
      </c>
      <c r="H118" s="269" t="s">
        <v>13551</v>
      </c>
      <c r="I118" s="292" t="s">
        <v>2</v>
      </c>
      <c r="J118" s="269" t="s">
        <v>284</v>
      </c>
      <c r="K118" s="269" t="s">
        <v>3</v>
      </c>
      <c r="L118" s="136" t="s">
        <v>243</v>
      </c>
      <c r="M118" s="137" t="s">
        <v>16</v>
      </c>
      <c r="N118" s="274" t="s">
        <v>4</v>
      </c>
      <c r="O118" s="275"/>
      <c r="P118" s="275"/>
      <c r="Q118" s="275"/>
      <c r="R118" s="275"/>
      <c r="S118" s="275"/>
      <c r="T118" s="275"/>
      <c r="U118" s="275"/>
      <c r="V118" s="275"/>
      <c r="W118" s="275"/>
      <c r="X118" s="275"/>
      <c r="Y118" s="275"/>
      <c r="Z118" s="275"/>
      <c r="AA118" s="275"/>
      <c r="AB118" s="276"/>
      <c r="AC118" s="138" t="s">
        <v>16</v>
      </c>
      <c r="AD118" s="277" t="s">
        <v>448</v>
      </c>
      <c r="AE118" s="278"/>
      <c r="AF118" s="278"/>
      <c r="AG118" s="278"/>
      <c r="AH118" s="278"/>
      <c r="AI118" s="278"/>
      <c r="AJ118" s="278"/>
      <c r="AK118" s="274" t="s">
        <v>445</v>
      </c>
      <c r="AL118" s="275"/>
      <c r="AM118" s="275"/>
      <c r="AN118" s="275"/>
      <c r="AO118" s="275"/>
      <c r="AP118" s="275"/>
      <c r="AQ118" s="279"/>
    </row>
    <row r="119" spans="1:61" ht="14.25" thickBot="1" x14ac:dyDescent="0.2">
      <c r="A119" s="306"/>
      <c r="B119" s="290"/>
      <c r="C119" s="290"/>
      <c r="D119" s="290"/>
      <c r="E119" s="139" t="s">
        <v>6</v>
      </c>
      <c r="F119" s="270"/>
      <c r="G119" s="148" t="s">
        <v>7</v>
      </c>
      <c r="H119" s="270"/>
      <c r="I119" s="293"/>
      <c r="J119" s="273"/>
      <c r="K119" s="273"/>
      <c r="L119" s="141"/>
      <c r="M119" s="142"/>
      <c r="N119" s="280" t="s">
        <v>8</v>
      </c>
      <c r="O119" s="281"/>
      <c r="P119" s="281"/>
      <c r="Q119" s="281"/>
      <c r="R119" s="281"/>
      <c r="S119" s="281"/>
      <c r="T119" s="282"/>
      <c r="U119" s="151"/>
      <c r="V119" s="143" t="s">
        <v>10</v>
      </c>
      <c r="W119" s="144"/>
      <c r="X119" s="160"/>
      <c r="Y119" s="144"/>
      <c r="Z119" s="160"/>
      <c r="AA119" s="145"/>
      <c r="AB119" s="140" t="s">
        <v>11</v>
      </c>
      <c r="AC119" s="146"/>
      <c r="AD119" s="283" t="s">
        <v>8</v>
      </c>
      <c r="AE119" s="284"/>
      <c r="AF119" s="284"/>
      <c r="AG119" s="284"/>
      <c r="AH119" s="284"/>
      <c r="AI119" s="284"/>
      <c r="AJ119" s="285"/>
      <c r="AK119" s="280" t="s">
        <v>8</v>
      </c>
      <c r="AL119" s="281"/>
      <c r="AM119" s="281"/>
      <c r="AN119" s="281"/>
      <c r="AO119" s="281"/>
      <c r="AP119" s="281"/>
      <c r="AQ119" s="286"/>
    </row>
    <row r="120" spans="1:61" x14ac:dyDescent="0.15">
      <c r="A120" s="307">
        <v>24</v>
      </c>
      <c r="B120" s="271" t="str">
        <f>IF(OR(B115="",E120=""),"",B115+1)</f>
        <v/>
      </c>
      <c r="C120" s="225"/>
      <c r="D120" s="223"/>
      <c r="E120" s="131" t="str">
        <f>IF(C120="○",IF($D120&lt;&gt;"",VLOOKUP($D120,新規学連登録者入力シート!$A$2:$U$101,8,FALSE),""),IF($D120&lt;&gt;"",IF(VLOOKUP(個人情報!$D120,登録者リスト!$A$1:$F$43729,4,FALSE)=基本情報!$D$6,VLOOKUP(個人情報!$D120,登録者リスト!$A$1:$F$43729,3,FALSE),""),""))</f>
        <v/>
      </c>
      <c r="F120" s="214" t="str">
        <f>IF(C120="○",IF($D120&lt;&gt;"",VLOOKUP($D120,新規学連登録者入力シート!$A$2:$U$101,9,FALSE),""),IF($D120&lt;&gt;"",IF(VLOOKUP(個人情報!$D120,登録者リスト!$A$1:$G$43729,4,FALSE)=基本情報!$D$6,VLOOKUP(個人情報!$D120,登録者リスト!$A$1:$G$43729,7,FALSE),""),""))</f>
        <v/>
      </c>
      <c r="G120" s="132" t="str">
        <f>IF(C120="○",IF($D120&lt;&gt;"",VLOOKUP($D120,新規学連登録者入力シート!$A$2:$U$101,14,FALSE),""),IF($D120&lt;&gt;"",IF(VLOOKUP(個人情報!$D120,登録者リスト!$A$1:$F$43729,4,FALSE)=基本情報!$D$6,VLOOKUP(個人情報!$D120,登録者リスト!$A$1:$F$43729,5,FALSE),""),""))</f>
        <v/>
      </c>
      <c r="H120" s="212" t="str">
        <f>IF(C120="○",IF($D120&lt;&gt;"",VLOOKUP($D120,新規学連登録者入力シート!$A$2:$U$101,19,FALSE),""),IF($D120&lt;&gt;"",IF(VLOOKUP(個人情報!$D120,登録者リスト!$A$1:$H$43729,4,FALSE)=基本情報!$D$6,VLOOKUP(個人情報!$D120,登録者リスト!$A$1:$H$43729,8,FALSE),""),""))</f>
        <v/>
      </c>
      <c r="I120" s="216"/>
      <c r="J120" s="216"/>
      <c r="K120" s="218" t="str">
        <f>IFERROR(IF(I120="","",IF(AND(I120&lt;&gt;"107 ハーフマラソン",I120&lt;&gt;"062 10000mW"),IF(BA120="T",IF(VALUE(M120)&lt;=AY120,"A標準",IF(VALUE(M120)&lt;=AZ120,"B標準","未突破")),IF(VALUE(M120)&gt;=AY120,"A標準",IF(VALUE(M120)&gt;=AZ120,"B標準","未突破"))),IF(VALUE(M120)&lt;=AZ120,"","未突破"))),"")</f>
        <v/>
      </c>
      <c r="L120" s="105"/>
      <c r="M120" s="267" t="str">
        <f>IF(U120="",ASC(N120&amp;IF(P120&lt;&gt;"",TEXT(P120,"00"),"")&amp;IF(R120&lt;&gt;"",TEXT(R120,"00"),"")&amp;IF(T120&lt;&gt;"",TEXT(T120,"00"),"")),ASC(U120))</f>
        <v/>
      </c>
      <c r="N120" s="223"/>
      <c r="O120" s="196" t="s">
        <v>239</v>
      </c>
      <c r="P120" s="250"/>
      <c r="Q120" s="196" t="s">
        <v>240</v>
      </c>
      <c r="R120" s="250"/>
      <c r="S120" s="208" t="s">
        <v>241</v>
      </c>
      <c r="T120" s="252"/>
      <c r="U120" s="150"/>
      <c r="V120" s="152"/>
      <c r="W120" s="153" t="s">
        <v>23</v>
      </c>
      <c r="X120" s="161"/>
      <c r="Y120" s="153" t="s">
        <v>24</v>
      </c>
      <c r="Z120" s="161"/>
      <c r="AA120" s="153" t="s">
        <v>26</v>
      </c>
      <c r="AB120" s="216"/>
      <c r="AC120" s="101" t="e">
        <f>IF(#REF!="",ASC(AD120&amp;IF(AF120&lt;&gt;"",TEXT(AF120,"00"),"")&amp;IF(AH120&lt;&gt;"",TEXT(AH120,"00"),"")&amp;IF(AJ120&lt;&gt;"",TEXT(AJ120,"00"),"")),ASC(#REF!))</f>
        <v>#REF!</v>
      </c>
      <c r="AD120" s="198" t="str">
        <f>IF(I120="","",IF(I120="201 十種競技","",VLOOKUP(I120,大学記録!$A$3:$H$5,2,FALSE)))</f>
        <v/>
      </c>
      <c r="AE120" s="200" t="s">
        <v>239</v>
      </c>
      <c r="AF120" s="202" t="str">
        <f>IF(I120="","",IF(I120="201 十種競技","",VLOOKUP(I120,大学記録!$A$3:$H$5,4,FALSE)))</f>
        <v/>
      </c>
      <c r="AG120" s="200" t="s">
        <v>240</v>
      </c>
      <c r="AH120" s="202" t="str">
        <f>IF(I120="","",IF(I120="201 十種競技","",VLOOKUP(I120,大学記録!$A$3:$H$5,6,FALSE)))</f>
        <v/>
      </c>
      <c r="AI120" s="204" t="s">
        <v>241</v>
      </c>
      <c r="AJ120" s="262" t="str">
        <f>IF(I120="","",IF(I120="201 十種競技","",VLOOKUP(I120,大学記録!$A$3:$H$5,8,FALSE)))</f>
        <v/>
      </c>
      <c r="AK120" s="223"/>
      <c r="AL120" s="196" t="s">
        <v>239</v>
      </c>
      <c r="AM120" s="250"/>
      <c r="AN120" s="196" t="s">
        <v>240</v>
      </c>
      <c r="AO120" s="250"/>
      <c r="AP120" s="208" t="s">
        <v>241</v>
      </c>
      <c r="AQ120" s="287"/>
      <c r="AS120" s="5" t="str">
        <f>IF(AND(I120&lt;&gt;"107 ハーフマラソン",I120&lt;&gt;"062 10000mW"),D120 &amp; "-" &amp; I120,D120 &amp; "-" &amp; I120 &amp; J120)</f>
        <v>-</v>
      </c>
      <c r="AT120" s="5" t="str">
        <f>IF(ISERROR(VLOOKUP(個人情報!$AS120,登録者リスト!#REF!,4,FALSE)),"○","")</f>
        <v>○</v>
      </c>
      <c r="AU120" s="5" t="e">
        <f>IF(AND(I120&lt;&gt;"107 ハーフマラソン",I120&lt;&gt;"062 10000mW"),#REF! &amp; "-" &amp; I120,#REF! &amp; "-" &amp; I120 &amp; J120)</f>
        <v>#REF!</v>
      </c>
      <c r="AV120" s="5" t="str">
        <f>IF(ISERROR(VLOOKUP(AU120,突破者リスト外資格記録入力シート!$D$7:$M$106,2,FALSE)),"○","")</f>
        <v>○</v>
      </c>
      <c r="AW120" s="5" t="str">
        <f>IF(C120="○","整理番号","登録番号")</f>
        <v>登録番号</v>
      </c>
      <c r="AX120" s="5" t="str">
        <f>IF(I120="107 ハーフマラソン","H",IF(I120="062 10000mW","W",""))</f>
        <v/>
      </c>
      <c r="AY120" s="5" t="e">
        <f>VLOOKUP($I120 &amp; $J120,標準記録!$A$1:$D$26,2,FALSE)</f>
        <v>#N/A</v>
      </c>
      <c r="AZ120" s="5" t="e">
        <f>VLOOKUP($I120 &amp; $J120,標準記録!$A$1:$D$26,3,FALSE)</f>
        <v>#N/A</v>
      </c>
      <c r="BA120" s="5" t="e">
        <f>VLOOKUP($I120 &amp; $J120,標準記録!$A$1:$D$26,4,FALSE)</f>
        <v>#N/A</v>
      </c>
      <c r="BB120" s="5" t="str">
        <f>IF(BC120="","",A120)</f>
        <v/>
      </c>
      <c r="BC120" s="5" t="str">
        <f>IF(OR(I120="201 十種競技",I120="202 七種競技"),#REF!,"")</f>
        <v/>
      </c>
      <c r="BD120" s="5" t="str">
        <f>IF(I120="107 ハーフマラソン",#REF!,"")</f>
        <v/>
      </c>
      <c r="BE120" s="5" t="str">
        <f>I120 &amp; K120</f>
        <v/>
      </c>
      <c r="BF120" s="5">
        <f>I120</f>
        <v>0</v>
      </c>
      <c r="BG120" s="5">
        <f>COUNTIF($BF$5:$BF$401,I120)</f>
        <v>160</v>
      </c>
      <c r="BH120" s="5">
        <f>COUNTIF($BE$5:$BE$401,I120 &amp; "B標準")</f>
        <v>0</v>
      </c>
      <c r="BI120" s="5" t="str">
        <f>D118 &amp; D120</f>
        <v>登録番号</v>
      </c>
    </row>
    <row r="121" spans="1:61" ht="14.25" thickBot="1" x14ac:dyDescent="0.2">
      <c r="A121" s="308"/>
      <c r="B121" s="272"/>
      <c r="C121" s="226"/>
      <c r="D121" s="224"/>
      <c r="E121" s="128" t="str">
        <f>IF(C120="○",IF($D120&lt;&gt;"",VLOOKUP($D120,新規学連登録者入力シート!$A$2:$U$101,7,FALSE),""),IF($D120&lt;&gt;"",IF(VLOOKUP(個人情報!$D120,登録者リスト!$A$1:$F$43729,4,FALSE)=基本情報!$D$6,VLOOKUP(個人情報!$D120,登録者リスト!$A$1:$F$43729,2,FALSE),""),""))</f>
        <v/>
      </c>
      <c r="F121" s="215"/>
      <c r="G121" s="128" t="str">
        <f>IF(C120="○",IF($D120&lt;&gt;"",VLOOKUP($D120,新規学連登録者入力シート!$A$2:$U$101,19,FALSE),""),IF($D120&lt;&gt;"",IF(VLOOKUP(個人情報!$D120,登録者リスト!$A$1:$F$43729,4,FALSE)=基本情報!$D$6,VLOOKUP(個人情報!$D120,登録者リスト!$A$1:$F$43729,6,FALSE),""),""))</f>
        <v/>
      </c>
      <c r="H121" s="213"/>
      <c r="I121" s="217"/>
      <c r="J121" s="217"/>
      <c r="K121" s="219"/>
      <c r="L121" s="106"/>
      <c r="M121" s="268"/>
      <c r="N121" s="224"/>
      <c r="O121" s="197"/>
      <c r="P121" s="251"/>
      <c r="Q121" s="197"/>
      <c r="R121" s="251"/>
      <c r="S121" s="209"/>
      <c r="T121" s="253"/>
      <c r="U121" s="162"/>
      <c r="V121" s="154"/>
      <c r="W121" s="155" t="s">
        <v>23</v>
      </c>
      <c r="X121" s="94"/>
      <c r="Y121" s="155" t="s">
        <v>25</v>
      </c>
      <c r="Z121" s="94"/>
      <c r="AA121" s="155" t="s">
        <v>26</v>
      </c>
      <c r="AB121" s="217"/>
      <c r="AC121" s="102" t="e">
        <f>IF(#REF!="",ASC(AD120&amp;IF(AF121&lt;&gt;"",TEXT(AF121,"00"),"")&amp;IF(AH121&lt;&gt;"",TEXT(AH121,"00"),"")&amp;IF(AJ121&lt;&gt;"",TEXT(AJ121,"00"),"")),ASC(#REF!))</f>
        <v>#REF!</v>
      </c>
      <c r="AD121" s="199"/>
      <c r="AE121" s="201"/>
      <c r="AF121" s="203"/>
      <c r="AG121" s="201"/>
      <c r="AH121" s="203"/>
      <c r="AI121" s="205"/>
      <c r="AJ121" s="263"/>
      <c r="AK121" s="224"/>
      <c r="AL121" s="197"/>
      <c r="AM121" s="251"/>
      <c r="AN121" s="197"/>
      <c r="AO121" s="251"/>
      <c r="AP121" s="209"/>
      <c r="AQ121" s="288"/>
      <c r="AS121" s="5" t="str">
        <f>IF(AND(I121&lt;&gt;"107 ハーフマラソン",I121&lt;&gt;"062 10000mW"),D120 &amp; "-" &amp; I121,D120 &amp; "-" &amp; I121 &amp; J121)</f>
        <v>-</v>
      </c>
      <c r="AT121" s="5" t="str">
        <f>IF(ISERROR(VLOOKUP(個人情報!$AS121,登録者リスト!#REF!,4,FALSE)),"○","")</f>
        <v>○</v>
      </c>
      <c r="AU121" s="5" t="e">
        <f>IF(AND(I121&lt;&gt;"107 ハーフマラソン",I121&lt;&gt;"062 10000mW"),#REF! &amp; "-" &amp; I121,#REF! &amp; "-" &amp; I121 &amp; J121)</f>
        <v>#REF!</v>
      </c>
      <c r="AV121" s="5" t="str">
        <f>IF(ISERROR(VLOOKUP(AU121,突破者リスト外資格記録入力シート!$D$7:$M$106,2,FALSE)),"○","")</f>
        <v>○</v>
      </c>
      <c r="AX121" s="5" t="str">
        <f>IF(I121="107 ハーフマラソン","H",IF(I121="062 10000mW","W",""))</f>
        <v/>
      </c>
      <c r="AY121" s="5" t="e">
        <f>VLOOKUP($I121 &amp; $J121,標準記録!$A$1:$D$26,2,FALSE)</f>
        <v>#N/A</v>
      </c>
      <c r="AZ121" s="5" t="e">
        <f>VLOOKUP($I121 &amp; $J121,標準記録!$A$1:$D$26,3,FALSE)</f>
        <v>#N/A</v>
      </c>
      <c r="BA121" s="5" t="e">
        <f>VLOOKUP($I121 &amp; $J121,標準記録!$A$1:$D$26,4,FALSE)</f>
        <v>#N/A</v>
      </c>
      <c r="BB121" s="5" t="str">
        <f>IF(BC121="","",A120)</f>
        <v/>
      </c>
      <c r="BC121" s="5" t="str">
        <f>IF(OR(I121="201 十種競技",I121="202 七種競技"),#REF!,"")</f>
        <v/>
      </c>
      <c r="BD121" s="5" t="str">
        <f>IF(I121="107 ハーフマラソン",#REF!,"")</f>
        <v/>
      </c>
      <c r="BE121" s="5" t="str">
        <f>I121 &amp; K121</f>
        <v/>
      </c>
      <c r="BF121" s="5">
        <f>I121</f>
        <v>0</v>
      </c>
      <c r="BG121" s="5">
        <f>COUNTIF($BF$5:$BF$401,I121)</f>
        <v>160</v>
      </c>
      <c r="BH121" s="5">
        <f>COUNTIF($BE$5:$BE$401,I121 &amp; "B標準")</f>
        <v>0</v>
      </c>
    </row>
    <row r="122" spans="1:61" ht="15" thickTop="1" thickBot="1" x14ac:dyDescent="0.2">
      <c r="A122" s="309"/>
      <c r="B122" s="256" t="s">
        <v>128</v>
      </c>
      <c r="C122" s="257"/>
      <c r="D122" s="257"/>
      <c r="E122" s="257"/>
      <c r="F122" s="257"/>
      <c r="G122" s="258"/>
      <c r="H122" s="133"/>
      <c r="I122" s="259"/>
      <c r="J122" s="260"/>
      <c r="K122" s="260"/>
      <c r="L122" s="260"/>
      <c r="M122" s="260"/>
      <c r="N122" s="260"/>
      <c r="O122" s="260"/>
      <c r="P122" s="260"/>
      <c r="Q122" s="260"/>
      <c r="R122" s="260"/>
      <c r="S122" s="260"/>
      <c r="T122" s="260"/>
      <c r="U122" s="260"/>
      <c r="V122" s="260"/>
      <c r="W122" s="260"/>
      <c r="X122" s="260"/>
      <c r="Y122" s="260"/>
      <c r="Z122" s="260"/>
      <c r="AA122" s="260"/>
      <c r="AB122" s="260"/>
      <c r="AC122" s="260"/>
      <c r="AD122" s="260"/>
      <c r="AE122" s="260"/>
      <c r="AF122" s="260"/>
      <c r="AG122" s="260"/>
      <c r="AH122" s="260"/>
      <c r="AI122" s="260"/>
      <c r="AJ122" s="260"/>
      <c r="AK122" s="260"/>
      <c r="AL122" s="260"/>
      <c r="AM122" s="260"/>
      <c r="AN122" s="260"/>
      <c r="AO122" s="260"/>
      <c r="AP122" s="260"/>
      <c r="AQ122" s="261"/>
    </row>
    <row r="123" spans="1:61" ht="27" x14ac:dyDescent="0.15">
      <c r="A123" s="305"/>
      <c r="B123" s="289" t="s">
        <v>0</v>
      </c>
      <c r="C123" s="289" t="s">
        <v>242</v>
      </c>
      <c r="D123" s="289" t="str">
        <f>IF(C125="○","整理番号","登録番号")</f>
        <v>登録番号</v>
      </c>
      <c r="E123" s="134" t="s">
        <v>13550</v>
      </c>
      <c r="F123" s="291" t="s">
        <v>275</v>
      </c>
      <c r="G123" s="147" t="s">
        <v>1</v>
      </c>
      <c r="H123" s="269" t="s">
        <v>13551</v>
      </c>
      <c r="I123" s="292" t="s">
        <v>2</v>
      </c>
      <c r="J123" s="269" t="s">
        <v>284</v>
      </c>
      <c r="K123" s="269" t="s">
        <v>3</v>
      </c>
      <c r="L123" s="136" t="s">
        <v>243</v>
      </c>
      <c r="M123" s="137" t="s">
        <v>16</v>
      </c>
      <c r="N123" s="274" t="s">
        <v>4</v>
      </c>
      <c r="O123" s="275"/>
      <c r="P123" s="275"/>
      <c r="Q123" s="275"/>
      <c r="R123" s="275"/>
      <c r="S123" s="275"/>
      <c r="T123" s="275"/>
      <c r="U123" s="275"/>
      <c r="V123" s="275"/>
      <c r="W123" s="275"/>
      <c r="X123" s="275"/>
      <c r="Y123" s="275"/>
      <c r="Z123" s="275"/>
      <c r="AA123" s="275"/>
      <c r="AB123" s="276"/>
      <c r="AC123" s="138" t="s">
        <v>16</v>
      </c>
      <c r="AD123" s="277" t="s">
        <v>448</v>
      </c>
      <c r="AE123" s="278"/>
      <c r="AF123" s="278"/>
      <c r="AG123" s="278"/>
      <c r="AH123" s="278"/>
      <c r="AI123" s="278"/>
      <c r="AJ123" s="278"/>
      <c r="AK123" s="274" t="s">
        <v>445</v>
      </c>
      <c r="AL123" s="275"/>
      <c r="AM123" s="275"/>
      <c r="AN123" s="275"/>
      <c r="AO123" s="275"/>
      <c r="AP123" s="275"/>
      <c r="AQ123" s="279"/>
    </row>
    <row r="124" spans="1:61" ht="14.25" thickBot="1" x14ac:dyDescent="0.2">
      <c r="A124" s="306"/>
      <c r="B124" s="290"/>
      <c r="C124" s="290"/>
      <c r="D124" s="290"/>
      <c r="E124" s="139" t="s">
        <v>6</v>
      </c>
      <c r="F124" s="270"/>
      <c r="G124" s="148" t="s">
        <v>7</v>
      </c>
      <c r="H124" s="270"/>
      <c r="I124" s="293"/>
      <c r="J124" s="273"/>
      <c r="K124" s="273"/>
      <c r="L124" s="141"/>
      <c r="M124" s="142"/>
      <c r="N124" s="280" t="s">
        <v>8</v>
      </c>
      <c r="O124" s="281"/>
      <c r="P124" s="281"/>
      <c r="Q124" s="281"/>
      <c r="R124" s="281"/>
      <c r="S124" s="281"/>
      <c r="T124" s="282"/>
      <c r="U124" s="151"/>
      <c r="V124" s="143" t="s">
        <v>10</v>
      </c>
      <c r="W124" s="144"/>
      <c r="X124" s="160"/>
      <c r="Y124" s="144"/>
      <c r="Z124" s="160"/>
      <c r="AA124" s="145"/>
      <c r="AB124" s="140" t="s">
        <v>11</v>
      </c>
      <c r="AC124" s="146"/>
      <c r="AD124" s="283" t="s">
        <v>8</v>
      </c>
      <c r="AE124" s="284"/>
      <c r="AF124" s="284"/>
      <c r="AG124" s="284"/>
      <c r="AH124" s="284"/>
      <c r="AI124" s="284"/>
      <c r="AJ124" s="285"/>
      <c r="AK124" s="280" t="s">
        <v>8</v>
      </c>
      <c r="AL124" s="281"/>
      <c r="AM124" s="281"/>
      <c r="AN124" s="281"/>
      <c r="AO124" s="281"/>
      <c r="AP124" s="281"/>
      <c r="AQ124" s="286"/>
    </row>
    <row r="125" spans="1:61" x14ac:dyDescent="0.15">
      <c r="A125" s="307">
        <v>25</v>
      </c>
      <c r="B125" s="271" t="str">
        <f>IF(OR(B120="",E125=""),"",B120+1)</f>
        <v/>
      </c>
      <c r="C125" s="225"/>
      <c r="D125" s="223"/>
      <c r="E125" s="131" t="str">
        <f>IF(C125="○",IF($D125&lt;&gt;"",VLOOKUP($D125,新規学連登録者入力シート!$A$2:$U$101,8,FALSE),""),IF($D125&lt;&gt;"",IF(VLOOKUP(個人情報!$D125,登録者リスト!$A$1:$F$43729,4,FALSE)=基本情報!$D$6,VLOOKUP(個人情報!$D125,登録者リスト!$A$1:$F$43729,3,FALSE),""),""))</f>
        <v/>
      </c>
      <c r="F125" s="214" t="str">
        <f>IF(C125="○",IF($D125&lt;&gt;"",VLOOKUP($D125,新規学連登録者入力シート!$A$2:$U$101,9,FALSE),""),IF($D125&lt;&gt;"",IF(VLOOKUP(個人情報!$D125,登録者リスト!$A$1:$G$43729,4,FALSE)=基本情報!$D$6,VLOOKUP(個人情報!$D125,登録者リスト!$A$1:$G$43729,7,FALSE),""),""))</f>
        <v/>
      </c>
      <c r="G125" s="132" t="str">
        <f>IF(C125="○",IF($D125&lt;&gt;"",VLOOKUP($D125,新規学連登録者入力シート!$A$2:$U$101,14,FALSE),""),IF($D125&lt;&gt;"",IF(VLOOKUP(個人情報!$D125,登録者リスト!$A$1:$F$43729,4,FALSE)=基本情報!$D$6,VLOOKUP(個人情報!$D125,登録者リスト!$A$1:$F$43729,5,FALSE),""),""))</f>
        <v/>
      </c>
      <c r="H125" s="212" t="str">
        <f>IF(C125="○",IF($D125&lt;&gt;"",VLOOKUP($D125,新規学連登録者入力シート!$A$2:$U$101,19,FALSE),""),IF($D125&lt;&gt;"",IF(VLOOKUP(個人情報!$D125,登録者リスト!$A$1:$H$43729,4,FALSE)=基本情報!$D$6,VLOOKUP(個人情報!$D125,登録者リスト!$A$1:$H$43729,8,FALSE),""),""))</f>
        <v/>
      </c>
      <c r="I125" s="216"/>
      <c r="J125" s="216"/>
      <c r="K125" s="218" t="str">
        <f>IFERROR(IF(I125="","",IF(AND(I125&lt;&gt;"107 ハーフマラソン",I125&lt;&gt;"062 10000mW"),IF(BA125="T",IF(VALUE(M125)&lt;=AY125,"A標準",IF(VALUE(M125)&lt;=AZ125,"B標準","未突破")),IF(VALUE(M125)&gt;=AY125,"A標準",IF(VALUE(M125)&gt;=AZ125,"B標準","未突破"))),IF(VALUE(M125)&lt;=AZ125,"","未突破"))),"")</f>
        <v/>
      </c>
      <c r="L125" s="105"/>
      <c r="M125" s="267" t="str">
        <f>IF(U125="",ASC(N125&amp;IF(P125&lt;&gt;"",TEXT(P125,"00"),"")&amp;IF(R125&lt;&gt;"",TEXT(R125,"00"),"")&amp;IF(T125&lt;&gt;"",TEXT(T125,"00"),"")),ASC(U125))</f>
        <v/>
      </c>
      <c r="N125" s="223"/>
      <c r="O125" s="196" t="s">
        <v>239</v>
      </c>
      <c r="P125" s="250"/>
      <c r="Q125" s="196" t="s">
        <v>240</v>
      </c>
      <c r="R125" s="250"/>
      <c r="S125" s="208" t="s">
        <v>241</v>
      </c>
      <c r="T125" s="252"/>
      <c r="U125" s="150"/>
      <c r="V125" s="152"/>
      <c r="W125" s="153" t="s">
        <v>23</v>
      </c>
      <c r="X125" s="161"/>
      <c r="Y125" s="153" t="s">
        <v>24</v>
      </c>
      <c r="Z125" s="161"/>
      <c r="AA125" s="153" t="s">
        <v>26</v>
      </c>
      <c r="AB125" s="216"/>
      <c r="AC125" s="101" t="e">
        <f>IF(#REF!="",ASC(AD125&amp;IF(AF125&lt;&gt;"",TEXT(AF125,"00"),"")&amp;IF(AH125&lt;&gt;"",TEXT(AH125,"00"),"")&amp;IF(AJ125&lt;&gt;"",TEXT(AJ125,"00"),"")),ASC(#REF!))</f>
        <v>#REF!</v>
      </c>
      <c r="AD125" s="198" t="str">
        <f>IF(I125="","",IF(I125="201 十種競技","",VLOOKUP(I125,大学記録!$A$3:$H$5,2,FALSE)))</f>
        <v/>
      </c>
      <c r="AE125" s="200" t="s">
        <v>239</v>
      </c>
      <c r="AF125" s="202" t="str">
        <f>IF(I125="","",IF(I125="201 十種競技","",VLOOKUP(I125,大学記録!$A$3:$H$5,4,FALSE)))</f>
        <v/>
      </c>
      <c r="AG125" s="200" t="s">
        <v>240</v>
      </c>
      <c r="AH125" s="202" t="str">
        <f>IF(I125="","",IF(I125="201 十種競技","",VLOOKUP(I125,大学記録!$A$3:$H$5,6,FALSE)))</f>
        <v/>
      </c>
      <c r="AI125" s="204" t="s">
        <v>241</v>
      </c>
      <c r="AJ125" s="262" t="str">
        <f>IF(I125="","",IF(I125="201 十種競技","",VLOOKUP(I125,大学記録!$A$3:$H$5,8,FALSE)))</f>
        <v/>
      </c>
      <c r="AK125" s="223"/>
      <c r="AL125" s="196" t="s">
        <v>239</v>
      </c>
      <c r="AM125" s="250"/>
      <c r="AN125" s="196" t="s">
        <v>240</v>
      </c>
      <c r="AO125" s="250"/>
      <c r="AP125" s="208" t="s">
        <v>241</v>
      </c>
      <c r="AQ125" s="287"/>
      <c r="AS125" s="5" t="str">
        <f>IF(AND(I125&lt;&gt;"107 ハーフマラソン",I125&lt;&gt;"062 10000mW"),D125 &amp; "-" &amp; I125,D125 &amp; "-" &amp; I125 &amp; J125)</f>
        <v>-</v>
      </c>
      <c r="AT125" s="5" t="str">
        <f>IF(ISERROR(VLOOKUP(個人情報!$AS125,登録者リスト!#REF!,4,FALSE)),"○","")</f>
        <v>○</v>
      </c>
      <c r="AU125" s="5" t="e">
        <f>IF(AND(I125&lt;&gt;"107 ハーフマラソン",I125&lt;&gt;"062 10000mW"),#REF! &amp; "-" &amp; I125,#REF! &amp; "-" &amp; I125 &amp; J125)</f>
        <v>#REF!</v>
      </c>
      <c r="AV125" s="5" t="str">
        <f>IF(ISERROR(VLOOKUP(AU125,突破者リスト外資格記録入力シート!$D$7:$M$106,2,FALSE)),"○","")</f>
        <v>○</v>
      </c>
      <c r="AW125" s="5" t="str">
        <f>IF(C125="○","整理番号","登録番号")</f>
        <v>登録番号</v>
      </c>
      <c r="AX125" s="5" t="str">
        <f>IF(I125="107 ハーフマラソン","H",IF(I125="062 10000mW","W",""))</f>
        <v/>
      </c>
      <c r="AY125" s="5" t="e">
        <f>VLOOKUP($I125 &amp; $J125,標準記録!$A$1:$D$26,2,FALSE)</f>
        <v>#N/A</v>
      </c>
      <c r="AZ125" s="5" t="e">
        <f>VLOOKUP($I125 &amp; $J125,標準記録!$A$1:$D$26,3,FALSE)</f>
        <v>#N/A</v>
      </c>
      <c r="BA125" s="5" t="e">
        <f>VLOOKUP($I125 &amp; $J125,標準記録!$A$1:$D$26,4,FALSE)</f>
        <v>#N/A</v>
      </c>
      <c r="BB125" s="5" t="str">
        <f>IF(BC125="","",A125)</f>
        <v/>
      </c>
      <c r="BC125" s="5" t="str">
        <f>IF(OR(I125="201 十種競技",I125="202 七種競技"),#REF!,"")</f>
        <v/>
      </c>
      <c r="BD125" s="5" t="str">
        <f>IF(I125="107 ハーフマラソン",#REF!,"")</f>
        <v/>
      </c>
      <c r="BE125" s="5" t="str">
        <f>I125 &amp; K125</f>
        <v/>
      </c>
      <c r="BF125" s="5">
        <f>I125</f>
        <v>0</v>
      </c>
      <c r="BG125" s="5">
        <f>COUNTIF($BF$5:$BF$401,I125)</f>
        <v>160</v>
      </c>
      <c r="BH125" s="5">
        <f>COUNTIF($BE$5:$BE$401,I125 &amp; "B標準")</f>
        <v>0</v>
      </c>
      <c r="BI125" s="5" t="str">
        <f>D123 &amp; D125</f>
        <v>登録番号</v>
      </c>
    </row>
    <row r="126" spans="1:61" ht="14.25" thickBot="1" x14ac:dyDescent="0.2">
      <c r="A126" s="308"/>
      <c r="B126" s="272"/>
      <c r="C126" s="226"/>
      <c r="D126" s="224"/>
      <c r="E126" s="128" t="str">
        <f>IF(C125="○",IF($D125&lt;&gt;"",VLOOKUP($D125,新規学連登録者入力シート!$A$2:$U$101,7,FALSE),""),IF($D125&lt;&gt;"",IF(VLOOKUP(個人情報!$D125,登録者リスト!$A$1:$F$43729,4,FALSE)=基本情報!$D$6,VLOOKUP(個人情報!$D125,登録者リスト!$A$1:$F$43729,2,FALSE),""),""))</f>
        <v/>
      </c>
      <c r="F126" s="215"/>
      <c r="G126" s="128" t="str">
        <f>IF(C125="○",IF($D125&lt;&gt;"",VLOOKUP($D125,新規学連登録者入力シート!$A$2:$U$101,19,FALSE),""),IF($D125&lt;&gt;"",IF(VLOOKUP(個人情報!$D125,登録者リスト!$A$1:$F$43729,4,FALSE)=基本情報!$D$6,VLOOKUP(個人情報!$D125,登録者リスト!$A$1:$F$43729,6,FALSE),""),""))</f>
        <v/>
      </c>
      <c r="H126" s="213"/>
      <c r="I126" s="217"/>
      <c r="J126" s="217"/>
      <c r="K126" s="219"/>
      <c r="L126" s="106"/>
      <c r="M126" s="268"/>
      <c r="N126" s="224"/>
      <c r="O126" s="197"/>
      <c r="P126" s="251"/>
      <c r="Q126" s="197"/>
      <c r="R126" s="251"/>
      <c r="S126" s="209"/>
      <c r="T126" s="253"/>
      <c r="U126" s="162"/>
      <c r="V126" s="154"/>
      <c r="W126" s="155" t="s">
        <v>23</v>
      </c>
      <c r="X126" s="94"/>
      <c r="Y126" s="155" t="s">
        <v>25</v>
      </c>
      <c r="Z126" s="94"/>
      <c r="AA126" s="155" t="s">
        <v>26</v>
      </c>
      <c r="AB126" s="217"/>
      <c r="AC126" s="102" t="e">
        <f>IF(#REF!="",ASC(AD125&amp;IF(AF126&lt;&gt;"",TEXT(AF126,"00"),"")&amp;IF(AH126&lt;&gt;"",TEXT(AH126,"00"),"")&amp;IF(AJ126&lt;&gt;"",TEXT(AJ126,"00"),"")),ASC(#REF!))</f>
        <v>#REF!</v>
      </c>
      <c r="AD126" s="199"/>
      <c r="AE126" s="201"/>
      <c r="AF126" s="203"/>
      <c r="AG126" s="201"/>
      <c r="AH126" s="203"/>
      <c r="AI126" s="205"/>
      <c r="AJ126" s="263"/>
      <c r="AK126" s="224"/>
      <c r="AL126" s="197"/>
      <c r="AM126" s="251"/>
      <c r="AN126" s="197"/>
      <c r="AO126" s="251"/>
      <c r="AP126" s="209"/>
      <c r="AQ126" s="288"/>
      <c r="AS126" s="5" t="str">
        <f>IF(AND(I126&lt;&gt;"107 ハーフマラソン",I126&lt;&gt;"062 10000mW"),D125 &amp; "-" &amp; I126,D125 &amp; "-" &amp; I126 &amp; J126)</f>
        <v>-</v>
      </c>
      <c r="AT126" s="5" t="str">
        <f>IF(ISERROR(VLOOKUP(個人情報!$AS126,登録者リスト!#REF!,4,FALSE)),"○","")</f>
        <v>○</v>
      </c>
      <c r="AU126" s="5" t="e">
        <f>IF(AND(I126&lt;&gt;"107 ハーフマラソン",I126&lt;&gt;"062 10000mW"),#REF! &amp; "-" &amp; I126,#REF! &amp; "-" &amp; I126 &amp; J126)</f>
        <v>#REF!</v>
      </c>
      <c r="AV126" s="5" t="str">
        <f>IF(ISERROR(VLOOKUP(AU126,突破者リスト外資格記録入力シート!$D$7:$M$106,2,FALSE)),"○","")</f>
        <v>○</v>
      </c>
      <c r="AX126" s="5" t="str">
        <f>IF(I126="107 ハーフマラソン","H",IF(I126="062 10000mW","W",""))</f>
        <v/>
      </c>
      <c r="AY126" s="5" t="e">
        <f>VLOOKUP($I126 &amp; $J126,標準記録!$A$1:$D$26,2,FALSE)</f>
        <v>#N/A</v>
      </c>
      <c r="AZ126" s="5" t="e">
        <f>VLOOKUP($I126 &amp; $J126,標準記録!$A$1:$D$26,3,FALSE)</f>
        <v>#N/A</v>
      </c>
      <c r="BA126" s="5" t="e">
        <f>VLOOKUP($I126 &amp; $J126,標準記録!$A$1:$D$26,4,FALSE)</f>
        <v>#N/A</v>
      </c>
      <c r="BB126" s="5" t="str">
        <f>IF(BC126="","",A125)</f>
        <v/>
      </c>
      <c r="BC126" s="5" t="str">
        <f>IF(OR(I126="201 十種競技",I126="202 七種競技"),#REF!,"")</f>
        <v/>
      </c>
      <c r="BD126" s="5" t="str">
        <f>IF(I126="107 ハーフマラソン",#REF!,"")</f>
        <v/>
      </c>
      <c r="BE126" s="5" t="str">
        <f>I126 &amp; K126</f>
        <v/>
      </c>
      <c r="BF126" s="5">
        <f>I126</f>
        <v>0</v>
      </c>
      <c r="BG126" s="5">
        <f>COUNTIF($BF$5:$BF$401,I126)</f>
        <v>160</v>
      </c>
      <c r="BH126" s="5">
        <f>COUNTIF($BE$5:$BE$401,I126 &amp; "B標準")</f>
        <v>0</v>
      </c>
    </row>
    <row r="127" spans="1:61" ht="15" thickTop="1" thickBot="1" x14ac:dyDescent="0.2">
      <c r="A127" s="309"/>
      <c r="B127" s="256" t="s">
        <v>128</v>
      </c>
      <c r="C127" s="257"/>
      <c r="D127" s="257"/>
      <c r="E127" s="257"/>
      <c r="F127" s="257"/>
      <c r="G127" s="258"/>
      <c r="H127" s="133"/>
      <c r="I127" s="259"/>
      <c r="J127" s="260"/>
      <c r="K127" s="260"/>
      <c r="L127" s="260"/>
      <c r="M127" s="260"/>
      <c r="N127" s="260"/>
      <c r="O127" s="260"/>
      <c r="P127" s="260"/>
      <c r="Q127" s="260"/>
      <c r="R127" s="260"/>
      <c r="S127" s="260"/>
      <c r="T127" s="260"/>
      <c r="U127" s="260"/>
      <c r="V127" s="260"/>
      <c r="W127" s="260"/>
      <c r="X127" s="260"/>
      <c r="Y127" s="260"/>
      <c r="Z127" s="260"/>
      <c r="AA127" s="260"/>
      <c r="AB127" s="260"/>
      <c r="AC127" s="260"/>
      <c r="AD127" s="260"/>
      <c r="AE127" s="260"/>
      <c r="AF127" s="260"/>
      <c r="AG127" s="260"/>
      <c r="AH127" s="260"/>
      <c r="AI127" s="260"/>
      <c r="AJ127" s="260"/>
      <c r="AK127" s="260"/>
      <c r="AL127" s="260"/>
      <c r="AM127" s="260"/>
      <c r="AN127" s="260"/>
      <c r="AO127" s="260"/>
      <c r="AP127" s="260"/>
      <c r="AQ127" s="261"/>
    </row>
    <row r="128" spans="1:61" ht="27" x14ac:dyDescent="0.15">
      <c r="A128" s="305"/>
      <c r="B128" s="289" t="s">
        <v>0</v>
      </c>
      <c r="C128" s="289" t="s">
        <v>242</v>
      </c>
      <c r="D128" s="289" t="str">
        <f>IF(C130="○","整理番号","登録番号")</f>
        <v>登録番号</v>
      </c>
      <c r="E128" s="134" t="s">
        <v>13550</v>
      </c>
      <c r="F128" s="291" t="s">
        <v>275</v>
      </c>
      <c r="G128" s="147" t="s">
        <v>1</v>
      </c>
      <c r="H128" s="269" t="s">
        <v>13551</v>
      </c>
      <c r="I128" s="292" t="s">
        <v>2</v>
      </c>
      <c r="J128" s="269" t="s">
        <v>284</v>
      </c>
      <c r="K128" s="269" t="s">
        <v>3</v>
      </c>
      <c r="L128" s="136" t="s">
        <v>243</v>
      </c>
      <c r="M128" s="137" t="s">
        <v>16</v>
      </c>
      <c r="N128" s="274" t="s">
        <v>4</v>
      </c>
      <c r="O128" s="275"/>
      <c r="P128" s="275"/>
      <c r="Q128" s="275"/>
      <c r="R128" s="275"/>
      <c r="S128" s="275"/>
      <c r="T128" s="275"/>
      <c r="U128" s="275"/>
      <c r="V128" s="275"/>
      <c r="W128" s="275"/>
      <c r="X128" s="275"/>
      <c r="Y128" s="275"/>
      <c r="Z128" s="275"/>
      <c r="AA128" s="275"/>
      <c r="AB128" s="276"/>
      <c r="AC128" s="138" t="s">
        <v>16</v>
      </c>
      <c r="AD128" s="277" t="s">
        <v>448</v>
      </c>
      <c r="AE128" s="278"/>
      <c r="AF128" s="278"/>
      <c r="AG128" s="278"/>
      <c r="AH128" s="278"/>
      <c r="AI128" s="278"/>
      <c r="AJ128" s="278"/>
      <c r="AK128" s="274" t="s">
        <v>445</v>
      </c>
      <c r="AL128" s="275"/>
      <c r="AM128" s="275"/>
      <c r="AN128" s="275"/>
      <c r="AO128" s="275"/>
      <c r="AP128" s="275"/>
      <c r="AQ128" s="279"/>
    </row>
    <row r="129" spans="1:61" ht="14.25" thickBot="1" x14ac:dyDescent="0.2">
      <c r="A129" s="306"/>
      <c r="B129" s="290"/>
      <c r="C129" s="290"/>
      <c r="D129" s="290"/>
      <c r="E129" s="139" t="s">
        <v>6</v>
      </c>
      <c r="F129" s="270"/>
      <c r="G129" s="148" t="s">
        <v>7</v>
      </c>
      <c r="H129" s="270"/>
      <c r="I129" s="293"/>
      <c r="J129" s="273"/>
      <c r="K129" s="273"/>
      <c r="L129" s="141"/>
      <c r="M129" s="142"/>
      <c r="N129" s="280" t="s">
        <v>8</v>
      </c>
      <c r="O129" s="281"/>
      <c r="P129" s="281"/>
      <c r="Q129" s="281"/>
      <c r="R129" s="281"/>
      <c r="S129" s="281"/>
      <c r="T129" s="282"/>
      <c r="U129" s="151"/>
      <c r="V129" s="143" t="s">
        <v>10</v>
      </c>
      <c r="W129" s="144"/>
      <c r="X129" s="160"/>
      <c r="Y129" s="144"/>
      <c r="Z129" s="160"/>
      <c r="AA129" s="145"/>
      <c r="AB129" s="140" t="s">
        <v>11</v>
      </c>
      <c r="AC129" s="146"/>
      <c r="AD129" s="283" t="s">
        <v>8</v>
      </c>
      <c r="AE129" s="284"/>
      <c r="AF129" s="284"/>
      <c r="AG129" s="284"/>
      <c r="AH129" s="284"/>
      <c r="AI129" s="284"/>
      <c r="AJ129" s="285"/>
      <c r="AK129" s="280" t="s">
        <v>8</v>
      </c>
      <c r="AL129" s="281"/>
      <c r="AM129" s="281"/>
      <c r="AN129" s="281"/>
      <c r="AO129" s="281"/>
      <c r="AP129" s="281"/>
      <c r="AQ129" s="286"/>
    </row>
    <row r="130" spans="1:61" x14ac:dyDescent="0.15">
      <c r="A130" s="307">
        <v>26</v>
      </c>
      <c r="B130" s="271" t="str">
        <f>IF(OR(B125="",E130=""),"",B125+1)</f>
        <v/>
      </c>
      <c r="C130" s="225"/>
      <c r="D130" s="223"/>
      <c r="E130" s="131" t="str">
        <f>IF(C130="○",IF($D130&lt;&gt;"",VLOOKUP($D130,新規学連登録者入力シート!$A$2:$U$101,8,FALSE),""),IF($D130&lt;&gt;"",IF(VLOOKUP(個人情報!$D130,登録者リスト!$A$1:$F$43729,4,FALSE)=基本情報!$D$6,VLOOKUP(個人情報!$D130,登録者リスト!$A$1:$F$43729,3,FALSE),""),""))</f>
        <v/>
      </c>
      <c r="F130" s="214" t="str">
        <f>IF(C130="○",IF($D130&lt;&gt;"",VLOOKUP($D130,新規学連登録者入力シート!$A$2:$U$101,9,FALSE),""),IF($D130&lt;&gt;"",IF(VLOOKUP(個人情報!$D130,登録者リスト!$A$1:$G$43729,4,FALSE)=基本情報!$D$6,VLOOKUP(個人情報!$D130,登録者リスト!$A$1:$G$43729,7,FALSE),""),""))</f>
        <v/>
      </c>
      <c r="G130" s="132" t="str">
        <f>IF(C130="○",IF($D130&lt;&gt;"",VLOOKUP($D130,新規学連登録者入力シート!$A$2:$U$101,14,FALSE),""),IF($D130&lt;&gt;"",IF(VLOOKUP(個人情報!$D130,登録者リスト!$A$1:$F$43729,4,FALSE)=基本情報!$D$6,VLOOKUP(個人情報!$D130,登録者リスト!$A$1:$F$43729,5,FALSE),""),""))</f>
        <v/>
      </c>
      <c r="H130" s="212" t="str">
        <f>IF(C130="○",IF($D130&lt;&gt;"",VLOOKUP($D130,新規学連登録者入力シート!$A$2:$U$101,19,FALSE),""),IF($D130&lt;&gt;"",IF(VLOOKUP(個人情報!$D130,登録者リスト!$A$1:$H$43729,4,FALSE)=基本情報!$D$6,VLOOKUP(個人情報!$D130,登録者リスト!$A$1:$H$43729,8,FALSE),""),""))</f>
        <v/>
      </c>
      <c r="I130" s="216"/>
      <c r="J130" s="216"/>
      <c r="K130" s="216" t="str">
        <f>IFERROR(IF(I130="","",IF(AND(I130&lt;&gt;"107 ハーフマラソン",I130&lt;&gt;"062 10000mW"),IF(BA130="T",IF(VALUE(M130)&lt;=AY130,"A標準",IF(VALUE(M130)&lt;=AZ130,"B標準","未突破")),IF(VALUE(M130)&gt;=AY130,"A標準",IF(VALUE(M130)&gt;=AZ130,"B標準","未突破"))),IF(VALUE(M130)&lt;=AZ130,"","未突破"))),"")</f>
        <v/>
      </c>
      <c r="L130" s="105"/>
      <c r="M130" s="267" t="str">
        <f>IF(U130="",ASC(N130&amp;IF(P130&lt;&gt;"",TEXT(P130,"00"),"")&amp;IF(R130&lt;&gt;"",TEXT(R130,"00"),"")&amp;IF(T130&lt;&gt;"",TEXT(T130,"00"),"")),ASC(U130))</f>
        <v/>
      </c>
      <c r="N130" s="223"/>
      <c r="O130" s="297" t="s">
        <v>239</v>
      </c>
      <c r="P130" s="250"/>
      <c r="Q130" s="297" t="s">
        <v>240</v>
      </c>
      <c r="R130" s="250"/>
      <c r="S130" s="299" t="s">
        <v>241</v>
      </c>
      <c r="T130" s="252"/>
      <c r="U130" s="150"/>
      <c r="V130" s="152"/>
      <c r="W130" s="153" t="s">
        <v>23</v>
      </c>
      <c r="X130" s="161"/>
      <c r="Y130" s="153" t="s">
        <v>24</v>
      </c>
      <c r="Z130" s="161"/>
      <c r="AA130" s="153" t="s">
        <v>26</v>
      </c>
      <c r="AB130" s="216"/>
      <c r="AC130" s="158" t="e">
        <f>IF(#REF!="",ASC(AD130&amp;IF(AF130&lt;&gt;"",TEXT(AF130,"00"),"")&amp;IF(AH130&lt;&gt;"",TEXT(AH130,"00"),"")&amp;IF(AJ130&lt;&gt;"",TEXT(AJ130,"00"),"")),ASC(#REF!))</f>
        <v>#REF!</v>
      </c>
      <c r="AD130" s="301" t="str">
        <f>IF(I130="","",IF(I130="201 十種競技","",VLOOKUP(I130,大学記録!$A$3:$H$5,2,FALSE)))</f>
        <v/>
      </c>
      <c r="AE130" s="297" t="s">
        <v>239</v>
      </c>
      <c r="AF130" s="250" t="str">
        <f>IF(I130="","",IF(I130="201 十種競技","",VLOOKUP(I130,大学記録!$A$3:$H$5,4,FALSE)))</f>
        <v/>
      </c>
      <c r="AG130" s="297" t="s">
        <v>240</v>
      </c>
      <c r="AH130" s="250" t="str">
        <f>IF(I130="","",IF(I130="201 十種競技","",VLOOKUP(I130,大学記録!$A$3:$H$5,6,FALSE)))</f>
        <v/>
      </c>
      <c r="AI130" s="299" t="s">
        <v>241</v>
      </c>
      <c r="AJ130" s="252" t="str">
        <f>IF(I130="","",IF(I130="201 十種競技","",VLOOKUP(I130,大学記録!$A$3:$H$5,8,FALSE)))</f>
        <v/>
      </c>
      <c r="AK130" s="223"/>
      <c r="AL130" s="297" t="s">
        <v>239</v>
      </c>
      <c r="AM130" s="250"/>
      <c r="AN130" s="297" t="s">
        <v>240</v>
      </c>
      <c r="AO130" s="250"/>
      <c r="AP130" s="299" t="s">
        <v>241</v>
      </c>
      <c r="AQ130" s="287"/>
      <c r="AS130" s="5" t="str">
        <f>IF(AND(I130&lt;&gt;"107 ハーフマラソン",I130&lt;&gt;"062 10000mW"),D130 &amp; "-" &amp; I130,D130 &amp; "-" &amp; I130 &amp; J130)</f>
        <v>-</v>
      </c>
      <c r="AT130" s="5" t="str">
        <f>IF(ISERROR(VLOOKUP(個人情報!$AS130,登録者リスト!#REF!,4,FALSE)),"○","")</f>
        <v>○</v>
      </c>
      <c r="AU130" s="5" t="e">
        <f>IF(AND(I130&lt;&gt;"107 ハーフマラソン",I130&lt;&gt;"062 10000mW"),#REF! &amp; "-" &amp; I130,#REF! &amp; "-" &amp; I130 &amp; J130)</f>
        <v>#REF!</v>
      </c>
      <c r="AV130" s="5" t="str">
        <f>IF(ISERROR(VLOOKUP(AU130,突破者リスト外資格記録入力シート!$D$7:$M$106,2,FALSE)),"○","")</f>
        <v>○</v>
      </c>
      <c r="AW130" s="5" t="str">
        <f>IF(C130="○","整理番号","登録番号")</f>
        <v>登録番号</v>
      </c>
      <c r="AX130" s="5" t="str">
        <f>IF(I130="107 ハーフマラソン","H",IF(I130="062 10000mW","W",""))</f>
        <v/>
      </c>
      <c r="AY130" s="5" t="e">
        <f>VLOOKUP($I130 &amp; $J130,標準記録!$A$1:$D$26,2,FALSE)</f>
        <v>#N/A</v>
      </c>
      <c r="AZ130" s="5" t="e">
        <f>VLOOKUP($I130 &amp; $J130,標準記録!$A$1:$D$26,3,FALSE)</f>
        <v>#N/A</v>
      </c>
      <c r="BA130" s="5" t="e">
        <f>VLOOKUP($I130 &amp; $J130,標準記録!$A$1:$D$26,4,FALSE)</f>
        <v>#N/A</v>
      </c>
      <c r="BB130" s="5" t="str">
        <f>IF(BC130="","",A130)</f>
        <v/>
      </c>
      <c r="BC130" s="5" t="str">
        <f>IF(OR(I130="201 十種競技",I130="202 七種競技"),#REF!,"")</f>
        <v/>
      </c>
      <c r="BD130" s="5" t="str">
        <f>IF(I130="107 ハーフマラソン",#REF!,"")</f>
        <v/>
      </c>
      <c r="BE130" s="5" t="str">
        <f>I130 &amp; K130</f>
        <v/>
      </c>
      <c r="BF130" s="5">
        <f>I130</f>
        <v>0</v>
      </c>
      <c r="BG130" s="5">
        <f>COUNTIF($BF$5:$BF$401,I130)</f>
        <v>160</v>
      </c>
      <c r="BH130" s="5">
        <f>COUNTIF($BE$5:$BE$401,I130 &amp; "B標準")</f>
        <v>0</v>
      </c>
      <c r="BI130" s="5" t="str">
        <f>D128 &amp; D130</f>
        <v>登録番号</v>
      </c>
    </row>
    <row r="131" spans="1:61" ht="14.25" thickBot="1" x14ac:dyDescent="0.2">
      <c r="A131" s="308"/>
      <c r="B131" s="272"/>
      <c r="C131" s="226"/>
      <c r="D131" s="224"/>
      <c r="E131" s="128" t="str">
        <f>IF(C130="○",IF($D130&lt;&gt;"",VLOOKUP($D130,新規学連登録者入力シート!$A$2:$U$101,7,FALSE),""),IF($D130&lt;&gt;"",IF(VLOOKUP(個人情報!$D130,登録者リスト!$A$1:$F$43729,4,FALSE)=基本情報!$D$6,VLOOKUP(個人情報!$D130,登録者リスト!$A$1:$F$43729,2,FALSE),""),""))</f>
        <v/>
      </c>
      <c r="F131" s="215"/>
      <c r="G131" s="128" t="str">
        <f>IF(C130="○",IF($D130&lt;&gt;"",VLOOKUP($D130,新規学連登録者入力シート!$A$2:$U$101,19,FALSE),""),IF($D130&lt;&gt;"",IF(VLOOKUP(個人情報!$D130,登録者リスト!$A$1:$F$43729,4,FALSE)=基本情報!$D$6,VLOOKUP(個人情報!$D130,登録者リスト!$A$1:$F$43729,6,FALSE),""),""))</f>
        <v/>
      </c>
      <c r="H131" s="213"/>
      <c r="I131" s="217"/>
      <c r="J131" s="217"/>
      <c r="K131" s="217"/>
      <c r="L131" s="106"/>
      <c r="M131" s="268"/>
      <c r="N131" s="224"/>
      <c r="O131" s="298"/>
      <c r="P131" s="251"/>
      <c r="Q131" s="298"/>
      <c r="R131" s="251"/>
      <c r="S131" s="300"/>
      <c r="T131" s="253"/>
      <c r="U131" s="162"/>
      <c r="V131" s="154"/>
      <c r="W131" s="155" t="s">
        <v>23</v>
      </c>
      <c r="X131" s="94"/>
      <c r="Y131" s="155" t="s">
        <v>25</v>
      </c>
      <c r="Z131" s="94"/>
      <c r="AA131" s="155" t="s">
        <v>26</v>
      </c>
      <c r="AB131" s="217"/>
      <c r="AC131" s="159" t="e">
        <f>IF(#REF!="",ASC(AD130&amp;IF(AF131&lt;&gt;"",TEXT(AF131,"00"),"")&amp;IF(AH131&lt;&gt;"",TEXT(AH131,"00"),"")&amp;IF(AJ131&lt;&gt;"",TEXT(AJ131,"00"),"")),ASC(#REF!))</f>
        <v>#REF!</v>
      </c>
      <c r="AD131" s="302"/>
      <c r="AE131" s="298"/>
      <c r="AF131" s="251"/>
      <c r="AG131" s="298"/>
      <c r="AH131" s="251"/>
      <c r="AI131" s="300"/>
      <c r="AJ131" s="253"/>
      <c r="AK131" s="224"/>
      <c r="AL131" s="298"/>
      <c r="AM131" s="251"/>
      <c r="AN131" s="298"/>
      <c r="AO131" s="251"/>
      <c r="AP131" s="300"/>
      <c r="AQ131" s="288"/>
      <c r="AS131" s="5" t="str">
        <f>IF(AND(I131&lt;&gt;"107 ハーフマラソン",I131&lt;&gt;"062 10000mW"),D130 &amp; "-" &amp; I131,D130 &amp; "-" &amp; I131 &amp; J131)</f>
        <v>-</v>
      </c>
      <c r="AT131" s="5" t="str">
        <f>IF(ISERROR(VLOOKUP(個人情報!$AS131,登録者リスト!#REF!,4,FALSE)),"○","")</f>
        <v>○</v>
      </c>
      <c r="AU131" s="5" t="e">
        <f>IF(AND(I131&lt;&gt;"107 ハーフマラソン",I131&lt;&gt;"062 10000mW"),#REF! &amp; "-" &amp; I131,#REF! &amp; "-" &amp; I131 &amp; J131)</f>
        <v>#REF!</v>
      </c>
      <c r="AV131" s="5" t="str">
        <f>IF(ISERROR(VLOOKUP(AU131,突破者リスト外資格記録入力シート!$D$7:$M$106,2,FALSE)),"○","")</f>
        <v>○</v>
      </c>
      <c r="AX131" s="5" t="str">
        <f>IF(I131="107 ハーフマラソン","H",IF(I131="062 10000mW","W",""))</f>
        <v/>
      </c>
      <c r="AY131" s="5" t="e">
        <f>VLOOKUP($I131 &amp; $J131,標準記録!$A$1:$D$26,2,FALSE)</f>
        <v>#N/A</v>
      </c>
      <c r="AZ131" s="5" t="e">
        <f>VLOOKUP($I131 &amp; $J131,標準記録!$A$1:$D$26,3,FALSE)</f>
        <v>#N/A</v>
      </c>
      <c r="BA131" s="5" t="e">
        <f>VLOOKUP($I131 &amp; $J131,標準記録!$A$1:$D$26,4,FALSE)</f>
        <v>#N/A</v>
      </c>
      <c r="BB131" s="5" t="str">
        <f>IF(BC131="","",A130)</f>
        <v/>
      </c>
      <c r="BC131" s="5" t="str">
        <f>IF(OR(I131="201 十種競技",I131="202 七種競技"),#REF!,"")</f>
        <v/>
      </c>
      <c r="BD131" s="5" t="str">
        <f>IF(I131="107 ハーフマラソン",#REF!,"")</f>
        <v/>
      </c>
      <c r="BE131" s="5" t="str">
        <f>I131 &amp; K131</f>
        <v/>
      </c>
      <c r="BF131" s="5">
        <f>I131</f>
        <v>0</v>
      </c>
      <c r="BG131" s="5">
        <f>COUNTIF($BF$5:$BF$401,I131)</f>
        <v>160</v>
      </c>
      <c r="BH131" s="5">
        <f>COUNTIF($BE$5:$BE$401,I131 &amp; "B標準")</f>
        <v>0</v>
      </c>
    </row>
    <row r="132" spans="1:61" ht="15" thickTop="1" thickBot="1" x14ac:dyDescent="0.2">
      <c r="A132" s="309"/>
      <c r="B132" s="256" t="s">
        <v>128</v>
      </c>
      <c r="C132" s="257"/>
      <c r="D132" s="257"/>
      <c r="E132" s="257"/>
      <c r="F132" s="257"/>
      <c r="G132" s="258"/>
      <c r="H132" s="133"/>
      <c r="I132" s="259"/>
      <c r="J132" s="260"/>
      <c r="K132" s="260"/>
      <c r="L132" s="260"/>
      <c r="M132" s="260"/>
      <c r="N132" s="260"/>
      <c r="O132" s="260"/>
      <c r="P132" s="260"/>
      <c r="Q132" s="260"/>
      <c r="R132" s="260"/>
      <c r="S132" s="260"/>
      <c r="T132" s="260"/>
      <c r="U132" s="260"/>
      <c r="V132" s="260"/>
      <c r="W132" s="260"/>
      <c r="X132" s="260"/>
      <c r="Y132" s="260"/>
      <c r="Z132" s="260"/>
      <c r="AA132" s="260"/>
      <c r="AB132" s="260"/>
      <c r="AC132" s="260"/>
      <c r="AD132" s="260"/>
      <c r="AE132" s="260"/>
      <c r="AF132" s="260"/>
      <c r="AG132" s="260"/>
      <c r="AH132" s="260"/>
      <c r="AI132" s="260"/>
      <c r="AJ132" s="260"/>
      <c r="AK132" s="260"/>
      <c r="AL132" s="260"/>
      <c r="AM132" s="260"/>
      <c r="AN132" s="260"/>
      <c r="AO132" s="260"/>
      <c r="AP132" s="260"/>
      <c r="AQ132" s="261"/>
    </row>
    <row r="133" spans="1:61" ht="27" x14ac:dyDescent="0.15">
      <c r="A133" s="305"/>
      <c r="B133" s="289" t="s">
        <v>0</v>
      </c>
      <c r="C133" s="289" t="s">
        <v>242</v>
      </c>
      <c r="D133" s="289" t="str">
        <f>IF(C135="○","整理番号","登録番号")</f>
        <v>登録番号</v>
      </c>
      <c r="E133" s="134" t="s">
        <v>13550</v>
      </c>
      <c r="F133" s="291" t="s">
        <v>275</v>
      </c>
      <c r="G133" s="147" t="s">
        <v>1</v>
      </c>
      <c r="H133" s="269" t="s">
        <v>13551</v>
      </c>
      <c r="I133" s="292" t="s">
        <v>2</v>
      </c>
      <c r="J133" s="269" t="s">
        <v>284</v>
      </c>
      <c r="K133" s="269" t="s">
        <v>3</v>
      </c>
      <c r="L133" s="136" t="s">
        <v>243</v>
      </c>
      <c r="M133" s="137" t="s">
        <v>16</v>
      </c>
      <c r="N133" s="274" t="s">
        <v>4</v>
      </c>
      <c r="O133" s="275"/>
      <c r="P133" s="275"/>
      <c r="Q133" s="275"/>
      <c r="R133" s="275"/>
      <c r="S133" s="275"/>
      <c r="T133" s="275"/>
      <c r="U133" s="275"/>
      <c r="V133" s="275"/>
      <c r="W133" s="275"/>
      <c r="X133" s="275"/>
      <c r="Y133" s="275"/>
      <c r="Z133" s="275"/>
      <c r="AA133" s="275"/>
      <c r="AB133" s="276"/>
      <c r="AC133" s="138" t="s">
        <v>16</v>
      </c>
      <c r="AD133" s="277" t="s">
        <v>448</v>
      </c>
      <c r="AE133" s="278"/>
      <c r="AF133" s="278"/>
      <c r="AG133" s="278"/>
      <c r="AH133" s="278"/>
      <c r="AI133" s="278"/>
      <c r="AJ133" s="278"/>
      <c r="AK133" s="274" t="s">
        <v>445</v>
      </c>
      <c r="AL133" s="275"/>
      <c r="AM133" s="275"/>
      <c r="AN133" s="275"/>
      <c r="AO133" s="275"/>
      <c r="AP133" s="275"/>
      <c r="AQ133" s="279"/>
    </row>
    <row r="134" spans="1:61" ht="14.25" thickBot="1" x14ac:dyDescent="0.2">
      <c r="A134" s="306"/>
      <c r="B134" s="290"/>
      <c r="C134" s="290"/>
      <c r="D134" s="290"/>
      <c r="E134" s="139" t="s">
        <v>6</v>
      </c>
      <c r="F134" s="270"/>
      <c r="G134" s="148" t="s">
        <v>7</v>
      </c>
      <c r="H134" s="270"/>
      <c r="I134" s="293"/>
      <c r="J134" s="273"/>
      <c r="K134" s="273"/>
      <c r="L134" s="141"/>
      <c r="M134" s="142"/>
      <c r="N134" s="280" t="s">
        <v>8</v>
      </c>
      <c r="O134" s="281"/>
      <c r="P134" s="281"/>
      <c r="Q134" s="281"/>
      <c r="R134" s="281"/>
      <c r="S134" s="281"/>
      <c r="T134" s="282"/>
      <c r="U134" s="151"/>
      <c r="V134" s="156" t="s">
        <v>10</v>
      </c>
      <c r="W134" s="144"/>
      <c r="X134" s="160"/>
      <c r="Y134" s="144"/>
      <c r="Z134" s="160"/>
      <c r="AA134" s="145"/>
      <c r="AB134" s="140" t="s">
        <v>11</v>
      </c>
      <c r="AC134" s="146"/>
      <c r="AD134" s="283" t="s">
        <v>8</v>
      </c>
      <c r="AE134" s="284"/>
      <c r="AF134" s="284"/>
      <c r="AG134" s="284"/>
      <c r="AH134" s="284"/>
      <c r="AI134" s="284"/>
      <c r="AJ134" s="285"/>
      <c r="AK134" s="280" t="s">
        <v>8</v>
      </c>
      <c r="AL134" s="281"/>
      <c r="AM134" s="281"/>
      <c r="AN134" s="281"/>
      <c r="AO134" s="281"/>
      <c r="AP134" s="281"/>
      <c r="AQ134" s="286"/>
    </row>
    <row r="135" spans="1:61" x14ac:dyDescent="0.15">
      <c r="A135" s="307">
        <v>27</v>
      </c>
      <c r="B135" s="271" t="str">
        <f>IF(OR(B130="",E135=""),"",B130+1)</f>
        <v/>
      </c>
      <c r="C135" s="225"/>
      <c r="D135" s="223"/>
      <c r="E135" s="131" t="str">
        <f>IF(C135="○",IF($D135&lt;&gt;"",VLOOKUP($D135,新規学連登録者入力シート!$A$2:$U$101,8,FALSE),""),IF($D135&lt;&gt;"",IF(VLOOKUP(個人情報!$D135,登録者リスト!$A$1:$F$43729,4,FALSE)=基本情報!$D$6,VLOOKUP(個人情報!$D135,登録者リスト!$A$1:$F$43729,3,FALSE),""),""))</f>
        <v/>
      </c>
      <c r="F135" s="214" t="str">
        <f>IF(C135="○",IF($D135&lt;&gt;"",VLOOKUP($D135,新規学連登録者入力シート!$A$2:$U$101,9,FALSE),""),IF($D135&lt;&gt;"",IF(VLOOKUP(個人情報!$D135,登録者リスト!$A$1:$G$43729,4,FALSE)=基本情報!$D$6,VLOOKUP(個人情報!$D135,登録者リスト!$A$1:$G$43729,7,FALSE),""),""))</f>
        <v/>
      </c>
      <c r="G135" s="132" t="str">
        <f>IF(C135="○",IF($D135&lt;&gt;"",VLOOKUP($D135,新規学連登録者入力シート!$A$2:$U$101,14,FALSE),""),IF($D135&lt;&gt;"",IF(VLOOKUP(個人情報!$D135,登録者リスト!$A$1:$F$43729,4,FALSE)=基本情報!$D$6,VLOOKUP(個人情報!$D135,登録者リスト!$A$1:$F$43729,5,FALSE),""),""))</f>
        <v/>
      </c>
      <c r="H135" s="212" t="str">
        <f>IF(C135="○",IF($D135&lt;&gt;"",VLOOKUP($D135,新規学連登録者入力シート!$A$2:$U$101,19,FALSE),""),IF($D135&lt;&gt;"",IF(VLOOKUP(個人情報!$D135,登録者リスト!$A$1:$H$43729,4,FALSE)=基本情報!$D$6,VLOOKUP(個人情報!$D135,登録者リスト!$A$1:$H$43729,8,FALSE),""),""))</f>
        <v/>
      </c>
      <c r="I135" s="216"/>
      <c r="J135" s="216"/>
      <c r="K135" s="218" t="str">
        <f>IFERROR(IF(I135="","",IF(AND(I135&lt;&gt;"107 ハーフマラソン",I135&lt;&gt;"062 10000mW"),IF(BA135="T",IF(VALUE(M135)&lt;=AY135,"A標準",IF(VALUE(M135)&lt;=AZ135,"B標準","未突破")),IF(VALUE(M135)&gt;=AY135,"A標準",IF(VALUE(M135)&gt;=AZ135,"B標準","未突破"))),IF(VALUE(M135)&lt;=AZ135,"","未突破"))),"")</f>
        <v/>
      </c>
      <c r="L135" s="105"/>
      <c r="M135" s="267" t="str">
        <f>IF(U135="",ASC(N135&amp;IF(P135&lt;&gt;"",TEXT(P135,"00"),"")&amp;IF(R135&lt;&gt;"",TEXT(R135,"00"),"")&amp;IF(T135&lt;&gt;"",TEXT(T135,"00"),"")),ASC(U135))</f>
        <v/>
      </c>
      <c r="N135" s="223"/>
      <c r="O135" s="196" t="s">
        <v>239</v>
      </c>
      <c r="P135" s="250"/>
      <c r="Q135" s="196" t="s">
        <v>240</v>
      </c>
      <c r="R135" s="250"/>
      <c r="S135" s="208" t="s">
        <v>241</v>
      </c>
      <c r="T135" s="252"/>
      <c r="U135" s="150"/>
      <c r="V135" s="152"/>
      <c r="W135" s="153" t="s">
        <v>23</v>
      </c>
      <c r="X135" s="161"/>
      <c r="Y135" s="153" t="s">
        <v>24</v>
      </c>
      <c r="Z135" s="161"/>
      <c r="AA135" s="153" t="s">
        <v>26</v>
      </c>
      <c r="AB135" s="216"/>
      <c r="AC135" s="101" t="e">
        <f>IF(#REF!="",ASC(AD135&amp;IF(AF135&lt;&gt;"",TEXT(AF135,"00"),"")&amp;IF(AH135&lt;&gt;"",TEXT(AH135,"00"),"")&amp;IF(AJ135&lt;&gt;"",TEXT(AJ135,"00"),"")),ASC(#REF!))</f>
        <v>#REF!</v>
      </c>
      <c r="AD135" s="198" t="str">
        <f>IF(I135="","",IF(I135="201 十種競技","",VLOOKUP(I135,大学記録!$A$3:$H$5,2,FALSE)))</f>
        <v/>
      </c>
      <c r="AE135" s="200" t="s">
        <v>239</v>
      </c>
      <c r="AF135" s="202" t="str">
        <f>IF(I135="","",IF(I135="201 十種競技","",VLOOKUP(I135,大学記録!$A$3:$H$5,4,FALSE)))</f>
        <v/>
      </c>
      <c r="AG135" s="200" t="s">
        <v>240</v>
      </c>
      <c r="AH135" s="202" t="str">
        <f>IF(I135="","",IF(I135="201 十種競技","",VLOOKUP(I135,大学記録!$A$3:$H$5,6,FALSE)))</f>
        <v/>
      </c>
      <c r="AI135" s="204" t="s">
        <v>241</v>
      </c>
      <c r="AJ135" s="262" t="str">
        <f>IF(I135="","",IF(I135="201 十種競技","",VLOOKUP(I135,大学記録!$A$3:$H$5,8,FALSE)))</f>
        <v/>
      </c>
      <c r="AK135" s="223"/>
      <c r="AL135" s="196" t="s">
        <v>239</v>
      </c>
      <c r="AM135" s="250"/>
      <c r="AN135" s="196" t="s">
        <v>240</v>
      </c>
      <c r="AO135" s="250"/>
      <c r="AP135" s="208" t="s">
        <v>241</v>
      </c>
      <c r="AQ135" s="287"/>
      <c r="AS135" s="5" t="str">
        <f>IF(AND(I135&lt;&gt;"107 ハーフマラソン",I135&lt;&gt;"062 10000mW"),D135 &amp; "-" &amp; I135,D135 &amp; "-" &amp; I135 &amp; J135)</f>
        <v>-</v>
      </c>
      <c r="AT135" s="5" t="str">
        <f>IF(ISERROR(VLOOKUP(個人情報!$AS135,登録者リスト!#REF!,4,FALSE)),"○","")</f>
        <v>○</v>
      </c>
      <c r="AU135" s="5" t="e">
        <f>IF(AND(I135&lt;&gt;"107 ハーフマラソン",I135&lt;&gt;"062 10000mW"),#REF! &amp; "-" &amp; I135,#REF! &amp; "-" &amp; I135 &amp; J135)</f>
        <v>#REF!</v>
      </c>
      <c r="AV135" s="5" t="str">
        <f>IF(ISERROR(VLOOKUP(AU135,突破者リスト外資格記録入力シート!$D$7:$M$106,2,FALSE)),"○","")</f>
        <v>○</v>
      </c>
      <c r="AW135" s="5" t="str">
        <f>IF(C135="○","整理番号","登録番号")</f>
        <v>登録番号</v>
      </c>
      <c r="AX135" s="5" t="str">
        <f>IF(I135="107 ハーフマラソン","H",IF(I135="062 10000mW","W",""))</f>
        <v/>
      </c>
      <c r="AY135" s="5" t="e">
        <f>VLOOKUP($I135 &amp; $J135,標準記録!$A$1:$D$26,2,FALSE)</f>
        <v>#N/A</v>
      </c>
      <c r="AZ135" s="5" t="e">
        <f>VLOOKUP($I135 &amp; $J135,標準記録!$A$1:$D$26,3,FALSE)</f>
        <v>#N/A</v>
      </c>
      <c r="BA135" s="5" t="e">
        <f>VLOOKUP($I135 &amp; $J135,標準記録!$A$1:$D$26,4,FALSE)</f>
        <v>#N/A</v>
      </c>
      <c r="BB135" s="5" t="str">
        <f>IF(BC135="","",A135)</f>
        <v/>
      </c>
      <c r="BC135" s="5" t="str">
        <f>IF(OR(I135="201 十種競技",I135="202 七種競技"),#REF!,"")</f>
        <v/>
      </c>
      <c r="BD135" s="5" t="str">
        <f>IF(I135="107 ハーフマラソン",#REF!,"")</f>
        <v/>
      </c>
      <c r="BE135" s="5" t="str">
        <f>I135 &amp; K135</f>
        <v/>
      </c>
      <c r="BF135" s="5">
        <f>I135</f>
        <v>0</v>
      </c>
      <c r="BG135" s="5">
        <f>COUNTIF($BF$5:$BF$401,I135)</f>
        <v>160</v>
      </c>
      <c r="BH135" s="5">
        <f>COUNTIF($BE$5:$BE$401,I135 &amp; "B標準")</f>
        <v>0</v>
      </c>
      <c r="BI135" s="5" t="str">
        <f>D133 &amp; D135</f>
        <v>登録番号</v>
      </c>
    </row>
    <row r="136" spans="1:61" ht="14.25" thickBot="1" x14ac:dyDescent="0.2">
      <c r="A136" s="308"/>
      <c r="B136" s="272"/>
      <c r="C136" s="226"/>
      <c r="D136" s="224"/>
      <c r="E136" s="128" t="str">
        <f>IF(C135="○",IF($D135&lt;&gt;"",VLOOKUP($D135,新規学連登録者入力シート!$A$2:$U$101,7,FALSE),""),IF($D135&lt;&gt;"",IF(VLOOKUP(個人情報!$D135,登録者リスト!$A$1:$F$43729,4,FALSE)=基本情報!$D$6,VLOOKUP(個人情報!$D135,登録者リスト!$A$1:$F$43729,2,FALSE),""),""))</f>
        <v/>
      </c>
      <c r="F136" s="215"/>
      <c r="G136" s="128" t="str">
        <f>IF(C135="○",IF($D135&lt;&gt;"",VLOOKUP($D135,新規学連登録者入力シート!$A$2:$U$101,19,FALSE),""),IF($D135&lt;&gt;"",IF(VLOOKUP(個人情報!$D135,登録者リスト!$A$1:$F$43729,4,FALSE)=基本情報!$D$6,VLOOKUP(個人情報!$D135,登録者リスト!$A$1:$F$43729,6,FALSE),""),""))</f>
        <v/>
      </c>
      <c r="H136" s="213"/>
      <c r="I136" s="217"/>
      <c r="J136" s="217"/>
      <c r="K136" s="219"/>
      <c r="L136" s="106"/>
      <c r="M136" s="268"/>
      <c r="N136" s="224"/>
      <c r="O136" s="197"/>
      <c r="P136" s="251"/>
      <c r="Q136" s="197"/>
      <c r="R136" s="251"/>
      <c r="S136" s="209"/>
      <c r="T136" s="253"/>
      <c r="U136" s="162"/>
      <c r="V136" s="154"/>
      <c r="W136" s="155" t="s">
        <v>23</v>
      </c>
      <c r="X136" s="94"/>
      <c r="Y136" s="155" t="s">
        <v>25</v>
      </c>
      <c r="Z136" s="94"/>
      <c r="AA136" s="155" t="s">
        <v>26</v>
      </c>
      <c r="AB136" s="217"/>
      <c r="AC136" s="102" t="e">
        <f>IF(#REF!="",ASC(AD135&amp;IF(AF136&lt;&gt;"",TEXT(AF136,"00"),"")&amp;IF(AH136&lt;&gt;"",TEXT(AH136,"00"),"")&amp;IF(AJ136&lt;&gt;"",TEXT(AJ136,"00"),"")),ASC(#REF!))</f>
        <v>#REF!</v>
      </c>
      <c r="AD136" s="199"/>
      <c r="AE136" s="201"/>
      <c r="AF136" s="203"/>
      <c r="AG136" s="201"/>
      <c r="AH136" s="203"/>
      <c r="AI136" s="205"/>
      <c r="AJ136" s="263"/>
      <c r="AK136" s="224"/>
      <c r="AL136" s="197"/>
      <c r="AM136" s="251"/>
      <c r="AN136" s="197"/>
      <c r="AO136" s="251"/>
      <c r="AP136" s="209"/>
      <c r="AQ136" s="288"/>
      <c r="AS136" s="5" t="str">
        <f>IF(AND(I136&lt;&gt;"107 ハーフマラソン",I136&lt;&gt;"062 10000mW"),D135 &amp; "-" &amp; I136,D135 &amp; "-" &amp; I136 &amp; J136)</f>
        <v>-</v>
      </c>
      <c r="AT136" s="5" t="str">
        <f>IF(ISERROR(VLOOKUP(個人情報!$AS136,登録者リスト!#REF!,4,FALSE)),"○","")</f>
        <v>○</v>
      </c>
      <c r="AU136" s="5" t="e">
        <f>IF(AND(I136&lt;&gt;"107 ハーフマラソン",I136&lt;&gt;"062 10000mW"),#REF! &amp; "-" &amp; I136,#REF! &amp; "-" &amp; I136 &amp; J136)</f>
        <v>#REF!</v>
      </c>
      <c r="AV136" s="5" t="str">
        <f>IF(ISERROR(VLOOKUP(AU136,突破者リスト外資格記録入力シート!$D$7:$M$106,2,FALSE)),"○","")</f>
        <v>○</v>
      </c>
      <c r="AX136" s="5" t="str">
        <f>IF(I136="107 ハーフマラソン","H",IF(I136="062 10000mW","W",""))</f>
        <v/>
      </c>
      <c r="AY136" s="5" t="e">
        <f>VLOOKUP($I136 &amp; $J136,標準記録!$A$1:$D$26,2,FALSE)</f>
        <v>#N/A</v>
      </c>
      <c r="AZ136" s="5" t="e">
        <f>VLOOKUP($I136 &amp; $J136,標準記録!$A$1:$D$26,3,FALSE)</f>
        <v>#N/A</v>
      </c>
      <c r="BA136" s="5" t="e">
        <f>VLOOKUP($I136 &amp; $J136,標準記録!$A$1:$D$26,4,FALSE)</f>
        <v>#N/A</v>
      </c>
      <c r="BB136" s="5" t="str">
        <f>IF(BC136="","",A135)</f>
        <v/>
      </c>
      <c r="BC136" s="5" t="str">
        <f>IF(OR(I136="201 十種競技",I136="202 七種競技"),#REF!,"")</f>
        <v/>
      </c>
      <c r="BD136" s="5" t="str">
        <f>IF(I136="107 ハーフマラソン",#REF!,"")</f>
        <v/>
      </c>
      <c r="BE136" s="5" t="str">
        <f>I136 &amp; K136</f>
        <v/>
      </c>
      <c r="BF136" s="5">
        <f>I136</f>
        <v>0</v>
      </c>
      <c r="BG136" s="5">
        <f>COUNTIF($BF$5:$BF$401,I136)</f>
        <v>160</v>
      </c>
      <c r="BH136" s="5">
        <f>COUNTIF($BE$5:$BE$401,I136 &amp; "B標準")</f>
        <v>0</v>
      </c>
    </row>
    <row r="137" spans="1:61" ht="15" thickTop="1" thickBot="1" x14ac:dyDescent="0.2">
      <c r="A137" s="309"/>
      <c r="B137" s="256" t="s">
        <v>128</v>
      </c>
      <c r="C137" s="257"/>
      <c r="D137" s="257"/>
      <c r="E137" s="257"/>
      <c r="F137" s="257"/>
      <c r="G137" s="258"/>
      <c r="H137" s="133"/>
      <c r="I137" s="259"/>
      <c r="J137" s="260"/>
      <c r="K137" s="260"/>
      <c r="L137" s="260"/>
      <c r="M137" s="260"/>
      <c r="N137" s="260"/>
      <c r="O137" s="260"/>
      <c r="P137" s="260"/>
      <c r="Q137" s="260"/>
      <c r="R137" s="260"/>
      <c r="S137" s="260"/>
      <c r="T137" s="260"/>
      <c r="U137" s="260"/>
      <c r="V137" s="260"/>
      <c r="W137" s="260"/>
      <c r="X137" s="260"/>
      <c r="Y137" s="260"/>
      <c r="Z137" s="260"/>
      <c r="AA137" s="260"/>
      <c r="AB137" s="260"/>
      <c r="AC137" s="260"/>
      <c r="AD137" s="260"/>
      <c r="AE137" s="260"/>
      <c r="AF137" s="260"/>
      <c r="AG137" s="260"/>
      <c r="AH137" s="260"/>
      <c r="AI137" s="260"/>
      <c r="AJ137" s="260"/>
      <c r="AK137" s="260"/>
      <c r="AL137" s="260"/>
      <c r="AM137" s="260"/>
      <c r="AN137" s="260"/>
      <c r="AO137" s="260"/>
      <c r="AP137" s="260"/>
      <c r="AQ137" s="261"/>
    </row>
    <row r="138" spans="1:61" ht="27" x14ac:dyDescent="0.15">
      <c r="A138" s="305"/>
      <c r="B138" s="289" t="s">
        <v>0</v>
      </c>
      <c r="C138" s="289" t="s">
        <v>242</v>
      </c>
      <c r="D138" s="289" t="str">
        <f>IF(C140="○","整理番号","登録番号")</f>
        <v>登録番号</v>
      </c>
      <c r="E138" s="134" t="s">
        <v>13550</v>
      </c>
      <c r="F138" s="291" t="s">
        <v>275</v>
      </c>
      <c r="G138" s="147" t="s">
        <v>1</v>
      </c>
      <c r="H138" s="269" t="s">
        <v>13551</v>
      </c>
      <c r="I138" s="292" t="s">
        <v>2</v>
      </c>
      <c r="J138" s="269" t="s">
        <v>284</v>
      </c>
      <c r="K138" s="269" t="s">
        <v>3</v>
      </c>
      <c r="L138" s="136" t="s">
        <v>243</v>
      </c>
      <c r="M138" s="137" t="s">
        <v>16</v>
      </c>
      <c r="N138" s="274" t="s">
        <v>4</v>
      </c>
      <c r="O138" s="275"/>
      <c r="P138" s="275"/>
      <c r="Q138" s="275"/>
      <c r="R138" s="275"/>
      <c r="S138" s="275"/>
      <c r="T138" s="275"/>
      <c r="U138" s="275"/>
      <c r="V138" s="275"/>
      <c r="W138" s="275"/>
      <c r="X138" s="275"/>
      <c r="Y138" s="275"/>
      <c r="Z138" s="275"/>
      <c r="AA138" s="275"/>
      <c r="AB138" s="276"/>
      <c r="AC138" s="138" t="s">
        <v>16</v>
      </c>
      <c r="AD138" s="277" t="s">
        <v>448</v>
      </c>
      <c r="AE138" s="278"/>
      <c r="AF138" s="278"/>
      <c r="AG138" s="278"/>
      <c r="AH138" s="278"/>
      <c r="AI138" s="278"/>
      <c r="AJ138" s="278"/>
      <c r="AK138" s="274" t="s">
        <v>445</v>
      </c>
      <c r="AL138" s="275"/>
      <c r="AM138" s="275"/>
      <c r="AN138" s="275"/>
      <c r="AO138" s="275"/>
      <c r="AP138" s="275"/>
      <c r="AQ138" s="279"/>
    </row>
    <row r="139" spans="1:61" ht="14.25" thickBot="1" x14ac:dyDescent="0.2">
      <c r="A139" s="306"/>
      <c r="B139" s="290"/>
      <c r="C139" s="290"/>
      <c r="D139" s="290"/>
      <c r="E139" s="139" t="s">
        <v>6</v>
      </c>
      <c r="F139" s="270"/>
      <c r="G139" s="148" t="s">
        <v>7</v>
      </c>
      <c r="H139" s="270"/>
      <c r="I139" s="293"/>
      <c r="J139" s="273"/>
      <c r="K139" s="273"/>
      <c r="L139" s="141"/>
      <c r="M139" s="142"/>
      <c r="N139" s="280" t="s">
        <v>8</v>
      </c>
      <c r="O139" s="281"/>
      <c r="P139" s="281"/>
      <c r="Q139" s="281"/>
      <c r="R139" s="281"/>
      <c r="S139" s="281"/>
      <c r="T139" s="282"/>
      <c r="U139" s="151"/>
      <c r="V139" s="143" t="s">
        <v>10</v>
      </c>
      <c r="W139" s="144"/>
      <c r="X139" s="160"/>
      <c r="Y139" s="144"/>
      <c r="Z139" s="160"/>
      <c r="AA139" s="145"/>
      <c r="AB139" s="140" t="s">
        <v>11</v>
      </c>
      <c r="AC139" s="146"/>
      <c r="AD139" s="283" t="s">
        <v>8</v>
      </c>
      <c r="AE139" s="284"/>
      <c r="AF139" s="284"/>
      <c r="AG139" s="284"/>
      <c r="AH139" s="284"/>
      <c r="AI139" s="284"/>
      <c r="AJ139" s="285"/>
      <c r="AK139" s="280" t="s">
        <v>8</v>
      </c>
      <c r="AL139" s="281"/>
      <c r="AM139" s="281"/>
      <c r="AN139" s="281"/>
      <c r="AO139" s="281"/>
      <c r="AP139" s="281"/>
      <c r="AQ139" s="286"/>
    </row>
    <row r="140" spans="1:61" x14ac:dyDescent="0.15">
      <c r="A140" s="307">
        <v>28</v>
      </c>
      <c r="B140" s="271" t="str">
        <f>IF(OR(B135="",E140=""),"",B135+1)</f>
        <v/>
      </c>
      <c r="C140" s="225"/>
      <c r="D140" s="223"/>
      <c r="E140" s="131" t="str">
        <f>IF(C140="○",IF($D140&lt;&gt;"",VLOOKUP($D140,新規学連登録者入力シート!$A$2:$U$101,8,FALSE),""),IF($D140&lt;&gt;"",IF(VLOOKUP(個人情報!$D140,登録者リスト!$A$1:$F$43729,4,FALSE)=基本情報!$D$6,VLOOKUP(個人情報!$D140,登録者リスト!$A$1:$F$43729,3,FALSE),""),""))</f>
        <v/>
      </c>
      <c r="F140" s="214" t="str">
        <f>IF(C140="○",IF($D140&lt;&gt;"",VLOOKUP($D140,新規学連登録者入力シート!$A$2:$U$101,9,FALSE),""),IF($D140&lt;&gt;"",IF(VLOOKUP(個人情報!$D140,登録者リスト!$A$1:$G$43729,4,FALSE)=基本情報!$D$6,VLOOKUP(個人情報!$D140,登録者リスト!$A$1:$G$43729,7,FALSE),""),""))</f>
        <v/>
      </c>
      <c r="G140" s="132" t="str">
        <f>IF(C140="○",IF($D140&lt;&gt;"",VLOOKUP($D140,新規学連登録者入力シート!$A$2:$U$101,14,FALSE),""),IF($D140&lt;&gt;"",IF(VLOOKUP(個人情報!$D140,登録者リスト!$A$1:$F$43729,4,FALSE)=基本情報!$D$6,VLOOKUP(個人情報!$D140,登録者リスト!$A$1:$F$43729,5,FALSE),""),""))</f>
        <v/>
      </c>
      <c r="H140" s="212" t="str">
        <f>IF(C140="○",IF($D140&lt;&gt;"",VLOOKUP($D140,新規学連登録者入力シート!$A$2:$U$101,19,FALSE),""),IF($D140&lt;&gt;"",IF(VLOOKUP(個人情報!$D140,登録者リスト!$A$1:$H$43729,4,FALSE)=基本情報!$D$6,VLOOKUP(個人情報!$D140,登録者リスト!$A$1:$H$43729,8,FALSE),""),""))</f>
        <v/>
      </c>
      <c r="I140" s="216"/>
      <c r="J140" s="216"/>
      <c r="K140" s="218" t="str">
        <f>IFERROR(IF(I140="","",IF(AND(I140&lt;&gt;"107 ハーフマラソン",I140&lt;&gt;"062 10000mW"),IF(BA140="T",IF(VALUE(M140)&lt;=AY140,"A標準",IF(VALUE(M140)&lt;=AZ140,"B標準","未突破")),IF(VALUE(M140)&gt;=AY140,"A標準",IF(VALUE(M140)&gt;=AZ140,"B標準","未突破"))),IF(VALUE(M140)&lt;=AZ140,"","未突破"))),"")</f>
        <v/>
      </c>
      <c r="L140" s="105"/>
      <c r="M140" s="267" t="str">
        <f>IF(U140="",ASC(N140&amp;IF(P140&lt;&gt;"",TEXT(P140,"00"),"")&amp;IF(R140&lt;&gt;"",TEXT(R140,"00"),"")&amp;IF(T140&lt;&gt;"",TEXT(T140,"00"),"")),ASC(U140))</f>
        <v/>
      </c>
      <c r="N140" s="223"/>
      <c r="O140" s="196" t="s">
        <v>239</v>
      </c>
      <c r="P140" s="250"/>
      <c r="Q140" s="196" t="s">
        <v>240</v>
      </c>
      <c r="R140" s="250"/>
      <c r="S140" s="208" t="s">
        <v>241</v>
      </c>
      <c r="T140" s="252"/>
      <c r="U140" s="150"/>
      <c r="V140" s="152"/>
      <c r="W140" s="153" t="s">
        <v>23</v>
      </c>
      <c r="X140" s="161"/>
      <c r="Y140" s="153" t="s">
        <v>24</v>
      </c>
      <c r="Z140" s="161"/>
      <c r="AA140" s="153" t="s">
        <v>26</v>
      </c>
      <c r="AB140" s="216"/>
      <c r="AC140" s="101" t="e">
        <f>IF(#REF!="",ASC(AD140&amp;IF(AF140&lt;&gt;"",TEXT(AF140,"00"),"")&amp;IF(AH140&lt;&gt;"",TEXT(AH140,"00"),"")&amp;IF(AJ140&lt;&gt;"",TEXT(AJ140,"00"),"")),ASC(#REF!))</f>
        <v>#REF!</v>
      </c>
      <c r="AD140" s="198" t="str">
        <f>IF(I140="","",IF(I140="201 十種競技","",VLOOKUP(I140,大学記録!$A$3:$H$5,2,FALSE)))</f>
        <v/>
      </c>
      <c r="AE140" s="200" t="s">
        <v>239</v>
      </c>
      <c r="AF140" s="202" t="str">
        <f>IF(I140="","",IF(I140="201 十種競技","",VLOOKUP(I140,大学記録!$A$3:$H$5,4,FALSE)))</f>
        <v/>
      </c>
      <c r="AG140" s="200" t="s">
        <v>240</v>
      </c>
      <c r="AH140" s="202" t="str">
        <f>IF(I140="","",IF(I140="201 十種競技","",VLOOKUP(I140,大学記録!$A$3:$H$5,6,FALSE)))</f>
        <v/>
      </c>
      <c r="AI140" s="204" t="s">
        <v>241</v>
      </c>
      <c r="AJ140" s="262" t="str">
        <f>IF(I140="","",IF(I140="201 十種競技","",VLOOKUP(I140,大学記録!$A$3:$H$5,8,FALSE)))</f>
        <v/>
      </c>
      <c r="AK140" s="223"/>
      <c r="AL140" s="196" t="s">
        <v>239</v>
      </c>
      <c r="AM140" s="250"/>
      <c r="AN140" s="196" t="s">
        <v>240</v>
      </c>
      <c r="AO140" s="250"/>
      <c r="AP140" s="208" t="s">
        <v>241</v>
      </c>
      <c r="AQ140" s="287"/>
      <c r="AS140" s="5" t="str">
        <f>IF(AND(I140&lt;&gt;"107 ハーフマラソン",I140&lt;&gt;"062 10000mW"),D140 &amp; "-" &amp; I140,D140 &amp; "-" &amp; I140 &amp; J140)</f>
        <v>-</v>
      </c>
      <c r="AT140" s="5" t="str">
        <f>IF(ISERROR(VLOOKUP(個人情報!$AS140,登録者リスト!#REF!,4,FALSE)),"○","")</f>
        <v>○</v>
      </c>
      <c r="AU140" s="5" t="e">
        <f>IF(AND(I140&lt;&gt;"107 ハーフマラソン",I140&lt;&gt;"062 10000mW"),#REF! &amp; "-" &amp; I140,#REF! &amp; "-" &amp; I140 &amp; J140)</f>
        <v>#REF!</v>
      </c>
      <c r="AV140" s="5" t="str">
        <f>IF(ISERROR(VLOOKUP(AU140,突破者リスト外資格記録入力シート!$D$7:$M$106,2,FALSE)),"○","")</f>
        <v>○</v>
      </c>
      <c r="AW140" s="5" t="str">
        <f>IF(C140="○","整理番号","登録番号")</f>
        <v>登録番号</v>
      </c>
      <c r="AX140" s="5" t="str">
        <f>IF(I140="107 ハーフマラソン","H",IF(I140="062 10000mW","W",""))</f>
        <v/>
      </c>
      <c r="AY140" s="5" t="e">
        <f>VLOOKUP($I140 &amp; $J140,標準記録!$A$1:$D$26,2,FALSE)</f>
        <v>#N/A</v>
      </c>
      <c r="AZ140" s="5" t="e">
        <f>VLOOKUP($I140 &amp; $J140,標準記録!$A$1:$D$26,3,FALSE)</f>
        <v>#N/A</v>
      </c>
      <c r="BA140" s="5" t="e">
        <f>VLOOKUP($I140 &amp; $J140,標準記録!$A$1:$D$26,4,FALSE)</f>
        <v>#N/A</v>
      </c>
      <c r="BB140" s="5" t="str">
        <f>IF(BC140="","",A140)</f>
        <v/>
      </c>
      <c r="BC140" s="5" t="str">
        <f>IF(OR(I140="201 十種競技",I140="202 七種競技"),#REF!,"")</f>
        <v/>
      </c>
      <c r="BD140" s="5" t="str">
        <f>IF(I140="107 ハーフマラソン",#REF!,"")</f>
        <v/>
      </c>
      <c r="BE140" s="5" t="str">
        <f>I140 &amp; K140</f>
        <v/>
      </c>
      <c r="BF140" s="5">
        <f>I140</f>
        <v>0</v>
      </c>
      <c r="BG140" s="5">
        <f>COUNTIF($BF$5:$BF$401,I140)</f>
        <v>160</v>
      </c>
      <c r="BH140" s="5">
        <f>COUNTIF($BE$5:$BE$401,I140 &amp; "B標準")</f>
        <v>0</v>
      </c>
      <c r="BI140" s="5" t="str">
        <f>D138 &amp; D140</f>
        <v>登録番号</v>
      </c>
    </row>
    <row r="141" spans="1:61" ht="14.25" thickBot="1" x14ac:dyDescent="0.2">
      <c r="A141" s="308"/>
      <c r="B141" s="272"/>
      <c r="C141" s="226"/>
      <c r="D141" s="224"/>
      <c r="E141" s="128" t="str">
        <f>IF(C140="○",IF($D140&lt;&gt;"",VLOOKUP($D140,新規学連登録者入力シート!$A$2:$U$101,7,FALSE),""),IF($D140&lt;&gt;"",IF(VLOOKUP(個人情報!$D140,登録者リスト!$A$1:$F$43729,4,FALSE)=基本情報!$D$6,VLOOKUP(個人情報!$D140,登録者リスト!$A$1:$F$43729,2,FALSE),""),""))</f>
        <v/>
      </c>
      <c r="F141" s="215"/>
      <c r="G141" s="128" t="str">
        <f>IF(C140="○",IF($D140&lt;&gt;"",VLOOKUP($D140,新規学連登録者入力シート!$A$2:$U$101,19,FALSE),""),IF($D140&lt;&gt;"",IF(VLOOKUP(個人情報!$D140,登録者リスト!$A$1:$F$43729,4,FALSE)=基本情報!$D$6,VLOOKUP(個人情報!$D140,登録者リスト!$A$1:$F$43729,6,FALSE),""),""))</f>
        <v/>
      </c>
      <c r="H141" s="213"/>
      <c r="I141" s="217"/>
      <c r="J141" s="217"/>
      <c r="K141" s="219"/>
      <c r="L141" s="106"/>
      <c r="M141" s="268"/>
      <c r="N141" s="224"/>
      <c r="O141" s="197"/>
      <c r="P141" s="251"/>
      <c r="Q141" s="197"/>
      <c r="R141" s="251"/>
      <c r="S141" s="209"/>
      <c r="T141" s="253"/>
      <c r="U141" s="162"/>
      <c r="V141" s="154"/>
      <c r="W141" s="155" t="s">
        <v>23</v>
      </c>
      <c r="X141" s="94"/>
      <c r="Y141" s="155" t="s">
        <v>25</v>
      </c>
      <c r="Z141" s="94"/>
      <c r="AA141" s="155" t="s">
        <v>26</v>
      </c>
      <c r="AB141" s="217"/>
      <c r="AC141" s="102" t="e">
        <f>IF(#REF!="",ASC(AD140&amp;IF(AF141&lt;&gt;"",TEXT(AF141,"00"),"")&amp;IF(AH141&lt;&gt;"",TEXT(AH141,"00"),"")&amp;IF(AJ141&lt;&gt;"",TEXT(AJ141,"00"),"")),ASC(#REF!))</f>
        <v>#REF!</v>
      </c>
      <c r="AD141" s="199"/>
      <c r="AE141" s="201"/>
      <c r="AF141" s="203"/>
      <c r="AG141" s="201"/>
      <c r="AH141" s="203"/>
      <c r="AI141" s="205"/>
      <c r="AJ141" s="263"/>
      <c r="AK141" s="224"/>
      <c r="AL141" s="197"/>
      <c r="AM141" s="251"/>
      <c r="AN141" s="197"/>
      <c r="AO141" s="251"/>
      <c r="AP141" s="209"/>
      <c r="AQ141" s="288"/>
      <c r="AS141" s="5" t="str">
        <f>IF(AND(I141&lt;&gt;"107 ハーフマラソン",I141&lt;&gt;"062 10000mW"),D140 &amp; "-" &amp; I141,D140 &amp; "-" &amp; I141 &amp; J141)</f>
        <v>-</v>
      </c>
      <c r="AT141" s="5" t="str">
        <f>IF(ISERROR(VLOOKUP(個人情報!$AS141,登録者リスト!#REF!,4,FALSE)),"○","")</f>
        <v>○</v>
      </c>
      <c r="AU141" s="5" t="e">
        <f>IF(AND(I141&lt;&gt;"107 ハーフマラソン",I141&lt;&gt;"062 10000mW"),#REF! &amp; "-" &amp; I141,#REF! &amp; "-" &amp; I141 &amp; J141)</f>
        <v>#REF!</v>
      </c>
      <c r="AV141" s="5" t="str">
        <f>IF(ISERROR(VLOOKUP(AU141,突破者リスト外資格記録入力シート!$D$7:$M$106,2,FALSE)),"○","")</f>
        <v>○</v>
      </c>
      <c r="AX141" s="5" t="str">
        <f>IF(I141="107 ハーフマラソン","H",IF(I141="062 10000mW","W",""))</f>
        <v/>
      </c>
      <c r="AY141" s="5" t="e">
        <f>VLOOKUP($I141 &amp; $J141,標準記録!$A$1:$D$26,2,FALSE)</f>
        <v>#N/A</v>
      </c>
      <c r="AZ141" s="5" t="e">
        <f>VLOOKUP($I141 &amp; $J141,標準記録!$A$1:$D$26,3,FALSE)</f>
        <v>#N/A</v>
      </c>
      <c r="BA141" s="5" t="e">
        <f>VLOOKUP($I141 &amp; $J141,標準記録!$A$1:$D$26,4,FALSE)</f>
        <v>#N/A</v>
      </c>
      <c r="BB141" s="5" t="str">
        <f>IF(BC141="","",A140)</f>
        <v/>
      </c>
      <c r="BC141" s="5" t="str">
        <f>IF(OR(I141="201 十種競技",I141="202 七種競技"),#REF!,"")</f>
        <v/>
      </c>
      <c r="BD141" s="5" t="str">
        <f>IF(I141="107 ハーフマラソン",#REF!,"")</f>
        <v/>
      </c>
      <c r="BE141" s="5" t="str">
        <f>I141 &amp; K141</f>
        <v/>
      </c>
      <c r="BF141" s="5">
        <f>I141</f>
        <v>0</v>
      </c>
      <c r="BG141" s="5">
        <f>COUNTIF($BF$5:$BF$401,I141)</f>
        <v>160</v>
      </c>
      <c r="BH141" s="5">
        <f>COUNTIF($BE$5:$BE$401,I141 &amp; "B標準")</f>
        <v>0</v>
      </c>
    </row>
    <row r="142" spans="1:61" ht="15" thickTop="1" thickBot="1" x14ac:dyDescent="0.2">
      <c r="A142" s="309"/>
      <c r="B142" s="256" t="s">
        <v>128</v>
      </c>
      <c r="C142" s="257"/>
      <c r="D142" s="257"/>
      <c r="E142" s="257"/>
      <c r="F142" s="257"/>
      <c r="G142" s="258"/>
      <c r="H142" s="133"/>
      <c r="I142" s="259"/>
      <c r="J142" s="260"/>
      <c r="K142" s="260"/>
      <c r="L142" s="260"/>
      <c r="M142" s="260"/>
      <c r="N142" s="260"/>
      <c r="O142" s="260"/>
      <c r="P142" s="260"/>
      <c r="Q142" s="260"/>
      <c r="R142" s="260"/>
      <c r="S142" s="260"/>
      <c r="T142" s="260"/>
      <c r="U142" s="260"/>
      <c r="V142" s="260"/>
      <c r="W142" s="260"/>
      <c r="X142" s="260"/>
      <c r="Y142" s="260"/>
      <c r="Z142" s="260"/>
      <c r="AA142" s="260"/>
      <c r="AB142" s="260"/>
      <c r="AC142" s="260"/>
      <c r="AD142" s="260"/>
      <c r="AE142" s="260"/>
      <c r="AF142" s="260"/>
      <c r="AG142" s="260"/>
      <c r="AH142" s="260"/>
      <c r="AI142" s="260"/>
      <c r="AJ142" s="260"/>
      <c r="AK142" s="260"/>
      <c r="AL142" s="260"/>
      <c r="AM142" s="260"/>
      <c r="AN142" s="260"/>
      <c r="AO142" s="260"/>
      <c r="AP142" s="260"/>
      <c r="AQ142" s="261"/>
    </row>
    <row r="143" spans="1:61" ht="27" x14ac:dyDescent="0.15">
      <c r="A143" s="305"/>
      <c r="B143" s="289" t="s">
        <v>0</v>
      </c>
      <c r="C143" s="289" t="s">
        <v>242</v>
      </c>
      <c r="D143" s="289" t="str">
        <f>IF(C145="○","整理番号","登録番号")</f>
        <v>登録番号</v>
      </c>
      <c r="E143" s="134" t="s">
        <v>13550</v>
      </c>
      <c r="F143" s="291" t="s">
        <v>275</v>
      </c>
      <c r="G143" s="147" t="s">
        <v>1</v>
      </c>
      <c r="H143" s="269" t="s">
        <v>13551</v>
      </c>
      <c r="I143" s="292" t="s">
        <v>2</v>
      </c>
      <c r="J143" s="269" t="s">
        <v>284</v>
      </c>
      <c r="K143" s="269" t="s">
        <v>3</v>
      </c>
      <c r="L143" s="136" t="s">
        <v>243</v>
      </c>
      <c r="M143" s="137" t="s">
        <v>16</v>
      </c>
      <c r="N143" s="274" t="s">
        <v>4</v>
      </c>
      <c r="O143" s="275"/>
      <c r="P143" s="275"/>
      <c r="Q143" s="275"/>
      <c r="R143" s="275"/>
      <c r="S143" s="275"/>
      <c r="T143" s="275"/>
      <c r="U143" s="275"/>
      <c r="V143" s="275"/>
      <c r="W143" s="275"/>
      <c r="X143" s="275"/>
      <c r="Y143" s="275"/>
      <c r="Z143" s="275"/>
      <c r="AA143" s="275"/>
      <c r="AB143" s="276"/>
      <c r="AC143" s="138" t="s">
        <v>16</v>
      </c>
      <c r="AD143" s="277" t="s">
        <v>448</v>
      </c>
      <c r="AE143" s="278"/>
      <c r="AF143" s="278"/>
      <c r="AG143" s="278"/>
      <c r="AH143" s="278"/>
      <c r="AI143" s="278"/>
      <c r="AJ143" s="278"/>
      <c r="AK143" s="274" t="s">
        <v>445</v>
      </c>
      <c r="AL143" s="275"/>
      <c r="AM143" s="275"/>
      <c r="AN143" s="275"/>
      <c r="AO143" s="275"/>
      <c r="AP143" s="275"/>
      <c r="AQ143" s="279"/>
    </row>
    <row r="144" spans="1:61" ht="14.25" thickBot="1" x14ac:dyDescent="0.2">
      <c r="A144" s="306"/>
      <c r="B144" s="290"/>
      <c r="C144" s="290"/>
      <c r="D144" s="290"/>
      <c r="E144" s="139" t="s">
        <v>6</v>
      </c>
      <c r="F144" s="270"/>
      <c r="G144" s="148" t="s">
        <v>7</v>
      </c>
      <c r="H144" s="270"/>
      <c r="I144" s="293"/>
      <c r="J144" s="273"/>
      <c r="K144" s="273"/>
      <c r="L144" s="141"/>
      <c r="M144" s="142"/>
      <c r="N144" s="280" t="s">
        <v>8</v>
      </c>
      <c r="O144" s="281"/>
      <c r="P144" s="281"/>
      <c r="Q144" s="281"/>
      <c r="R144" s="281"/>
      <c r="S144" s="281"/>
      <c r="T144" s="282"/>
      <c r="U144" s="151"/>
      <c r="V144" s="143" t="s">
        <v>10</v>
      </c>
      <c r="W144" s="144"/>
      <c r="X144" s="160"/>
      <c r="Y144" s="144"/>
      <c r="Z144" s="160"/>
      <c r="AA144" s="145"/>
      <c r="AB144" s="140" t="s">
        <v>11</v>
      </c>
      <c r="AC144" s="146"/>
      <c r="AD144" s="283" t="s">
        <v>8</v>
      </c>
      <c r="AE144" s="284"/>
      <c r="AF144" s="284"/>
      <c r="AG144" s="284"/>
      <c r="AH144" s="284"/>
      <c r="AI144" s="284"/>
      <c r="AJ144" s="285"/>
      <c r="AK144" s="280" t="s">
        <v>8</v>
      </c>
      <c r="AL144" s="281"/>
      <c r="AM144" s="281"/>
      <c r="AN144" s="281"/>
      <c r="AO144" s="281"/>
      <c r="AP144" s="281"/>
      <c r="AQ144" s="286"/>
    </row>
    <row r="145" spans="1:61" x14ac:dyDescent="0.15">
      <c r="A145" s="307">
        <v>29</v>
      </c>
      <c r="B145" s="271" t="str">
        <f>IF(OR(B140="",E145=""),"",B140+1)</f>
        <v/>
      </c>
      <c r="C145" s="225"/>
      <c r="D145" s="223"/>
      <c r="E145" s="131" t="str">
        <f>IF(C145="○",IF($D145&lt;&gt;"",VLOOKUP($D145,新規学連登録者入力シート!$A$2:$U$101,8,FALSE),""),IF($D145&lt;&gt;"",IF(VLOOKUP(個人情報!$D145,登録者リスト!$A$1:$F$43729,4,FALSE)=基本情報!$D$6,VLOOKUP(個人情報!$D145,登録者リスト!$A$1:$F$43729,3,FALSE),""),""))</f>
        <v/>
      </c>
      <c r="F145" s="214" t="str">
        <f>IF(C145="○",IF($D145&lt;&gt;"",VLOOKUP($D145,新規学連登録者入力シート!$A$2:$U$101,9,FALSE),""),IF($D145&lt;&gt;"",IF(VLOOKUP(個人情報!$D145,登録者リスト!$A$1:$G$43729,4,FALSE)=基本情報!$D$6,VLOOKUP(個人情報!$D145,登録者リスト!$A$1:$G$43729,7,FALSE),""),""))</f>
        <v/>
      </c>
      <c r="G145" s="132" t="str">
        <f>IF(C145="○",IF($D145&lt;&gt;"",VLOOKUP($D145,新規学連登録者入力シート!$A$2:$U$101,14,FALSE),""),IF($D145&lt;&gt;"",IF(VLOOKUP(個人情報!$D145,登録者リスト!$A$1:$F$43729,4,FALSE)=基本情報!$D$6,VLOOKUP(個人情報!$D145,登録者リスト!$A$1:$F$43729,5,FALSE),""),""))</f>
        <v/>
      </c>
      <c r="H145" s="212" t="str">
        <f>IF(C145="○",IF($D145&lt;&gt;"",VLOOKUP($D145,新規学連登録者入力シート!$A$2:$U$101,19,FALSE),""),IF($D145&lt;&gt;"",IF(VLOOKUP(個人情報!$D145,登録者リスト!$A$1:$H$43729,4,FALSE)=基本情報!$D$6,VLOOKUP(個人情報!$D145,登録者リスト!$A$1:$H$43729,8,FALSE),""),""))</f>
        <v/>
      </c>
      <c r="I145" s="216"/>
      <c r="J145" s="216"/>
      <c r="K145" s="218" t="str">
        <f>IFERROR(IF(I145="","",IF(AND(I145&lt;&gt;"107 ハーフマラソン",I145&lt;&gt;"062 10000mW"),IF(BA145="T",IF(VALUE(M145)&lt;=AY145,"A標準",IF(VALUE(M145)&lt;=AZ145,"B標準","未突破")),IF(VALUE(M145)&gt;=AY145,"A標準",IF(VALUE(M145)&gt;=AZ145,"B標準","未突破"))),IF(VALUE(M145)&lt;=AZ145,"","未突破"))),"")</f>
        <v/>
      </c>
      <c r="L145" s="105"/>
      <c r="M145" s="267" t="str">
        <f>IF(U145="",ASC(N145&amp;IF(P145&lt;&gt;"",TEXT(P145,"00"),"")&amp;IF(R145&lt;&gt;"",TEXT(R145,"00"),"")&amp;IF(T145&lt;&gt;"",TEXT(T145,"00"),"")),ASC(U145))</f>
        <v/>
      </c>
      <c r="N145" s="223"/>
      <c r="O145" s="196" t="s">
        <v>239</v>
      </c>
      <c r="P145" s="250"/>
      <c r="Q145" s="196" t="s">
        <v>240</v>
      </c>
      <c r="R145" s="250"/>
      <c r="S145" s="208" t="s">
        <v>241</v>
      </c>
      <c r="T145" s="252"/>
      <c r="U145" s="150"/>
      <c r="V145" s="152"/>
      <c r="W145" s="153" t="s">
        <v>23</v>
      </c>
      <c r="X145" s="161"/>
      <c r="Y145" s="153" t="s">
        <v>24</v>
      </c>
      <c r="Z145" s="161"/>
      <c r="AA145" s="153" t="s">
        <v>26</v>
      </c>
      <c r="AB145" s="216"/>
      <c r="AC145" s="101" t="e">
        <f>IF(#REF!="",ASC(AD145&amp;IF(AF145&lt;&gt;"",TEXT(AF145,"00"),"")&amp;IF(AH145&lt;&gt;"",TEXT(AH145,"00"),"")&amp;IF(AJ145&lt;&gt;"",TEXT(AJ145,"00"),"")),ASC(#REF!))</f>
        <v>#REF!</v>
      </c>
      <c r="AD145" s="198" t="str">
        <f>IF(I145="","",IF(I145="201 十種競技","",VLOOKUP(I145,大学記録!$A$3:$H$5,2,FALSE)))</f>
        <v/>
      </c>
      <c r="AE145" s="200" t="s">
        <v>239</v>
      </c>
      <c r="AF145" s="202" t="str">
        <f>IF(I145="","",IF(I145="201 十種競技","",VLOOKUP(I145,大学記録!$A$3:$H$5,4,FALSE)))</f>
        <v/>
      </c>
      <c r="AG145" s="200" t="s">
        <v>240</v>
      </c>
      <c r="AH145" s="202" t="str">
        <f>IF(I145="","",IF(I145="201 十種競技","",VLOOKUP(I145,大学記録!$A$3:$H$5,6,FALSE)))</f>
        <v/>
      </c>
      <c r="AI145" s="204" t="s">
        <v>241</v>
      </c>
      <c r="AJ145" s="262" t="str">
        <f>IF(I145="","",IF(I145="201 十種競技","",VLOOKUP(I145,大学記録!$A$3:$H$5,8,FALSE)))</f>
        <v/>
      </c>
      <c r="AK145" s="223"/>
      <c r="AL145" s="196" t="s">
        <v>239</v>
      </c>
      <c r="AM145" s="250"/>
      <c r="AN145" s="196" t="s">
        <v>240</v>
      </c>
      <c r="AO145" s="250"/>
      <c r="AP145" s="208" t="s">
        <v>241</v>
      </c>
      <c r="AQ145" s="287"/>
      <c r="AS145" s="5" t="str">
        <f>IF(AND(I145&lt;&gt;"107 ハーフマラソン",I145&lt;&gt;"062 10000mW"),D145 &amp; "-" &amp; I145,D145 &amp; "-" &amp; I145 &amp; J145)</f>
        <v>-</v>
      </c>
      <c r="AT145" s="5" t="str">
        <f>IF(ISERROR(VLOOKUP(個人情報!$AS145,登録者リスト!#REF!,4,FALSE)),"○","")</f>
        <v>○</v>
      </c>
      <c r="AU145" s="5" t="e">
        <f>IF(AND(I145&lt;&gt;"107 ハーフマラソン",I145&lt;&gt;"062 10000mW"),#REF! &amp; "-" &amp; I145,#REF! &amp; "-" &amp; I145 &amp; J145)</f>
        <v>#REF!</v>
      </c>
      <c r="AV145" s="5" t="str">
        <f>IF(ISERROR(VLOOKUP(AU145,突破者リスト外資格記録入力シート!$D$7:$M$106,2,FALSE)),"○","")</f>
        <v>○</v>
      </c>
      <c r="AW145" s="5" t="str">
        <f>IF(C145="○","整理番号","登録番号")</f>
        <v>登録番号</v>
      </c>
      <c r="AX145" s="5" t="str">
        <f>IF(I145="107 ハーフマラソン","H",IF(I145="062 10000mW","W",""))</f>
        <v/>
      </c>
      <c r="AY145" s="5" t="e">
        <f>VLOOKUP($I145 &amp; $J145,標準記録!$A$1:$D$26,2,FALSE)</f>
        <v>#N/A</v>
      </c>
      <c r="AZ145" s="5" t="e">
        <f>VLOOKUP($I145 &amp; $J145,標準記録!$A$1:$D$26,3,FALSE)</f>
        <v>#N/A</v>
      </c>
      <c r="BA145" s="5" t="e">
        <f>VLOOKUP($I145 &amp; $J145,標準記録!$A$1:$D$26,4,FALSE)</f>
        <v>#N/A</v>
      </c>
      <c r="BB145" s="5" t="str">
        <f>IF(BC145="","",A145)</f>
        <v/>
      </c>
      <c r="BC145" s="5" t="str">
        <f>IF(OR(I145="201 十種競技",I145="202 七種競技"),#REF!,"")</f>
        <v/>
      </c>
      <c r="BD145" s="5" t="str">
        <f>IF(I145="107 ハーフマラソン",#REF!,"")</f>
        <v/>
      </c>
      <c r="BE145" s="5" t="str">
        <f>I145 &amp; K145</f>
        <v/>
      </c>
      <c r="BF145" s="5">
        <f>I145</f>
        <v>0</v>
      </c>
      <c r="BG145" s="5">
        <f>COUNTIF($BF$5:$BF$401,I145)</f>
        <v>160</v>
      </c>
      <c r="BH145" s="5">
        <f>COUNTIF($BE$5:$BE$401,I145 &amp; "B標準")</f>
        <v>0</v>
      </c>
      <c r="BI145" s="5" t="str">
        <f>D143 &amp; D145</f>
        <v>登録番号</v>
      </c>
    </row>
    <row r="146" spans="1:61" ht="14.25" thickBot="1" x14ac:dyDescent="0.2">
      <c r="A146" s="308"/>
      <c r="B146" s="272"/>
      <c r="C146" s="226"/>
      <c r="D146" s="224"/>
      <c r="E146" s="128" t="str">
        <f>IF(C145="○",IF($D145&lt;&gt;"",VLOOKUP($D145,新規学連登録者入力シート!$A$2:$U$101,7,FALSE),""),IF($D145&lt;&gt;"",IF(VLOOKUP(個人情報!$D145,登録者リスト!$A$1:$F$43729,4,FALSE)=基本情報!$D$6,VLOOKUP(個人情報!$D145,登録者リスト!$A$1:$F$43729,2,FALSE),""),""))</f>
        <v/>
      </c>
      <c r="F146" s="215"/>
      <c r="G146" s="128" t="str">
        <f>IF(C145="○",IF($D145&lt;&gt;"",VLOOKUP($D145,新規学連登録者入力シート!$A$2:$U$101,19,FALSE),""),IF($D145&lt;&gt;"",IF(VLOOKUP(個人情報!$D145,登録者リスト!$A$1:$F$43729,4,FALSE)=基本情報!$D$6,VLOOKUP(個人情報!$D145,登録者リスト!$A$1:$F$43729,6,FALSE),""),""))</f>
        <v/>
      </c>
      <c r="H146" s="213"/>
      <c r="I146" s="217"/>
      <c r="J146" s="217"/>
      <c r="K146" s="219"/>
      <c r="L146" s="106"/>
      <c r="M146" s="268"/>
      <c r="N146" s="224"/>
      <c r="O146" s="197"/>
      <c r="P146" s="251"/>
      <c r="Q146" s="197"/>
      <c r="R146" s="251"/>
      <c r="S146" s="209"/>
      <c r="T146" s="253"/>
      <c r="U146" s="162"/>
      <c r="V146" s="154"/>
      <c r="W146" s="155" t="s">
        <v>23</v>
      </c>
      <c r="X146" s="94"/>
      <c r="Y146" s="155" t="s">
        <v>25</v>
      </c>
      <c r="Z146" s="94"/>
      <c r="AA146" s="155" t="s">
        <v>26</v>
      </c>
      <c r="AB146" s="217"/>
      <c r="AC146" s="102" t="e">
        <f>IF(#REF!="",ASC(AD145&amp;IF(AF146&lt;&gt;"",TEXT(AF146,"00"),"")&amp;IF(AH146&lt;&gt;"",TEXT(AH146,"00"),"")&amp;IF(AJ146&lt;&gt;"",TEXT(AJ146,"00"),"")),ASC(#REF!))</f>
        <v>#REF!</v>
      </c>
      <c r="AD146" s="199"/>
      <c r="AE146" s="201"/>
      <c r="AF146" s="203"/>
      <c r="AG146" s="201"/>
      <c r="AH146" s="203"/>
      <c r="AI146" s="205"/>
      <c r="AJ146" s="263"/>
      <c r="AK146" s="224"/>
      <c r="AL146" s="197"/>
      <c r="AM146" s="251"/>
      <c r="AN146" s="197"/>
      <c r="AO146" s="251"/>
      <c r="AP146" s="209"/>
      <c r="AQ146" s="288"/>
      <c r="AS146" s="5" t="str">
        <f>IF(AND(I146&lt;&gt;"107 ハーフマラソン",I146&lt;&gt;"062 10000mW"),D145 &amp; "-" &amp; I146,D145 &amp; "-" &amp; I146 &amp; J146)</f>
        <v>-</v>
      </c>
      <c r="AT146" s="5" t="str">
        <f>IF(ISERROR(VLOOKUP(個人情報!$AS146,登録者リスト!#REF!,4,FALSE)),"○","")</f>
        <v>○</v>
      </c>
      <c r="AU146" s="5" t="e">
        <f>IF(AND(I146&lt;&gt;"107 ハーフマラソン",I146&lt;&gt;"062 10000mW"),#REF! &amp; "-" &amp; I146,#REF! &amp; "-" &amp; I146 &amp; J146)</f>
        <v>#REF!</v>
      </c>
      <c r="AV146" s="5" t="str">
        <f>IF(ISERROR(VLOOKUP(AU146,突破者リスト外資格記録入力シート!$D$7:$M$106,2,FALSE)),"○","")</f>
        <v>○</v>
      </c>
      <c r="AX146" s="5" t="str">
        <f>IF(I146="107 ハーフマラソン","H",IF(I146="062 10000mW","W",""))</f>
        <v/>
      </c>
      <c r="AY146" s="5" t="e">
        <f>VLOOKUP($I146 &amp; $J146,標準記録!$A$1:$D$26,2,FALSE)</f>
        <v>#N/A</v>
      </c>
      <c r="AZ146" s="5" t="e">
        <f>VLOOKUP($I146 &amp; $J146,標準記録!$A$1:$D$26,3,FALSE)</f>
        <v>#N/A</v>
      </c>
      <c r="BA146" s="5" t="e">
        <f>VLOOKUP($I146 &amp; $J146,標準記録!$A$1:$D$26,4,FALSE)</f>
        <v>#N/A</v>
      </c>
      <c r="BB146" s="5" t="str">
        <f>IF(BC146="","",A145)</f>
        <v/>
      </c>
      <c r="BC146" s="5" t="str">
        <f>IF(OR(I146="201 十種競技",I146="202 七種競技"),#REF!,"")</f>
        <v/>
      </c>
      <c r="BD146" s="5" t="str">
        <f>IF(I146="107 ハーフマラソン",#REF!,"")</f>
        <v/>
      </c>
      <c r="BE146" s="5" t="str">
        <f>I146 &amp; K146</f>
        <v/>
      </c>
      <c r="BF146" s="5">
        <f>I146</f>
        <v>0</v>
      </c>
      <c r="BG146" s="5">
        <f>COUNTIF($BF$5:$BF$401,I146)</f>
        <v>160</v>
      </c>
      <c r="BH146" s="5">
        <f>COUNTIF($BE$5:$BE$401,I146 &amp; "B標準")</f>
        <v>0</v>
      </c>
    </row>
    <row r="147" spans="1:61" ht="15" thickTop="1" thickBot="1" x14ac:dyDescent="0.2">
      <c r="A147" s="309"/>
      <c r="B147" s="256" t="s">
        <v>128</v>
      </c>
      <c r="C147" s="257"/>
      <c r="D147" s="257"/>
      <c r="E147" s="257"/>
      <c r="F147" s="257"/>
      <c r="G147" s="258"/>
      <c r="H147" s="133"/>
      <c r="I147" s="259"/>
      <c r="J147" s="260"/>
      <c r="K147" s="260"/>
      <c r="L147" s="260"/>
      <c r="M147" s="260"/>
      <c r="N147" s="260"/>
      <c r="O147" s="260"/>
      <c r="P147" s="260"/>
      <c r="Q147" s="260"/>
      <c r="R147" s="260"/>
      <c r="S147" s="260"/>
      <c r="T147" s="260"/>
      <c r="U147" s="260"/>
      <c r="V147" s="260"/>
      <c r="W147" s="260"/>
      <c r="X147" s="260"/>
      <c r="Y147" s="260"/>
      <c r="Z147" s="260"/>
      <c r="AA147" s="260"/>
      <c r="AB147" s="260"/>
      <c r="AC147" s="260"/>
      <c r="AD147" s="260"/>
      <c r="AE147" s="260"/>
      <c r="AF147" s="260"/>
      <c r="AG147" s="260"/>
      <c r="AH147" s="260"/>
      <c r="AI147" s="260"/>
      <c r="AJ147" s="260"/>
      <c r="AK147" s="260"/>
      <c r="AL147" s="260"/>
      <c r="AM147" s="260"/>
      <c r="AN147" s="260"/>
      <c r="AO147" s="260"/>
      <c r="AP147" s="260"/>
      <c r="AQ147" s="261"/>
    </row>
    <row r="148" spans="1:61" ht="27" x14ac:dyDescent="0.15">
      <c r="A148" s="305"/>
      <c r="B148" s="289" t="s">
        <v>0</v>
      </c>
      <c r="C148" s="289" t="s">
        <v>242</v>
      </c>
      <c r="D148" s="289" t="str">
        <f>IF(C150="○","整理番号","登録番号")</f>
        <v>登録番号</v>
      </c>
      <c r="E148" s="134" t="s">
        <v>13550</v>
      </c>
      <c r="F148" s="291" t="s">
        <v>275</v>
      </c>
      <c r="G148" s="147" t="s">
        <v>1</v>
      </c>
      <c r="H148" s="269" t="s">
        <v>13551</v>
      </c>
      <c r="I148" s="292" t="s">
        <v>2</v>
      </c>
      <c r="J148" s="269" t="s">
        <v>284</v>
      </c>
      <c r="K148" s="269" t="s">
        <v>3</v>
      </c>
      <c r="L148" s="136" t="s">
        <v>243</v>
      </c>
      <c r="M148" s="137" t="s">
        <v>16</v>
      </c>
      <c r="N148" s="274" t="s">
        <v>4</v>
      </c>
      <c r="O148" s="275"/>
      <c r="P148" s="275"/>
      <c r="Q148" s="275"/>
      <c r="R148" s="275"/>
      <c r="S148" s="275"/>
      <c r="T148" s="275"/>
      <c r="U148" s="275"/>
      <c r="V148" s="275"/>
      <c r="W148" s="275"/>
      <c r="X148" s="275"/>
      <c r="Y148" s="275"/>
      <c r="Z148" s="275"/>
      <c r="AA148" s="275"/>
      <c r="AB148" s="276"/>
      <c r="AC148" s="138" t="s">
        <v>16</v>
      </c>
      <c r="AD148" s="277" t="s">
        <v>448</v>
      </c>
      <c r="AE148" s="278"/>
      <c r="AF148" s="278"/>
      <c r="AG148" s="278"/>
      <c r="AH148" s="278"/>
      <c r="AI148" s="278"/>
      <c r="AJ148" s="278"/>
      <c r="AK148" s="274" t="s">
        <v>445</v>
      </c>
      <c r="AL148" s="275"/>
      <c r="AM148" s="275"/>
      <c r="AN148" s="275"/>
      <c r="AO148" s="275"/>
      <c r="AP148" s="275"/>
      <c r="AQ148" s="279"/>
    </row>
    <row r="149" spans="1:61" ht="14.25" thickBot="1" x14ac:dyDescent="0.2">
      <c r="A149" s="306"/>
      <c r="B149" s="290"/>
      <c r="C149" s="290"/>
      <c r="D149" s="290"/>
      <c r="E149" s="139" t="s">
        <v>6</v>
      </c>
      <c r="F149" s="270"/>
      <c r="G149" s="148" t="s">
        <v>7</v>
      </c>
      <c r="H149" s="270"/>
      <c r="I149" s="293"/>
      <c r="J149" s="273"/>
      <c r="K149" s="273"/>
      <c r="L149" s="141"/>
      <c r="M149" s="142"/>
      <c r="N149" s="280" t="s">
        <v>8</v>
      </c>
      <c r="O149" s="281"/>
      <c r="P149" s="281"/>
      <c r="Q149" s="281"/>
      <c r="R149" s="281"/>
      <c r="S149" s="281"/>
      <c r="T149" s="282"/>
      <c r="U149" s="151"/>
      <c r="V149" s="143" t="s">
        <v>10</v>
      </c>
      <c r="W149" s="144"/>
      <c r="X149" s="160"/>
      <c r="Y149" s="144"/>
      <c r="Z149" s="160"/>
      <c r="AA149" s="145"/>
      <c r="AB149" s="140" t="s">
        <v>11</v>
      </c>
      <c r="AC149" s="146"/>
      <c r="AD149" s="283" t="s">
        <v>8</v>
      </c>
      <c r="AE149" s="284"/>
      <c r="AF149" s="284"/>
      <c r="AG149" s="284"/>
      <c r="AH149" s="284"/>
      <c r="AI149" s="284"/>
      <c r="AJ149" s="285"/>
      <c r="AK149" s="280" t="s">
        <v>8</v>
      </c>
      <c r="AL149" s="281"/>
      <c r="AM149" s="281"/>
      <c r="AN149" s="281"/>
      <c r="AO149" s="281"/>
      <c r="AP149" s="281"/>
      <c r="AQ149" s="286"/>
    </row>
    <row r="150" spans="1:61" x14ac:dyDescent="0.15">
      <c r="A150" s="307">
        <v>30</v>
      </c>
      <c r="B150" s="271" t="str">
        <f>IF(OR(B145="",E150=""),"",B145+1)</f>
        <v/>
      </c>
      <c r="C150" s="225"/>
      <c r="D150" s="223"/>
      <c r="E150" s="131" t="str">
        <f>IF(C150="○",IF($D150&lt;&gt;"",VLOOKUP($D150,新規学連登録者入力シート!$A$2:$U$101,8,FALSE),""),IF($D150&lt;&gt;"",IF(VLOOKUP(個人情報!$D150,登録者リスト!$A$1:$F$43729,4,FALSE)=基本情報!$D$6,VLOOKUP(個人情報!$D150,登録者リスト!$A$1:$F$43729,3,FALSE),""),""))</f>
        <v/>
      </c>
      <c r="F150" s="214" t="str">
        <f>IF(C150="○",IF($D150&lt;&gt;"",VLOOKUP($D150,新規学連登録者入力シート!$A$2:$U$101,9,FALSE),""),IF($D150&lt;&gt;"",IF(VLOOKUP(個人情報!$D150,登録者リスト!$A$1:$G$43729,4,FALSE)=基本情報!$D$6,VLOOKUP(個人情報!$D150,登録者リスト!$A$1:$G$43729,7,FALSE),""),""))</f>
        <v/>
      </c>
      <c r="G150" s="132" t="str">
        <f>IF(C150="○",IF($D150&lt;&gt;"",VLOOKUP($D150,新規学連登録者入力シート!$A$2:$U$101,14,FALSE),""),IF($D150&lt;&gt;"",IF(VLOOKUP(個人情報!$D150,登録者リスト!$A$1:$F$43729,4,FALSE)=基本情報!$D$6,VLOOKUP(個人情報!$D150,登録者リスト!$A$1:$F$43729,5,FALSE),""),""))</f>
        <v/>
      </c>
      <c r="H150" s="212" t="str">
        <f>IF(C150="○",IF($D150&lt;&gt;"",VLOOKUP($D150,新規学連登録者入力シート!$A$2:$U$101,19,FALSE),""),IF($D150&lt;&gt;"",IF(VLOOKUP(個人情報!$D150,登録者リスト!$A$1:$H$43729,4,FALSE)=基本情報!$D$6,VLOOKUP(個人情報!$D150,登録者リスト!$A$1:$H$43729,8,FALSE),""),""))</f>
        <v/>
      </c>
      <c r="I150" s="216"/>
      <c r="J150" s="216"/>
      <c r="K150" s="218" t="str">
        <f>IFERROR(IF(I150="","",IF(AND(I150&lt;&gt;"107 ハーフマラソン",I150&lt;&gt;"062 10000mW"),IF(BA150="T",IF(VALUE(M150)&lt;=AY150,"A標準",IF(VALUE(M150)&lt;=AZ150,"B標準","未突破")),IF(VALUE(M150)&gt;=AY150,"A標準",IF(VALUE(M150)&gt;=AZ150,"B標準","未突破"))),IF(VALUE(M150)&lt;=AZ150,"","未突破"))),"")</f>
        <v/>
      </c>
      <c r="L150" s="105"/>
      <c r="M150" s="267" t="str">
        <f>IF(U150="",ASC(N150&amp;IF(P150&lt;&gt;"",TEXT(P150,"00"),"")&amp;IF(R150&lt;&gt;"",TEXT(R150,"00"),"")&amp;IF(T150&lt;&gt;"",TEXT(T150,"00"),"")),ASC(U150))</f>
        <v/>
      </c>
      <c r="N150" s="223"/>
      <c r="O150" s="196" t="s">
        <v>239</v>
      </c>
      <c r="P150" s="250"/>
      <c r="Q150" s="196" t="s">
        <v>240</v>
      </c>
      <c r="R150" s="250"/>
      <c r="S150" s="208" t="s">
        <v>241</v>
      </c>
      <c r="T150" s="252"/>
      <c r="U150" s="150"/>
      <c r="V150" s="152"/>
      <c r="W150" s="153" t="s">
        <v>23</v>
      </c>
      <c r="X150" s="161"/>
      <c r="Y150" s="153" t="s">
        <v>24</v>
      </c>
      <c r="Z150" s="161"/>
      <c r="AA150" s="153" t="s">
        <v>26</v>
      </c>
      <c r="AB150" s="216"/>
      <c r="AC150" s="101" t="e">
        <f>IF(#REF!="",ASC(AD150&amp;IF(AF150&lt;&gt;"",TEXT(AF150,"00"),"")&amp;IF(AH150&lt;&gt;"",TEXT(AH150,"00"),"")&amp;IF(AJ150&lt;&gt;"",TEXT(AJ150,"00"),"")),ASC(#REF!))</f>
        <v>#REF!</v>
      </c>
      <c r="AD150" s="198" t="str">
        <f>IF(I150="","",IF(I150="201 十種競技","",VLOOKUP(I150,大学記録!$A$3:$H$5,2,FALSE)))</f>
        <v/>
      </c>
      <c r="AE150" s="200" t="s">
        <v>239</v>
      </c>
      <c r="AF150" s="202" t="str">
        <f>IF(I150="","",IF(I150="201 十種競技","",VLOOKUP(I150,大学記録!$A$3:$H$5,4,FALSE)))</f>
        <v/>
      </c>
      <c r="AG150" s="200" t="s">
        <v>240</v>
      </c>
      <c r="AH150" s="202" t="str">
        <f>IF(I150="","",IF(I150="201 十種競技","",VLOOKUP(I150,大学記録!$A$3:$H$5,6,FALSE)))</f>
        <v/>
      </c>
      <c r="AI150" s="204" t="s">
        <v>241</v>
      </c>
      <c r="AJ150" s="262" t="str">
        <f>IF(I150="","",IF(I150="201 十種競技","",VLOOKUP(I150,大学記録!$A$3:$H$5,8,FALSE)))</f>
        <v/>
      </c>
      <c r="AK150" s="223"/>
      <c r="AL150" s="196" t="s">
        <v>239</v>
      </c>
      <c r="AM150" s="250"/>
      <c r="AN150" s="196" t="s">
        <v>240</v>
      </c>
      <c r="AO150" s="250"/>
      <c r="AP150" s="208" t="s">
        <v>241</v>
      </c>
      <c r="AQ150" s="287"/>
      <c r="AS150" s="5" t="str">
        <f>IF(AND(I150&lt;&gt;"107 ハーフマラソン",I150&lt;&gt;"062 10000mW"),D150 &amp; "-" &amp; I150,D150 &amp; "-" &amp; I150 &amp; J150)</f>
        <v>-</v>
      </c>
      <c r="AT150" s="5" t="str">
        <f>IF(ISERROR(VLOOKUP(個人情報!$AS150,登録者リスト!#REF!,4,FALSE)),"○","")</f>
        <v>○</v>
      </c>
      <c r="AU150" s="5" t="e">
        <f>IF(AND(I150&lt;&gt;"107 ハーフマラソン",I150&lt;&gt;"062 10000mW"),#REF! &amp; "-" &amp; I150,#REF! &amp; "-" &amp; I150 &amp; J150)</f>
        <v>#REF!</v>
      </c>
      <c r="AV150" s="5" t="str">
        <f>IF(ISERROR(VLOOKUP(AU150,突破者リスト外資格記録入力シート!$D$7:$M$106,2,FALSE)),"○","")</f>
        <v>○</v>
      </c>
      <c r="AW150" s="5" t="str">
        <f>IF(C150="○","整理番号","登録番号")</f>
        <v>登録番号</v>
      </c>
      <c r="AX150" s="5" t="str">
        <f>IF(I150="107 ハーフマラソン","H",IF(I150="062 10000mW","W",""))</f>
        <v/>
      </c>
      <c r="AY150" s="5" t="e">
        <f>VLOOKUP($I150 &amp; $J150,標準記録!$A$1:$D$26,2,FALSE)</f>
        <v>#N/A</v>
      </c>
      <c r="AZ150" s="5" t="e">
        <f>VLOOKUP($I150 &amp; $J150,標準記録!$A$1:$D$26,3,FALSE)</f>
        <v>#N/A</v>
      </c>
      <c r="BA150" s="5" t="e">
        <f>VLOOKUP($I150 &amp; $J150,標準記録!$A$1:$D$26,4,FALSE)</f>
        <v>#N/A</v>
      </c>
      <c r="BB150" s="5" t="str">
        <f>IF(BC150="","",A150)</f>
        <v/>
      </c>
      <c r="BC150" s="5" t="str">
        <f>IF(OR(I150="201 十種競技",I150="202 七種競技"),#REF!,"")</f>
        <v/>
      </c>
      <c r="BD150" s="5" t="str">
        <f>IF(I150="107 ハーフマラソン",#REF!,"")</f>
        <v/>
      </c>
      <c r="BE150" s="5" t="str">
        <f>I150 &amp; K150</f>
        <v/>
      </c>
      <c r="BF150" s="5">
        <f>I150</f>
        <v>0</v>
      </c>
      <c r="BG150" s="5">
        <f>COUNTIF($BF$5:$BF$401,I150)</f>
        <v>160</v>
      </c>
      <c r="BH150" s="5">
        <f>COUNTIF($BE$5:$BE$401,I150 &amp; "B標準")</f>
        <v>0</v>
      </c>
      <c r="BI150" s="5" t="str">
        <f>D148 &amp; D150</f>
        <v>登録番号</v>
      </c>
    </row>
    <row r="151" spans="1:61" ht="14.25" thickBot="1" x14ac:dyDescent="0.2">
      <c r="A151" s="308"/>
      <c r="B151" s="272"/>
      <c r="C151" s="226"/>
      <c r="D151" s="224"/>
      <c r="E151" s="128" t="str">
        <f>IF(C150="○",IF($D150&lt;&gt;"",VLOOKUP($D150,新規学連登録者入力シート!$A$2:$U$101,7,FALSE),""),IF($D150&lt;&gt;"",IF(VLOOKUP(個人情報!$D150,登録者リスト!$A$1:$F$43729,4,FALSE)=基本情報!$D$6,VLOOKUP(個人情報!$D150,登録者リスト!$A$1:$F$43729,2,FALSE),""),""))</f>
        <v/>
      </c>
      <c r="F151" s="215"/>
      <c r="G151" s="128" t="str">
        <f>IF(C150="○",IF($D150&lt;&gt;"",VLOOKUP($D150,新規学連登録者入力シート!$A$2:$U$101,19,FALSE),""),IF($D150&lt;&gt;"",IF(VLOOKUP(個人情報!$D150,登録者リスト!$A$1:$F$43729,4,FALSE)=基本情報!$D$6,VLOOKUP(個人情報!$D150,登録者リスト!$A$1:$F$43729,6,FALSE),""),""))</f>
        <v/>
      </c>
      <c r="H151" s="213"/>
      <c r="I151" s="217"/>
      <c r="J151" s="217"/>
      <c r="K151" s="219"/>
      <c r="L151" s="106"/>
      <c r="M151" s="268"/>
      <c r="N151" s="224"/>
      <c r="O151" s="197"/>
      <c r="P151" s="251"/>
      <c r="Q151" s="197"/>
      <c r="R151" s="251"/>
      <c r="S151" s="209"/>
      <c r="T151" s="253"/>
      <c r="U151" s="162"/>
      <c r="V151" s="154"/>
      <c r="W151" s="155" t="s">
        <v>23</v>
      </c>
      <c r="X151" s="94"/>
      <c r="Y151" s="155" t="s">
        <v>25</v>
      </c>
      <c r="Z151" s="94"/>
      <c r="AA151" s="155" t="s">
        <v>26</v>
      </c>
      <c r="AB151" s="217"/>
      <c r="AC151" s="102" t="e">
        <f>IF(#REF!="",ASC(AD150&amp;IF(AF151&lt;&gt;"",TEXT(AF151,"00"),"")&amp;IF(AH151&lt;&gt;"",TEXT(AH151,"00"),"")&amp;IF(AJ151&lt;&gt;"",TEXT(AJ151,"00"),"")),ASC(#REF!))</f>
        <v>#REF!</v>
      </c>
      <c r="AD151" s="199"/>
      <c r="AE151" s="201"/>
      <c r="AF151" s="203"/>
      <c r="AG151" s="201"/>
      <c r="AH151" s="203"/>
      <c r="AI151" s="205"/>
      <c r="AJ151" s="263"/>
      <c r="AK151" s="224"/>
      <c r="AL151" s="197"/>
      <c r="AM151" s="251"/>
      <c r="AN151" s="197"/>
      <c r="AO151" s="251"/>
      <c r="AP151" s="209"/>
      <c r="AQ151" s="288"/>
      <c r="AS151" s="5" t="str">
        <f>IF(AND(I151&lt;&gt;"107 ハーフマラソン",I151&lt;&gt;"062 10000mW"),D150 &amp; "-" &amp; I151,D150 &amp; "-" &amp; I151 &amp; J151)</f>
        <v>-</v>
      </c>
      <c r="AT151" s="5" t="str">
        <f>IF(ISERROR(VLOOKUP(個人情報!$AS151,登録者リスト!#REF!,4,FALSE)),"○","")</f>
        <v>○</v>
      </c>
      <c r="AU151" s="5" t="e">
        <f>IF(AND(I151&lt;&gt;"107 ハーフマラソン",I151&lt;&gt;"062 10000mW"),#REF! &amp; "-" &amp; I151,#REF! &amp; "-" &amp; I151 &amp; J151)</f>
        <v>#REF!</v>
      </c>
      <c r="AV151" s="5" t="str">
        <f>IF(ISERROR(VLOOKUP(AU151,突破者リスト外資格記録入力シート!$D$7:$M$106,2,FALSE)),"○","")</f>
        <v>○</v>
      </c>
      <c r="AX151" s="5" t="str">
        <f>IF(I151="107 ハーフマラソン","H",IF(I151="062 10000mW","W",""))</f>
        <v/>
      </c>
      <c r="AY151" s="5" t="e">
        <f>VLOOKUP($I151 &amp; $J151,標準記録!$A$1:$D$26,2,FALSE)</f>
        <v>#N/A</v>
      </c>
      <c r="AZ151" s="5" t="e">
        <f>VLOOKUP($I151 &amp; $J151,標準記録!$A$1:$D$26,3,FALSE)</f>
        <v>#N/A</v>
      </c>
      <c r="BA151" s="5" t="e">
        <f>VLOOKUP($I151 &amp; $J151,標準記録!$A$1:$D$26,4,FALSE)</f>
        <v>#N/A</v>
      </c>
      <c r="BB151" s="5" t="str">
        <f>IF(BC151="","",A150)</f>
        <v/>
      </c>
      <c r="BC151" s="5" t="str">
        <f>IF(OR(I151="201 十種競技",I151="202 七種競技"),#REF!,"")</f>
        <v/>
      </c>
      <c r="BD151" s="5" t="str">
        <f>IF(I151="107 ハーフマラソン",#REF!,"")</f>
        <v/>
      </c>
      <c r="BE151" s="5" t="str">
        <f>I151 &amp; K151</f>
        <v/>
      </c>
      <c r="BF151" s="5">
        <f>I151</f>
        <v>0</v>
      </c>
      <c r="BG151" s="5">
        <f>COUNTIF($BF$5:$BF$401,I151)</f>
        <v>160</v>
      </c>
      <c r="BH151" s="5">
        <f>COUNTIF($BE$5:$BE$401,I151 &amp; "B標準")</f>
        <v>0</v>
      </c>
    </row>
    <row r="152" spans="1:61" ht="15" thickTop="1" thickBot="1" x14ac:dyDescent="0.2">
      <c r="A152" s="309"/>
      <c r="B152" s="256" t="s">
        <v>128</v>
      </c>
      <c r="C152" s="257"/>
      <c r="D152" s="257"/>
      <c r="E152" s="257"/>
      <c r="F152" s="257"/>
      <c r="G152" s="258"/>
      <c r="H152" s="133"/>
      <c r="I152" s="259"/>
      <c r="J152" s="260"/>
      <c r="K152" s="260"/>
      <c r="L152" s="260"/>
      <c r="M152" s="260"/>
      <c r="N152" s="260"/>
      <c r="O152" s="260"/>
      <c r="P152" s="260"/>
      <c r="Q152" s="260"/>
      <c r="R152" s="260"/>
      <c r="S152" s="260"/>
      <c r="T152" s="260"/>
      <c r="U152" s="260"/>
      <c r="V152" s="260"/>
      <c r="W152" s="260"/>
      <c r="X152" s="260"/>
      <c r="Y152" s="260"/>
      <c r="Z152" s="260"/>
      <c r="AA152" s="260"/>
      <c r="AB152" s="260"/>
      <c r="AC152" s="260"/>
      <c r="AD152" s="260"/>
      <c r="AE152" s="260"/>
      <c r="AF152" s="260"/>
      <c r="AG152" s="260"/>
      <c r="AH152" s="260"/>
      <c r="AI152" s="260"/>
      <c r="AJ152" s="260"/>
      <c r="AK152" s="260"/>
      <c r="AL152" s="260"/>
      <c r="AM152" s="260"/>
      <c r="AN152" s="260"/>
      <c r="AO152" s="260"/>
      <c r="AP152" s="260"/>
      <c r="AQ152" s="261"/>
    </row>
    <row r="153" spans="1:61" ht="27" x14ac:dyDescent="0.15">
      <c r="A153" s="305"/>
      <c r="B153" s="289" t="s">
        <v>0</v>
      </c>
      <c r="C153" s="289" t="s">
        <v>242</v>
      </c>
      <c r="D153" s="289" t="str">
        <f>IF(C155="○","整理番号","登録番号")</f>
        <v>登録番号</v>
      </c>
      <c r="E153" s="134" t="s">
        <v>13550</v>
      </c>
      <c r="F153" s="291" t="s">
        <v>275</v>
      </c>
      <c r="G153" s="147" t="s">
        <v>1</v>
      </c>
      <c r="H153" s="269" t="s">
        <v>13551</v>
      </c>
      <c r="I153" s="292" t="s">
        <v>2</v>
      </c>
      <c r="J153" s="269" t="s">
        <v>284</v>
      </c>
      <c r="K153" s="269" t="s">
        <v>3</v>
      </c>
      <c r="L153" s="136" t="s">
        <v>243</v>
      </c>
      <c r="M153" s="137" t="s">
        <v>16</v>
      </c>
      <c r="N153" s="274" t="s">
        <v>4</v>
      </c>
      <c r="O153" s="275"/>
      <c r="P153" s="275"/>
      <c r="Q153" s="275"/>
      <c r="R153" s="275"/>
      <c r="S153" s="275"/>
      <c r="T153" s="275"/>
      <c r="U153" s="275"/>
      <c r="V153" s="275"/>
      <c r="W153" s="275"/>
      <c r="X153" s="275"/>
      <c r="Y153" s="275"/>
      <c r="Z153" s="275"/>
      <c r="AA153" s="275"/>
      <c r="AB153" s="276"/>
      <c r="AC153" s="138" t="s">
        <v>16</v>
      </c>
      <c r="AD153" s="277" t="s">
        <v>448</v>
      </c>
      <c r="AE153" s="278"/>
      <c r="AF153" s="278"/>
      <c r="AG153" s="278"/>
      <c r="AH153" s="278"/>
      <c r="AI153" s="278"/>
      <c r="AJ153" s="278"/>
      <c r="AK153" s="274" t="s">
        <v>445</v>
      </c>
      <c r="AL153" s="275"/>
      <c r="AM153" s="275"/>
      <c r="AN153" s="275"/>
      <c r="AO153" s="275"/>
      <c r="AP153" s="275"/>
      <c r="AQ153" s="279"/>
    </row>
    <row r="154" spans="1:61" ht="14.25" thickBot="1" x14ac:dyDescent="0.2">
      <c r="A154" s="306"/>
      <c r="B154" s="290"/>
      <c r="C154" s="290"/>
      <c r="D154" s="290"/>
      <c r="E154" s="139" t="s">
        <v>6</v>
      </c>
      <c r="F154" s="270"/>
      <c r="G154" s="148" t="s">
        <v>7</v>
      </c>
      <c r="H154" s="270"/>
      <c r="I154" s="293"/>
      <c r="J154" s="273"/>
      <c r="K154" s="273"/>
      <c r="L154" s="141"/>
      <c r="M154" s="142"/>
      <c r="N154" s="280" t="s">
        <v>8</v>
      </c>
      <c r="O154" s="281"/>
      <c r="P154" s="281"/>
      <c r="Q154" s="281"/>
      <c r="R154" s="281"/>
      <c r="S154" s="281"/>
      <c r="T154" s="282"/>
      <c r="U154" s="151"/>
      <c r="V154" s="143" t="s">
        <v>10</v>
      </c>
      <c r="W154" s="144"/>
      <c r="X154" s="160"/>
      <c r="Y154" s="144"/>
      <c r="Z154" s="160"/>
      <c r="AA154" s="145"/>
      <c r="AB154" s="140" t="s">
        <v>11</v>
      </c>
      <c r="AC154" s="146"/>
      <c r="AD154" s="283" t="s">
        <v>8</v>
      </c>
      <c r="AE154" s="284"/>
      <c r="AF154" s="284"/>
      <c r="AG154" s="284"/>
      <c r="AH154" s="284"/>
      <c r="AI154" s="284"/>
      <c r="AJ154" s="285"/>
      <c r="AK154" s="280" t="s">
        <v>8</v>
      </c>
      <c r="AL154" s="281"/>
      <c r="AM154" s="281"/>
      <c r="AN154" s="281"/>
      <c r="AO154" s="281"/>
      <c r="AP154" s="281"/>
      <c r="AQ154" s="286"/>
    </row>
    <row r="155" spans="1:61" x14ac:dyDescent="0.15">
      <c r="A155" s="307">
        <v>31</v>
      </c>
      <c r="B155" s="271" t="str">
        <f>IF(OR(B150="",E155=""),"",B150+1)</f>
        <v/>
      </c>
      <c r="C155" s="225"/>
      <c r="D155" s="223"/>
      <c r="E155" s="131" t="str">
        <f>IF(C155="○",IF($D155&lt;&gt;"",VLOOKUP($D155,新規学連登録者入力シート!$A$2:$U$101,8,FALSE),""),IF($D155&lt;&gt;"",IF(VLOOKUP(個人情報!$D155,登録者リスト!$A$1:$F$43729,4,FALSE)=基本情報!$D$6,VLOOKUP(個人情報!$D155,登録者リスト!$A$1:$F$43729,3,FALSE),""),""))</f>
        <v/>
      </c>
      <c r="F155" s="214" t="str">
        <f>IF(C155="○",IF($D155&lt;&gt;"",VLOOKUP($D155,新規学連登録者入力シート!$A$2:$U$101,9,FALSE),""),IF($D155&lt;&gt;"",IF(VLOOKUP(個人情報!$D155,登録者リスト!$A$1:$G$43729,4,FALSE)=基本情報!$D$6,VLOOKUP(個人情報!$D155,登録者リスト!$A$1:$G$43729,7,FALSE),""),""))</f>
        <v/>
      </c>
      <c r="G155" s="132" t="str">
        <f>IF(C155="○",IF($D155&lt;&gt;"",VLOOKUP($D155,新規学連登録者入力シート!$A$2:$U$101,14,FALSE),""),IF($D155&lt;&gt;"",IF(VLOOKUP(個人情報!$D155,登録者リスト!$A$1:$F$43729,4,FALSE)=基本情報!$D$6,VLOOKUP(個人情報!$D155,登録者リスト!$A$1:$F$43729,5,FALSE),""),""))</f>
        <v/>
      </c>
      <c r="H155" s="212" t="str">
        <f>IF(C155="○",IF($D155&lt;&gt;"",VLOOKUP($D155,新規学連登録者入力シート!$A$2:$U$101,19,FALSE),""),IF($D155&lt;&gt;"",IF(VLOOKUP(個人情報!$D155,登録者リスト!$A$1:$H$43729,4,FALSE)=基本情報!$D$6,VLOOKUP(個人情報!$D155,登録者リスト!$A$1:$H$43729,8,FALSE),""),""))</f>
        <v/>
      </c>
      <c r="I155" s="216"/>
      <c r="J155" s="216"/>
      <c r="K155" s="218" t="str">
        <f>IFERROR(IF(I155="","",IF(AND(I155&lt;&gt;"107 ハーフマラソン",I155&lt;&gt;"062 10000mW"),IF(BA155="T",IF(VALUE(M155)&lt;=AY155,"A標準",IF(VALUE(M155)&lt;=AZ155,"B標準","未突破")),IF(VALUE(M155)&gt;=AY155,"A標準",IF(VALUE(M155)&gt;=AZ155,"B標準","未突破"))),IF(VALUE(M155)&lt;=AZ155,"","未突破"))),"")</f>
        <v/>
      </c>
      <c r="L155" s="105"/>
      <c r="M155" s="267" t="str">
        <f>IF(U155="",ASC(N155&amp;IF(P155&lt;&gt;"",TEXT(P155,"00"),"")&amp;IF(R155&lt;&gt;"",TEXT(R155,"00"),"")&amp;IF(T155&lt;&gt;"",TEXT(T155,"00"),"")),ASC(U155))</f>
        <v/>
      </c>
      <c r="N155" s="223"/>
      <c r="O155" s="196" t="s">
        <v>239</v>
      </c>
      <c r="P155" s="250"/>
      <c r="Q155" s="196" t="s">
        <v>240</v>
      </c>
      <c r="R155" s="250"/>
      <c r="S155" s="208" t="s">
        <v>241</v>
      </c>
      <c r="T155" s="252"/>
      <c r="U155" s="150"/>
      <c r="V155" s="152"/>
      <c r="W155" s="153" t="s">
        <v>23</v>
      </c>
      <c r="X155" s="161"/>
      <c r="Y155" s="153" t="s">
        <v>24</v>
      </c>
      <c r="Z155" s="161"/>
      <c r="AA155" s="153" t="s">
        <v>26</v>
      </c>
      <c r="AB155" s="216"/>
      <c r="AC155" s="101" t="e">
        <f>IF(#REF!="",ASC(AD155&amp;IF(AF155&lt;&gt;"",TEXT(AF155,"00"),"")&amp;IF(AH155&lt;&gt;"",TEXT(AH155,"00"),"")&amp;IF(AJ155&lt;&gt;"",TEXT(AJ155,"00"),"")),ASC(#REF!))</f>
        <v>#REF!</v>
      </c>
      <c r="AD155" s="198" t="str">
        <f>IF(I155="","",IF(I155="201 十種競技","",VLOOKUP(I155,大学記録!$A$3:$H$5,2,FALSE)))</f>
        <v/>
      </c>
      <c r="AE155" s="200" t="s">
        <v>239</v>
      </c>
      <c r="AF155" s="202" t="str">
        <f>IF(I155="","",IF(I155="201 十種競技","",VLOOKUP(I155,大学記録!$A$3:$H$5,4,FALSE)))</f>
        <v/>
      </c>
      <c r="AG155" s="200" t="s">
        <v>240</v>
      </c>
      <c r="AH155" s="202" t="str">
        <f>IF(I155="","",IF(I155="201 十種競技","",VLOOKUP(I155,大学記録!$A$3:$H$5,6,FALSE)))</f>
        <v/>
      </c>
      <c r="AI155" s="204" t="s">
        <v>241</v>
      </c>
      <c r="AJ155" s="262" t="str">
        <f>IF(I155="","",IF(I155="201 十種競技","",VLOOKUP(I155,大学記録!$A$3:$H$5,8,FALSE)))</f>
        <v/>
      </c>
      <c r="AK155" s="223"/>
      <c r="AL155" s="196" t="s">
        <v>239</v>
      </c>
      <c r="AM155" s="250"/>
      <c r="AN155" s="196" t="s">
        <v>240</v>
      </c>
      <c r="AO155" s="250"/>
      <c r="AP155" s="208" t="s">
        <v>241</v>
      </c>
      <c r="AQ155" s="287"/>
      <c r="AS155" s="5" t="str">
        <f>IF(AND(I155&lt;&gt;"107 ハーフマラソン",I155&lt;&gt;"062 10000mW"),D155 &amp; "-" &amp; I155,D155 &amp; "-" &amp; I155 &amp; J155)</f>
        <v>-</v>
      </c>
      <c r="AT155" s="5" t="str">
        <f>IF(ISERROR(VLOOKUP(個人情報!$AS155,登録者リスト!#REF!,4,FALSE)),"○","")</f>
        <v>○</v>
      </c>
      <c r="AU155" s="5" t="e">
        <f>IF(AND(I155&lt;&gt;"107 ハーフマラソン",I155&lt;&gt;"062 10000mW"),#REF! &amp; "-" &amp; I155,#REF! &amp; "-" &amp; I155 &amp; J155)</f>
        <v>#REF!</v>
      </c>
      <c r="AV155" s="5" t="str">
        <f>IF(ISERROR(VLOOKUP(AU155,突破者リスト外資格記録入力シート!$D$7:$M$106,2,FALSE)),"○","")</f>
        <v>○</v>
      </c>
      <c r="AW155" s="5" t="str">
        <f>IF(C155="○","整理番号","登録番号")</f>
        <v>登録番号</v>
      </c>
      <c r="AX155" s="5" t="str">
        <f>IF(I155="107 ハーフマラソン","H",IF(I155="062 10000mW","W",""))</f>
        <v/>
      </c>
      <c r="AY155" s="5" t="e">
        <f>VLOOKUP($I155 &amp; $J155,標準記録!$A$1:$D$26,2,FALSE)</f>
        <v>#N/A</v>
      </c>
      <c r="AZ155" s="5" t="e">
        <f>VLOOKUP($I155 &amp; $J155,標準記録!$A$1:$D$26,3,FALSE)</f>
        <v>#N/A</v>
      </c>
      <c r="BA155" s="5" t="e">
        <f>VLOOKUP($I155 &amp; $J155,標準記録!$A$1:$D$26,4,FALSE)</f>
        <v>#N/A</v>
      </c>
      <c r="BB155" s="5" t="str">
        <f>IF(BC155="","",A155)</f>
        <v/>
      </c>
      <c r="BC155" s="5" t="str">
        <f>IF(OR(I155="201 十種競技",I155="202 七種競技"),#REF!,"")</f>
        <v/>
      </c>
      <c r="BD155" s="5" t="str">
        <f>IF(I155="107 ハーフマラソン",#REF!,"")</f>
        <v/>
      </c>
      <c r="BE155" s="5" t="str">
        <f>I155 &amp; K155</f>
        <v/>
      </c>
      <c r="BF155" s="5">
        <f>I155</f>
        <v>0</v>
      </c>
      <c r="BG155" s="5">
        <f>COUNTIF($BF$5:$BF$401,I155)</f>
        <v>160</v>
      </c>
      <c r="BH155" s="5">
        <f>COUNTIF($BE$5:$BE$401,I155 &amp; "B標準")</f>
        <v>0</v>
      </c>
      <c r="BI155" s="5" t="str">
        <f>D153 &amp; D155</f>
        <v>登録番号</v>
      </c>
    </row>
    <row r="156" spans="1:61" ht="14.25" thickBot="1" x14ac:dyDescent="0.2">
      <c r="A156" s="308"/>
      <c r="B156" s="272"/>
      <c r="C156" s="226"/>
      <c r="D156" s="224"/>
      <c r="E156" s="128" t="str">
        <f>IF(C155="○",IF($D155&lt;&gt;"",VLOOKUP($D155,新規学連登録者入力シート!$A$2:$U$101,7,FALSE),""),IF($D155&lt;&gt;"",IF(VLOOKUP(個人情報!$D155,登録者リスト!$A$1:$F$43729,4,FALSE)=基本情報!$D$6,VLOOKUP(個人情報!$D155,登録者リスト!$A$1:$F$43729,2,FALSE),""),""))</f>
        <v/>
      </c>
      <c r="F156" s="215"/>
      <c r="G156" s="128" t="str">
        <f>IF(C155="○",IF($D155&lt;&gt;"",VLOOKUP($D155,新規学連登録者入力シート!$A$2:$U$101,19,FALSE),""),IF($D155&lt;&gt;"",IF(VLOOKUP(個人情報!$D155,登録者リスト!$A$1:$F$43729,4,FALSE)=基本情報!$D$6,VLOOKUP(個人情報!$D155,登録者リスト!$A$1:$F$43729,6,FALSE),""),""))</f>
        <v/>
      </c>
      <c r="H156" s="213"/>
      <c r="I156" s="217"/>
      <c r="J156" s="217"/>
      <c r="K156" s="219"/>
      <c r="L156" s="106"/>
      <c r="M156" s="268"/>
      <c r="N156" s="224"/>
      <c r="O156" s="197"/>
      <c r="P156" s="251"/>
      <c r="Q156" s="197"/>
      <c r="R156" s="251"/>
      <c r="S156" s="209"/>
      <c r="T156" s="253"/>
      <c r="U156" s="162"/>
      <c r="V156" s="154"/>
      <c r="W156" s="155" t="s">
        <v>23</v>
      </c>
      <c r="X156" s="94"/>
      <c r="Y156" s="155" t="s">
        <v>25</v>
      </c>
      <c r="Z156" s="94"/>
      <c r="AA156" s="155" t="s">
        <v>26</v>
      </c>
      <c r="AB156" s="217"/>
      <c r="AC156" s="102" t="e">
        <f>IF(#REF!="",ASC(AD155&amp;IF(AF156&lt;&gt;"",TEXT(AF156,"00"),"")&amp;IF(AH156&lt;&gt;"",TEXT(AH156,"00"),"")&amp;IF(AJ156&lt;&gt;"",TEXT(AJ156,"00"),"")),ASC(#REF!))</f>
        <v>#REF!</v>
      </c>
      <c r="AD156" s="199"/>
      <c r="AE156" s="201"/>
      <c r="AF156" s="203"/>
      <c r="AG156" s="201"/>
      <c r="AH156" s="203"/>
      <c r="AI156" s="205"/>
      <c r="AJ156" s="263"/>
      <c r="AK156" s="224"/>
      <c r="AL156" s="197"/>
      <c r="AM156" s="251"/>
      <c r="AN156" s="197"/>
      <c r="AO156" s="251"/>
      <c r="AP156" s="209"/>
      <c r="AQ156" s="288"/>
      <c r="AS156" s="5" t="str">
        <f>IF(AND(I156&lt;&gt;"107 ハーフマラソン",I156&lt;&gt;"062 10000mW"),D155 &amp; "-" &amp; I156,D155 &amp; "-" &amp; I156 &amp; J156)</f>
        <v>-</v>
      </c>
      <c r="AT156" s="5" t="str">
        <f>IF(ISERROR(VLOOKUP(個人情報!$AS156,登録者リスト!#REF!,4,FALSE)),"○","")</f>
        <v>○</v>
      </c>
      <c r="AU156" s="5" t="e">
        <f>IF(AND(I156&lt;&gt;"107 ハーフマラソン",I156&lt;&gt;"062 10000mW"),#REF! &amp; "-" &amp; I156,#REF! &amp; "-" &amp; I156 &amp; J156)</f>
        <v>#REF!</v>
      </c>
      <c r="AV156" s="5" t="str">
        <f>IF(ISERROR(VLOOKUP(AU156,突破者リスト外資格記録入力シート!$D$7:$M$106,2,FALSE)),"○","")</f>
        <v>○</v>
      </c>
      <c r="AX156" s="5" t="str">
        <f>IF(I156="107 ハーフマラソン","H",IF(I156="062 10000mW","W",""))</f>
        <v/>
      </c>
      <c r="AY156" s="5" t="e">
        <f>VLOOKUP($I156 &amp; $J156,標準記録!$A$1:$D$26,2,FALSE)</f>
        <v>#N/A</v>
      </c>
      <c r="AZ156" s="5" t="e">
        <f>VLOOKUP($I156 &amp; $J156,標準記録!$A$1:$D$26,3,FALSE)</f>
        <v>#N/A</v>
      </c>
      <c r="BA156" s="5" t="e">
        <f>VLOOKUP($I156 &amp; $J156,標準記録!$A$1:$D$26,4,FALSE)</f>
        <v>#N/A</v>
      </c>
      <c r="BB156" s="5" t="str">
        <f>IF(BC156="","",A155)</f>
        <v/>
      </c>
      <c r="BC156" s="5" t="str">
        <f>IF(OR(I156="201 十種競技",I156="202 七種競技"),#REF!,"")</f>
        <v/>
      </c>
      <c r="BD156" s="5" t="str">
        <f>IF(I156="107 ハーフマラソン",#REF!,"")</f>
        <v/>
      </c>
      <c r="BE156" s="5" t="str">
        <f>I156 &amp; K156</f>
        <v/>
      </c>
      <c r="BF156" s="5">
        <f>I156</f>
        <v>0</v>
      </c>
      <c r="BG156" s="5">
        <f>COUNTIF($BF$5:$BF$401,I156)</f>
        <v>160</v>
      </c>
      <c r="BH156" s="5">
        <f>COUNTIF($BE$5:$BE$401,I156 &amp; "B標準")</f>
        <v>0</v>
      </c>
    </row>
    <row r="157" spans="1:61" ht="15" thickTop="1" thickBot="1" x14ac:dyDescent="0.2">
      <c r="A157" s="309"/>
      <c r="B157" s="256" t="s">
        <v>128</v>
      </c>
      <c r="C157" s="257"/>
      <c r="D157" s="257"/>
      <c r="E157" s="257"/>
      <c r="F157" s="257"/>
      <c r="G157" s="258"/>
      <c r="H157" s="133"/>
      <c r="I157" s="259"/>
      <c r="J157" s="260"/>
      <c r="K157" s="260"/>
      <c r="L157" s="260"/>
      <c r="M157" s="260"/>
      <c r="N157" s="260"/>
      <c r="O157" s="260"/>
      <c r="P157" s="260"/>
      <c r="Q157" s="260"/>
      <c r="R157" s="260"/>
      <c r="S157" s="260"/>
      <c r="T157" s="260"/>
      <c r="U157" s="260"/>
      <c r="V157" s="260"/>
      <c r="W157" s="260"/>
      <c r="X157" s="260"/>
      <c r="Y157" s="260"/>
      <c r="Z157" s="260"/>
      <c r="AA157" s="260"/>
      <c r="AB157" s="260"/>
      <c r="AC157" s="260"/>
      <c r="AD157" s="260"/>
      <c r="AE157" s="260"/>
      <c r="AF157" s="260"/>
      <c r="AG157" s="260"/>
      <c r="AH157" s="260"/>
      <c r="AI157" s="260"/>
      <c r="AJ157" s="260"/>
      <c r="AK157" s="260"/>
      <c r="AL157" s="260"/>
      <c r="AM157" s="260"/>
      <c r="AN157" s="260"/>
      <c r="AO157" s="260"/>
      <c r="AP157" s="260"/>
      <c r="AQ157" s="261"/>
    </row>
    <row r="158" spans="1:61" ht="27" x14ac:dyDescent="0.15">
      <c r="A158" s="305"/>
      <c r="B158" s="289" t="s">
        <v>0</v>
      </c>
      <c r="C158" s="289" t="s">
        <v>242</v>
      </c>
      <c r="D158" s="289" t="str">
        <f>IF(C160="○","整理番号","登録番号")</f>
        <v>登録番号</v>
      </c>
      <c r="E158" s="134" t="s">
        <v>13550</v>
      </c>
      <c r="F158" s="291" t="s">
        <v>275</v>
      </c>
      <c r="G158" s="147" t="s">
        <v>1</v>
      </c>
      <c r="H158" s="269" t="s">
        <v>13551</v>
      </c>
      <c r="I158" s="292" t="s">
        <v>2</v>
      </c>
      <c r="J158" s="269" t="s">
        <v>284</v>
      </c>
      <c r="K158" s="269" t="s">
        <v>3</v>
      </c>
      <c r="L158" s="136" t="s">
        <v>243</v>
      </c>
      <c r="M158" s="137" t="s">
        <v>16</v>
      </c>
      <c r="N158" s="274" t="s">
        <v>4</v>
      </c>
      <c r="O158" s="275"/>
      <c r="P158" s="275"/>
      <c r="Q158" s="275"/>
      <c r="R158" s="275"/>
      <c r="S158" s="275"/>
      <c r="T158" s="275"/>
      <c r="U158" s="275"/>
      <c r="V158" s="275"/>
      <c r="W158" s="275"/>
      <c r="X158" s="275"/>
      <c r="Y158" s="275"/>
      <c r="Z158" s="275"/>
      <c r="AA158" s="275"/>
      <c r="AB158" s="276"/>
      <c r="AC158" s="138" t="s">
        <v>16</v>
      </c>
      <c r="AD158" s="277" t="s">
        <v>448</v>
      </c>
      <c r="AE158" s="278"/>
      <c r="AF158" s="278"/>
      <c r="AG158" s="278"/>
      <c r="AH158" s="278"/>
      <c r="AI158" s="278"/>
      <c r="AJ158" s="278"/>
      <c r="AK158" s="274" t="s">
        <v>445</v>
      </c>
      <c r="AL158" s="275"/>
      <c r="AM158" s="275"/>
      <c r="AN158" s="275"/>
      <c r="AO158" s="275"/>
      <c r="AP158" s="275"/>
      <c r="AQ158" s="279"/>
    </row>
    <row r="159" spans="1:61" ht="14.25" thickBot="1" x14ac:dyDescent="0.2">
      <c r="A159" s="306"/>
      <c r="B159" s="290"/>
      <c r="C159" s="290"/>
      <c r="D159" s="290"/>
      <c r="E159" s="139" t="s">
        <v>6</v>
      </c>
      <c r="F159" s="270"/>
      <c r="G159" s="148" t="s">
        <v>7</v>
      </c>
      <c r="H159" s="270"/>
      <c r="I159" s="293"/>
      <c r="J159" s="273"/>
      <c r="K159" s="273"/>
      <c r="L159" s="141"/>
      <c r="M159" s="142"/>
      <c r="N159" s="280" t="s">
        <v>8</v>
      </c>
      <c r="O159" s="281"/>
      <c r="P159" s="281"/>
      <c r="Q159" s="281"/>
      <c r="R159" s="281"/>
      <c r="S159" s="281"/>
      <c r="T159" s="282"/>
      <c r="U159" s="151"/>
      <c r="V159" s="143" t="s">
        <v>10</v>
      </c>
      <c r="W159" s="144"/>
      <c r="X159" s="160"/>
      <c r="Y159" s="144"/>
      <c r="Z159" s="160"/>
      <c r="AA159" s="145"/>
      <c r="AB159" s="140" t="s">
        <v>11</v>
      </c>
      <c r="AC159" s="146"/>
      <c r="AD159" s="283" t="s">
        <v>8</v>
      </c>
      <c r="AE159" s="284"/>
      <c r="AF159" s="284"/>
      <c r="AG159" s="284"/>
      <c r="AH159" s="284"/>
      <c r="AI159" s="284"/>
      <c r="AJ159" s="285"/>
      <c r="AK159" s="280" t="s">
        <v>8</v>
      </c>
      <c r="AL159" s="281"/>
      <c r="AM159" s="281"/>
      <c r="AN159" s="281"/>
      <c r="AO159" s="281"/>
      <c r="AP159" s="281"/>
      <c r="AQ159" s="286"/>
    </row>
    <row r="160" spans="1:61" x14ac:dyDescent="0.15">
      <c r="A160" s="307">
        <v>32</v>
      </c>
      <c r="B160" s="271" t="str">
        <f>IF(OR(B155="",E160=""),"",B155+1)</f>
        <v/>
      </c>
      <c r="C160" s="225"/>
      <c r="D160" s="223"/>
      <c r="E160" s="131" t="str">
        <f>IF(C160="○",IF($D160&lt;&gt;"",VLOOKUP($D160,新規学連登録者入力シート!$A$2:$U$101,8,FALSE),""),IF($D160&lt;&gt;"",IF(VLOOKUP(個人情報!$D160,登録者リスト!$A$1:$F$43729,4,FALSE)=基本情報!$D$6,VLOOKUP(個人情報!$D160,登録者リスト!$A$1:$F$43729,3,FALSE),""),""))</f>
        <v/>
      </c>
      <c r="F160" s="214" t="str">
        <f>IF(C160="○",IF($D160&lt;&gt;"",VLOOKUP($D160,新規学連登録者入力シート!$A$2:$U$101,9,FALSE),""),IF($D160&lt;&gt;"",IF(VLOOKUP(個人情報!$D160,登録者リスト!$A$1:$G$43729,4,FALSE)=基本情報!$D$6,VLOOKUP(個人情報!$D160,登録者リスト!$A$1:$G$43729,7,FALSE),""),""))</f>
        <v/>
      </c>
      <c r="G160" s="132" t="str">
        <f>IF(C160="○",IF($D160&lt;&gt;"",VLOOKUP($D160,新規学連登録者入力シート!$A$2:$U$101,14,FALSE),""),IF($D160&lt;&gt;"",IF(VLOOKUP(個人情報!$D160,登録者リスト!$A$1:$F$43729,4,FALSE)=基本情報!$D$6,VLOOKUP(個人情報!$D160,登録者リスト!$A$1:$F$43729,5,FALSE),""),""))</f>
        <v/>
      </c>
      <c r="H160" s="212" t="str">
        <f>IF(C160="○",IF($D160&lt;&gt;"",VLOOKUP($D160,新規学連登録者入力シート!$A$2:$U$101,19,FALSE),""),IF($D160&lt;&gt;"",IF(VLOOKUP(個人情報!$D160,登録者リスト!$A$1:$H$43729,4,FALSE)=基本情報!$D$6,VLOOKUP(個人情報!$D160,登録者リスト!$A$1:$H$43729,8,FALSE),""),""))</f>
        <v/>
      </c>
      <c r="I160" s="216"/>
      <c r="J160" s="216"/>
      <c r="K160" s="218" t="str">
        <f>IFERROR(IF(I160="","",IF(AND(I160&lt;&gt;"107 ハーフマラソン",I160&lt;&gt;"062 10000mW"),IF(BA160="T",IF(VALUE(M160)&lt;=AY160,"A標準",IF(VALUE(M160)&lt;=AZ160,"B標準","未突破")),IF(VALUE(M160)&gt;=AY160,"A標準",IF(VALUE(M160)&gt;=AZ160,"B標準","未突破"))),IF(VALUE(M160)&lt;=AZ160,"","未突破"))),"")</f>
        <v/>
      </c>
      <c r="L160" s="105"/>
      <c r="M160" s="267" t="str">
        <f>IF(U160="",ASC(N160&amp;IF(P160&lt;&gt;"",TEXT(P160,"00"),"")&amp;IF(R160&lt;&gt;"",TEXT(R160,"00"),"")&amp;IF(T160&lt;&gt;"",TEXT(T160,"00"),"")),ASC(U160))</f>
        <v/>
      </c>
      <c r="N160" s="223"/>
      <c r="O160" s="196" t="s">
        <v>239</v>
      </c>
      <c r="P160" s="250"/>
      <c r="Q160" s="196" t="s">
        <v>240</v>
      </c>
      <c r="R160" s="250"/>
      <c r="S160" s="208" t="s">
        <v>241</v>
      </c>
      <c r="T160" s="252"/>
      <c r="U160" s="150"/>
      <c r="V160" s="152"/>
      <c r="W160" s="153" t="s">
        <v>23</v>
      </c>
      <c r="X160" s="161"/>
      <c r="Y160" s="153" t="s">
        <v>24</v>
      </c>
      <c r="Z160" s="161"/>
      <c r="AA160" s="153" t="s">
        <v>26</v>
      </c>
      <c r="AB160" s="216"/>
      <c r="AC160" s="101" t="e">
        <f>IF(#REF!="",ASC(AD160&amp;IF(AF160&lt;&gt;"",TEXT(AF160,"00"),"")&amp;IF(AH160&lt;&gt;"",TEXT(AH160,"00"),"")&amp;IF(AJ160&lt;&gt;"",TEXT(AJ160,"00"),"")),ASC(#REF!))</f>
        <v>#REF!</v>
      </c>
      <c r="AD160" s="198" t="str">
        <f>IF(I160="","",IF(I160="201 十種競技","",VLOOKUP(I160,大学記録!$A$3:$H$5,2,FALSE)))</f>
        <v/>
      </c>
      <c r="AE160" s="200" t="s">
        <v>239</v>
      </c>
      <c r="AF160" s="202" t="str">
        <f>IF(I160="","",IF(I160="201 十種競技","",VLOOKUP(I160,大学記録!$A$3:$H$5,4,FALSE)))</f>
        <v/>
      </c>
      <c r="AG160" s="200" t="s">
        <v>240</v>
      </c>
      <c r="AH160" s="202" t="str">
        <f>IF(I160="","",IF(I160="201 十種競技","",VLOOKUP(I160,大学記録!$A$3:$H$5,6,FALSE)))</f>
        <v/>
      </c>
      <c r="AI160" s="204" t="s">
        <v>241</v>
      </c>
      <c r="AJ160" s="262" t="str">
        <f>IF(I160="","",IF(I160="201 十種競技","",VLOOKUP(I160,大学記録!$A$3:$H$5,8,FALSE)))</f>
        <v/>
      </c>
      <c r="AK160" s="223"/>
      <c r="AL160" s="196" t="s">
        <v>239</v>
      </c>
      <c r="AM160" s="250"/>
      <c r="AN160" s="196" t="s">
        <v>240</v>
      </c>
      <c r="AO160" s="250"/>
      <c r="AP160" s="208" t="s">
        <v>241</v>
      </c>
      <c r="AQ160" s="287"/>
      <c r="AS160" s="5" t="str">
        <f>IF(AND(I160&lt;&gt;"107 ハーフマラソン",I160&lt;&gt;"062 10000mW"),D160 &amp; "-" &amp; I160,D160 &amp; "-" &amp; I160 &amp; J160)</f>
        <v>-</v>
      </c>
      <c r="AT160" s="5" t="str">
        <f>IF(ISERROR(VLOOKUP(個人情報!$AS160,登録者リスト!#REF!,4,FALSE)),"○","")</f>
        <v>○</v>
      </c>
      <c r="AU160" s="5" t="e">
        <f>IF(AND(I160&lt;&gt;"107 ハーフマラソン",I160&lt;&gt;"062 10000mW"),#REF! &amp; "-" &amp; I160,#REF! &amp; "-" &amp; I160 &amp; J160)</f>
        <v>#REF!</v>
      </c>
      <c r="AV160" s="5" t="str">
        <f>IF(ISERROR(VLOOKUP(AU160,突破者リスト外資格記録入力シート!$D$7:$M$106,2,FALSE)),"○","")</f>
        <v>○</v>
      </c>
      <c r="AW160" s="5" t="str">
        <f>IF(C160="○","整理番号","登録番号")</f>
        <v>登録番号</v>
      </c>
      <c r="AX160" s="5" t="str">
        <f>IF(I160="107 ハーフマラソン","H",IF(I160="062 10000mW","W",""))</f>
        <v/>
      </c>
      <c r="AY160" s="5" t="e">
        <f>VLOOKUP($I160 &amp; $J160,標準記録!$A$1:$D$26,2,FALSE)</f>
        <v>#N/A</v>
      </c>
      <c r="AZ160" s="5" t="e">
        <f>VLOOKUP($I160 &amp; $J160,標準記録!$A$1:$D$26,3,FALSE)</f>
        <v>#N/A</v>
      </c>
      <c r="BA160" s="5" t="e">
        <f>VLOOKUP($I160 &amp; $J160,標準記録!$A$1:$D$26,4,FALSE)</f>
        <v>#N/A</v>
      </c>
      <c r="BB160" s="5" t="str">
        <f>IF(BC160="","",A160)</f>
        <v/>
      </c>
      <c r="BC160" s="5" t="str">
        <f>IF(OR(I160="201 十種競技",I160="202 七種競技"),#REF!,"")</f>
        <v/>
      </c>
      <c r="BD160" s="5" t="str">
        <f>IF(I160="107 ハーフマラソン",#REF!,"")</f>
        <v/>
      </c>
      <c r="BE160" s="5" t="str">
        <f>I160 &amp; K160</f>
        <v/>
      </c>
      <c r="BF160" s="5">
        <f>I160</f>
        <v>0</v>
      </c>
      <c r="BG160" s="5">
        <f>COUNTIF($BF$5:$BF$401,I160)</f>
        <v>160</v>
      </c>
      <c r="BH160" s="5">
        <f>COUNTIF($BE$5:$BE$401,I160 &amp; "B標準")</f>
        <v>0</v>
      </c>
      <c r="BI160" s="5" t="str">
        <f>D158 &amp; D160</f>
        <v>登録番号</v>
      </c>
    </row>
    <row r="161" spans="1:61" ht="14.25" thickBot="1" x14ac:dyDescent="0.2">
      <c r="A161" s="308"/>
      <c r="B161" s="272"/>
      <c r="C161" s="226"/>
      <c r="D161" s="224"/>
      <c r="E161" s="128" t="str">
        <f>IF(C160="○",IF($D160&lt;&gt;"",VLOOKUP($D160,新規学連登録者入力シート!$A$2:$U$101,7,FALSE),""),IF($D160&lt;&gt;"",IF(VLOOKUP(個人情報!$D160,登録者リスト!$A$1:$F$43729,4,FALSE)=基本情報!$D$6,VLOOKUP(個人情報!$D160,登録者リスト!$A$1:$F$43729,2,FALSE),""),""))</f>
        <v/>
      </c>
      <c r="F161" s="215"/>
      <c r="G161" s="128" t="str">
        <f>IF(C160="○",IF($D160&lt;&gt;"",VLOOKUP($D160,新規学連登録者入力シート!$A$2:$U$101,19,FALSE),""),IF($D160&lt;&gt;"",IF(VLOOKUP(個人情報!$D160,登録者リスト!$A$1:$F$43729,4,FALSE)=基本情報!$D$6,VLOOKUP(個人情報!$D160,登録者リスト!$A$1:$F$43729,6,FALSE),""),""))</f>
        <v/>
      </c>
      <c r="H161" s="213"/>
      <c r="I161" s="217"/>
      <c r="J161" s="217"/>
      <c r="K161" s="219"/>
      <c r="L161" s="106"/>
      <c r="M161" s="268"/>
      <c r="N161" s="224"/>
      <c r="O161" s="197"/>
      <c r="P161" s="251"/>
      <c r="Q161" s="197"/>
      <c r="R161" s="251"/>
      <c r="S161" s="209"/>
      <c r="T161" s="253"/>
      <c r="U161" s="162"/>
      <c r="V161" s="154"/>
      <c r="W161" s="155" t="s">
        <v>23</v>
      </c>
      <c r="X161" s="94"/>
      <c r="Y161" s="155" t="s">
        <v>25</v>
      </c>
      <c r="Z161" s="94"/>
      <c r="AA161" s="155" t="s">
        <v>26</v>
      </c>
      <c r="AB161" s="217"/>
      <c r="AC161" s="102" t="e">
        <f>IF(#REF!="",ASC(AD160&amp;IF(AF161&lt;&gt;"",TEXT(AF161,"00"),"")&amp;IF(AH161&lt;&gt;"",TEXT(AH161,"00"),"")&amp;IF(AJ161&lt;&gt;"",TEXT(AJ161,"00"),"")),ASC(#REF!))</f>
        <v>#REF!</v>
      </c>
      <c r="AD161" s="199"/>
      <c r="AE161" s="201"/>
      <c r="AF161" s="203"/>
      <c r="AG161" s="201"/>
      <c r="AH161" s="203"/>
      <c r="AI161" s="205"/>
      <c r="AJ161" s="263"/>
      <c r="AK161" s="224"/>
      <c r="AL161" s="197"/>
      <c r="AM161" s="251"/>
      <c r="AN161" s="197"/>
      <c r="AO161" s="251"/>
      <c r="AP161" s="209"/>
      <c r="AQ161" s="288"/>
      <c r="AS161" s="5" t="str">
        <f>IF(AND(I161&lt;&gt;"107 ハーフマラソン",I161&lt;&gt;"062 10000mW"),D160 &amp; "-" &amp; I161,D160 &amp; "-" &amp; I161 &amp; J161)</f>
        <v>-</v>
      </c>
      <c r="AT161" s="5" t="str">
        <f>IF(ISERROR(VLOOKUP(個人情報!$AS161,登録者リスト!#REF!,4,FALSE)),"○","")</f>
        <v>○</v>
      </c>
      <c r="AU161" s="5" t="e">
        <f>IF(AND(I161&lt;&gt;"107 ハーフマラソン",I161&lt;&gt;"062 10000mW"),#REF! &amp; "-" &amp; I161,#REF! &amp; "-" &amp; I161 &amp; J161)</f>
        <v>#REF!</v>
      </c>
      <c r="AV161" s="5" t="str">
        <f>IF(ISERROR(VLOOKUP(AU161,突破者リスト外資格記録入力シート!$D$7:$M$106,2,FALSE)),"○","")</f>
        <v>○</v>
      </c>
      <c r="AX161" s="5" t="str">
        <f>IF(I161="107 ハーフマラソン","H",IF(I161="062 10000mW","W",""))</f>
        <v/>
      </c>
      <c r="AY161" s="5" t="e">
        <f>VLOOKUP($I161 &amp; $J161,標準記録!$A$1:$D$26,2,FALSE)</f>
        <v>#N/A</v>
      </c>
      <c r="AZ161" s="5" t="e">
        <f>VLOOKUP($I161 &amp; $J161,標準記録!$A$1:$D$26,3,FALSE)</f>
        <v>#N/A</v>
      </c>
      <c r="BA161" s="5" t="e">
        <f>VLOOKUP($I161 &amp; $J161,標準記録!$A$1:$D$26,4,FALSE)</f>
        <v>#N/A</v>
      </c>
      <c r="BB161" s="5" t="str">
        <f>IF(BC161="","",A160)</f>
        <v/>
      </c>
      <c r="BC161" s="5" t="str">
        <f>IF(OR(I161="201 十種競技",I161="202 七種競技"),#REF!,"")</f>
        <v/>
      </c>
      <c r="BD161" s="5" t="str">
        <f>IF(I161="107 ハーフマラソン",#REF!,"")</f>
        <v/>
      </c>
      <c r="BE161" s="5" t="str">
        <f>I161 &amp; K161</f>
        <v/>
      </c>
      <c r="BF161" s="5">
        <f>I161</f>
        <v>0</v>
      </c>
      <c r="BG161" s="5">
        <f>COUNTIF($BF$5:$BF$401,I161)</f>
        <v>160</v>
      </c>
      <c r="BH161" s="5">
        <f>COUNTIF($BE$5:$BE$401,I161 &amp; "B標準")</f>
        <v>0</v>
      </c>
    </row>
    <row r="162" spans="1:61" ht="15" thickTop="1" thickBot="1" x14ac:dyDescent="0.2">
      <c r="A162" s="309"/>
      <c r="B162" s="256" t="s">
        <v>128</v>
      </c>
      <c r="C162" s="257"/>
      <c r="D162" s="257"/>
      <c r="E162" s="257"/>
      <c r="F162" s="257"/>
      <c r="G162" s="258"/>
      <c r="H162" s="133"/>
      <c r="I162" s="259"/>
      <c r="J162" s="260"/>
      <c r="K162" s="260"/>
      <c r="L162" s="260"/>
      <c r="M162" s="260"/>
      <c r="N162" s="260"/>
      <c r="O162" s="260"/>
      <c r="P162" s="260"/>
      <c r="Q162" s="260"/>
      <c r="R162" s="260"/>
      <c r="S162" s="260"/>
      <c r="T162" s="260"/>
      <c r="U162" s="260"/>
      <c r="V162" s="260"/>
      <c r="W162" s="260"/>
      <c r="X162" s="260"/>
      <c r="Y162" s="260"/>
      <c r="Z162" s="260"/>
      <c r="AA162" s="260"/>
      <c r="AB162" s="260"/>
      <c r="AC162" s="260"/>
      <c r="AD162" s="260"/>
      <c r="AE162" s="260"/>
      <c r="AF162" s="260"/>
      <c r="AG162" s="260"/>
      <c r="AH162" s="260"/>
      <c r="AI162" s="260"/>
      <c r="AJ162" s="260"/>
      <c r="AK162" s="260"/>
      <c r="AL162" s="260"/>
      <c r="AM162" s="260"/>
      <c r="AN162" s="260"/>
      <c r="AO162" s="260"/>
      <c r="AP162" s="260"/>
      <c r="AQ162" s="261"/>
    </row>
    <row r="163" spans="1:61" ht="27" x14ac:dyDescent="0.15">
      <c r="A163" s="305"/>
      <c r="B163" s="289" t="s">
        <v>0</v>
      </c>
      <c r="C163" s="289" t="s">
        <v>242</v>
      </c>
      <c r="D163" s="289" t="str">
        <f>IF(C165="○","整理番号","登録番号")</f>
        <v>登録番号</v>
      </c>
      <c r="E163" s="134" t="s">
        <v>13550</v>
      </c>
      <c r="F163" s="291" t="s">
        <v>275</v>
      </c>
      <c r="G163" s="147" t="s">
        <v>1</v>
      </c>
      <c r="H163" s="269" t="s">
        <v>13551</v>
      </c>
      <c r="I163" s="292" t="s">
        <v>2</v>
      </c>
      <c r="J163" s="269" t="s">
        <v>284</v>
      </c>
      <c r="K163" s="269" t="s">
        <v>3</v>
      </c>
      <c r="L163" s="136" t="s">
        <v>243</v>
      </c>
      <c r="M163" s="137" t="s">
        <v>16</v>
      </c>
      <c r="N163" s="274" t="s">
        <v>4</v>
      </c>
      <c r="O163" s="275"/>
      <c r="P163" s="275"/>
      <c r="Q163" s="275"/>
      <c r="R163" s="275"/>
      <c r="S163" s="275"/>
      <c r="T163" s="275"/>
      <c r="U163" s="275"/>
      <c r="V163" s="275"/>
      <c r="W163" s="275"/>
      <c r="X163" s="275"/>
      <c r="Y163" s="275"/>
      <c r="Z163" s="275"/>
      <c r="AA163" s="275"/>
      <c r="AB163" s="276"/>
      <c r="AC163" s="138" t="s">
        <v>16</v>
      </c>
      <c r="AD163" s="277" t="s">
        <v>448</v>
      </c>
      <c r="AE163" s="278"/>
      <c r="AF163" s="278"/>
      <c r="AG163" s="278"/>
      <c r="AH163" s="278"/>
      <c r="AI163" s="278"/>
      <c r="AJ163" s="278"/>
      <c r="AK163" s="274" t="s">
        <v>445</v>
      </c>
      <c r="AL163" s="275"/>
      <c r="AM163" s="275"/>
      <c r="AN163" s="275"/>
      <c r="AO163" s="275"/>
      <c r="AP163" s="275"/>
      <c r="AQ163" s="279"/>
    </row>
    <row r="164" spans="1:61" ht="14.25" thickBot="1" x14ac:dyDescent="0.2">
      <c r="A164" s="306"/>
      <c r="B164" s="290"/>
      <c r="C164" s="290"/>
      <c r="D164" s="290"/>
      <c r="E164" s="139" t="s">
        <v>6</v>
      </c>
      <c r="F164" s="270"/>
      <c r="G164" s="148" t="s">
        <v>7</v>
      </c>
      <c r="H164" s="270"/>
      <c r="I164" s="293"/>
      <c r="J164" s="273"/>
      <c r="K164" s="273"/>
      <c r="L164" s="141"/>
      <c r="M164" s="142"/>
      <c r="N164" s="280" t="s">
        <v>8</v>
      </c>
      <c r="O164" s="281"/>
      <c r="P164" s="281"/>
      <c r="Q164" s="281"/>
      <c r="R164" s="281"/>
      <c r="S164" s="281"/>
      <c r="T164" s="282"/>
      <c r="U164" s="151"/>
      <c r="V164" s="143" t="s">
        <v>10</v>
      </c>
      <c r="W164" s="144"/>
      <c r="X164" s="160"/>
      <c r="Y164" s="144"/>
      <c r="Z164" s="160"/>
      <c r="AA164" s="145"/>
      <c r="AB164" s="140" t="s">
        <v>11</v>
      </c>
      <c r="AC164" s="146"/>
      <c r="AD164" s="283" t="s">
        <v>8</v>
      </c>
      <c r="AE164" s="284"/>
      <c r="AF164" s="284"/>
      <c r="AG164" s="284"/>
      <c r="AH164" s="284"/>
      <c r="AI164" s="284"/>
      <c r="AJ164" s="285"/>
      <c r="AK164" s="280" t="s">
        <v>8</v>
      </c>
      <c r="AL164" s="281"/>
      <c r="AM164" s="281"/>
      <c r="AN164" s="281"/>
      <c r="AO164" s="281"/>
      <c r="AP164" s="281"/>
      <c r="AQ164" s="286"/>
    </row>
    <row r="165" spans="1:61" x14ac:dyDescent="0.15">
      <c r="A165" s="307">
        <v>33</v>
      </c>
      <c r="B165" s="271" t="str">
        <f>IF(OR(B160="",E165=""),"",B160+1)</f>
        <v/>
      </c>
      <c r="C165" s="225"/>
      <c r="D165" s="223"/>
      <c r="E165" s="131" t="str">
        <f>IF(C165="○",IF($D165&lt;&gt;"",VLOOKUP($D165,新規学連登録者入力シート!$A$2:$U$101,8,FALSE),""),IF($D165&lt;&gt;"",IF(VLOOKUP(個人情報!$D165,登録者リスト!$A$1:$F$43729,4,FALSE)=基本情報!$D$6,VLOOKUP(個人情報!$D165,登録者リスト!$A$1:$F$43729,3,FALSE),""),""))</f>
        <v/>
      </c>
      <c r="F165" s="214" t="str">
        <f>IF(C165="○",IF($D165&lt;&gt;"",VLOOKUP($D165,新規学連登録者入力シート!$A$2:$U$101,9,FALSE),""),IF($D165&lt;&gt;"",IF(VLOOKUP(個人情報!$D165,登録者リスト!$A$1:$G$43729,4,FALSE)=基本情報!$D$6,VLOOKUP(個人情報!$D165,登録者リスト!$A$1:$G$43729,7,FALSE),""),""))</f>
        <v/>
      </c>
      <c r="G165" s="132" t="str">
        <f>IF(C165="○",IF($D165&lt;&gt;"",VLOOKUP($D165,新規学連登録者入力シート!$A$2:$U$101,14,FALSE),""),IF($D165&lt;&gt;"",IF(VLOOKUP(個人情報!$D165,登録者リスト!$A$1:$F$43729,4,FALSE)=基本情報!$D$6,VLOOKUP(個人情報!$D165,登録者リスト!$A$1:$F$43729,5,FALSE),""),""))</f>
        <v/>
      </c>
      <c r="H165" s="212" t="str">
        <f>IF(C165="○",IF($D165&lt;&gt;"",VLOOKUP($D165,新規学連登録者入力シート!$A$2:$U$101,19,FALSE),""),IF($D165&lt;&gt;"",IF(VLOOKUP(個人情報!$D165,登録者リスト!$A$1:$H$43729,4,FALSE)=基本情報!$D$6,VLOOKUP(個人情報!$D165,登録者リスト!$A$1:$H$43729,8,FALSE),""),""))</f>
        <v/>
      </c>
      <c r="I165" s="216"/>
      <c r="J165" s="216"/>
      <c r="K165" s="218" t="str">
        <f>IFERROR(IF(I165="","",IF(AND(I165&lt;&gt;"107 ハーフマラソン",I165&lt;&gt;"062 10000mW"),IF(BA165="T",IF(VALUE(M165)&lt;=AY165,"A標準",IF(VALUE(M165)&lt;=AZ165,"B標準","未突破")),IF(VALUE(M165)&gt;=AY165,"A標準",IF(VALUE(M165)&gt;=AZ165,"B標準","未突破"))),IF(VALUE(M165)&lt;=AZ165,"","未突破"))),"")</f>
        <v/>
      </c>
      <c r="L165" s="105"/>
      <c r="M165" s="267" t="str">
        <f>IF(U165="",ASC(N165&amp;IF(P165&lt;&gt;"",TEXT(P165,"00"),"")&amp;IF(R165&lt;&gt;"",TEXT(R165,"00"),"")&amp;IF(T165&lt;&gt;"",TEXT(T165,"00"),"")),ASC(U165))</f>
        <v/>
      </c>
      <c r="N165" s="223"/>
      <c r="O165" s="196" t="s">
        <v>239</v>
      </c>
      <c r="P165" s="250"/>
      <c r="Q165" s="196" t="s">
        <v>240</v>
      </c>
      <c r="R165" s="250"/>
      <c r="S165" s="208" t="s">
        <v>241</v>
      </c>
      <c r="T165" s="252"/>
      <c r="U165" s="150"/>
      <c r="V165" s="152"/>
      <c r="W165" s="153" t="s">
        <v>23</v>
      </c>
      <c r="X165" s="161"/>
      <c r="Y165" s="153" t="s">
        <v>24</v>
      </c>
      <c r="Z165" s="161"/>
      <c r="AA165" s="153" t="s">
        <v>26</v>
      </c>
      <c r="AB165" s="216"/>
      <c r="AC165" s="101" t="e">
        <f>IF(#REF!="",ASC(AD165&amp;IF(AF165&lt;&gt;"",TEXT(AF165,"00"),"")&amp;IF(AH165&lt;&gt;"",TEXT(AH165,"00"),"")&amp;IF(AJ165&lt;&gt;"",TEXT(AJ165,"00"),"")),ASC(#REF!))</f>
        <v>#REF!</v>
      </c>
      <c r="AD165" s="198" t="str">
        <f>IF(I165="","",IF(I165="201 十種競技","",VLOOKUP(I165,大学記録!$A$3:$H$5,2,FALSE)))</f>
        <v/>
      </c>
      <c r="AE165" s="200" t="s">
        <v>239</v>
      </c>
      <c r="AF165" s="202" t="str">
        <f>IF(I165="","",IF(I165="201 十種競技","",VLOOKUP(I165,大学記録!$A$3:$H$5,4,FALSE)))</f>
        <v/>
      </c>
      <c r="AG165" s="200" t="s">
        <v>240</v>
      </c>
      <c r="AH165" s="202" t="str">
        <f>IF(I165="","",IF(I165="201 十種競技","",VLOOKUP(I165,大学記録!$A$3:$H$5,6,FALSE)))</f>
        <v/>
      </c>
      <c r="AI165" s="204" t="s">
        <v>241</v>
      </c>
      <c r="AJ165" s="262" t="str">
        <f>IF(I165="","",IF(I165="201 十種競技","",VLOOKUP(I165,大学記録!$A$3:$H$5,8,FALSE)))</f>
        <v/>
      </c>
      <c r="AK165" s="223"/>
      <c r="AL165" s="196" t="s">
        <v>239</v>
      </c>
      <c r="AM165" s="250"/>
      <c r="AN165" s="196" t="s">
        <v>240</v>
      </c>
      <c r="AO165" s="250"/>
      <c r="AP165" s="208" t="s">
        <v>241</v>
      </c>
      <c r="AQ165" s="287"/>
      <c r="AS165" s="5" t="str">
        <f>IF(AND(I165&lt;&gt;"107 ハーフマラソン",I165&lt;&gt;"062 10000mW"),D165 &amp; "-" &amp; I165,D165 &amp; "-" &amp; I165 &amp; J165)</f>
        <v>-</v>
      </c>
      <c r="AT165" s="5" t="str">
        <f>IF(ISERROR(VLOOKUP(個人情報!$AS165,登録者リスト!#REF!,4,FALSE)),"○","")</f>
        <v>○</v>
      </c>
      <c r="AU165" s="5" t="e">
        <f>IF(AND(I165&lt;&gt;"107 ハーフマラソン",I165&lt;&gt;"062 10000mW"),#REF! &amp; "-" &amp; I165,#REF! &amp; "-" &amp; I165 &amp; J165)</f>
        <v>#REF!</v>
      </c>
      <c r="AV165" s="5" t="str">
        <f>IF(ISERROR(VLOOKUP(AU165,突破者リスト外資格記録入力シート!$D$7:$M$106,2,FALSE)),"○","")</f>
        <v>○</v>
      </c>
      <c r="AW165" s="5" t="str">
        <f>IF(C165="○","整理番号","登録番号")</f>
        <v>登録番号</v>
      </c>
      <c r="AX165" s="5" t="str">
        <f>IF(I165="107 ハーフマラソン","H",IF(I165="062 10000mW","W",""))</f>
        <v/>
      </c>
      <c r="AY165" s="5" t="e">
        <f>VLOOKUP($I165 &amp; $J165,標準記録!$A$1:$D$26,2,FALSE)</f>
        <v>#N/A</v>
      </c>
      <c r="AZ165" s="5" t="e">
        <f>VLOOKUP($I165 &amp; $J165,標準記録!$A$1:$D$26,3,FALSE)</f>
        <v>#N/A</v>
      </c>
      <c r="BA165" s="5" t="e">
        <f>VLOOKUP($I165 &amp; $J165,標準記録!$A$1:$D$26,4,FALSE)</f>
        <v>#N/A</v>
      </c>
      <c r="BB165" s="5" t="str">
        <f>IF(BC165="","",A165)</f>
        <v/>
      </c>
      <c r="BC165" s="5" t="str">
        <f>IF(OR(I165="201 十種競技",I165="202 七種競技"),#REF!,"")</f>
        <v/>
      </c>
      <c r="BD165" s="5" t="str">
        <f>IF(I165="107 ハーフマラソン",#REF!,"")</f>
        <v/>
      </c>
      <c r="BE165" s="5" t="str">
        <f>I165 &amp; K165</f>
        <v/>
      </c>
      <c r="BF165" s="5">
        <f>I165</f>
        <v>0</v>
      </c>
      <c r="BG165" s="5">
        <f>COUNTIF($BF$5:$BF$401,I165)</f>
        <v>160</v>
      </c>
      <c r="BH165" s="5">
        <f>COUNTIF($BE$5:$BE$401,I165 &amp; "B標準")</f>
        <v>0</v>
      </c>
      <c r="BI165" s="5" t="str">
        <f>D163 &amp; D165</f>
        <v>登録番号</v>
      </c>
    </row>
    <row r="166" spans="1:61" ht="14.25" thickBot="1" x14ac:dyDescent="0.2">
      <c r="A166" s="308"/>
      <c r="B166" s="272"/>
      <c r="C166" s="226"/>
      <c r="D166" s="224"/>
      <c r="E166" s="128" t="str">
        <f>IF(C165="○",IF($D165&lt;&gt;"",VLOOKUP($D165,新規学連登録者入力シート!$A$2:$U$101,7,FALSE),""),IF($D165&lt;&gt;"",IF(VLOOKUP(個人情報!$D165,登録者リスト!$A$1:$F$43729,4,FALSE)=基本情報!$D$6,VLOOKUP(個人情報!$D165,登録者リスト!$A$1:$F$43729,2,FALSE),""),""))</f>
        <v/>
      </c>
      <c r="F166" s="215"/>
      <c r="G166" s="128" t="str">
        <f>IF(C165="○",IF($D165&lt;&gt;"",VLOOKUP($D165,新規学連登録者入力シート!$A$2:$U$101,19,FALSE),""),IF($D165&lt;&gt;"",IF(VLOOKUP(個人情報!$D165,登録者リスト!$A$1:$F$43729,4,FALSE)=基本情報!$D$6,VLOOKUP(個人情報!$D165,登録者リスト!$A$1:$F$43729,6,FALSE),""),""))</f>
        <v/>
      </c>
      <c r="H166" s="213"/>
      <c r="I166" s="217"/>
      <c r="J166" s="217"/>
      <c r="K166" s="219"/>
      <c r="L166" s="106"/>
      <c r="M166" s="268"/>
      <c r="N166" s="224"/>
      <c r="O166" s="197"/>
      <c r="P166" s="251"/>
      <c r="Q166" s="197"/>
      <c r="R166" s="251"/>
      <c r="S166" s="209"/>
      <c r="T166" s="253"/>
      <c r="U166" s="162"/>
      <c r="V166" s="154"/>
      <c r="W166" s="155" t="s">
        <v>23</v>
      </c>
      <c r="X166" s="94"/>
      <c r="Y166" s="155" t="s">
        <v>25</v>
      </c>
      <c r="Z166" s="94"/>
      <c r="AA166" s="155" t="s">
        <v>26</v>
      </c>
      <c r="AB166" s="217"/>
      <c r="AC166" s="102" t="e">
        <f>IF(#REF!="",ASC(AD165&amp;IF(AF166&lt;&gt;"",TEXT(AF166,"00"),"")&amp;IF(AH166&lt;&gt;"",TEXT(AH166,"00"),"")&amp;IF(AJ166&lt;&gt;"",TEXT(AJ166,"00"),"")),ASC(#REF!))</f>
        <v>#REF!</v>
      </c>
      <c r="AD166" s="199"/>
      <c r="AE166" s="201"/>
      <c r="AF166" s="203"/>
      <c r="AG166" s="201"/>
      <c r="AH166" s="203"/>
      <c r="AI166" s="205"/>
      <c r="AJ166" s="263"/>
      <c r="AK166" s="224"/>
      <c r="AL166" s="197"/>
      <c r="AM166" s="251"/>
      <c r="AN166" s="197"/>
      <c r="AO166" s="251"/>
      <c r="AP166" s="209"/>
      <c r="AQ166" s="288"/>
      <c r="AS166" s="5" t="str">
        <f>IF(AND(I166&lt;&gt;"107 ハーフマラソン",I166&lt;&gt;"062 10000mW"),D165 &amp; "-" &amp; I166,D165 &amp; "-" &amp; I166 &amp; J166)</f>
        <v>-</v>
      </c>
      <c r="AT166" s="5" t="str">
        <f>IF(ISERROR(VLOOKUP(個人情報!$AS166,登録者リスト!#REF!,4,FALSE)),"○","")</f>
        <v>○</v>
      </c>
      <c r="AU166" s="5" t="e">
        <f>IF(AND(I166&lt;&gt;"107 ハーフマラソン",I166&lt;&gt;"062 10000mW"),#REF! &amp; "-" &amp; I166,#REF! &amp; "-" &amp; I166 &amp; J166)</f>
        <v>#REF!</v>
      </c>
      <c r="AV166" s="5" t="str">
        <f>IF(ISERROR(VLOOKUP(AU166,突破者リスト外資格記録入力シート!$D$7:$M$106,2,FALSE)),"○","")</f>
        <v>○</v>
      </c>
      <c r="AX166" s="5" t="str">
        <f>IF(I166="107 ハーフマラソン","H",IF(I166="062 10000mW","W",""))</f>
        <v/>
      </c>
      <c r="AY166" s="5" t="e">
        <f>VLOOKUP($I166 &amp; $J166,標準記録!$A$1:$D$26,2,FALSE)</f>
        <v>#N/A</v>
      </c>
      <c r="AZ166" s="5" t="e">
        <f>VLOOKUP($I166 &amp; $J166,標準記録!$A$1:$D$26,3,FALSE)</f>
        <v>#N/A</v>
      </c>
      <c r="BA166" s="5" t="e">
        <f>VLOOKUP($I166 &amp; $J166,標準記録!$A$1:$D$26,4,FALSE)</f>
        <v>#N/A</v>
      </c>
      <c r="BB166" s="5" t="str">
        <f>IF(BC166="","",A165)</f>
        <v/>
      </c>
      <c r="BC166" s="5" t="str">
        <f>IF(OR(I166="201 十種競技",I166="202 七種競技"),#REF!,"")</f>
        <v/>
      </c>
      <c r="BD166" s="5" t="str">
        <f>IF(I166="107 ハーフマラソン",#REF!,"")</f>
        <v/>
      </c>
      <c r="BE166" s="5" t="str">
        <f>I166 &amp; K166</f>
        <v/>
      </c>
      <c r="BF166" s="5">
        <f>I166</f>
        <v>0</v>
      </c>
      <c r="BG166" s="5">
        <f>COUNTIF($BF$5:$BF$401,I166)</f>
        <v>160</v>
      </c>
      <c r="BH166" s="5">
        <f>COUNTIF($BE$5:$BE$401,I166 &amp; "B標準")</f>
        <v>0</v>
      </c>
    </row>
    <row r="167" spans="1:61" ht="15" thickTop="1" thickBot="1" x14ac:dyDescent="0.2">
      <c r="A167" s="309"/>
      <c r="B167" s="256" t="s">
        <v>128</v>
      </c>
      <c r="C167" s="257"/>
      <c r="D167" s="257"/>
      <c r="E167" s="257"/>
      <c r="F167" s="257"/>
      <c r="G167" s="258"/>
      <c r="H167" s="133"/>
      <c r="I167" s="259"/>
      <c r="J167" s="260"/>
      <c r="K167" s="260"/>
      <c r="L167" s="260"/>
      <c r="M167" s="260"/>
      <c r="N167" s="260"/>
      <c r="O167" s="260"/>
      <c r="P167" s="260"/>
      <c r="Q167" s="260"/>
      <c r="R167" s="260"/>
      <c r="S167" s="260"/>
      <c r="T167" s="260"/>
      <c r="U167" s="260"/>
      <c r="V167" s="260"/>
      <c r="W167" s="260"/>
      <c r="X167" s="260"/>
      <c r="Y167" s="260"/>
      <c r="Z167" s="260"/>
      <c r="AA167" s="260"/>
      <c r="AB167" s="260"/>
      <c r="AC167" s="260"/>
      <c r="AD167" s="260"/>
      <c r="AE167" s="260"/>
      <c r="AF167" s="260"/>
      <c r="AG167" s="260"/>
      <c r="AH167" s="260"/>
      <c r="AI167" s="260"/>
      <c r="AJ167" s="260"/>
      <c r="AK167" s="260"/>
      <c r="AL167" s="260"/>
      <c r="AM167" s="260"/>
      <c r="AN167" s="260"/>
      <c r="AO167" s="260"/>
      <c r="AP167" s="260"/>
      <c r="AQ167" s="261"/>
    </row>
    <row r="168" spans="1:61" ht="27" x14ac:dyDescent="0.15">
      <c r="A168" s="305"/>
      <c r="B168" s="289" t="s">
        <v>0</v>
      </c>
      <c r="C168" s="289" t="s">
        <v>242</v>
      </c>
      <c r="D168" s="289" t="str">
        <f>IF(C170="○","整理番号","登録番号")</f>
        <v>登録番号</v>
      </c>
      <c r="E168" s="134" t="s">
        <v>13550</v>
      </c>
      <c r="F168" s="291" t="s">
        <v>275</v>
      </c>
      <c r="G168" s="147" t="s">
        <v>1</v>
      </c>
      <c r="H168" s="269" t="s">
        <v>13551</v>
      </c>
      <c r="I168" s="292" t="s">
        <v>2</v>
      </c>
      <c r="J168" s="269" t="s">
        <v>284</v>
      </c>
      <c r="K168" s="269" t="s">
        <v>3</v>
      </c>
      <c r="L168" s="136" t="s">
        <v>243</v>
      </c>
      <c r="M168" s="137" t="s">
        <v>16</v>
      </c>
      <c r="N168" s="294" t="s">
        <v>4</v>
      </c>
      <c r="O168" s="295"/>
      <c r="P168" s="295"/>
      <c r="Q168" s="295"/>
      <c r="R168" s="295"/>
      <c r="S168" s="295"/>
      <c r="T168" s="295"/>
      <c r="U168" s="295"/>
      <c r="V168" s="295"/>
      <c r="W168" s="295"/>
      <c r="X168" s="295"/>
      <c r="Y168" s="295"/>
      <c r="Z168" s="295"/>
      <c r="AA168" s="295"/>
      <c r="AB168" s="296"/>
      <c r="AC168" s="138" t="s">
        <v>16</v>
      </c>
      <c r="AD168" s="277" t="s">
        <v>448</v>
      </c>
      <c r="AE168" s="278"/>
      <c r="AF168" s="278"/>
      <c r="AG168" s="278"/>
      <c r="AH168" s="278"/>
      <c r="AI168" s="278"/>
      <c r="AJ168" s="278"/>
      <c r="AK168" s="274" t="s">
        <v>445</v>
      </c>
      <c r="AL168" s="275"/>
      <c r="AM168" s="275"/>
      <c r="AN168" s="275"/>
      <c r="AO168" s="275"/>
      <c r="AP168" s="275"/>
      <c r="AQ168" s="279"/>
    </row>
    <row r="169" spans="1:61" ht="14.25" thickBot="1" x14ac:dyDescent="0.2">
      <c r="A169" s="306"/>
      <c r="B169" s="290"/>
      <c r="C169" s="290"/>
      <c r="D169" s="290"/>
      <c r="E169" s="139" t="s">
        <v>6</v>
      </c>
      <c r="F169" s="270"/>
      <c r="G169" s="148" t="s">
        <v>7</v>
      </c>
      <c r="H169" s="270"/>
      <c r="I169" s="293"/>
      <c r="J169" s="273"/>
      <c r="K169" s="273"/>
      <c r="L169" s="141"/>
      <c r="M169" s="142"/>
      <c r="N169" s="280" t="s">
        <v>8</v>
      </c>
      <c r="O169" s="281"/>
      <c r="P169" s="281"/>
      <c r="Q169" s="281"/>
      <c r="R169" s="281"/>
      <c r="S169" s="281"/>
      <c r="T169" s="282"/>
      <c r="U169" s="151"/>
      <c r="V169" s="143" t="s">
        <v>10</v>
      </c>
      <c r="W169" s="144"/>
      <c r="X169" s="160"/>
      <c r="Y169" s="144"/>
      <c r="Z169" s="160"/>
      <c r="AA169" s="145"/>
      <c r="AB169" s="140" t="s">
        <v>11</v>
      </c>
      <c r="AC169" s="146"/>
      <c r="AD169" s="283" t="s">
        <v>8</v>
      </c>
      <c r="AE169" s="284"/>
      <c r="AF169" s="284"/>
      <c r="AG169" s="284"/>
      <c r="AH169" s="284"/>
      <c r="AI169" s="284"/>
      <c r="AJ169" s="285"/>
      <c r="AK169" s="280" t="s">
        <v>8</v>
      </c>
      <c r="AL169" s="281"/>
      <c r="AM169" s="281"/>
      <c r="AN169" s="281"/>
      <c r="AO169" s="281"/>
      <c r="AP169" s="281"/>
      <c r="AQ169" s="286"/>
    </row>
    <row r="170" spans="1:61" x14ac:dyDescent="0.15">
      <c r="A170" s="307">
        <v>34</v>
      </c>
      <c r="B170" s="271" t="str">
        <f>IF(OR(B165="",E170=""),"",B165+1)</f>
        <v/>
      </c>
      <c r="C170" s="225"/>
      <c r="D170" s="223"/>
      <c r="E170" s="131" t="str">
        <f>IF(C170="○",IF($D170&lt;&gt;"",VLOOKUP($D170,新規学連登録者入力シート!$A$2:$U$101,8,FALSE),""),IF($D170&lt;&gt;"",IF(VLOOKUP(個人情報!$D170,登録者リスト!$A$1:$F$43729,4,FALSE)=基本情報!$D$6,VLOOKUP(個人情報!$D170,登録者リスト!$A$1:$F$43729,3,FALSE),""),""))</f>
        <v/>
      </c>
      <c r="F170" s="214" t="str">
        <f>IF(C170="○",IF($D170&lt;&gt;"",VLOOKUP($D170,新規学連登録者入力シート!$A$2:$U$101,9,FALSE),""),IF($D170&lt;&gt;"",IF(VLOOKUP(個人情報!$D170,登録者リスト!$A$1:$G$43729,4,FALSE)=基本情報!$D$6,VLOOKUP(個人情報!$D170,登録者リスト!$A$1:$G$43729,7,FALSE),""),""))</f>
        <v/>
      </c>
      <c r="G170" s="132" t="str">
        <f>IF(C170="○",IF($D170&lt;&gt;"",VLOOKUP($D170,新規学連登録者入力シート!$A$2:$U$101,14,FALSE),""),IF($D170&lt;&gt;"",IF(VLOOKUP(個人情報!$D170,登録者リスト!$A$1:$F$43729,4,FALSE)=基本情報!$D$6,VLOOKUP(個人情報!$D170,登録者リスト!$A$1:$F$43729,5,FALSE),""),""))</f>
        <v/>
      </c>
      <c r="H170" s="212" t="str">
        <f>IF(C170="○",IF($D170&lt;&gt;"",VLOOKUP($D170,新規学連登録者入力シート!$A$2:$U$101,19,FALSE),""),IF($D170&lt;&gt;"",IF(VLOOKUP(個人情報!$D170,登録者リスト!$A$1:$H$43729,4,FALSE)=基本情報!$D$6,VLOOKUP(個人情報!$D170,登録者リスト!$A$1:$H$43729,8,FALSE),""),""))</f>
        <v/>
      </c>
      <c r="I170" s="216"/>
      <c r="J170" s="216"/>
      <c r="K170" s="218" t="str">
        <f>IFERROR(IF(I170="","",IF(AND(I170&lt;&gt;"107 ハーフマラソン",I170&lt;&gt;"062 10000mW"),IF(BA170="T",IF(VALUE(M170)&lt;=AY170,"A標準",IF(VALUE(M170)&lt;=AZ170,"B標準","未突破")),IF(VALUE(M170)&gt;=AY170,"A標準",IF(VALUE(M170)&gt;=AZ170,"B標準","未突破"))),IF(VALUE(M170)&lt;=AZ170,"","未突破"))),"")</f>
        <v/>
      </c>
      <c r="L170" s="105"/>
      <c r="M170" s="267" t="str">
        <f>IF(U170="",ASC(N170&amp;IF(P170&lt;&gt;"",TEXT(P170,"00"),"")&amp;IF(R170&lt;&gt;"",TEXT(R170,"00"),"")&amp;IF(T170&lt;&gt;"",TEXT(T170,"00"),"")),ASC(U170))</f>
        <v/>
      </c>
      <c r="N170" s="223"/>
      <c r="O170" s="196" t="s">
        <v>239</v>
      </c>
      <c r="P170" s="250"/>
      <c r="Q170" s="196" t="s">
        <v>240</v>
      </c>
      <c r="R170" s="250"/>
      <c r="S170" s="208" t="s">
        <v>241</v>
      </c>
      <c r="T170" s="252"/>
      <c r="U170" s="150"/>
      <c r="V170" s="152"/>
      <c r="W170" s="153" t="s">
        <v>23</v>
      </c>
      <c r="X170" s="161"/>
      <c r="Y170" s="153" t="s">
        <v>24</v>
      </c>
      <c r="Z170" s="161"/>
      <c r="AA170" s="153" t="s">
        <v>26</v>
      </c>
      <c r="AB170" s="216"/>
      <c r="AC170" s="101" t="e">
        <f>IF(#REF!="",ASC(AD170&amp;IF(AF170&lt;&gt;"",TEXT(AF170,"00"),"")&amp;IF(AH170&lt;&gt;"",TEXT(AH170,"00"),"")&amp;IF(AJ170&lt;&gt;"",TEXT(AJ170,"00"),"")),ASC(#REF!))</f>
        <v>#REF!</v>
      </c>
      <c r="AD170" s="198" t="str">
        <f>IF(I170="","",IF(I170="201 十種競技","",VLOOKUP(I170,大学記録!$A$3:$H$5,2,FALSE)))</f>
        <v/>
      </c>
      <c r="AE170" s="200" t="s">
        <v>239</v>
      </c>
      <c r="AF170" s="202" t="str">
        <f>IF(I170="","",IF(I170="201 十種競技","",VLOOKUP(I170,大学記録!$A$3:$H$5,4,FALSE)))</f>
        <v/>
      </c>
      <c r="AG170" s="200" t="s">
        <v>240</v>
      </c>
      <c r="AH170" s="202" t="str">
        <f>IF(I170="","",IF(I170="201 十種競技","",VLOOKUP(I170,大学記録!$A$3:$H$5,6,FALSE)))</f>
        <v/>
      </c>
      <c r="AI170" s="204" t="s">
        <v>241</v>
      </c>
      <c r="AJ170" s="262" t="str">
        <f>IF(I170="","",IF(I170="201 十種競技","",VLOOKUP(I170,大学記録!$A$3:$H$5,8,FALSE)))</f>
        <v/>
      </c>
      <c r="AK170" s="223"/>
      <c r="AL170" s="196" t="s">
        <v>239</v>
      </c>
      <c r="AM170" s="250"/>
      <c r="AN170" s="196" t="s">
        <v>240</v>
      </c>
      <c r="AO170" s="250"/>
      <c r="AP170" s="208" t="s">
        <v>241</v>
      </c>
      <c r="AQ170" s="287"/>
      <c r="AS170" s="5" t="str">
        <f>IF(AND(I170&lt;&gt;"107 ハーフマラソン",I170&lt;&gt;"062 10000mW"),D170 &amp; "-" &amp; I170,D170 &amp; "-" &amp; I170 &amp; J170)</f>
        <v>-</v>
      </c>
      <c r="AT170" s="5" t="str">
        <f>IF(ISERROR(VLOOKUP(個人情報!$AS170,登録者リスト!#REF!,4,FALSE)),"○","")</f>
        <v>○</v>
      </c>
      <c r="AU170" s="5" t="e">
        <f>IF(AND(I170&lt;&gt;"107 ハーフマラソン",I170&lt;&gt;"062 10000mW"),#REF! &amp; "-" &amp; I170,#REF! &amp; "-" &amp; I170 &amp; J170)</f>
        <v>#REF!</v>
      </c>
      <c r="AV170" s="5" t="str">
        <f>IF(ISERROR(VLOOKUP(AU170,突破者リスト外資格記録入力シート!$D$7:$M$106,2,FALSE)),"○","")</f>
        <v>○</v>
      </c>
      <c r="AW170" s="5" t="str">
        <f>IF(C170="○","整理番号","登録番号")</f>
        <v>登録番号</v>
      </c>
      <c r="AX170" s="5" t="str">
        <f>IF(I170="107 ハーフマラソン","H",IF(I170="062 10000mW","W",""))</f>
        <v/>
      </c>
      <c r="AY170" s="5" t="e">
        <f>VLOOKUP($I170 &amp; $J170,標準記録!$A$1:$D$26,2,FALSE)</f>
        <v>#N/A</v>
      </c>
      <c r="AZ170" s="5" t="e">
        <f>VLOOKUP($I170 &amp; $J170,標準記録!$A$1:$D$26,3,FALSE)</f>
        <v>#N/A</v>
      </c>
      <c r="BA170" s="5" t="e">
        <f>VLOOKUP($I170 &amp; $J170,標準記録!$A$1:$D$26,4,FALSE)</f>
        <v>#N/A</v>
      </c>
      <c r="BB170" s="5" t="str">
        <f>IF(BC170="","",A170)</f>
        <v/>
      </c>
      <c r="BC170" s="5" t="str">
        <f>IF(OR(I170="201 十種競技",I170="202 七種競技"),#REF!,"")</f>
        <v/>
      </c>
      <c r="BD170" s="5" t="str">
        <f>IF(I170="107 ハーフマラソン",#REF!,"")</f>
        <v/>
      </c>
      <c r="BE170" s="5" t="str">
        <f>I170 &amp; K170</f>
        <v/>
      </c>
      <c r="BF170" s="5">
        <f>I170</f>
        <v>0</v>
      </c>
      <c r="BG170" s="5">
        <f>COUNTIF($BF$5:$BF$401,I170)</f>
        <v>160</v>
      </c>
      <c r="BH170" s="5">
        <f>COUNTIF($BE$5:$BE$401,I170 &amp; "B標準")</f>
        <v>0</v>
      </c>
      <c r="BI170" s="5" t="str">
        <f>D168 &amp; D170</f>
        <v>登録番号</v>
      </c>
    </row>
    <row r="171" spans="1:61" ht="14.25" thickBot="1" x14ac:dyDescent="0.2">
      <c r="A171" s="308"/>
      <c r="B171" s="272"/>
      <c r="C171" s="226"/>
      <c r="D171" s="224"/>
      <c r="E171" s="128" t="str">
        <f>IF(C170="○",IF($D170&lt;&gt;"",VLOOKUP($D170,新規学連登録者入力シート!$A$2:$U$101,7,FALSE),""),IF($D170&lt;&gt;"",IF(VLOOKUP(個人情報!$D170,登録者リスト!$A$1:$F$43729,4,FALSE)=基本情報!$D$6,VLOOKUP(個人情報!$D170,登録者リスト!$A$1:$F$43729,2,FALSE),""),""))</f>
        <v/>
      </c>
      <c r="F171" s="215"/>
      <c r="G171" s="128" t="str">
        <f>IF(C170="○",IF($D170&lt;&gt;"",VLOOKUP($D170,新規学連登録者入力シート!$A$2:$U$101,19,FALSE),""),IF($D170&lt;&gt;"",IF(VLOOKUP(個人情報!$D170,登録者リスト!$A$1:$F$43729,4,FALSE)=基本情報!$D$6,VLOOKUP(個人情報!$D170,登録者リスト!$A$1:$F$43729,6,FALSE),""),""))</f>
        <v/>
      </c>
      <c r="H171" s="213"/>
      <c r="I171" s="217"/>
      <c r="J171" s="217"/>
      <c r="K171" s="219"/>
      <c r="L171" s="106"/>
      <c r="M171" s="268"/>
      <c r="N171" s="224"/>
      <c r="O171" s="197"/>
      <c r="P171" s="251"/>
      <c r="Q171" s="197"/>
      <c r="R171" s="251"/>
      <c r="S171" s="209"/>
      <c r="T171" s="253"/>
      <c r="U171" s="162"/>
      <c r="V171" s="154"/>
      <c r="W171" s="155" t="s">
        <v>23</v>
      </c>
      <c r="X171" s="94"/>
      <c r="Y171" s="155" t="s">
        <v>25</v>
      </c>
      <c r="Z171" s="94"/>
      <c r="AA171" s="155" t="s">
        <v>26</v>
      </c>
      <c r="AB171" s="217"/>
      <c r="AC171" s="102" t="e">
        <f>IF(#REF!="",ASC(AD170&amp;IF(AF171&lt;&gt;"",TEXT(AF171,"00"),"")&amp;IF(AH171&lt;&gt;"",TEXT(AH171,"00"),"")&amp;IF(AJ171&lt;&gt;"",TEXT(AJ171,"00"),"")),ASC(#REF!))</f>
        <v>#REF!</v>
      </c>
      <c r="AD171" s="199"/>
      <c r="AE171" s="201"/>
      <c r="AF171" s="203"/>
      <c r="AG171" s="201"/>
      <c r="AH171" s="203"/>
      <c r="AI171" s="205"/>
      <c r="AJ171" s="263"/>
      <c r="AK171" s="224"/>
      <c r="AL171" s="197"/>
      <c r="AM171" s="251"/>
      <c r="AN171" s="197"/>
      <c r="AO171" s="251"/>
      <c r="AP171" s="209"/>
      <c r="AQ171" s="288"/>
      <c r="AS171" s="5" t="str">
        <f>IF(AND(I171&lt;&gt;"107 ハーフマラソン",I171&lt;&gt;"062 10000mW"),D170 &amp; "-" &amp; I171,D170 &amp; "-" &amp; I171 &amp; J171)</f>
        <v>-</v>
      </c>
      <c r="AT171" s="5" t="str">
        <f>IF(ISERROR(VLOOKUP(個人情報!$AS171,登録者リスト!#REF!,4,FALSE)),"○","")</f>
        <v>○</v>
      </c>
      <c r="AU171" s="5" t="e">
        <f>IF(AND(I171&lt;&gt;"107 ハーフマラソン",I171&lt;&gt;"062 10000mW"),#REF! &amp; "-" &amp; I171,#REF! &amp; "-" &amp; I171 &amp; J171)</f>
        <v>#REF!</v>
      </c>
      <c r="AV171" s="5" t="str">
        <f>IF(ISERROR(VLOOKUP(AU171,突破者リスト外資格記録入力シート!$D$7:$M$106,2,FALSE)),"○","")</f>
        <v>○</v>
      </c>
      <c r="AX171" s="5" t="str">
        <f>IF(I171="107 ハーフマラソン","H",IF(I171="062 10000mW","W",""))</f>
        <v/>
      </c>
      <c r="AY171" s="5" t="e">
        <f>VLOOKUP($I171 &amp; $J171,標準記録!$A$1:$D$26,2,FALSE)</f>
        <v>#N/A</v>
      </c>
      <c r="AZ171" s="5" t="e">
        <f>VLOOKUP($I171 &amp; $J171,標準記録!$A$1:$D$26,3,FALSE)</f>
        <v>#N/A</v>
      </c>
      <c r="BA171" s="5" t="e">
        <f>VLOOKUP($I171 &amp; $J171,標準記録!$A$1:$D$26,4,FALSE)</f>
        <v>#N/A</v>
      </c>
      <c r="BB171" s="5" t="str">
        <f>IF(BC171="","",A170)</f>
        <v/>
      </c>
      <c r="BC171" s="5" t="str">
        <f>IF(OR(I171="201 十種競技",I171="202 七種競技"),#REF!,"")</f>
        <v/>
      </c>
      <c r="BD171" s="5" t="str">
        <f>IF(I171="107 ハーフマラソン",#REF!,"")</f>
        <v/>
      </c>
      <c r="BE171" s="5" t="str">
        <f>I171 &amp; K171</f>
        <v/>
      </c>
      <c r="BF171" s="5">
        <f>I171</f>
        <v>0</v>
      </c>
      <c r="BG171" s="5">
        <f>COUNTIF($BF$5:$BF$401,I171)</f>
        <v>160</v>
      </c>
      <c r="BH171" s="5">
        <f>COUNTIF($BE$5:$BE$401,I171 &amp; "B標準")</f>
        <v>0</v>
      </c>
    </row>
    <row r="172" spans="1:61" ht="15" thickTop="1" thickBot="1" x14ac:dyDescent="0.2">
      <c r="A172" s="309"/>
      <c r="B172" s="256" t="s">
        <v>128</v>
      </c>
      <c r="C172" s="257"/>
      <c r="D172" s="257"/>
      <c r="E172" s="257"/>
      <c r="F172" s="257"/>
      <c r="G172" s="258"/>
      <c r="H172" s="133"/>
      <c r="I172" s="259"/>
      <c r="J172" s="260"/>
      <c r="K172" s="260"/>
      <c r="L172" s="260"/>
      <c r="M172" s="260"/>
      <c r="N172" s="260"/>
      <c r="O172" s="260"/>
      <c r="P172" s="260"/>
      <c r="Q172" s="260"/>
      <c r="R172" s="260"/>
      <c r="S172" s="260"/>
      <c r="T172" s="260"/>
      <c r="U172" s="260"/>
      <c r="V172" s="260"/>
      <c r="W172" s="260"/>
      <c r="X172" s="260"/>
      <c r="Y172" s="260"/>
      <c r="Z172" s="260"/>
      <c r="AA172" s="260"/>
      <c r="AB172" s="260"/>
      <c r="AC172" s="260"/>
      <c r="AD172" s="260"/>
      <c r="AE172" s="260"/>
      <c r="AF172" s="260"/>
      <c r="AG172" s="260"/>
      <c r="AH172" s="260"/>
      <c r="AI172" s="260"/>
      <c r="AJ172" s="260"/>
      <c r="AK172" s="260"/>
      <c r="AL172" s="260"/>
      <c r="AM172" s="260"/>
      <c r="AN172" s="260"/>
      <c r="AO172" s="260"/>
      <c r="AP172" s="260"/>
      <c r="AQ172" s="261"/>
    </row>
    <row r="173" spans="1:61" ht="27" x14ac:dyDescent="0.15">
      <c r="A173" s="305"/>
      <c r="B173" s="289" t="s">
        <v>0</v>
      </c>
      <c r="C173" s="289" t="s">
        <v>242</v>
      </c>
      <c r="D173" s="289" t="str">
        <f>IF(C175="○","整理番号","登録番号")</f>
        <v>登録番号</v>
      </c>
      <c r="E173" s="134" t="s">
        <v>13550</v>
      </c>
      <c r="F173" s="291" t="s">
        <v>275</v>
      </c>
      <c r="G173" s="147" t="s">
        <v>1</v>
      </c>
      <c r="H173" s="269" t="s">
        <v>13551</v>
      </c>
      <c r="I173" s="292" t="s">
        <v>2</v>
      </c>
      <c r="J173" s="269" t="s">
        <v>284</v>
      </c>
      <c r="K173" s="269" t="s">
        <v>3</v>
      </c>
      <c r="L173" s="136" t="s">
        <v>243</v>
      </c>
      <c r="M173" s="137" t="s">
        <v>16</v>
      </c>
      <c r="N173" s="274" t="s">
        <v>4</v>
      </c>
      <c r="O173" s="275"/>
      <c r="P173" s="275"/>
      <c r="Q173" s="275"/>
      <c r="R173" s="275"/>
      <c r="S173" s="275"/>
      <c r="T173" s="275"/>
      <c r="U173" s="275"/>
      <c r="V173" s="275"/>
      <c r="W173" s="275"/>
      <c r="X173" s="275"/>
      <c r="Y173" s="275"/>
      <c r="Z173" s="275"/>
      <c r="AA173" s="275"/>
      <c r="AB173" s="276"/>
      <c r="AC173" s="138" t="s">
        <v>16</v>
      </c>
      <c r="AD173" s="277" t="s">
        <v>448</v>
      </c>
      <c r="AE173" s="278"/>
      <c r="AF173" s="278"/>
      <c r="AG173" s="278"/>
      <c r="AH173" s="278"/>
      <c r="AI173" s="278"/>
      <c r="AJ173" s="278"/>
      <c r="AK173" s="274" t="s">
        <v>445</v>
      </c>
      <c r="AL173" s="275"/>
      <c r="AM173" s="275"/>
      <c r="AN173" s="275"/>
      <c r="AO173" s="275"/>
      <c r="AP173" s="275"/>
      <c r="AQ173" s="279"/>
    </row>
    <row r="174" spans="1:61" ht="14.25" thickBot="1" x14ac:dyDescent="0.2">
      <c r="A174" s="306"/>
      <c r="B174" s="290"/>
      <c r="C174" s="290"/>
      <c r="D174" s="290"/>
      <c r="E174" s="139" t="s">
        <v>6</v>
      </c>
      <c r="F174" s="270"/>
      <c r="G174" s="148" t="s">
        <v>7</v>
      </c>
      <c r="H174" s="270"/>
      <c r="I174" s="293"/>
      <c r="J174" s="273"/>
      <c r="K174" s="273"/>
      <c r="L174" s="141"/>
      <c r="M174" s="142"/>
      <c r="N174" s="280" t="s">
        <v>8</v>
      </c>
      <c r="O174" s="281"/>
      <c r="P174" s="281"/>
      <c r="Q174" s="281"/>
      <c r="R174" s="281"/>
      <c r="S174" s="281"/>
      <c r="T174" s="282"/>
      <c r="U174" s="151"/>
      <c r="V174" s="143" t="s">
        <v>10</v>
      </c>
      <c r="W174" s="144"/>
      <c r="X174" s="160"/>
      <c r="Y174" s="144"/>
      <c r="Z174" s="160"/>
      <c r="AA174" s="145"/>
      <c r="AB174" s="140" t="s">
        <v>11</v>
      </c>
      <c r="AC174" s="146"/>
      <c r="AD174" s="283" t="s">
        <v>8</v>
      </c>
      <c r="AE174" s="284"/>
      <c r="AF174" s="284"/>
      <c r="AG174" s="284"/>
      <c r="AH174" s="284"/>
      <c r="AI174" s="284"/>
      <c r="AJ174" s="285"/>
      <c r="AK174" s="280" t="s">
        <v>8</v>
      </c>
      <c r="AL174" s="281"/>
      <c r="AM174" s="281"/>
      <c r="AN174" s="281"/>
      <c r="AO174" s="281"/>
      <c r="AP174" s="281"/>
      <c r="AQ174" s="286"/>
    </row>
    <row r="175" spans="1:61" x14ac:dyDescent="0.15">
      <c r="A175" s="307">
        <v>35</v>
      </c>
      <c r="B175" s="271" t="str">
        <f>IF(OR(B170="",E175=""),"",B170+1)</f>
        <v/>
      </c>
      <c r="C175" s="225"/>
      <c r="D175" s="223"/>
      <c r="E175" s="131" t="str">
        <f>IF(C175="○",IF($D175&lt;&gt;"",VLOOKUP($D175,新規学連登録者入力シート!$A$2:$U$101,8,FALSE),""),IF($D175&lt;&gt;"",IF(VLOOKUP(個人情報!$D175,登録者リスト!$A$1:$F$43729,4,FALSE)=基本情報!$D$6,VLOOKUP(個人情報!$D175,登録者リスト!$A$1:$F$43729,3,FALSE),""),""))</f>
        <v/>
      </c>
      <c r="F175" s="214" t="str">
        <f>IF(C175="○",IF($D175&lt;&gt;"",VLOOKUP($D175,新規学連登録者入力シート!$A$2:$U$101,9,FALSE),""),IF($D175&lt;&gt;"",IF(VLOOKUP(個人情報!$D175,登録者リスト!$A$1:$G$43729,4,FALSE)=基本情報!$D$6,VLOOKUP(個人情報!$D175,登録者リスト!$A$1:$G$43729,7,FALSE),""),""))</f>
        <v/>
      </c>
      <c r="G175" s="132" t="str">
        <f>IF(C175="○",IF($D175&lt;&gt;"",VLOOKUP($D175,新規学連登録者入力シート!$A$2:$U$101,14,FALSE),""),IF($D175&lt;&gt;"",IF(VLOOKUP(個人情報!$D175,登録者リスト!$A$1:$F$43729,4,FALSE)=基本情報!$D$6,VLOOKUP(個人情報!$D175,登録者リスト!$A$1:$F$43729,5,FALSE),""),""))</f>
        <v/>
      </c>
      <c r="H175" s="212" t="str">
        <f>IF(C175="○",IF($D175&lt;&gt;"",VLOOKUP($D175,新規学連登録者入力シート!$A$2:$U$101,19,FALSE),""),IF($D175&lt;&gt;"",IF(VLOOKUP(個人情報!$D175,登録者リスト!$A$1:$H$43729,4,FALSE)=基本情報!$D$6,VLOOKUP(個人情報!$D175,登録者リスト!$A$1:$H$43729,8,FALSE),""),""))</f>
        <v/>
      </c>
      <c r="I175" s="216"/>
      <c r="J175" s="216"/>
      <c r="K175" s="218" t="str">
        <f>IFERROR(IF(I175="","",IF(AND(I175&lt;&gt;"107 ハーフマラソン",I175&lt;&gt;"062 10000mW"),IF(BA175="T",IF(VALUE(M175)&lt;=AY175,"A標準",IF(VALUE(M175)&lt;=AZ175,"B標準","未突破")),IF(VALUE(M175)&gt;=AY175,"A標準",IF(VALUE(M175)&gt;=AZ175,"B標準","未突破"))),IF(VALUE(M175)&lt;=AZ175,"","未突破"))),"")</f>
        <v/>
      </c>
      <c r="L175" s="105"/>
      <c r="M175" s="267" t="str">
        <f>IF(U175="",ASC(N175&amp;IF(P175&lt;&gt;"",TEXT(P175,"00"),"")&amp;IF(R175&lt;&gt;"",TEXT(R175,"00"),"")&amp;IF(T175&lt;&gt;"",TEXT(T175,"00"),"")),ASC(U175))</f>
        <v/>
      </c>
      <c r="N175" s="223"/>
      <c r="O175" s="196" t="s">
        <v>239</v>
      </c>
      <c r="P175" s="250"/>
      <c r="Q175" s="196" t="s">
        <v>240</v>
      </c>
      <c r="R175" s="250"/>
      <c r="S175" s="208" t="s">
        <v>241</v>
      </c>
      <c r="T175" s="252"/>
      <c r="U175" s="150"/>
      <c r="V175" s="152"/>
      <c r="W175" s="153" t="s">
        <v>23</v>
      </c>
      <c r="X175" s="161"/>
      <c r="Y175" s="153" t="s">
        <v>24</v>
      </c>
      <c r="Z175" s="161"/>
      <c r="AA175" s="153" t="s">
        <v>26</v>
      </c>
      <c r="AB175" s="216"/>
      <c r="AC175" s="101" t="e">
        <f>IF(#REF!="",ASC(AD175&amp;IF(AF175&lt;&gt;"",TEXT(AF175,"00"),"")&amp;IF(AH175&lt;&gt;"",TEXT(AH175,"00"),"")&amp;IF(AJ175&lt;&gt;"",TEXT(AJ175,"00"),"")),ASC(#REF!))</f>
        <v>#REF!</v>
      </c>
      <c r="AD175" s="198" t="str">
        <f>IF(I175="","",IF(I175="201 十種競技","",VLOOKUP(I175,大学記録!$A$3:$H$5,2,FALSE)))</f>
        <v/>
      </c>
      <c r="AE175" s="200" t="s">
        <v>239</v>
      </c>
      <c r="AF175" s="202" t="str">
        <f>IF(I175="","",IF(I175="201 十種競技","",VLOOKUP(I175,大学記録!$A$3:$H$5,4,FALSE)))</f>
        <v/>
      </c>
      <c r="AG175" s="200" t="s">
        <v>240</v>
      </c>
      <c r="AH175" s="202" t="str">
        <f>IF(I175="","",IF(I175="201 十種競技","",VLOOKUP(I175,大学記録!$A$3:$H$5,6,FALSE)))</f>
        <v/>
      </c>
      <c r="AI175" s="204" t="s">
        <v>241</v>
      </c>
      <c r="AJ175" s="262" t="str">
        <f>IF(I175="","",IF(I175="201 十種競技","",VLOOKUP(I175,大学記録!$A$3:$H$5,8,FALSE)))</f>
        <v/>
      </c>
      <c r="AK175" s="223"/>
      <c r="AL175" s="196" t="s">
        <v>239</v>
      </c>
      <c r="AM175" s="250"/>
      <c r="AN175" s="196" t="s">
        <v>240</v>
      </c>
      <c r="AO175" s="250"/>
      <c r="AP175" s="208" t="s">
        <v>241</v>
      </c>
      <c r="AQ175" s="287"/>
      <c r="AS175" s="5" t="str">
        <f>IF(AND(I175&lt;&gt;"107 ハーフマラソン",I175&lt;&gt;"062 10000mW"),D175 &amp; "-" &amp; I175,D175 &amp; "-" &amp; I175 &amp; J175)</f>
        <v>-</v>
      </c>
      <c r="AT175" s="5" t="str">
        <f>IF(ISERROR(VLOOKUP(個人情報!$AS175,登録者リスト!#REF!,4,FALSE)),"○","")</f>
        <v>○</v>
      </c>
      <c r="AU175" s="5" t="e">
        <f>IF(AND(I175&lt;&gt;"107 ハーフマラソン",I175&lt;&gt;"062 10000mW"),#REF! &amp; "-" &amp; I175,#REF! &amp; "-" &amp; I175 &amp; J175)</f>
        <v>#REF!</v>
      </c>
      <c r="AV175" s="5" t="str">
        <f>IF(ISERROR(VLOOKUP(AU175,突破者リスト外資格記録入力シート!$D$7:$M$106,2,FALSE)),"○","")</f>
        <v>○</v>
      </c>
      <c r="AW175" s="5" t="str">
        <f>IF(C175="○","整理番号","登録番号")</f>
        <v>登録番号</v>
      </c>
      <c r="AX175" s="5" t="str">
        <f>IF(I175="107 ハーフマラソン","H",IF(I175="062 10000mW","W",""))</f>
        <v/>
      </c>
      <c r="AY175" s="5" t="e">
        <f>VLOOKUP($I175 &amp; $J175,標準記録!$A$1:$D$26,2,FALSE)</f>
        <v>#N/A</v>
      </c>
      <c r="AZ175" s="5" t="e">
        <f>VLOOKUP($I175 &amp; $J175,標準記録!$A$1:$D$26,3,FALSE)</f>
        <v>#N/A</v>
      </c>
      <c r="BA175" s="5" t="e">
        <f>VLOOKUP($I175 &amp; $J175,標準記録!$A$1:$D$26,4,FALSE)</f>
        <v>#N/A</v>
      </c>
      <c r="BB175" s="5" t="str">
        <f>IF(BC175="","",A175)</f>
        <v/>
      </c>
      <c r="BC175" s="5" t="str">
        <f>IF(OR(I175="201 十種競技",I175="202 七種競技"),#REF!,"")</f>
        <v/>
      </c>
      <c r="BD175" s="5" t="str">
        <f>IF(I175="107 ハーフマラソン",#REF!,"")</f>
        <v/>
      </c>
      <c r="BE175" s="5" t="str">
        <f>I175 &amp; K175</f>
        <v/>
      </c>
      <c r="BF175" s="5">
        <f>I175</f>
        <v>0</v>
      </c>
      <c r="BG175" s="5">
        <f>COUNTIF($BF$5:$BF$401,I175)</f>
        <v>160</v>
      </c>
      <c r="BH175" s="5">
        <f>COUNTIF($BE$5:$BE$401,I175 &amp; "B標準")</f>
        <v>0</v>
      </c>
      <c r="BI175" s="5" t="str">
        <f>D173 &amp; D175</f>
        <v>登録番号</v>
      </c>
    </row>
    <row r="176" spans="1:61" ht="14.25" thickBot="1" x14ac:dyDescent="0.2">
      <c r="A176" s="308"/>
      <c r="B176" s="272"/>
      <c r="C176" s="226"/>
      <c r="D176" s="224"/>
      <c r="E176" s="128" t="str">
        <f>IF(C175="○",IF($D175&lt;&gt;"",VLOOKUP($D175,新規学連登録者入力シート!$A$2:$U$101,7,FALSE),""),IF($D175&lt;&gt;"",IF(VLOOKUP(個人情報!$D175,登録者リスト!$A$1:$F$43729,4,FALSE)=基本情報!$D$6,VLOOKUP(個人情報!$D175,登録者リスト!$A$1:$F$43729,2,FALSE),""),""))</f>
        <v/>
      </c>
      <c r="F176" s="215"/>
      <c r="G176" s="128" t="str">
        <f>IF(C175="○",IF($D175&lt;&gt;"",VLOOKUP($D175,新規学連登録者入力シート!$A$2:$U$101,19,FALSE),""),IF($D175&lt;&gt;"",IF(VLOOKUP(個人情報!$D175,登録者リスト!$A$1:$F$43729,4,FALSE)=基本情報!$D$6,VLOOKUP(個人情報!$D175,登録者リスト!$A$1:$F$43729,6,FALSE),""),""))</f>
        <v/>
      </c>
      <c r="H176" s="213"/>
      <c r="I176" s="217"/>
      <c r="J176" s="217"/>
      <c r="K176" s="219"/>
      <c r="L176" s="106"/>
      <c r="M176" s="268"/>
      <c r="N176" s="224"/>
      <c r="O176" s="197"/>
      <c r="P176" s="251"/>
      <c r="Q176" s="197"/>
      <c r="R176" s="251"/>
      <c r="S176" s="209"/>
      <c r="T176" s="253"/>
      <c r="U176" s="162"/>
      <c r="V176" s="154"/>
      <c r="W176" s="155" t="s">
        <v>23</v>
      </c>
      <c r="X176" s="94"/>
      <c r="Y176" s="155" t="s">
        <v>25</v>
      </c>
      <c r="Z176" s="94"/>
      <c r="AA176" s="155" t="s">
        <v>26</v>
      </c>
      <c r="AB176" s="217"/>
      <c r="AC176" s="102" t="e">
        <f>IF(#REF!="",ASC(AD175&amp;IF(AF176&lt;&gt;"",TEXT(AF176,"00"),"")&amp;IF(AH176&lt;&gt;"",TEXT(AH176,"00"),"")&amp;IF(AJ176&lt;&gt;"",TEXT(AJ176,"00"),"")),ASC(#REF!))</f>
        <v>#REF!</v>
      </c>
      <c r="AD176" s="199"/>
      <c r="AE176" s="201"/>
      <c r="AF176" s="203"/>
      <c r="AG176" s="201"/>
      <c r="AH176" s="203"/>
      <c r="AI176" s="205"/>
      <c r="AJ176" s="263"/>
      <c r="AK176" s="224"/>
      <c r="AL176" s="197"/>
      <c r="AM176" s="251"/>
      <c r="AN176" s="197"/>
      <c r="AO176" s="251"/>
      <c r="AP176" s="209"/>
      <c r="AQ176" s="288"/>
      <c r="AS176" s="5" t="str">
        <f>IF(AND(I176&lt;&gt;"107 ハーフマラソン",I176&lt;&gt;"062 10000mW"),D175 &amp; "-" &amp; I176,D175 &amp; "-" &amp; I176 &amp; J176)</f>
        <v>-</v>
      </c>
      <c r="AT176" s="5" t="str">
        <f>IF(ISERROR(VLOOKUP(個人情報!$AS176,登録者リスト!#REF!,4,FALSE)),"○","")</f>
        <v>○</v>
      </c>
      <c r="AU176" s="5" t="e">
        <f>IF(AND(I176&lt;&gt;"107 ハーフマラソン",I176&lt;&gt;"062 10000mW"),#REF! &amp; "-" &amp; I176,#REF! &amp; "-" &amp; I176 &amp; J176)</f>
        <v>#REF!</v>
      </c>
      <c r="AV176" s="5" t="str">
        <f>IF(ISERROR(VLOOKUP(AU176,突破者リスト外資格記録入力シート!$D$7:$M$106,2,FALSE)),"○","")</f>
        <v>○</v>
      </c>
      <c r="AX176" s="5" t="str">
        <f>IF(I176="107 ハーフマラソン","H",IF(I176="062 10000mW","W",""))</f>
        <v/>
      </c>
      <c r="AY176" s="5" t="e">
        <f>VLOOKUP($I176 &amp; $J176,標準記録!$A$1:$D$26,2,FALSE)</f>
        <v>#N/A</v>
      </c>
      <c r="AZ176" s="5" t="e">
        <f>VLOOKUP($I176 &amp; $J176,標準記録!$A$1:$D$26,3,FALSE)</f>
        <v>#N/A</v>
      </c>
      <c r="BA176" s="5" t="e">
        <f>VLOOKUP($I176 &amp; $J176,標準記録!$A$1:$D$26,4,FALSE)</f>
        <v>#N/A</v>
      </c>
      <c r="BB176" s="5" t="str">
        <f>IF(BC176="","",A175)</f>
        <v/>
      </c>
      <c r="BC176" s="5" t="str">
        <f>IF(OR(I176="201 十種競技",I176="202 七種競技"),#REF!,"")</f>
        <v/>
      </c>
      <c r="BD176" s="5" t="str">
        <f>IF(I176="107 ハーフマラソン",#REF!,"")</f>
        <v/>
      </c>
      <c r="BE176" s="5" t="str">
        <f>I176 &amp; K176</f>
        <v/>
      </c>
      <c r="BF176" s="5">
        <f>I176</f>
        <v>0</v>
      </c>
      <c r="BG176" s="5">
        <f>COUNTIF($BF$5:$BF$401,I176)</f>
        <v>160</v>
      </c>
      <c r="BH176" s="5">
        <f>COUNTIF($BE$5:$BE$401,I176 &amp; "B標準")</f>
        <v>0</v>
      </c>
    </row>
    <row r="177" spans="1:61" ht="15" thickTop="1" thickBot="1" x14ac:dyDescent="0.2">
      <c r="A177" s="309"/>
      <c r="B177" s="256" t="s">
        <v>128</v>
      </c>
      <c r="C177" s="257"/>
      <c r="D177" s="257"/>
      <c r="E177" s="257"/>
      <c r="F177" s="257"/>
      <c r="G177" s="258"/>
      <c r="H177" s="133"/>
      <c r="I177" s="259"/>
      <c r="J177" s="260"/>
      <c r="K177" s="260"/>
      <c r="L177" s="260"/>
      <c r="M177" s="260"/>
      <c r="N177" s="260"/>
      <c r="O177" s="260"/>
      <c r="P177" s="260"/>
      <c r="Q177" s="260"/>
      <c r="R177" s="260"/>
      <c r="S177" s="260"/>
      <c r="T177" s="260"/>
      <c r="U177" s="260"/>
      <c r="V177" s="260"/>
      <c r="W177" s="260"/>
      <c r="X177" s="260"/>
      <c r="Y177" s="260"/>
      <c r="Z177" s="260"/>
      <c r="AA177" s="260"/>
      <c r="AB177" s="260"/>
      <c r="AC177" s="260"/>
      <c r="AD177" s="260"/>
      <c r="AE177" s="260"/>
      <c r="AF177" s="260"/>
      <c r="AG177" s="260"/>
      <c r="AH177" s="260"/>
      <c r="AI177" s="260"/>
      <c r="AJ177" s="260"/>
      <c r="AK177" s="260"/>
      <c r="AL177" s="260"/>
      <c r="AM177" s="260"/>
      <c r="AN177" s="260"/>
      <c r="AO177" s="260"/>
      <c r="AP177" s="260"/>
      <c r="AQ177" s="261"/>
    </row>
    <row r="178" spans="1:61" ht="27" x14ac:dyDescent="0.15">
      <c r="A178" s="305"/>
      <c r="B178" s="289" t="s">
        <v>0</v>
      </c>
      <c r="C178" s="289" t="s">
        <v>242</v>
      </c>
      <c r="D178" s="289" t="str">
        <f>IF(C180="○","整理番号","登録番号")</f>
        <v>登録番号</v>
      </c>
      <c r="E178" s="134" t="s">
        <v>13550</v>
      </c>
      <c r="F178" s="291" t="s">
        <v>275</v>
      </c>
      <c r="G178" s="147" t="s">
        <v>1</v>
      </c>
      <c r="H178" s="269" t="s">
        <v>13551</v>
      </c>
      <c r="I178" s="292" t="s">
        <v>2</v>
      </c>
      <c r="J178" s="269" t="s">
        <v>284</v>
      </c>
      <c r="K178" s="269" t="s">
        <v>3</v>
      </c>
      <c r="L178" s="136" t="s">
        <v>243</v>
      </c>
      <c r="M178" s="137" t="s">
        <v>16</v>
      </c>
      <c r="N178" s="274" t="s">
        <v>4</v>
      </c>
      <c r="O178" s="275"/>
      <c r="P178" s="275"/>
      <c r="Q178" s="275"/>
      <c r="R178" s="275"/>
      <c r="S178" s="275"/>
      <c r="T178" s="275"/>
      <c r="U178" s="275"/>
      <c r="V178" s="275"/>
      <c r="W178" s="275"/>
      <c r="X178" s="275"/>
      <c r="Y178" s="275"/>
      <c r="Z178" s="275"/>
      <c r="AA178" s="275"/>
      <c r="AB178" s="276"/>
      <c r="AC178" s="138" t="s">
        <v>16</v>
      </c>
      <c r="AD178" s="277" t="s">
        <v>448</v>
      </c>
      <c r="AE178" s="278"/>
      <c r="AF178" s="278"/>
      <c r="AG178" s="278"/>
      <c r="AH178" s="278"/>
      <c r="AI178" s="278"/>
      <c r="AJ178" s="278"/>
      <c r="AK178" s="274" t="s">
        <v>445</v>
      </c>
      <c r="AL178" s="275"/>
      <c r="AM178" s="275"/>
      <c r="AN178" s="275"/>
      <c r="AO178" s="275"/>
      <c r="AP178" s="275"/>
      <c r="AQ178" s="279"/>
    </row>
    <row r="179" spans="1:61" ht="14.25" thickBot="1" x14ac:dyDescent="0.2">
      <c r="A179" s="306"/>
      <c r="B179" s="290"/>
      <c r="C179" s="290"/>
      <c r="D179" s="290"/>
      <c r="E179" s="139" t="s">
        <v>6</v>
      </c>
      <c r="F179" s="270"/>
      <c r="G179" s="148" t="s">
        <v>7</v>
      </c>
      <c r="H179" s="270"/>
      <c r="I179" s="293"/>
      <c r="J179" s="273"/>
      <c r="K179" s="273"/>
      <c r="L179" s="141"/>
      <c r="M179" s="142"/>
      <c r="N179" s="280" t="s">
        <v>8</v>
      </c>
      <c r="O179" s="281"/>
      <c r="P179" s="281"/>
      <c r="Q179" s="281"/>
      <c r="R179" s="281"/>
      <c r="S179" s="281"/>
      <c r="T179" s="282"/>
      <c r="U179" s="151"/>
      <c r="V179" s="143" t="s">
        <v>10</v>
      </c>
      <c r="W179" s="144"/>
      <c r="X179" s="160"/>
      <c r="Y179" s="144"/>
      <c r="Z179" s="160"/>
      <c r="AA179" s="145"/>
      <c r="AB179" s="140" t="s">
        <v>11</v>
      </c>
      <c r="AC179" s="146"/>
      <c r="AD179" s="283" t="s">
        <v>8</v>
      </c>
      <c r="AE179" s="284"/>
      <c r="AF179" s="284"/>
      <c r="AG179" s="284"/>
      <c r="AH179" s="284"/>
      <c r="AI179" s="284"/>
      <c r="AJ179" s="285"/>
      <c r="AK179" s="280" t="s">
        <v>8</v>
      </c>
      <c r="AL179" s="281"/>
      <c r="AM179" s="281"/>
      <c r="AN179" s="281"/>
      <c r="AO179" s="281"/>
      <c r="AP179" s="281"/>
      <c r="AQ179" s="286"/>
    </row>
    <row r="180" spans="1:61" x14ac:dyDescent="0.15">
      <c r="A180" s="307">
        <v>36</v>
      </c>
      <c r="B180" s="271" t="str">
        <f>IF(OR(B175="",E180=""),"",B175+1)</f>
        <v/>
      </c>
      <c r="C180" s="225"/>
      <c r="D180" s="223"/>
      <c r="E180" s="131" t="str">
        <f>IF(C180="○",IF($D180&lt;&gt;"",VLOOKUP($D180,新規学連登録者入力シート!$A$2:$U$101,8,FALSE),""),IF($D180&lt;&gt;"",IF(VLOOKUP(個人情報!$D180,登録者リスト!$A$1:$F$43729,4,FALSE)=基本情報!$D$6,VLOOKUP(個人情報!$D180,登録者リスト!$A$1:$F$43729,3,FALSE),""),""))</f>
        <v/>
      </c>
      <c r="F180" s="214" t="str">
        <f>IF(C180="○",IF($D180&lt;&gt;"",VLOOKUP($D180,新規学連登録者入力シート!$A$2:$U$101,9,FALSE),""),IF($D180&lt;&gt;"",IF(VLOOKUP(個人情報!$D180,登録者リスト!$A$1:$G$43729,4,FALSE)=基本情報!$D$6,VLOOKUP(個人情報!$D180,登録者リスト!$A$1:$G$43729,7,FALSE),""),""))</f>
        <v/>
      </c>
      <c r="G180" s="132" t="str">
        <f>IF(C180="○",IF($D180&lt;&gt;"",VLOOKUP($D180,新規学連登録者入力シート!$A$2:$U$101,14,FALSE),""),IF($D180&lt;&gt;"",IF(VLOOKUP(個人情報!$D180,登録者リスト!$A$1:$F$43729,4,FALSE)=基本情報!$D$6,VLOOKUP(個人情報!$D180,登録者リスト!$A$1:$F$43729,5,FALSE),""),""))</f>
        <v/>
      </c>
      <c r="H180" s="212" t="str">
        <f>IF(C180="○",IF($D180&lt;&gt;"",VLOOKUP($D180,新規学連登録者入力シート!$A$2:$U$101,19,FALSE),""),IF($D180&lt;&gt;"",IF(VLOOKUP(個人情報!$D180,登録者リスト!$A$1:$H$43729,4,FALSE)=基本情報!$D$6,VLOOKUP(個人情報!$D180,登録者リスト!$A$1:$H$43729,8,FALSE),""),""))</f>
        <v/>
      </c>
      <c r="I180" s="216"/>
      <c r="J180" s="216"/>
      <c r="K180" s="218" t="str">
        <f>IFERROR(IF(I180="","",IF(AND(I180&lt;&gt;"107 ハーフマラソン",I180&lt;&gt;"062 10000mW"),IF(BA180="T",IF(VALUE(M180)&lt;=AY180,"A標準",IF(VALUE(M180)&lt;=AZ180,"B標準","未突破")),IF(VALUE(M180)&gt;=AY180,"A標準",IF(VALUE(M180)&gt;=AZ180,"B標準","未突破"))),IF(VALUE(M180)&lt;=AZ180,"","未突破"))),"")</f>
        <v/>
      </c>
      <c r="L180" s="105"/>
      <c r="M180" s="267" t="str">
        <f>IF(U180="",ASC(N180&amp;IF(P180&lt;&gt;"",TEXT(P180,"00"),"")&amp;IF(R180&lt;&gt;"",TEXT(R180,"00"),"")&amp;IF(T180&lt;&gt;"",TEXT(T180,"00"),"")),ASC(U180))</f>
        <v/>
      </c>
      <c r="N180" s="223"/>
      <c r="O180" s="196" t="s">
        <v>239</v>
      </c>
      <c r="P180" s="250"/>
      <c r="Q180" s="196" t="s">
        <v>240</v>
      </c>
      <c r="R180" s="250"/>
      <c r="S180" s="208" t="s">
        <v>241</v>
      </c>
      <c r="T180" s="252"/>
      <c r="U180" s="150"/>
      <c r="V180" s="152"/>
      <c r="W180" s="153" t="s">
        <v>23</v>
      </c>
      <c r="X180" s="161"/>
      <c r="Y180" s="153" t="s">
        <v>24</v>
      </c>
      <c r="Z180" s="161"/>
      <c r="AA180" s="153" t="s">
        <v>26</v>
      </c>
      <c r="AB180" s="216"/>
      <c r="AC180" s="101" t="e">
        <f>IF(#REF!="",ASC(AD180&amp;IF(AF180&lt;&gt;"",TEXT(AF180,"00"),"")&amp;IF(AH180&lt;&gt;"",TEXT(AH180,"00"),"")&amp;IF(AJ180&lt;&gt;"",TEXT(AJ180,"00"),"")),ASC(#REF!))</f>
        <v>#REF!</v>
      </c>
      <c r="AD180" s="198" t="str">
        <f>IF(I180="","",IF(I180="201 十種競技","",VLOOKUP(I180,大学記録!$A$3:$H$5,2,FALSE)))</f>
        <v/>
      </c>
      <c r="AE180" s="200" t="s">
        <v>239</v>
      </c>
      <c r="AF180" s="202" t="str">
        <f>IF(I180="","",IF(I180="201 十種競技","",VLOOKUP(I180,大学記録!$A$3:$H$5,4,FALSE)))</f>
        <v/>
      </c>
      <c r="AG180" s="200" t="s">
        <v>240</v>
      </c>
      <c r="AH180" s="202" t="str">
        <f>IF(I180="","",IF(I180="201 十種競技","",VLOOKUP(I180,大学記録!$A$3:$H$5,6,FALSE)))</f>
        <v/>
      </c>
      <c r="AI180" s="204" t="s">
        <v>241</v>
      </c>
      <c r="AJ180" s="262" t="str">
        <f>IF(I180="","",IF(I180="201 十種競技","",VLOOKUP(I180,大学記録!$A$3:$H$5,8,FALSE)))</f>
        <v/>
      </c>
      <c r="AK180" s="223"/>
      <c r="AL180" s="196" t="s">
        <v>239</v>
      </c>
      <c r="AM180" s="250"/>
      <c r="AN180" s="196" t="s">
        <v>240</v>
      </c>
      <c r="AO180" s="250"/>
      <c r="AP180" s="208" t="s">
        <v>241</v>
      </c>
      <c r="AQ180" s="287"/>
      <c r="AS180" s="5" t="str">
        <f>IF(AND(I180&lt;&gt;"107 ハーフマラソン",I180&lt;&gt;"062 10000mW"),D180 &amp; "-" &amp; I180,D180 &amp; "-" &amp; I180 &amp; J180)</f>
        <v>-</v>
      </c>
      <c r="AT180" s="5" t="str">
        <f>IF(ISERROR(VLOOKUP(個人情報!$AS180,登録者リスト!#REF!,4,FALSE)),"○","")</f>
        <v>○</v>
      </c>
      <c r="AU180" s="5" t="e">
        <f>IF(AND(I180&lt;&gt;"107 ハーフマラソン",I180&lt;&gt;"062 10000mW"),#REF! &amp; "-" &amp; I180,#REF! &amp; "-" &amp; I180 &amp; J180)</f>
        <v>#REF!</v>
      </c>
      <c r="AV180" s="5" t="str">
        <f>IF(ISERROR(VLOOKUP(AU180,突破者リスト外資格記録入力シート!$D$7:$M$106,2,FALSE)),"○","")</f>
        <v>○</v>
      </c>
      <c r="AW180" s="5" t="str">
        <f>IF(C180="○","整理番号","登録番号")</f>
        <v>登録番号</v>
      </c>
      <c r="AX180" s="5" t="str">
        <f>IF(I180="107 ハーフマラソン","H",IF(I180="062 10000mW","W",""))</f>
        <v/>
      </c>
      <c r="AY180" s="5" t="e">
        <f>VLOOKUP($I180 &amp; $J180,標準記録!$A$1:$D$26,2,FALSE)</f>
        <v>#N/A</v>
      </c>
      <c r="AZ180" s="5" t="e">
        <f>VLOOKUP($I180 &amp; $J180,標準記録!$A$1:$D$26,3,FALSE)</f>
        <v>#N/A</v>
      </c>
      <c r="BA180" s="5" t="e">
        <f>VLOOKUP($I180 &amp; $J180,標準記録!$A$1:$D$26,4,FALSE)</f>
        <v>#N/A</v>
      </c>
      <c r="BB180" s="5" t="str">
        <f>IF(BC180="","",A180)</f>
        <v/>
      </c>
      <c r="BC180" s="5" t="str">
        <f>IF(OR(I180="201 十種競技",I180="202 七種競技"),#REF!,"")</f>
        <v/>
      </c>
      <c r="BD180" s="5" t="str">
        <f>IF(I180="107 ハーフマラソン",#REF!,"")</f>
        <v/>
      </c>
      <c r="BE180" s="5" t="str">
        <f>I180 &amp; K180</f>
        <v/>
      </c>
      <c r="BF180" s="5">
        <f>I180</f>
        <v>0</v>
      </c>
      <c r="BG180" s="5">
        <f>COUNTIF($BF$5:$BF$401,I180)</f>
        <v>160</v>
      </c>
      <c r="BH180" s="5">
        <f>COUNTIF($BE$5:$BE$401,I180 &amp; "B標準")</f>
        <v>0</v>
      </c>
      <c r="BI180" s="5" t="str">
        <f>D178 &amp; D180</f>
        <v>登録番号</v>
      </c>
    </row>
    <row r="181" spans="1:61" ht="14.25" thickBot="1" x14ac:dyDescent="0.2">
      <c r="A181" s="308"/>
      <c r="B181" s="272"/>
      <c r="C181" s="226"/>
      <c r="D181" s="224"/>
      <c r="E181" s="128" t="str">
        <f>IF(C180="○",IF($D180&lt;&gt;"",VLOOKUP($D180,新規学連登録者入力シート!$A$2:$U$101,7,FALSE),""),IF($D180&lt;&gt;"",IF(VLOOKUP(個人情報!$D180,登録者リスト!$A$1:$F$43729,4,FALSE)=基本情報!$D$6,VLOOKUP(個人情報!$D180,登録者リスト!$A$1:$F$43729,2,FALSE),""),""))</f>
        <v/>
      </c>
      <c r="F181" s="215"/>
      <c r="G181" s="128" t="str">
        <f>IF(C180="○",IF($D180&lt;&gt;"",VLOOKUP($D180,新規学連登録者入力シート!$A$2:$U$101,19,FALSE),""),IF($D180&lt;&gt;"",IF(VLOOKUP(個人情報!$D180,登録者リスト!$A$1:$F$43729,4,FALSE)=基本情報!$D$6,VLOOKUP(個人情報!$D180,登録者リスト!$A$1:$F$43729,6,FALSE),""),""))</f>
        <v/>
      </c>
      <c r="H181" s="213"/>
      <c r="I181" s="217"/>
      <c r="J181" s="217"/>
      <c r="K181" s="219"/>
      <c r="L181" s="106"/>
      <c r="M181" s="268"/>
      <c r="N181" s="224"/>
      <c r="O181" s="197"/>
      <c r="P181" s="251"/>
      <c r="Q181" s="197"/>
      <c r="R181" s="251"/>
      <c r="S181" s="209"/>
      <c r="T181" s="253"/>
      <c r="U181" s="162"/>
      <c r="V181" s="154"/>
      <c r="W181" s="155" t="s">
        <v>23</v>
      </c>
      <c r="X181" s="94"/>
      <c r="Y181" s="155" t="s">
        <v>25</v>
      </c>
      <c r="Z181" s="94"/>
      <c r="AA181" s="155" t="s">
        <v>26</v>
      </c>
      <c r="AB181" s="217"/>
      <c r="AC181" s="102" t="e">
        <f>IF(#REF!="",ASC(AD180&amp;IF(AF181&lt;&gt;"",TEXT(AF181,"00"),"")&amp;IF(AH181&lt;&gt;"",TEXT(AH181,"00"),"")&amp;IF(AJ181&lt;&gt;"",TEXT(AJ181,"00"),"")),ASC(#REF!))</f>
        <v>#REF!</v>
      </c>
      <c r="AD181" s="199"/>
      <c r="AE181" s="201"/>
      <c r="AF181" s="203"/>
      <c r="AG181" s="201"/>
      <c r="AH181" s="203"/>
      <c r="AI181" s="205"/>
      <c r="AJ181" s="263"/>
      <c r="AK181" s="224"/>
      <c r="AL181" s="197"/>
      <c r="AM181" s="251"/>
      <c r="AN181" s="197"/>
      <c r="AO181" s="251"/>
      <c r="AP181" s="209"/>
      <c r="AQ181" s="288"/>
      <c r="AS181" s="5" t="str">
        <f>IF(AND(I181&lt;&gt;"107 ハーフマラソン",I181&lt;&gt;"062 10000mW"),D180 &amp; "-" &amp; I181,D180 &amp; "-" &amp; I181 &amp; J181)</f>
        <v>-</v>
      </c>
      <c r="AT181" s="5" t="str">
        <f>IF(ISERROR(VLOOKUP(個人情報!$AS181,登録者リスト!#REF!,4,FALSE)),"○","")</f>
        <v>○</v>
      </c>
      <c r="AU181" s="5" t="e">
        <f>IF(AND(I181&lt;&gt;"107 ハーフマラソン",I181&lt;&gt;"062 10000mW"),#REF! &amp; "-" &amp; I181,#REF! &amp; "-" &amp; I181 &amp; J181)</f>
        <v>#REF!</v>
      </c>
      <c r="AV181" s="5" t="str">
        <f>IF(ISERROR(VLOOKUP(AU181,突破者リスト外資格記録入力シート!$D$7:$M$106,2,FALSE)),"○","")</f>
        <v>○</v>
      </c>
      <c r="AX181" s="5" t="str">
        <f>IF(I181="107 ハーフマラソン","H",IF(I181="062 10000mW","W",""))</f>
        <v/>
      </c>
      <c r="AY181" s="5" t="e">
        <f>VLOOKUP($I181 &amp; $J181,標準記録!$A$1:$D$26,2,FALSE)</f>
        <v>#N/A</v>
      </c>
      <c r="AZ181" s="5" t="e">
        <f>VLOOKUP($I181 &amp; $J181,標準記録!$A$1:$D$26,3,FALSE)</f>
        <v>#N/A</v>
      </c>
      <c r="BA181" s="5" t="e">
        <f>VLOOKUP($I181 &amp; $J181,標準記録!$A$1:$D$26,4,FALSE)</f>
        <v>#N/A</v>
      </c>
      <c r="BB181" s="5" t="str">
        <f>IF(BC181="","",A180)</f>
        <v/>
      </c>
      <c r="BC181" s="5" t="str">
        <f>IF(OR(I181="201 十種競技",I181="202 七種競技"),#REF!,"")</f>
        <v/>
      </c>
      <c r="BD181" s="5" t="str">
        <f>IF(I181="107 ハーフマラソン",#REF!,"")</f>
        <v/>
      </c>
      <c r="BE181" s="5" t="str">
        <f>I181 &amp; K181</f>
        <v/>
      </c>
      <c r="BF181" s="5">
        <f>I181</f>
        <v>0</v>
      </c>
      <c r="BG181" s="5">
        <f>COUNTIF($BF$5:$BF$401,I181)</f>
        <v>160</v>
      </c>
      <c r="BH181" s="5">
        <f>COUNTIF($BE$5:$BE$401,I181 &amp; "B標準")</f>
        <v>0</v>
      </c>
    </row>
    <row r="182" spans="1:61" ht="15" thickTop="1" thickBot="1" x14ac:dyDescent="0.2">
      <c r="A182" s="309"/>
      <c r="B182" s="256" t="s">
        <v>128</v>
      </c>
      <c r="C182" s="257"/>
      <c r="D182" s="257"/>
      <c r="E182" s="257"/>
      <c r="F182" s="257"/>
      <c r="G182" s="258"/>
      <c r="H182" s="133"/>
      <c r="I182" s="259"/>
      <c r="J182" s="260"/>
      <c r="K182" s="260"/>
      <c r="L182" s="260"/>
      <c r="M182" s="260"/>
      <c r="N182" s="260"/>
      <c r="O182" s="260"/>
      <c r="P182" s="260"/>
      <c r="Q182" s="260"/>
      <c r="R182" s="260"/>
      <c r="S182" s="260"/>
      <c r="T182" s="260"/>
      <c r="U182" s="260"/>
      <c r="V182" s="260"/>
      <c r="W182" s="260"/>
      <c r="X182" s="260"/>
      <c r="Y182" s="260"/>
      <c r="Z182" s="260"/>
      <c r="AA182" s="260"/>
      <c r="AB182" s="260"/>
      <c r="AC182" s="260"/>
      <c r="AD182" s="260"/>
      <c r="AE182" s="260"/>
      <c r="AF182" s="260"/>
      <c r="AG182" s="260"/>
      <c r="AH182" s="260"/>
      <c r="AI182" s="260"/>
      <c r="AJ182" s="260"/>
      <c r="AK182" s="260"/>
      <c r="AL182" s="260"/>
      <c r="AM182" s="260"/>
      <c r="AN182" s="260"/>
      <c r="AO182" s="260"/>
      <c r="AP182" s="260"/>
      <c r="AQ182" s="261"/>
    </row>
    <row r="183" spans="1:61" ht="27" x14ac:dyDescent="0.15">
      <c r="A183" s="305"/>
      <c r="B183" s="289" t="s">
        <v>0</v>
      </c>
      <c r="C183" s="289" t="s">
        <v>242</v>
      </c>
      <c r="D183" s="289" t="str">
        <f>IF(C185="○","整理番号","登録番号")</f>
        <v>登録番号</v>
      </c>
      <c r="E183" s="134" t="s">
        <v>13550</v>
      </c>
      <c r="F183" s="291" t="s">
        <v>275</v>
      </c>
      <c r="G183" s="147" t="s">
        <v>1</v>
      </c>
      <c r="H183" s="269" t="s">
        <v>13551</v>
      </c>
      <c r="I183" s="292" t="s">
        <v>2</v>
      </c>
      <c r="J183" s="269" t="s">
        <v>284</v>
      </c>
      <c r="K183" s="269" t="s">
        <v>3</v>
      </c>
      <c r="L183" s="136" t="s">
        <v>243</v>
      </c>
      <c r="M183" s="137" t="s">
        <v>16</v>
      </c>
      <c r="N183" s="274" t="s">
        <v>4</v>
      </c>
      <c r="O183" s="275"/>
      <c r="P183" s="275"/>
      <c r="Q183" s="275"/>
      <c r="R183" s="275"/>
      <c r="S183" s="275"/>
      <c r="T183" s="275"/>
      <c r="U183" s="275"/>
      <c r="V183" s="275"/>
      <c r="W183" s="275"/>
      <c r="X183" s="275"/>
      <c r="Y183" s="275"/>
      <c r="Z183" s="275"/>
      <c r="AA183" s="275"/>
      <c r="AB183" s="276"/>
      <c r="AC183" s="138" t="s">
        <v>16</v>
      </c>
      <c r="AD183" s="277" t="s">
        <v>448</v>
      </c>
      <c r="AE183" s="278"/>
      <c r="AF183" s="278"/>
      <c r="AG183" s="278"/>
      <c r="AH183" s="278"/>
      <c r="AI183" s="278"/>
      <c r="AJ183" s="278"/>
      <c r="AK183" s="274" t="s">
        <v>445</v>
      </c>
      <c r="AL183" s="275"/>
      <c r="AM183" s="275"/>
      <c r="AN183" s="275"/>
      <c r="AO183" s="275"/>
      <c r="AP183" s="275"/>
      <c r="AQ183" s="279"/>
    </row>
    <row r="184" spans="1:61" ht="14.25" thickBot="1" x14ac:dyDescent="0.2">
      <c r="A184" s="306"/>
      <c r="B184" s="290"/>
      <c r="C184" s="290"/>
      <c r="D184" s="290"/>
      <c r="E184" s="139" t="s">
        <v>6</v>
      </c>
      <c r="F184" s="270"/>
      <c r="G184" s="148" t="s">
        <v>7</v>
      </c>
      <c r="H184" s="270"/>
      <c r="I184" s="293"/>
      <c r="J184" s="273"/>
      <c r="K184" s="273"/>
      <c r="L184" s="141"/>
      <c r="M184" s="142"/>
      <c r="N184" s="280" t="s">
        <v>8</v>
      </c>
      <c r="O184" s="281"/>
      <c r="P184" s="281"/>
      <c r="Q184" s="281"/>
      <c r="R184" s="281"/>
      <c r="S184" s="281"/>
      <c r="T184" s="282"/>
      <c r="U184" s="151"/>
      <c r="V184" s="143" t="s">
        <v>10</v>
      </c>
      <c r="W184" s="144"/>
      <c r="X184" s="160"/>
      <c r="Y184" s="144"/>
      <c r="Z184" s="160"/>
      <c r="AA184" s="145"/>
      <c r="AB184" s="140" t="s">
        <v>11</v>
      </c>
      <c r="AC184" s="146"/>
      <c r="AD184" s="283" t="s">
        <v>8</v>
      </c>
      <c r="AE184" s="284"/>
      <c r="AF184" s="284"/>
      <c r="AG184" s="284"/>
      <c r="AH184" s="284"/>
      <c r="AI184" s="284"/>
      <c r="AJ184" s="285"/>
      <c r="AK184" s="280" t="s">
        <v>8</v>
      </c>
      <c r="AL184" s="281"/>
      <c r="AM184" s="281"/>
      <c r="AN184" s="281"/>
      <c r="AO184" s="281"/>
      <c r="AP184" s="281"/>
      <c r="AQ184" s="286"/>
    </row>
    <row r="185" spans="1:61" x14ac:dyDescent="0.15">
      <c r="A185" s="307">
        <v>37</v>
      </c>
      <c r="B185" s="271" t="str">
        <f>IF(OR(B180="",E185=""),"",B180+1)</f>
        <v/>
      </c>
      <c r="C185" s="225"/>
      <c r="D185" s="223"/>
      <c r="E185" s="131" t="str">
        <f>IF(C185="○",IF($D185&lt;&gt;"",VLOOKUP($D185,新規学連登録者入力シート!$A$2:$U$101,8,FALSE),""),IF($D185&lt;&gt;"",IF(VLOOKUP(個人情報!$D185,登録者リスト!$A$1:$F$43729,4,FALSE)=基本情報!$D$6,VLOOKUP(個人情報!$D185,登録者リスト!$A$1:$F$43729,3,FALSE),""),""))</f>
        <v/>
      </c>
      <c r="F185" s="214" t="str">
        <f>IF(C185="○",IF($D185&lt;&gt;"",VLOOKUP($D185,新規学連登録者入力シート!$A$2:$U$101,9,FALSE),""),IF($D185&lt;&gt;"",IF(VLOOKUP(個人情報!$D185,登録者リスト!$A$1:$G$43729,4,FALSE)=基本情報!$D$6,VLOOKUP(個人情報!$D185,登録者リスト!$A$1:$G$43729,7,FALSE),""),""))</f>
        <v/>
      </c>
      <c r="G185" s="132" t="str">
        <f>IF(C185="○",IF($D185&lt;&gt;"",VLOOKUP($D185,新規学連登録者入力シート!$A$2:$U$101,14,FALSE),""),IF($D185&lt;&gt;"",IF(VLOOKUP(個人情報!$D185,登録者リスト!$A$1:$F$43729,4,FALSE)=基本情報!$D$6,VLOOKUP(個人情報!$D185,登録者リスト!$A$1:$F$43729,5,FALSE),""),""))</f>
        <v/>
      </c>
      <c r="H185" s="212" t="str">
        <f>IF(C185="○",IF($D185&lt;&gt;"",VLOOKUP($D185,新規学連登録者入力シート!$A$2:$U$101,19,FALSE),""),IF($D185&lt;&gt;"",IF(VLOOKUP(個人情報!$D185,登録者リスト!$A$1:$H$43729,4,FALSE)=基本情報!$D$6,VLOOKUP(個人情報!$D185,登録者リスト!$A$1:$H$43729,8,FALSE),""),""))</f>
        <v/>
      </c>
      <c r="I185" s="216"/>
      <c r="J185" s="216"/>
      <c r="K185" s="218" t="str">
        <f>IFERROR(IF(I185="","",IF(AND(I185&lt;&gt;"107 ハーフマラソン",I185&lt;&gt;"062 10000mW"),IF(BA185="T",IF(VALUE(M185)&lt;=AY185,"A標準",IF(VALUE(M185)&lt;=AZ185,"B標準","未突破")),IF(VALUE(M185)&gt;=AY185,"A標準",IF(VALUE(M185)&gt;=AZ185,"B標準","未突破"))),IF(VALUE(M185)&lt;=AZ185,"","未突破"))),"")</f>
        <v/>
      </c>
      <c r="L185" s="105"/>
      <c r="M185" s="267" t="str">
        <f>IF(U185="",ASC(N185&amp;IF(P185&lt;&gt;"",TEXT(P185,"00"),"")&amp;IF(R185&lt;&gt;"",TEXT(R185,"00"),"")&amp;IF(T185&lt;&gt;"",TEXT(T185,"00"),"")),ASC(U185))</f>
        <v/>
      </c>
      <c r="N185" s="223"/>
      <c r="O185" s="196" t="s">
        <v>239</v>
      </c>
      <c r="P185" s="250"/>
      <c r="Q185" s="196" t="s">
        <v>240</v>
      </c>
      <c r="R185" s="250"/>
      <c r="S185" s="208" t="s">
        <v>241</v>
      </c>
      <c r="T185" s="252"/>
      <c r="U185" s="150"/>
      <c r="V185" s="152"/>
      <c r="W185" s="153" t="s">
        <v>23</v>
      </c>
      <c r="X185" s="161"/>
      <c r="Y185" s="153" t="s">
        <v>24</v>
      </c>
      <c r="Z185" s="161"/>
      <c r="AA185" s="153" t="s">
        <v>26</v>
      </c>
      <c r="AB185" s="216"/>
      <c r="AC185" s="101" t="e">
        <f>IF(#REF!="",ASC(AD185&amp;IF(AF185&lt;&gt;"",TEXT(AF185,"00"),"")&amp;IF(AH185&lt;&gt;"",TEXT(AH185,"00"),"")&amp;IF(AJ185&lt;&gt;"",TEXT(AJ185,"00"),"")),ASC(#REF!))</f>
        <v>#REF!</v>
      </c>
      <c r="AD185" s="198" t="str">
        <f>IF(I185="","",IF(I185="201 十種競技","",VLOOKUP(I185,大学記録!$A$3:$H$5,2,FALSE)))</f>
        <v/>
      </c>
      <c r="AE185" s="200" t="s">
        <v>239</v>
      </c>
      <c r="AF185" s="202" t="str">
        <f>IF(I185="","",IF(I185="201 十種競技","",VLOOKUP(I185,大学記録!$A$3:$H$5,4,FALSE)))</f>
        <v/>
      </c>
      <c r="AG185" s="200" t="s">
        <v>240</v>
      </c>
      <c r="AH185" s="202" t="str">
        <f>IF(I185="","",IF(I185="201 十種競技","",VLOOKUP(I185,大学記録!$A$3:$H$5,6,FALSE)))</f>
        <v/>
      </c>
      <c r="AI185" s="204" t="s">
        <v>241</v>
      </c>
      <c r="AJ185" s="262" t="str">
        <f>IF(I185="","",IF(I185="201 十種競技","",VLOOKUP(I185,大学記録!$A$3:$H$5,8,FALSE)))</f>
        <v/>
      </c>
      <c r="AK185" s="223"/>
      <c r="AL185" s="196" t="s">
        <v>239</v>
      </c>
      <c r="AM185" s="250"/>
      <c r="AN185" s="196" t="s">
        <v>240</v>
      </c>
      <c r="AO185" s="250"/>
      <c r="AP185" s="208" t="s">
        <v>241</v>
      </c>
      <c r="AQ185" s="287"/>
      <c r="AS185" s="5" t="str">
        <f>IF(AND(I185&lt;&gt;"107 ハーフマラソン",I185&lt;&gt;"062 10000mW"),D185 &amp; "-" &amp; I185,D185 &amp; "-" &amp; I185 &amp; J185)</f>
        <v>-</v>
      </c>
      <c r="AT185" s="5" t="str">
        <f>IF(ISERROR(VLOOKUP(個人情報!$AS185,登録者リスト!#REF!,4,FALSE)),"○","")</f>
        <v>○</v>
      </c>
      <c r="AU185" s="5" t="e">
        <f>IF(AND(I185&lt;&gt;"107 ハーフマラソン",I185&lt;&gt;"062 10000mW"),#REF! &amp; "-" &amp; I185,#REF! &amp; "-" &amp; I185 &amp; J185)</f>
        <v>#REF!</v>
      </c>
      <c r="AV185" s="5" t="str">
        <f>IF(ISERROR(VLOOKUP(AU185,突破者リスト外資格記録入力シート!$D$7:$M$106,2,FALSE)),"○","")</f>
        <v>○</v>
      </c>
      <c r="AW185" s="5" t="str">
        <f>IF(C185="○","整理番号","登録番号")</f>
        <v>登録番号</v>
      </c>
      <c r="AX185" s="5" t="str">
        <f>IF(I185="107 ハーフマラソン","H",IF(I185="062 10000mW","W",""))</f>
        <v/>
      </c>
      <c r="AY185" s="5" t="e">
        <f>VLOOKUP($I185 &amp; $J185,標準記録!$A$1:$D$26,2,FALSE)</f>
        <v>#N/A</v>
      </c>
      <c r="AZ185" s="5" t="e">
        <f>VLOOKUP($I185 &amp; $J185,標準記録!$A$1:$D$26,3,FALSE)</f>
        <v>#N/A</v>
      </c>
      <c r="BA185" s="5" t="e">
        <f>VLOOKUP($I185 &amp; $J185,標準記録!$A$1:$D$26,4,FALSE)</f>
        <v>#N/A</v>
      </c>
      <c r="BB185" s="5" t="str">
        <f>IF(BC185="","",A185)</f>
        <v/>
      </c>
      <c r="BC185" s="5" t="str">
        <f>IF(OR(I185="201 十種競技",I185="202 七種競技"),#REF!,"")</f>
        <v/>
      </c>
      <c r="BD185" s="5" t="str">
        <f>IF(I185="107 ハーフマラソン",#REF!,"")</f>
        <v/>
      </c>
      <c r="BE185" s="5" t="str">
        <f>I185 &amp; K185</f>
        <v/>
      </c>
      <c r="BF185" s="5">
        <f>I185</f>
        <v>0</v>
      </c>
      <c r="BG185" s="5">
        <f>COUNTIF($BF$5:$BF$401,I185)</f>
        <v>160</v>
      </c>
      <c r="BH185" s="5">
        <f>COUNTIF($BE$5:$BE$401,I185 &amp; "B標準")</f>
        <v>0</v>
      </c>
      <c r="BI185" s="5" t="str">
        <f>D183 &amp; D185</f>
        <v>登録番号</v>
      </c>
    </row>
    <row r="186" spans="1:61" ht="14.25" thickBot="1" x14ac:dyDescent="0.2">
      <c r="A186" s="308"/>
      <c r="B186" s="272"/>
      <c r="C186" s="226"/>
      <c r="D186" s="224"/>
      <c r="E186" s="128" t="str">
        <f>IF(C185="○",IF($D185&lt;&gt;"",VLOOKUP($D185,新規学連登録者入力シート!$A$2:$U$101,7,FALSE),""),IF($D185&lt;&gt;"",IF(VLOOKUP(個人情報!$D185,登録者リスト!$A$1:$F$43729,4,FALSE)=基本情報!$D$6,VLOOKUP(個人情報!$D185,登録者リスト!$A$1:$F$43729,2,FALSE),""),""))</f>
        <v/>
      </c>
      <c r="F186" s="215"/>
      <c r="G186" s="128" t="str">
        <f>IF(C185="○",IF($D185&lt;&gt;"",VLOOKUP($D185,新規学連登録者入力シート!$A$2:$U$101,19,FALSE),""),IF($D185&lt;&gt;"",IF(VLOOKUP(個人情報!$D185,登録者リスト!$A$1:$F$43729,4,FALSE)=基本情報!$D$6,VLOOKUP(個人情報!$D185,登録者リスト!$A$1:$F$43729,6,FALSE),""),""))</f>
        <v/>
      </c>
      <c r="H186" s="213"/>
      <c r="I186" s="217"/>
      <c r="J186" s="217"/>
      <c r="K186" s="219"/>
      <c r="L186" s="106"/>
      <c r="M186" s="268"/>
      <c r="N186" s="224"/>
      <c r="O186" s="197"/>
      <c r="P186" s="251"/>
      <c r="Q186" s="197"/>
      <c r="R186" s="251"/>
      <c r="S186" s="209"/>
      <c r="T186" s="253"/>
      <c r="U186" s="162"/>
      <c r="V186" s="154"/>
      <c r="W186" s="155" t="s">
        <v>23</v>
      </c>
      <c r="X186" s="94"/>
      <c r="Y186" s="155" t="s">
        <v>25</v>
      </c>
      <c r="Z186" s="94"/>
      <c r="AA186" s="155" t="s">
        <v>26</v>
      </c>
      <c r="AB186" s="217"/>
      <c r="AC186" s="102" t="e">
        <f>IF(#REF!="",ASC(AD185&amp;IF(AF186&lt;&gt;"",TEXT(AF186,"00"),"")&amp;IF(AH186&lt;&gt;"",TEXT(AH186,"00"),"")&amp;IF(AJ186&lt;&gt;"",TEXT(AJ186,"00"),"")),ASC(#REF!))</f>
        <v>#REF!</v>
      </c>
      <c r="AD186" s="199"/>
      <c r="AE186" s="201"/>
      <c r="AF186" s="203"/>
      <c r="AG186" s="201"/>
      <c r="AH186" s="203"/>
      <c r="AI186" s="205"/>
      <c r="AJ186" s="263"/>
      <c r="AK186" s="224"/>
      <c r="AL186" s="197"/>
      <c r="AM186" s="251"/>
      <c r="AN186" s="197"/>
      <c r="AO186" s="251"/>
      <c r="AP186" s="209"/>
      <c r="AQ186" s="288"/>
      <c r="AS186" s="5" t="str">
        <f>IF(AND(I186&lt;&gt;"107 ハーフマラソン",I186&lt;&gt;"062 10000mW"),D185 &amp; "-" &amp; I186,D185 &amp; "-" &amp; I186 &amp; J186)</f>
        <v>-</v>
      </c>
      <c r="AT186" s="5" t="str">
        <f>IF(ISERROR(VLOOKUP(個人情報!$AS186,登録者リスト!#REF!,4,FALSE)),"○","")</f>
        <v>○</v>
      </c>
      <c r="AU186" s="5" t="e">
        <f>IF(AND(I186&lt;&gt;"107 ハーフマラソン",I186&lt;&gt;"062 10000mW"),#REF! &amp; "-" &amp; I186,#REF! &amp; "-" &amp; I186 &amp; J186)</f>
        <v>#REF!</v>
      </c>
      <c r="AV186" s="5" t="str">
        <f>IF(ISERROR(VLOOKUP(AU186,突破者リスト外資格記録入力シート!$D$7:$M$106,2,FALSE)),"○","")</f>
        <v>○</v>
      </c>
      <c r="AX186" s="5" t="str">
        <f>IF(I186="107 ハーフマラソン","H",IF(I186="062 10000mW","W",""))</f>
        <v/>
      </c>
      <c r="AY186" s="5" t="e">
        <f>VLOOKUP($I186 &amp; $J186,標準記録!$A$1:$D$26,2,FALSE)</f>
        <v>#N/A</v>
      </c>
      <c r="AZ186" s="5" t="e">
        <f>VLOOKUP($I186 &amp; $J186,標準記録!$A$1:$D$26,3,FALSE)</f>
        <v>#N/A</v>
      </c>
      <c r="BA186" s="5" t="e">
        <f>VLOOKUP($I186 &amp; $J186,標準記録!$A$1:$D$26,4,FALSE)</f>
        <v>#N/A</v>
      </c>
      <c r="BB186" s="5" t="str">
        <f>IF(BC186="","",A185)</f>
        <v/>
      </c>
      <c r="BC186" s="5" t="str">
        <f>IF(OR(I186="201 十種競技",I186="202 七種競技"),#REF!,"")</f>
        <v/>
      </c>
      <c r="BD186" s="5" t="str">
        <f>IF(I186="107 ハーフマラソン",#REF!,"")</f>
        <v/>
      </c>
      <c r="BE186" s="5" t="str">
        <f>I186 &amp; K186</f>
        <v/>
      </c>
      <c r="BF186" s="5">
        <f>I186</f>
        <v>0</v>
      </c>
      <c r="BG186" s="5">
        <f>COUNTIF($BF$5:$BF$401,I186)</f>
        <v>160</v>
      </c>
      <c r="BH186" s="5">
        <f>COUNTIF($BE$5:$BE$401,I186 &amp; "B標準")</f>
        <v>0</v>
      </c>
    </row>
    <row r="187" spans="1:61" ht="15" thickTop="1" thickBot="1" x14ac:dyDescent="0.2">
      <c r="A187" s="309"/>
      <c r="B187" s="256" t="s">
        <v>128</v>
      </c>
      <c r="C187" s="257"/>
      <c r="D187" s="257"/>
      <c r="E187" s="257"/>
      <c r="F187" s="257"/>
      <c r="G187" s="258"/>
      <c r="H187" s="133"/>
      <c r="I187" s="259"/>
      <c r="J187" s="260"/>
      <c r="K187" s="260"/>
      <c r="L187" s="260"/>
      <c r="M187" s="260"/>
      <c r="N187" s="260"/>
      <c r="O187" s="260"/>
      <c r="P187" s="260"/>
      <c r="Q187" s="260"/>
      <c r="R187" s="260"/>
      <c r="S187" s="260"/>
      <c r="T187" s="260"/>
      <c r="U187" s="260"/>
      <c r="V187" s="260"/>
      <c r="W187" s="260"/>
      <c r="X187" s="260"/>
      <c r="Y187" s="260"/>
      <c r="Z187" s="260"/>
      <c r="AA187" s="260"/>
      <c r="AB187" s="260"/>
      <c r="AC187" s="260"/>
      <c r="AD187" s="260"/>
      <c r="AE187" s="260"/>
      <c r="AF187" s="260"/>
      <c r="AG187" s="260"/>
      <c r="AH187" s="260"/>
      <c r="AI187" s="260"/>
      <c r="AJ187" s="260"/>
      <c r="AK187" s="260"/>
      <c r="AL187" s="260"/>
      <c r="AM187" s="260"/>
      <c r="AN187" s="260"/>
      <c r="AO187" s="260"/>
      <c r="AP187" s="260"/>
      <c r="AQ187" s="261"/>
    </row>
    <row r="188" spans="1:61" ht="27" x14ac:dyDescent="0.15">
      <c r="A188" s="305"/>
      <c r="B188" s="289" t="s">
        <v>0</v>
      </c>
      <c r="C188" s="289" t="s">
        <v>242</v>
      </c>
      <c r="D188" s="289" t="str">
        <f>IF(C190="○","整理番号","登録番号")</f>
        <v>登録番号</v>
      </c>
      <c r="E188" s="134" t="s">
        <v>13550</v>
      </c>
      <c r="F188" s="291" t="s">
        <v>275</v>
      </c>
      <c r="G188" s="147" t="s">
        <v>1</v>
      </c>
      <c r="H188" s="269" t="s">
        <v>13551</v>
      </c>
      <c r="I188" s="292" t="s">
        <v>2</v>
      </c>
      <c r="J188" s="269" t="s">
        <v>284</v>
      </c>
      <c r="K188" s="269" t="s">
        <v>3</v>
      </c>
      <c r="L188" s="136" t="s">
        <v>243</v>
      </c>
      <c r="M188" s="137" t="s">
        <v>16</v>
      </c>
      <c r="N188" s="274" t="s">
        <v>4</v>
      </c>
      <c r="O188" s="275"/>
      <c r="P188" s="275"/>
      <c r="Q188" s="275"/>
      <c r="R188" s="275"/>
      <c r="S188" s="275"/>
      <c r="T188" s="275"/>
      <c r="U188" s="275"/>
      <c r="V188" s="275"/>
      <c r="W188" s="275"/>
      <c r="X188" s="275"/>
      <c r="Y188" s="275"/>
      <c r="Z188" s="275"/>
      <c r="AA188" s="275"/>
      <c r="AB188" s="276"/>
      <c r="AC188" s="138" t="s">
        <v>16</v>
      </c>
      <c r="AD188" s="277" t="s">
        <v>448</v>
      </c>
      <c r="AE188" s="278"/>
      <c r="AF188" s="278"/>
      <c r="AG188" s="278"/>
      <c r="AH188" s="278"/>
      <c r="AI188" s="278"/>
      <c r="AJ188" s="278"/>
      <c r="AK188" s="274" t="s">
        <v>445</v>
      </c>
      <c r="AL188" s="275"/>
      <c r="AM188" s="275"/>
      <c r="AN188" s="275"/>
      <c r="AO188" s="275"/>
      <c r="AP188" s="275"/>
      <c r="AQ188" s="279"/>
    </row>
    <row r="189" spans="1:61" ht="14.25" thickBot="1" x14ac:dyDescent="0.2">
      <c r="A189" s="306"/>
      <c r="B189" s="290"/>
      <c r="C189" s="290"/>
      <c r="D189" s="290"/>
      <c r="E189" s="139" t="s">
        <v>6</v>
      </c>
      <c r="F189" s="270"/>
      <c r="G189" s="148" t="s">
        <v>7</v>
      </c>
      <c r="H189" s="270"/>
      <c r="I189" s="293"/>
      <c r="J189" s="273"/>
      <c r="K189" s="273"/>
      <c r="L189" s="141"/>
      <c r="M189" s="142"/>
      <c r="N189" s="280" t="s">
        <v>8</v>
      </c>
      <c r="O189" s="281"/>
      <c r="P189" s="281"/>
      <c r="Q189" s="281"/>
      <c r="R189" s="281"/>
      <c r="S189" s="281"/>
      <c r="T189" s="282"/>
      <c r="U189" s="151"/>
      <c r="V189" s="143" t="s">
        <v>10</v>
      </c>
      <c r="W189" s="144"/>
      <c r="X189" s="160"/>
      <c r="Y189" s="144"/>
      <c r="Z189" s="160"/>
      <c r="AA189" s="145"/>
      <c r="AB189" s="140" t="s">
        <v>11</v>
      </c>
      <c r="AC189" s="146"/>
      <c r="AD189" s="283" t="s">
        <v>8</v>
      </c>
      <c r="AE189" s="284"/>
      <c r="AF189" s="284"/>
      <c r="AG189" s="284"/>
      <c r="AH189" s="284"/>
      <c r="AI189" s="284"/>
      <c r="AJ189" s="285"/>
      <c r="AK189" s="280" t="s">
        <v>8</v>
      </c>
      <c r="AL189" s="281"/>
      <c r="AM189" s="281"/>
      <c r="AN189" s="281"/>
      <c r="AO189" s="281"/>
      <c r="AP189" s="281"/>
      <c r="AQ189" s="286"/>
    </row>
    <row r="190" spans="1:61" x14ac:dyDescent="0.15">
      <c r="A190" s="307">
        <v>38</v>
      </c>
      <c r="B190" s="271" t="str">
        <f>IF(OR(B185="",E190=""),"",B185+1)</f>
        <v/>
      </c>
      <c r="C190" s="225"/>
      <c r="D190" s="223"/>
      <c r="E190" s="131" t="str">
        <f>IF(C190="○",IF($D190&lt;&gt;"",VLOOKUP($D190,新規学連登録者入力シート!$A$2:$U$101,8,FALSE),""),IF($D190&lt;&gt;"",IF(VLOOKUP(個人情報!$D190,登録者リスト!$A$1:$F$43729,4,FALSE)=基本情報!$D$6,VLOOKUP(個人情報!$D190,登録者リスト!$A$1:$F$43729,3,FALSE),""),""))</f>
        <v/>
      </c>
      <c r="F190" s="214" t="str">
        <f>IF(C190="○",IF($D190&lt;&gt;"",VLOOKUP($D190,新規学連登録者入力シート!$A$2:$U$101,9,FALSE),""),IF($D190&lt;&gt;"",IF(VLOOKUP(個人情報!$D190,登録者リスト!$A$1:$G$43729,4,FALSE)=基本情報!$D$6,VLOOKUP(個人情報!$D190,登録者リスト!$A$1:$G$43729,7,FALSE),""),""))</f>
        <v/>
      </c>
      <c r="G190" s="132" t="str">
        <f>IF(C190="○",IF($D190&lt;&gt;"",VLOOKUP($D190,新規学連登録者入力シート!$A$2:$U$101,14,FALSE),""),IF($D190&lt;&gt;"",IF(VLOOKUP(個人情報!$D190,登録者リスト!$A$1:$F$43729,4,FALSE)=基本情報!$D$6,VLOOKUP(個人情報!$D190,登録者リスト!$A$1:$F$43729,5,FALSE),""),""))</f>
        <v/>
      </c>
      <c r="H190" s="212" t="str">
        <f>IF(C190="○",IF($D190&lt;&gt;"",VLOOKUP($D190,新規学連登録者入力シート!$A$2:$U$101,19,FALSE),""),IF($D190&lt;&gt;"",IF(VLOOKUP(個人情報!$D190,登録者リスト!$A$1:$H$43729,4,FALSE)=基本情報!$D$6,VLOOKUP(個人情報!$D190,登録者リスト!$A$1:$H$43729,8,FALSE),""),""))</f>
        <v/>
      </c>
      <c r="I190" s="216"/>
      <c r="J190" s="216"/>
      <c r="K190" s="218" t="str">
        <f>IFERROR(IF(I190="","",IF(AND(I190&lt;&gt;"107 ハーフマラソン",I190&lt;&gt;"062 10000mW"),IF(BA190="T",IF(VALUE(M190)&lt;=AY190,"A標準",IF(VALUE(M190)&lt;=AZ190,"B標準","未突破")),IF(VALUE(M190)&gt;=AY190,"A標準",IF(VALUE(M190)&gt;=AZ190,"B標準","未突破"))),IF(VALUE(M190)&lt;=AZ190,"","未突破"))),"")</f>
        <v/>
      </c>
      <c r="L190" s="105"/>
      <c r="M190" s="267" t="str">
        <f>IF(U190="",ASC(N190&amp;IF(P190&lt;&gt;"",TEXT(P190,"00"),"")&amp;IF(R190&lt;&gt;"",TEXT(R190,"00"),"")&amp;IF(T190&lt;&gt;"",TEXT(T190,"00"),"")),ASC(U190))</f>
        <v/>
      </c>
      <c r="N190" s="223"/>
      <c r="O190" s="196" t="s">
        <v>239</v>
      </c>
      <c r="P190" s="250"/>
      <c r="Q190" s="196" t="s">
        <v>240</v>
      </c>
      <c r="R190" s="250"/>
      <c r="S190" s="208" t="s">
        <v>241</v>
      </c>
      <c r="T190" s="252"/>
      <c r="U190" s="150"/>
      <c r="V190" s="152"/>
      <c r="W190" s="153" t="s">
        <v>23</v>
      </c>
      <c r="X190" s="161"/>
      <c r="Y190" s="153" t="s">
        <v>24</v>
      </c>
      <c r="Z190" s="161"/>
      <c r="AA190" s="153" t="s">
        <v>26</v>
      </c>
      <c r="AB190" s="216"/>
      <c r="AC190" s="101" t="e">
        <f>IF(#REF!="",ASC(AD190&amp;IF(AF190&lt;&gt;"",TEXT(AF190,"00"),"")&amp;IF(AH190&lt;&gt;"",TEXT(AH190,"00"),"")&amp;IF(AJ190&lt;&gt;"",TEXT(AJ190,"00"),"")),ASC(#REF!))</f>
        <v>#REF!</v>
      </c>
      <c r="AD190" s="198" t="str">
        <f>IF(I190="","",IF(I190="201 十種競技","",VLOOKUP(I190,大学記録!$A$3:$H$5,2,FALSE)))</f>
        <v/>
      </c>
      <c r="AE190" s="200" t="s">
        <v>239</v>
      </c>
      <c r="AF190" s="202" t="str">
        <f>IF(I190="","",IF(I190="201 十種競技","",VLOOKUP(I190,大学記録!$A$3:$H$5,4,FALSE)))</f>
        <v/>
      </c>
      <c r="AG190" s="200" t="s">
        <v>240</v>
      </c>
      <c r="AH190" s="202" t="str">
        <f>IF(I190="","",IF(I190="201 十種競技","",VLOOKUP(I190,大学記録!$A$3:$H$5,6,FALSE)))</f>
        <v/>
      </c>
      <c r="AI190" s="204" t="s">
        <v>241</v>
      </c>
      <c r="AJ190" s="262" t="str">
        <f>IF(I190="","",IF(I190="201 十種競技","",VLOOKUP(I190,大学記録!$A$3:$H$5,8,FALSE)))</f>
        <v/>
      </c>
      <c r="AK190" s="223"/>
      <c r="AL190" s="196" t="s">
        <v>239</v>
      </c>
      <c r="AM190" s="250"/>
      <c r="AN190" s="196" t="s">
        <v>240</v>
      </c>
      <c r="AO190" s="250"/>
      <c r="AP190" s="208" t="s">
        <v>241</v>
      </c>
      <c r="AQ190" s="287"/>
      <c r="AS190" s="5" t="str">
        <f>IF(AND(I190&lt;&gt;"107 ハーフマラソン",I190&lt;&gt;"062 10000mW"),D190 &amp; "-" &amp; I190,D190 &amp; "-" &amp; I190 &amp; J190)</f>
        <v>-</v>
      </c>
      <c r="AT190" s="5" t="str">
        <f>IF(ISERROR(VLOOKUP(個人情報!$AS190,登録者リスト!#REF!,4,FALSE)),"○","")</f>
        <v>○</v>
      </c>
      <c r="AU190" s="5" t="e">
        <f>IF(AND(I190&lt;&gt;"107 ハーフマラソン",I190&lt;&gt;"062 10000mW"),#REF! &amp; "-" &amp; I190,#REF! &amp; "-" &amp; I190 &amp; J190)</f>
        <v>#REF!</v>
      </c>
      <c r="AV190" s="5" t="str">
        <f>IF(ISERROR(VLOOKUP(AU190,突破者リスト外資格記録入力シート!$D$7:$M$106,2,FALSE)),"○","")</f>
        <v>○</v>
      </c>
      <c r="AW190" s="5" t="str">
        <f>IF(C190="○","整理番号","登録番号")</f>
        <v>登録番号</v>
      </c>
      <c r="AX190" s="5" t="str">
        <f>IF(I190="107 ハーフマラソン","H",IF(I190="062 10000mW","W",""))</f>
        <v/>
      </c>
      <c r="AY190" s="5" t="e">
        <f>VLOOKUP($I190 &amp; $J190,標準記録!$A$1:$D$26,2,FALSE)</f>
        <v>#N/A</v>
      </c>
      <c r="AZ190" s="5" t="e">
        <f>VLOOKUP($I190 &amp; $J190,標準記録!$A$1:$D$26,3,FALSE)</f>
        <v>#N/A</v>
      </c>
      <c r="BA190" s="5" t="e">
        <f>VLOOKUP($I190 &amp; $J190,標準記録!$A$1:$D$26,4,FALSE)</f>
        <v>#N/A</v>
      </c>
      <c r="BB190" s="5" t="str">
        <f>IF(BC190="","",A190)</f>
        <v/>
      </c>
      <c r="BC190" s="5" t="str">
        <f>IF(OR(I190="201 十種競技",I190="202 七種競技"),#REF!,"")</f>
        <v/>
      </c>
      <c r="BD190" s="5" t="str">
        <f>IF(I190="107 ハーフマラソン",#REF!,"")</f>
        <v/>
      </c>
      <c r="BE190" s="5" t="str">
        <f>I190 &amp; K190</f>
        <v/>
      </c>
      <c r="BF190" s="5">
        <f>I190</f>
        <v>0</v>
      </c>
      <c r="BG190" s="5">
        <f>COUNTIF($BF$5:$BF$401,I190)</f>
        <v>160</v>
      </c>
      <c r="BH190" s="5">
        <f>COUNTIF($BE$5:$BE$401,I190 &amp; "B標準")</f>
        <v>0</v>
      </c>
      <c r="BI190" s="5" t="str">
        <f>D188 &amp; D190</f>
        <v>登録番号</v>
      </c>
    </row>
    <row r="191" spans="1:61" ht="14.25" thickBot="1" x14ac:dyDescent="0.2">
      <c r="A191" s="308"/>
      <c r="B191" s="272"/>
      <c r="C191" s="226"/>
      <c r="D191" s="224"/>
      <c r="E191" s="128" t="str">
        <f>IF(C190="○",IF($D190&lt;&gt;"",VLOOKUP($D190,新規学連登録者入力シート!$A$2:$U$101,7,FALSE),""),IF($D190&lt;&gt;"",IF(VLOOKUP(個人情報!$D190,登録者リスト!$A$1:$F$43729,4,FALSE)=基本情報!$D$6,VLOOKUP(個人情報!$D190,登録者リスト!$A$1:$F$43729,2,FALSE),""),""))</f>
        <v/>
      </c>
      <c r="F191" s="215"/>
      <c r="G191" s="128" t="str">
        <f>IF(C190="○",IF($D190&lt;&gt;"",VLOOKUP($D190,新規学連登録者入力シート!$A$2:$U$101,19,FALSE),""),IF($D190&lt;&gt;"",IF(VLOOKUP(個人情報!$D190,登録者リスト!$A$1:$F$43729,4,FALSE)=基本情報!$D$6,VLOOKUP(個人情報!$D190,登録者リスト!$A$1:$F$43729,6,FALSE),""),""))</f>
        <v/>
      </c>
      <c r="H191" s="213"/>
      <c r="I191" s="217"/>
      <c r="J191" s="217"/>
      <c r="K191" s="219"/>
      <c r="L191" s="106"/>
      <c r="M191" s="268"/>
      <c r="N191" s="224"/>
      <c r="O191" s="197"/>
      <c r="P191" s="251"/>
      <c r="Q191" s="197"/>
      <c r="R191" s="251"/>
      <c r="S191" s="209"/>
      <c r="T191" s="253"/>
      <c r="U191" s="162"/>
      <c r="V191" s="154"/>
      <c r="W191" s="155" t="s">
        <v>23</v>
      </c>
      <c r="X191" s="94"/>
      <c r="Y191" s="155" t="s">
        <v>25</v>
      </c>
      <c r="Z191" s="94"/>
      <c r="AA191" s="155" t="s">
        <v>26</v>
      </c>
      <c r="AB191" s="217"/>
      <c r="AC191" s="102" t="e">
        <f>IF(#REF!="",ASC(AD190&amp;IF(AF191&lt;&gt;"",TEXT(AF191,"00"),"")&amp;IF(AH191&lt;&gt;"",TEXT(AH191,"00"),"")&amp;IF(AJ191&lt;&gt;"",TEXT(AJ191,"00"),"")),ASC(#REF!))</f>
        <v>#REF!</v>
      </c>
      <c r="AD191" s="199"/>
      <c r="AE191" s="201"/>
      <c r="AF191" s="203"/>
      <c r="AG191" s="201"/>
      <c r="AH191" s="203"/>
      <c r="AI191" s="205"/>
      <c r="AJ191" s="263"/>
      <c r="AK191" s="224"/>
      <c r="AL191" s="197"/>
      <c r="AM191" s="251"/>
      <c r="AN191" s="197"/>
      <c r="AO191" s="251"/>
      <c r="AP191" s="209"/>
      <c r="AQ191" s="288"/>
      <c r="AS191" s="5" t="str">
        <f>IF(AND(I191&lt;&gt;"107 ハーフマラソン",I191&lt;&gt;"062 10000mW"),D190 &amp; "-" &amp; I191,D190 &amp; "-" &amp; I191 &amp; J191)</f>
        <v>-</v>
      </c>
      <c r="AT191" s="5" t="str">
        <f>IF(ISERROR(VLOOKUP(個人情報!$AS191,登録者リスト!#REF!,4,FALSE)),"○","")</f>
        <v>○</v>
      </c>
      <c r="AU191" s="5" t="e">
        <f>IF(AND(I191&lt;&gt;"107 ハーフマラソン",I191&lt;&gt;"062 10000mW"),#REF! &amp; "-" &amp; I191,#REF! &amp; "-" &amp; I191 &amp; J191)</f>
        <v>#REF!</v>
      </c>
      <c r="AV191" s="5" t="str">
        <f>IF(ISERROR(VLOOKUP(AU191,突破者リスト外資格記録入力シート!$D$7:$M$106,2,FALSE)),"○","")</f>
        <v>○</v>
      </c>
      <c r="AX191" s="5" t="str">
        <f>IF(I191="107 ハーフマラソン","H",IF(I191="062 10000mW","W",""))</f>
        <v/>
      </c>
      <c r="AY191" s="5" t="e">
        <f>VLOOKUP($I191 &amp; $J191,標準記録!$A$1:$D$26,2,FALSE)</f>
        <v>#N/A</v>
      </c>
      <c r="AZ191" s="5" t="e">
        <f>VLOOKUP($I191 &amp; $J191,標準記録!$A$1:$D$26,3,FALSE)</f>
        <v>#N/A</v>
      </c>
      <c r="BA191" s="5" t="e">
        <f>VLOOKUP($I191 &amp; $J191,標準記録!$A$1:$D$26,4,FALSE)</f>
        <v>#N/A</v>
      </c>
      <c r="BB191" s="5" t="str">
        <f>IF(BC191="","",A190)</f>
        <v/>
      </c>
      <c r="BC191" s="5" t="str">
        <f>IF(OR(I191="201 十種競技",I191="202 七種競技"),#REF!,"")</f>
        <v/>
      </c>
      <c r="BD191" s="5" t="str">
        <f>IF(I191="107 ハーフマラソン",#REF!,"")</f>
        <v/>
      </c>
      <c r="BE191" s="5" t="str">
        <f>I191 &amp; K191</f>
        <v/>
      </c>
      <c r="BF191" s="5">
        <f>I191</f>
        <v>0</v>
      </c>
      <c r="BG191" s="5">
        <f>COUNTIF($BF$5:$BF$401,I191)</f>
        <v>160</v>
      </c>
      <c r="BH191" s="5">
        <f>COUNTIF($BE$5:$BE$401,I191 &amp; "B標準")</f>
        <v>0</v>
      </c>
    </row>
    <row r="192" spans="1:61" ht="15" thickTop="1" thickBot="1" x14ac:dyDescent="0.2">
      <c r="A192" s="309"/>
      <c r="B192" s="256" t="s">
        <v>128</v>
      </c>
      <c r="C192" s="257"/>
      <c r="D192" s="257"/>
      <c r="E192" s="257"/>
      <c r="F192" s="257"/>
      <c r="G192" s="258"/>
      <c r="H192" s="133"/>
      <c r="I192" s="259"/>
      <c r="J192" s="260"/>
      <c r="K192" s="260"/>
      <c r="L192" s="260"/>
      <c r="M192" s="260"/>
      <c r="N192" s="260"/>
      <c r="O192" s="260"/>
      <c r="P192" s="260"/>
      <c r="Q192" s="260"/>
      <c r="R192" s="260"/>
      <c r="S192" s="260"/>
      <c r="T192" s="260"/>
      <c r="U192" s="260"/>
      <c r="V192" s="260"/>
      <c r="W192" s="260"/>
      <c r="X192" s="260"/>
      <c r="Y192" s="260"/>
      <c r="Z192" s="260"/>
      <c r="AA192" s="260"/>
      <c r="AB192" s="260"/>
      <c r="AC192" s="260"/>
      <c r="AD192" s="260"/>
      <c r="AE192" s="260"/>
      <c r="AF192" s="260"/>
      <c r="AG192" s="260"/>
      <c r="AH192" s="260"/>
      <c r="AI192" s="260"/>
      <c r="AJ192" s="260"/>
      <c r="AK192" s="260"/>
      <c r="AL192" s="260"/>
      <c r="AM192" s="260"/>
      <c r="AN192" s="260"/>
      <c r="AO192" s="260"/>
      <c r="AP192" s="260"/>
      <c r="AQ192" s="261"/>
    </row>
    <row r="193" spans="1:61" ht="27" x14ac:dyDescent="0.15">
      <c r="A193" s="305"/>
      <c r="B193" s="289" t="s">
        <v>0</v>
      </c>
      <c r="C193" s="289" t="s">
        <v>242</v>
      </c>
      <c r="D193" s="289" t="str">
        <f>IF(C195="○","整理番号","登録番号")</f>
        <v>登録番号</v>
      </c>
      <c r="E193" s="134" t="s">
        <v>13550</v>
      </c>
      <c r="F193" s="291" t="s">
        <v>275</v>
      </c>
      <c r="G193" s="147" t="s">
        <v>1</v>
      </c>
      <c r="H193" s="269" t="s">
        <v>13551</v>
      </c>
      <c r="I193" s="292" t="s">
        <v>2</v>
      </c>
      <c r="J193" s="269" t="s">
        <v>284</v>
      </c>
      <c r="K193" s="269" t="s">
        <v>3</v>
      </c>
      <c r="L193" s="136" t="s">
        <v>243</v>
      </c>
      <c r="M193" s="137" t="s">
        <v>16</v>
      </c>
      <c r="N193" s="274" t="s">
        <v>4</v>
      </c>
      <c r="O193" s="275"/>
      <c r="P193" s="275"/>
      <c r="Q193" s="275"/>
      <c r="R193" s="275"/>
      <c r="S193" s="275"/>
      <c r="T193" s="275"/>
      <c r="U193" s="275"/>
      <c r="V193" s="275"/>
      <c r="W193" s="275"/>
      <c r="X193" s="275"/>
      <c r="Y193" s="275"/>
      <c r="Z193" s="275"/>
      <c r="AA193" s="275"/>
      <c r="AB193" s="276"/>
      <c r="AC193" s="138" t="s">
        <v>16</v>
      </c>
      <c r="AD193" s="277" t="s">
        <v>448</v>
      </c>
      <c r="AE193" s="278"/>
      <c r="AF193" s="278"/>
      <c r="AG193" s="278"/>
      <c r="AH193" s="278"/>
      <c r="AI193" s="278"/>
      <c r="AJ193" s="278"/>
      <c r="AK193" s="274" t="s">
        <v>445</v>
      </c>
      <c r="AL193" s="275"/>
      <c r="AM193" s="275"/>
      <c r="AN193" s="275"/>
      <c r="AO193" s="275"/>
      <c r="AP193" s="275"/>
      <c r="AQ193" s="279"/>
    </row>
    <row r="194" spans="1:61" ht="14.25" thickBot="1" x14ac:dyDescent="0.2">
      <c r="A194" s="306"/>
      <c r="B194" s="290"/>
      <c r="C194" s="290"/>
      <c r="D194" s="290"/>
      <c r="E194" s="139" t="s">
        <v>6</v>
      </c>
      <c r="F194" s="270"/>
      <c r="G194" s="148" t="s">
        <v>7</v>
      </c>
      <c r="H194" s="270"/>
      <c r="I194" s="293"/>
      <c r="J194" s="273"/>
      <c r="K194" s="273"/>
      <c r="L194" s="141"/>
      <c r="M194" s="142"/>
      <c r="N194" s="280" t="s">
        <v>8</v>
      </c>
      <c r="O194" s="281"/>
      <c r="P194" s="281"/>
      <c r="Q194" s="281"/>
      <c r="R194" s="281"/>
      <c r="S194" s="281"/>
      <c r="T194" s="282"/>
      <c r="U194" s="151"/>
      <c r="V194" s="143" t="s">
        <v>10</v>
      </c>
      <c r="W194" s="144"/>
      <c r="X194" s="160"/>
      <c r="Y194" s="144"/>
      <c r="Z194" s="160"/>
      <c r="AA194" s="145"/>
      <c r="AB194" s="140" t="s">
        <v>11</v>
      </c>
      <c r="AC194" s="146"/>
      <c r="AD194" s="283" t="s">
        <v>8</v>
      </c>
      <c r="AE194" s="284"/>
      <c r="AF194" s="284"/>
      <c r="AG194" s="284"/>
      <c r="AH194" s="284"/>
      <c r="AI194" s="284"/>
      <c r="AJ194" s="285"/>
      <c r="AK194" s="280" t="s">
        <v>8</v>
      </c>
      <c r="AL194" s="281"/>
      <c r="AM194" s="281"/>
      <c r="AN194" s="281"/>
      <c r="AO194" s="281"/>
      <c r="AP194" s="281"/>
      <c r="AQ194" s="286"/>
    </row>
    <row r="195" spans="1:61" x14ac:dyDescent="0.15">
      <c r="A195" s="307">
        <v>39</v>
      </c>
      <c r="B195" s="271" t="str">
        <f>IF(OR(B190="",E195=""),"",B190+1)</f>
        <v/>
      </c>
      <c r="C195" s="225"/>
      <c r="D195" s="223"/>
      <c r="E195" s="131" t="str">
        <f>IF(C195="○",IF($D195&lt;&gt;"",VLOOKUP($D195,新規学連登録者入力シート!$A$2:$U$101,8,FALSE),""),IF($D195&lt;&gt;"",IF(VLOOKUP(個人情報!$D195,登録者リスト!$A$1:$F$43729,4,FALSE)=基本情報!$D$6,VLOOKUP(個人情報!$D195,登録者リスト!$A$1:$F$43729,3,FALSE),""),""))</f>
        <v/>
      </c>
      <c r="F195" s="214" t="str">
        <f>IF(C195="○",IF($D195&lt;&gt;"",VLOOKUP($D195,新規学連登録者入力シート!$A$2:$U$101,9,FALSE),""),IF($D195&lt;&gt;"",IF(VLOOKUP(個人情報!$D195,登録者リスト!$A$1:$G$43729,4,FALSE)=基本情報!$D$6,VLOOKUP(個人情報!$D195,登録者リスト!$A$1:$G$43729,7,FALSE),""),""))</f>
        <v/>
      </c>
      <c r="G195" s="132" t="str">
        <f>IF(C195="○",IF($D195&lt;&gt;"",VLOOKUP($D195,新規学連登録者入力シート!$A$2:$U$101,14,FALSE),""),IF($D195&lt;&gt;"",IF(VLOOKUP(個人情報!$D195,登録者リスト!$A$1:$F$43729,4,FALSE)=基本情報!$D$6,VLOOKUP(個人情報!$D195,登録者リスト!$A$1:$F$43729,5,FALSE),""),""))</f>
        <v/>
      </c>
      <c r="H195" s="212" t="str">
        <f>IF(C195="○",IF($D195&lt;&gt;"",VLOOKUP($D195,新規学連登録者入力シート!$A$2:$U$101,19,FALSE),""),IF($D195&lt;&gt;"",IF(VLOOKUP(個人情報!$D195,登録者リスト!$A$1:$H$43729,4,FALSE)=基本情報!$D$6,VLOOKUP(個人情報!$D195,登録者リスト!$A$1:$H$43729,8,FALSE),""),""))</f>
        <v/>
      </c>
      <c r="I195" s="216"/>
      <c r="J195" s="216"/>
      <c r="K195" s="218" t="str">
        <f>IFERROR(IF(I195="","",IF(AND(I195&lt;&gt;"107 ハーフマラソン",I195&lt;&gt;"062 10000mW"),IF(BA195="T",IF(VALUE(M195)&lt;=AY195,"A標準",IF(VALUE(M195)&lt;=AZ195,"B標準","未突破")),IF(VALUE(M195)&gt;=AY195,"A標準",IF(VALUE(M195)&gt;=AZ195,"B標準","未突破"))),IF(VALUE(M195)&lt;=AZ195,"","未突破"))),"")</f>
        <v/>
      </c>
      <c r="L195" s="105"/>
      <c r="M195" s="267" t="str">
        <f>IF(U195="",ASC(N195&amp;IF(P195&lt;&gt;"",TEXT(P195,"00"),"")&amp;IF(R195&lt;&gt;"",TEXT(R195,"00"),"")&amp;IF(T195&lt;&gt;"",TEXT(T195,"00"),"")),ASC(U195))</f>
        <v/>
      </c>
      <c r="N195" s="223"/>
      <c r="O195" s="196" t="s">
        <v>239</v>
      </c>
      <c r="P195" s="250"/>
      <c r="Q195" s="196" t="s">
        <v>240</v>
      </c>
      <c r="R195" s="250"/>
      <c r="S195" s="208" t="s">
        <v>241</v>
      </c>
      <c r="T195" s="252"/>
      <c r="U195" s="150"/>
      <c r="V195" s="152"/>
      <c r="W195" s="153" t="s">
        <v>23</v>
      </c>
      <c r="X195" s="161"/>
      <c r="Y195" s="153" t="s">
        <v>24</v>
      </c>
      <c r="Z195" s="161"/>
      <c r="AA195" s="153" t="s">
        <v>26</v>
      </c>
      <c r="AB195" s="216"/>
      <c r="AC195" s="101" t="e">
        <f>IF(#REF!="",ASC(AD195&amp;IF(AF195&lt;&gt;"",TEXT(AF195,"00"),"")&amp;IF(AH195&lt;&gt;"",TEXT(AH195,"00"),"")&amp;IF(AJ195&lt;&gt;"",TEXT(AJ195,"00"),"")),ASC(#REF!))</f>
        <v>#REF!</v>
      </c>
      <c r="AD195" s="198" t="str">
        <f>IF(I195="","",IF(I195="201 十種競技","",VLOOKUP(I195,大学記録!$A$3:$H$5,2,FALSE)))</f>
        <v/>
      </c>
      <c r="AE195" s="200" t="s">
        <v>239</v>
      </c>
      <c r="AF195" s="202" t="str">
        <f>IF(I195="","",IF(I195="201 十種競技","",VLOOKUP(I195,大学記録!$A$3:$H$5,4,FALSE)))</f>
        <v/>
      </c>
      <c r="AG195" s="200" t="s">
        <v>240</v>
      </c>
      <c r="AH195" s="202" t="str">
        <f>IF(I195="","",IF(I195="201 十種競技","",VLOOKUP(I195,大学記録!$A$3:$H$5,6,FALSE)))</f>
        <v/>
      </c>
      <c r="AI195" s="204" t="s">
        <v>241</v>
      </c>
      <c r="AJ195" s="262" t="str">
        <f>IF(I195="","",IF(I195="201 十種競技","",VLOOKUP(I195,大学記録!$A$3:$H$5,8,FALSE)))</f>
        <v/>
      </c>
      <c r="AK195" s="223"/>
      <c r="AL195" s="196" t="s">
        <v>239</v>
      </c>
      <c r="AM195" s="250"/>
      <c r="AN195" s="196" t="s">
        <v>240</v>
      </c>
      <c r="AO195" s="250"/>
      <c r="AP195" s="208" t="s">
        <v>241</v>
      </c>
      <c r="AQ195" s="287"/>
      <c r="AS195" s="5" t="str">
        <f>IF(AND(I195&lt;&gt;"107 ハーフマラソン",I195&lt;&gt;"062 10000mW"),D195 &amp; "-" &amp; I195,D195 &amp; "-" &amp; I195 &amp; J195)</f>
        <v>-</v>
      </c>
      <c r="AT195" s="5" t="str">
        <f>IF(ISERROR(VLOOKUP(個人情報!$AS195,登録者リスト!#REF!,4,FALSE)),"○","")</f>
        <v>○</v>
      </c>
      <c r="AU195" s="5" t="e">
        <f>IF(AND(I195&lt;&gt;"107 ハーフマラソン",I195&lt;&gt;"062 10000mW"),#REF! &amp; "-" &amp; I195,#REF! &amp; "-" &amp; I195 &amp; J195)</f>
        <v>#REF!</v>
      </c>
      <c r="AV195" s="5" t="str">
        <f>IF(ISERROR(VLOOKUP(AU195,突破者リスト外資格記録入力シート!$D$7:$M$106,2,FALSE)),"○","")</f>
        <v>○</v>
      </c>
      <c r="AW195" s="5" t="str">
        <f>IF(C195="○","整理番号","登録番号")</f>
        <v>登録番号</v>
      </c>
      <c r="AX195" s="5" t="str">
        <f>IF(I195="107 ハーフマラソン","H",IF(I195="062 10000mW","W",""))</f>
        <v/>
      </c>
      <c r="AY195" s="5" t="e">
        <f>VLOOKUP($I195 &amp; $J195,標準記録!$A$1:$D$26,2,FALSE)</f>
        <v>#N/A</v>
      </c>
      <c r="AZ195" s="5" t="e">
        <f>VLOOKUP($I195 &amp; $J195,標準記録!$A$1:$D$26,3,FALSE)</f>
        <v>#N/A</v>
      </c>
      <c r="BA195" s="5" t="e">
        <f>VLOOKUP($I195 &amp; $J195,標準記録!$A$1:$D$26,4,FALSE)</f>
        <v>#N/A</v>
      </c>
      <c r="BB195" s="5" t="str">
        <f>IF(BC195="","",A195)</f>
        <v/>
      </c>
      <c r="BC195" s="5" t="str">
        <f>IF(OR(I195="201 十種競技",I195="202 七種競技"),#REF!,"")</f>
        <v/>
      </c>
      <c r="BD195" s="5" t="str">
        <f>IF(I195="107 ハーフマラソン",#REF!,"")</f>
        <v/>
      </c>
      <c r="BE195" s="5" t="str">
        <f>I195 &amp; K195</f>
        <v/>
      </c>
      <c r="BF195" s="5">
        <f>I195</f>
        <v>0</v>
      </c>
      <c r="BG195" s="5">
        <f>COUNTIF($BF$5:$BF$401,I195)</f>
        <v>160</v>
      </c>
      <c r="BH195" s="5">
        <f>COUNTIF($BE$5:$BE$401,I195 &amp; "B標準")</f>
        <v>0</v>
      </c>
      <c r="BI195" s="5" t="str">
        <f>D193 &amp; D195</f>
        <v>登録番号</v>
      </c>
    </row>
    <row r="196" spans="1:61" ht="14.25" thickBot="1" x14ac:dyDescent="0.2">
      <c r="A196" s="308"/>
      <c r="B196" s="272"/>
      <c r="C196" s="226"/>
      <c r="D196" s="224"/>
      <c r="E196" s="128" t="str">
        <f>IF(C195="○",IF($D195&lt;&gt;"",VLOOKUP($D195,新規学連登録者入力シート!$A$2:$U$101,7,FALSE),""),IF($D195&lt;&gt;"",IF(VLOOKUP(個人情報!$D195,登録者リスト!$A$1:$F$43729,4,FALSE)=基本情報!$D$6,VLOOKUP(個人情報!$D195,登録者リスト!$A$1:$F$43729,2,FALSE),""),""))</f>
        <v/>
      </c>
      <c r="F196" s="215"/>
      <c r="G196" s="128" t="str">
        <f>IF(C195="○",IF($D195&lt;&gt;"",VLOOKUP($D195,新規学連登録者入力シート!$A$2:$U$101,19,FALSE),""),IF($D195&lt;&gt;"",IF(VLOOKUP(個人情報!$D195,登録者リスト!$A$1:$F$43729,4,FALSE)=基本情報!$D$6,VLOOKUP(個人情報!$D195,登録者リスト!$A$1:$F$43729,6,FALSE),""),""))</f>
        <v/>
      </c>
      <c r="H196" s="213"/>
      <c r="I196" s="217"/>
      <c r="J196" s="217"/>
      <c r="K196" s="219"/>
      <c r="L196" s="106"/>
      <c r="M196" s="268"/>
      <c r="N196" s="224"/>
      <c r="O196" s="197"/>
      <c r="P196" s="251"/>
      <c r="Q196" s="197"/>
      <c r="R196" s="251"/>
      <c r="S196" s="209"/>
      <c r="T196" s="253"/>
      <c r="U196" s="162"/>
      <c r="V196" s="154"/>
      <c r="W196" s="155" t="s">
        <v>23</v>
      </c>
      <c r="X196" s="94"/>
      <c r="Y196" s="155" t="s">
        <v>25</v>
      </c>
      <c r="Z196" s="94"/>
      <c r="AA196" s="155" t="s">
        <v>26</v>
      </c>
      <c r="AB196" s="217"/>
      <c r="AC196" s="102" t="e">
        <f>IF(#REF!="",ASC(AD195&amp;IF(AF196&lt;&gt;"",TEXT(AF196,"00"),"")&amp;IF(AH196&lt;&gt;"",TEXT(AH196,"00"),"")&amp;IF(AJ196&lt;&gt;"",TEXT(AJ196,"00"),"")),ASC(#REF!))</f>
        <v>#REF!</v>
      </c>
      <c r="AD196" s="199"/>
      <c r="AE196" s="201"/>
      <c r="AF196" s="203"/>
      <c r="AG196" s="201"/>
      <c r="AH196" s="203"/>
      <c r="AI196" s="205"/>
      <c r="AJ196" s="263"/>
      <c r="AK196" s="224"/>
      <c r="AL196" s="197"/>
      <c r="AM196" s="251"/>
      <c r="AN196" s="197"/>
      <c r="AO196" s="251"/>
      <c r="AP196" s="209"/>
      <c r="AQ196" s="288"/>
      <c r="AS196" s="5" t="str">
        <f>IF(AND(I196&lt;&gt;"107 ハーフマラソン",I196&lt;&gt;"062 10000mW"),D195 &amp; "-" &amp; I196,D195 &amp; "-" &amp; I196 &amp; J196)</f>
        <v>-</v>
      </c>
      <c r="AT196" s="5" t="str">
        <f>IF(ISERROR(VLOOKUP(個人情報!$AS196,登録者リスト!#REF!,4,FALSE)),"○","")</f>
        <v>○</v>
      </c>
      <c r="AU196" s="5" t="e">
        <f>IF(AND(I196&lt;&gt;"107 ハーフマラソン",I196&lt;&gt;"062 10000mW"),#REF! &amp; "-" &amp; I196,#REF! &amp; "-" &amp; I196 &amp; J196)</f>
        <v>#REF!</v>
      </c>
      <c r="AV196" s="5" t="str">
        <f>IF(ISERROR(VLOOKUP(AU196,突破者リスト外資格記録入力シート!$D$7:$M$106,2,FALSE)),"○","")</f>
        <v>○</v>
      </c>
      <c r="AX196" s="5" t="str">
        <f>IF(I196="107 ハーフマラソン","H",IF(I196="062 10000mW","W",""))</f>
        <v/>
      </c>
      <c r="AY196" s="5" t="e">
        <f>VLOOKUP($I196 &amp; $J196,標準記録!$A$1:$D$26,2,FALSE)</f>
        <v>#N/A</v>
      </c>
      <c r="AZ196" s="5" t="e">
        <f>VLOOKUP($I196 &amp; $J196,標準記録!$A$1:$D$26,3,FALSE)</f>
        <v>#N/A</v>
      </c>
      <c r="BA196" s="5" t="e">
        <f>VLOOKUP($I196 &amp; $J196,標準記録!$A$1:$D$26,4,FALSE)</f>
        <v>#N/A</v>
      </c>
      <c r="BB196" s="5" t="str">
        <f>IF(BC196="","",A195)</f>
        <v/>
      </c>
      <c r="BC196" s="5" t="str">
        <f>IF(OR(I196="201 十種競技",I196="202 七種競技"),#REF!,"")</f>
        <v/>
      </c>
      <c r="BD196" s="5" t="str">
        <f>IF(I196="107 ハーフマラソン",#REF!,"")</f>
        <v/>
      </c>
      <c r="BE196" s="5" t="str">
        <f>I196 &amp; K196</f>
        <v/>
      </c>
      <c r="BF196" s="5">
        <f>I196</f>
        <v>0</v>
      </c>
      <c r="BG196" s="5">
        <f>COUNTIF($BF$5:$BF$401,I196)</f>
        <v>160</v>
      </c>
      <c r="BH196" s="5">
        <f>COUNTIF($BE$5:$BE$401,I196 &amp; "B標準")</f>
        <v>0</v>
      </c>
    </row>
    <row r="197" spans="1:61" ht="15" thickTop="1" thickBot="1" x14ac:dyDescent="0.2">
      <c r="A197" s="309"/>
      <c r="B197" s="256" t="s">
        <v>128</v>
      </c>
      <c r="C197" s="257"/>
      <c r="D197" s="257"/>
      <c r="E197" s="257"/>
      <c r="F197" s="257"/>
      <c r="G197" s="258"/>
      <c r="H197" s="133"/>
      <c r="I197" s="259"/>
      <c r="J197" s="260"/>
      <c r="K197" s="260"/>
      <c r="L197" s="260"/>
      <c r="M197" s="260"/>
      <c r="N197" s="260"/>
      <c r="O197" s="260"/>
      <c r="P197" s="260"/>
      <c r="Q197" s="260"/>
      <c r="R197" s="260"/>
      <c r="S197" s="260"/>
      <c r="T197" s="260"/>
      <c r="U197" s="260"/>
      <c r="V197" s="260"/>
      <c r="W197" s="260"/>
      <c r="X197" s="260"/>
      <c r="Y197" s="260"/>
      <c r="Z197" s="260"/>
      <c r="AA197" s="260"/>
      <c r="AB197" s="260"/>
      <c r="AC197" s="260"/>
      <c r="AD197" s="260"/>
      <c r="AE197" s="260"/>
      <c r="AF197" s="260"/>
      <c r="AG197" s="260"/>
      <c r="AH197" s="260"/>
      <c r="AI197" s="260"/>
      <c r="AJ197" s="260"/>
      <c r="AK197" s="260"/>
      <c r="AL197" s="260"/>
      <c r="AM197" s="260"/>
      <c r="AN197" s="260"/>
      <c r="AO197" s="260"/>
      <c r="AP197" s="260"/>
      <c r="AQ197" s="261"/>
    </row>
    <row r="198" spans="1:61" ht="27" x14ac:dyDescent="0.15">
      <c r="A198" s="305"/>
      <c r="B198" s="289" t="s">
        <v>0</v>
      </c>
      <c r="C198" s="289" t="s">
        <v>242</v>
      </c>
      <c r="D198" s="289" t="str">
        <f>IF(C200="○","整理番号","登録番号")</f>
        <v>登録番号</v>
      </c>
      <c r="E198" s="134" t="s">
        <v>13550</v>
      </c>
      <c r="F198" s="291" t="s">
        <v>275</v>
      </c>
      <c r="G198" s="147" t="s">
        <v>1</v>
      </c>
      <c r="H198" s="269" t="s">
        <v>13551</v>
      </c>
      <c r="I198" s="292" t="s">
        <v>2</v>
      </c>
      <c r="J198" s="269" t="s">
        <v>284</v>
      </c>
      <c r="K198" s="269" t="s">
        <v>3</v>
      </c>
      <c r="L198" s="136" t="s">
        <v>243</v>
      </c>
      <c r="M198" s="137" t="s">
        <v>16</v>
      </c>
      <c r="N198" s="274" t="s">
        <v>4</v>
      </c>
      <c r="O198" s="275"/>
      <c r="P198" s="275"/>
      <c r="Q198" s="275"/>
      <c r="R198" s="275"/>
      <c r="S198" s="275"/>
      <c r="T198" s="275"/>
      <c r="U198" s="275"/>
      <c r="V198" s="275"/>
      <c r="W198" s="275"/>
      <c r="X198" s="275"/>
      <c r="Y198" s="275"/>
      <c r="Z198" s="275"/>
      <c r="AA198" s="275"/>
      <c r="AB198" s="276"/>
      <c r="AC198" s="138" t="s">
        <v>16</v>
      </c>
      <c r="AD198" s="277" t="s">
        <v>448</v>
      </c>
      <c r="AE198" s="278"/>
      <c r="AF198" s="278"/>
      <c r="AG198" s="278"/>
      <c r="AH198" s="278"/>
      <c r="AI198" s="278"/>
      <c r="AJ198" s="278"/>
      <c r="AK198" s="274" t="s">
        <v>445</v>
      </c>
      <c r="AL198" s="275"/>
      <c r="AM198" s="275"/>
      <c r="AN198" s="275"/>
      <c r="AO198" s="275"/>
      <c r="AP198" s="275"/>
      <c r="AQ198" s="279"/>
    </row>
    <row r="199" spans="1:61" ht="14.25" thickBot="1" x14ac:dyDescent="0.2">
      <c r="A199" s="306"/>
      <c r="B199" s="290"/>
      <c r="C199" s="290"/>
      <c r="D199" s="290"/>
      <c r="E199" s="139" t="s">
        <v>6</v>
      </c>
      <c r="F199" s="270"/>
      <c r="G199" s="148" t="s">
        <v>7</v>
      </c>
      <c r="H199" s="270"/>
      <c r="I199" s="293"/>
      <c r="J199" s="273"/>
      <c r="K199" s="273"/>
      <c r="L199" s="141"/>
      <c r="M199" s="142"/>
      <c r="N199" s="280" t="s">
        <v>8</v>
      </c>
      <c r="O199" s="281"/>
      <c r="P199" s="281"/>
      <c r="Q199" s="281"/>
      <c r="R199" s="281"/>
      <c r="S199" s="281"/>
      <c r="T199" s="282"/>
      <c r="U199" s="151"/>
      <c r="V199" s="143" t="s">
        <v>10</v>
      </c>
      <c r="W199" s="144"/>
      <c r="X199" s="160"/>
      <c r="Y199" s="144"/>
      <c r="Z199" s="160"/>
      <c r="AA199" s="145"/>
      <c r="AB199" s="140" t="s">
        <v>11</v>
      </c>
      <c r="AC199" s="146"/>
      <c r="AD199" s="283" t="s">
        <v>8</v>
      </c>
      <c r="AE199" s="284"/>
      <c r="AF199" s="284"/>
      <c r="AG199" s="284"/>
      <c r="AH199" s="284"/>
      <c r="AI199" s="284"/>
      <c r="AJ199" s="285"/>
      <c r="AK199" s="280" t="s">
        <v>8</v>
      </c>
      <c r="AL199" s="281"/>
      <c r="AM199" s="281"/>
      <c r="AN199" s="281"/>
      <c r="AO199" s="281"/>
      <c r="AP199" s="281"/>
      <c r="AQ199" s="286"/>
    </row>
    <row r="200" spans="1:61" x14ac:dyDescent="0.15">
      <c r="A200" s="307">
        <v>40</v>
      </c>
      <c r="B200" s="271" t="str">
        <f>IF(OR(B195="",E200=""),"",B195+1)</f>
        <v/>
      </c>
      <c r="C200" s="225"/>
      <c r="D200" s="223"/>
      <c r="E200" s="131" t="str">
        <f>IF(C200="○",IF($D200&lt;&gt;"",VLOOKUP($D200,新規学連登録者入力シート!$A$2:$U$101,8,FALSE),""),IF($D200&lt;&gt;"",IF(VLOOKUP(個人情報!$D200,登録者リスト!$A$1:$F$43729,4,FALSE)=基本情報!$D$6,VLOOKUP(個人情報!$D200,登録者リスト!$A$1:$F$43729,3,FALSE),""),""))</f>
        <v/>
      </c>
      <c r="F200" s="214" t="str">
        <f>IF(C200="○",IF($D200&lt;&gt;"",VLOOKUP($D200,新規学連登録者入力シート!$A$2:$U$101,9,FALSE),""),IF($D200&lt;&gt;"",IF(VLOOKUP(個人情報!$D200,登録者リスト!$A$1:$G$43729,4,FALSE)=基本情報!$D$6,VLOOKUP(個人情報!$D200,登録者リスト!$A$1:$G$43729,7,FALSE),""),""))</f>
        <v/>
      </c>
      <c r="G200" s="132" t="str">
        <f>IF(C200="○",IF($D200&lt;&gt;"",VLOOKUP($D200,新規学連登録者入力シート!$A$2:$U$101,14,FALSE),""),IF($D200&lt;&gt;"",IF(VLOOKUP(個人情報!$D200,登録者リスト!$A$1:$F$43729,4,FALSE)=基本情報!$D$6,VLOOKUP(個人情報!$D200,登録者リスト!$A$1:$F$43729,5,FALSE),""),""))</f>
        <v/>
      </c>
      <c r="H200" s="212" t="str">
        <f>IF(C200="○",IF($D200&lt;&gt;"",VLOOKUP($D200,新規学連登録者入力シート!$A$2:$U$101,19,FALSE),""),IF($D200&lt;&gt;"",IF(VLOOKUP(個人情報!$D200,登録者リスト!$A$1:$H$43729,4,FALSE)=基本情報!$D$6,VLOOKUP(個人情報!$D200,登録者リスト!$A$1:$H$43729,8,FALSE),""),""))</f>
        <v/>
      </c>
      <c r="I200" s="216"/>
      <c r="J200" s="216"/>
      <c r="K200" s="218" t="str">
        <f>IFERROR(IF(I200="","",IF(AND(I200&lt;&gt;"107 ハーフマラソン",I200&lt;&gt;"062 10000mW"),IF(BA200="T",IF(VALUE(M200)&lt;=AY200,"A標準",IF(VALUE(M200)&lt;=AZ200,"B標準","未突破")),IF(VALUE(M200)&gt;=AY200,"A標準",IF(VALUE(M200)&gt;=AZ200,"B標準","未突破"))),IF(VALUE(M200)&lt;=AZ200,"","未突破"))),"")</f>
        <v/>
      </c>
      <c r="L200" s="105"/>
      <c r="M200" s="267" t="str">
        <f>IF(U200="",ASC(N200&amp;IF(P200&lt;&gt;"",TEXT(P200,"00"),"")&amp;IF(R200&lt;&gt;"",TEXT(R200,"00"),"")&amp;IF(T200&lt;&gt;"",TEXT(T200,"00"),"")),ASC(U200))</f>
        <v/>
      </c>
      <c r="N200" s="223"/>
      <c r="O200" s="196" t="s">
        <v>239</v>
      </c>
      <c r="P200" s="250"/>
      <c r="Q200" s="196" t="s">
        <v>240</v>
      </c>
      <c r="R200" s="250"/>
      <c r="S200" s="208" t="s">
        <v>241</v>
      </c>
      <c r="T200" s="252"/>
      <c r="U200" s="150"/>
      <c r="V200" s="152"/>
      <c r="W200" s="153" t="s">
        <v>23</v>
      </c>
      <c r="X200" s="161"/>
      <c r="Y200" s="153" t="s">
        <v>24</v>
      </c>
      <c r="Z200" s="161"/>
      <c r="AA200" s="153" t="s">
        <v>26</v>
      </c>
      <c r="AB200" s="216"/>
      <c r="AC200" s="101" t="e">
        <f>IF(#REF!="",ASC(AD200&amp;IF(AF200&lt;&gt;"",TEXT(AF200,"00"),"")&amp;IF(AH200&lt;&gt;"",TEXT(AH200,"00"),"")&amp;IF(AJ200&lt;&gt;"",TEXT(AJ200,"00"),"")),ASC(#REF!))</f>
        <v>#REF!</v>
      </c>
      <c r="AD200" s="198" t="str">
        <f>IF(I200="","",IF(I200="201 十種競技","",VLOOKUP(I200,大学記録!$A$3:$H$5,2,FALSE)))</f>
        <v/>
      </c>
      <c r="AE200" s="200" t="s">
        <v>239</v>
      </c>
      <c r="AF200" s="202" t="str">
        <f>IF(I200="","",IF(I200="201 十種競技","",VLOOKUP(I200,大学記録!$A$3:$H$5,4,FALSE)))</f>
        <v/>
      </c>
      <c r="AG200" s="200" t="s">
        <v>240</v>
      </c>
      <c r="AH200" s="202" t="str">
        <f>IF(I200="","",IF(I200="201 十種競技","",VLOOKUP(I200,大学記録!$A$3:$H$5,6,FALSE)))</f>
        <v/>
      </c>
      <c r="AI200" s="204" t="s">
        <v>241</v>
      </c>
      <c r="AJ200" s="262" t="str">
        <f>IF(I200="","",IF(I200="201 十種競技","",VLOOKUP(I200,大学記録!$A$3:$H$5,8,FALSE)))</f>
        <v/>
      </c>
      <c r="AK200" s="223"/>
      <c r="AL200" s="196" t="s">
        <v>239</v>
      </c>
      <c r="AM200" s="250"/>
      <c r="AN200" s="196" t="s">
        <v>240</v>
      </c>
      <c r="AO200" s="250"/>
      <c r="AP200" s="208" t="s">
        <v>241</v>
      </c>
      <c r="AQ200" s="287"/>
      <c r="AS200" s="5" t="str">
        <f>IF(AND(I200&lt;&gt;"107 ハーフマラソン",I200&lt;&gt;"062 10000mW"),D200 &amp; "-" &amp; I200,D200 &amp; "-" &amp; I200 &amp; J200)</f>
        <v>-</v>
      </c>
      <c r="AT200" s="5" t="str">
        <f>IF(ISERROR(VLOOKUP(個人情報!$AS200,登録者リスト!#REF!,4,FALSE)),"○","")</f>
        <v>○</v>
      </c>
      <c r="AU200" s="5" t="e">
        <f>IF(AND(I200&lt;&gt;"107 ハーフマラソン",I200&lt;&gt;"062 10000mW"),#REF! &amp; "-" &amp; I200,#REF! &amp; "-" &amp; I200 &amp; J200)</f>
        <v>#REF!</v>
      </c>
      <c r="AV200" s="5" t="str">
        <f>IF(ISERROR(VLOOKUP(AU200,突破者リスト外資格記録入力シート!$D$7:$M$106,2,FALSE)),"○","")</f>
        <v>○</v>
      </c>
      <c r="AW200" s="5" t="str">
        <f>IF(C200="○","整理番号","登録番号")</f>
        <v>登録番号</v>
      </c>
      <c r="AX200" s="5" t="str">
        <f>IF(I200="107 ハーフマラソン","H",IF(I200="062 10000mW","W",""))</f>
        <v/>
      </c>
      <c r="AY200" s="5" t="e">
        <f>VLOOKUP($I200 &amp; $J200,標準記録!$A$1:$D$26,2,FALSE)</f>
        <v>#N/A</v>
      </c>
      <c r="AZ200" s="5" t="e">
        <f>VLOOKUP($I200 &amp; $J200,標準記録!$A$1:$D$26,3,FALSE)</f>
        <v>#N/A</v>
      </c>
      <c r="BA200" s="5" t="e">
        <f>VLOOKUP($I200 &amp; $J200,標準記録!$A$1:$D$26,4,FALSE)</f>
        <v>#N/A</v>
      </c>
      <c r="BB200" s="5" t="str">
        <f>IF(BC200="","",A200)</f>
        <v/>
      </c>
      <c r="BC200" s="5" t="str">
        <f>IF(OR(I200="201 十種競技",I200="202 七種競技"),#REF!,"")</f>
        <v/>
      </c>
      <c r="BD200" s="5" t="str">
        <f>IF(I200="107 ハーフマラソン",#REF!,"")</f>
        <v/>
      </c>
      <c r="BE200" s="5" t="str">
        <f>I200 &amp; K200</f>
        <v/>
      </c>
      <c r="BF200" s="5">
        <f>I200</f>
        <v>0</v>
      </c>
      <c r="BG200" s="5">
        <f>COUNTIF($BF$5:$BF$401,I200)</f>
        <v>160</v>
      </c>
      <c r="BH200" s="5">
        <f>COUNTIF($BE$5:$BE$401,I200 &amp; "B標準")</f>
        <v>0</v>
      </c>
      <c r="BI200" s="5" t="str">
        <f>D198 &amp; D200</f>
        <v>登録番号</v>
      </c>
    </row>
    <row r="201" spans="1:61" ht="14.25" thickBot="1" x14ac:dyDescent="0.2">
      <c r="A201" s="308"/>
      <c r="B201" s="272"/>
      <c r="C201" s="226"/>
      <c r="D201" s="224"/>
      <c r="E201" s="128" t="str">
        <f>IF(C200="○",IF($D200&lt;&gt;"",VLOOKUP($D200,新規学連登録者入力シート!$A$2:$U$101,7,FALSE),""),IF($D200&lt;&gt;"",IF(VLOOKUP(個人情報!$D200,登録者リスト!$A$1:$F$43729,4,FALSE)=基本情報!$D$6,VLOOKUP(個人情報!$D200,登録者リスト!$A$1:$F$43729,2,FALSE),""),""))</f>
        <v/>
      </c>
      <c r="F201" s="215"/>
      <c r="G201" s="128" t="str">
        <f>IF(C200="○",IF($D200&lt;&gt;"",VLOOKUP($D200,新規学連登録者入力シート!$A$2:$U$101,19,FALSE),""),IF($D200&lt;&gt;"",IF(VLOOKUP(個人情報!$D200,登録者リスト!$A$1:$F$43729,4,FALSE)=基本情報!$D$6,VLOOKUP(個人情報!$D200,登録者リスト!$A$1:$F$43729,6,FALSE),""),""))</f>
        <v/>
      </c>
      <c r="H201" s="213"/>
      <c r="I201" s="217"/>
      <c r="J201" s="217"/>
      <c r="K201" s="219"/>
      <c r="L201" s="106"/>
      <c r="M201" s="268"/>
      <c r="N201" s="224"/>
      <c r="O201" s="197"/>
      <c r="P201" s="251"/>
      <c r="Q201" s="197"/>
      <c r="R201" s="251"/>
      <c r="S201" s="209"/>
      <c r="T201" s="253"/>
      <c r="U201" s="162"/>
      <c r="V201" s="154"/>
      <c r="W201" s="155" t="s">
        <v>23</v>
      </c>
      <c r="X201" s="94"/>
      <c r="Y201" s="155" t="s">
        <v>25</v>
      </c>
      <c r="Z201" s="94"/>
      <c r="AA201" s="155" t="s">
        <v>26</v>
      </c>
      <c r="AB201" s="217"/>
      <c r="AC201" s="102" t="e">
        <f>IF(#REF!="",ASC(AD200&amp;IF(AF201&lt;&gt;"",TEXT(AF201,"00"),"")&amp;IF(AH201&lt;&gt;"",TEXT(AH201,"00"),"")&amp;IF(AJ201&lt;&gt;"",TEXT(AJ201,"00"),"")),ASC(#REF!))</f>
        <v>#REF!</v>
      </c>
      <c r="AD201" s="199"/>
      <c r="AE201" s="201"/>
      <c r="AF201" s="203"/>
      <c r="AG201" s="201"/>
      <c r="AH201" s="203"/>
      <c r="AI201" s="205"/>
      <c r="AJ201" s="263"/>
      <c r="AK201" s="224"/>
      <c r="AL201" s="197"/>
      <c r="AM201" s="251"/>
      <c r="AN201" s="197"/>
      <c r="AO201" s="251"/>
      <c r="AP201" s="209"/>
      <c r="AQ201" s="288"/>
      <c r="AS201" s="5" t="str">
        <f>IF(AND(I201&lt;&gt;"107 ハーフマラソン",I201&lt;&gt;"062 10000mW"),D200 &amp; "-" &amp; I201,D200 &amp; "-" &amp; I201 &amp; J201)</f>
        <v>-</v>
      </c>
      <c r="AT201" s="5" t="str">
        <f>IF(ISERROR(VLOOKUP(個人情報!$AS201,登録者リスト!#REF!,4,FALSE)),"○","")</f>
        <v>○</v>
      </c>
      <c r="AU201" s="5" t="e">
        <f>IF(AND(I201&lt;&gt;"107 ハーフマラソン",I201&lt;&gt;"062 10000mW"),#REF! &amp; "-" &amp; I201,#REF! &amp; "-" &amp; I201 &amp; J201)</f>
        <v>#REF!</v>
      </c>
      <c r="AV201" s="5" t="str">
        <f>IF(ISERROR(VLOOKUP(AU201,突破者リスト外資格記録入力シート!$D$7:$M$106,2,FALSE)),"○","")</f>
        <v>○</v>
      </c>
      <c r="AX201" s="5" t="str">
        <f>IF(I201="107 ハーフマラソン","H",IF(I201="062 10000mW","W",""))</f>
        <v/>
      </c>
      <c r="AY201" s="5" t="e">
        <f>VLOOKUP($I201 &amp; $J201,標準記録!$A$1:$D$26,2,FALSE)</f>
        <v>#N/A</v>
      </c>
      <c r="AZ201" s="5" t="e">
        <f>VLOOKUP($I201 &amp; $J201,標準記録!$A$1:$D$26,3,FALSE)</f>
        <v>#N/A</v>
      </c>
      <c r="BA201" s="5" t="e">
        <f>VLOOKUP($I201 &amp; $J201,標準記録!$A$1:$D$26,4,FALSE)</f>
        <v>#N/A</v>
      </c>
      <c r="BB201" s="5" t="str">
        <f>IF(BC201="","",A200)</f>
        <v/>
      </c>
      <c r="BC201" s="5" t="str">
        <f>IF(OR(I201="201 十種競技",I201="202 七種競技"),#REF!,"")</f>
        <v/>
      </c>
      <c r="BD201" s="5" t="str">
        <f>IF(I201="107 ハーフマラソン",#REF!,"")</f>
        <v/>
      </c>
      <c r="BE201" s="5" t="str">
        <f>I201 &amp; K201</f>
        <v/>
      </c>
      <c r="BF201" s="5">
        <f>I201</f>
        <v>0</v>
      </c>
      <c r="BG201" s="5">
        <f>COUNTIF($BF$5:$BF$401,I201)</f>
        <v>160</v>
      </c>
      <c r="BH201" s="5">
        <f>COUNTIF($BE$5:$BE$401,I201 &amp; "B標準")</f>
        <v>0</v>
      </c>
    </row>
    <row r="202" spans="1:61" ht="15" thickTop="1" thickBot="1" x14ac:dyDescent="0.2">
      <c r="A202" s="309"/>
      <c r="B202" s="256" t="s">
        <v>128</v>
      </c>
      <c r="C202" s="257"/>
      <c r="D202" s="257"/>
      <c r="E202" s="257"/>
      <c r="F202" s="257"/>
      <c r="G202" s="258"/>
      <c r="H202" s="133"/>
      <c r="I202" s="259"/>
      <c r="J202" s="260"/>
      <c r="K202" s="260"/>
      <c r="L202" s="260"/>
      <c r="M202" s="260"/>
      <c r="N202" s="260"/>
      <c r="O202" s="260"/>
      <c r="P202" s="260"/>
      <c r="Q202" s="260"/>
      <c r="R202" s="260"/>
      <c r="S202" s="260"/>
      <c r="T202" s="260"/>
      <c r="U202" s="260"/>
      <c r="V202" s="260"/>
      <c r="W202" s="260"/>
      <c r="X202" s="260"/>
      <c r="Y202" s="260"/>
      <c r="Z202" s="260"/>
      <c r="AA202" s="260"/>
      <c r="AB202" s="260"/>
      <c r="AC202" s="260"/>
      <c r="AD202" s="260"/>
      <c r="AE202" s="260"/>
      <c r="AF202" s="260"/>
      <c r="AG202" s="260"/>
      <c r="AH202" s="260"/>
      <c r="AI202" s="260"/>
      <c r="AJ202" s="260"/>
      <c r="AK202" s="260"/>
      <c r="AL202" s="260"/>
      <c r="AM202" s="260"/>
      <c r="AN202" s="260"/>
      <c r="AO202" s="260"/>
      <c r="AP202" s="260"/>
      <c r="AQ202" s="261"/>
    </row>
    <row r="203" spans="1:61" ht="27" x14ac:dyDescent="0.15">
      <c r="A203" s="305"/>
      <c r="B203" s="289" t="s">
        <v>0</v>
      </c>
      <c r="C203" s="289" t="s">
        <v>242</v>
      </c>
      <c r="D203" s="289" t="str">
        <f>IF(C205="○","整理番号","登録番号")</f>
        <v>登録番号</v>
      </c>
      <c r="E203" s="134" t="s">
        <v>13550</v>
      </c>
      <c r="F203" s="291" t="s">
        <v>275</v>
      </c>
      <c r="G203" s="147" t="s">
        <v>1</v>
      </c>
      <c r="H203" s="269" t="s">
        <v>13551</v>
      </c>
      <c r="I203" s="292" t="s">
        <v>2</v>
      </c>
      <c r="J203" s="269" t="s">
        <v>284</v>
      </c>
      <c r="K203" s="269" t="s">
        <v>3</v>
      </c>
      <c r="L203" s="136" t="s">
        <v>243</v>
      </c>
      <c r="M203" s="137" t="s">
        <v>16</v>
      </c>
      <c r="N203" s="274" t="s">
        <v>4</v>
      </c>
      <c r="O203" s="275"/>
      <c r="P203" s="275"/>
      <c r="Q203" s="275"/>
      <c r="R203" s="275"/>
      <c r="S203" s="275"/>
      <c r="T203" s="275"/>
      <c r="U203" s="275"/>
      <c r="V203" s="275"/>
      <c r="W203" s="275"/>
      <c r="X203" s="275"/>
      <c r="Y203" s="275"/>
      <c r="Z203" s="275"/>
      <c r="AA203" s="275"/>
      <c r="AB203" s="276"/>
      <c r="AC203" s="138" t="s">
        <v>16</v>
      </c>
      <c r="AD203" s="277" t="s">
        <v>448</v>
      </c>
      <c r="AE203" s="278"/>
      <c r="AF203" s="278"/>
      <c r="AG203" s="278"/>
      <c r="AH203" s="278"/>
      <c r="AI203" s="278"/>
      <c r="AJ203" s="278"/>
      <c r="AK203" s="274" t="s">
        <v>445</v>
      </c>
      <c r="AL203" s="275"/>
      <c r="AM203" s="275"/>
      <c r="AN203" s="275"/>
      <c r="AO203" s="275"/>
      <c r="AP203" s="275"/>
      <c r="AQ203" s="279"/>
    </row>
    <row r="204" spans="1:61" ht="14.25" thickBot="1" x14ac:dyDescent="0.2">
      <c r="A204" s="306"/>
      <c r="B204" s="290"/>
      <c r="C204" s="290"/>
      <c r="D204" s="290"/>
      <c r="E204" s="139" t="s">
        <v>6</v>
      </c>
      <c r="F204" s="270"/>
      <c r="G204" s="148" t="s">
        <v>7</v>
      </c>
      <c r="H204" s="270"/>
      <c r="I204" s="293"/>
      <c r="J204" s="273"/>
      <c r="K204" s="273"/>
      <c r="L204" s="141"/>
      <c r="M204" s="142"/>
      <c r="N204" s="280" t="s">
        <v>8</v>
      </c>
      <c r="O204" s="281"/>
      <c r="P204" s="281"/>
      <c r="Q204" s="281"/>
      <c r="R204" s="281"/>
      <c r="S204" s="281"/>
      <c r="T204" s="282"/>
      <c r="U204" s="151"/>
      <c r="V204" s="143" t="s">
        <v>10</v>
      </c>
      <c r="W204" s="144"/>
      <c r="X204" s="160"/>
      <c r="Y204" s="144"/>
      <c r="Z204" s="160"/>
      <c r="AA204" s="145"/>
      <c r="AB204" s="140" t="s">
        <v>11</v>
      </c>
      <c r="AC204" s="146"/>
      <c r="AD204" s="283" t="s">
        <v>8</v>
      </c>
      <c r="AE204" s="284"/>
      <c r="AF204" s="284"/>
      <c r="AG204" s="284"/>
      <c r="AH204" s="284"/>
      <c r="AI204" s="284"/>
      <c r="AJ204" s="285"/>
      <c r="AK204" s="280" t="s">
        <v>8</v>
      </c>
      <c r="AL204" s="281"/>
      <c r="AM204" s="281"/>
      <c r="AN204" s="281"/>
      <c r="AO204" s="281"/>
      <c r="AP204" s="281"/>
      <c r="AQ204" s="286"/>
    </row>
    <row r="205" spans="1:61" x14ac:dyDescent="0.15">
      <c r="A205" s="307">
        <v>41</v>
      </c>
      <c r="B205" s="271" t="str">
        <f>IF(OR(B200="",E205=""),"",B200+1)</f>
        <v/>
      </c>
      <c r="C205" s="225"/>
      <c r="D205" s="223"/>
      <c r="E205" s="131" t="str">
        <f>IF(C205="○",IF($D205&lt;&gt;"",VLOOKUP($D205,新規学連登録者入力シート!$A$2:$U$101,8,FALSE),""),IF($D205&lt;&gt;"",IF(VLOOKUP(個人情報!$D205,登録者リスト!$A$1:$F$43729,4,FALSE)=基本情報!$D$6,VLOOKUP(個人情報!$D205,登録者リスト!$A$1:$F$43729,3,FALSE),""),""))</f>
        <v/>
      </c>
      <c r="F205" s="214" t="str">
        <f>IF(C205="○",IF($D205&lt;&gt;"",VLOOKUP($D205,新規学連登録者入力シート!$A$2:$U$101,9,FALSE),""),IF($D205&lt;&gt;"",IF(VLOOKUP(個人情報!$D205,登録者リスト!$A$1:$G$43729,4,FALSE)=基本情報!$D$6,VLOOKUP(個人情報!$D205,登録者リスト!$A$1:$G$43729,7,FALSE),""),""))</f>
        <v/>
      </c>
      <c r="G205" s="132" t="str">
        <f>IF(C205="○",IF($D205&lt;&gt;"",VLOOKUP($D205,新規学連登録者入力シート!$A$2:$U$101,14,FALSE),""),IF($D205&lt;&gt;"",IF(VLOOKUP(個人情報!$D205,登録者リスト!$A$1:$F$43729,4,FALSE)=基本情報!$D$6,VLOOKUP(個人情報!$D205,登録者リスト!$A$1:$F$43729,5,FALSE),""),""))</f>
        <v/>
      </c>
      <c r="H205" s="212" t="str">
        <f>IF(C205="○",IF($D205&lt;&gt;"",VLOOKUP($D205,新規学連登録者入力シート!$A$2:$U$101,19,FALSE),""),IF($D205&lt;&gt;"",IF(VLOOKUP(個人情報!$D205,登録者リスト!$A$1:$H$43729,4,FALSE)=基本情報!$D$6,VLOOKUP(個人情報!$D205,登録者リスト!$A$1:$H$43729,8,FALSE),""),""))</f>
        <v/>
      </c>
      <c r="I205" s="216"/>
      <c r="J205" s="216"/>
      <c r="K205" s="218" t="str">
        <f>IFERROR(IF(I205="","",IF(AND(I205&lt;&gt;"107 ハーフマラソン",I205&lt;&gt;"062 10000mW"),IF(BA205="T",IF(VALUE(M205)&lt;=AY205,"A標準",IF(VALUE(M205)&lt;=AZ205,"B標準","未突破")),IF(VALUE(M205)&gt;=AY205,"A標準",IF(VALUE(M205)&gt;=AZ205,"B標準","未突破"))),IF(VALUE(M205)&lt;=AZ205,"","未突破"))),"")</f>
        <v/>
      </c>
      <c r="L205" s="105"/>
      <c r="M205" s="267" t="str">
        <f>IF(U205="",ASC(N205&amp;IF(P205&lt;&gt;"",TEXT(P205,"00"),"")&amp;IF(R205&lt;&gt;"",TEXT(R205,"00"),"")&amp;IF(T205&lt;&gt;"",TEXT(T205,"00"),"")),ASC(U205))</f>
        <v/>
      </c>
      <c r="N205" s="223"/>
      <c r="O205" s="196" t="s">
        <v>239</v>
      </c>
      <c r="P205" s="250"/>
      <c r="Q205" s="196" t="s">
        <v>240</v>
      </c>
      <c r="R205" s="250"/>
      <c r="S205" s="208" t="s">
        <v>241</v>
      </c>
      <c r="T205" s="252"/>
      <c r="U205" s="150"/>
      <c r="V205" s="152"/>
      <c r="W205" s="153" t="s">
        <v>23</v>
      </c>
      <c r="X205" s="161"/>
      <c r="Y205" s="153" t="s">
        <v>24</v>
      </c>
      <c r="Z205" s="161"/>
      <c r="AA205" s="153" t="s">
        <v>26</v>
      </c>
      <c r="AB205" s="216"/>
      <c r="AC205" s="101" t="e">
        <f>IF(#REF!="",ASC(AD205&amp;IF(AF205&lt;&gt;"",TEXT(AF205,"00"),"")&amp;IF(AH205&lt;&gt;"",TEXT(AH205,"00"),"")&amp;IF(AJ205&lt;&gt;"",TEXT(AJ205,"00"),"")),ASC(#REF!))</f>
        <v>#REF!</v>
      </c>
      <c r="AD205" s="198" t="str">
        <f>IF(I205="","",IF(I205="201 十種競技","",VLOOKUP(I205,大学記録!$A$3:$H$5,2,FALSE)))</f>
        <v/>
      </c>
      <c r="AE205" s="200" t="s">
        <v>239</v>
      </c>
      <c r="AF205" s="202" t="str">
        <f>IF(I205="","",IF(I205="201 十種競技","",VLOOKUP(I205,大学記録!$A$3:$H$5,4,FALSE)))</f>
        <v/>
      </c>
      <c r="AG205" s="200" t="s">
        <v>240</v>
      </c>
      <c r="AH205" s="202" t="str">
        <f>IF(I205="","",IF(I205="201 十種競技","",VLOOKUP(I205,大学記録!$A$3:$H$5,6,FALSE)))</f>
        <v/>
      </c>
      <c r="AI205" s="204" t="s">
        <v>241</v>
      </c>
      <c r="AJ205" s="262" t="str">
        <f>IF(I205="","",IF(I205="201 十種競技","",VLOOKUP(I205,大学記録!$A$3:$H$5,8,FALSE)))</f>
        <v/>
      </c>
      <c r="AK205" s="223"/>
      <c r="AL205" s="196" t="s">
        <v>239</v>
      </c>
      <c r="AM205" s="250"/>
      <c r="AN205" s="196" t="s">
        <v>240</v>
      </c>
      <c r="AO205" s="250"/>
      <c r="AP205" s="208" t="s">
        <v>241</v>
      </c>
      <c r="AQ205" s="287"/>
      <c r="AS205" s="5" t="str">
        <f>IF(AND(I205&lt;&gt;"107 ハーフマラソン",I205&lt;&gt;"062 10000mW"),D205 &amp; "-" &amp; I205,D205 &amp; "-" &amp; I205 &amp; J205)</f>
        <v>-</v>
      </c>
      <c r="AT205" s="5" t="str">
        <f>IF(ISERROR(VLOOKUP(個人情報!$AS205,登録者リスト!#REF!,4,FALSE)),"○","")</f>
        <v>○</v>
      </c>
      <c r="AU205" s="5" t="e">
        <f>IF(AND(I205&lt;&gt;"107 ハーフマラソン",I205&lt;&gt;"062 10000mW"),#REF! &amp; "-" &amp; I205,#REF! &amp; "-" &amp; I205 &amp; J205)</f>
        <v>#REF!</v>
      </c>
      <c r="AV205" s="5" t="str">
        <f>IF(ISERROR(VLOOKUP(AU205,突破者リスト外資格記録入力シート!$D$7:$M$106,2,FALSE)),"○","")</f>
        <v>○</v>
      </c>
      <c r="AW205" s="5" t="str">
        <f>IF(C205="○","整理番号","登録番号")</f>
        <v>登録番号</v>
      </c>
      <c r="AX205" s="5" t="str">
        <f>IF(I205="107 ハーフマラソン","H",IF(I205="062 10000mW","W",""))</f>
        <v/>
      </c>
      <c r="AY205" s="5" t="e">
        <f>VLOOKUP($I205 &amp; $J205,標準記録!$A$1:$D$26,2,FALSE)</f>
        <v>#N/A</v>
      </c>
      <c r="AZ205" s="5" t="e">
        <f>VLOOKUP($I205 &amp; $J205,標準記録!$A$1:$D$26,3,FALSE)</f>
        <v>#N/A</v>
      </c>
      <c r="BA205" s="5" t="e">
        <f>VLOOKUP($I205 &amp; $J205,標準記録!$A$1:$D$26,4,FALSE)</f>
        <v>#N/A</v>
      </c>
      <c r="BB205" s="5" t="str">
        <f>IF(BC205="","",A205)</f>
        <v/>
      </c>
      <c r="BC205" s="5" t="str">
        <f>IF(OR(I205="201 十種競技",I205="202 七種競技"),#REF!,"")</f>
        <v/>
      </c>
      <c r="BD205" s="5" t="str">
        <f>IF(I205="107 ハーフマラソン",#REF!,"")</f>
        <v/>
      </c>
      <c r="BE205" s="5" t="str">
        <f>I205 &amp; K205</f>
        <v/>
      </c>
      <c r="BF205" s="5">
        <f>I205</f>
        <v>0</v>
      </c>
      <c r="BG205" s="5">
        <f>COUNTIF($BF$5:$BF$401,I205)</f>
        <v>160</v>
      </c>
      <c r="BH205" s="5">
        <f>COUNTIF($BE$5:$BE$401,I205 &amp; "B標準")</f>
        <v>0</v>
      </c>
      <c r="BI205" s="5" t="str">
        <f>D203 &amp; D205</f>
        <v>登録番号</v>
      </c>
    </row>
    <row r="206" spans="1:61" ht="14.25" thickBot="1" x14ac:dyDescent="0.2">
      <c r="A206" s="308"/>
      <c r="B206" s="272"/>
      <c r="C206" s="226"/>
      <c r="D206" s="224"/>
      <c r="E206" s="128" t="str">
        <f>IF(C205="○",IF($D205&lt;&gt;"",VLOOKUP($D205,新規学連登録者入力シート!$A$2:$U$101,7,FALSE),""),IF($D205&lt;&gt;"",IF(VLOOKUP(個人情報!$D205,登録者リスト!$A$1:$F$43729,4,FALSE)=基本情報!$D$6,VLOOKUP(個人情報!$D205,登録者リスト!$A$1:$F$43729,2,FALSE),""),""))</f>
        <v/>
      </c>
      <c r="F206" s="215"/>
      <c r="G206" s="128" t="str">
        <f>IF(C205="○",IF($D205&lt;&gt;"",VLOOKUP($D205,新規学連登録者入力シート!$A$2:$U$101,19,FALSE),""),IF($D205&lt;&gt;"",IF(VLOOKUP(個人情報!$D205,登録者リスト!$A$1:$F$43729,4,FALSE)=基本情報!$D$6,VLOOKUP(個人情報!$D205,登録者リスト!$A$1:$F$43729,6,FALSE),""),""))</f>
        <v/>
      </c>
      <c r="H206" s="213"/>
      <c r="I206" s="217"/>
      <c r="J206" s="217"/>
      <c r="K206" s="219"/>
      <c r="L206" s="106"/>
      <c r="M206" s="268"/>
      <c r="N206" s="224"/>
      <c r="O206" s="197"/>
      <c r="P206" s="251"/>
      <c r="Q206" s="197"/>
      <c r="R206" s="251"/>
      <c r="S206" s="209"/>
      <c r="T206" s="253"/>
      <c r="U206" s="162"/>
      <c r="V206" s="154"/>
      <c r="W206" s="155" t="s">
        <v>23</v>
      </c>
      <c r="X206" s="94"/>
      <c r="Y206" s="155" t="s">
        <v>25</v>
      </c>
      <c r="Z206" s="94"/>
      <c r="AA206" s="155" t="s">
        <v>26</v>
      </c>
      <c r="AB206" s="217"/>
      <c r="AC206" s="102" t="e">
        <f>IF(#REF!="",ASC(AD205&amp;IF(AF206&lt;&gt;"",TEXT(AF206,"00"),"")&amp;IF(AH206&lt;&gt;"",TEXT(AH206,"00"),"")&amp;IF(AJ206&lt;&gt;"",TEXT(AJ206,"00"),"")),ASC(#REF!))</f>
        <v>#REF!</v>
      </c>
      <c r="AD206" s="199"/>
      <c r="AE206" s="201"/>
      <c r="AF206" s="203"/>
      <c r="AG206" s="201"/>
      <c r="AH206" s="203"/>
      <c r="AI206" s="205"/>
      <c r="AJ206" s="263"/>
      <c r="AK206" s="224"/>
      <c r="AL206" s="197"/>
      <c r="AM206" s="251"/>
      <c r="AN206" s="197"/>
      <c r="AO206" s="251"/>
      <c r="AP206" s="209"/>
      <c r="AQ206" s="288"/>
      <c r="AS206" s="5" t="str">
        <f>IF(AND(I206&lt;&gt;"107 ハーフマラソン",I206&lt;&gt;"062 10000mW"),D205 &amp; "-" &amp; I206,D205 &amp; "-" &amp; I206 &amp; J206)</f>
        <v>-</v>
      </c>
      <c r="AT206" s="5" t="str">
        <f>IF(ISERROR(VLOOKUP(個人情報!$AS206,登録者リスト!#REF!,4,FALSE)),"○","")</f>
        <v>○</v>
      </c>
      <c r="AU206" s="5" t="e">
        <f>IF(AND(I206&lt;&gt;"107 ハーフマラソン",I206&lt;&gt;"062 10000mW"),#REF! &amp; "-" &amp; I206,#REF! &amp; "-" &amp; I206 &amp; J206)</f>
        <v>#REF!</v>
      </c>
      <c r="AV206" s="5" t="str">
        <f>IF(ISERROR(VLOOKUP(AU206,突破者リスト外資格記録入力シート!$D$7:$M$106,2,FALSE)),"○","")</f>
        <v>○</v>
      </c>
      <c r="AX206" s="5" t="str">
        <f>IF(I206="107 ハーフマラソン","H",IF(I206="062 10000mW","W",""))</f>
        <v/>
      </c>
      <c r="AY206" s="5" t="e">
        <f>VLOOKUP($I206 &amp; $J206,標準記録!$A$1:$D$26,2,FALSE)</f>
        <v>#N/A</v>
      </c>
      <c r="AZ206" s="5" t="e">
        <f>VLOOKUP($I206 &amp; $J206,標準記録!$A$1:$D$26,3,FALSE)</f>
        <v>#N/A</v>
      </c>
      <c r="BA206" s="5" t="e">
        <f>VLOOKUP($I206 &amp; $J206,標準記録!$A$1:$D$26,4,FALSE)</f>
        <v>#N/A</v>
      </c>
      <c r="BB206" s="5" t="str">
        <f>IF(BC206="","",A205)</f>
        <v/>
      </c>
      <c r="BC206" s="5" t="str">
        <f>IF(OR(I206="201 十種競技",I206="202 七種競技"),#REF!,"")</f>
        <v/>
      </c>
      <c r="BD206" s="5" t="str">
        <f>IF(I206="107 ハーフマラソン",#REF!,"")</f>
        <v/>
      </c>
      <c r="BE206" s="5" t="str">
        <f>I206 &amp; K206</f>
        <v/>
      </c>
      <c r="BF206" s="5">
        <f>I206</f>
        <v>0</v>
      </c>
      <c r="BG206" s="5">
        <f>COUNTIF($BF$5:$BF$401,I206)</f>
        <v>160</v>
      </c>
      <c r="BH206" s="5">
        <f>COUNTIF($BE$5:$BE$401,I206 &amp; "B標準")</f>
        <v>0</v>
      </c>
    </row>
    <row r="207" spans="1:61" ht="15" thickTop="1" thickBot="1" x14ac:dyDescent="0.2">
      <c r="A207" s="309"/>
      <c r="B207" s="256" t="s">
        <v>128</v>
      </c>
      <c r="C207" s="257"/>
      <c r="D207" s="257"/>
      <c r="E207" s="257"/>
      <c r="F207" s="257"/>
      <c r="G207" s="258"/>
      <c r="H207" s="133"/>
      <c r="I207" s="259"/>
      <c r="J207" s="260"/>
      <c r="K207" s="260"/>
      <c r="L207" s="260"/>
      <c r="M207" s="260"/>
      <c r="N207" s="260"/>
      <c r="O207" s="260"/>
      <c r="P207" s="260"/>
      <c r="Q207" s="260"/>
      <c r="R207" s="260"/>
      <c r="S207" s="260"/>
      <c r="T207" s="260"/>
      <c r="U207" s="260"/>
      <c r="V207" s="260"/>
      <c r="W207" s="260"/>
      <c r="X207" s="260"/>
      <c r="Y207" s="260"/>
      <c r="Z207" s="260"/>
      <c r="AA207" s="260"/>
      <c r="AB207" s="260"/>
      <c r="AC207" s="260"/>
      <c r="AD207" s="260"/>
      <c r="AE207" s="260"/>
      <c r="AF207" s="260"/>
      <c r="AG207" s="260"/>
      <c r="AH207" s="260"/>
      <c r="AI207" s="260"/>
      <c r="AJ207" s="260"/>
      <c r="AK207" s="260"/>
      <c r="AL207" s="260"/>
      <c r="AM207" s="260"/>
      <c r="AN207" s="260"/>
      <c r="AO207" s="260"/>
      <c r="AP207" s="260"/>
      <c r="AQ207" s="261"/>
    </row>
    <row r="208" spans="1:61" ht="27" x14ac:dyDescent="0.15">
      <c r="A208" s="305"/>
      <c r="B208" s="289" t="s">
        <v>0</v>
      </c>
      <c r="C208" s="289" t="s">
        <v>242</v>
      </c>
      <c r="D208" s="289" t="str">
        <f>IF(C210="○","整理番号","登録番号")</f>
        <v>登録番号</v>
      </c>
      <c r="E208" s="134" t="s">
        <v>13550</v>
      </c>
      <c r="F208" s="291" t="s">
        <v>275</v>
      </c>
      <c r="G208" s="147" t="s">
        <v>1</v>
      </c>
      <c r="H208" s="269" t="s">
        <v>13551</v>
      </c>
      <c r="I208" s="292" t="s">
        <v>2</v>
      </c>
      <c r="J208" s="269" t="s">
        <v>284</v>
      </c>
      <c r="K208" s="269" t="s">
        <v>3</v>
      </c>
      <c r="L208" s="136" t="s">
        <v>243</v>
      </c>
      <c r="M208" s="137" t="s">
        <v>16</v>
      </c>
      <c r="N208" s="274" t="s">
        <v>4</v>
      </c>
      <c r="O208" s="275"/>
      <c r="P208" s="275"/>
      <c r="Q208" s="275"/>
      <c r="R208" s="275"/>
      <c r="S208" s="275"/>
      <c r="T208" s="275"/>
      <c r="U208" s="275"/>
      <c r="V208" s="275"/>
      <c r="W208" s="275"/>
      <c r="X208" s="275"/>
      <c r="Y208" s="275"/>
      <c r="Z208" s="275"/>
      <c r="AA208" s="275"/>
      <c r="AB208" s="276"/>
      <c r="AC208" s="138" t="s">
        <v>16</v>
      </c>
      <c r="AD208" s="277" t="s">
        <v>448</v>
      </c>
      <c r="AE208" s="278"/>
      <c r="AF208" s="278"/>
      <c r="AG208" s="278"/>
      <c r="AH208" s="278"/>
      <c r="AI208" s="278"/>
      <c r="AJ208" s="278"/>
      <c r="AK208" s="274" t="s">
        <v>445</v>
      </c>
      <c r="AL208" s="275"/>
      <c r="AM208" s="275"/>
      <c r="AN208" s="275"/>
      <c r="AO208" s="275"/>
      <c r="AP208" s="275"/>
      <c r="AQ208" s="279"/>
    </row>
    <row r="209" spans="1:61" ht="14.25" thickBot="1" x14ac:dyDescent="0.2">
      <c r="A209" s="306"/>
      <c r="B209" s="290"/>
      <c r="C209" s="290"/>
      <c r="D209" s="290"/>
      <c r="E209" s="139" t="s">
        <v>6</v>
      </c>
      <c r="F209" s="270"/>
      <c r="G209" s="148" t="s">
        <v>7</v>
      </c>
      <c r="H209" s="270"/>
      <c r="I209" s="293"/>
      <c r="J209" s="273"/>
      <c r="K209" s="273"/>
      <c r="L209" s="141"/>
      <c r="M209" s="142"/>
      <c r="N209" s="280" t="s">
        <v>8</v>
      </c>
      <c r="O209" s="281"/>
      <c r="P209" s="281"/>
      <c r="Q209" s="281"/>
      <c r="R209" s="281"/>
      <c r="S209" s="281"/>
      <c r="T209" s="282"/>
      <c r="U209" s="151"/>
      <c r="V209" s="143" t="s">
        <v>10</v>
      </c>
      <c r="W209" s="144"/>
      <c r="X209" s="160"/>
      <c r="Y209" s="144"/>
      <c r="Z209" s="160"/>
      <c r="AA209" s="145"/>
      <c r="AB209" s="140" t="s">
        <v>11</v>
      </c>
      <c r="AC209" s="146"/>
      <c r="AD209" s="283" t="s">
        <v>8</v>
      </c>
      <c r="AE209" s="284"/>
      <c r="AF209" s="284"/>
      <c r="AG209" s="284"/>
      <c r="AH209" s="284"/>
      <c r="AI209" s="284"/>
      <c r="AJ209" s="285"/>
      <c r="AK209" s="280" t="s">
        <v>8</v>
      </c>
      <c r="AL209" s="281"/>
      <c r="AM209" s="281"/>
      <c r="AN209" s="281"/>
      <c r="AO209" s="281"/>
      <c r="AP209" s="281"/>
      <c r="AQ209" s="286"/>
    </row>
    <row r="210" spans="1:61" x14ac:dyDescent="0.15">
      <c r="A210" s="307">
        <v>42</v>
      </c>
      <c r="B210" s="271" t="str">
        <f>IF(OR(B205="",E210=""),"",B205+1)</f>
        <v/>
      </c>
      <c r="C210" s="225"/>
      <c r="D210" s="223"/>
      <c r="E210" s="131" t="str">
        <f>IF(C210="○",IF($D210&lt;&gt;"",VLOOKUP($D210,新規学連登録者入力シート!$A$2:$U$101,8,FALSE),""),IF($D210&lt;&gt;"",IF(VLOOKUP(個人情報!$D210,登録者リスト!$A$1:$F$43729,4,FALSE)=基本情報!$D$6,VLOOKUP(個人情報!$D210,登録者リスト!$A$1:$F$43729,3,FALSE),""),""))</f>
        <v/>
      </c>
      <c r="F210" s="214" t="str">
        <f>IF(C210="○",IF($D210&lt;&gt;"",VLOOKUP($D210,新規学連登録者入力シート!$A$2:$U$101,9,FALSE),""),IF($D210&lt;&gt;"",IF(VLOOKUP(個人情報!$D210,登録者リスト!$A$1:$G$43729,4,FALSE)=基本情報!$D$6,VLOOKUP(個人情報!$D210,登録者リスト!$A$1:$G$43729,7,FALSE),""),""))</f>
        <v/>
      </c>
      <c r="G210" s="132" t="str">
        <f>IF(C210="○",IF($D210&lt;&gt;"",VLOOKUP($D210,新規学連登録者入力シート!$A$2:$U$101,14,FALSE),""),IF($D210&lt;&gt;"",IF(VLOOKUP(個人情報!$D210,登録者リスト!$A$1:$F$43729,4,FALSE)=基本情報!$D$6,VLOOKUP(個人情報!$D210,登録者リスト!$A$1:$F$43729,5,FALSE),""),""))</f>
        <v/>
      </c>
      <c r="H210" s="212" t="str">
        <f>IF(C210="○",IF($D210&lt;&gt;"",VLOOKUP($D210,新規学連登録者入力シート!$A$2:$U$101,19,FALSE),""),IF($D210&lt;&gt;"",IF(VLOOKUP(個人情報!$D210,登録者リスト!$A$1:$H$43729,4,FALSE)=基本情報!$D$6,VLOOKUP(個人情報!$D210,登録者リスト!$A$1:$H$43729,8,FALSE),""),""))</f>
        <v/>
      </c>
      <c r="I210" s="216"/>
      <c r="J210" s="216"/>
      <c r="K210" s="218" t="str">
        <f>IFERROR(IF(I210="","",IF(AND(I210&lt;&gt;"107 ハーフマラソン",I210&lt;&gt;"062 10000mW"),IF(BA210="T",IF(VALUE(M210)&lt;=AY210,"A標準",IF(VALUE(M210)&lt;=AZ210,"B標準","未突破")),IF(VALUE(M210)&gt;=AY210,"A標準",IF(VALUE(M210)&gt;=AZ210,"B標準","未突破"))),IF(VALUE(M210)&lt;=AZ210,"","未突破"))),"")</f>
        <v/>
      </c>
      <c r="L210" s="105"/>
      <c r="M210" s="267" t="str">
        <f>IF(U210="",ASC(N210&amp;IF(P210&lt;&gt;"",TEXT(P210,"00"),"")&amp;IF(R210&lt;&gt;"",TEXT(R210,"00"),"")&amp;IF(T210&lt;&gt;"",TEXT(T210,"00"),"")),ASC(U210))</f>
        <v/>
      </c>
      <c r="N210" s="223"/>
      <c r="O210" s="196" t="s">
        <v>239</v>
      </c>
      <c r="P210" s="250"/>
      <c r="Q210" s="196" t="s">
        <v>240</v>
      </c>
      <c r="R210" s="250"/>
      <c r="S210" s="208" t="s">
        <v>241</v>
      </c>
      <c r="T210" s="252"/>
      <c r="U210" s="150"/>
      <c r="V210" s="152"/>
      <c r="W210" s="153" t="s">
        <v>23</v>
      </c>
      <c r="X210" s="161"/>
      <c r="Y210" s="153" t="s">
        <v>24</v>
      </c>
      <c r="Z210" s="161"/>
      <c r="AA210" s="153" t="s">
        <v>26</v>
      </c>
      <c r="AB210" s="216"/>
      <c r="AC210" s="101" t="e">
        <f>IF(#REF!="",ASC(AD210&amp;IF(AF210&lt;&gt;"",TEXT(AF210,"00"),"")&amp;IF(AH210&lt;&gt;"",TEXT(AH210,"00"),"")&amp;IF(AJ210&lt;&gt;"",TEXT(AJ210,"00"),"")),ASC(#REF!))</f>
        <v>#REF!</v>
      </c>
      <c r="AD210" s="198" t="str">
        <f>IF(I210="","",IF(I210="201 十種競技","",VLOOKUP(I210,大学記録!$A$3:$H$5,2,FALSE)))</f>
        <v/>
      </c>
      <c r="AE210" s="200" t="s">
        <v>239</v>
      </c>
      <c r="AF210" s="202" t="str">
        <f>IF(I210="","",IF(I210="201 十種競技","",VLOOKUP(I210,大学記録!$A$3:$H$5,4,FALSE)))</f>
        <v/>
      </c>
      <c r="AG210" s="200" t="s">
        <v>240</v>
      </c>
      <c r="AH210" s="202" t="str">
        <f>IF(I210="","",IF(I210="201 十種競技","",VLOOKUP(I210,大学記録!$A$3:$H$5,6,FALSE)))</f>
        <v/>
      </c>
      <c r="AI210" s="204" t="s">
        <v>241</v>
      </c>
      <c r="AJ210" s="262" t="str">
        <f>IF(I210="","",IF(I210="201 十種競技","",VLOOKUP(I210,大学記録!$A$3:$H$5,8,FALSE)))</f>
        <v/>
      </c>
      <c r="AK210" s="223"/>
      <c r="AL210" s="196" t="s">
        <v>239</v>
      </c>
      <c r="AM210" s="250"/>
      <c r="AN210" s="196" t="s">
        <v>240</v>
      </c>
      <c r="AO210" s="250"/>
      <c r="AP210" s="208" t="s">
        <v>241</v>
      </c>
      <c r="AQ210" s="287"/>
      <c r="AS210" s="5" t="str">
        <f>IF(AND(I210&lt;&gt;"107 ハーフマラソン",I210&lt;&gt;"062 10000mW"),D210 &amp; "-" &amp; I210,D210 &amp; "-" &amp; I210 &amp; J210)</f>
        <v>-</v>
      </c>
      <c r="AT210" s="5" t="str">
        <f>IF(ISERROR(VLOOKUP(個人情報!$AS210,登録者リスト!#REF!,4,FALSE)),"○","")</f>
        <v>○</v>
      </c>
      <c r="AU210" s="5" t="e">
        <f>IF(AND(I210&lt;&gt;"107 ハーフマラソン",I210&lt;&gt;"062 10000mW"),#REF! &amp; "-" &amp; I210,#REF! &amp; "-" &amp; I210 &amp; J210)</f>
        <v>#REF!</v>
      </c>
      <c r="AV210" s="5" t="str">
        <f>IF(ISERROR(VLOOKUP(AU210,突破者リスト外資格記録入力シート!$D$7:$M$106,2,FALSE)),"○","")</f>
        <v>○</v>
      </c>
      <c r="AW210" s="5" t="str">
        <f>IF(C210="○","整理番号","登録番号")</f>
        <v>登録番号</v>
      </c>
      <c r="AX210" s="5" t="str">
        <f>IF(I210="107 ハーフマラソン","H",IF(I210="062 10000mW","W",""))</f>
        <v/>
      </c>
      <c r="AY210" s="5" t="e">
        <f>VLOOKUP($I210 &amp; $J210,標準記録!$A$1:$D$26,2,FALSE)</f>
        <v>#N/A</v>
      </c>
      <c r="AZ210" s="5" t="e">
        <f>VLOOKUP($I210 &amp; $J210,標準記録!$A$1:$D$26,3,FALSE)</f>
        <v>#N/A</v>
      </c>
      <c r="BA210" s="5" t="e">
        <f>VLOOKUP($I210 &amp; $J210,標準記録!$A$1:$D$26,4,FALSE)</f>
        <v>#N/A</v>
      </c>
      <c r="BB210" s="5" t="str">
        <f>IF(BC210="","",A210)</f>
        <v/>
      </c>
      <c r="BC210" s="5" t="str">
        <f>IF(OR(I210="201 十種競技",I210="202 七種競技"),#REF!,"")</f>
        <v/>
      </c>
      <c r="BD210" s="5" t="str">
        <f>IF(I210="107 ハーフマラソン",#REF!,"")</f>
        <v/>
      </c>
      <c r="BE210" s="5" t="str">
        <f>I210 &amp; K210</f>
        <v/>
      </c>
      <c r="BF210" s="5">
        <f>I210</f>
        <v>0</v>
      </c>
      <c r="BG210" s="5">
        <f>COUNTIF($BF$5:$BF$401,I210)</f>
        <v>160</v>
      </c>
      <c r="BH210" s="5">
        <f>COUNTIF($BE$5:$BE$401,I210 &amp; "B標準")</f>
        <v>0</v>
      </c>
      <c r="BI210" s="5" t="str">
        <f>D208 &amp; D210</f>
        <v>登録番号</v>
      </c>
    </row>
    <row r="211" spans="1:61" ht="14.25" thickBot="1" x14ac:dyDescent="0.2">
      <c r="A211" s="308"/>
      <c r="B211" s="272"/>
      <c r="C211" s="226"/>
      <c r="D211" s="224"/>
      <c r="E211" s="128" t="str">
        <f>IF(C210="○",IF($D210&lt;&gt;"",VLOOKUP($D210,新規学連登録者入力シート!$A$2:$U$101,7,FALSE),""),IF($D210&lt;&gt;"",IF(VLOOKUP(個人情報!$D210,登録者リスト!$A$1:$F$43729,4,FALSE)=基本情報!$D$6,VLOOKUP(個人情報!$D210,登録者リスト!$A$1:$F$43729,2,FALSE),""),""))</f>
        <v/>
      </c>
      <c r="F211" s="215"/>
      <c r="G211" s="128" t="str">
        <f>IF(C210="○",IF($D210&lt;&gt;"",VLOOKUP($D210,新規学連登録者入力シート!$A$2:$U$101,19,FALSE),""),IF($D210&lt;&gt;"",IF(VLOOKUP(個人情報!$D210,登録者リスト!$A$1:$F$43729,4,FALSE)=基本情報!$D$6,VLOOKUP(個人情報!$D210,登録者リスト!$A$1:$F$43729,6,FALSE),""),""))</f>
        <v/>
      </c>
      <c r="H211" s="213"/>
      <c r="I211" s="217"/>
      <c r="J211" s="217"/>
      <c r="K211" s="219"/>
      <c r="L211" s="106"/>
      <c r="M211" s="268"/>
      <c r="N211" s="224"/>
      <c r="O211" s="197"/>
      <c r="P211" s="251"/>
      <c r="Q211" s="197"/>
      <c r="R211" s="251"/>
      <c r="S211" s="209"/>
      <c r="T211" s="253"/>
      <c r="U211" s="162"/>
      <c r="V211" s="154"/>
      <c r="W211" s="155" t="s">
        <v>23</v>
      </c>
      <c r="X211" s="94"/>
      <c r="Y211" s="155" t="s">
        <v>25</v>
      </c>
      <c r="Z211" s="94"/>
      <c r="AA211" s="155" t="s">
        <v>26</v>
      </c>
      <c r="AB211" s="217"/>
      <c r="AC211" s="102" t="e">
        <f>IF(#REF!="",ASC(AD210&amp;IF(AF211&lt;&gt;"",TEXT(AF211,"00"),"")&amp;IF(AH211&lt;&gt;"",TEXT(AH211,"00"),"")&amp;IF(AJ211&lt;&gt;"",TEXT(AJ211,"00"),"")),ASC(#REF!))</f>
        <v>#REF!</v>
      </c>
      <c r="AD211" s="199"/>
      <c r="AE211" s="201"/>
      <c r="AF211" s="203"/>
      <c r="AG211" s="201"/>
      <c r="AH211" s="203"/>
      <c r="AI211" s="205"/>
      <c r="AJ211" s="263"/>
      <c r="AK211" s="224"/>
      <c r="AL211" s="197"/>
      <c r="AM211" s="251"/>
      <c r="AN211" s="197"/>
      <c r="AO211" s="251"/>
      <c r="AP211" s="209"/>
      <c r="AQ211" s="288"/>
      <c r="AS211" s="5" t="str">
        <f>IF(AND(I211&lt;&gt;"107 ハーフマラソン",I211&lt;&gt;"062 10000mW"),D210 &amp; "-" &amp; I211,D210 &amp; "-" &amp; I211 &amp; J211)</f>
        <v>-</v>
      </c>
      <c r="AT211" s="5" t="str">
        <f>IF(ISERROR(VLOOKUP(個人情報!$AS211,登録者リスト!#REF!,4,FALSE)),"○","")</f>
        <v>○</v>
      </c>
      <c r="AU211" s="5" t="e">
        <f>IF(AND(I211&lt;&gt;"107 ハーフマラソン",I211&lt;&gt;"062 10000mW"),#REF! &amp; "-" &amp; I211,#REF! &amp; "-" &amp; I211 &amp; J211)</f>
        <v>#REF!</v>
      </c>
      <c r="AV211" s="5" t="str">
        <f>IF(ISERROR(VLOOKUP(AU211,突破者リスト外資格記録入力シート!$D$7:$M$106,2,FALSE)),"○","")</f>
        <v>○</v>
      </c>
      <c r="AX211" s="5" t="str">
        <f>IF(I211="107 ハーフマラソン","H",IF(I211="062 10000mW","W",""))</f>
        <v/>
      </c>
      <c r="AY211" s="5" t="e">
        <f>VLOOKUP($I211 &amp; $J211,標準記録!$A$1:$D$26,2,FALSE)</f>
        <v>#N/A</v>
      </c>
      <c r="AZ211" s="5" t="e">
        <f>VLOOKUP($I211 &amp; $J211,標準記録!$A$1:$D$26,3,FALSE)</f>
        <v>#N/A</v>
      </c>
      <c r="BA211" s="5" t="e">
        <f>VLOOKUP($I211 &amp; $J211,標準記録!$A$1:$D$26,4,FALSE)</f>
        <v>#N/A</v>
      </c>
      <c r="BB211" s="5" t="str">
        <f>IF(BC211="","",A210)</f>
        <v/>
      </c>
      <c r="BC211" s="5" t="str">
        <f>IF(OR(I211="201 十種競技",I211="202 七種競技"),#REF!,"")</f>
        <v/>
      </c>
      <c r="BD211" s="5" t="str">
        <f>IF(I211="107 ハーフマラソン",#REF!,"")</f>
        <v/>
      </c>
      <c r="BE211" s="5" t="str">
        <f>I211 &amp; K211</f>
        <v/>
      </c>
      <c r="BF211" s="5">
        <f>I211</f>
        <v>0</v>
      </c>
      <c r="BG211" s="5">
        <f>COUNTIF($BF$5:$BF$401,I211)</f>
        <v>160</v>
      </c>
      <c r="BH211" s="5">
        <f>COUNTIF($BE$5:$BE$401,I211 &amp; "B標準")</f>
        <v>0</v>
      </c>
    </row>
    <row r="212" spans="1:61" ht="15" thickTop="1" thickBot="1" x14ac:dyDescent="0.2">
      <c r="A212" s="309"/>
      <c r="B212" s="256" t="s">
        <v>128</v>
      </c>
      <c r="C212" s="257"/>
      <c r="D212" s="257"/>
      <c r="E212" s="257"/>
      <c r="F212" s="257"/>
      <c r="G212" s="258"/>
      <c r="H212" s="133"/>
      <c r="I212" s="259"/>
      <c r="J212" s="260"/>
      <c r="K212" s="260"/>
      <c r="L212" s="260"/>
      <c r="M212" s="260"/>
      <c r="N212" s="260"/>
      <c r="O212" s="260"/>
      <c r="P212" s="260"/>
      <c r="Q212" s="260"/>
      <c r="R212" s="260"/>
      <c r="S212" s="260"/>
      <c r="T212" s="260"/>
      <c r="U212" s="260"/>
      <c r="V212" s="260"/>
      <c r="W212" s="260"/>
      <c r="X212" s="260"/>
      <c r="Y212" s="260"/>
      <c r="Z212" s="260"/>
      <c r="AA212" s="260"/>
      <c r="AB212" s="260"/>
      <c r="AC212" s="260"/>
      <c r="AD212" s="260"/>
      <c r="AE212" s="260"/>
      <c r="AF212" s="260"/>
      <c r="AG212" s="260"/>
      <c r="AH212" s="260"/>
      <c r="AI212" s="260"/>
      <c r="AJ212" s="260"/>
      <c r="AK212" s="260"/>
      <c r="AL212" s="260"/>
      <c r="AM212" s="260"/>
      <c r="AN212" s="260"/>
      <c r="AO212" s="260"/>
      <c r="AP212" s="260"/>
      <c r="AQ212" s="261"/>
    </row>
    <row r="213" spans="1:61" ht="27" x14ac:dyDescent="0.15">
      <c r="A213" s="305"/>
      <c r="B213" s="289" t="s">
        <v>0</v>
      </c>
      <c r="C213" s="289" t="s">
        <v>242</v>
      </c>
      <c r="D213" s="289" t="str">
        <f>IF(C215="○","整理番号","登録番号")</f>
        <v>登録番号</v>
      </c>
      <c r="E213" s="134" t="s">
        <v>13550</v>
      </c>
      <c r="F213" s="291" t="s">
        <v>275</v>
      </c>
      <c r="G213" s="147" t="s">
        <v>1</v>
      </c>
      <c r="H213" s="269" t="s">
        <v>13551</v>
      </c>
      <c r="I213" s="292" t="s">
        <v>2</v>
      </c>
      <c r="J213" s="269" t="s">
        <v>284</v>
      </c>
      <c r="K213" s="269" t="s">
        <v>3</v>
      </c>
      <c r="L213" s="136" t="s">
        <v>243</v>
      </c>
      <c r="M213" s="137" t="s">
        <v>16</v>
      </c>
      <c r="N213" s="274" t="s">
        <v>4</v>
      </c>
      <c r="O213" s="275"/>
      <c r="P213" s="275"/>
      <c r="Q213" s="275"/>
      <c r="R213" s="275"/>
      <c r="S213" s="275"/>
      <c r="T213" s="275"/>
      <c r="U213" s="275"/>
      <c r="V213" s="275"/>
      <c r="W213" s="275"/>
      <c r="X213" s="275"/>
      <c r="Y213" s="275"/>
      <c r="Z213" s="275"/>
      <c r="AA213" s="275"/>
      <c r="AB213" s="276"/>
      <c r="AC213" s="138" t="s">
        <v>16</v>
      </c>
      <c r="AD213" s="277" t="s">
        <v>448</v>
      </c>
      <c r="AE213" s="278"/>
      <c r="AF213" s="278"/>
      <c r="AG213" s="278"/>
      <c r="AH213" s="278"/>
      <c r="AI213" s="278"/>
      <c r="AJ213" s="278"/>
      <c r="AK213" s="274" t="s">
        <v>445</v>
      </c>
      <c r="AL213" s="275"/>
      <c r="AM213" s="275"/>
      <c r="AN213" s="275"/>
      <c r="AO213" s="275"/>
      <c r="AP213" s="275"/>
      <c r="AQ213" s="279"/>
    </row>
    <row r="214" spans="1:61" ht="14.25" thickBot="1" x14ac:dyDescent="0.2">
      <c r="A214" s="306"/>
      <c r="B214" s="290"/>
      <c r="C214" s="290"/>
      <c r="D214" s="290"/>
      <c r="E214" s="139" t="s">
        <v>6</v>
      </c>
      <c r="F214" s="270"/>
      <c r="G214" s="148" t="s">
        <v>7</v>
      </c>
      <c r="H214" s="270"/>
      <c r="I214" s="293"/>
      <c r="J214" s="273"/>
      <c r="K214" s="273"/>
      <c r="L214" s="141"/>
      <c r="M214" s="142"/>
      <c r="N214" s="280" t="s">
        <v>8</v>
      </c>
      <c r="O214" s="281"/>
      <c r="P214" s="281"/>
      <c r="Q214" s="281"/>
      <c r="R214" s="281"/>
      <c r="S214" s="281"/>
      <c r="T214" s="282"/>
      <c r="U214" s="151"/>
      <c r="V214" s="143" t="s">
        <v>10</v>
      </c>
      <c r="W214" s="144"/>
      <c r="X214" s="160"/>
      <c r="Y214" s="144"/>
      <c r="Z214" s="160"/>
      <c r="AA214" s="145"/>
      <c r="AB214" s="140" t="s">
        <v>11</v>
      </c>
      <c r="AC214" s="146"/>
      <c r="AD214" s="283" t="s">
        <v>8</v>
      </c>
      <c r="AE214" s="284"/>
      <c r="AF214" s="284"/>
      <c r="AG214" s="284"/>
      <c r="AH214" s="284"/>
      <c r="AI214" s="284"/>
      <c r="AJ214" s="285"/>
      <c r="AK214" s="280" t="s">
        <v>8</v>
      </c>
      <c r="AL214" s="281"/>
      <c r="AM214" s="281"/>
      <c r="AN214" s="281"/>
      <c r="AO214" s="281"/>
      <c r="AP214" s="281"/>
      <c r="AQ214" s="286"/>
    </row>
    <row r="215" spans="1:61" x14ac:dyDescent="0.15">
      <c r="A215" s="307">
        <v>43</v>
      </c>
      <c r="B215" s="271" t="str">
        <f>IF(OR(B210="",E215=""),"",B210+1)</f>
        <v/>
      </c>
      <c r="C215" s="225"/>
      <c r="D215" s="223"/>
      <c r="E215" s="131" t="str">
        <f>IF(C215="○",IF($D215&lt;&gt;"",VLOOKUP($D215,新規学連登録者入力シート!$A$2:$U$101,8,FALSE),""),IF($D215&lt;&gt;"",IF(VLOOKUP(個人情報!$D215,登録者リスト!$A$1:$F$43729,4,FALSE)=基本情報!$D$6,VLOOKUP(個人情報!$D215,登録者リスト!$A$1:$F$43729,3,FALSE),""),""))</f>
        <v/>
      </c>
      <c r="F215" s="214" t="str">
        <f>IF(C215="○",IF($D215&lt;&gt;"",VLOOKUP($D215,新規学連登録者入力シート!$A$2:$U$101,9,FALSE),""),IF($D215&lt;&gt;"",IF(VLOOKUP(個人情報!$D215,登録者リスト!$A$1:$G$43729,4,FALSE)=基本情報!$D$6,VLOOKUP(個人情報!$D215,登録者リスト!$A$1:$G$43729,7,FALSE),""),""))</f>
        <v/>
      </c>
      <c r="G215" s="132" t="str">
        <f>IF(C215="○",IF($D215&lt;&gt;"",VLOOKUP($D215,新規学連登録者入力シート!$A$2:$U$101,14,FALSE),""),IF($D215&lt;&gt;"",IF(VLOOKUP(個人情報!$D215,登録者リスト!$A$1:$F$43729,4,FALSE)=基本情報!$D$6,VLOOKUP(個人情報!$D215,登録者リスト!$A$1:$F$43729,5,FALSE),""),""))</f>
        <v/>
      </c>
      <c r="H215" s="212" t="str">
        <f>IF(C215="○",IF($D215&lt;&gt;"",VLOOKUP($D215,新規学連登録者入力シート!$A$2:$U$101,19,FALSE),""),IF($D215&lt;&gt;"",IF(VLOOKUP(個人情報!$D215,登録者リスト!$A$1:$H$43729,4,FALSE)=基本情報!$D$6,VLOOKUP(個人情報!$D215,登録者リスト!$A$1:$H$43729,8,FALSE),""),""))</f>
        <v/>
      </c>
      <c r="I215" s="216"/>
      <c r="J215" s="216"/>
      <c r="K215" s="218" t="str">
        <f>IFERROR(IF(I215="","",IF(AND(I215&lt;&gt;"107 ハーフマラソン",I215&lt;&gt;"062 10000mW"),IF(BA215="T",IF(VALUE(M215)&lt;=AY215,"A標準",IF(VALUE(M215)&lt;=AZ215,"B標準","未突破")),IF(VALUE(M215)&gt;=AY215,"A標準",IF(VALUE(M215)&gt;=AZ215,"B標準","未突破"))),IF(VALUE(M215)&lt;=AZ215,"","未突破"))),"")</f>
        <v/>
      </c>
      <c r="L215" s="105"/>
      <c r="M215" s="267" t="str">
        <f>IF(U215="",ASC(N215&amp;IF(P215&lt;&gt;"",TEXT(P215,"00"),"")&amp;IF(R215&lt;&gt;"",TEXT(R215,"00"),"")&amp;IF(T215&lt;&gt;"",TEXT(T215,"00"),"")),ASC(U215))</f>
        <v/>
      </c>
      <c r="N215" s="223"/>
      <c r="O215" s="196" t="s">
        <v>239</v>
      </c>
      <c r="P215" s="250"/>
      <c r="Q215" s="196" t="s">
        <v>240</v>
      </c>
      <c r="R215" s="250"/>
      <c r="S215" s="208" t="s">
        <v>241</v>
      </c>
      <c r="T215" s="252"/>
      <c r="U215" s="150"/>
      <c r="V215" s="152"/>
      <c r="W215" s="153" t="s">
        <v>23</v>
      </c>
      <c r="X215" s="161"/>
      <c r="Y215" s="153" t="s">
        <v>24</v>
      </c>
      <c r="Z215" s="161"/>
      <c r="AA215" s="153" t="s">
        <v>26</v>
      </c>
      <c r="AB215" s="216"/>
      <c r="AC215" s="101" t="e">
        <f>IF(#REF!="",ASC(AD215&amp;IF(AF215&lt;&gt;"",TEXT(AF215,"00"),"")&amp;IF(AH215&lt;&gt;"",TEXT(AH215,"00"),"")&amp;IF(AJ215&lt;&gt;"",TEXT(AJ215,"00"),"")),ASC(#REF!))</f>
        <v>#REF!</v>
      </c>
      <c r="AD215" s="198" t="str">
        <f>IF(I215="","",IF(I215="201 十種競技","",VLOOKUP(I215,大学記録!$A$3:$H$5,2,FALSE)))</f>
        <v/>
      </c>
      <c r="AE215" s="200" t="s">
        <v>239</v>
      </c>
      <c r="AF215" s="202" t="str">
        <f>IF(I215="","",IF(I215="201 十種競技","",VLOOKUP(I215,大学記録!$A$3:$H$5,4,FALSE)))</f>
        <v/>
      </c>
      <c r="AG215" s="200" t="s">
        <v>240</v>
      </c>
      <c r="AH215" s="202" t="str">
        <f>IF(I215="","",IF(I215="201 十種競技","",VLOOKUP(I215,大学記録!$A$3:$H$5,6,FALSE)))</f>
        <v/>
      </c>
      <c r="AI215" s="204" t="s">
        <v>241</v>
      </c>
      <c r="AJ215" s="262" t="str">
        <f>IF(I215="","",IF(I215="201 十種競技","",VLOOKUP(I215,大学記録!$A$3:$H$5,8,FALSE)))</f>
        <v/>
      </c>
      <c r="AK215" s="223"/>
      <c r="AL215" s="196" t="s">
        <v>239</v>
      </c>
      <c r="AM215" s="250"/>
      <c r="AN215" s="196" t="s">
        <v>240</v>
      </c>
      <c r="AO215" s="250"/>
      <c r="AP215" s="208" t="s">
        <v>241</v>
      </c>
      <c r="AQ215" s="287"/>
      <c r="AS215" s="5" t="str">
        <f>IF(AND(I215&lt;&gt;"107 ハーフマラソン",I215&lt;&gt;"062 10000mW"),D215 &amp; "-" &amp; I215,D215 &amp; "-" &amp; I215 &amp; J215)</f>
        <v>-</v>
      </c>
      <c r="AT215" s="5" t="str">
        <f>IF(ISERROR(VLOOKUP(個人情報!$AS215,登録者リスト!#REF!,4,FALSE)),"○","")</f>
        <v>○</v>
      </c>
      <c r="AU215" s="5" t="e">
        <f>IF(AND(I215&lt;&gt;"107 ハーフマラソン",I215&lt;&gt;"062 10000mW"),#REF! &amp; "-" &amp; I215,#REF! &amp; "-" &amp; I215 &amp; J215)</f>
        <v>#REF!</v>
      </c>
      <c r="AV215" s="5" t="str">
        <f>IF(ISERROR(VLOOKUP(AU215,突破者リスト外資格記録入力シート!$D$7:$M$106,2,FALSE)),"○","")</f>
        <v>○</v>
      </c>
      <c r="AW215" s="5" t="str">
        <f>IF(C215="○","整理番号","登録番号")</f>
        <v>登録番号</v>
      </c>
      <c r="AX215" s="5" t="str">
        <f>IF(I215="107 ハーフマラソン","H",IF(I215="062 10000mW","W",""))</f>
        <v/>
      </c>
      <c r="AY215" s="5" t="e">
        <f>VLOOKUP($I215 &amp; $J215,標準記録!$A$1:$D$26,2,FALSE)</f>
        <v>#N/A</v>
      </c>
      <c r="AZ215" s="5" t="e">
        <f>VLOOKUP($I215 &amp; $J215,標準記録!$A$1:$D$26,3,FALSE)</f>
        <v>#N/A</v>
      </c>
      <c r="BA215" s="5" t="e">
        <f>VLOOKUP($I215 &amp; $J215,標準記録!$A$1:$D$26,4,FALSE)</f>
        <v>#N/A</v>
      </c>
      <c r="BB215" s="5" t="str">
        <f>IF(BC215="","",A215)</f>
        <v/>
      </c>
      <c r="BC215" s="5" t="str">
        <f>IF(OR(I215="201 十種競技",I215="202 七種競技"),#REF!,"")</f>
        <v/>
      </c>
      <c r="BD215" s="5" t="str">
        <f>IF(I215="107 ハーフマラソン",#REF!,"")</f>
        <v/>
      </c>
      <c r="BE215" s="5" t="str">
        <f>I215 &amp; K215</f>
        <v/>
      </c>
      <c r="BF215" s="5">
        <f>I215</f>
        <v>0</v>
      </c>
      <c r="BG215" s="5">
        <f>COUNTIF($BF$5:$BF$401,I215)</f>
        <v>160</v>
      </c>
      <c r="BH215" s="5">
        <f>COUNTIF($BE$5:$BE$401,I215 &amp; "B標準")</f>
        <v>0</v>
      </c>
      <c r="BI215" s="5" t="str">
        <f>D213 &amp; D215</f>
        <v>登録番号</v>
      </c>
    </row>
    <row r="216" spans="1:61" ht="14.25" thickBot="1" x14ac:dyDescent="0.2">
      <c r="A216" s="308"/>
      <c r="B216" s="272"/>
      <c r="C216" s="226"/>
      <c r="D216" s="224"/>
      <c r="E216" s="128" t="str">
        <f>IF(C215="○",IF($D215&lt;&gt;"",VLOOKUP($D215,新規学連登録者入力シート!$A$2:$U$101,7,FALSE),""),IF($D215&lt;&gt;"",IF(VLOOKUP(個人情報!$D215,登録者リスト!$A$1:$F$43729,4,FALSE)=基本情報!$D$6,VLOOKUP(個人情報!$D215,登録者リスト!$A$1:$F$43729,2,FALSE),""),""))</f>
        <v/>
      </c>
      <c r="F216" s="215"/>
      <c r="G216" s="128" t="str">
        <f>IF(C215="○",IF($D215&lt;&gt;"",VLOOKUP($D215,新規学連登録者入力シート!$A$2:$U$101,19,FALSE),""),IF($D215&lt;&gt;"",IF(VLOOKUP(個人情報!$D215,登録者リスト!$A$1:$F$43729,4,FALSE)=基本情報!$D$6,VLOOKUP(個人情報!$D215,登録者リスト!$A$1:$F$43729,6,FALSE),""),""))</f>
        <v/>
      </c>
      <c r="H216" s="213"/>
      <c r="I216" s="217"/>
      <c r="J216" s="217"/>
      <c r="K216" s="219"/>
      <c r="L216" s="106"/>
      <c r="M216" s="268"/>
      <c r="N216" s="224"/>
      <c r="O216" s="197"/>
      <c r="P216" s="251"/>
      <c r="Q216" s="197"/>
      <c r="R216" s="251"/>
      <c r="S216" s="209"/>
      <c r="T216" s="253"/>
      <c r="U216" s="162"/>
      <c r="V216" s="154"/>
      <c r="W216" s="155" t="s">
        <v>23</v>
      </c>
      <c r="X216" s="94"/>
      <c r="Y216" s="155" t="s">
        <v>25</v>
      </c>
      <c r="Z216" s="94"/>
      <c r="AA216" s="155" t="s">
        <v>26</v>
      </c>
      <c r="AB216" s="217"/>
      <c r="AC216" s="102" t="e">
        <f>IF(#REF!="",ASC(AD215&amp;IF(AF216&lt;&gt;"",TEXT(AF216,"00"),"")&amp;IF(AH216&lt;&gt;"",TEXT(AH216,"00"),"")&amp;IF(AJ216&lt;&gt;"",TEXT(AJ216,"00"),"")),ASC(#REF!))</f>
        <v>#REF!</v>
      </c>
      <c r="AD216" s="199"/>
      <c r="AE216" s="201"/>
      <c r="AF216" s="203"/>
      <c r="AG216" s="201"/>
      <c r="AH216" s="203"/>
      <c r="AI216" s="205"/>
      <c r="AJ216" s="263"/>
      <c r="AK216" s="224"/>
      <c r="AL216" s="197"/>
      <c r="AM216" s="251"/>
      <c r="AN216" s="197"/>
      <c r="AO216" s="251"/>
      <c r="AP216" s="209"/>
      <c r="AQ216" s="288"/>
      <c r="AS216" s="5" t="str">
        <f>IF(AND(I216&lt;&gt;"107 ハーフマラソン",I216&lt;&gt;"062 10000mW"),D215 &amp; "-" &amp; I216,D215 &amp; "-" &amp; I216 &amp; J216)</f>
        <v>-</v>
      </c>
      <c r="AT216" s="5" t="str">
        <f>IF(ISERROR(VLOOKUP(個人情報!$AS216,登録者リスト!#REF!,4,FALSE)),"○","")</f>
        <v>○</v>
      </c>
      <c r="AU216" s="5" t="e">
        <f>IF(AND(I216&lt;&gt;"107 ハーフマラソン",I216&lt;&gt;"062 10000mW"),#REF! &amp; "-" &amp; I216,#REF! &amp; "-" &amp; I216 &amp; J216)</f>
        <v>#REF!</v>
      </c>
      <c r="AV216" s="5" t="str">
        <f>IF(ISERROR(VLOOKUP(AU216,突破者リスト外資格記録入力シート!$D$7:$M$106,2,FALSE)),"○","")</f>
        <v>○</v>
      </c>
      <c r="AX216" s="5" t="str">
        <f>IF(I216="107 ハーフマラソン","H",IF(I216="062 10000mW","W",""))</f>
        <v/>
      </c>
      <c r="AY216" s="5" t="e">
        <f>VLOOKUP($I216 &amp; $J216,標準記録!$A$1:$D$26,2,FALSE)</f>
        <v>#N/A</v>
      </c>
      <c r="AZ216" s="5" t="e">
        <f>VLOOKUP($I216 &amp; $J216,標準記録!$A$1:$D$26,3,FALSE)</f>
        <v>#N/A</v>
      </c>
      <c r="BA216" s="5" t="e">
        <f>VLOOKUP($I216 &amp; $J216,標準記録!$A$1:$D$26,4,FALSE)</f>
        <v>#N/A</v>
      </c>
      <c r="BB216" s="5" t="str">
        <f>IF(BC216="","",A215)</f>
        <v/>
      </c>
      <c r="BC216" s="5" t="str">
        <f>IF(OR(I216="201 十種競技",I216="202 七種競技"),#REF!,"")</f>
        <v/>
      </c>
      <c r="BD216" s="5" t="str">
        <f>IF(I216="107 ハーフマラソン",#REF!,"")</f>
        <v/>
      </c>
      <c r="BE216" s="5" t="str">
        <f>I216 &amp; K216</f>
        <v/>
      </c>
      <c r="BF216" s="5">
        <f>I216</f>
        <v>0</v>
      </c>
      <c r="BG216" s="5">
        <f>COUNTIF($BF$5:$BF$401,I216)</f>
        <v>160</v>
      </c>
      <c r="BH216" s="5">
        <f>COUNTIF($BE$5:$BE$401,I216 &amp; "B標準")</f>
        <v>0</v>
      </c>
    </row>
    <row r="217" spans="1:61" ht="15" thickTop="1" thickBot="1" x14ac:dyDescent="0.2">
      <c r="A217" s="309"/>
      <c r="B217" s="256" t="s">
        <v>128</v>
      </c>
      <c r="C217" s="257"/>
      <c r="D217" s="257"/>
      <c r="E217" s="257"/>
      <c r="F217" s="257"/>
      <c r="G217" s="258"/>
      <c r="H217" s="133"/>
      <c r="I217" s="259"/>
      <c r="J217" s="260"/>
      <c r="K217" s="260"/>
      <c r="L217" s="260"/>
      <c r="M217" s="260"/>
      <c r="N217" s="260"/>
      <c r="O217" s="260"/>
      <c r="P217" s="260"/>
      <c r="Q217" s="260"/>
      <c r="R217" s="260"/>
      <c r="S217" s="260"/>
      <c r="T217" s="260"/>
      <c r="U217" s="260"/>
      <c r="V217" s="260"/>
      <c r="W217" s="260"/>
      <c r="X217" s="260"/>
      <c r="Y217" s="260"/>
      <c r="Z217" s="260"/>
      <c r="AA217" s="260"/>
      <c r="AB217" s="260"/>
      <c r="AC217" s="260"/>
      <c r="AD217" s="260"/>
      <c r="AE217" s="260"/>
      <c r="AF217" s="260"/>
      <c r="AG217" s="260"/>
      <c r="AH217" s="260"/>
      <c r="AI217" s="260"/>
      <c r="AJ217" s="260"/>
      <c r="AK217" s="260"/>
      <c r="AL217" s="260"/>
      <c r="AM217" s="260"/>
      <c r="AN217" s="260"/>
      <c r="AO217" s="260"/>
      <c r="AP217" s="260"/>
      <c r="AQ217" s="261"/>
    </row>
    <row r="218" spans="1:61" ht="27" x14ac:dyDescent="0.15">
      <c r="A218" s="305"/>
      <c r="B218" s="289" t="s">
        <v>0</v>
      </c>
      <c r="C218" s="289" t="s">
        <v>242</v>
      </c>
      <c r="D218" s="289" t="str">
        <f>IF(C220="○","整理番号","登録番号")</f>
        <v>登録番号</v>
      </c>
      <c r="E218" s="134" t="s">
        <v>13550</v>
      </c>
      <c r="F218" s="291" t="s">
        <v>275</v>
      </c>
      <c r="G218" s="147" t="s">
        <v>1</v>
      </c>
      <c r="H218" s="269" t="s">
        <v>13551</v>
      </c>
      <c r="I218" s="292" t="s">
        <v>2</v>
      </c>
      <c r="J218" s="269" t="s">
        <v>284</v>
      </c>
      <c r="K218" s="269" t="s">
        <v>3</v>
      </c>
      <c r="L218" s="136" t="s">
        <v>243</v>
      </c>
      <c r="M218" s="137" t="s">
        <v>16</v>
      </c>
      <c r="N218" s="274" t="s">
        <v>4</v>
      </c>
      <c r="O218" s="275"/>
      <c r="P218" s="275"/>
      <c r="Q218" s="275"/>
      <c r="R218" s="275"/>
      <c r="S218" s="275"/>
      <c r="T218" s="275"/>
      <c r="U218" s="275"/>
      <c r="V218" s="275"/>
      <c r="W218" s="275"/>
      <c r="X218" s="275"/>
      <c r="Y218" s="275"/>
      <c r="Z218" s="275"/>
      <c r="AA218" s="275"/>
      <c r="AB218" s="276"/>
      <c r="AC218" s="138" t="s">
        <v>16</v>
      </c>
      <c r="AD218" s="277" t="s">
        <v>448</v>
      </c>
      <c r="AE218" s="278"/>
      <c r="AF218" s="278"/>
      <c r="AG218" s="278"/>
      <c r="AH218" s="278"/>
      <c r="AI218" s="278"/>
      <c r="AJ218" s="278"/>
      <c r="AK218" s="274" t="s">
        <v>445</v>
      </c>
      <c r="AL218" s="275"/>
      <c r="AM218" s="275"/>
      <c r="AN218" s="275"/>
      <c r="AO218" s="275"/>
      <c r="AP218" s="275"/>
      <c r="AQ218" s="279"/>
    </row>
    <row r="219" spans="1:61" ht="14.25" thickBot="1" x14ac:dyDescent="0.2">
      <c r="A219" s="306"/>
      <c r="B219" s="290"/>
      <c r="C219" s="290"/>
      <c r="D219" s="290"/>
      <c r="E219" s="139" t="s">
        <v>6</v>
      </c>
      <c r="F219" s="270"/>
      <c r="G219" s="148" t="s">
        <v>7</v>
      </c>
      <c r="H219" s="270"/>
      <c r="I219" s="293"/>
      <c r="J219" s="273"/>
      <c r="K219" s="273"/>
      <c r="L219" s="141"/>
      <c r="M219" s="142"/>
      <c r="N219" s="280" t="s">
        <v>8</v>
      </c>
      <c r="O219" s="281"/>
      <c r="P219" s="281"/>
      <c r="Q219" s="281"/>
      <c r="R219" s="281"/>
      <c r="S219" s="281"/>
      <c r="T219" s="282"/>
      <c r="U219" s="151"/>
      <c r="V219" s="143" t="s">
        <v>10</v>
      </c>
      <c r="W219" s="144"/>
      <c r="X219" s="160"/>
      <c r="Y219" s="144"/>
      <c r="Z219" s="160"/>
      <c r="AA219" s="145"/>
      <c r="AB219" s="140" t="s">
        <v>11</v>
      </c>
      <c r="AC219" s="146"/>
      <c r="AD219" s="283" t="s">
        <v>8</v>
      </c>
      <c r="AE219" s="284"/>
      <c r="AF219" s="284"/>
      <c r="AG219" s="284"/>
      <c r="AH219" s="284"/>
      <c r="AI219" s="284"/>
      <c r="AJ219" s="285"/>
      <c r="AK219" s="280" t="s">
        <v>8</v>
      </c>
      <c r="AL219" s="281"/>
      <c r="AM219" s="281"/>
      <c r="AN219" s="281"/>
      <c r="AO219" s="281"/>
      <c r="AP219" s="281"/>
      <c r="AQ219" s="286"/>
    </row>
    <row r="220" spans="1:61" x14ac:dyDescent="0.15">
      <c r="A220" s="307">
        <v>44</v>
      </c>
      <c r="B220" s="271" t="str">
        <f>IF(OR(B215="",E220=""),"",B215+1)</f>
        <v/>
      </c>
      <c r="C220" s="225"/>
      <c r="D220" s="223"/>
      <c r="E220" s="131" t="str">
        <f>IF(C220="○",IF($D220&lt;&gt;"",VLOOKUP($D220,新規学連登録者入力シート!$A$2:$U$101,8,FALSE),""),IF($D220&lt;&gt;"",IF(VLOOKUP(個人情報!$D220,登録者リスト!$A$1:$F$43729,4,FALSE)=基本情報!$D$6,VLOOKUP(個人情報!$D220,登録者リスト!$A$1:$F$43729,3,FALSE),""),""))</f>
        <v/>
      </c>
      <c r="F220" s="214" t="str">
        <f>IF(C220="○",IF($D220&lt;&gt;"",VLOOKUP($D220,新規学連登録者入力シート!$A$2:$U$101,9,FALSE),""),IF($D220&lt;&gt;"",IF(VLOOKUP(個人情報!$D220,登録者リスト!$A$1:$G$43729,4,FALSE)=基本情報!$D$6,VLOOKUP(個人情報!$D220,登録者リスト!$A$1:$G$43729,7,FALSE),""),""))</f>
        <v/>
      </c>
      <c r="G220" s="132" t="str">
        <f>IF(C220="○",IF($D220&lt;&gt;"",VLOOKUP($D220,新規学連登録者入力シート!$A$2:$U$101,14,FALSE),""),IF($D220&lt;&gt;"",IF(VLOOKUP(個人情報!$D220,登録者リスト!$A$1:$F$43729,4,FALSE)=基本情報!$D$6,VLOOKUP(個人情報!$D220,登録者リスト!$A$1:$F$43729,5,FALSE),""),""))</f>
        <v/>
      </c>
      <c r="H220" s="212" t="str">
        <f>IF(C220="○",IF($D220&lt;&gt;"",VLOOKUP($D220,新規学連登録者入力シート!$A$2:$U$101,19,FALSE),""),IF($D220&lt;&gt;"",IF(VLOOKUP(個人情報!$D220,登録者リスト!$A$1:$H$43729,4,FALSE)=基本情報!$D$6,VLOOKUP(個人情報!$D220,登録者リスト!$A$1:$H$43729,8,FALSE),""),""))</f>
        <v/>
      </c>
      <c r="I220" s="216"/>
      <c r="J220" s="216"/>
      <c r="K220" s="218" t="str">
        <f>IFERROR(IF(I220="","",IF(AND(I220&lt;&gt;"107 ハーフマラソン",I220&lt;&gt;"062 10000mW"),IF(BA220="T",IF(VALUE(M220)&lt;=AY220,"A標準",IF(VALUE(M220)&lt;=AZ220,"B標準","未突破")),IF(VALUE(M220)&gt;=AY220,"A標準",IF(VALUE(M220)&gt;=AZ220,"B標準","未突破"))),IF(VALUE(M220)&lt;=AZ220,"","未突破"))),"")</f>
        <v/>
      </c>
      <c r="L220" s="105"/>
      <c r="M220" s="267" t="str">
        <f>IF(U220="",ASC(N220&amp;IF(P220&lt;&gt;"",TEXT(P220,"00"),"")&amp;IF(R220&lt;&gt;"",TEXT(R220,"00"),"")&amp;IF(T220&lt;&gt;"",TEXT(T220,"00"),"")),ASC(U220))</f>
        <v/>
      </c>
      <c r="N220" s="223"/>
      <c r="O220" s="196" t="s">
        <v>239</v>
      </c>
      <c r="P220" s="250"/>
      <c r="Q220" s="196" t="s">
        <v>240</v>
      </c>
      <c r="R220" s="250"/>
      <c r="S220" s="208" t="s">
        <v>241</v>
      </c>
      <c r="T220" s="252"/>
      <c r="U220" s="150"/>
      <c r="V220" s="152"/>
      <c r="W220" s="153" t="s">
        <v>23</v>
      </c>
      <c r="X220" s="161"/>
      <c r="Y220" s="153" t="s">
        <v>24</v>
      </c>
      <c r="Z220" s="161"/>
      <c r="AA220" s="153" t="s">
        <v>26</v>
      </c>
      <c r="AB220" s="216"/>
      <c r="AC220" s="101" t="e">
        <f>IF(#REF!="",ASC(AD220&amp;IF(AF220&lt;&gt;"",TEXT(AF220,"00"),"")&amp;IF(AH220&lt;&gt;"",TEXT(AH220,"00"),"")&amp;IF(AJ220&lt;&gt;"",TEXT(AJ220,"00"),"")),ASC(#REF!))</f>
        <v>#REF!</v>
      </c>
      <c r="AD220" s="198" t="str">
        <f>IF(I220="","",IF(I220="201 十種競技","",VLOOKUP(I220,大学記録!$A$3:$H$5,2,FALSE)))</f>
        <v/>
      </c>
      <c r="AE220" s="200" t="s">
        <v>239</v>
      </c>
      <c r="AF220" s="202" t="str">
        <f>IF(I220="","",IF(I220="201 十種競技","",VLOOKUP(I220,大学記録!$A$3:$H$5,4,FALSE)))</f>
        <v/>
      </c>
      <c r="AG220" s="200" t="s">
        <v>240</v>
      </c>
      <c r="AH220" s="202" t="str">
        <f>IF(I220="","",IF(I220="201 十種競技","",VLOOKUP(I220,大学記録!$A$3:$H$5,6,FALSE)))</f>
        <v/>
      </c>
      <c r="AI220" s="204" t="s">
        <v>241</v>
      </c>
      <c r="AJ220" s="262" t="str">
        <f>IF(I220="","",IF(I220="201 十種競技","",VLOOKUP(I220,大学記録!$A$3:$H$5,8,FALSE)))</f>
        <v/>
      </c>
      <c r="AK220" s="223"/>
      <c r="AL220" s="196" t="s">
        <v>239</v>
      </c>
      <c r="AM220" s="250"/>
      <c r="AN220" s="196" t="s">
        <v>240</v>
      </c>
      <c r="AO220" s="250"/>
      <c r="AP220" s="208" t="s">
        <v>241</v>
      </c>
      <c r="AQ220" s="287"/>
      <c r="AS220" s="5" t="str">
        <f>IF(AND(I220&lt;&gt;"107 ハーフマラソン",I220&lt;&gt;"062 10000mW"),D220 &amp; "-" &amp; I220,D220 &amp; "-" &amp; I220 &amp; J220)</f>
        <v>-</v>
      </c>
      <c r="AT220" s="5" t="str">
        <f>IF(ISERROR(VLOOKUP(個人情報!$AS220,登録者リスト!#REF!,4,FALSE)),"○","")</f>
        <v>○</v>
      </c>
      <c r="AU220" s="5" t="e">
        <f>IF(AND(I220&lt;&gt;"107 ハーフマラソン",I220&lt;&gt;"062 10000mW"),#REF! &amp; "-" &amp; I220,#REF! &amp; "-" &amp; I220 &amp; J220)</f>
        <v>#REF!</v>
      </c>
      <c r="AV220" s="5" t="str">
        <f>IF(ISERROR(VLOOKUP(AU220,突破者リスト外資格記録入力シート!$D$7:$M$106,2,FALSE)),"○","")</f>
        <v>○</v>
      </c>
      <c r="AW220" s="5" t="str">
        <f>IF(C220="○","整理番号","登録番号")</f>
        <v>登録番号</v>
      </c>
      <c r="AX220" s="5" t="str">
        <f>IF(I220="107 ハーフマラソン","H",IF(I220="062 10000mW","W",""))</f>
        <v/>
      </c>
      <c r="AY220" s="5" t="e">
        <f>VLOOKUP($I220 &amp; $J220,標準記録!$A$1:$D$26,2,FALSE)</f>
        <v>#N/A</v>
      </c>
      <c r="AZ220" s="5" t="e">
        <f>VLOOKUP($I220 &amp; $J220,標準記録!$A$1:$D$26,3,FALSE)</f>
        <v>#N/A</v>
      </c>
      <c r="BA220" s="5" t="e">
        <f>VLOOKUP($I220 &amp; $J220,標準記録!$A$1:$D$26,4,FALSE)</f>
        <v>#N/A</v>
      </c>
      <c r="BB220" s="5" t="str">
        <f>IF(BC220="","",A220)</f>
        <v/>
      </c>
      <c r="BC220" s="5" t="str">
        <f>IF(OR(I220="201 十種競技",I220="202 七種競技"),#REF!,"")</f>
        <v/>
      </c>
      <c r="BD220" s="5" t="str">
        <f>IF(I220="107 ハーフマラソン",#REF!,"")</f>
        <v/>
      </c>
      <c r="BE220" s="5" t="str">
        <f>I220 &amp; K220</f>
        <v/>
      </c>
      <c r="BF220" s="5">
        <f>I220</f>
        <v>0</v>
      </c>
      <c r="BG220" s="5">
        <f>COUNTIF($BF$5:$BF$401,I220)</f>
        <v>160</v>
      </c>
      <c r="BH220" s="5">
        <f>COUNTIF($BE$5:$BE$401,I220 &amp; "B標準")</f>
        <v>0</v>
      </c>
      <c r="BI220" s="5" t="str">
        <f>D218 &amp; D220</f>
        <v>登録番号</v>
      </c>
    </row>
    <row r="221" spans="1:61" ht="14.25" thickBot="1" x14ac:dyDescent="0.2">
      <c r="A221" s="308"/>
      <c r="B221" s="272"/>
      <c r="C221" s="226"/>
      <c r="D221" s="224"/>
      <c r="E221" s="128" t="str">
        <f>IF(C220="○",IF($D220&lt;&gt;"",VLOOKUP($D220,新規学連登録者入力シート!$A$2:$U$101,7,FALSE),""),IF($D220&lt;&gt;"",IF(VLOOKUP(個人情報!$D220,登録者リスト!$A$1:$F$43729,4,FALSE)=基本情報!$D$6,VLOOKUP(個人情報!$D220,登録者リスト!$A$1:$F$43729,2,FALSE),""),""))</f>
        <v/>
      </c>
      <c r="F221" s="215"/>
      <c r="G221" s="128" t="str">
        <f>IF(C220="○",IF($D220&lt;&gt;"",VLOOKUP($D220,新規学連登録者入力シート!$A$2:$U$101,19,FALSE),""),IF($D220&lt;&gt;"",IF(VLOOKUP(個人情報!$D220,登録者リスト!$A$1:$F$43729,4,FALSE)=基本情報!$D$6,VLOOKUP(個人情報!$D220,登録者リスト!$A$1:$F$43729,6,FALSE),""),""))</f>
        <v/>
      </c>
      <c r="H221" s="213"/>
      <c r="I221" s="217"/>
      <c r="J221" s="217"/>
      <c r="K221" s="219"/>
      <c r="L221" s="106"/>
      <c r="M221" s="268"/>
      <c r="N221" s="224"/>
      <c r="O221" s="197"/>
      <c r="P221" s="251"/>
      <c r="Q221" s="197"/>
      <c r="R221" s="251"/>
      <c r="S221" s="209"/>
      <c r="T221" s="253"/>
      <c r="U221" s="162"/>
      <c r="V221" s="154"/>
      <c r="W221" s="155" t="s">
        <v>23</v>
      </c>
      <c r="X221" s="94"/>
      <c r="Y221" s="155" t="s">
        <v>25</v>
      </c>
      <c r="Z221" s="94"/>
      <c r="AA221" s="155" t="s">
        <v>26</v>
      </c>
      <c r="AB221" s="217"/>
      <c r="AC221" s="102" t="e">
        <f>IF(#REF!="",ASC(AD220&amp;IF(AF221&lt;&gt;"",TEXT(AF221,"00"),"")&amp;IF(AH221&lt;&gt;"",TEXT(AH221,"00"),"")&amp;IF(AJ221&lt;&gt;"",TEXT(AJ221,"00"),"")),ASC(#REF!))</f>
        <v>#REF!</v>
      </c>
      <c r="AD221" s="199"/>
      <c r="AE221" s="201"/>
      <c r="AF221" s="203"/>
      <c r="AG221" s="201"/>
      <c r="AH221" s="203"/>
      <c r="AI221" s="205"/>
      <c r="AJ221" s="263"/>
      <c r="AK221" s="224"/>
      <c r="AL221" s="197"/>
      <c r="AM221" s="251"/>
      <c r="AN221" s="197"/>
      <c r="AO221" s="251"/>
      <c r="AP221" s="209"/>
      <c r="AQ221" s="288"/>
      <c r="AS221" s="5" t="str">
        <f>IF(AND(I221&lt;&gt;"107 ハーフマラソン",I221&lt;&gt;"062 10000mW"),D220 &amp; "-" &amp; I221,D220 &amp; "-" &amp; I221 &amp; J221)</f>
        <v>-</v>
      </c>
      <c r="AT221" s="5" t="str">
        <f>IF(ISERROR(VLOOKUP(個人情報!$AS221,登録者リスト!#REF!,4,FALSE)),"○","")</f>
        <v>○</v>
      </c>
      <c r="AU221" s="5" t="e">
        <f>IF(AND(I221&lt;&gt;"107 ハーフマラソン",I221&lt;&gt;"062 10000mW"),#REF! &amp; "-" &amp; I221,#REF! &amp; "-" &amp; I221 &amp; J221)</f>
        <v>#REF!</v>
      </c>
      <c r="AV221" s="5" t="str">
        <f>IF(ISERROR(VLOOKUP(AU221,突破者リスト外資格記録入力シート!$D$7:$M$106,2,FALSE)),"○","")</f>
        <v>○</v>
      </c>
      <c r="AX221" s="5" t="str">
        <f>IF(I221="107 ハーフマラソン","H",IF(I221="062 10000mW","W",""))</f>
        <v/>
      </c>
      <c r="AY221" s="5" t="e">
        <f>VLOOKUP($I221 &amp; $J221,標準記録!$A$1:$D$26,2,FALSE)</f>
        <v>#N/A</v>
      </c>
      <c r="AZ221" s="5" t="e">
        <f>VLOOKUP($I221 &amp; $J221,標準記録!$A$1:$D$26,3,FALSE)</f>
        <v>#N/A</v>
      </c>
      <c r="BA221" s="5" t="e">
        <f>VLOOKUP($I221 &amp; $J221,標準記録!$A$1:$D$26,4,FALSE)</f>
        <v>#N/A</v>
      </c>
      <c r="BB221" s="5" t="str">
        <f>IF(BC221="","",A220)</f>
        <v/>
      </c>
      <c r="BC221" s="5" t="str">
        <f>IF(OR(I221="201 十種競技",I221="202 七種競技"),#REF!,"")</f>
        <v/>
      </c>
      <c r="BD221" s="5" t="str">
        <f>IF(I221="107 ハーフマラソン",#REF!,"")</f>
        <v/>
      </c>
      <c r="BE221" s="5" t="str">
        <f>I221 &amp; K221</f>
        <v/>
      </c>
      <c r="BF221" s="5">
        <f>I221</f>
        <v>0</v>
      </c>
      <c r="BG221" s="5">
        <f>COUNTIF($BF$5:$BF$401,I221)</f>
        <v>160</v>
      </c>
      <c r="BH221" s="5">
        <f>COUNTIF($BE$5:$BE$401,I221 &amp; "B標準")</f>
        <v>0</v>
      </c>
    </row>
    <row r="222" spans="1:61" ht="15" thickTop="1" thickBot="1" x14ac:dyDescent="0.2">
      <c r="A222" s="309"/>
      <c r="B222" s="256" t="s">
        <v>128</v>
      </c>
      <c r="C222" s="257"/>
      <c r="D222" s="257"/>
      <c r="E222" s="257"/>
      <c r="F222" s="257"/>
      <c r="G222" s="258"/>
      <c r="H222" s="133"/>
      <c r="I222" s="259"/>
      <c r="J222" s="260"/>
      <c r="K222" s="260"/>
      <c r="L222" s="260"/>
      <c r="M222" s="260"/>
      <c r="N222" s="260"/>
      <c r="O222" s="260"/>
      <c r="P222" s="260"/>
      <c r="Q222" s="260"/>
      <c r="R222" s="260"/>
      <c r="S222" s="260"/>
      <c r="T222" s="260"/>
      <c r="U222" s="260"/>
      <c r="V222" s="260"/>
      <c r="W222" s="260"/>
      <c r="X222" s="260"/>
      <c r="Y222" s="260"/>
      <c r="Z222" s="260"/>
      <c r="AA222" s="260"/>
      <c r="AB222" s="260"/>
      <c r="AC222" s="260"/>
      <c r="AD222" s="260"/>
      <c r="AE222" s="260"/>
      <c r="AF222" s="260"/>
      <c r="AG222" s="260"/>
      <c r="AH222" s="260"/>
      <c r="AI222" s="260"/>
      <c r="AJ222" s="260"/>
      <c r="AK222" s="260"/>
      <c r="AL222" s="260"/>
      <c r="AM222" s="260"/>
      <c r="AN222" s="260"/>
      <c r="AO222" s="260"/>
      <c r="AP222" s="260"/>
      <c r="AQ222" s="261"/>
    </row>
    <row r="223" spans="1:61" ht="27" x14ac:dyDescent="0.15">
      <c r="A223" s="305"/>
      <c r="B223" s="289" t="s">
        <v>0</v>
      </c>
      <c r="C223" s="289" t="s">
        <v>242</v>
      </c>
      <c r="D223" s="289" t="str">
        <f>IF(C225="○","整理番号","登録番号")</f>
        <v>登録番号</v>
      </c>
      <c r="E223" s="134" t="s">
        <v>13550</v>
      </c>
      <c r="F223" s="291" t="s">
        <v>275</v>
      </c>
      <c r="G223" s="147" t="s">
        <v>1</v>
      </c>
      <c r="H223" s="269" t="s">
        <v>13551</v>
      </c>
      <c r="I223" s="292" t="s">
        <v>2</v>
      </c>
      <c r="J223" s="269" t="s">
        <v>284</v>
      </c>
      <c r="K223" s="269" t="s">
        <v>3</v>
      </c>
      <c r="L223" s="136" t="s">
        <v>243</v>
      </c>
      <c r="M223" s="137" t="s">
        <v>16</v>
      </c>
      <c r="N223" s="274" t="s">
        <v>4</v>
      </c>
      <c r="O223" s="275"/>
      <c r="P223" s="275"/>
      <c r="Q223" s="275"/>
      <c r="R223" s="275"/>
      <c r="S223" s="275"/>
      <c r="T223" s="275"/>
      <c r="U223" s="275"/>
      <c r="V223" s="275"/>
      <c r="W223" s="275"/>
      <c r="X223" s="275"/>
      <c r="Y223" s="275"/>
      <c r="Z223" s="275"/>
      <c r="AA223" s="275"/>
      <c r="AB223" s="276"/>
      <c r="AC223" s="138" t="s">
        <v>16</v>
      </c>
      <c r="AD223" s="277" t="s">
        <v>448</v>
      </c>
      <c r="AE223" s="278"/>
      <c r="AF223" s="278"/>
      <c r="AG223" s="278"/>
      <c r="AH223" s="278"/>
      <c r="AI223" s="278"/>
      <c r="AJ223" s="278"/>
      <c r="AK223" s="274" t="s">
        <v>445</v>
      </c>
      <c r="AL223" s="275"/>
      <c r="AM223" s="275"/>
      <c r="AN223" s="275"/>
      <c r="AO223" s="275"/>
      <c r="AP223" s="275"/>
      <c r="AQ223" s="279"/>
    </row>
    <row r="224" spans="1:61" ht="14.25" thickBot="1" x14ac:dyDescent="0.2">
      <c r="A224" s="306"/>
      <c r="B224" s="290"/>
      <c r="C224" s="290"/>
      <c r="D224" s="290"/>
      <c r="E224" s="139" t="s">
        <v>6</v>
      </c>
      <c r="F224" s="270"/>
      <c r="G224" s="148" t="s">
        <v>7</v>
      </c>
      <c r="H224" s="270"/>
      <c r="I224" s="293"/>
      <c r="J224" s="273"/>
      <c r="K224" s="273"/>
      <c r="L224" s="141"/>
      <c r="M224" s="142"/>
      <c r="N224" s="280" t="s">
        <v>8</v>
      </c>
      <c r="O224" s="281"/>
      <c r="P224" s="281"/>
      <c r="Q224" s="281"/>
      <c r="R224" s="281"/>
      <c r="S224" s="281"/>
      <c r="T224" s="282"/>
      <c r="U224" s="151"/>
      <c r="V224" s="143" t="s">
        <v>10</v>
      </c>
      <c r="W224" s="144"/>
      <c r="X224" s="160"/>
      <c r="Y224" s="144"/>
      <c r="Z224" s="160"/>
      <c r="AA224" s="145"/>
      <c r="AB224" s="140" t="s">
        <v>11</v>
      </c>
      <c r="AC224" s="146"/>
      <c r="AD224" s="283" t="s">
        <v>8</v>
      </c>
      <c r="AE224" s="284"/>
      <c r="AF224" s="284"/>
      <c r="AG224" s="284"/>
      <c r="AH224" s="284"/>
      <c r="AI224" s="284"/>
      <c r="AJ224" s="285"/>
      <c r="AK224" s="280" t="s">
        <v>8</v>
      </c>
      <c r="AL224" s="281"/>
      <c r="AM224" s="281"/>
      <c r="AN224" s="281"/>
      <c r="AO224" s="281"/>
      <c r="AP224" s="281"/>
      <c r="AQ224" s="286"/>
    </row>
    <row r="225" spans="1:61" x14ac:dyDescent="0.15">
      <c r="A225" s="307">
        <v>45</v>
      </c>
      <c r="B225" s="271" t="str">
        <f>IF(OR(B220="",E225=""),"",B220+1)</f>
        <v/>
      </c>
      <c r="C225" s="225"/>
      <c r="D225" s="223"/>
      <c r="E225" s="119" t="str">
        <f>IF(C225="○",IF($D225&lt;&gt;"",VLOOKUP($D225,新規学連登録者入力シート!$A$2:$U$101,8,FALSE),""),IF($D225&lt;&gt;"",IF(VLOOKUP(個人情報!$D225,登録者リスト!$A$1:$F$43729,4,FALSE)=基本情報!$D$6,VLOOKUP(個人情報!$D225,登録者リスト!$A$1:$F$43729,3,FALSE),""),""))</f>
        <v/>
      </c>
      <c r="F225" s="214" t="str">
        <f>IF(C225="○",IF($D225&lt;&gt;"",VLOOKUP($D225,新規学連登録者入力シート!$A$2:$U$101,9,FALSE),""),IF($D225&lt;&gt;"",IF(VLOOKUP(個人情報!$D225,登録者リスト!$A$1:$G$43729,4,FALSE)=基本情報!$D$6,VLOOKUP(個人情報!$D225,登録者リスト!$A$1:$G$43729,7,FALSE),""),""))</f>
        <v/>
      </c>
      <c r="G225" s="120" t="str">
        <f>IF(C225="○",IF($D225&lt;&gt;"",VLOOKUP($D225,新規学連登録者入力シート!$A$2:$U$101,14,FALSE),""),IF($D225&lt;&gt;"",IF(VLOOKUP(個人情報!$D225,登録者リスト!$A$1:$F$43729,4,FALSE)=基本情報!$D$6,VLOOKUP(個人情報!$D225,登録者リスト!$A$1:$F$43729,5,FALSE),""),""))</f>
        <v/>
      </c>
      <c r="H225" s="212" t="str">
        <f>IF(C225="○",IF($D225&lt;&gt;"",VLOOKUP($D225,新規学連登録者入力シート!$A$2:$U$101,19,FALSE),""),IF($D225&lt;&gt;"",IF(VLOOKUP(個人情報!$D225,登録者リスト!$A$1:$H$43729,4,FALSE)=基本情報!$D$6,VLOOKUP(個人情報!$D225,登録者リスト!$A$1:$H$43729,8,FALSE),""),""))</f>
        <v/>
      </c>
      <c r="I225" s="216"/>
      <c r="J225" s="216"/>
      <c r="K225" s="218" t="str">
        <f>IFERROR(IF(I225="","",IF(AND(I225&lt;&gt;"107 ハーフマラソン",I225&lt;&gt;"062 10000mW"),IF(BA225="T",IF(VALUE(M225)&lt;=AY225,"A標準",IF(VALUE(M225)&lt;=AZ225,"B標準","未突破")),IF(VALUE(M225)&gt;=AY225,"A標準",IF(VALUE(M225)&gt;=AZ225,"B標準","未突破"))),IF(VALUE(M225)&lt;=AZ225,"","未突破"))),"")</f>
        <v/>
      </c>
      <c r="L225" s="105"/>
      <c r="M225" s="267" t="str">
        <f>IF(U225="",ASC(N225&amp;IF(P225&lt;&gt;"",TEXT(P225,"00"),"")&amp;IF(R225&lt;&gt;"",TEXT(R225,"00"),"")&amp;IF(T225&lt;&gt;"",TEXT(T225,"00"),"")),ASC(U225))</f>
        <v/>
      </c>
      <c r="N225" s="223"/>
      <c r="O225" s="196" t="s">
        <v>239</v>
      </c>
      <c r="P225" s="250"/>
      <c r="Q225" s="196" t="s">
        <v>240</v>
      </c>
      <c r="R225" s="250"/>
      <c r="S225" s="208" t="s">
        <v>241</v>
      </c>
      <c r="T225" s="252"/>
      <c r="U225" s="150"/>
      <c r="V225" s="152"/>
      <c r="W225" s="153" t="s">
        <v>23</v>
      </c>
      <c r="X225" s="161"/>
      <c r="Y225" s="153" t="s">
        <v>24</v>
      </c>
      <c r="Z225" s="161"/>
      <c r="AA225" s="153" t="s">
        <v>26</v>
      </c>
      <c r="AB225" s="216"/>
      <c r="AC225" s="101" t="e">
        <f>IF(#REF!="",ASC(AD225&amp;IF(AF225&lt;&gt;"",TEXT(AF225,"00"),"")&amp;IF(AH225&lt;&gt;"",TEXT(AH225,"00"),"")&amp;IF(AJ225&lt;&gt;"",TEXT(AJ225,"00"),"")),ASC(#REF!))</f>
        <v>#REF!</v>
      </c>
      <c r="AD225" s="198" t="str">
        <f>IF(I225="","",IF(I225="201 十種競技","",VLOOKUP(I225,大学記録!$A$3:$H$5,2,FALSE)))</f>
        <v/>
      </c>
      <c r="AE225" s="200" t="s">
        <v>239</v>
      </c>
      <c r="AF225" s="202" t="str">
        <f>IF(I225="","",IF(I225="201 十種競技","",VLOOKUP(I225,大学記録!$A$3:$H$5,4,FALSE)))</f>
        <v/>
      </c>
      <c r="AG225" s="200" t="s">
        <v>240</v>
      </c>
      <c r="AH225" s="202" t="str">
        <f>IF(I225="","",IF(I225="201 十種競技","",VLOOKUP(I225,大学記録!$A$3:$H$5,6,FALSE)))</f>
        <v/>
      </c>
      <c r="AI225" s="204" t="s">
        <v>241</v>
      </c>
      <c r="AJ225" s="262" t="str">
        <f>IF(I225="","",IF(I225="201 十種競技","",VLOOKUP(I225,大学記録!$A$3:$H$5,8,FALSE)))</f>
        <v/>
      </c>
      <c r="AK225" s="223"/>
      <c r="AL225" s="196" t="s">
        <v>239</v>
      </c>
      <c r="AM225" s="250"/>
      <c r="AN225" s="196" t="s">
        <v>240</v>
      </c>
      <c r="AO225" s="250"/>
      <c r="AP225" s="208" t="s">
        <v>241</v>
      </c>
      <c r="AQ225" s="287"/>
      <c r="AS225" s="5" t="str">
        <f>IF(AND(I225&lt;&gt;"107 ハーフマラソン",I225&lt;&gt;"062 10000mW"),D225 &amp; "-" &amp; I225,D225 &amp; "-" &amp; I225 &amp; J225)</f>
        <v>-</v>
      </c>
      <c r="AT225" s="5" t="str">
        <f>IF(ISERROR(VLOOKUP(個人情報!$AS225,登録者リスト!#REF!,4,FALSE)),"○","")</f>
        <v>○</v>
      </c>
      <c r="AU225" s="5" t="e">
        <f>IF(AND(I225&lt;&gt;"107 ハーフマラソン",I225&lt;&gt;"062 10000mW"),#REF! &amp; "-" &amp; I225,#REF! &amp; "-" &amp; I225 &amp; J225)</f>
        <v>#REF!</v>
      </c>
      <c r="AV225" s="5" t="str">
        <f>IF(ISERROR(VLOOKUP(AU225,突破者リスト外資格記録入力シート!$D$7:$M$106,2,FALSE)),"○","")</f>
        <v>○</v>
      </c>
      <c r="AW225" s="5" t="str">
        <f>IF(C225="○","整理番号","登録番号")</f>
        <v>登録番号</v>
      </c>
      <c r="AX225" s="5" t="str">
        <f>IF(I225="107 ハーフマラソン","H",IF(I225="062 10000mW","W",""))</f>
        <v/>
      </c>
      <c r="AY225" s="5" t="e">
        <f>VLOOKUP($I225 &amp; $J225,標準記録!$A$1:$D$26,2,FALSE)</f>
        <v>#N/A</v>
      </c>
      <c r="AZ225" s="5" t="e">
        <f>VLOOKUP($I225 &amp; $J225,標準記録!$A$1:$D$26,3,FALSE)</f>
        <v>#N/A</v>
      </c>
      <c r="BA225" s="5" t="e">
        <f>VLOOKUP($I225 &amp; $J225,標準記録!$A$1:$D$26,4,FALSE)</f>
        <v>#N/A</v>
      </c>
      <c r="BB225" s="5" t="str">
        <f>IF(BC225="","",A225)</f>
        <v/>
      </c>
      <c r="BC225" s="5" t="str">
        <f>IF(OR(I225="201 十種競技",I225="202 七種競技"),#REF!,"")</f>
        <v/>
      </c>
      <c r="BD225" s="5" t="str">
        <f>IF(I225="107 ハーフマラソン",#REF!,"")</f>
        <v/>
      </c>
      <c r="BE225" s="5" t="str">
        <f>I225 &amp; K225</f>
        <v/>
      </c>
      <c r="BF225" s="5">
        <f>I225</f>
        <v>0</v>
      </c>
      <c r="BG225" s="5">
        <f>COUNTIF($BF$5:$BF$401,I225)</f>
        <v>160</v>
      </c>
      <c r="BH225" s="5">
        <f>COUNTIF($BE$5:$BE$401,I225 &amp; "B標準")</f>
        <v>0</v>
      </c>
      <c r="BI225" s="5" t="str">
        <f>D223 &amp; D225</f>
        <v>登録番号</v>
      </c>
    </row>
    <row r="226" spans="1:61" ht="14.25" thickBot="1" x14ac:dyDescent="0.2">
      <c r="A226" s="308"/>
      <c r="B226" s="272"/>
      <c r="C226" s="226"/>
      <c r="D226" s="224"/>
      <c r="E226" s="121" t="str">
        <f>IF(C225="○",IF($D225&lt;&gt;"",VLOOKUP($D225,新規学連登録者入力シート!$A$2:$U$101,7,FALSE),""),IF($D225&lt;&gt;"",IF(VLOOKUP(個人情報!$D225,登録者リスト!$A$1:$F$43729,4,FALSE)=基本情報!$D$6,VLOOKUP(個人情報!$D225,登録者リスト!$A$1:$F$43729,2,FALSE),""),""))</f>
        <v/>
      </c>
      <c r="F226" s="215"/>
      <c r="G226" s="121" t="str">
        <f>IF(C225="○",IF($D225&lt;&gt;"",VLOOKUP($D225,新規学連登録者入力シート!$A$2:$U$101,19,FALSE),""),IF($D225&lt;&gt;"",IF(VLOOKUP(個人情報!$D225,登録者リスト!$A$1:$F$43729,4,FALSE)=基本情報!$D$6,VLOOKUP(個人情報!$D225,登録者リスト!$A$1:$F$43729,6,FALSE),""),""))</f>
        <v/>
      </c>
      <c r="H226" s="213"/>
      <c r="I226" s="217"/>
      <c r="J226" s="217"/>
      <c r="K226" s="219"/>
      <c r="L226" s="106"/>
      <c r="M226" s="268"/>
      <c r="N226" s="224"/>
      <c r="O226" s="197"/>
      <c r="P226" s="251"/>
      <c r="Q226" s="197"/>
      <c r="R226" s="251"/>
      <c r="S226" s="209"/>
      <c r="T226" s="253"/>
      <c r="U226" s="162"/>
      <c r="V226" s="154"/>
      <c r="W226" s="155" t="s">
        <v>23</v>
      </c>
      <c r="X226" s="94"/>
      <c r="Y226" s="155" t="s">
        <v>25</v>
      </c>
      <c r="Z226" s="94"/>
      <c r="AA226" s="155" t="s">
        <v>26</v>
      </c>
      <c r="AB226" s="217"/>
      <c r="AC226" s="102" t="e">
        <f>IF(#REF!="",ASC(AD225&amp;IF(AF226&lt;&gt;"",TEXT(AF226,"00"),"")&amp;IF(AH226&lt;&gt;"",TEXT(AH226,"00"),"")&amp;IF(AJ226&lt;&gt;"",TEXT(AJ226,"00"),"")),ASC(#REF!))</f>
        <v>#REF!</v>
      </c>
      <c r="AD226" s="199"/>
      <c r="AE226" s="201"/>
      <c r="AF226" s="203"/>
      <c r="AG226" s="201"/>
      <c r="AH226" s="203"/>
      <c r="AI226" s="205"/>
      <c r="AJ226" s="263"/>
      <c r="AK226" s="224"/>
      <c r="AL226" s="197"/>
      <c r="AM226" s="251"/>
      <c r="AN226" s="197"/>
      <c r="AO226" s="251"/>
      <c r="AP226" s="209"/>
      <c r="AQ226" s="288"/>
      <c r="AS226" s="5" t="str">
        <f>IF(AND(I226&lt;&gt;"107 ハーフマラソン",I226&lt;&gt;"062 10000mW"),D225 &amp; "-" &amp; I226,D225 &amp; "-" &amp; I226 &amp; J226)</f>
        <v>-</v>
      </c>
      <c r="AT226" s="5" t="str">
        <f>IF(ISERROR(VLOOKUP(個人情報!$AS226,登録者リスト!#REF!,4,FALSE)),"○","")</f>
        <v>○</v>
      </c>
      <c r="AU226" s="5" t="e">
        <f>IF(AND(I226&lt;&gt;"107 ハーフマラソン",I226&lt;&gt;"062 10000mW"),#REF! &amp; "-" &amp; I226,#REF! &amp; "-" &amp; I226 &amp; J226)</f>
        <v>#REF!</v>
      </c>
      <c r="AV226" s="5" t="str">
        <f>IF(ISERROR(VLOOKUP(AU226,突破者リスト外資格記録入力シート!$D$7:$M$106,2,FALSE)),"○","")</f>
        <v>○</v>
      </c>
      <c r="AX226" s="5" t="str">
        <f>IF(I226="107 ハーフマラソン","H",IF(I226="062 10000mW","W",""))</f>
        <v/>
      </c>
      <c r="AY226" s="5" t="e">
        <f>VLOOKUP($I226 &amp; $J226,標準記録!$A$1:$D$26,2,FALSE)</f>
        <v>#N/A</v>
      </c>
      <c r="AZ226" s="5" t="e">
        <f>VLOOKUP($I226 &amp; $J226,標準記録!$A$1:$D$26,3,FALSE)</f>
        <v>#N/A</v>
      </c>
      <c r="BA226" s="5" t="e">
        <f>VLOOKUP($I226 &amp; $J226,標準記録!$A$1:$D$26,4,FALSE)</f>
        <v>#N/A</v>
      </c>
      <c r="BB226" s="5" t="str">
        <f>IF(BC226="","",A225)</f>
        <v/>
      </c>
      <c r="BC226" s="5" t="str">
        <f>IF(OR(I226="201 十種競技",I226="202 七種競技"),#REF!,"")</f>
        <v/>
      </c>
      <c r="BD226" s="5" t="str">
        <f>IF(I226="107 ハーフマラソン",#REF!,"")</f>
        <v/>
      </c>
      <c r="BE226" s="5" t="str">
        <f>I226 &amp; K226</f>
        <v/>
      </c>
      <c r="BF226" s="5">
        <f>I226</f>
        <v>0</v>
      </c>
      <c r="BG226" s="5">
        <f>COUNTIF($BF$5:$BF$401,I226)</f>
        <v>160</v>
      </c>
      <c r="BH226" s="5">
        <f>COUNTIF($BE$5:$BE$401,I226 &amp; "B標準")</f>
        <v>0</v>
      </c>
    </row>
    <row r="227" spans="1:61" ht="15" thickTop="1" thickBot="1" x14ac:dyDescent="0.2">
      <c r="A227" s="309"/>
      <c r="B227" s="256" t="s">
        <v>128</v>
      </c>
      <c r="C227" s="257"/>
      <c r="D227" s="257"/>
      <c r="E227" s="257"/>
      <c r="F227" s="257"/>
      <c r="G227" s="258"/>
      <c r="H227" s="118"/>
      <c r="I227" s="259"/>
      <c r="J227" s="260"/>
      <c r="K227" s="260"/>
      <c r="L227" s="260"/>
      <c r="M227" s="260"/>
      <c r="N227" s="260"/>
      <c r="O227" s="260"/>
      <c r="P227" s="260"/>
      <c r="Q227" s="260"/>
      <c r="R227" s="260"/>
      <c r="S227" s="260"/>
      <c r="T227" s="260"/>
      <c r="U227" s="260"/>
      <c r="V227" s="260"/>
      <c r="W227" s="260"/>
      <c r="X227" s="260"/>
      <c r="Y227" s="260"/>
      <c r="Z227" s="260"/>
      <c r="AA227" s="260"/>
      <c r="AB227" s="260"/>
      <c r="AC227" s="260"/>
      <c r="AD227" s="260"/>
      <c r="AE227" s="260"/>
      <c r="AF227" s="260"/>
      <c r="AG227" s="260"/>
      <c r="AH227" s="260"/>
      <c r="AI227" s="260"/>
      <c r="AJ227" s="260"/>
      <c r="AK227" s="260"/>
      <c r="AL227" s="260"/>
      <c r="AM227" s="260"/>
      <c r="AN227" s="260"/>
      <c r="AO227" s="260"/>
      <c r="AP227" s="260"/>
      <c r="AQ227" s="261"/>
    </row>
    <row r="228" spans="1:61" ht="27" x14ac:dyDescent="0.15">
      <c r="A228" s="305"/>
      <c r="B228" s="289" t="s">
        <v>0</v>
      </c>
      <c r="C228" s="289" t="s">
        <v>242</v>
      </c>
      <c r="D228" s="289" t="str">
        <f>IF(C230="○","整理番号","登録番号")</f>
        <v>登録番号</v>
      </c>
      <c r="E228" s="134" t="s">
        <v>13550</v>
      </c>
      <c r="F228" s="291" t="s">
        <v>275</v>
      </c>
      <c r="G228" s="147" t="s">
        <v>1</v>
      </c>
      <c r="H228" s="269" t="s">
        <v>13551</v>
      </c>
      <c r="I228" s="292" t="s">
        <v>2</v>
      </c>
      <c r="J228" s="269" t="s">
        <v>284</v>
      </c>
      <c r="K228" s="269" t="s">
        <v>3</v>
      </c>
      <c r="L228" s="136" t="s">
        <v>243</v>
      </c>
      <c r="M228" s="137" t="s">
        <v>16</v>
      </c>
      <c r="N228" s="274" t="s">
        <v>4</v>
      </c>
      <c r="O228" s="275"/>
      <c r="P228" s="275"/>
      <c r="Q228" s="275"/>
      <c r="R228" s="275"/>
      <c r="S228" s="275"/>
      <c r="T228" s="275"/>
      <c r="U228" s="275"/>
      <c r="V228" s="275"/>
      <c r="W228" s="275"/>
      <c r="X228" s="275"/>
      <c r="Y228" s="275"/>
      <c r="Z228" s="275"/>
      <c r="AA228" s="275"/>
      <c r="AB228" s="276"/>
      <c r="AC228" s="138" t="s">
        <v>16</v>
      </c>
      <c r="AD228" s="277" t="s">
        <v>448</v>
      </c>
      <c r="AE228" s="278"/>
      <c r="AF228" s="278"/>
      <c r="AG228" s="278"/>
      <c r="AH228" s="278"/>
      <c r="AI228" s="278"/>
      <c r="AJ228" s="278"/>
      <c r="AK228" s="274" t="s">
        <v>445</v>
      </c>
      <c r="AL228" s="275"/>
      <c r="AM228" s="275"/>
      <c r="AN228" s="275"/>
      <c r="AO228" s="275"/>
      <c r="AP228" s="275"/>
      <c r="AQ228" s="279"/>
    </row>
    <row r="229" spans="1:61" ht="14.25" thickBot="1" x14ac:dyDescent="0.2">
      <c r="A229" s="306"/>
      <c r="B229" s="290"/>
      <c r="C229" s="290"/>
      <c r="D229" s="290"/>
      <c r="E229" s="139" t="s">
        <v>6</v>
      </c>
      <c r="F229" s="270"/>
      <c r="G229" s="148" t="s">
        <v>7</v>
      </c>
      <c r="H229" s="270"/>
      <c r="I229" s="293"/>
      <c r="J229" s="273"/>
      <c r="K229" s="273"/>
      <c r="L229" s="141"/>
      <c r="M229" s="142"/>
      <c r="N229" s="280" t="s">
        <v>8</v>
      </c>
      <c r="O229" s="281"/>
      <c r="P229" s="281"/>
      <c r="Q229" s="281"/>
      <c r="R229" s="281"/>
      <c r="S229" s="281"/>
      <c r="T229" s="282"/>
      <c r="U229" s="151"/>
      <c r="V229" s="143" t="s">
        <v>10</v>
      </c>
      <c r="W229" s="144"/>
      <c r="X229" s="160"/>
      <c r="Y229" s="144"/>
      <c r="Z229" s="160"/>
      <c r="AA229" s="145"/>
      <c r="AB229" s="140" t="s">
        <v>11</v>
      </c>
      <c r="AC229" s="146"/>
      <c r="AD229" s="283" t="s">
        <v>8</v>
      </c>
      <c r="AE229" s="284"/>
      <c r="AF229" s="284"/>
      <c r="AG229" s="284"/>
      <c r="AH229" s="284"/>
      <c r="AI229" s="284"/>
      <c r="AJ229" s="285"/>
      <c r="AK229" s="280" t="s">
        <v>8</v>
      </c>
      <c r="AL229" s="281"/>
      <c r="AM229" s="281"/>
      <c r="AN229" s="281"/>
      <c r="AO229" s="281"/>
      <c r="AP229" s="281"/>
      <c r="AQ229" s="286"/>
    </row>
    <row r="230" spans="1:61" x14ac:dyDescent="0.15">
      <c r="A230" s="307">
        <v>46</v>
      </c>
      <c r="B230" s="271" t="str">
        <f>IF(OR(B225="",E230=""),"",B225+1)</f>
        <v/>
      </c>
      <c r="C230" s="225"/>
      <c r="D230" s="223"/>
      <c r="E230" s="119" t="str">
        <f>IF(C230="○",IF($D230&lt;&gt;"",VLOOKUP($D230,新規学連登録者入力シート!$A$2:$U$101,8,FALSE),""),IF($D230&lt;&gt;"",IF(VLOOKUP(個人情報!$D230,登録者リスト!$A$1:$F$43729,4,FALSE)=基本情報!$D$6,VLOOKUP(個人情報!$D230,登録者リスト!$A$1:$F$43729,3,FALSE),""),""))</f>
        <v/>
      </c>
      <c r="F230" s="214" t="str">
        <f>IF(C230="○",IF($D230&lt;&gt;"",VLOOKUP($D230,新規学連登録者入力シート!$A$2:$U$101,9,FALSE),""),IF($D230&lt;&gt;"",IF(VLOOKUP(個人情報!$D230,登録者リスト!$A$1:$G$43729,4,FALSE)=基本情報!$D$6,VLOOKUP(個人情報!$D230,登録者リスト!$A$1:$G$43729,7,FALSE),""),""))</f>
        <v/>
      </c>
      <c r="G230" s="120" t="str">
        <f>IF(C230="○",IF($D230&lt;&gt;"",VLOOKUP($D230,新規学連登録者入力シート!$A$2:$U$101,14,FALSE),""),IF($D230&lt;&gt;"",IF(VLOOKUP(個人情報!$D230,登録者リスト!$A$1:$F$43729,4,FALSE)=基本情報!$D$6,VLOOKUP(個人情報!$D230,登録者リスト!$A$1:$F$43729,5,FALSE),""),""))</f>
        <v/>
      </c>
      <c r="H230" s="212" t="str">
        <f>IF(C230="○",IF($D230&lt;&gt;"",VLOOKUP($D230,新規学連登録者入力シート!$A$2:$U$101,19,FALSE),""),IF($D230&lt;&gt;"",IF(VLOOKUP(個人情報!$D230,登録者リスト!$A$1:$H$43729,4,FALSE)=基本情報!$D$6,VLOOKUP(個人情報!$D230,登録者リスト!$A$1:$H$43729,8,FALSE),""),""))</f>
        <v/>
      </c>
      <c r="I230" s="216"/>
      <c r="J230" s="216"/>
      <c r="K230" s="218" t="str">
        <f>IFERROR(IF(I230="","",IF(AND(I230&lt;&gt;"107 ハーフマラソン",I230&lt;&gt;"062 10000mW"),IF(BA230="T",IF(VALUE(M230)&lt;=AY230,"A標準",IF(VALUE(M230)&lt;=AZ230,"B標準","未突破")),IF(VALUE(M230)&gt;=AY230,"A標準",IF(VALUE(M230)&gt;=AZ230,"B標準","未突破"))),IF(VALUE(M230)&lt;=AZ230,"","未突破"))),"")</f>
        <v/>
      </c>
      <c r="L230" s="105"/>
      <c r="M230" s="267" t="str">
        <f>IF(U230="",ASC(N230&amp;IF(P230&lt;&gt;"",TEXT(P230,"00"),"")&amp;IF(R230&lt;&gt;"",TEXT(R230,"00"),"")&amp;IF(T230&lt;&gt;"",TEXT(T230,"00"),"")),ASC(U230))</f>
        <v/>
      </c>
      <c r="N230" s="223"/>
      <c r="O230" s="196" t="s">
        <v>239</v>
      </c>
      <c r="P230" s="250"/>
      <c r="Q230" s="196" t="s">
        <v>240</v>
      </c>
      <c r="R230" s="250"/>
      <c r="S230" s="208" t="s">
        <v>241</v>
      </c>
      <c r="T230" s="252"/>
      <c r="U230" s="150"/>
      <c r="V230" s="152"/>
      <c r="W230" s="153" t="s">
        <v>23</v>
      </c>
      <c r="X230" s="161"/>
      <c r="Y230" s="153" t="s">
        <v>24</v>
      </c>
      <c r="Z230" s="161"/>
      <c r="AA230" s="153" t="s">
        <v>26</v>
      </c>
      <c r="AB230" s="216"/>
      <c r="AC230" s="101" t="e">
        <f>IF(#REF!="",ASC(AD230&amp;IF(AF230&lt;&gt;"",TEXT(AF230,"00"),"")&amp;IF(AH230&lt;&gt;"",TEXT(AH230,"00"),"")&amp;IF(AJ230&lt;&gt;"",TEXT(AJ230,"00"),"")),ASC(#REF!))</f>
        <v>#REF!</v>
      </c>
      <c r="AD230" s="198" t="str">
        <f>IF(I230="","",IF(I230="201 十種競技","",VLOOKUP(I230,大学記録!$A$3:$H$5,2,FALSE)))</f>
        <v/>
      </c>
      <c r="AE230" s="200" t="s">
        <v>239</v>
      </c>
      <c r="AF230" s="202" t="str">
        <f>IF(I230="","",IF(I230="201 十種競技","",VLOOKUP(I230,大学記録!$A$3:$H$5,4,FALSE)))</f>
        <v/>
      </c>
      <c r="AG230" s="200" t="s">
        <v>240</v>
      </c>
      <c r="AH230" s="202" t="str">
        <f>IF(I230="","",IF(I230="201 十種競技","",VLOOKUP(I230,大学記録!$A$3:$H$5,6,FALSE)))</f>
        <v/>
      </c>
      <c r="AI230" s="204" t="s">
        <v>241</v>
      </c>
      <c r="AJ230" s="262" t="str">
        <f>IF(I230="","",IF(I230="201 十種競技","",VLOOKUP(I230,大学記録!$A$3:$H$5,8,FALSE)))</f>
        <v/>
      </c>
      <c r="AK230" s="223"/>
      <c r="AL230" s="196" t="s">
        <v>239</v>
      </c>
      <c r="AM230" s="250"/>
      <c r="AN230" s="196" t="s">
        <v>240</v>
      </c>
      <c r="AO230" s="250"/>
      <c r="AP230" s="208" t="s">
        <v>241</v>
      </c>
      <c r="AQ230" s="287"/>
      <c r="AS230" s="5" t="str">
        <f>IF(AND(I230&lt;&gt;"107 ハーフマラソン",I230&lt;&gt;"062 10000mW"),D230 &amp; "-" &amp; I230,D230 &amp; "-" &amp; I230 &amp; J230)</f>
        <v>-</v>
      </c>
      <c r="AT230" s="5" t="str">
        <f>IF(ISERROR(VLOOKUP(個人情報!$AS230,登録者リスト!#REF!,4,FALSE)),"○","")</f>
        <v>○</v>
      </c>
      <c r="AU230" s="5" t="e">
        <f>IF(AND(I230&lt;&gt;"107 ハーフマラソン",I230&lt;&gt;"062 10000mW"),#REF! &amp; "-" &amp; I230,#REF! &amp; "-" &amp; I230 &amp; J230)</f>
        <v>#REF!</v>
      </c>
      <c r="AV230" s="5" t="str">
        <f>IF(ISERROR(VLOOKUP(AU230,突破者リスト外資格記録入力シート!$D$7:$M$106,2,FALSE)),"○","")</f>
        <v>○</v>
      </c>
      <c r="AW230" s="5" t="str">
        <f>IF(C230="○","整理番号","登録番号")</f>
        <v>登録番号</v>
      </c>
      <c r="AX230" s="5" t="str">
        <f>IF(I230="107 ハーフマラソン","H",IF(I230="062 10000mW","W",""))</f>
        <v/>
      </c>
      <c r="AY230" s="5" t="e">
        <f>VLOOKUP($I230 &amp; $J230,標準記録!$A$1:$D$26,2,FALSE)</f>
        <v>#N/A</v>
      </c>
      <c r="AZ230" s="5" t="e">
        <f>VLOOKUP($I230 &amp; $J230,標準記録!$A$1:$D$26,3,FALSE)</f>
        <v>#N/A</v>
      </c>
      <c r="BA230" s="5" t="e">
        <f>VLOOKUP($I230 &amp; $J230,標準記録!$A$1:$D$26,4,FALSE)</f>
        <v>#N/A</v>
      </c>
      <c r="BB230" s="5" t="str">
        <f>IF(BC230="","",A230)</f>
        <v/>
      </c>
      <c r="BC230" s="5" t="str">
        <f>IF(OR(I230="201 十種競技",I230="202 七種競技"),#REF!,"")</f>
        <v/>
      </c>
      <c r="BD230" s="5" t="str">
        <f>IF(I230="107 ハーフマラソン",#REF!,"")</f>
        <v/>
      </c>
      <c r="BE230" s="5" t="str">
        <f>I230 &amp; K230</f>
        <v/>
      </c>
      <c r="BF230" s="5">
        <f>I230</f>
        <v>0</v>
      </c>
      <c r="BG230" s="5">
        <f>COUNTIF($BF$5:$BF$401,I230)</f>
        <v>160</v>
      </c>
      <c r="BH230" s="5">
        <f>COUNTIF($BE$5:$BE$401,I230 &amp; "B標準")</f>
        <v>0</v>
      </c>
      <c r="BI230" s="5" t="str">
        <f>D228 &amp; D230</f>
        <v>登録番号</v>
      </c>
    </row>
    <row r="231" spans="1:61" ht="14.25" thickBot="1" x14ac:dyDescent="0.2">
      <c r="A231" s="308"/>
      <c r="B231" s="272"/>
      <c r="C231" s="226"/>
      <c r="D231" s="224"/>
      <c r="E231" s="121" t="str">
        <f>IF(C230="○",IF($D230&lt;&gt;"",VLOOKUP($D230,新規学連登録者入力シート!$A$2:$U$101,7,FALSE),""),IF($D230&lt;&gt;"",IF(VLOOKUP(個人情報!$D230,登録者リスト!$A$1:$F$43729,4,FALSE)=基本情報!$D$6,VLOOKUP(個人情報!$D230,登録者リスト!$A$1:$F$43729,2,FALSE),""),""))</f>
        <v/>
      </c>
      <c r="F231" s="215"/>
      <c r="G231" s="121" t="str">
        <f>IF(C230="○",IF($D230&lt;&gt;"",VLOOKUP($D230,新規学連登録者入力シート!$A$2:$U$101,19,FALSE),""),IF($D230&lt;&gt;"",IF(VLOOKUP(個人情報!$D230,登録者リスト!$A$1:$F$43729,4,FALSE)=基本情報!$D$6,VLOOKUP(個人情報!$D230,登録者リスト!$A$1:$F$43729,6,FALSE),""),""))</f>
        <v/>
      </c>
      <c r="H231" s="213"/>
      <c r="I231" s="217"/>
      <c r="J231" s="217"/>
      <c r="K231" s="219"/>
      <c r="L231" s="106"/>
      <c r="M231" s="268"/>
      <c r="N231" s="224"/>
      <c r="O231" s="197"/>
      <c r="P231" s="251"/>
      <c r="Q231" s="197"/>
      <c r="R231" s="251"/>
      <c r="S231" s="209"/>
      <c r="T231" s="253"/>
      <c r="U231" s="162"/>
      <c r="V231" s="154"/>
      <c r="W231" s="155" t="s">
        <v>23</v>
      </c>
      <c r="X231" s="94"/>
      <c r="Y231" s="155" t="s">
        <v>25</v>
      </c>
      <c r="Z231" s="94"/>
      <c r="AA231" s="155" t="s">
        <v>26</v>
      </c>
      <c r="AB231" s="217"/>
      <c r="AC231" s="102" t="e">
        <f>IF(#REF!="",ASC(AD230&amp;IF(AF231&lt;&gt;"",TEXT(AF231,"00"),"")&amp;IF(AH231&lt;&gt;"",TEXT(AH231,"00"),"")&amp;IF(AJ231&lt;&gt;"",TEXT(AJ231,"00"),"")),ASC(#REF!))</f>
        <v>#REF!</v>
      </c>
      <c r="AD231" s="199"/>
      <c r="AE231" s="201"/>
      <c r="AF231" s="203"/>
      <c r="AG231" s="201"/>
      <c r="AH231" s="203"/>
      <c r="AI231" s="205"/>
      <c r="AJ231" s="263"/>
      <c r="AK231" s="224"/>
      <c r="AL231" s="197"/>
      <c r="AM231" s="251"/>
      <c r="AN231" s="197"/>
      <c r="AO231" s="251"/>
      <c r="AP231" s="209"/>
      <c r="AQ231" s="288"/>
      <c r="AS231" s="5" t="str">
        <f>IF(AND(I231&lt;&gt;"107 ハーフマラソン",I231&lt;&gt;"062 10000mW"),D230 &amp; "-" &amp; I231,D230 &amp; "-" &amp; I231 &amp; J231)</f>
        <v>-</v>
      </c>
      <c r="AT231" s="5" t="str">
        <f>IF(ISERROR(VLOOKUP(個人情報!$AS231,登録者リスト!#REF!,4,FALSE)),"○","")</f>
        <v>○</v>
      </c>
      <c r="AU231" s="5" t="e">
        <f>IF(AND(I231&lt;&gt;"107 ハーフマラソン",I231&lt;&gt;"062 10000mW"),#REF! &amp; "-" &amp; I231,#REF! &amp; "-" &amp; I231 &amp; J231)</f>
        <v>#REF!</v>
      </c>
      <c r="AV231" s="5" t="str">
        <f>IF(ISERROR(VLOOKUP(AU231,突破者リスト外資格記録入力シート!$D$7:$M$106,2,FALSE)),"○","")</f>
        <v>○</v>
      </c>
      <c r="AX231" s="5" t="str">
        <f>IF(I231="107 ハーフマラソン","H",IF(I231="062 10000mW","W",""))</f>
        <v/>
      </c>
      <c r="AY231" s="5" t="e">
        <f>VLOOKUP($I231 &amp; $J231,標準記録!$A$1:$D$26,2,FALSE)</f>
        <v>#N/A</v>
      </c>
      <c r="AZ231" s="5" t="e">
        <f>VLOOKUP($I231 &amp; $J231,標準記録!$A$1:$D$26,3,FALSE)</f>
        <v>#N/A</v>
      </c>
      <c r="BA231" s="5" t="e">
        <f>VLOOKUP($I231 &amp; $J231,標準記録!$A$1:$D$26,4,FALSE)</f>
        <v>#N/A</v>
      </c>
      <c r="BB231" s="5" t="str">
        <f>IF(BC231="","",A230)</f>
        <v/>
      </c>
      <c r="BC231" s="5" t="str">
        <f>IF(OR(I231="201 十種競技",I231="202 七種競技"),#REF!,"")</f>
        <v/>
      </c>
      <c r="BD231" s="5" t="str">
        <f>IF(I231="107 ハーフマラソン",#REF!,"")</f>
        <v/>
      </c>
      <c r="BE231" s="5" t="str">
        <f>I231 &amp; K231</f>
        <v/>
      </c>
      <c r="BF231" s="5">
        <f>I231</f>
        <v>0</v>
      </c>
      <c r="BG231" s="5">
        <f>COUNTIF($BF$5:$BF$401,I231)</f>
        <v>160</v>
      </c>
      <c r="BH231" s="5">
        <f>COUNTIF($BE$5:$BE$401,I231 &amp; "B標準")</f>
        <v>0</v>
      </c>
    </row>
    <row r="232" spans="1:61" ht="15" thickTop="1" thickBot="1" x14ac:dyDescent="0.2">
      <c r="A232" s="309"/>
      <c r="B232" s="256" t="s">
        <v>128</v>
      </c>
      <c r="C232" s="257"/>
      <c r="D232" s="257"/>
      <c r="E232" s="257"/>
      <c r="F232" s="257"/>
      <c r="G232" s="258"/>
      <c r="H232" s="118"/>
      <c r="I232" s="259"/>
      <c r="J232" s="260"/>
      <c r="K232" s="260"/>
      <c r="L232" s="260"/>
      <c r="M232" s="260"/>
      <c r="N232" s="260"/>
      <c r="O232" s="260"/>
      <c r="P232" s="260"/>
      <c r="Q232" s="260"/>
      <c r="R232" s="260"/>
      <c r="S232" s="260"/>
      <c r="T232" s="260"/>
      <c r="U232" s="260"/>
      <c r="V232" s="260"/>
      <c r="W232" s="260"/>
      <c r="X232" s="260"/>
      <c r="Y232" s="260"/>
      <c r="Z232" s="260"/>
      <c r="AA232" s="260"/>
      <c r="AB232" s="260"/>
      <c r="AC232" s="260"/>
      <c r="AD232" s="260"/>
      <c r="AE232" s="260"/>
      <c r="AF232" s="260"/>
      <c r="AG232" s="260"/>
      <c r="AH232" s="260"/>
      <c r="AI232" s="260"/>
      <c r="AJ232" s="260"/>
      <c r="AK232" s="260"/>
      <c r="AL232" s="260"/>
      <c r="AM232" s="260"/>
      <c r="AN232" s="260"/>
      <c r="AO232" s="260"/>
      <c r="AP232" s="260"/>
      <c r="AQ232" s="261"/>
    </row>
    <row r="233" spans="1:61" ht="27" x14ac:dyDescent="0.15">
      <c r="A233" s="305"/>
      <c r="B233" s="289" t="s">
        <v>0</v>
      </c>
      <c r="C233" s="289" t="s">
        <v>242</v>
      </c>
      <c r="D233" s="289" t="str">
        <f>IF(C235="○","整理番号","登録番号")</f>
        <v>登録番号</v>
      </c>
      <c r="E233" s="134" t="s">
        <v>13550</v>
      </c>
      <c r="F233" s="291" t="s">
        <v>275</v>
      </c>
      <c r="G233" s="147" t="s">
        <v>1</v>
      </c>
      <c r="H233" s="269" t="s">
        <v>13551</v>
      </c>
      <c r="I233" s="292" t="s">
        <v>2</v>
      </c>
      <c r="J233" s="269" t="s">
        <v>284</v>
      </c>
      <c r="K233" s="269" t="s">
        <v>3</v>
      </c>
      <c r="L233" s="136" t="s">
        <v>243</v>
      </c>
      <c r="M233" s="137" t="s">
        <v>16</v>
      </c>
      <c r="N233" s="274" t="s">
        <v>4</v>
      </c>
      <c r="O233" s="275"/>
      <c r="P233" s="275"/>
      <c r="Q233" s="275"/>
      <c r="R233" s="275"/>
      <c r="S233" s="275"/>
      <c r="T233" s="275"/>
      <c r="U233" s="275"/>
      <c r="V233" s="275"/>
      <c r="W233" s="275"/>
      <c r="X233" s="275"/>
      <c r="Y233" s="275"/>
      <c r="Z233" s="275"/>
      <c r="AA233" s="275"/>
      <c r="AB233" s="276"/>
      <c r="AC233" s="138" t="s">
        <v>16</v>
      </c>
      <c r="AD233" s="277" t="s">
        <v>448</v>
      </c>
      <c r="AE233" s="278"/>
      <c r="AF233" s="278"/>
      <c r="AG233" s="278"/>
      <c r="AH233" s="278"/>
      <c r="AI233" s="278"/>
      <c r="AJ233" s="278"/>
      <c r="AK233" s="274" t="s">
        <v>445</v>
      </c>
      <c r="AL233" s="275"/>
      <c r="AM233" s="275"/>
      <c r="AN233" s="275"/>
      <c r="AO233" s="275"/>
      <c r="AP233" s="275"/>
      <c r="AQ233" s="279"/>
    </row>
    <row r="234" spans="1:61" ht="14.25" thickBot="1" x14ac:dyDescent="0.2">
      <c r="A234" s="306"/>
      <c r="B234" s="290"/>
      <c r="C234" s="290"/>
      <c r="D234" s="290"/>
      <c r="E234" s="139" t="s">
        <v>6</v>
      </c>
      <c r="F234" s="270"/>
      <c r="G234" s="148" t="s">
        <v>7</v>
      </c>
      <c r="H234" s="270"/>
      <c r="I234" s="293"/>
      <c r="J234" s="273"/>
      <c r="K234" s="273"/>
      <c r="L234" s="141"/>
      <c r="M234" s="142"/>
      <c r="N234" s="280" t="s">
        <v>8</v>
      </c>
      <c r="O234" s="281"/>
      <c r="P234" s="281"/>
      <c r="Q234" s="281"/>
      <c r="R234" s="281"/>
      <c r="S234" s="281"/>
      <c r="T234" s="282"/>
      <c r="U234" s="151"/>
      <c r="V234" s="143" t="s">
        <v>10</v>
      </c>
      <c r="W234" s="144"/>
      <c r="X234" s="160"/>
      <c r="Y234" s="144"/>
      <c r="Z234" s="160"/>
      <c r="AA234" s="145"/>
      <c r="AB234" s="140" t="s">
        <v>11</v>
      </c>
      <c r="AC234" s="146"/>
      <c r="AD234" s="283" t="s">
        <v>8</v>
      </c>
      <c r="AE234" s="284"/>
      <c r="AF234" s="284"/>
      <c r="AG234" s="284"/>
      <c r="AH234" s="284"/>
      <c r="AI234" s="284"/>
      <c r="AJ234" s="285"/>
      <c r="AK234" s="280" t="s">
        <v>8</v>
      </c>
      <c r="AL234" s="281"/>
      <c r="AM234" s="281"/>
      <c r="AN234" s="281"/>
      <c r="AO234" s="281"/>
      <c r="AP234" s="281"/>
      <c r="AQ234" s="286"/>
    </row>
    <row r="235" spans="1:61" x14ac:dyDescent="0.15">
      <c r="A235" s="307">
        <v>47</v>
      </c>
      <c r="B235" s="271" t="str">
        <f>IF(OR(B230="",E235=""),"",B230+1)</f>
        <v/>
      </c>
      <c r="C235" s="225"/>
      <c r="D235" s="223"/>
      <c r="E235" s="119" t="str">
        <f>IF(C235="○",IF($D235&lt;&gt;"",VLOOKUP($D235,新規学連登録者入力シート!$A$2:$U$101,8,FALSE),""),IF($D235&lt;&gt;"",IF(VLOOKUP(個人情報!$D235,登録者リスト!$A$1:$F$43729,4,FALSE)=基本情報!$D$6,VLOOKUP(個人情報!$D235,登録者リスト!$A$1:$F$43729,3,FALSE),""),""))</f>
        <v/>
      </c>
      <c r="F235" s="214" t="str">
        <f>IF(C235="○",IF($D235&lt;&gt;"",VLOOKUP($D235,新規学連登録者入力シート!$A$2:$U$101,9,FALSE),""),IF($D235&lt;&gt;"",IF(VLOOKUP(個人情報!$D235,登録者リスト!$A$1:$G$43729,4,FALSE)=基本情報!$D$6,VLOOKUP(個人情報!$D235,登録者リスト!$A$1:$G$43729,7,FALSE),""),""))</f>
        <v/>
      </c>
      <c r="G235" s="120" t="str">
        <f>IF(C235="○",IF($D235&lt;&gt;"",VLOOKUP($D235,新規学連登録者入力シート!$A$2:$U$101,14,FALSE),""),IF($D235&lt;&gt;"",IF(VLOOKUP(個人情報!$D235,登録者リスト!$A$1:$F$43729,4,FALSE)=基本情報!$D$6,VLOOKUP(個人情報!$D235,登録者リスト!$A$1:$F$43729,5,FALSE),""),""))</f>
        <v/>
      </c>
      <c r="H235" s="212" t="str">
        <f>IF(C235="○",IF($D235&lt;&gt;"",VLOOKUP($D235,新規学連登録者入力シート!$A$2:$U$101,19,FALSE),""),IF($D235&lt;&gt;"",IF(VLOOKUP(個人情報!$D235,登録者リスト!$A$1:$H$43729,4,FALSE)=基本情報!$D$6,VLOOKUP(個人情報!$D235,登録者リスト!$A$1:$H$43729,8,FALSE),""),""))</f>
        <v/>
      </c>
      <c r="I235" s="216"/>
      <c r="J235" s="216"/>
      <c r="K235" s="218" t="str">
        <f>IFERROR(IF(I235="","",IF(AND(I235&lt;&gt;"107 ハーフマラソン",I235&lt;&gt;"062 10000mW"),IF(BA235="T",IF(VALUE(M235)&lt;=AY235,"A標準",IF(VALUE(M235)&lt;=AZ235,"B標準","未突破")),IF(VALUE(M235)&gt;=AY235,"A標準",IF(VALUE(M235)&gt;=AZ235,"B標準","未突破"))),IF(VALUE(M235)&lt;=AZ235,"","未突破"))),"")</f>
        <v/>
      </c>
      <c r="L235" s="105"/>
      <c r="M235" s="267" t="str">
        <f>IF(U235="",ASC(N235&amp;IF(P235&lt;&gt;"",TEXT(P235,"00"),"")&amp;IF(R235&lt;&gt;"",TEXT(R235,"00"),"")&amp;IF(T235&lt;&gt;"",TEXT(T235,"00"),"")),ASC(U235))</f>
        <v/>
      </c>
      <c r="N235" s="223"/>
      <c r="O235" s="196" t="s">
        <v>239</v>
      </c>
      <c r="P235" s="250"/>
      <c r="Q235" s="196" t="s">
        <v>240</v>
      </c>
      <c r="R235" s="250"/>
      <c r="S235" s="208" t="s">
        <v>241</v>
      </c>
      <c r="T235" s="252"/>
      <c r="U235" s="150"/>
      <c r="V235" s="152"/>
      <c r="W235" s="153" t="s">
        <v>23</v>
      </c>
      <c r="X235" s="161"/>
      <c r="Y235" s="153" t="s">
        <v>24</v>
      </c>
      <c r="Z235" s="161"/>
      <c r="AA235" s="153" t="s">
        <v>26</v>
      </c>
      <c r="AB235" s="216"/>
      <c r="AC235" s="101" t="e">
        <f>IF(#REF!="",ASC(AD235&amp;IF(AF235&lt;&gt;"",TEXT(AF235,"00"),"")&amp;IF(AH235&lt;&gt;"",TEXT(AH235,"00"),"")&amp;IF(AJ235&lt;&gt;"",TEXT(AJ235,"00"),"")),ASC(#REF!))</f>
        <v>#REF!</v>
      </c>
      <c r="AD235" s="198" t="str">
        <f>IF(I235="","",IF(I235="201 十種競技","",VLOOKUP(I235,大学記録!$A$3:$H$5,2,FALSE)))</f>
        <v/>
      </c>
      <c r="AE235" s="200" t="s">
        <v>239</v>
      </c>
      <c r="AF235" s="202" t="str">
        <f>IF(I235="","",IF(I235="201 十種競技","",VLOOKUP(I235,大学記録!$A$3:$H$5,4,FALSE)))</f>
        <v/>
      </c>
      <c r="AG235" s="200" t="s">
        <v>240</v>
      </c>
      <c r="AH235" s="202" t="str">
        <f>IF(I235="","",IF(I235="201 十種競技","",VLOOKUP(I235,大学記録!$A$3:$H$5,6,FALSE)))</f>
        <v/>
      </c>
      <c r="AI235" s="204" t="s">
        <v>241</v>
      </c>
      <c r="AJ235" s="262" t="str">
        <f>IF(I235="","",IF(I235="201 十種競技","",VLOOKUP(I235,大学記録!$A$3:$H$5,8,FALSE)))</f>
        <v/>
      </c>
      <c r="AK235" s="223"/>
      <c r="AL235" s="196" t="s">
        <v>239</v>
      </c>
      <c r="AM235" s="250"/>
      <c r="AN235" s="196" t="s">
        <v>240</v>
      </c>
      <c r="AO235" s="250"/>
      <c r="AP235" s="208" t="s">
        <v>241</v>
      </c>
      <c r="AQ235" s="287"/>
      <c r="AS235" s="5" t="str">
        <f>IF(AND(I235&lt;&gt;"107 ハーフマラソン",I235&lt;&gt;"062 10000mW"),D235 &amp; "-" &amp; I235,D235 &amp; "-" &amp; I235 &amp; J235)</f>
        <v>-</v>
      </c>
      <c r="AT235" s="5" t="str">
        <f>IF(ISERROR(VLOOKUP(個人情報!$AS235,登録者リスト!#REF!,4,FALSE)),"○","")</f>
        <v>○</v>
      </c>
      <c r="AU235" s="5" t="e">
        <f>IF(AND(I235&lt;&gt;"107 ハーフマラソン",I235&lt;&gt;"062 10000mW"),#REF! &amp; "-" &amp; I235,#REF! &amp; "-" &amp; I235 &amp; J235)</f>
        <v>#REF!</v>
      </c>
      <c r="AV235" s="5" t="str">
        <f>IF(ISERROR(VLOOKUP(AU235,突破者リスト外資格記録入力シート!$D$7:$M$106,2,FALSE)),"○","")</f>
        <v>○</v>
      </c>
      <c r="AW235" s="5" t="str">
        <f>IF(C235="○","整理番号","登録番号")</f>
        <v>登録番号</v>
      </c>
      <c r="AX235" s="5" t="str">
        <f>IF(I235="107 ハーフマラソン","H",IF(I235="062 10000mW","W",""))</f>
        <v/>
      </c>
      <c r="AY235" s="5" t="e">
        <f>VLOOKUP($I235 &amp; $J235,標準記録!$A$1:$D$26,2,FALSE)</f>
        <v>#N/A</v>
      </c>
      <c r="AZ235" s="5" t="e">
        <f>VLOOKUP($I235 &amp; $J235,標準記録!$A$1:$D$26,3,FALSE)</f>
        <v>#N/A</v>
      </c>
      <c r="BA235" s="5" t="e">
        <f>VLOOKUP($I235 &amp; $J235,標準記録!$A$1:$D$26,4,FALSE)</f>
        <v>#N/A</v>
      </c>
      <c r="BB235" s="5" t="str">
        <f>IF(BC235="","",A235)</f>
        <v/>
      </c>
      <c r="BC235" s="5" t="str">
        <f>IF(OR(I235="201 十種競技",I235="202 七種競技"),#REF!,"")</f>
        <v/>
      </c>
      <c r="BD235" s="5" t="str">
        <f>IF(I235="107 ハーフマラソン",#REF!,"")</f>
        <v/>
      </c>
      <c r="BE235" s="5" t="str">
        <f>I235 &amp; K235</f>
        <v/>
      </c>
      <c r="BF235" s="5">
        <f>I235</f>
        <v>0</v>
      </c>
      <c r="BG235" s="5">
        <f>COUNTIF($BF$5:$BF$401,I235)</f>
        <v>160</v>
      </c>
      <c r="BH235" s="5">
        <f>COUNTIF($BE$5:$BE$401,I235 &amp; "B標準")</f>
        <v>0</v>
      </c>
      <c r="BI235" s="5" t="str">
        <f>D233 &amp; D235</f>
        <v>登録番号</v>
      </c>
    </row>
    <row r="236" spans="1:61" ht="14.25" thickBot="1" x14ac:dyDescent="0.2">
      <c r="A236" s="308"/>
      <c r="B236" s="272"/>
      <c r="C236" s="226"/>
      <c r="D236" s="224"/>
      <c r="E236" s="121" t="str">
        <f>IF(C235="○",IF($D235&lt;&gt;"",VLOOKUP($D235,新規学連登録者入力シート!$A$2:$U$101,7,FALSE),""),IF($D235&lt;&gt;"",IF(VLOOKUP(個人情報!$D235,登録者リスト!$A$1:$F$43729,4,FALSE)=基本情報!$D$6,VLOOKUP(個人情報!$D235,登録者リスト!$A$1:$F$43729,2,FALSE),""),""))</f>
        <v/>
      </c>
      <c r="F236" s="215"/>
      <c r="G236" s="121" t="str">
        <f>IF(C235="○",IF($D235&lt;&gt;"",VLOOKUP($D235,新規学連登録者入力シート!$A$2:$U$101,19,FALSE),""),IF($D235&lt;&gt;"",IF(VLOOKUP(個人情報!$D235,登録者リスト!$A$1:$F$43729,4,FALSE)=基本情報!$D$6,VLOOKUP(個人情報!$D235,登録者リスト!$A$1:$F$43729,6,FALSE),""),""))</f>
        <v/>
      </c>
      <c r="H236" s="213"/>
      <c r="I236" s="217"/>
      <c r="J236" s="217"/>
      <c r="K236" s="219"/>
      <c r="L236" s="106"/>
      <c r="M236" s="268"/>
      <c r="N236" s="224"/>
      <c r="O236" s="197"/>
      <c r="P236" s="251"/>
      <c r="Q236" s="197"/>
      <c r="R236" s="251"/>
      <c r="S236" s="209"/>
      <c r="T236" s="253"/>
      <c r="U236" s="162"/>
      <c r="V236" s="154"/>
      <c r="W236" s="155" t="s">
        <v>23</v>
      </c>
      <c r="X236" s="94"/>
      <c r="Y236" s="155" t="s">
        <v>25</v>
      </c>
      <c r="Z236" s="94"/>
      <c r="AA236" s="155" t="s">
        <v>26</v>
      </c>
      <c r="AB236" s="217"/>
      <c r="AC236" s="102" t="e">
        <f>IF(#REF!="",ASC(AD235&amp;IF(AF236&lt;&gt;"",TEXT(AF236,"00"),"")&amp;IF(AH236&lt;&gt;"",TEXT(AH236,"00"),"")&amp;IF(AJ236&lt;&gt;"",TEXT(AJ236,"00"),"")),ASC(#REF!))</f>
        <v>#REF!</v>
      </c>
      <c r="AD236" s="199"/>
      <c r="AE236" s="201"/>
      <c r="AF236" s="203"/>
      <c r="AG236" s="201"/>
      <c r="AH236" s="203"/>
      <c r="AI236" s="205"/>
      <c r="AJ236" s="263"/>
      <c r="AK236" s="224"/>
      <c r="AL236" s="197"/>
      <c r="AM236" s="251"/>
      <c r="AN236" s="197"/>
      <c r="AO236" s="251"/>
      <c r="AP236" s="209"/>
      <c r="AQ236" s="288"/>
      <c r="AS236" s="5" t="str">
        <f>IF(AND(I236&lt;&gt;"107 ハーフマラソン",I236&lt;&gt;"062 10000mW"),D235 &amp; "-" &amp; I236,D235 &amp; "-" &amp; I236 &amp; J236)</f>
        <v>-</v>
      </c>
      <c r="AT236" s="5" t="str">
        <f>IF(ISERROR(VLOOKUP(個人情報!$AS236,登録者リスト!#REF!,4,FALSE)),"○","")</f>
        <v>○</v>
      </c>
      <c r="AU236" s="5" t="e">
        <f>IF(AND(I236&lt;&gt;"107 ハーフマラソン",I236&lt;&gt;"062 10000mW"),#REF! &amp; "-" &amp; I236,#REF! &amp; "-" &amp; I236 &amp; J236)</f>
        <v>#REF!</v>
      </c>
      <c r="AV236" s="5" t="str">
        <f>IF(ISERROR(VLOOKUP(AU236,突破者リスト外資格記録入力シート!$D$7:$M$106,2,FALSE)),"○","")</f>
        <v>○</v>
      </c>
      <c r="AX236" s="5" t="str">
        <f>IF(I236="107 ハーフマラソン","H",IF(I236="062 10000mW","W",""))</f>
        <v/>
      </c>
      <c r="AY236" s="5" t="e">
        <f>VLOOKUP($I236 &amp; $J236,標準記録!$A$1:$D$26,2,FALSE)</f>
        <v>#N/A</v>
      </c>
      <c r="AZ236" s="5" t="e">
        <f>VLOOKUP($I236 &amp; $J236,標準記録!$A$1:$D$26,3,FALSE)</f>
        <v>#N/A</v>
      </c>
      <c r="BA236" s="5" t="e">
        <f>VLOOKUP($I236 &amp; $J236,標準記録!$A$1:$D$26,4,FALSE)</f>
        <v>#N/A</v>
      </c>
      <c r="BB236" s="5" t="str">
        <f>IF(BC236="","",A235)</f>
        <v/>
      </c>
      <c r="BC236" s="5" t="str">
        <f>IF(OR(I236="201 十種競技",I236="202 七種競技"),#REF!,"")</f>
        <v/>
      </c>
      <c r="BD236" s="5" t="str">
        <f>IF(I236="107 ハーフマラソン",#REF!,"")</f>
        <v/>
      </c>
      <c r="BE236" s="5" t="str">
        <f>I236 &amp; K236</f>
        <v/>
      </c>
      <c r="BF236" s="5">
        <f>I236</f>
        <v>0</v>
      </c>
      <c r="BG236" s="5">
        <f>COUNTIF($BF$5:$BF$401,I236)</f>
        <v>160</v>
      </c>
      <c r="BH236" s="5">
        <f>COUNTIF($BE$5:$BE$401,I236 &amp; "B標準")</f>
        <v>0</v>
      </c>
    </row>
    <row r="237" spans="1:61" ht="15" thickTop="1" thickBot="1" x14ac:dyDescent="0.2">
      <c r="A237" s="309"/>
      <c r="B237" s="256" t="s">
        <v>128</v>
      </c>
      <c r="C237" s="257"/>
      <c r="D237" s="257"/>
      <c r="E237" s="257"/>
      <c r="F237" s="257"/>
      <c r="G237" s="258"/>
      <c r="H237" s="118"/>
      <c r="I237" s="259"/>
      <c r="J237" s="260"/>
      <c r="K237" s="260"/>
      <c r="L237" s="260"/>
      <c r="M237" s="260"/>
      <c r="N237" s="260"/>
      <c r="O237" s="260"/>
      <c r="P237" s="260"/>
      <c r="Q237" s="260"/>
      <c r="R237" s="260"/>
      <c r="S237" s="260"/>
      <c r="T237" s="260"/>
      <c r="U237" s="260"/>
      <c r="V237" s="260"/>
      <c r="W237" s="260"/>
      <c r="X237" s="260"/>
      <c r="Y237" s="260"/>
      <c r="Z237" s="260"/>
      <c r="AA237" s="260"/>
      <c r="AB237" s="260"/>
      <c r="AC237" s="260"/>
      <c r="AD237" s="260"/>
      <c r="AE237" s="260"/>
      <c r="AF237" s="260"/>
      <c r="AG237" s="260"/>
      <c r="AH237" s="260"/>
      <c r="AI237" s="260"/>
      <c r="AJ237" s="260"/>
      <c r="AK237" s="260"/>
      <c r="AL237" s="260"/>
      <c r="AM237" s="260"/>
      <c r="AN237" s="260"/>
      <c r="AO237" s="260"/>
      <c r="AP237" s="260"/>
      <c r="AQ237" s="261"/>
    </row>
    <row r="238" spans="1:61" ht="27" x14ac:dyDescent="0.15">
      <c r="A238" s="305"/>
      <c r="B238" s="289" t="s">
        <v>0</v>
      </c>
      <c r="C238" s="289" t="s">
        <v>242</v>
      </c>
      <c r="D238" s="289" t="str">
        <f>IF(C240="○","整理番号","登録番号")</f>
        <v>登録番号</v>
      </c>
      <c r="E238" s="134" t="s">
        <v>13550</v>
      </c>
      <c r="F238" s="291" t="s">
        <v>275</v>
      </c>
      <c r="G238" s="147" t="s">
        <v>1</v>
      </c>
      <c r="H238" s="269" t="s">
        <v>13551</v>
      </c>
      <c r="I238" s="292" t="s">
        <v>2</v>
      </c>
      <c r="J238" s="269" t="s">
        <v>284</v>
      </c>
      <c r="K238" s="269" t="s">
        <v>3</v>
      </c>
      <c r="L238" s="136" t="s">
        <v>243</v>
      </c>
      <c r="M238" s="137" t="s">
        <v>16</v>
      </c>
      <c r="N238" s="274" t="s">
        <v>4</v>
      </c>
      <c r="O238" s="275"/>
      <c r="P238" s="275"/>
      <c r="Q238" s="275"/>
      <c r="R238" s="275"/>
      <c r="S238" s="275"/>
      <c r="T238" s="275"/>
      <c r="U238" s="275"/>
      <c r="V238" s="275"/>
      <c r="W238" s="275"/>
      <c r="X238" s="275"/>
      <c r="Y238" s="275"/>
      <c r="Z238" s="275"/>
      <c r="AA238" s="275"/>
      <c r="AB238" s="276"/>
      <c r="AC238" s="138" t="s">
        <v>16</v>
      </c>
      <c r="AD238" s="277" t="s">
        <v>448</v>
      </c>
      <c r="AE238" s="278"/>
      <c r="AF238" s="278"/>
      <c r="AG238" s="278"/>
      <c r="AH238" s="278"/>
      <c r="AI238" s="278"/>
      <c r="AJ238" s="278"/>
      <c r="AK238" s="274" t="s">
        <v>445</v>
      </c>
      <c r="AL238" s="275"/>
      <c r="AM238" s="275"/>
      <c r="AN238" s="275"/>
      <c r="AO238" s="275"/>
      <c r="AP238" s="275"/>
      <c r="AQ238" s="279"/>
    </row>
    <row r="239" spans="1:61" ht="14.25" thickBot="1" x14ac:dyDescent="0.2">
      <c r="A239" s="306"/>
      <c r="B239" s="290"/>
      <c r="C239" s="290"/>
      <c r="D239" s="290"/>
      <c r="E239" s="139" t="s">
        <v>6</v>
      </c>
      <c r="F239" s="270"/>
      <c r="G239" s="148" t="s">
        <v>7</v>
      </c>
      <c r="H239" s="270"/>
      <c r="I239" s="293"/>
      <c r="J239" s="273"/>
      <c r="K239" s="273"/>
      <c r="L239" s="141"/>
      <c r="M239" s="142"/>
      <c r="N239" s="280" t="s">
        <v>8</v>
      </c>
      <c r="O239" s="281"/>
      <c r="P239" s="281"/>
      <c r="Q239" s="281"/>
      <c r="R239" s="281"/>
      <c r="S239" s="281"/>
      <c r="T239" s="282"/>
      <c r="U239" s="151"/>
      <c r="V239" s="143" t="s">
        <v>10</v>
      </c>
      <c r="W239" s="144"/>
      <c r="X239" s="160"/>
      <c r="Y239" s="144"/>
      <c r="Z239" s="160"/>
      <c r="AA239" s="145"/>
      <c r="AB239" s="140" t="s">
        <v>11</v>
      </c>
      <c r="AC239" s="146"/>
      <c r="AD239" s="283" t="s">
        <v>8</v>
      </c>
      <c r="AE239" s="284"/>
      <c r="AF239" s="284"/>
      <c r="AG239" s="284"/>
      <c r="AH239" s="284"/>
      <c r="AI239" s="284"/>
      <c r="AJ239" s="285"/>
      <c r="AK239" s="280" t="s">
        <v>8</v>
      </c>
      <c r="AL239" s="281"/>
      <c r="AM239" s="281"/>
      <c r="AN239" s="281"/>
      <c r="AO239" s="281"/>
      <c r="AP239" s="281"/>
      <c r="AQ239" s="286"/>
    </row>
    <row r="240" spans="1:61" x14ac:dyDescent="0.15">
      <c r="A240" s="307">
        <v>48</v>
      </c>
      <c r="B240" s="271" t="str">
        <f>IF(OR(B235="",E240=""),"",B235+1)</f>
        <v/>
      </c>
      <c r="C240" s="225"/>
      <c r="D240" s="223"/>
      <c r="E240" s="119" t="str">
        <f>IF(C240="○",IF($D240&lt;&gt;"",VLOOKUP($D240,新規学連登録者入力シート!$A$2:$U$101,8,FALSE),""),IF($D240&lt;&gt;"",IF(VLOOKUP(個人情報!$D240,登録者リスト!$A$1:$F$43729,4,FALSE)=基本情報!$D$6,VLOOKUP(個人情報!$D240,登録者リスト!$A$1:$F$43729,3,FALSE),""),""))</f>
        <v/>
      </c>
      <c r="F240" s="214" t="str">
        <f>IF(C240="○",IF($D240&lt;&gt;"",VLOOKUP($D240,新規学連登録者入力シート!$A$2:$U$101,9,FALSE),""),IF($D240&lt;&gt;"",IF(VLOOKUP(個人情報!$D240,登録者リスト!$A$1:$G$43729,4,FALSE)=基本情報!$D$6,VLOOKUP(個人情報!$D240,登録者リスト!$A$1:$G$43729,7,FALSE),""),""))</f>
        <v/>
      </c>
      <c r="G240" s="120" t="str">
        <f>IF(C240="○",IF($D240&lt;&gt;"",VLOOKUP($D240,新規学連登録者入力シート!$A$2:$U$101,14,FALSE),""),IF($D240&lt;&gt;"",IF(VLOOKUP(個人情報!$D240,登録者リスト!$A$1:$F$43729,4,FALSE)=基本情報!$D$6,VLOOKUP(個人情報!$D240,登録者リスト!$A$1:$F$43729,5,FALSE),""),""))</f>
        <v/>
      </c>
      <c r="H240" s="212" t="str">
        <f>IF(C240="○",IF($D240&lt;&gt;"",VLOOKUP($D240,新規学連登録者入力シート!$A$2:$U$101,19,FALSE),""),IF($D240&lt;&gt;"",IF(VLOOKUP(個人情報!$D240,登録者リスト!$A$1:$H$43729,4,FALSE)=基本情報!$D$6,VLOOKUP(個人情報!$D240,登録者リスト!$A$1:$H$43729,8,FALSE),""),""))</f>
        <v/>
      </c>
      <c r="I240" s="216"/>
      <c r="J240" s="216"/>
      <c r="K240" s="218" t="str">
        <f>IFERROR(IF(I240="","",IF(AND(I240&lt;&gt;"107 ハーフマラソン",I240&lt;&gt;"062 10000mW"),IF(BA240="T",IF(VALUE(M240)&lt;=AY240,"A標準",IF(VALUE(M240)&lt;=AZ240,"B標準","未突破")),IF(VALUE(M240)&gt;=AY240,"A標準",IF(VALUE(M240)&gt;=AZ240,"B標準","未突破"))),IF(VALUE(M240)&lt;=AZ240,"","未突破"))),"")</f>
        <v/>
      </c>
      <c r="L240" s="105"/>
      <c r="M240" s="267" t="str">
        <f>IF(U240="",ASC(N240&amp;IF(P240&lt;&gt;"",TEXT(P240,"00"),"")&amp;IF(R240&lt;&gt;"",TEXT(R240,"00"),"")&amp;IF(T240&lt;&gt;"",TEXT(T240,"00"),"")),ASC(U240))</f>
        <v/>
      </c>
      <c r="N240" s="223"/>
      <c r="O240" s="196" t="s">
        <v>239</v>
      </c>
      <c r="P240" s="250"/>
      <c r="Q240" s="196" t="s">
        <v>240</v>
      </c>
      <c r="R240" s="250"/>
      <c r="S240" s="208" t="s">
        <v>241</v>
      </c>
      <c r="T240" s="252"/>
      <c r="U240" s="150"/>
      <c r="V240" s="152"/>
      <c r="W240" s="153" t="s">
        <v>23</v>
      </c>
      <c r="X240" s="161"/>
      <c r="Y240" s="153" t="s">
        <v>24</v>
      </c>
      <c r="Z240" s="161"/>
      <c r="AA240" s="153" t="s">
        <v>26</v>
      </c>
      <c r="AB240" s="216"/>
      <c r="AC240" s="101" t="e">
        <f>IF(#REF!="",ASC(AD240&amp;IF(AF240&lt;&gt;"",TEXT(AF240,"00"),"")&amp;IF(AH240&lt;&gt;"",TEXT(AH240,"00"),"")&amp;IF(AJ240&lt;&gt;"",TEXT(AJ240,"00"),"")),ASC(#REF!))</f>
        <v>#REF!</v>
      </c>
      <c r="AD240" s="198" t="str">
        <f>IF(I240="","",IF(I240="201 十種競技","",VLOOKUP(I240,大学記録!$A$3:$H$5,2,FALSE)))</f>
        <v/>
      </c>
      <c r="AE240" s="200" t="s">
        <v>239</v>
      </c>
      <c r="AF240" s="202" t="str">
        <f>IF(I240="","",IF(I240="201 十種競技","",VLOOKUP(I240,大学記録!$A$3:$H$5,4,FALSE)))</f>
        <v/>
      </c>
      <c r="AG240" s="200" t="s">
        <v>240</v>
      </c>
      <c r="AH240" s="202" t="str">
        <f>IF(I240="","",IF(I240="201 十種競技","",VLOOKUP(I240,大学記録!$A$3:$H$5,6,FALSE)))</f>
        <v/>
      </c>
      <c r="AI240" s="204" t="s">
        <v>241</v>
      </c>
      <c r="AJ240" s="262" t="str">
        <f>IF(I240="","",IF(I240="201 十種競技","",VLOOKUP(I240,大学記録!$A$3:$H$5,8,FALSE)))</f>
        <v/>
      </c>
      <c r="AK240" s="223"/>
      <c r="AL240" s="196" t="s">
        <v>239</v>
      </c>
      <c r="AM240" s="250"/>
      <c r="AN240" s="196" t="s">
        <v>240</v>
      </c>
      <c r="AO240" s="250"/>
      <c r="AP240" s="208" t="s">
        <v>241</v>
      </c>
      <c r="AQ240" s="287"/>
      <c r="AS240" s="5" t="str">
        <f>IF(AND(I240&lt;&gt;"107 ハーフマラソン",I240&lt;&gt;"062 10000mW"),D240 &amp; "-" &amp; I240,D240 &amp; "-" &amp; I240 &amp; J240)</f>
        <v>-</v>
      </c>
      <c r="AT240" s="5" t="str">
        <f>IF(ISERROR(VLOOKUP(個人情報!$AS240,登録者リスト!#REF!,4,FALSE)),"○","")</f>
        <v>○</v>
      </c>
      <c r="AU240" s="5" t="e">
        <f>IF(AND(I240&lt;&gt;"107 ハーフマラソン",I240&lt;&gt;"062 10000mW"),#REF! &amp; "-" &amp; I240,#REF! &amp; "-" &amp; I240 &amp; J240)</f>
        <v>#REF!</v>
      </c>
      <c r="AV240" s="5" t="str">
        <f>IF(ISERROR(VLOOKUP(AU240,突破者リスト外資格記録入力シート!$D$7:$M$106,2,FALSE)),"○","")</f>
        <v>○</v>
      </c>
      <c r="AW240" s="5" t="str">
        <f>IF(C240="○","整理番号","登録番号")</f>
        <v>登録番号</v>
      </c>
      <c r="AX240" s="5" t="str">
        <f>IF(I240="107 ハーフマラソン","H",IF(I240="062 10000mW","W",""))</f>
        <v/>
      </c>
      <c r="AY240" s="5" t="e">
        <f>VLOOKUP($I240 &amp; $J240,標準記録!$A$1:$D$26,2,FALSE)</f>
        <v>#N/A</v>
      </c>
      <c r="AZ240" s="5" t="e">
        <f>VLOOKUP($I240 &amp; $J240,標準記録!$A$1:$D$26,3,FALSE)</f>
        <v>#N/A</v>
      </c>
      <c r="BA240" s="5" t="e">
        <f>VLOOKUP($I240 &amp; $J240,標準記録!$A$1:$D$26,4,FALSE)</f>
        <v>#N/A</v>
      </c>
      <c r="BB240" s="5" t="str">
        <f>IF(BC240="","",A240)</f>
        <v/>
      </c>
      <c r="BC240" s="5" t="str">
        <f>IF(OR(I240="201 十種競技",I240="202 七種競技"),#REF!,"")</f>
        <v/>
      </c>
      <c r="BD240" s="5" t="str">
        <f>IF(I240="107 ハーフマラソン",#REF!,"")</f>
        <v/>
      </c>
      <c r="BE240" s="5" t="str">
        <f>I240 &amp; K240</f>
        <v/>
      </c>
      <c r="BF240" s="5">
        <f>I240</f>
        <v>0</v>
      </c>
      <c r="BG240" s="5">
        <f>COUNTIF($BF$5:$BF$401,I240)</f>
        <v>160</v>
      </c>
      <c r="BH240" s="5">
        <f>COUNTIF($BE$5:$BE$401,I240 &amp; "B標準")</f>
        <v>0</v>
      </c>
      <c r="BI240" s="5" t="str">
        <f>D238 &amp; D240</f>
        <v>登録番号</v>
      </c>
    </row>
    <row r="241" spans="1:61" ht="14.25" thickBot="1" x14ac:dyDescent="0.2">
      <c r="A241" s="308"/>
      <c r="B241" s="272"/>
      <c r="C241" s="226"/>
      <c r="D241" s="224"/>
      <c r="E241" s="121" t="str">
        <f>IF(C240="○",IF($D240&lt;&gt;"",VLOOKUP($D240,新規学連登録者入力シート!$A$2:$U$101,7,FALSE),""),IF($D240&lt;&gt;"",IF(VLOOKUP(個人情報!$D240,登録者リスト!$A$1:$F$43729,4,FALSE)=基本情報!$D$6,VLOOKUP(個人情報!$D240,登録者リスト!$A$1:$F$43729,2,FALSE),""),""))</f>
        <v/>
      </c>
      <c r="F241" s="215"/>
      <c r="G241" s="121" t="str">
        <f>IF(C240="○",IF($D240&lt;&gt;"",VLOOKUP($D240,新規学連登録者入力シート!$A$2:$U$101,19,FALSE),""),IF($D240&lt;&gt;"",IF(VLOOKUP(個人情報!$D240,登録者リスト!$A$1:$F$43729,4,FALSE)=基本情報!$D$6,VLOOKUP(個人情報!$D240,登録者リスト!$A$1:$F$43729,6,FALSE),""),""))</f>
        <v/>
      </c>
      <c r="H241" s="213"/>
      <c r="I241" s="217"/>
      <c r="J241" s="217"/>
      <c r="K241" s="219"/>
      <c r="L241" s="106"/>
      <c r="M241" s="268"/>
      <c r="N241" s="224"/>
      <c r="O241" s="197"/>
      <c r="P241" s="251"/>
      <c r="Q241" s="197"/>
      <c r="R241" s="251"/>
      <c r="S241" s="209"/>
      <c r="T241" s="253"/>
      <c r="U241" s="162"/>
      <c r="V241" s="154"/>
      <c r="W241" s="155" t="s">
        <v>23</v>
      </c>
      <c r="X241" s="94"/>
      <c r="Y241" s="155" t="s">
        <v>25</v>
      </c>
      <c r="Z241" s="94"/>
      <c r="AA241" s="155" t="s">
        <v>26</v>
      </c>
      <c r="AB241" s="217"/>
      <c r="AC241" s="102" t="e">
        <f>IF(#REF!="",ASC(AD240&amp;IF(AF241&lt;&gt;"",TEXT(AF241,"00"),"")&amp;IF(AH241&lt;&gt;"",TEXT(AH241,"00"),"")&amp;IF(AJ241&lt;&gt;"",TEXT(AJ241,"00"),"")),ASC(#REF!))</f>
        <v>#REF!</v>
      </c>
      <c r="AD241" s="199"/>
      <c r="AE241" s="201"/>
      <c r="AF241" s="203"/>
      <c r="AG241" s="201"/>
      <c r="AH241" s="203"/>
      <c r="AI241" s="205"/>
      <c r="AJ241" s="263"/>
      <c r="AK241" s="224"/>
      <c r="AL241" s="197"/>
      <c r="AM241" s="251"/>
      <c r="AN241" s="197"/>
      <c r="AO241" s="251"/>
      <c r="AP241" s="209"/>
      <c r="AQ241" s="288"/>
      <c r="AS241" s="5" t="str">
        <f>IF(AND(I241&lt;&gt;"107 ハーフマラソン",I241&lt;&gt;"062 10000mW"),D240 &amp; "-" &amp; I241,D240 &amp; "-" &amp; I241 &amp; J241)</f>
        <v>-</v>
      </c>
      <c r="AT241" s="5" t="str">
        <f>IF(ISERROR(VLOOKUP(個人情報!$AS241,登録者リスト!#REF!,4,FALSE)),"○","")</f>
        <v>○</v>
      </c>
      <c r="AU241" s="5" t="e">
        <f>IF(AND(I241&lt;&gt;"107 ハーフマラソン",I241&lt;&gt;"062 10000mW"),#REF! &amp; "-" &amp; I241,#REF! &amp; "-" &amp; I241 &amp; J241)</f>
        <v>#REF!</v>
      </c>
      <c r="AV241" s="5" t="str">
        <f>IF(ISERROR(VLOOKUP(AU241,突破者リスト外資格記録入力シート!$D$7:$M$106,2,FALSE)),"○","")</f>
        <v>○</v>
      </c>
      <c r="AX241" s="5" t="str">
        <f>IF(I241="107 ハーフマラソン","H",IF(I241="062 10000mW","W",""))</f>
        <v/>
      </c>
      <c r="AY241" s="5" t="e">
        <f>VLOOKUP($I241 &amp; $J241,標準記録!$A$1:$D$26,2,FALSE)</f>
        <v>#N/A</v>
      </c>
      <c r="AZ241" s="5" t="e">
        <f>VLOOKUP($I241 &amp; $J241,標準記録!$A$1:$D$26,3,FALSE)</f>
        <v>#N/A</v>
      </c>
      <c r="BA241" s="5" t="e">
        <f>VLOOKUP($I241 &amp; $J241,標準記録!$A$1:$D$26,4,FALSE)</f>
        <v>#N/A</v>
      </c>
      <c r="BB241" s="5" t="str">
        <f>IF(BC241="","",A240)</f>
        <v/>
      </c>
      <c r="BC241" s="5" t="str">
        <f>IF(OR(I241="201 十種競技",I241="202 七種競技"),#REF!,"")</f>
        <v/>
      </c>
      <c r="BD241" s="5" t="str">
        <f>IF(I241="107 ハーフマラソン",#REF!,"")</f>
        <v/>
      </c>
      <c r="BE241" s="5" t="str">
        <f>I241 &amp; K241</f>
        <v/>
      </c>
      <c r="BF241" s="5">
        <f>I241</f>
        <v>0</v>
      </c>
      <c r="BG241" s="5">
        <f>COUNTIF($BF$5:$BF$401,I241)</f>
        <v>160</v>
      </c>
      <c r="BH241" s="5">
        <f>COUNTIF($BE$5:$BE$401,I241 &amp; "B標準")</f>
        <v>0</v>
      </c>
    </row>
    <row r="242" spans="1:61" ht="15" thickTop="1" thickBot="1" x14ac:dyDescent="0.2">
      <c r="A242" s="309"/>
      <c r="B242" s="256" t="s">
        <v>128</v>
      </c>
      <c r="C242" s="257"/>
      <c r="D242" s="257"/>
      <c r="E242" s="257"/>
      <c r="F242" s="257"/>
      <c r="G242" s="258"/>
      <c r="H242" s="118"/>
      <c r="I242" s="259"/>
      <c r="J242" s="260"/>
      <c r="K242" s="260"/>
      <c r="L242" s="260"/>
      <c r="M242" s="260"/>
      <c r="N242" s="260"/>
      <c r="O242" s="260"/>
      <c r="P242" s="260"/>
      <c r="Q242" s="260"/>
      <c r="R242" s="260"/>
      <c r="S242" s="260"/>
      <c r="T242" s="260"/>
      <c r="U242" s="260"/>
      <c r="V242" s="260"/>
      <c r="W242" s="260"/>
      <c r="X242" s="260"/>
      <c r="Y242" s="260"/>
      <c r="Z242" s="260"/>
      <c r="AA242" s="260"/>
      <c r="AB242" s="260"/>
      <c r="AC242" s="260"/>
      <c r="AD242" s="260"/>
      <c r="AE242" s="260"/>
      <c r="AF242" s="260"/>
      <c r="AG242" s="260"/>
      <c r="AH242" s="260"/>
      <c r="AI242" s="260"/>
      <c r="AJ242" s="260"/>
      <c r="AK242" s="260"/>
      <c r="AL242" s="260"/>
      <c r="AM242" s="260"/>
      <c r="AN242" s="260"/>
      <c r="AO242" s="260"/>
      <c r="AP242" s="260"/>
      <c r="AQ242" s="261"/>
    </row>
    <row r="243" spans="1:61" ht="27" x14ac:dyDescent="0.15">
      <c r="A243" s="305"/>
      <c r="B243" s="289" t="s">
        <v>0</v>
      </c>
      <c r="C243" s="289" t="s">
        <v>242</v>
      </c>
      <c r="D243" s="289" t="str">
        <f>IF(C245="○","整理番号","登録番号")</f>
        <v>登録番号</v>
      </c>
      <c r="E243" s="134" t="s">
        <v>13550</v>
      </c>
      <c r="F243" s="291" t="s">
        <v>275</v>
      </c>
      <c r="G243" s="147" t="s">
        <v>1</v>
      </c>
      <c r="H243" s="269" t="s">
        <v>13551</v>
      </c>
      <c r="I243" s="292" t="s">
        <v>2</v>
      </c>
      <c r="J243" s="269" t="s">
        <v>284</v>
      </c>
      <c r="K243" s="269" t="s">
        <v>3</v>
      </c>
      <c r="L243" s="136" t="s">
        <v>243</v>
      </c>
      <c r="M243" s="137" t="s">
        <v>16</v>
      </c>
      <c r="N243" s="274" t="s">
        <v>4</v>
      </c>
      <c r="O243" s="275"/>
      <c r="P243" s="275"/>
      <c r="Q243" s="275"/>
      <c r="R243" s="275"/>
      <c r="S243" s="275"/>
      <c r="T243" s="275"/>
      <c r="U243" s="275"/>
      <c r="V243" s="275"/>
      <c r="W243" s="275"/>
      <c r="X243" s="275"/>
      <c r="Y243" s="275"/>
      <c r="Z243" s="275"/>
      <c r="AA243" s="275"/>
      <c r="AB243" s="276"/>
      <c r="AC243" s="138" t="s">
        <v>16</v>
      </c>
      <c r="AD243" s="277" t="s">
        <v>448</v>
      </c>
      <c r="AE243" s="278"/>
      <c r="AF243" s="278"/>
      <c r="AG243" s="278"/>
      <c r="AH243" s="278"/>
      <c r="AI243" s="278"/>
      <c r="AJ243" s="278"/>
      <c r="AK243" s="274" t="s">
        <v>445</v>
      </c>
      <c r="AL243" s="275"/>
      <c r="AM243" s="275"/>
      <c r="AN243" s="275"/>
      <c r="AO243" s="275"/>
      <c r="AP243" s="275"/>
      <c r="AQ243" s="279"/>
    </row>
    <row r="244" spans="1:61" ht="14.25" thickBot="1" x14ac:dyDescent="0.2">
      <c r="A244" s="306"/>
      <c r="B244" s="290"/>
      <c r="C244" s="290"/>
      <c r="D244" s="290"/>
      <c r="E244" s="139" t="s">
        <v>6</v>
      </c>
      <c r="F244" s="270"/>
      <c r="G244" s="148" t="s">
        <v>7</v>
      </c>
      <c r="H244" s="270"/>
      <c r="I244" s="293"/>
      <c r="J244" s="273"/>
      <c r="K244" s="273"/>
      <c r="L244" s="141"/>
      <c r="M244" s="142"/>
      <c r="N244" s="280" t="s">
        <v>8</v>
      </c>
      <c r="O244" s="281"/>
      <c r="P244" s="281"/>
      <c r="Q244" s="281"/>
      <c r="R244" s="281"/>
      <c r="S244" s="281"/>
      <c r="T244" s="282"/>
      <c r="U244" s="151"/>
      <c r="V244" s="143" t="s">
        <v>10</v>
      </c>
      <c r="W244" s="144"/>
      <c r="X244" s="160"/>
      <c r="Y244" s="144"/>
      <c r="Z244" s="160"/>
      <c r="AA244" s="145"/>
      <c r="AB244" s="140" t="s">
        <v>11</v>
      </c>
      <c r="AC244" s="146"/>
      <c r="AD244" s="283" t="s">
        <v>8</v>
      </c>
      <c r="AE244" s="284"/>
      <c r="AF244" s="284"/>
      <c r="AG244" s="284"/>
      <c r="AH244" s="284"/>
      <c r="AI244" s="284"/>
      <c r="AJ244" s="285"/>
      <c r="AK244" s="280" t="s">
        <v>8</v>
      </c>
      <c r="AL244" s="281"/>
      <c r="AM244" s="281"/>
      <c r="AN244" s="281"/>
      <c r="AO244" s="281"/>
      <c r="AP244" s="281"/>
      <c r="AQ244" s="286"/>
    </row>
    <row r="245" spans="1:61" x14ac:dyDescent="0.15">
      <c r="A245" s="307">
        <v>49</v>
      </c>
      <c r="B245" s="271" t="str">
        <f>IF(OR(B240="",E245=""),"",B240+1)</f>
        <v/>
      </c>
      <c r="C245" s="225"/>
      <c r="D245" s="223"/>
      <c r="E245" s="119" t="str">
        <f>IF(C245="○",IF($D245&lt;&gt;"",VLOOKUP($D245,新規学連登録者入力シート!$A$2:$U$101,8,FALSE),""),IF($D245&lt;&gt;"",IF(VLOOKUP(個人情報!$D245,登録者リスト!$A$1:$F$43729,4,FALSE)=基本情報!$D$6,VLOOKUP(個人情報!$D245,登録者リスト!$A$1:$F$43729,3,FALSE),""),""))</f>
        <v/>
      </c>
      <c r="F245" s="214" t="str">
        <f>IF(C245="○",IF($D245&lt;&gt;"",VLOOKUP($D245,新規学連登録者入力シート!$A$2:$U$101,9,FALSE),""),IF($D245&lt;&gt;"",IF(VLOOKUP(個人情報!$D245,登録者リスト!$A$1:$G$43729,4,FALSE)=基本情報!$D$6,VLOOKUP(個人情報!$D245,登録者リスト!$A$1:$G$43729,7,FALSE),""),""))</f>
        <v/>
      </c>
      <c r="G245" s="120" t="str">
        <f>IF(C245="○",IF($D245&lt;&gt;"",VLOOKUP($D245,新規学連登録者入力シート!$A$2:$U$101,14,FALSE),""),IF($D245&lt;&gt;"",IF(VLOOKUP(個人情報!$D245,登録者リスト!$A$1:$F$43729,4,FALSE)=基本情報!$D$6,VLOOKUP(個人情報!$D245,登録者リスト!$A$1:$F$43729,5,FALSE),""),""))</f>
        <v/>
      </c>
      <c r="H245" s="212" t="str">
        <f>IF(C245="○",IF($D245&lt;&gt;"",VLOOKUP($D245,新規学連登録者入力シート!$A$2:$U$101,19,FALSE),""),IF($D245&lt;&gt;"",IF(VLOOKUP(個人情報!$D245,登録者リスト!$A$1:$H$43729,4,FALSE)=基本情報!$D$6,VLOOKUP(個人情報!$D245,登録者リスト!$A$1:$H$43729,8,FALSE),""),""))</f>
        <v/>
      </c>
      <c r="I245" s="216"/>
      <c r="J245" s="216"/>
      <c r="K245" s="218" t="str">
        <f>IFERROR(IF(I245="","",IF(AND(I245&lt;&gt;"107 ハーフマラソン",I245&lt;&gt;"062 10000mW"),IF(BA245="T",IF(VALUE(M245)&lt;=AY245,"A標準",IF(VALUE(M245)&lt;=AZ245,"B標準","未突破")),IF(VALUE(M245)&gt;=AY245,"A標準",IF(VALUE(M245)&gt;=AZ245,"B標準","未突破"))),IF(VALUE(M245)&lt;=AZ245,"","未突破"))),"")</f>
        <v/>
      </c>
      <c r="L245" s="105"/>
      <c r="M245" s="267" t="str">
        <f>IF(U245="",ASC(N245&amp;IF(P245&lt;&gt;"",TEXT(P245,"00"),"")&amp;IF(R245&lt;&gt;"",TEXT(R245,"00"),"")&amp;IF(T245&lt;&gt;"",TEXT(T245,"00"),"")),ASC(U245))</f>
        <v/>
      </c>
      <c r="N245" s="223"/>
      <c r="O245" s="196" t="s">
        <v>239</v>
      </c>
      <c r="P245" s="250"/>
      <c r="Q245" s="196" t="s">
        <v>240</v>
      </c>
      <c r="R245" s="250"/>
      <c r="S245" s="208" t="s">
        <v>241</v>
      </c>
      <c r="T245" s="252"/>
      <c r="U245" s="150"/>
      <c r="V245" s="152"/>
      <c r="W245" s="153" t="s">
        <v>23</v>
      </c>
      <c r="X245" s="161"/>
      <c r="Y245" s="153" t="s">
        <v>24</v>
      </c>
      <c r="Z245" s="161"/>
      <c r="AA245" s="153" t="s">
        <v>26</v>
      </c>
      <c r="AB245" s="216"/>
      <c r="AC245" s="101" t="e">
        <f>IF(#REF!="",ASC(AD245&amp;IF(AF245&lt;&gt;"",TEXT(AF245,"00"),"")&amp;IF(AH245&lt;&gt;"",TEXT(AH245,"00"),"")&amp;IF(AJ245&lt;&gt;"",TEXT(AJ245,"00"),"")),ASC(#REF!))</f>
        <v>#REF!</v>
      </c>
      <c r="AD245" s="198" t="str">
        <f>IF(I245="","",IF(I245="201 十種競技","",VLOOKUP(I245,大学記録!$A$3:$H$5,2,FALSE)))</f>
        <v/>
      </c>
      <c r="AE245" s="200" t="s">
        <v>239</v>
      </c>
      <c r="AF245" s="202" t="str">
        <f>IF(I245="","",IF(I245="201 十種競技","",VLOOKUP(I245,大学記録!$A$3:$H$5,4,FALSE)))</f>
        <v/>
      </c>
      <c r="AG245" s="200" t="s">
        <v>240</v>
      </c>
      <c r="AH245" s="202" t="str">
        <f>IF(I245="","",IF(I245="201 十種競技","",VLOOKUP(I245,大学記録!$A$3:$H$5,6,FALSE)))</f>
        <v/>
      </c>
      <c r="AI245" s="204" t="s">
        <v>241</v>
      </c>
      <c r="AJ245" s="262" t="str">
        <f>IF(I245="","",IF(I245="201 十種競技","",VLOOKUP(I245,大学記録!$A$3:$H$5,8,FALSE)))</f>
        <v/>
      </c>
      <c r="AK245" s="223"/>
      <c r="AL245" s="196" t="s">
        <v>239</v>
      </c>
      <c r="AM245" s="250"/>
      <c r="AN245" s="196" t="s">
        <v>240</v>
      </c>
      <c r="AO245" s="250"/>
      <c r="AP245" s="208" t="s">
        <v>241</v>
      </c>
      <c r="AQ245" s="287"/>
      <c r="AS245" s="5" t="str">
        <f>IF(AND(I245&lt;&gt;"107 ハーフマラソン",I245&lt;&gt;"062 10000mW"),D245 &amp; "-" &amp; I245,D245 &amp; "-" &amp; I245 &amp; J245)</f>
        <v>-</v>
      </c>
      <c r="AT245" s="5" t="str">
        <f>IF(ISERROR(VLOOKUP(個人情報!$AS245,登録者リスト!#REF!,4,FALSE)),"○","")</f>
        <v>○</v>
      </c>
      <c r="AU245" s="5" t="e">
        <f>IF(AND(I245&lt;&gt;"107 ハーフマラソン",I245&lt;&gt;"062 10000mW"),#REF! &amp; "-" &amp; I245,#REF! &amp; "-" &amp; I245 &amp; J245)</f>
        <v>#REF!</v>
      </c>
      <c r="AV245" s="5" t="str">
        <f>IF(ISERROR(VLOOKUP(AU245,突破者リスト外資格記録入力シート!$D$7:$M$106,2,FALSE)),"○","")</f>
        <v>○</v>
      </c>
      <c r="AW245" s="5" t="str">
        <f>IF(C245="○","整理番号","登録番号")</f>
        <v>登録番号</v>
      </c>
      <c r="AX245" s="5" t="str">
        <f>IF(I245="107 ハーフマラソン","H",IF(I245="062 10000mW","W",""))</f>
        <v/>
      </c>
      <c r="AY245" s="5" t="e">
        <f>VLOOKUP($I245 &amp; $J245,標準記録!$A$1:$D$26,2,FALSE)</f>
        <v>#N/A</v>
      </c>
      <c r="AZ245" s="5" t="e">
        <f>VLOOKUP($I245 &amp; $J245,標準記録!$A$1:$D$26,3,FALSE)</f>
        <v>#N/A</v>
      </c>
      <c r="BA245" s="5" t="e">
        <f>VLOOKUP($I245 &amp; $J245,標準記録!$A$1:$D$26,4,FALSE)</f>
        <v>#N/A</v>
      </c>
      <c r="BB245" s="5" t="str">
        <f>IF(BC245="","",A245)</f>
        <v/>
      </c>
      <c r="BC245" s="5" t="str">
        <f>IF(OR(I245="201 十種競技",I245="202 七種競技"),#REF!,"")</f>
        <v/>
      </c>
      <c r="BD245" s="5" t="str">
        <f>IF(I245="107 ハーフマラソン",#REF!,"")</f>
        <v/>
      </c>
      <c r="BE245" s="5" t="str">
        <f>I245 &amp; K245</f>
        <v/>
      </c>
      <c r="BF245" s="5">
        <f>I245</f>
        <v>0</v>
      </c>
      <c r="BG245" s="5">
        <f>COUNTIF($BF$5:$BF$401,I245)</f>
        <v>160</v>
      </c>
      <c r="BH245" s="5">
        <f>COUNTIF($BE$5:$BE$401,I245 &amp; "B標準")</f>
        <v>0</v>
      </c>
      <c r="BI245" s="5" t="str">
        <f>D243 &amp; D245</f>
        <v>登録番号</v>
      </c>
    </row>
    <row r="246" spans="1:61" ht="14.25" thickBot="1" x14ac:dyDescent="0.2">
      <c r="A246" s="308"/>
      <c r="B246" s="272"/>
      <c r="C246" s="226"/>
      <c r="D246" s="224"/>
      <c r="E246" s="121" t="str">
        <f>IF(C245="○",IF($D245&lt;&gt;"",VLOOKUP($D245,新規学連登録者入力シート!$A$2:$U$101,7,FALSE),""),IF($D245&lt;&gt;"",IF(VLOOKUP(個人情報!$D245,登録者リスト!$A$1:$F$43729,4,FALSE)=基本情報!$D$6,VLOOKUP(個人情報!$D245,登録者リスト!$A$1:$F$43729,2,FALSE),""),""))</f>
        <v/>
      </c>
      <c r="F246" s="215"/>
      <c r="G246" s="121" t="str">
        <f>IF(C245="○",IF($D245&lt;&gt;"",VLOOKUP($D245,新規学連登録者入力シート!$A$2:$U$101,19,FALSE),""),IF($D245&lt;&gt;"",IF(VLOOKUP(個人情報!$D245,登録者リスト!$A$1:$F$43729,4,FALSE)=基本情報!$D$6,VLOOKUP(個人情報!$D245,登録者リスト!$A$1:$F$43729,6,FALSE),""),""))</f>
        <v/>
      </c>
      <c r="H246" s="213"/>
      <c r="I246" s="217"/>
      <c r="J246" s="217"/>
      <c r="K246" s="219"/>
      <c r="L246" s="106"/>
      <c r="M246" s="268"/>
      <c r="N246" s="224"/>
      <c r="O246" s="197"/>
      <c r="P246" s="251"/>
      <c r="Q246" s="197"/>
      <c r="R246" s="251"/>
      <c r="S246" s="209"/>
      <c r="T246" s="253"/>
      <c r="U246" s="162"/>
      <c r="V246" s="154"/>
      <c r="W246" s="155" t="s">
        <v>23</v>
      </c>
      <c r="X246" s="94"/>
      <c r="Y246" s="155" t="s">
        <v>25</v>
      </c>
      <c r="Z246" s="94"/>
      <c r="AA246" s="155" t="s">
        <v>26</v>
      </c>
      <c r="AB246" s="217"/>
      <c r="AC246" s="102" t="e">
        <f>IF(#REF!="",ASC(AD245&amp;IF(AF246&lt;&gt;"",TEXT(AF246,"00"),"")&amp;IF(AH246&lt;&gt;"",TEXT(AH246,"00"),"")&amp;IF(AJ246&lt;&gt;"",TEXT(AJ246,"00"),"")),ASC(#REF!))</f>
        <v>#REF!</v>
      </c>
      <c r="AD246" s="199"/>
      <c r="AE246" s="201"/>
      <c r="AF246" s="203"/>
      <c r="AG246" s="201"/>
      <c r="AH246" s="203"/>
      <c r="AI246" s="205"/>
      <c r="AJ246" s="263"/>
      <c r="AK246" s="224"/>
      <c r="AL246" s="197"/>
      <c r="AM246" s="251"/>
      <c r="AN246" s="197"/>
      <c r="AO246" s="251"/>
      <c r="AP246" s="209"/>
      <c r="AQ246" s="288"/>
      <c r="AS246" s="5" t="str">
        <f>IF(AND(I246&lt;&gt;"107 ハーフマラソン",I246&lt;&gt;"062 10000mW"),D245 &amp; "-" &amp; I246,D245 &amp; "-" &amp; I246 &amp; J246)</f>
        <v>-</v>
      </c>
      <c r="AT246" s="5" t="str">
        <f>IF(ISERROR(VLOOKUP(個人情報!$AS246,登録者リスト!#REF!,4,FALSE)),"○","")</f>
        <v>○</v>
      </c>
      <c r="AU246" s="5" t="e">
        <f>IF(AND(I246&lt;&gt;"107 ハーフマラソン",I246&lt;&gt;"062 10000mW"),#REF! &amp; "-" &amp; I246,#REF! &amp; "-" &amp; I246 &amp; J246)</f>
        <v>#REF!</v>
      </c>
      <c r="AV246" s="5" t="str">
        <f>IF(ISERROR(VLOOKUP(AU246,突破者リスト外資格記録入力シート!$D$7:$M$106,2,FALSE)),"○","")</f>
        <v>○</v>
      </c>
      <c r="AX246" s="5" t="str">
        <f>IF(I246="107 ハーフマラソン","H",IF(I246="062 10000mW","W",""))</f>
        <v/>
      </c>
      <c r="AY246" s="5" t="e">
        <f>VLOOKUP($I246 &amp; $J246,標準記録!$A$1:$D$26,2,FALSE)</f>
        <v>#N/A</v>
      </c>
      <c r="AZ246" s="5" t="e">
        <f>VLOOKUP($I246 &amp; $J246,標準記録!$A$1:$D$26,3,FALSE)</f>
        <v>#N/A</v>
      </c>
      <c r="BA246" s="5" t="e">
        <f>VLOOKUP($I246 &amp; $J246,標準記録!$A$1:$D$26,4,FALSE)</f>
        <v>#N/A</v>
      </c>
      <c r="BB246" s="5" t="str">
        <f>IF(BC246="","",A245)</f>
        <v/>
      </c>
      <c r="BC246" s="5" t="str">
        <f>IF(OR(I246="201 十種競技",I246="202 七種競技"),#REF!,"")</f>
        <v/>
      </c>
      <c r="BD246" s="5" t="str">
        <f>IF(I246="107 ハーフマラソン",#REF!,"")</f>
        <v/>
      </c>
      <c r="BE246" s="5" t="str">
        <f>I246 &amp; K246</f>
        <v/>
      </c>
      <c r="BF246" s="5">
        <f>I246</f>
        <v>0</v>
      </c>
      <c r="BG246" s="5">
        <f>COUNTIF($BF$5:$BF$401,I246)</f>
        <v>160</v>
      </c>
      <c r="BH246" s="5">
        <f>COUNTIF($BE$5:$BE$401,I246 &amp; "B標準")</f>
        <v>0</v>
      </c>
    </row>
    <row r="247" spans="1:61" ht="15" thickTop="1" thickBot="1" x14ac:dyDescent="0.2">
      <c r="A247" s="309"/>
      <c r="B247" s="256" t="s">
        <v>128</v>
      </c>
      <c r="C247" s="257"/>
      <c r="D247" s="257"/>
      <c r="E247" s="257"/>
      <c r="F247" s="257"/>
      <c r="G247" s="258"/>
      <c r="H247" s="118"/>
      <c r="I247" s="259"/>
      <c r="J247" s="260"/>
      <c r="K247" s="260"/>
      <c r="L247" s="260"/>
      <c r="M247" s="260"/>
      <c r="N247" s="260"/>
      <c r="O247" s="260"/>
      <c r="P247" s="260"/>
      <c r="Q247" s="260"/>
      <c r="R247" s="260"/>
      <c r="S247" s="260"/>
      <c r="T247" s="260"/>
      <c r="U247" s="260"/>
      <c r="V247" s="260"/>
      <c r="W247" s="260"/>
      <c r="X247" s="260"/>
      <c r="Y247" s="260"/>
      <c r="Z247" s="260"/>
      <c r="AA247" s="260"/>
      <c r="AB247" s="260"/>
      <c r="AC247" s="260"/>
      <c r="AD247" s="260"/>
      <c r="AE247" s="260"/>
      <c r="AF247" s="260"/>
      <c r="AG247" s="260"/>
      <c r="AH247" s="260"/>
      <c r="AI247" s="260"/>
      <c r="AJ247" s="260"/>
      <c r="AK247" s="260"/>
      <c r="AL247" s="260"/>
      <c r="AM247" s="260"/>
      <c r="AN247" s="260"/>
      <c r="AO247" s="260"/>
      <c r="AP247" s="260"/>
      <c r="AQ247" s="261"/>
    </row>
    <row r="248" spans="1:61" ht="27" x14ac:dyDescent="0.15">
      <c r="A248" s="305"/>
      <c r="B248" s="289" t="s">
        <v>0</v>
      </c>
      <c r="C248" s="289" t="s">
        <v>242</v>
      </c>
      <c r="D248" s="289" t="str">
        <f>IF(C250="○","整理番号","登録番号")</f>
        <v>登録番号</v>
      </c>
      <c r="E248" s="134" t="s">
        <v>13550</v>
      </c>
      <c r="F248" s="291" t="s">
        <v>275</v>
      </c>
      <c r="G248" s="147" t="s">
        <v>1</v>
      </c>
      <c r="H248" s="269" t="s">
        <v>13551</v>
      </c>
      <c r="I248" s="292" t="s">
        <v>2</v>
      </c>
      <c r="J248" s="269" t="s">
        <v>284</v>
      </c>
      <c r="K248" s="269" t="s">
        <v>3</v>
      </c>
      <c r="L248" s="136" t="s">
        <v>243</v>
      </c>
      <c r="M248" s="137" t="s">
        <v>16</v>
      </c>
      <c r="N248" s="274" t="s">
        <v>4</v>
      </c>
      <c r="O248" s="275"/>
      <c r="P248" s="275"/>
      <c r="Q248" s="275"/>
      <c r="R248" s="275"/>
      <c r="S248" s="275"/>
      <c r="T248" s="275"/>
      <c r="U248" s="275"/>
      <c r="V248" s="275"/>
      <c r="W248" s="275"/>
      <c r="X248" s="275"/>
      <c r="Y248" s="275"/>
      <c r="Z248" s="275"/>
      <c r="AA248" s="275"/>
      <c r="AB248" s="276"/>
      <c r="AC248" s="138" t="s">
        <v>16</v>
      </c>
      <c r="AD248" s="277" t="s">
        <v>448</v>
      </c>
      <c r="AE248" s="278"/>
      <c r="AF248" s="278"/>
      <c r="AG248" s="278"/>
      <c r="AH248" s="278"/>
      <c r="AI248" s="278"/>
      <c r="AJ248" s="278"/>
      <c r="AK248" s="274" t="s">
        <v>445</v>
      </c>
      <c r="AL248" s="275"/>
      <c r="AM248" s="275"/>
      <c r="AN248" s="275"/>
      <c r="AO248" s="275"/>
      <c r="AP248" s="275"/>
      <c r="AQ248" s="279"/>
    </row>
    <row r="249" spans="1:61" ht="14.25" thickBot="1" x14ac:dyDescent="0.2">
      <c r="A249" s="306"/>
      <c r="B249" s="290"/>
      <c r="C249" s="290"/>
      <c r="D249" s="290"/>
      <c r="E249" s="139" t="s">
        <v>6</v>
      </c>
      <c r="F249" s="270"/>
      <c r="G249" s="148" t="s">
        <v>7</v>
      </c>
      <c r="H249" s="270"/>
      <c r="I249" s="293"/>
      <c r="J249" s="273"/>
      <c r="K249" s="273"/>
      <c r="L249" s="141"/>
      <c r="M249" s="142"/>
      <c r="N249" s="280" t="s">
        <v>8</v>
      </c>
      <c r="O249" s="281"/>
      <c r="P249" s="281"/>
      <c r="Q249" s="281"/>
      <c r="R249" s="281"/>
      <c r="S249" s="281"/>
      <c r="T249" s="282"/>
      <c r="U249" s="151"/>
      <c r="V249" s="143" t="s">
        <v>10</v>
      </c>
      <c r="W249" s="144"/>
      <c r="X249" s="160"/>
      <c r="Y249" s="144"/>
      <c r="Z249" s="160"/>
      <c r="AA249" s="145"/>
      <c r="AB249" s="140" t="s">
        <v>11</v>
      </c>
      <c r="AC249" s="146"/>
      <c r="AD249" s="283" t="s">
        <v>8</v>
      </c>
      <c r="AE249" s="284"/>
      <c r="AF249" s="284"/>
      <c r="AG249" s="284"/>
      <c r="AH249" s="284"/>
      <c r="AI249" s="284"/>
      <c r="AJ249" s="285"/>
      <c r="AK249" s="280" t="s">
        <v>8</v>
      </c>
      <c r="AL249" s="281"/>
      <c r="AM249" s="281"/>
      <c r="AN249" s="281"/>
      <c r="AO249" s="281"/>
      <c r="AP249" s="281"/>
      <c r="AQ249" s="286"/>
    </row>
    <row r="250" spans="1:61" x14ac:dyDescent="0.15">
      <c r="A250" s="307">
        <v>50</v>
      </c>
      <c r="B250" s="271" t="str">
        <f>IF(OR(B245="",E250=""),"",B245+1)</f>
        <v/>
      </c>
      <c r="C250" s="225"/>
      <c r="D250" s="223"/>
      <c r="E250" s="119" t="str">
        <f>IF(C250="○",IF($D250&lt;&gt;"",VLOOKUP($D250,新規学連登録者入力シート!$A$2:$U$101,8,FALSE),""),IF($D250&lt;&gt;"",IF(VLOOKUP(個人情報!$D250,登録者リスト!$A$1:$F$43729,4,FALSE)=基本情報!$D$6,VLOOKUP(個人情報!$D250,登録者リスト!$A$1:$F$43729,3,FALSE),""),""))</f>
        <v/>
      </c>
      <c r="F250" s="214" t="str">
        <f>IF(C250="○",IF($D250&lt;&gt;"",VLOOKUP($D250,新規学連登録者入力シート!$A$2:$U$101,9,FALSE),""),IF($D250&lt;&gt;"",IF(VLOOKUP(個人情報!$D250,登録者リスト!$A$1:$G$43729,4,FALSE)=基本情報!$D$6,VLOOKUP(個人情報!$D250,登録者リスト!$A$1:$G$43729,7,FALSE),""),""))</f>
        <v/>
      </c>
      <c r="G250" s="120" t="str">
        <f>IF(C250="○",IF($D250&lt;&gt;"",VLOOKUP($D250,新規学連登録者入力シート!$A$2:$U$101,14,FALSE),""),IF($D250&lt;&gt;"",IF(VLOOKUP(個人情報!$D250,登録者リスト!$A$1:$F$43729,4,FALSE)=基本情報!$D$6,VLOOKUP(個人情報!$D250,登録者リスト!$A$1:$F$43729,5,FALSE),""),""))</f>
        <v/>
      </c>
      <c r="H250" s="212" t="str">
        <f>IF(C250="○",IF($D250&lt;&gt;"",VLOOKUP($D250,新規学連登録者入力シート!$A$2:$U$101,19,FALSE),""),IF($D250&lt;&gt;"",IF(VLOOKUP(個人情報!$D250,登録者リスト!$A$1:$H$43729,4,FALSE)=基本情報!$D$6,VLOOKUP(個人情報!$D250,登録者リスト!$A$1:$H$43729,8,FALSE),""),""))</f>
        <v/>
      </c>
      <c r="I250" s="216"/>
      <c r="J250" s="216"/>
      <c r="K250" s="218" t="str">
        <f>IFERROR(IF(I250="","",IF(AND(I250&lt;&gt;"107 ハーフマラソン",I250&lt;&gt;"062 10000mW"),IF(BA250="T",IF(VALUE(M250)&lt;=AY250,"A標準",IF(VALUE(M250)&lt;=AZ250,"B標準","未突破")),IF(VALUE(M250)&gt;=AY250,"A標準",IF(VALUE(M250)&gt;=AZ250,"B標準","未突破"))),IF(VALUE(M250)&lt;=AZ250,"","未突破"))),"")</f>
        <v/>
      </c>
      <c r="L250" s="105"/>
      <c r="M250" s="267" t="str">
        <f>IF(U250="",ASC(N250&amp;IF(P250&lt;&gt;"",TEXT(P250,"00"),"")&amp;IF(R250&lt;&gt;"",TEXT(R250,"00"),"")&amp;IF(T250&lt;&gt;"",TEXT(T250,"00"),"")),ASC(U250))</f>
        <v/>
      </c>
      <c r="N250" s="223"/>
      <c r="O250" s="196" t="s">
        <v>239</v>
      </c>
      <c r="P250" s="250"/>
      <c r="Q250" s="196" t="s">
        <v>240</v>
      </c>
      <c r="R250" s="250"/>
      <c r="S250" s="208" t="s">
        <v>241</v>
      </c>
      <c r="T250" s="252"/>
      <c r="U250" s="150"/>
      <c r="V250" s="152"/>
      <c r="W250" s="153" t="s">
        <v>23</v>
      </c>
      <c r="X250" s="161"/>
      <c r="Y250" s="153" t="s">
        <v>24</v>
      </c>
      <c r="Z250" s="161"/>
      <c r="AA250" s="153" t="s">
        <v>26</v>
      </c>
      <c r="AB250" s="216"/>
      <c r="AC250" s="101" t="e">
        <f>IF(#REF!="",ASC(AD250&amp;IF(AF250&lt;&gt;"",TEXT(AF250,"00"),"")&amp;IF(AH250&lt;&gt;"",TEXT(AH250,"00"),"")&amp;IF(AJ250&lt;&gt;"",TEXT(AJ250,"00"),"")),ASC(#REF!))</f>
        <v>#REF!</v>
      </c>
      <c r="AD250" s="198" t="str">
        <f>IF(I250="","",IF(I250="201 十種競技","",VLOOKUP(I250,大学記録!$A$3:$H$5,2,FALSE)))</f>
        <v/>
      </c>
      <c r="AE250" s="200" t="s">
        <v>239</v>
      </c>
      <c r="AF250" s="202" t="str">
        <f>IF(I250="","",IF(I250="201 十種競技","",VLOOKUP(I250,大学記録!$A$3:$H$5,4,FALSE)))</f>
        <v/>
      </c>
      <c r="AG250" s="200" t="s">
        <v>240</v>
      </c>
      <c r="AH250" s="202" t="str">
        <f>IF(I250="","",IF(I250="201 十種競技","",VLOOKUP(I250,大学記録!$A$3:$H$5,6,FALSE)))</f>
        <v/>
      </c>
      <c r="AI250" s="204" t="s">
        <v>241</v>
      </c>
      <c r="AJ250" s="262" t="str">
        <f>IF(I250="","",IF(I250="201 十種競技","",VLOOKUP(I250,大学記録!$A$3:$H$5,8,FALSE)))</f>
        <v/>
      </c>
      <c r="AK250" s="223"/>
      <c r="AL250" s="196" t="s">
        <v>239</v>
      </c>
      <c r="AM250" s="250"/>
      <c r="AN250" s="196" t="s">
        <v>240</v>
      </c>
      <c r="AO250" s="250"/>
      <c r="AP250" s="208" t="s">
        <v>241</v>
      </c>
      <c r="AQ250" s="287"/>
      <c r="AS250" s="5" t="str">
        <f>IF(AND(I250&lt;&gt;"107 ハーフマラソン",I250&lt;&gt;"062 10000mW"),D250 &amp; "-" &amp; I250,D250 &amp; "-" &amp; I250 &amp; J250)</f>
        <v>-</v>
      </c>
      <c r="AT250" s="5" t="str">
        <f>IF(ISERROR(VLOOKUP(個人情報!$AS250,登録者リスト!#REF!,4,FALSE)),"○","")</f>
        <v>○</v>
      </c>
      <c r="AU250" s="5" t="e">
        <f>IF(AND(I250&lt;&gt;"107 ハーフマラソン",I250&lt;&gt;"062 10000mW"),#REF! &amp; "-" &amp; I250,#REF! &amp; "-" &amp; I250 &amp; J250)</f>
        <v>#REF!</v>
      </c>
      <c r="AV250" s="5" t="str">
        <f>IF(ISERROR(VLOOKUP(AU250,突破者リスト外資格記録入力シート!$D$7:$M$106,2,FALSE)),"○","")</f>
        <v>○</v>
      </c>
      <c r="AW250" s="5" t="str">
        <f>IF(C250="○","整理番号","登録番号")</f>
        <v>登録番号</v>
      </c>
      <c r="AX250" s="5" t="str">
        <f>IF(I250="107 ハーフマラソン","H",IF(I250="062 10000mW","W",""))</f>
        <v/>
      </c>
      <c r="AY250" s="5" t="e">
        <f>VLOOKUP($I250 &amp; $J250,標準記録!$A$1:$D$26,2,FALSE)</f>
        <v>#N/A</v>
      </c>
      <c r="AZ250" s="5" t="e">
        <f>VLOOKUP($I250 &amp; $J250,標準記録!$A$1:$D$26,3,FALSE)</f>
        <v>#N/A</v>
      </c>
      <c r="BA250" s="5" t="e">
        <f>VLOOKUP($I250 &amp; $J250,標準記録!$A$1:$D$26,4,FALSE)</f>
        <v>#N/A</v>
      </c>
      <c r="BB250" s="5" t="str">
        <f>IF(BC250="","",A250)</f>
        <v/>
      </c>
      <c r="BC250" s="5" t="str">
        <f>IF(OR(I250="201 十種競技",I250="202 七種競技"),#REF!,"")</f>
        <v/>
      </c>
      <c r="BD250" s="5" t="str">
        <f>IF(I250="107 ハーフマラソン",#REF!,"")</f>
        <v/>
      </c>
      <c r="BE250" s="5" t="str">
        <f>I250 &amp; K250</f>
        <v/>
      </c>
      <c r="BF250" s="5">
        <f>I250</f>
        <v>0</v>
      </c>
      <c r="BG250" s="5">
        <f>COUNTIF($BF$5:$BF$401,I250)</f>
        <v>160</v>
      </c>
      <c r="BH250" s="5">
        <f>COUNTIF($BE$5:$BE$401,I250 &amp; "B標準")</f>
        <v>0</v>
      </c>
      <c r="BI250" s="5" t="str">
        <f>D248 &amp; D250</f>
        <v>登録番号</v>
      </c>
    </row>
    <row r="251" spans="1:61" ht="14.25" thickBot="1" x14ac:dyDescent="0.2">
      <c r="A251" s="308"/>
      <c r="B251" s="272"/>
      <c r="C251" s="226"/>
      <c r="D251" s="224"/>
      <c r="E251" s="121" t="str">
        <f>IF(C250="○",IF($D250&lt;&gt;"",VLOOKUP($D250,新規学連登録者入力シート!$A$2:$U$101,7,FALSE),""),IF($D250&lt;&gt;"",IF(VLOOKUP(個人情報!$D250,登録者リスト!$A$1:$F$43729,4,FALSE)=基本情報!$D$6,VLOOKUP(個人情報!$D250,登録者リスト!$A$1:$F$43729,2,FALSE),""),""))</f>
        <v/>
      </c>
      <c r="F251" s="215"/>
      <c r="G251" s="121" t="str">
        <f>IF(C250="○",IF($D250&lt;&gt;"",VLOOKUP($D250,新規学連登録者入力シート!$A$2:$U$101,19,FALSE),""),IF($D250&lt;&gt;"",IF(VLOOKUP(個人情報!$D250,登録者リスト!$A$1:$F$43729,4,FALSE)=基本情報!$D$6,VLOOKUP(個人情報!$D250,登録者リスト!$A$1:$F$43729,6,FALSE),""),""))</f>
        <v/>
      </c>
      <c r="H251" s="213"/>
      <c r="I251" s="217"/>
      <c r="J251" s="217"/>
      <c r="K251" s="219"/>
      <c r="L251" s="106"/>
      <c r="M251" s="268"/>
      <c r="N251" s="224"/>
      <c r="O251" s="197"/>
      <c r="P251" s="251"/>
      <c r="Q251" s="197"/>
      <c r="R251" s="251"/>
      <c r="S251" s="209"/>
      <c r="T251" s="253"/>
      <c r="U251" s="162"/>
      <c r="V251" s="154"/>
      <c r="W251" s="155" t="s">
        <v>23</v>
      </c>
      <c r="X251" s="94"/>
      <c r="Y251" s="155" t="s">
        <v>25</v>
      </c>
      <c r="Z251" s="94"/>
      <c r="AA251" s="155" t="s">
        <v>26</v>
      </c>
      <c r="AB251" s="217"/>
      <c r="AC251" s="102" t="e">
        <f>IF(#REF!="",ASC(AD250&amp;IF(AF251&lt;&gt;"",TEXT(AF251,"00"),"")&amp;IF(AH251&lt;&gt;"",TEXT(AH251,"00"),"")&amp;IF(AJ251&lt;&gt;"",TEXT(AJ251,"00"),"")),ASC(#REF!))</f>
        <v>#REF!</v>
      </c>
      <c r="AD251" s="199"/>
      <c r="AE251" s="201"/>
      <c r="AF251" s="203"/>
      <c r="AG251" s="201"/>
      <c r="AH251" s="203"/>
      <c r="AI251" s="205"/>
      <c r="AJ251" s="263"/>
      <c r="AK251" s="224"/>
      <c r="AL251" s="197"/>
      <c r="AM251" s="251"/>
      <c r="AN251" s="197"/>
      <c r="AO251" s="251"/>
      <c r="AP251" s="209"/>
      <c r="AQ251" s="288"/>
      <c r="AS251" s="5" t="str">
        <f>IF(AND(I251&lt;&gt;"107 ハーフマラソン",I251&lt;&gt;"062 10000mW"),D250 &amp; "-" &amp; I251,D250 &amp; "-" &amp; I251 &amp; J251)</f>
        <v>-</v>
      </c>
      <c r="AT251" s="5" t="str">
        <f>IF(ISERROR(VLOOKUP(個人情報!$AS251,登録者リスト!#REF!,4,FALSE)),"○","")</f>
        <v>○</v>
      </c>
      <c r="AU251" s="5" t="e">
        <f>IF(AND(I251&lt;&gt;"107 ハーフマラソン",I251&lt;&gt;"062 10000mW"),#REF! &amp; "-" &amp; I251,#REF! &amp; "-" &amp; I251 &amp; J251)</f>
        <v>#REF!</v>
      </c>
      <c r="AV251" s="5" t="str">
        <f>IF(ISERROR(VLOOKUP(AU251,突破者リスト外資格記録入力シート!$D$7:$M$106,2,FALSE)),"○","")</f>
        <v>○</v>
      </c>
      <c r="AX251" s="5" t="str">
        <f>IF(I251="107 ハーフマラソン","H",IF(I251="062 10000mW","W",""))</f>
        <v/>
      </c>
      <c r="AY251" s="5" t="e">
        <f>VLOOKUP($I251 &amp; $J251,標準記録!$A$1:$D$26,2,FALSE)</f>
        <v>#N/A</v>
      </c>
      <c r="AZ251" s="5" t="e">
        <f>VLOOKUP($I251 &amp; $J251,標準記録!$A$1:$D$26,3,FALSE)</f>
        <v>#N/A</v>
      </c>
      <c r="BA251" s="5" t="e">
        <f>VLOOKUP($I251 &amp; $J251,標準記録!$A$1:$D$26,4,FALSE)</f>
        <v>#N/A</v>
      </c>
      <c r="BB251" s="5" t="str">
        <f>IF(BC251="","",A250)</f>
        <v/>
      </c>
      <c r="BC251" s="5" t="str">
        <f>IF(OR(I251="201 十種競技",I251="202 七種競技"),#REF!,"")</f>
        <v/>
      </c>
      <c r="BD251" s="5" t="str">
        <f>IF(I251="107 ハーフマラソン",#REF!,"")</f>
        <v/>
      </c>
      <c r="BE251" s="5" t="str">
        <f>I251 &amp; K251</f>
        <v/>
      </c>
      <c r="BF251" s="5">
        <f>I251</f>
        <v>0</v>
      </c>
      <c r="BG251" s="5">
        <f>COUNTIF($BF$5:$BF$401,I251)</f>
        <v>160</v>
      </c>
      <c r="BH251" s="5">
        <f>COUNTIF($BE$5:$BE$401,I251 &amp; "B標準")</f>
        <v>0</v>
      </c>
    </row>
    <row r="252" spans="1:61" ht="15" thickTop="1" thickBot="1" x14ac:dyDescent="0.2">
      <c r="A252" s="309"/>
      <c r="B252" s="256" t="s">
        <v>128</v>
      </c>
      <c r="C252" s="257"/>
      <c r="D252" s="257"/>
      <c r="E252" s="257"/>
      <c r="F252" s="257"/>
      <c r="G252" s="258"/>
      <c r="H252" s="118"/>
      <c r="I252" s="259"/>
      <c r="J252" s="260"/>
      <c r="K252" s="260"/>
      <c r="L252" s="260"/>
      <c r="M252" s="260"/>
      <c r="N252" s="260"/>
      <c r="O252" s="260"/>
      <c r="P252" s="260"/>
      <c r="Q252" s="260"/>
      <c r="R252" s="260"/>
      <c r="S252" s="260"/>
      <c r="T252" s="260"/>
      <c r="U252" s="260"/>
      <c r="V252" s="260"/>
      <c r="W252" s="260"/>
      <c r="X252" s="260"/>
      <c r="Y252" s="260"/>
      <c r="Z252" s="260"/>
      <c r="AA252" s="260"/>
      <c r="AB252" s="260"/>
      <c r="AC252" s="260"/>
      <c r="AD252" s="260"/>
      <c r="AE252" s="260"/>
      <c r="AF252" s="260"/>
      <c r="AG252" s="260"/>
      <c r="AH252" s="260"/>
      <c r="AI252" s="260"/>
      <c r="AJ252" s="260"/>
      <c r="AK252" s="260"/>
      <c r="AL252" s="260"/>
      <c r="AM252" s="260"/>
      <c r="AN252" s="260"/>
      <c r="AO252" s="260"/>
      <c r="AP252" s="260"/>
      <c r="AQ252" s="261"/>
    </row>
    <row r="253" spans="1:61" ht="27" x14ac:dyDescent="0.15">
      <c r="A253" s="305"/>
      <c r="B253" s="289" t="s">
        <v>0</v>
      </c>
      <c r="C253" s="289" t="s">
        <v>242</v>
      </c>
      <c r="D253" s="289" t="str">
        <f>IF(C255="○","整理番号","登録番号")</f>
        <v>登録番号</v>
      </c>
      <c r="E253" s="134" t="s">
        <v>13550</v>
      </c>
      <c r="F253" s="291" t="s">
        <v>275</v>
      </c>
      <c r="G253" s="147" t="s">
        <v>1</v>
      </c>
      <c r="H253" s="269" t="s">
        <v>13551</v>
      </c>
      <c r="I253" s="292" t="s">
        <v>2</v>
      </c>
      <c r="J253" s="269" t="s">
        <v>284</v>
      </c>
      <c r="K253" s="269" t="s">
        <v>3</v>
      </c>
      <c r="L253" s="136" t="s">
        <v>243</v>
      </c>
      <c r="M253" s="137" t="s">
        <v>16</v>
      </c>
      <c r="N253" s="274" t="s">
        <v>4</v>
      </c>
      <c r="O253" s="275"/>
      <c r="P253" s="275"/>
      <c r="Q253" s="275"/>
      <c r="R253" s="275"/>
      <c r="S253" s="275"/>
      <c r="T253" s="275"/>
      <c r="U253" s="275"/>
      <c r="V253" s="275"/>
      <c r="W253" s="275"/>
      <c r="X253" s="275"/>
      <c r="Y253" s="275"/>
      <c r="Z253" s="275"/>
      <c r="AA253" s="275"/>
      <c r="AB253" s="276"/>
      <c r="AC253" s="138" t="s">
        <v>16</v>
      </c>
      <c r="AD253" s="277" t="s">
        <v>448</v>
      </c>
      <c r="AE253" s="278"/>
      <c r="AF253" s="278"/>
      <c r="AG253" s="278"/>
      <c r="AH253" s="278"/>
      <c r="AI253" s="278"/>
      <c r="AJ253" s="278"/>
      <c r="AK253" s="274" t="s">
        <v>445</v>
      </c>
      <c r="AL253" s="275"/>
      <c r="AM253" s="275"/>
      <c r="AN253" s="275"/>
      <c r="AO253" s="275"/>
      <c r="AP253" s="275"/>
      <c r="AQ253" s="279"/>
    </row>
    <row r="254" spans="1:61" ht="14.25" thickBot="1" x14ac:dyDescent="0.2">
      <c r="A254" s="306"/>
      <c r="B254" s="290"/>
      <c r="C254" s="290"/>
      <c r="D254" s="290"/>
      <c r="E254" s="139" t="s">
        <v>6</v>
      </c>
      <c r="F254" s="270"/>
      <c r="G254" s="148" t="s">
        <v>7</v>
      </c>
      <c r="H254" s="270"/>
      <c r="I254" s="293"/>
      <c r="J254" s="273"/>
      <c r="K254" s="273"/>
      <c r="L254" s="141"/>
      <c r="M254" s="142"/>
      <c r="N254" s="280" t="s">
        <v>8</v>
      </c>
      <c r="O254" s="281"/>
      <c r="P254" s="281"/>
      <c r="Q254" s="281"/>
      <c r="R254" s="281"/>
      <c r="S254" s="281"/>
      <c r="T254" s="282"/>
      <c r="U254" s="151"/>
      <c r="V254" s="143" t="s">
        <v>10</v>
      </c>
      <c r="W254" s="144"/>
      <c r="X254" s="160"/>
      <c r="Y254" s="144"/>
      <c r="Z254" s="160"/>
      <c r="AA254" s="145"/>
      <c r="AB254" s="140" t="s">
        <v>11</v>
      </c>
      <c r="AC254" s="146"/>
      <c r="AD254" s="283" t="s">
        <v>8</v>
      </c>
      <c r="AE254" s="284"/>
      <c r="AF254" s="284"/>
      <c r="AG254" s="284"/>
      <c r="AH254" s="284"/>
      <c r="AI254" s="284"/>
      <c r="AJ254" s="285"/>
      <c r="AK254" s="280" t="s">
        <v>8</v>
      </c>
      <c r="AL254" s="281"/>
      <c r="AM254" s="281"/>
      <c r="AN254" s="281"/>
      <c r="AO254" s="281"/>
      <c r="AP254" s="281"/>
      <c r="AQ254" s="286"/>
    </row>
    <row r="255" spans="1:61" x14ac:dyDescent="0.15">
      <c r="A255" s="307">
        <v>51</v>
      </c>
      <c r="B255" s="271" t="str">
        <f>IF(OR(B250="",E255=""),"",B250+1)</f>
        <v/>
      </c>
      <c r="C255" s="225"/>
      <c r="D255" s="223"/>
      <c r="E255" s="119" t="str">
        <f>IF(C255="○",IF($D255&lt;&gt;"",VLOOKUP($D255,新規学連登録者入力シート!$A$2:$U$101,8,FALSE),""),IF($D255&lt;&gt;"",IF(VLOOKUP(個人情報!$D255,登録者リスト!$A$1:$F$43729,4,FALSE)=基本情報!$D$6,VLOOKUP(個人情報!$D255,登録者リスト!$A$1:$F$43729,3,FALSE),""),""))</f>
        <v/>
      </c>
      <c r="F255" s="214" t="str">
        <f>IF(C255="○",IF($D255&lt;&gt;"",VLOOKUP($D255,新規学連登録者入力シート!$A$2:$U$101,9,FALSE),""),IF($D255&lt;&gt;"",IF(VLOOKUP(個人情報!$D255,登録者リスト!$A$1:$G$43729,4,FALSE)=基本情報!$D$6,VLOOKUP(個人情報!$D255,登録者リスト!$A$1:$G$43729,7,FALSE),""),""))</f>
        <v/>
      </c>
      <c r="G255" s="120" t="str">
        <f>IF(C255="○",IF($D255&lt;&gt;"",VLOOKUP($D255,新規学連登録者入力シート!$A$2:$U$101,14,FALSE),""),IF($D255&lt;&gt;"",IF(VLOOKUP(個人情報!$D255,登録者リスト!$A$1:$F$43729,4,FALSE)=基本情報!$D$6,VLOOKUP(個人情報!$D255,登録者リスト!$A$1:$F$43729,5,FALSE),""),""))</f>
        <v/>
      </c>
      <c r="H255" s="212" t="str">
        <f>IF(C255="○",IF($D255&lt;&gt;"",VLOOKUP($D255,新規学連登録者入力シート!$A$2:$U$101,19,FALSE),""),IF($D255&lt;&gt;"",IF(VLOOKUP(個人情報!$D255,登録者リスト!$A$1:$H$43729,4,FALSE)=基本情報!$D$6,VLOOKUP(個人情報!$D255,登録者リスト!$A$1:$H$43729,8,FALSE),""),""))</f>
        <v/>
      </c>
      <c r="I255" s="216"/>
      <c r="J255" s="216"/>
      <c r="K255" s="218" t="str">
        <f>IFERROR(IF(I255="","",IF(AND(I255&lt;&gt;"107 ハーフマラソン",I255&lt;&gt;"062 10000mW"),IF(BA255="T",IF(VALUE(M255)&lt;=AY255,"A標準",IF(VALUE(M255)&lt;=AZ255,"B標準","未突破")),IF(VALUE(M255)&gt;=AY255,"A標準",IF(VALUE(M255)&gt;=AZ255,"B標準","未突破"))),IF(VALUE(M255)&lt;=AZ255,"","未突破"))),"")</f>
        <v/>
      </c>
      <c r="L255" s="105"/>
      <c r="M255" s="267" t="str">
        <f>IF(U255="",ASC(N255&amp;IF(P255&lt;&gt;"",TEXT(P255,"00"),"")&amp;IF(R255&lt;&gt;"",TEXT(R255,"00"),"")&amp;IF(T255&lt;&gt;"",TEXT(T255,"00"),"")),ASC(U255))</f>
        <v/>
      </c>
      <c r="N255" s="223"/>
      <c r="O255" s="196" t="s">
        <v>239</v>
      </c>
      <c r="P255" s="250"/>
      <c r="Q255" s="196" t="s">
        <v>240</v>
      </c>
      <c r="R255" s="250"/>
      <c r="S255" s="208" t="s">
        <v>241</v>
      </c>
      <c r="T255" s="252"/>
      <c r="U255" s="150"/>
      <c r="V255" s="152"/>
      <c r="W255" s="153" t="s">
        <v>23</v>
      </c>
      <c r="X255" s="161"/>
      <c r="Y255" s="153" t="s">
        <v>24</v>
      </c>
      <c r="Z255" s="161"/>
      <c r="AA255" s="153" t="s">
        <v>26</v>
      </c>
      <c r="AB255" s="216"/>
      <c r="AC255" s="101" t="e">
        <f>IF(#REF!="",ASC(AD255&amp;IF(AF255&lt;&gt;"",TEXT(AF255,"00"),"")&amp;IF(AH255&lt;&gt;"",TEXT(AH255,"00"),"")&amp;IF(AJ255&lt;&gt;"",TEXT(AJ255,"00"),"")),ASC(#REF!))</f>
        <v>#REF!</v>
      </c>
      <c r="AD255" s="198" t="str">
        <f>IF(I255="","",IF(I255="201 十種競技","",VLOOKUP(I255,大学記録!$A$3:$H$5,2,FALSE)))</f>
        <v/>
      </c>
      <c r="AE255" s="200" t="s">
        <v>239</v>
      </c>
      <c r="AF255" s="202" t="str">
        <f>IF(I255="","",IF(I255="201 十種競技","",VLOOKUP(I255,大学記録!$A$3:$H$5,4,FALSE)))</f>
        <v/>
      </c>
      <c r="AG255" s="200" t="s">
        <v>240</v>
      </c>
      <c r="AH255" s="202" t="str">
        <f>IF(I255="","",IF(I255="201 十種競技","",VLOOKUP(I255,大学記録!$A$3:$H$5,6,FALSE)))</f>
        <v/>
      </c>
      <c r="AI255" s="204" t="s">
        <v>241</v>
      </c>
      <c r="AJ255" s="262" t="str">
        <f>IF(I255="","",IF(I255="201 十種競技","",VLOOKUP(I255,大学記録!$A$3:$H$5,8,FALSE)))</f>
        <v/>
      </c>
      <c r="AK255" s="223"/>
      <c r="AL255" s="196" t="s">
        <v>239</v>
      </c>
      <c r="AM255" s="250"/>
      <c r="AN255" s="196" t="s">
        <v>240</v>
      </c>
      <c r="AO255" s="250"/>
      <c r="AP255" s="208" t="s">
        <v>241</v>
      </c>
      <c r="AQ255" s="287"/>
      <c r="AS255" s="5" t="str">
        <f>IF(AND(I255&lt;&gt;"107 ハーフマラソン",I255&lt;&gt;"062 10000mW"),D255 &amp; "-" &amp; I255,D255 &amp; "-" &amp; I255 &amp; J255)</f>
        <v>-</v>
      </c>
      <c r="AT255" s="5" t="str">
        <f>IF(ISERROR(VLOOKUP(個人情報!$AS255,登録者リスト!#REF!,4,FALSE)),"○","")</f>
        <v>○</v>
      </c>
      <c r="AU255" s="5" t="e">
        <f>IF(AND(I255&lt;&gt;"107 ハーフマラソン",I255&lt;&gt;"062 10000mW"),#REF! &amp; "-" &amp; I255,#REF! &amp; "-" &amp; I255 &amp; J255)</f>
        <v>#REF!</v>
      </c>
      <c r="AV255" s="5" t="str">
        <f>IF(ISERROR(VLOOKUP(AU255,突破者リスト外資格記録入力シート!$D$7:$M$106,2,FALSE)),"○","")</f>
        <v>○</v>
      </c>
      <c r="AW255" s="5" t="str">
        <f>IF(C255="○","整理番号","登録番号")</f>
        <v>登録番号</v>
      </c>
      <c r="AX255" s="5" t="str">
        <f>IF(I255="107 ハーフマラソン","H",IF(I255="062 10000mW","W",""))</f>
        <v/>
      </c>
      <c r="AY255" s="5" t="e">
        <f>VLOOKUP($I255 &amp; $J255,標準記録!$A$1:$D$26,2,FALSE)</f>
        <v>#N/A</v>
      </c>
      <c r="AZ255" s="5" t="e">
        <f>VLOOKUP($I255 &amp; $J255,標準記録!$A$1:$D$26,3,FALSE)</f>
        <v>#N/A</v>
      </c>
      <c r="BA255" s="5" t="e">
        <f>VLOOKUP($I255 &amp; $J255,標準記録!$A$1:$D$26,4,FALSE)</f>
        <v>#N/A</v>
      </c>
      <c r="BB255" s="5" t="str">
        <f>IF(BC255="","",A255)</f>
        <v/>
      </c>
      <c r="BC255" s="5" t="str">
        <f>IF(OR(I255="201 十種競技",I255="202 七種競技"),#REF!,"")</f>
        <v/>
      </c>
      <c r="BD255" s="5" t="str">
        <f>IF(I255="107 ハーフマラソン",#REF!,"")</f>
        <v/>
      </c>
      <c r="BE255" s="5" t="str">
        <f>I255 &amp; K255</f>
        <v/>
      </c>
      <c r="BF255" s="5">
        <f>I255</f>
        <v>0</v>
      </c>
      <c r="BG255" s="5">
        <f>COUNTIF($BF$5:$BF$401,I255)</f>
        <v>160</v>
      </c>
      <c r="BH255" s="5">
        <f>COUNTIF($BE$5:$BE$401,I255 &amp; "B標準")</f>
        <v>0</v>
      </c>
      <c r="BI255" s="5" t="str">
        <f>D253 &amp; D255</f>
        <v>登録番号</v>
      </c>
    </row>
    <row r="256" spans="1:61" ht="14.25" thickBot="1" x14ac:dyDescent="0.2">
      <c r="A256" s="308"/>
      <c r="B256" s="272"/>
      <c r="C256" s="226"/>
      <c r="D256" s="224"/>
      <c r="E256" s="121" t="str">
        <f>IF(C255="○",IF($D255&lt;&gt;"",VLOOKUP($D255,新規学連登録者入力シート!$A$2:$U$101,7,FALSE),""),IF($D255&lt;&gt;"",IF(VLOOKUP(個人情報!$D255,登録者リスト!$A$1:$F$43729,4,FALSE)=基本情報!$D$6,VLOOKUP(個人情報!$D255,登録者リスト!$A$1:$F$43729,2,FALSE),""),""))</f>
        <v/>
      </c>
      <c r="F256" s="215"/>
      <c r="G256" s="121" t="str">
        <f>IF(C255="○",IF($D255&lt;&gt;"",VLOOKUP($D255,新規学連登録者入力シート!$A$2:$U$101,19,FALSE),""),IF($D255&lt;&gt;"",IF(VLOOKUP(個人情報!$D255,登録者リスト!$A$1:$F$43729,4,FALSE)=基本情報!$D$6,VLOOKUP(個人情報!$D255,登録者リスト!$A$1:$F$43729,6,FALSE),""),""))</f>
        <v/>
      </c>
      <c r="H256" s="213"/>
      <c r="I256" s="217"/>
      <c r="J256" s="217"/>
      <c r="K256" s="219"/>
      <c r="L256" s="106"/>
      <c r="M256" s="268"/>
      <c r="N256" s="224"/>
      <c r="O256" s="197"/>
      <c r="P256" s="251"/>
      <c r="Q256" s="197"/>
      <c r="R256" s="251"/>
      <c r="S256" s="209"/>
      <c r="T256" s="253"/>
      <c r="U256" s="162"/>
      <c r="V256" s="154"/>
      <c r="W256" s="155" t="s">
        <v>23</v>
      </c>
      <c r="X256" s="94"/>
      <c r="Y256" s="155" t="s">
        <v>25</v>
      </c>
      <c r="Z256" s="94"/>
      <c r="AA256" s="155" t="s">
        <v>26</v>
      </c>
      <c r="AB256" s="217"/>
      <c r="AC256" s="102" t="e">
        <f>IF(#REF!="",ASC(AD255&amp;IF(AF256&lt;&gt;"",TEXT(AF256,"00"),"")&amp;IF(AH256&lt;&gt;"",TEXT(AH256,"00"),"")&amp;IF(AJ256&lt;&gt;"",TEXT(AJ256,"00"),"")),ASC(#REF!))</f>
        <v>#REF!</v>
      </c>
      <c r="AD256" s="199"/>
      <c r="AE256" s="201"/>
      <c r="AF256" s="203"/>
      <c r="AG256" s="201"/>
      <c r="AH256" s="203"/>
      <c r="AI256" s="205"/>
      <c r="AJ256" s="263"/>
      <c r="AK256" s="224"/>
      <c r="AL256" s="197"/>
      <c r="AM256" s="251"/>
      <c r="AN256" s="197"/>
      <c r="AO256" s="251"/>
      <c r="AP256" s="209"/>
      <c r="AQ256" s="288"/>
      <c r="AS256" s="5" t="str">
        <f>IF(AND(I256&lt;&gt;"107 ハーフマラソン",I256&lt;&gt;"062 10000mW"),D255 &amp; "-" &amp; I256,D255 &amp; "-" &amp; I256 &amp; J256)</f>
        <v>-</v>
      </c>
      <c r="AT256" s="5" t="str">
        <f>IF(ISERROR(VLOOKUP(個人情報!$AS256,登録者リスト!#REF!,4,FALSE)),"○","")</f>
        <v>○</v>
      </c>
      <c r="AU256" s="5" t="e">
        <f>IF(AND(I256&lt;&gt;"107 ハーフマラソン",I256&lt;&gt;"062 10000mW"),#REF! &amp; "-" &amp; I256,#REF! &amp; "-" &amp; I256 &amp; J256)</f>
        <v>#REF!</v>
      </c>
      <c r="AV256" s="5" t="str">
        <f>IF(ISERROR(VLOOKUP(AU256,突破者リスト外資格記録入力シート!$D$7:$M$106,2,FALSE)),"○","")</f>
        <v>○</v>
      </c>
      <c r="AX256" s="5" t="str">
        <f>IF(I256="107 ハーフマラソン","H",IF(I256="062 10000mW","W",""))</f>
        <v/>
      </c>
      <c r="AY256" s="5" t="e">
        <f>VLOOKUP($I256 &amp; $J256,標準記録!$A$1:$D$26,2,FALSE)</f>
        <v>#N/A</v>
      </c>
      <c r="AZ256" s="5" t="e">
        <f>VLOOKUP($I256 &amp; $J256,標準記録!$A$1:$D$26,3,FALSE)</f>
        <v>#N/A</v>
      </c>
      <c r="BA256" s="5" t="e">
        <f>VLOOKUP($I256 &amp; $J256,標準記録!$A$1:$D$26,4,FALSE)</f>
        <v>#N/A</v>
      </c>
      <c r="BB256" s="5" t="str">
        <f>IF(BC256="","",A255)</f>
        <v/>
      </c>
      <c r="BC256" s="5" t="str">
        <f>IF(OR(I256="201 十種競技",I256="202 七種競技"),#REF!,"")</f>
        <v/>
      </c>
      <c r="BD256" s="5" t="str">
        <f>IF(I256="107 ハーフマラソン",#REF!,"")</f>
        <v/>
      </c>
      <c r="BE256" s="5" t="str">
        <f>I256 &amp; K256</f>
        <v/>
      </c>
      <c r="BF256" s="5">
        <f>I256</f>
        <v>0</v>
      </c>
      <c r="BG256" s="5">
        <f>COUNTIF($BF$5:$BF$401,I256)</f>
        <v>160</v>
      </c>
      <c r="BH256" s="5">
        <f>COUNTIF($BE$5:$BE$401,I256 &amp; "B標準")</f>
        <v>0</v>
      </c>
    </row>
    <row r="257" spans="1:61" ht="15" thickTop="1" thickBot="1" x14ac:dyDescent="0.2">
      <c r="A257" s="309"/>
      <c r="B257" s="256" t="s">
        <v>128</v>
      </c>
      <c r="C257" s="257"/>
      <c r="D257" s="257"/>
      <c r="E257" s="257"/>
      <c r="F257" s="257"/>
      <c r="G257" s="258"/>
      <c r="H257" s="118"/>
      <c r="I257" s="259"/>
      <c r="J257" s="260"/>
      <c r="K257" s="260"/>
      <c r="L257" s="260"/>
      <c r="M257" s="260"/>
      <c r="N257" s="260"/>
      <c r="O257" s="260"/>
      <c r="P257" s="260"/>
      <c r="Q257" s="260"/>
      <c r="R257" s="260"/>
      <c r="S257" s="260"/>
      <c r="T257" s="260"/>
      <c r="U257" s="260"/>
      <c r="V257" s="260"/>
      <c r="W257" s="260"/>
      <c r="X257" s="260"/>
      <c r="Y257" s="260"/>
      <c r="Z257" s="260"/>
      <c r="AA257" s="260"/>
      <c r="AB257" s="260"/>
      <c r="AC257" s="260"/>
      <c r="AD257" s="260"/>
      <c r="AE257" s="260"/>
      <c r="AF257" s="260"/>
      <c r="AG257" s="260"/>
      <c r="AH257" s="260"/>
      <c r="AI257" s="260"/>
      <c r="AJ257" s="260"/>
      <c r="AK257" s="260"/>
      <c r="AL257" s="260"/>
      <c r="AM257" s="260"/>
      <c r="AN257" s="260"/>
      <c r="AO257" s="260"/>
      <c r="AP257" s="260"/>
      <c r="AQ257" s="261"/>
    </row>
    <row r="258" spans="1:61" ht="27" x14ac:dyDescent="0.15">
      <c r="A258" s="305"/>
      <c r="B258" s="289" t="s">
        <v>0</v>
      </c>
      <c r="C258" s="289" t="s">
        <v>242</v>
      </c>
      <c r="D258" s="289" t="str">
        <f>IF(C260="○","整理番号","登録番号")</f>
        <v>登録番号</v>
      </c>
      <c r="E258" s="134" t="s">
        <v>13550</v>
      </c>
      <c r="F258" s="291" t="s">
        <v>275</v>
      </c>
      <c r="G258" s="147" t="s">
        <v>1</v>
      </c>
      <c r="H258" s="269" t="s">
        <v>13551</v>
      </c>
      <c r="I258" s="292" t="s">
        <v>2</v>
      </c>
      <c r="J258" s="269" t="s">
        <v>284</v>
      </c>
      <c r="K258" s="269" t="s">
        <v>3</v>
      </c>
      <c r="L258" s="136" t="s">
        <v>243</v>
      </c>
      <c r="M258" s="137" t="s">
        <v>16</v>
      </c>
      <c r="N258" s="274" t="s">
        <v>4</v>
      </c>
      <c r="O258" s="275"/>
      <c r="P258" s="275"/>
      <c r="Q258" s="275"/>
      <c r="R258" s="275"/>
      <c r="S258" s="275"/>
      <c r="T258" s="275"/>
      <c r="U258" s="275"/>
      <c r="V258" s="275"/>
      <c r="W258" s="275"/>
      <c r="X258" s="275"/>
      <c r="Y258" s="275"/>
      <c r="Z258" s="275"/>
      <c r="AA258" s="275"/>
      <c r="AB258" s="276"/>
      <c r="AC258" s="138" t="s">
        <v>16</v>
      </c>
      <c r="AD258" s="277" t="s">
        <v>448</v>
      </c>
      <c r="AE258" s="278"/>
      <c r="AF258" s="278"/>
      <c r="AG258" s="278"/>
      <c r="AH258" s="278"/>
      <c r="AI258" s="278"/>
      <c r="AJ258" s="278"/>
      <c r="AK258" s="274" t="s">
        <v>445</v>
      </c>
      <c r="AL258" s="275"/>
      <c r="AM258" s="275"/>
      <c r="AN258" s="275"/>
      <c r="AO258" s="275"/>
      <c r="AP258" s="275"/>
      <c r="AQ258" s="279"/>
    </row>
    <row r="259" spans="1:61" ht="14.25" thickBot="1" x14ac:dyDescent="0.2">
      <c r="A259" s="306"/>
      <c r="B259" s="290"/>
      <c r="C259" s="290"/>
      <c r="D259" s="290"/>
      <c r="E259" s="139" t="s">
        <v>6</v>
      </c>
      <c r="F259" s="270"/>
      <c r="G259" s="148" t="s">
        <v>7</v>
      </c>
      <c r="H259" s="270"/>
      <c r="I259" s="293"/>
      <c r="J259" s="273"/>
      <c r="K259" s="273"/>
      <c r="L259" s="141"/>
      <c r="M259" s="142"/>
      <c r="N259" s="280" t="s">
        <v>8</v>
      </c>
      <c r="O259" s="281"/>
      <c r="P259" s="281"/>
      <c r="Q259" s="281"/>
      <c r="R259" s="281"/>
      <c r="S259" s="281"/>
      <c r="T259" s="282"/>
      <c r="U259" s="151"/>
      <c r="V259" s="143" t="s">
        <v>10</v>
      </c>
      <c r="W259" s="144"/>
      <c r="X259" s="160"/>
      <c r="Y259" s="144"/>
      <c r="Z259" s="160"/>
      <c r="AA259" s="145"/>
      <c r="AB259" s="140" t="s">
        <v>11</v>
      </c>
      <c r="AC259" s="146"/>
      <c r="AD259" s="283" t="s">
        <v>8</v>
      </c>
      <c r="AE259" s="284"/>
      <c r="AF259" s="284"/>
      <c r="AG259" s="284"/>
      <c r="AH259" s="284"/>
      <c r="AI259" s="284"/>
      <c r="AJ259" s="285"/>
      <c r="AK259" s="280" t="s">
        <v>8</v>
      </c>
      <c r="AL259" s="281"/>
      <c r="AM259" s="281"/>
      <c r="AN259" s="281"/>
      <c r="AO259" s="281"/>
      <c r="AP259" s="281"/>
      <c r="AQ259" s="286"/>
    </row>
    <row r="260" spans="1:61" x14ac:dyDescent="0.15">
      <c r="A260" s="307">
        <v>52</v>
      </c>
      <c r="B260" s="271" t="str">
        <f>IF(OR(B255="",E260=""),"",B255+1)</f>
        <v/>
      </c>
      <c r="C260" s="225"/>
      <c r="D260" s="223"/>
      <c r="E260" s="119" t="str">
        <f>IF(C260="○",IF($D260&lt;&gt;"",VLOOKUP($D260,新規学連登録者入力シート!$A$2:$U$101,8,FALSE),""),IF($D260&lt;&gt;"",IF(VLOOKUP(個人情報!$D260,登録者リスト!$A$1:$F$43729,4,FALSE)=基本情報!$D$6,VLOOKUP(個人情報!$D260,登録者リスト!$A$1:$F$43729,3,FALSE),""),""))</f>
        <v/>
      </c>
      <c r="F260" s="214" t="str">
        <f>IF(C260="○",IF($D260&lt;&gt;"",VLOOKUP($D260,新規学連登録者入力シート!$A$2:$U$101,9,FALSE),""),IF($D260&lt;&gt;"",IF(VLOOKUP(個人情報!$D260,登録者リスト!$A$1:$G$43729,4,FALSE)=基本情報!$D$6,VLOOKUP(個人情報!$D260,登録者リスト!$A$1:$G$43729,7,FALSE),""),""))</f>
        <v/>
      </c>
      <c r="G260" s="120" t="str">
        <f>IF(C260="○",IF($D260&lt;&gt;"",VLOOKUP($D260,新規学連登録者入力シート!$A$2:$U$101,14,FALSE),""),IF($D260&lt;&gt;"",IF(VLOOKUP(個人情報!$D260,登録者リスト!$A$1:$F$43729,4,FALSE)=基本情報!$D$6,VLOOKUP(個人情報!$D260,登録者リスト!$A$1:$F$43729,5,FALSE),""),""))</f>
        <v/>
      </c>
      <c r="H260" s="212" t="str">
        <f>IF(C260="○",IF($D260&lt;&gt;"",VLOOKUP($D260,新規学連登録者入力シート!$A$2:$U$101,19,FALSE),""),IF($D260&lt;&gt;"",IF(VLOOKUP(個人情報!$D260,登録者リスト!$A$1:$H$43729,4,FALSE)=基本情報!$D$6,VLOOKUP(個人情報!$D260,登録者リスト!$A$1:$H$43729,8,FALSE),""),""))</f>
        <v/>
      </c>
      <c r="I260" s="216"/>
      <c r="J260" s="216"/>
      <c r="K260" s="218" t="str">
        <f>IFERROR(IF(I260="","",IF(AND(I260&lt;&gt;"107 ハーフマラソン",I260&lt;&gt;"062 10000mW"),IF(BA260="T",IF(VALUE(M260)&lt;=AY260,"A標準",IF(VALUE(M260)&lt;=AZ260,"B標準","未突破")),IF(VALUE(M260)&gt;=AY260,"A標準",IF(VALUE(M260)&gt;=AZ260,"B標準","未突破"))),IF(VALUE(M260)&lt;=AZ260,"","未突破"))),"")</f>
        <v/>
      </c>
      <c r="L260" s="105"/>
      <c r="M260" s="267" t="str">
        <f>IF(U260="",ASC(N260&amp;IF(P260&lt;&gt;"",TEXT(P260,"00"),"")&amp;IF(R260&lt;&gt;"",TEXT(R260,"00"),"")&amp;IF(T260&lt;&gt;"",TEXT(T260,"00"),"")),ASC(U260))</f>
        <v/>
      </c>
      <c r="N260" s="223"/>
      <c r="O260" s="196" t="s">
        <v>239</v>
      </c>
      <c r="P260" s="250"/>
      <c r="Q260" s="196" t="s">
        <v>240</v>
      </c>
      <c r="R260" s="250"/>
      <c r="S260" s="208" t="s">
        <v>241</v>
      </c>
      <c r="T260" s="252"/>
      <c r="U260" s="150"/>
      <c r="V260" s="152"/>
      <c r="W260" s="153" t="s">
        <v>23</v>
      </c>
      <c r="X260" s="161"/>
      <c r="Y260" s="153" t="s">
        <v>24</v>
      </c>
      <c r="Z260" s="161"/>
      <c r="AA260" s="153" t="s">
        <v>26</v>
      </c>
      <c r="AB260" s="216"/>
      <c r="AC260" s="101" t="e">
        <f>IF(#REF!="",ASC(AD260&amp;IF(AF260&lt;&gt;"",TEXT(AF260,"00"),"")&amp;IF(AH260&lt;&gt;"",TEXT(AH260,"00"),"")&amp;IF(AJ260&lt;&gt;"",TEXT(AJ260,"00"),"")),ASC(#REF!))</f>
        <v>#REF!</v>
      </c>
      <c r="AD260" s="198" t="str">
        <f>IF(I260="","",IF(I260="201 十種競技","",VLOOKUP(I260,大学記録!$A$3:$H$5,2,FALSE)))</f>
        <v/>
      </c>
      <c r="AE260" s="200" t="s">
        <v>239</v>
      </c>
      <c r="AF260" s="202" t="str">
        <f>IF(I260="","",IF(I260="201 十種競技","",VLOOKUP(I260,大学記録!$A$3:$H$5,4,FALSE)))</f>
        <v/>
      </c>
      <c r="AG260" s="200" t="s">
        <v>240</v>
      </c>
      <c r="AH260" s="202" t="str">
        <f>IF(I260="","",IF(I260="201 十種競技","",VLOOKUP(I260,大学記録!$A$3:$H$5,6,FALSE)))</f>
        <v/>
      </c>
      <c r="AI260" s="204" t="s">
        <v>241</v>
      </c>
      <c r="AJ260" s="262" t="str">
        <f>IF(I260="","",IF(I260="201 十種競技","",VLOOKUP(I260,大学記録!$A$3:$H$5,8,FALSE)))</f>
        <v/>
      </c>
      <c r="AK260" s="223"/>
      <c r="AL260" s="196" t="s">
        <v>239</v>
      </c>
      <c r="AM260" s="250"/>
      <c r="AN260" s="196" t="s">
        <v>240</v>
      </c>
      <c r="AO260" s="250"/>
      <c r="AP260" s="208" t="s">
        <v>241</v>
      </c>
      <c r="AQ260" s="287"/>
      <c r="AS260" s="5" t="str">
        <f>IF(AND(I260&lt;&gt;"107 ハーフマラソン",I260&lt;&gt;"062 10000mW"),D260 &amp; "-" &amp; I260,D260 &amp; "-" &amp; I260 &amp; J260)</f>
        <v>-</v>
      </c>
      <c r="AT260" s="5" t="str">
        <f>IF(ISERROR(VLOOKUP(個人情報!$AS260,登録者リスト!#REF!,4,FALSE)),"○","")</f>
        <v>○</v>
      </c>
      <c r="AU260" s="5" t="e">
        <f>IF(AND(I260&lt;&gt;"107 ハーフマラソン",I260&lt;&gt;"062 10000mW"),#REF! &amp; "-" &amp; I260,#REF! &amp; "-" &amp; I260 &amp; J260)</f>
        <v>#REF!</v>
      </c>
      <c r="AV260" s="5" t="str">
        <f>IF(ISERROR(VLOOKUP(AU260,突破者リスト外資格記録入力シート!$D$7:$M$106,2,FALSE)),"○","")</f>
        <v>○</v>
      </c>
      <c r="AW260" s="5" t="str">
        <f>IF(C260="○","整理番号","登録番号")</f>
        <v>登録番号</v>
      </c>
      <c r="AX260" s="5" t="str">
        <f>IF(I260="107 ハーフマラソン","H",IF(I260="062 10000mW","W",""))</f>
        <v/>
      </c>
      <c r="AY260" s="5" t="e">
        <f>VLOOKUP($I260 &amp; $J260,標準記録!$A$1:$D$26,2,FALSE)</f>
        <v>#N/A</v>
      </c>
      <c r="AZ260" s="5" t="e">
        <f>VLOOKUP($I260 &amp; $J260,標準記録!$A$1:$D$26,3,FALSE)</f>
        <v>#N/A</v>
      </c>
      <c r="BA260" s="5" t="e">
        <f>VLOOKUP($I260 &amp; $J260,標準記録!$A$1:$D$26,4,FALSE)</f>
        <v>#N/A</v>
      </c>
      <c r="BB260" s="5" t="str">
        <f>IF(BC260="","",A260)</f>
        <v/>
      </c>
      <c r="BC260" s="5" t="str">
        <f>IF(OR(I260="201 十種競技",I260="202 七種競技"),#REF!,"")</f>
        <v/>
      </c>
      <c r="BD260" s="5" t="str">
        <f>IF(I260="107 ハーフマラソン",#REF!,"")</f>
        <v/>
      </c>
      <c r="BE260" s="5" t="str">
        <f>I260 &amp; K260</f>
        <v/>
      </c>
      <c r="BF260" s="5">
        <f>I260</f>
        <v>0</v>
      </c>
      <c r="BG260" s="5">
        <f>COUNTIF($BF$5:$BF$401,I260)</f>
        <v>160</v>
      </c>
      <c r="BH260" s="5">
        <f>COUNTIF($BE$5:$BE$401,I260 &amp; "B標準")</f>
        <v>0</v>
      </c>
      <c r="BI260" s="5" t="str">
        <f>D258 &amp; D260</f>
        <v>登録番号</v>
      </c>
    </row>
    <row r="261" spans="1:61" ht="14.25" thickBot="1" x14ac:dyDescent="0.2">
      <c r="A261" s="308"/>
      <c r="B261" s="272"/>
      <c r="C261" s="226"/>
      <c r="D261" s="224"/>
      <c r="E261" s="121" t="str">
        <f>IF(C260="○",IF($D260&lt;&gt;"",VLOOKUP($D260,新規学連登録者入力シート!$A$2:$U$101,7,FALSE),""),IF($D260&lt;&gt;"",IF(VLOOKUP(個人情報!$D260,登録者リスト!$A$1:$F$43729,4,FALSE)=基本情報!$D$6,VLOOKUP(個人情報!$D260,登録者リスト!$A$1:$F$43729,2,FALSE),""),""))</f>
        <v/>
      </c>
      <c r="F261" s="215"/>
      <c r="G261" s="121" t="str">
        <f>IF(C260="○",IF($D260&lt;&gt;"",VLOOKUP($D260,新規学連登録者入力シート!$A$2:$U$101,19,FALSE),""),IF($D260&lt;&gt;"",IF(VLOOKUP(個人情報!$D260,登録者リスト!$A$1:$F$43729,4,FALSE)=基本情報!$D$6,VLOOKUP(個人情報!$D260,登録者リスト!$A$1:$F$43729,6,FALSE),""),""))</f>
        <v/>
      </c>
      <c r="H261" s="213"/>
      <c r="I261" s="217"/>
      <c r="J261" s="217"/>
      <c r="K261" s="219"/>
      <c r="L261" s="106"/>
      <c r="M261" s="268"/>
      <c r="N261" s="224"/>
      <c r="O261" s="197"/>
      <c r="P261" s="251"/>
      <c r="Q261" s="197"/>
      <c r="R261" s="251"/>
      <c r="S261" s="209"/>
      <c r="T261" s="253"/>
      <c r="U261" s="162"/>
      <c r="V261" s="154"/>
      <c r="W261" s="155" t="s">
        <v>23</v>
      </c>
      <c r="X261" s="94"/>
      <c r="Y261" s="155" t="s">
        <v>25</v>
      </c>
      <c r="Z261" s="94"/>
      <c r="AA261" s="155" t="s">
        <v>26</v>
      </c>
      <c r="AB261" s="217"/>
      <c r="AC261" s="102" t="e">
        <f>IF(#REF!="",ASC(AD260&amp;IF(AF261&lt;&gt;"",TEXT(AF261,"00"),"")&amp;IF(AH261&lt;&gt;"",TEXT(AH261,"00"),"")&amp;IF(AJ261&lt;&gt;"",TEXT(AJ261,"00"),"")),ASC(#REF!))</f>
        <v>#REF!</v>
      </c>
      <c r="AD261" s="199"/>
      <c r="AE261" s="201"/>
      <c r="AF261" s="203"/>
      <c r="AG261" s="201"/>
      <c r="AH261" s="203"/>
      <c r="AI261" s="205"/>
      <c r="AJ261" s="263"/>
      <c r="AK261" s="224"/>
      <c r="AL261" s="197"/>
      <c r="AM261" s="251"/>
      <c r="AN261" s="197"/>
      <c r="AO261" s="251"/>
      <c r="AP261" s="209"/>
      <c r="AQ261" s="288"/>
      <c r="AS261" s="5" t="str">
        <f>IF(AND(I261&lt;&gt;"107 ハーフマラソン",I261&lt;&gt;"062 10000mW"),D260 &amp; "-" &amp; I261,D260 &amp; "-" &amp; I261 &amp; J261)</f>
        <v>-</v>
      </c>
      <c r="AT261" s="5" t="str">
        <f>IF(ISERROR(VLOOKUP(個人情報!$AS261,登録者リスト!#REF!,4,FALSE)),"○","")</f>
        <v>○</v>
      </c>
      <c r="AU261" s="5" t="e">
        <f>IF(AND(I261&lt;&gt;"107 ハーフマラソン",I261&lt;&gt;"062 10000mW"),#REF! &amp; "-" &amp; I261,#REF! &amp; "-" &amp; I261 &amp; J261)</f>
        <v>#REF!</v>
      </c>
      <c r="AV261" s="5" t="str">
        <f>IF(ISERROR(VLOOKUP(AU261,突破者リスト外資格記録入力シート!$D$7:$M$106,2,FALSE)),"○","")</f>
        <v>○</v>
      </c>
      <c r="AX261" s="5" t="str">
        <f>IF(I261="107 ハーフマラソン","H",IF(I261="062 10000mW","W",""))</f>
        <v/>
      </c>
      <c r="AY261" s="5" t="e">
        <f>VLOOKUP($I261 &amp; $J261,標準記録!$A$1:$D$26,2,FALSE)</f>
        <v>#N/A</v>
      </c>
      <c r="AZ261" s="5" t="e">
        <f>VLOOKUP($I261 &amp; $J261,標準記録!$A$1:$D$26,3,FALSE)</f>
        <v>#N/A</v>
      </c>
      <c r="BA261" s="5" t="e">
        <f>VLOOKUP($I261 &amp; $J261,標準記録!$A$1:$D$26,4,FALSE)</f>
        <v>#N/A</v>
      </c>
      <c r="BB261" s="5" t="str">
        <f>IF(BC261="","",A260)</f>
        <v/>
      </c>
      <c r="BC261" s="5" t="str">
        <f>IF(OR(I261="201 十種競技",I261="202 七種競技"),#REF!,"")</f>
        <v/>
      </c>
      <c r="BD261" s="5" t="str">
        <f>IF(I261="107 ハーフマラソン",#REF!,"")</f>
        <v/>
      </c>
      <c r="BE261" s="5" t="str">
        <f>I261 &amp; K261</f>
        <v/>
      </c>
      <c r="BF261" s="5">
        <f>I261</f>
        <v>0</v>
      </c>
      <c r="BG261" s="5">
        <f>COUNTIF($BF$5:$BF$401,I261)</f>
        <v>160</v>
      </c>
      <c r="BH261" s="5">
        <f>COUNTIF($BE$5:$BE$401,I261 &amp; "B標準")</f>
        <v>0</v>
      </c>
    </row>
    <row r="262" spans="1:61" ht="15" thickTop="1" thickBot="1" x14ac:dyDescent="0.2">
      <c r="A262" s="309"/>
      <c r="B262" s="256" t="s">
        <v>128</v>
      </c>
      <c r="C262" s="257"/>
      <c r="D262" s="257"/>
      <c r="E262" s="257"/>
      <c r="F262" s="257"/>
      <c r="G262" s="258"/>
      <c r="H262" s="118"/>
      <c r="I262" s="259"/>
      <c r="J262" s="260"/>
      <c r="K262" s="260"/>
      <c r="L262" s="260"/>
      <c r="M262" s="260"/>
      <c r="N262" s="260"/>
      <c r="O262" s="260"/>
      <c r="P262" s="260"/>
      <c r="Q262" s="260"/>
      <c r="R262" s="260"/>
      <c r="S262" s="260"/>
      <c r="T262" s="260"/>
      <c r="U262" s="260"/>
      <c r="V262" s="260"/>
      <c r="W262" s="260"/>
      <c r="X262" s="260"/>
      <c r="Y262" s="260"/>
      <c r="Z262" s="260"/>
      <c r="AA262" s="260"/>
      <c r="AB262" s="260"/>
      <c r="AC262" s="260"/>
      <c r="AD262" s="260"/>
      <c r="AE262" s="260"/>
      <c r="AF262" s="260"/>
      <c r="AG262" s="260"/>
      <c r="AH262" s="260"/>
      <c r="AI262" s="260"/>
      <c r="AJ262" s="260"/>
      <c r="AK262" s="260"/>
      <c r="AL262" s="260"/>
      <c r="AM262" s="260"/>
      <c r="AN262" s="260"/>
      <c r="AO262" s="260"/>
      <c r="AP262" s="260"/>
      <c r="AQ262" s="261"/>
    </row>
    <row r="263" spans="1:61" ht="27" x14ac:dyDescent="0.15">
      <c r="A263" s="305"/>
      <c r="B263" s="289" t="s">
        <v>0</v>
      </c>
      <c r="C263" s="289" t="s">
        <v>242</v>
      </c>
      <c r="D263" s="289" t="str">
        <f>IF(C265="○","整理番号","登録番号")</f>
        <v>登録番号</v>
      </c>
      <c r="E263" s="134" t="s">
        <v>13550</v>
      </c>
      <c r="F263" s="291" t="s">
        <v>275</v>
      </c>
      <c r="G263" s="147" t="s">
        <v>1</v>
      </c>
      <c r="H263" s="269" t="s">
        <v>13551</v>
      </c>
      <c r="I263" s="292" t="s">
        <v>2</v>
      </c>
      <c r="J263" s="269" t="s">
        <v>284</v>
      </c>
      <c r="K263" s="269" t="s">
        <v>3</v>
      </c>
      <c r="L263" s="136" t="s">
        <v>243</v>
      </c>
      <c r="M263" s="137" t="s">
        <v>16</v>
      </c>
      <c r="N263" s="274" t="s">
        <v>4</v>
      </c>
      <c r="O263" s="275"/>
      <c r="P263" s="275"/>
      <c r="Q263" s="275"/>
      <c r="R263" s="275"/>
      <c r="S263" s="275"/>
      <c r="T263" s="275"/>
      <c r="U263" s="275"/>
      <c r="V263" s="275"/>
      <c r="W263" s="275"/>
      <c r="X263" s="275"/>
      <c r="Y263" s="275"/>
      <c r="Z263" s="275"/>
      <c r="AA263" s="275"/>
      <c r="AB263" s="276"/>
      <c r="AC263" s="138" t="s">
        <v>16</v>
      </c>
      <c r="AD263" s="277" t="s">
        <v>448</v>
      </c>
      <c r="AE263" s="278"/>
      <c r="AF263" s="278"/>
      <c r="AG263" s="278"/>
      <c r="AH263" s="278"/>
      <c r="AI263" s="278"/>
      <c r="AJ263" s="278"/>
      <c r="AK263" s="274" t="s">
        <v>445</v>
      </c>
      <c r="AL263" s="275"/>
      <c r="AM263" s="275"/>
      <c r="AN263" s="275"/>
      <c r="AO263" s="275"/>
      <c r="AP263" s="275"/>
      <c r="AQ263" s="279"/>
    </row>
    <row r="264" spans="1:61" ht="14.25" thickBot="1" x14ac:dyDescent="0.2">
      <c r="A264" s="306"/>
      <c r="B264" s="290"/>
      <c r="C264" s="290"/>
      <c r="D264" s="290"/>
      <c r="E264" s="139" t="s">
        <v>6</v>
      </c>
      <c r="F264" s="270"/>
      <c r="G264" s="148" t="s">
        <v>7</v>
      </c>
      <c r="H264" s="270"/>
      <c r="I264" s="293"/>
      <c r="J264" s="273"/>
      <c r="K264" s="273"/>
      <c r="L264" s="141"/>
      <c r="M264" s="142"/>
      <c r="N264" s="280" t="s">
        <v>8</v>
      </c>
      <c r="O264" s="281"/>
      <c r="P264" s="281"/>
      <c r="Q264" s="281"/>
      <c r="R264" s="281"/>
      <c r="S264" s="281"/>
      <c r="T264" s="282"/>
      <c r="U264" s="151"/>
      <c r="V264" s="143" t="s">
        <v>10</v>
      </c>
      <c r="W264" s="144"/>
      <c r="X264" s="160"/>
      <c r="Y264" s="144"/>
      <c r="Z264" s="160"/>
      <c r="AA264" s="145"/>
      <c r="AB264" s="140" t="s">
        <v>11</v>
      </c>
      <c r="AC264" s="146"/>
      <c r="AD264" s="283" t="s">
        <v>8</v>
      </c>
      <c r="AE264" s="284"/>
      <c r="AF264" s="284"/>
      <c r="AG264" s="284"/>
      <c r="AH264" s="284"/>
      <c r="AI264" s="284"/>
      <c r="AJ264" s="285"/>
      <c r="AK264" s="280" t="s">
        <v>8</v>
      </c>
      <c r="AL264" s="281"/>
      <c r="AM264" s="281"/>
      <c r="AN264" s="281"/>
      <c r="AO264" s="281"/>
      <c r="AP264" s="281"/>
      <c r="AQ264" s="286"/>
    </row>
    <row r="265" spans="1:61" x14ac:dyDescent="0.15">
      <c r="A265" s="307">
        <v>53</v>
      </c>
      <c r="B265" s="271" t="str">
        <f>IF(OR(B260="",E265=""),"",B260+1)</f>
        <v/>
      </c>
      <c r="C265" s="225"/>
      <c r="D265" s="223"/>
      <c r="E265" s="119" t="str">
        <f>IF(C265="○",IF($D265&lt;&gt;"",VLOOKUP($D265,新規学連登録者入力シート!$A$2:$U$101,8,FALSE),""),IF($D265&lt;&gt;"",IF(VLOOKUP(個人情報!$D265,登録者リスト!$A$1:$F$43729,4,FALSE)=基本情報!$D$6,VLOOKUP(個人情報!$D265,登録者リスト!$A$1:$F$43729,3,FALSE),""),""))</f>
        <v/>
      </c>
      <c r="F265" s="214" t="str">
        <f>IF(C265="○",IF($D265&lt;&gt;"",VLOOKUP($D265,新規学連登録者入力シート!$A$2:$U$101,9,FALSE),""),IF($D265&lt;&gt;"",IF(VLOOKUP(個人情報!$D265,登録者リスト!$A$1:$G$43729,4,FALSE)=基本情報!$D$6,VLOOKUP(個人情報!$D265,登録者リスト!$A$1:$G$43729,7,FALSE),""),""))</f>
        <v/>
      </c>
      <c r="G265" s="120" t="str">
        <f>IF(C265="○",IF($D265&lt;&gt;"",VLOOKUP($D265,新規学連登録者入力シート!$A$2:$U$101,14,FALSE),""),IF($D265&lt;&gt;"",IF(VLOOKUP(個人情報!$D265,登録者リスト!$A$1:$F$43729,4,FALSE)=基本情報!$D$6,VLOOKUP(個人情報!$D265,登録者リスト!$A$1:$F$43729,5,FALSE),""),""))</f>
        <v/>
      </c>
      <c r="H265" s="212" t="str">
        <f>IF(C265="○",IF($D265&lt;&gt;"",VLOOKUP($D265,新規学連登録者入力シート!$A$2:$U$101,19,FALSE),""),IF($D265&lt;&gt;"",IF(VLOOKUP(個人情報!$D265,登録者リスト!$A$1:$H$43729,4,FALSE)=基本情報!$D$6,VLOOKUP(個人情報!$D265,登録者リスト!$A$1:$H$43729,8,FALSE),""),""))</f>
        <v/>
      </c>
      <c r="I265" s="216"/>
      <c r="J265" s="216"/>
      <c r="K265" s="218" t="str">
        <f>IFERROR(IF(I265="","",IF(AND(I265&lt;&gt;"107 ハーフマラソン",I265&lt;&gt;"062 10000mW"),IF(BA265="T",IF(VALUE(M265)&lt;=AY265,"A標準",IF(VALUE(M265)&lt;=AZ265,"B標準","未突破")),IF(VALUE(M265)&gt;=AY265,"A標準",IF(VALUE(M265)&gt;=AZ265,"B標準","未突破"))),IF(VALUE(M265)&lt;=AZ265,"","未突破"))),"")</f>
        <v/>
      </c>
      <c r="L265" s="105"/>
      <c r="M265" s="267" t="str">
        <f>IF(U265="",ASC(N265&amp;IF(P265&lt;&gt;"",TEXT(P265,"00"),"")&amp;IF(R265&lt;&gt;"",TEXT(R265,"00"),"")&amp;IF(T265&lt;&gt;"",TEXT(T265,"00"),"")),ASC(U265))</f>
        <v/>
      </c>
      <c r="N265" s="223"/>
      <c r="O265" s="196" t="s">
        <v>239</v>
      </c>
      <c r="P265" s="250"/>
      <c r="Q265" s="196" t="s">
        <v>240</v>
      </c>
      <c r="R265" s="250"/>
      <c r="S265" s="208" t="s">
        <v>241</v>
      </c>
      <c r="T265" s="252"/>
      <c r="U265" s="150"/>
      <c r="V265" s="152"/>
      <c r="W265" s="153" t="s">
        <v>23</v>
      </c>
      <c r="X265" s="161"/>
      <c r="Y265" s="153" t="s">
        <v>24</v>
      </c>
      <c r="Z265" s="161"/>
      <c r="AA265" s="153" t="s">
        <v>26</v>
      </c>
      <c r="AB265" s="216"/>
      <c r="AC265" s="101" t="e">
        <f>IF(#REF!="",ASC(AD265&amp;IF(AF265&lt;&gt;"",TEXT(AF265,"00"),"")&amp;IF(AH265&lt;&gt;"",TEXT(AH265,"00"),"")&amp;IF(AJ265&lt;&gt;"",TEXT(AJ265,"00"),"")),ASC(#REF!))</f>
        <v>#REF!</v>
      </c>
      <c r="AD265" s="198" t="str">
        <f>IF(I265="","",IF(I265="201 十種競技","",VLOOKUP(I265,大学記録!$A$3:$H$5,2,FALSE)))</f>
        <v/>
      </c>
      <c r="AE265" s="200" t="s">
        <v>239</v>
      </c>
      <c r="AF265" s="202" t="str">
        <f>IF(I265="","",IF(I265="201 十種競技","",VLOOKUP(I265,大学記録!$A$3:$H$5,4,FALSE)))</f>
        <v/>
      </c>
      <c r="AG265" s="200" t="s">
        <v>240</v>
      </c>
      <c r="AH265" s="202" t="str">
        <f>IF(I265="","",IF(I265="201 十種競技","",VLOOKUP(I265,大学記録!$A$3:$H$5,6,FALSE)))</f>
        <v/>
      </c>
      <c r="AI265" s="204" t="s">
        <v>241</v>
      </c>
      <c r="AJ265" s="262" t="str">
        <f>IF(I265="","",IF(I265="201 十種競技","",VLOOKUP(I265,大学記録!$A$3:$H$5,8,FALSE)))</f>
        <v/>
      </c>
      <c r="AK265" s="223"/>
      <c r="AL265" s="196" t="s">
        <v>239</v>
      </c>
      <c r="AM265" s="250"/>
      <c r="AN265" s="196" t="s">
        <v>240</v>
      </c>
      <c r="AO265" s="250"/>
      <c r="AP265" s="208" t="s">
        <v>241</v>
      </c>
      <c r="AQ265" s="287"/>
      <c r="AS265" s="5" t="str">
        <f>IF(AND(I265&lt;&gt;"107 ハーフマラソン",I265&lt;&gt;"062 10000mW"),D265 &amp; "-" &amp; I265,D265 &amp; "-" &amp; I265 &amp; J265)</f>
        <v>-</v>
      </c>
      <c r="AT265" s="5" t="str">
        <f>IF(ISERROR(VLOOKUP(個人情報!$AS265,登録者リスト!#REF!,4,FALSE)),"○","")</f>
        <v>○</v>
      </c>
      <c r="AU265" s="5" t="e">
        <f>IF(AND(I265&lt;&gt;"107 ハーフマラソン",I265&lt;&gt;"062 10000mW"),#REF! &amp; "-" &amp; I265,#REF! &amp; "-" &amp; I265 &amp; J265)</f>
        <v>#REF!</v>
      </c>
      <c r="AV265" s="5" t="str">
        <f>IF(ISERROR(VLOOKUP(AU265,突破者リスト外資格記録入力シート!$D$7:$M$106,2,FALSE)),"○","")</f>
        <v>○</v>
      </c>
      <c r="AW265" s="5" t="str">
        <f>IF(C265="○","整理番号","登録番号")</f>
        <v>登録番号</v>
      </c>
      <c r="AX265" s="5" t="str">
        <f>IF(I265="107 ハーフマラソン","H",IF(I265="062 10000mW","W",""))</f>
        <v/>
      </c>
      <c r="AY265" s="5" t="e">
        <f>VLOOKUP($I265 &amp; $J265,標準記録!$A$1:$D$26,2,FALSE)</f>
        <v>#N/A</v>
      </c>
      <c r="AZ265" s="5" t="e">
        <f>VLOOKUP($I265 &amp; $J265,標準記録!$A$1:$D$26,3,FALSE)</f>
        <v>#N/A</v>
      </c>
      <c r="BA265" s="5" t="e">
        <f>VLOOKUP($I265 &amp; $J265,標準記録!$A$1:$D$26,4,FALSE)</f>
        <v>#N/A</v>
      </c>
      <c r="BB265" s="5" t="str">
        <f>IF(BC265="","",A265)</f>
        <v/>
      </c>
      <c r="BC265" s="5" t="str">
        <f>IF(OR(I265="201 十種競技",I265="202 七種競技"),#REF!,"")</f>
        <v/>
      </c>
      <c r="BD265" s="5" t="str">
        <f>IF(I265="107 ハーフマラソン",#REF!,"")</f>
        <v/>
      </c>
      <c r="BE265" s="5" t="str">
        <f>I265 &amp; K265</f>
        <v/>
      </c>
      <c r="BF265" s="5">
        <f>I265</f>
        <v>0</v>
      </c>
      <c r="BG265" s="5">
        <f>COUNTIF($BF$5:$BF$401,I265)</f>
        <v>160</v>
      </c>
      <c r="BH265" s="5">
        <f>COUNTIF($BE$5:$BE$401,I265 &amp; "B標準")</f>
        <v>0</v>
      </c>
      <c r="BI265" s="5" t="str">
        <f>D263 &amp; D265</f>
        <v>登録番号</v>
      </c>
    </row>
    <row r="266" spans="1:61" ht="14.25" thickBot="1" x14ac:dyDescent="0.2">
      <c r="A266" s="308"/>
      <c r="B266" s="272"/>
      <c r="C266" s="226"/>
      <c r="D266" s="224"/>
      <c r="E266" s="121" t="str">
        <f>IF(C265="○",IF($D265&lt;&gt;"",VLOOKUP($D265,新規学連登録者入力シート!$A$2:$U$101,7,FALSE),""),IF($D265&lt;&gt;"",IF(VLOOKUP(個人情報!$D265,登録者リスト!$A$1:$F$43729,4,FALSE)=基本情報!$D$6,VLOOKUP(個人情報!$D265,登録者リスト!$A$1:$F$43729,2,FALSE),""),""))</f>
        <v/>
      </c>
      <c r="F266" s="215"/>
      <c r="G266" s="121" t="str">
        <f>IF(C265="○",IF($D265&lt;&gt;"",VLOOKUP($D265,新規学連登録者入力シート!$A$2:$U$101,19,FALSE),""),IF($D265&lt;&gt;"",IF(VLOOKUP(個人情報!$D265,登録者リスト!$A$1:$F$43729,4,FALSE)=基本情報!$D$6,VLOOKUP(個人情報!$D265,登録者リスト!$A$1:$F$43729,6,FALSE),""),""))</f>
        <v/>
      </c>
      <c r="H266" s="213"/>
      <c r="I266" s="217"/>
      <c r="J266" s="217"/>
      <c r="K266" s="219"/>
      <c r="L266" s="106"/>
      <c r="M266" s="268"/>
      <c r="N266" s="224"/>
      <c r="O266" s="197"/>
      <c r="P266" s="251"/>
      <c r="Q266" s="197"/>
      <c r="R266" s="251"/>
      <c r="S266" s="209"/>
      <c r="T266" s="253"/>
      <c r="U266" s="162"/>
      <c r="V266" s="154"/>
      <c r="W266" s="155" t="s">
        <v>23</v>
      </c>
      <c r="X266" s="94"/>
      <c r="Y266" s="155" t="s">
        <v>25</v>
      </c>
      <c r="Z266" s="94"/>
      <c r="AA266" s="155" t="s">
        <v>26</v>
      </c>
      <c r="AB266" s="217"/>
      <c r="AC266" s="102" t="e">
        <f>IF(#REF!="",ASC(AD265&amp;IF(AF266&lt;&gt;"",TEXT(AF266,"00"),"")&amp;IF(AH266&lt;&gt;"",TEXT(AH266,"00"),"")&amp;IF(AJ266&lt;&gt;"",TEXT(AJ266,"00"),"")),ASC(#REF!))</f>
        <v>#REF!</v>
      </c>
      <c r="AD266" s="199"/>
      <c r="AE266" s="201"/>
      <c r="AF266" s="203"/>
      <c r="AG266" s="201"/>
      <c r="AH266" s="203"/>
      <c r="AI266" s="205"/>
      <c r="AJ266" s="263"/>
      <c r="AK266" s="224"/>
      <c r="AL266" s="197"/>
      <c r="AM266" s="251"/>
      <c r="AN266" s="197"/>
      <c r="AO266" s="251"/>
      <c r="AP266" s="209"/>
      <c r="AQ266" s="288"/>
      <c r="AS266" s="5" t="str">
        <f>IF(AND(I266&lt;&gt;"107 ハーフマラソン",I266&lt;&gt;"062 10000mW"),D265 &amp; "-" &amp; I266,D265 &amp; "-" &amp; I266 &amp; J266)</f>
        <v>-</v>
      </c>
      <c r="AT266" s="5" t="str">
        <f>IF(ISERROR(VLOOKUP(個人情報!$AS266,登録者リスト!#REF!,4,FALSE)),"○","")</f>
        <v>○</v>
      </c>
      <c r="AU266" s="5" t="e">
        <f>IF(AND(I266&lt;&gt;"107 ハーフマラソン",I266&lt;&gt;"062 10000mW"),#REF! &amp; "-" &amp; I266,#REF! &amp; "-" &amp; I266 &amp; J266)</f>
        <v>#REF!</v>
      </c>
      <c r="AV266" s="5" t="str">
        <f>IF(ISERROR(VLOOKUP(AU266,突破者リスト外資格記録入力シート!$D$7:$M$106,2,FALSE)),"○","")</f>
        <v>○</v>
      </c>
      <c r="AX266" s="5" t="str">
        <f>IF(I266="107 ハーフマラソン","H",IF(I266="062 10000mW","W",""))</f>
        <v/>
      </c>
      <c r="AY266" s="5" t="e">
        <f>VLOOKUP($I266 &amp; $J266,標準記録!$A$1:$D$26,2,FALSE)</f>
        <v>#N/A</v>
      </c>
      <c r="AZ266" s="5" t="e">
        <f>VLOOKUP($I266 &amp; $J266,標準記録!$A$1:$D$26,3,FALSE)</f>
        <v>#N/A</v>
      </c>
      <c r="BA266" s="5" t="e">
        <f>VLOOKUP($I266 &amp; $J266,標準記録!$A$1:$D$26,4,FALSE)</f>
        <v>#N/A</v>
      </c>
      <c r="BB266" s="5" t="str">
        <f>IF(BC266="","",A265)</f>
        <v/>
      </c>
      <c r="BC266" s="5" t="str">
        <f>IF(OR(I266="201 十種競技",I266="202 七種競技"),#REF!,"")</f>
        <v/>
      </c>
      <c r="BD266" s="5" t="str">
        <f>IF(I266="107 ハーフマラソン",#REF!,"")</f>
        <v/>
      </c>
      <c r="BE266" s="5" t="str">
        <f>I266 &amp; K266</f>
        <v/>
      </c>
      <c r="BF266" s="5">
        <f>I266</f>
        <v>0</v>
      </c>
      <c r="BG266" s="5">
        <f>COUNTIF($BF$5:$BF$401,I266)</f>
        <v>160</v>
      </c>
      <c r="BH266" s="5">
        <f>COUNTIF($BE$5:$BE$401,I266 &amp; "B標準")</f>
        <v>0</v>
      </c>
    </row>
    <row r="267" spans="1:61" ht="15" thickTop="1" thickBot="1" x14ac:dyDescent="0.2">
      <c r="A267" s="309"/>
      <c r="B267" s="256" t="s">
        <v>128</v>
      </c>
      <c r="C267" s="257"/>
      <c r="D267" s="257"/>
      <c r="E267" s="257"/>
      <c r="F267" s="257"/>
      <c r="G267" s="258"/>
      <c r="H267" s="118"/>
      <c r="I267" s="259"/>
      <c r="J267" s="260"/>
      <c r="K267" s="260"/>
      <c r="L267" s="260"/>
      <c r="M267" s="260"/>
      <c r="N267" s="260"/>
      <c r="O267" s="260"/>
      <c r="P267" s="260"/>
      <c r="Q267" s="260"/>
      <c r="R267" s="260"/>
      <c r="S267" s="260"/>
      <c r="T267" s="260"/>
      <c r="U267" s="260"/>
      <c r="V267" s="260"/>
      <c r="W267" s="260"/>
      <c r="X267" s="260"/>
      <c r="Y267" s="260"/>
      <c r="Z267" s="260"/>
      <c r="AA267" s="260"/>
      <c r="AB267" s="260"/>
      <c r="AC267" s="260"/>
      <c r="AD267" s="260"/>
      <c r="AE267" s="260"/>
      <c r="AF267" s="260"/>
      <c r="AG267" s="260"/>
      <c r="AH267" s="260"/>
      <c r="AI267" s="260"/>
      <c r="AJ267" s="260"/>
      <c r="AK267" s="260"/>
      <c r="AL267" s="260"/>
      <c r="AM267" s="260"/>
      <c r="AN267" s="260"/>
      <c r="AO267" s="260"/>
      <c r="AP267" s="260"/>
      <c r="AQ267" s="261"/>
    </row>
    <row r="268" spans="1:61" ht="27" x14ac:dyDescent="0.15">
      <c r="A268" s="305"/>
      <c r="B268" s="289" t="s">
        <v>0</v>
      </c>
      <c r="C268" s="289" t="s">
        <v>242</v>
      </c>
      <c r="D268" s="289" t="str">
        <f>IF(C270="○","整理番号","登録番号")</f>
        <v>登録番号</v>
      </c>
      <c r="E268" s="134" t="s">
        <v>13550</v>
      </c>
      <c r="F268" s="291" t="s">
        <v>275</v>
      </c>
      <c r="G268" s="147" t="s">
        <v>1</v>
      </c>
      <c r="H268" s="269" t="s">
        <v>13551</v>
      </c>
      <c r="I268" s="292" t="s">
        <v>2</v>
      </c>
      <c r="J268" s="269" t="s">
        <v>284</v>
      </c>
      <c r="K268" s="269" t="s">
        <v>3</v>
      </c>
      <c r="L268" s="136" t="s">
        <v>243</v>
      </c>
      <c r="M268" s="137" t="s">
        <v>16</v>
      </c>
      <c r="N268" s="274" t="s">
        <v>4</v>
      </c>
      <c r="O268" s="275"/>
      <c r="P268" s="275"/>
      <c r="Q268" s="275"/>
      <c r="R268" s="275"/>
      <c r="S268" s="275"/>
      <c r="T268" s="275"/>
      <c r="U268" s="275"/>
      <c r="V268" s="275"/>
      <c r="W268" s="275"/>
      <c r="X268" s="275"/>
      <c r="Y268" s="275"/>
      <c r="Z268" s="275"/>
      <c r="AA268" s="275"/>
      <c r="AB268" s="276"/>
      <c r="AC268" s="138" t="s">
        <v>16</v>
      </c>
      <c r="AD268" s="277" t="s">
        <v>448</v>
      </c>
      <c r="AE268" s="278"/>
      <c r="AF268" s="278"/>
      <c r="AG268" s="278"/>
      <c r="AH268" s="278"/>
      <c r="AI268" s="278"/>
      <c r="AJ268" s="278"/>
      <c r="AK268" s="274" t="s">
        <v>445</v>
      </c>
      <c r="AL268" s="275"/>
      <c r="AM268" s="275"/>
      <c r="AN268" s="275"/>
      <c r="AO268" s="275"/>
      <c r="AP268" s="275"/>
      <c r="AQ268" s="279"/>
    </row>
    <row r="269" spans="1:61" ht="14.25" thickBot="1" x14ac:dyDescent="0.2">
      <c r="A269" s="306"/>
      <c r="B269" s="290"/>
      <c r="C269" s="290"/>
      <c r="D269" s="290"/>
      <c r="E269" s="139" t="s">
        <v>6</v>
      </c>
      <c r="F269" s="270"/>
      <c r="G269" s="148" t="s">
        <v>7</v>
      </c>
      <c r="H269" s="270"/>
      <c r="I269" s="293"/>
      <c r="J269" s="273"/>
      <c r="K269" s="273"/>
      <c r="L269" s="141"/>
      <c r="M269" s="142"/>
      <c r="N269" s="280" t="s">
        <v>8</v>
      </c>
      <c r="O269" s="281"/>
      <c r="P269" s="281"/>
      <c r="Q269" s="281"/>
      <c r="R269" s="281"/>
      <c r="S269" s="281"/>
      <c r="T269" s="282"/>
      <c r="U269" s="151"/>
      <c r="V269" s="143" t="s">
        <v>10</v>
      </c>
      <c r="W269" s="144"/>
      <c r="X269" s="160"/>
      <c r="Y269" s="144"/>
      <c r="Z269" s="160"/>
      <c r="AA269" s="145"/>
      <c r="AB269" s="140" t="s">
        <v>11</v>
      </c>
      <c r="AC269" s="146"/>
      <c r="AD269" s="283" t="s">
        <v>8</v>
      </c>
      <c r="AE269" s="284"/>
      <c r="AF269" s="284"/>
      <c r="AG269" s="284"/>
      <c r="AH269" s="284"/>
      <c r="AI269" s="284"/>
      <c r="AJ269" s="285"/>
      <c r="AK269" s="280" t="s">
        <v>8</v>
      </c>
      <c r="AL269" s="281"/>
      <c r="AM269" s="281"/>
      <c r="AN269" s="281"/>
      <c r="AO269" s="281"/>
      <c r="AP269" s="281"/>
      <c r="AQ269" s="286"/>
    </row>
    <row r="270" spans="1:61" x14ac:dyDescent="0.15">
      <c r="A270" s="307">
        <v>54</v>
      </c>
      <c r="B270" s="271" t="str">
        <f>IF(OR(B265="",E270=""),"",B265+1)</f>
        <v/>
      </c>
      <c r="C270" s="225"/>
      <c r="D270" s="223"/>
      <c r="E270" s="119" t="str">
        <f>IF(C270="○",IF($D270&lt;&gt;"",VLOOKUP($D270,新規学連登録者入力シート!$A$2:$U$101,8,FALSE),""),IF($D270&lt;&gt;"",IF(VLOOKUP(個人情報!$D270,登録者リスト!$A$1:$F$43729,4,FALSE)=基本情報!$D$6,VLOOKUP(個人情報!$D270,登録者リスト!$A$1:$F$43729,3,FALSE),""),""))</f>
        <v/>
      </c>
      <c r="F270" s="214" t="str">
        <f>IF(C270="○",IF($D270&lt;&gt;"",VLOOKUP($D270,新規学連登録者入力シート!$A$2:$U$101,9,FALSE),""),IF($D270&lt;&gt;"",IF(VLOOKUP(個人情報!$D270,登録者リスト!$A$1:$G$43729,4,FALSE)=基本情報!$D$6,VLOOKUP(個人情報!$D270,登録者リスト!$A$1:$G$43729,7,FALSE),""),""))</f>
        <v/>
      </c>
      <c r="G270" s="120" t="str">
        <f>IF(C270="○",IF($D270&lt;&gt;"",VLOOKUP($D270,新規学連登録者入力シート!$A$2:$U$101,14,FALSE),""),IF($D270&lt;&gt;"",IF(VLOOKUP(個人情報!$D270,登録者リスト!$A$1:$F$43729,4,FALSE)=基本情報!$D$6,VLOOKUP(個人情報!$D270,登録者リスト!$A$1:$F$43729,5,FALSE),""),""))</f>
        <v/>
      </c>
      <c r="H270" s="212" t="str">
        <f>IF(C270="○",IF($D270&lt;&gt;"",VLOOKUP($D270,新規学連登録者入力シート!$A$2:$U$101,19,FALSE),""),IF($D270&lt;&gt;"",IF(VLOOKUP(個人情報!$D270,登録者リスト!$A$1:$H$43729,4,FALSE)=基本情報!$D$6,VLOOKUP(個人情報!$D270,登録者リスト!$A$1:$H$43729,8,FALSE),""),""))</f>
        <v/>
      </c>
      <c r="I270" s="216"/>
      <c r="J270" s="216"/>
      <c r="K270" s="218" t="str">
        <f>IFERROR(IF(I270="","",IF(AND(I270&lt;&gt;"107 ハーフマラソン",I270&lt;&gt;"062 10000mW"),IF(BA270="T",IF(VALUE(M270)&lt;=AY270,"A標準",IF(VALUE(M270)&lt;=AZ270,"B標準","未突破")),IF(VALUE(M270)&gt;=AY270,"A標準",IF(VALUE(M270)&gt;=AZ270,"B標準","未突破"))),IF(VALUE(M270)&lt;=AZ270,"","未突破"))),"")</f>
        <v/>
      </c>
      <c r="L270" s="105"/>
      <c r="M270" s="267" t="str">
        <f>IF(U270="",ASC(N270&amp;IF(P270&lt;&gt;"",TEXT(P270,"00"),"")&amp;IF(R270&lt;&gt;"",TEXT(R270,"00"),"")&amp;IF(T270&lt;&gt;"",TEXT(T270,"00"),"")),ASC(U270))</f>
        <v/>
      </c>
      <c r="N270" s="223"/>
      <c r="O270" s="196" t="s">
        <v>239</v>
      </c>
      <c r="P270" s="250"/>
      <c r="Q270" s="196" t="s">
        <v>240</v>
      </c>
      <c r="R270" s="250"/>
      <c r="S270" s="208" t="s">
        <v>241</v>
      </c>
      <c r="T270" s="252"/>
      <c r="U270" s="150"/>
      <c r="V270" s="152"/>
      <c r="W270" s="153" t="s">
        <v>23</v>
      </c>
      <c r="X270" s="161"/>
      <c r="Y270" s="153" t="s">
        <v>24</v>
      </c>
      <c r="Z270" s="161"/>
      <c r="AA270" s="153" t="s">
        <v>26</v>
      </c>
      <c r="AB270" s="216"/>
      <c r="AC270" s="101" t="e">
        <f>IF(#REF!="",ASC(AD270&amp;IF(AF270&lt;&gt;"",TEXT(AF270,"00"),"")&amp;IF(AH270&lt;&gt;"",TEXT(AH270,"00"),"")&amp;IF(AJ270&lt;&gt;"",TEXT(AJ270,"00"),"")),ASC(#REF!))</f>
        <v>#REF!</v>
      </c>
      <c r="AD270" s="198" t="str">
        <f>IF(I270="","",IF(I270="201 十種競技","",VLOOKUP(I270,大学記録!$A$3:$H$5,2,FALSE)))</f>
        <v/>
      </c>
      <c r="AE270" s="200" t="s">
        <v>239</v>
      </c>
      <c r="AF270" s="202" t="str">
        <f>IF(I270="","",IF(I270="201 十種競技","",VLOOKUP(I270,大学記録!$A$3:$H$5,4,FALSE)))</f>
        <v/>
      </c>
      <c r="AG270" s="200" t="s">
        <v>240</v>
      </c>
      <c r="AH270" s="202" t="str">
        <f>IF(I270="","",IF(I270="201 十種競技","",VLOOKUP(I270,大学記録!$A$3:$H$5,6,FALSE)))</f>
        <v/>
      </c>
      <c r="AI270" s="204" t="s">
        <v>241</v>
      </c>
      <c r="AJ270" s="262" t="str">
        <f>IF(I270="","",IF(I270="201 十種競技","",VLOOKUP(I270,大学記録!$A$3:$H$5,8,FALSE)))</f>
        <v/>
      </c>
      <c r="AK270" s="223"/>
      <c r="AL270" s="196" t="s">
        <v>239</v>
      </c>
      <c r="AM270" s="250"/>
      <c r="AN270" s="196" t="s">
        <v>240</v>
      </c>
      <c r="AO270" s="250"/>
      <c r="AP270" s="208" t="s">
        <v>241</v>
      </c>
      <c r="AQ270" s="287"/>
      <c r="AS270" s="5" t="str">
        <f>IF(AND(I270&lt;&gt;"107 ハーフマラソン",I270&lt;&gt;"062 10000mW"),D270 &amp; "-" &amp; I270,D270 &amp; "-" &amp; I270 &amp; J270)</f>
        <v>-</v>
      </c>
      <c r="AT270" s="5" t="str">
        <f>IF(ISERROR(VLOOKUP(個人情報!$AS270,登録者リスト!#REF!,4,FALSE)),"○","")</f>
        <v>○</v>
      </c>
      <c r="AU270" s="5" t="e">
        <f>IF(AND(I270&lt;&gt;"107 ハーフマラソン",I270&lt;&gt;"062 10000mW"),#REF! &amp; "-" &amp; I270,#REF! &amp; "-" &amp; I270 &amp; J270)</f>
        <v>#REF!</v>
      </c>
      <c r="AV270" s="5" t="str">
        <f>IF(ISERROR(VLOOKUP(AU270,突破者リスト外資格記録入力シート!$D$7:$M$106,2,FALSE)),"○","")</f>
        <v>○</v>
      </c>
      <c r="AW270" s="5" t="str">
        <f>IF(C270="○","整理番号","登録番号")</f>
        <v>登録番号</v>
      </c>
      <c r="AX270" s="5" t="str">
        <f>IF(I270="107 ハーフマラソン","H",IF(I270="062 10000mW","W",""))</f>
        <v/>
      </c>
      <c r="AY270" s="5" t="e">
        <f>VLOOKUP($I270 &amp; $J270,標準記録!$A$1:$D$26,2,FALSE)</f>
        <v>#N/A</v>
      </c>
      <c r="AZ270" s="5" t="e">
        <f>VLOOKUP($I270 &amp; $J270,標準記録!$A$1:$D$26,3,FALSE)</f>
        <v>#N/A</v>
      </c>
      <c r="BA270" s="5" t="e">
        <f>VLOOKUP($I270 &amp; $J270,標準記録!$A$1:$D$26,4,FALSE)</f>
        <v>#N/A</v>
      </c>
      <c r="BB270" s="5" t="str">
        <f>IF(BC270="","",A270)</f>
        <v/>
      </c>
      <c r="BC270" s="5" t="str">
        <f>IF(OR(I270="201 十種競技",I270="202 七種競技"),#REF!,"")</f>
        <v/>
      </c>
      <c r="BD270" s="5" t="str">
        <f>IF(I270="107 ハーフマラソン",#REF!,"")</f>
        <v/>
      </c>
      <c r="BE270" s="5" t="str">
        <f>I270 &amp; K270</f>
        <v/>
      </c>
      <c r="BF270" s="5">
        <f>I270</f>
        <v>0</v>
      </c>
      <c r="BG270" s="5">
        <f>COUNTIF($BF$5:$BF$401,I270)</f>
        <v>160</v>
      </c>
      <c r="BH270" s="5">
        <f>COUNTIF($BE$5:$BE$401,I270 &amp; "B標準")</f>
        <v>0</v>
      </c>
      <c r="BI270" s="5" t="str">
        <f>D268 &amp; D270</f>
        <v>登録番号</v>
      </c>
    </row>
    <row r="271" spans="1:61" ht="14.25" thickBot="1" x14ac:dyDescent="0.2">
      <c r="A271" s="308"/>
      <c r="B271" s="272"/>
      <c r="C271" s="226"/>
      <c r="D271" s="224"/>
      <c r="E271" s="121" t="str">
        <f>IF(C270="○",IF($D270&lt;&gt;"",VLOOKUP($D270,新規学連登録者入力シート!$A$2:$U$101,7,FALSE),""),IF($D270&lt;&gt;"",IF(VLOOKUP(個人情報!$D270,登録者リスト!$A$1:$F$43729,4,FALSE)=基本情報!$D$6,VLOOKUP(個人情報!$D270,登録者リスト!$A$1:$F$43729,2,FALSE),""),""))</f>
        <v/>
      </c>
      <c r="F271" s="215"/>
      <c r="G271" s="121" t="str">
        <f>IF(C270="○",IF($D270&lt;&gt;"",VLOOKUP($D270,新規学連登録者入力シート!$A$2:$U$101,19,FALSE),""),IF($D270&lt;&gt;"",IF(VLOOKUP(個人情報!$D270,登録者リスト!$A$1:$F$43729,4,FALSE)=基本情報!$D$6,VLOOKUP(個人情報!$D270,登録者リスト!$A$1:$F$43729,6,FALSE),""),""))</f>
        <v/>
      </c>
      <c r="H271" s="213"/>
      <c r="I271" s="217"/>
      <c r="J271" s="217"/>
      <c r="K271" s="219"/>
      <c r="L271" s="106"/>
      <c r="M271" s="268"/>
      <c r="N271" s="224"/>
      <c r="O271" s="197"/>
      <c r="P271" s="251"/>
      <c r="Q271" s="197"/>
      <c r="R271" s="251"/>
      <c r="S271" s="209"/>
      <c r="T271" s="253"/>
      <c r="U271" s="162"/>
      <c r="V271" s="154"/>
      <c r="W271" s="155" t="s">
        <v>23</v>
      </c>
      <c r="X271" s="94"/>
      <c r="Y271" s="155" t="s">
        <v>25</v>
      </c>
      <c r="Z271" s="94"/>
      <c r="AA271" s="155" t="s">
        <v>26</v>
      </c>
      <c r="AB271" s="217"/>
      <c r="AC271" s="102" t="e">
        <f>IF(#REF!="",ASC(AD270&amp;IF(AF271&lt;&gt;"",TEXT(AF271,"00"),"")&amp;IF(AH271&lt;&gt;"",TEXT(AH271,"00"),"")&amp;IF(AJ271&lt;&gt;"",TEXT(AJ271,"00"),"")),ASC(#REF!))</f>
        <v>#REF!</v>
      </c>
      <c r="AD271" s="199"/>
      <c r="AE271" s="201"/>
      <c r="AF271" s="203"/>
      <c r="AG271" s="201"/>
      <c r="AH271" s="203"/>
      <c r="AI271" s="205"/>
      <c r="AJ271" s="263"/>
      <c r="AK271" s="224"/>
      <c r="AL271" s="197"/>
      <c r="AM271" s="251"/>
      <c r="AN271" s="197"/>
      <c r="AO271" s="251"/>
      <c r="AP271" s="209"/>
      <c r="AQ271" s="288"/>
      <c r="AS271" s="5" t="str">
        <f>IF(AND(I271&lt;&gt;"107 ハーフマラソン",I271&lt;&gt;"062 10000mW"),D270 &amp; "-" &amp; I271,D270 &amp; "-" &amp; I271 &amp; J271)</f>
        <v>-</v>
      </c>
      <c r="AT271" s="5" t="str">
        <f>IF(ISERROR(VLOOKUP(個人情報!$AS271,登録者リスト!#REF!,4,FALSE)),"○","")</f>
        <v>○</v>
      </c>
      <c r="AU271" s="5" t="e">
        <f>IF(AND(I271&lt;&gt;"107 ハーフマラソン",I271&lt;&gt;"062 10000mW"),#REF! &amp; "-" &amp; I271,#REF! &amp; "-" &amp; I271 &amp; J271)</f>
        <v>#REF!</v>
      </c>
      <c r="AV271" s="5" t="str">
        <f>IF(ISERROR(VLOOKUP(AU271,突破者リスト外資格記録入力シート!$D$7:$M$106,2,FALSE)),"○","")</f>
        <v>○</v>
      </c>
      <c r="AX271" s="5" t="str">
        <f>IF(I271="107 ハーフマラソン","H",IF(I271="062 10000mW","W",""))</f>
        <v/>
      </c>
      <c r="AY271" s="5" t="e">
        <f>VLOOKUP($I271 &amp; $J271,標準記録!$A$1:$D$26,2,FALSE)</f>
        <v>#N/A</v>
      </c>
      <c r="AZ271" s="5" t="e">
        <f>VLOOKUP($I271 &amp; $J271,標準記録!$A$1:$D$26,3,FALSE)</f>
        <v>#N/A</v>
      </c>
      <c r="BA271" s="5" t="e">
        <f>VLOOKUP($I271 &amp; $J271,標準記録!$A$1:$D$26,4,FALSE)</f>
        <v>#N/A</v>
      </c>
      <c r="BB271" s="5" t="str">
        <f>IF(BC271="","",A270)</f>
        <v/>
      </c>
      <c r="BC271" s="5" t="str">
        <f>IF(OR(I271="201 十種競技",I271="202 七種競技"),#REF!,"")</f>
        <v/>
      </c>
      <c r="BD271" s="5" t="str">
        <f>IF(I271="107 ハーフマラソン",#REF!,"")</f>
        <v/>
      </c>
      <c r="BE271" s="5" t="str">
        <f>I271 &amp; K271</f>
        <v/>
      </c>
      <c r="BF271" s="5">
        <f>I271</f>
        <v>0</v>
      </c>
      <c r="BG271" s="5">
        <f>COUNTIF($BF$5:$BF$401,I271)</f>
        <v>160</v>
      </c>
      <c r="BH271" s="5">
        <f>COUNTIF($BE$5:$BE$401,I271 &amp; "B標準")</f>
        <v>0</v>
      </c>
    </row>
    <row r="272" spans="1:61" ht="15" thickTop="1" thickBot="1" x14ac:dyDescent="0.2">
      <c r="A272" s="309"/>
      <c r="B272" s="256" t="s">
        <v>128</v>
      </c>
      <c r="C272" s="257"/>
      <c r="D272" s="257"/>
      <c r="E272" s="257"/>
      <c r="F272" s="257"/>
      <c r="G272" s="258"/>
      <c r="H272" s="118"/>
      <c r="I272" s="259"/>
      <c r="J272" s="260"/>
      <c r="K272" s="260"/>
      <c r="L272" s="260"/>
      <c r="M272" s="260"/>
      <c r="N272" s="260"/>
      <c r="O272" s="260"/>
      <c r="P272" s="260"/>
      <c r="Q272" s="260"/>
      <c r="R272" s="260"/>
      <c r="S272" s="260"/>
      <c r="T272" s="260"/>
      <c r="U272" s="260"/>
      <c r="V272" s="260"/>
      <c r="W272" s="260"/>
      <c r="X272" s="260"/>
      <c r="Y272" s="260"/>
      <c r="Z272" s="260"/>
      <c r="AA272" s="260"/>
      <c r="AB272" s="260"/>
      <c r="AC272" s="260"/>
      <c r="AD272" s="260"/>
      <c r="AE272" s="260"/>
      <c r="AF272" s="260"/>
      <c r="AG272" s="260"/>
      <c r="AH272" s="260"/>
      <c r="AI272" s="260"/>
      <c r="AJ272" s="260"/>
      <c r="AK272" s="260"/>
      <c r="AL272" s="260"/>
      <c r="AM272" s="260"/>
      <c r="AN272" s="260"/>
      <c r="AO272" s="260"/>
      <c r="AP272" s="260"/>
      <c r="AQ272" s="261"/>
    </row>
    <row r="273" spans="1:61" ht="27" x14ac:dyDescent="0.15">
      <c r="A273" s="305"/>
      <c r="B273" s="289" t="s">
        <v>0</v>
      </c>
      <c r="C273" s="289" t="s">
        <v>242</v>
      </c>
      <c r="D273" s="289" t="str">
        <f>IF(C275="○","整理番号","登録番号")</f>
        <v>登録番号</v>
      </c>
      <c r="E273" s="134" t="s">
        <v>13550</v>
      </c>
      <c r="F273" s="291" t="s">
        <v>275</v>
      </c>
      <c r="G273" s="147" t="s">
        <v>1</v>
      </c>
      <c r="H273" s="269" t="s">
        <v>13551</v>
      </c>
      <c r="I273" s="292" t="s">
        <v>2</v>
      </c>
      <c r="J273" s="269" t="s">
        <v>284</v>
      </c>
      <c r="K273" s="269" t="s">
        <v>3</v>
      </c>
      <c r="L273" s="136" t="s">
        <v>243</v>
      </c>
      <c r="M273" s="137" t="s">
        <v>16</v>
      </c>
      <c r="N273" s="274" t="s">
        <v>4</v>
      </c>
      <c r="O273" s="275"/>
      <c r="P273" s="275"/>
      <c r="Q273" s="275"/>
      <c r="R273" s="275"/>
      <c r="S273" s="275"/>
      <c r="T273" s="275"/>
      <c r="U273" s="275"/>
      <c r="V273" s="275"/>
      <c r="W273" s="275"/>
      <c r="X273" s="275"/>
      <c r="Y273" s="275"/>
      <c r="Z273" s="275"/>
      <c r="AA273" s="275"/>
      <c r="AB273" s="276"/>
      <c r="AC273" s="138" t="s">
        <v>16</v>
      </c>
      <c r="AD273" s="277" t="s">
        <v>448</v>
      </c>
      <c r="AE273" s="278"/>
      <c r="AF273" s="278"/>
      <c r="AG273" s="278"/>
      <c r="AH273" s="278"/>
      <c r="AI273" s="278"/>
      <c r="AJ273" s="278"/>
      <c r="AK273" s="274" t="s">
        <v>445</v>
      </c>
      <c r="AL273" s="275"/>
      <c r="AM273" s="275"/>
      <c r="AN273" s="275"/>
      <c r="AO273" s="275"/>
      <c r="AP273" s="275"/>
      <c r="AQ273" s="279"/>
    </row>
    <row r="274" spans="1:61" ht="14.25" thickBot="1" x14ac:dyDescent="0.2">
      <c r="A274" s="306"/>
      <c r="B274" s="290"/>
      <c r="C274" s="290"/>
      <c r="D274" s="290"/>
      <c r="E274" s="139" t="s">
        <v>6</v>
      </c>
      <c r="F274" s="270"/>
      <c r="G274" s="148" t="s">
        <v>7</v>
      </c>
      <c r="H274" s="270"/>
      <c r="I274" s="293"/>
      <c r="J274" s="273"/>
      <c r="K274" s="273"/>
      <c r="L274" s="141"/>
      <c r="M274" s="142"/>
      <c r="N274" s="280" t="s">
        <v>8</v>
      </c>
      <c r="O274" s="281"/>
      <c r="P274" s="281"/>
      <c r="Q274" s="281"/>
      <c r="R274" s="281"/>
      <c r="S274" s="281"/>
      <c r="T274" s="282"/>
      <c r="U274" s="151"/>
      <c r="V274" s="143" t="s">
        <v>10</v>
      </c>
      <c r="W274" s="144"/>
      <c r="X274" s="160"/>
      <c r="Y274" s="144"/>
      <c r="Z274" s="160"/>
      <c r="AA274" s="145"/>
      <c r="AB274" s="140" t="s">
        <v>11</v>
      </c>
      <c r="AC274" s="146"/>
      <c r="AD274" s="283" t="s">
        <v>8</v>
      </c>
      <c r="AE274" s="284"/>
      <c r="AF274" s="284"/>
      <c r="AG274" s="284"/>
      <c r="AH274" s="284"/>
      <c r="AI274" s="284"/>
      <c r="AJ274" s="285"/>
      <c r="AK274" s="280" t="s">
        <v>8</v>
      </c>
      <c r="AL274" s="281"/>
      <c r="AM274" s="281"/>
      <c r="AN274" s="281"/>
      <c r="AO274" s="281"/>
      <c r="AP274" s="281"/>
      <c r="AQ274" s="286"/>
    </row>
    <row r="275" spans="1:61" x14ac:dyDescent="0.15">
      <c r="A275" s="307">
        <v>55</v>
      </c>
      <c r="B275" s="271" t="str">
        <f>IF(OR(B270="",E275=""),"",B270+1)</f>
        <v/>
      </c>
      <c r="C275" s="225"/>
      <c r="D275" s="223"/>
      <c r="E275" s="119" t="str">
        <f>IF(C275="○",IF($D275&lt;&gt;"",VLOOKUP($D275,新規学連登録者入力シート!$A$2:$U$101,8,FALSE),""),IF($D275&lt;&gt;"",IF(VLOOKUP(個人情報!$D275,登録者リスト!$A$1:$F$43729,4,FALSE)=基本情報!$D$6,VLOOKUP(個人情報!$D275,登録者リスト!$A$1:$F$43729,3,FALSE),""),""))</f>
        <v/>
      </c>
      <c r="F275" s="214" t="str">
        <f>IF(C275="○",IF($D275&lt;&gt;"",VLOOKUP($D275,新規学連登録者入力シート!$A$2:$U$101,9,FALSE),""),IF($D275&lt;&gt;"",IF(VLOOKUP(個人情報!$D275,登録者リスト!$A$1:$G$43729,4,FALSE)=基本情報!$D$6,VLOOKUP(個人情報!$D275,登録者リスト!$A$1:$G$43729,7,FALSE),""),""))</f>
        <v/>
      </c>
      <c r="G275" s="120" t="str">
        <f>IF(C275="○",IF($D275&lt;&gt;"",VLOOKUP($D275,新規学連登録者入力シート!$A$2:$U$101,14,FALSE),""),IF($D275&lt;&gt;"",IF(VLOOKUP(個人情報!$D275,登録者リスト!$A$1:$F$43729,4,FALSE)=基本情報!$D$6,VLOOKUP(個人情報!$D275,登録者リスト!$A$1:$F$43729,5,FALSE),""),""))</f>
        <v/>
      </c>
      <c r="H275" s="212" t="str">
        <f>IF(C275="○",IF($D275&lt;&gt;"",VLOOKUP($D275,新規学連登録者入力シート!$A$2:$U$101,19,FALSE),""),IF($D275&lt;&gt;"",IF(VLOOKUP(個人情報!$D275,登録者リスト!$A$1:$H$43729,4,FALSE)=基本情報!$D$6,VLOOKUP(個人情報!$D275,登録者リスト!$A$1:$H$43729,8,FALSE),""),""))</f>
        <v/>
      </c>
      <c r="I275" s="216"/>
      <c r="J275" s="216"/>
      <c r="K275" s="218" t="str">
        <f>IFERROR(IF(I275="","",IF(AND(I275&lt;&gt;"107 ハーフマラソン",I275&lt;&gt;"062 10000mW"),IF(BA275="T",IF(VALUE(M275)&lt;=AY275,"A標準",IF(VALUE(M275)&lt;=AZ275,"B標準","未突破")),IF(VALUE(M275)&gt;=AY275,"A標準",IF(VALUE(M275)&gt;=AZ275,"B標準","未突破"))),IF(VALUE(M275)&lt;=AZ275,"","未突破"))),"")</f>
        <v/>
      </c>
      <c r="L275" s="105"/>
      <c r="M275" s="267" t="str">
        <f>IF(U275="",ASC(N275&amp;IF(P275&lt;&gt;"",TEXT(P275,"00"),"")&amp;IF(R275&lt;&gt;"",TEXT(R275,"00"),"")&amp;IF(T275&lt;&gt;"",TEXT(T275,"00"),"")),ASC(U275))</f>
        <v/>
      </c>
      <c r="N275" s="223"/>
      <c r="O275" s="196" t="s">
        <v>239</v>
      </c>
      <c r="P275" s="250"/>
      <c r="Q275" s="196" t="s">
        <v>240</v>
      </c>
      <c r="R275" s="250"/>
      <c r="S275" s="208" t="s">
        <v>241</v>
      </c>
      <c r="T275" s="252"/>
      <c r="U275" s="150"/>
      <c r="V275" s="152"/>
      <c r="W275" s="153" t="s">
        <v>23</v>
      </c>
      <c r="X275" s="161"/>
      <c r="Y275" s="153" t="s">
        <v>24</v>
      </c>
      <c r="Z275" s="161"/>
      <c r="AA275" s="153" t="s">
        <v>26</v>
      </c>
      <c r="AB275" s="216"/>
      <c r="AC275" s="101" t="e">
        <f>IF(#REF!="",ASC(AD275&amp;IF(AF275&lt;&gt;"",TEXT(AF275,"00"),"")&amp;IF(AH275&lt;&gt;"",TEXT(AH275,"00"),"")&amp;IF(AJ275&lt;&gt;"",TEXT(AJ275,"00"),"")),ASC(#REF!))</f>
        <v>#REF!</v>
      </c>
      <c r="AD275" s="198" t="str">
        <f>IF(I275="","",IF(I275="201 十種競技","",VLOOKUP(I275,大学記録!$A$3:$H$5,2,FALSE)))</f>
        <v/>
      </c>
      <c r="AE275" s="200" t="s">
        <v>239</v>
      </c>
      <c r="AF275" s="202" t="str">
        <f>IF(I275="","",IF(I275="201 十種競技","",VLOOKUP(I275,大学記録!$A$3:$H$5,4,FALSE)))</f>
        <v/>
      </c>
      <c r="AG275" s="200" t="s">
        <v>240</v>
      </c>
      <c r="AH275" s="202" t="str">
        <f>IF(I275="","",IF(I275="201 十種競技","",VLOOKUP(I275,大学記録!$A$3:$H$5,6,FALSE)))</f>
        <v/>
      </c>
      <c r="AI275" s="204" t="s">
        <v>241</v>
      </c>
      <c r="AJ275" s="262" t="str">
        <f>IF(I275="","",IF(I275="201 十種競技","",VLOOKUP(I275,大学記録!$A$3:$H$5,8,FALSE)))</f>
        <v/>
      </c>
      <c r="AK275" s="223"/>
      <c r="AL275" s="196" t="s">
        <v>239</v>
      </c>
      <c r="AM275" s="250"/>
      <c r="AN275" s="196" t="s">
        <v>240</v>
      </c>
      <c r="AO275" s="250"/>
      <c r="AP275" s="208" t="s">
        <v>241</v>
      </c>
      <c r="AQ275" s="287"/>
      <c r="AS275" s="5" t="str">
        <f>IF(AND(I275&lt;&gt;"107 ハーフマラソン",I275&lt;&gt;"062 10000mW"),D275 &amp; "-" &amp; I275,D275 &amp; "-" &amp; I275 &amp; J275)</f>
        <v>-</v>
      </c>
      <c r="AT275" s="5" t="str">
        <f>IF(ISERROR(VLOOKUP(個人情報!$AS275,登録者リスト!#REF!,4,FALSE)),"○","")</f>
        <v>○</v>
      </c>
      <c r="AU275" s="5" t="e">
        <f>IF(AND(I275&lt;&gt;"107 ハーフマラソン",I275&lt;&gt;"062 10000mW"),#REF! &amp; "-" &amp; I275,#REF! &amp; "-" &amp; I275 &amp; J275)</f>
        <v>#REF!</v>
      </c>
      <c r="AV275" s="5" t="str">
        <f>IF(ISERROR(VLOOKUP(AU275,突破者リスト外資格記録入力シート!$D$7:$M$106,2,FALSE)),"○","")</f>
        <v>○</v>
      </c>
      <c r="AW275" s="5" t="str">
        <f>IF(C275="○","整理番号","登録番号")</f>
        <v>登録番号</v>
      </c>
      <c r="AX275" s="5" t="str">
        <f>IF(I275="107 ハーフマラソン","H",IF(I275="062 10000mW","W",""))</f>
        <v/>
      </c>
      <c r="AY275" s="5" t="e">
        <f>VLOOKUP($I275 &amp; $J275,標準記録!$A$1:$D$26,2,FALSE)</f>
        <v>#N/A</v>
      </c>
      <c r="AZ275" s="5" t="e">
        <f>VLOOKUP($I275 &amp; $J275,標準記録!$A$1:$D$26,3,FALSE)</f>
        <v>#N/A</v>
      </c>
      <c r="BA275" s="5" t="e">
        <f>VLOOKUP($I275 &amp; $J275,標準記録!$A$1:$D$26,4,FALSE)</f>
        <v>#N/A</v>
      </c>
      <c r="BB275" s="5" t="str">
        <f>IF(BC275="","",A275)</f>
        <v/>
      </c>
      <c r="BC275" s="5" t="str">
        <f>IF(OR(I275="201 十種競技",I275="202 七種競技"),#REF!,"")</f>
        <v/>
      </c>
      <c r="BD275" s="5" t="str">
        <f>IF(I275="107 ハーフマラソン",#REF!,"")</f>
        <v/>
      </c>
      <c r="BE275" s="5" t="str">
        <f>I275 &amp; K275</f>
        <v/>
      </c>
      <c r="BF275" s="5">
        <f>I275</f>
        <v>0</v>
      </c>
      <c r="BG275" s="5">
        <f>COUNTIF($BF$5:$BF$401,I275)</f>
        <v>160</v>
      </c>
      <c r="BH275" s="5">
        <f>COUNTIF($BE$5:$BE$401,I275 &amp; "B標準")</f>
        <v>0</v>
      </c>
      <c r="BI275" s="5" t="str">
        <f>D273 &amp; D275</f>
        <v>登録番号</v>
      </c>
    </row>
    <row r="276" spans="1:61" ht="14.25" thickBot="1" x14ac:dyDescent="0.2">
      <c r="A276" s="308"/>
      <c r="B276" s="272"/>
      <c r="C276" s="226"/>
      <c r="D276" s="224"/>
      <c r="E276" s="121" t="str">
        <f>IF(C275="○",IF($D275&lt;&gt;"",VLOOKUP($D275,新規学連登録者入力シート!$A$2:$U$101,7,FALSE),""),IF($D275&lt;&gt;"",IF(VLOOKUP(個人情報!$D275,登録者リスト!$A$1:$F$43729,4,FALSE)=基本情報!$D$6,VLOOKUP(個人情報!$D275,登録者リスト!$A$1:$F$43729,2,FALSE),""),""))</f>
        <v/>
      </c>
      <c r="F276" s="215"/>
      <c r="G276" s="121" t="str">
        <f>IF(C275="○",IF($D275&lt;&gt;"",VLOOKUP($D275,新規学連登録者入力シート!$A$2:$U$101,19,FALSE),""),IF($D275&lt;&gt;"",IF(VLOOKUP(個人情報!$D275,登録者リスト!$A$1:$F$43729,4,FALSE)=基本情報!$D$6,VLOOKUP(個人情報!$D275,登録者リスト!$A$1:$F$43729,6,FALSE),""),""))</f>
        <v/>
      </c>
      <c r="H276" s="213"/>
      <c r="I276" s="217"/>
      <c r="J276" s="217"/>
      <c r="K276" s="219"/>
      <c r="L276" s="106"/>
      <c r="M276" s="268"/>
      <c r="N276" s="224"/>
      <c r="O276" s="197"/>
      <c r="P276" s="251"/>
      <c r="Q276" s="197"/>
      <c r="R276" s="251"/>
      <c r="S276" s="209"/>
      <c r="T276" s="253"/>
      <c r="U276" s="162"/>
      <c r="V276" s="154"/>
      <c r="W276" s="155" t="s">
        <v>23</v>
      </c>
      <c r="X276" s="94"/>
      <c r="Y276" s="155" t="s">
        <v>25</v>
      </c>
      <c r="Z276" s="94"/>
      <c r="AA276" s="155" t="s">
        <v>26</v>
      </c>
      <c r="AB276" s="217"/>
      <c r="AC276" s="102" t="e">
        <f>IF(#REF!="",ASC(AD275&amp;IF(AF276&lt;&gt;"",TEXT(AF276,"00"),"")&amp;IF(AH276&lt;&gt;"",TEXT(AH276,"00"),"")&amp;IF(AJ276&lt;&gt;"",TEXT(AJ276,"00"),"")),ASC(#REF!))</f>
        <v>#REF!</v>
      </c>
      <c r="AD276" s="199"/>
      <c r="AE276" s="201"/>
      <c r="AF276" s="203"/>
      <c r="AG276" s="201"/>
      <c r="AH276" s="203"/>
      <c r="AI276" s="205"/>
      <c r="AJ276" s="263"/>
      <c r="AK276" s="224"/>
      <c r="AL276" s="197"/>
      <c r="AM276" s="251"/>
      <c r="AN276" s="197"/>
      <c r="AO276" s="251"/>
      <c r="AP276" s="209"/>
      <c r="AQ276" s="288"/>
      <c r="AS276" s="5" t="str">
        <f>IF(AND(I276&lt;&gt;"107 ハーフマラソン",I276&lt;&gt;"062 10000mW"),D275 &amp; "-" &amp; I276,D275 &amp; "-" &amp; I276 &amp; J276)</f>
        <v>-</v>
      </c>
      <c r="AT276" s="5" t="str">
        <f>IF(ISERROR(VLOOKUP(個人情報!$AS276,登録者リスト!#REF!,4,FALSE)),"○","")</f>
        <v>○</v>
      </c>
      <c r="AU276" s="5" t="e">
        <f>IF(AND(I276&lt;&gt;"107 ハーフマラソン",I276&lt;&gt;"062 10000mW"),#REF! &amp; "-" &amp; I276,#REF! &amp; "-" &amp; I276 &amp; J276)</f>
        <v>#REF!</v>
      </c>
      <c r="AV276" s="5" t="str">
        <f>IF(ISERROR(VLOOKUP(AU276,突破者リスト外資格記録入力シート!$D$7:$M$106,2,FALSE)),"○","")</f>
        <v>○</v>
      </c>
      <c r="AX276" s="5" t="str">
        <f>IF(I276="107 ハーフマラソン","H",IF(I276="062 10000mW","W",""))</f>
        <v/>
      </c>
      <c r="AY276" s="5" t="e">
        <f>VLOOKUP($I276 &amp; $J276,標準記録!$A$1:$D$26,2,FALSE)</f>
        <v>#N/A</v>
      </c>
      <c r="AZ276" s="5" t="e">
        <f>VLOOKUP($I276 &amp; $J276,標準記録!$A$1:$D$26,3,FALSE)</f>
        <v>#N/A</v>
      </c>
      <c r="BA276" s="5" t="e">
        <f>VLOOKUP($I276 &amp; $J276,標準記録!$A$1:$D$26,4,FALSE)</f>
        <v>#N/A</v>
      </c>
      <c r="BB276" s="5" t="str">
        <f>IF(BC276="","",A275)</f>
        <v/>
      </c>
      <c r="BC276" s="5" t="str">
        <f>IF(OR(I276="201 十種競技",I276="202 七種競技"),#REF!,"")</f>
        <v/>
      </c>
      <c r="BD276" s="5" t="str">
        <f>IF(I276="107 ハーフマラソン",#REF!,"")</f>
        <v/>
      </c>
      <c r="BE276" s="5" t="str">
        <f>I276 &amp; K276</f>
        <v/>
      </c>
      <c r="BF276" s="5">
        <f>I276</f>
        <v>0</v>
      </c>
      <c r="BG276" s="5">
        <f>COUNTIF($BF$5:$BF$401,I276)</f>
        <v>160</v>
      </c>
      <c r="BH276" s="5">
        <f>COUNTIF($BE$5:$BE$401,I276 &amp; "B標準")</f>
        <v>0</v>
      </c>
    </row>
    <row r="277" spans="1:61" ht="15" thickTop="1" thickBot="1" x14ac:dyDescent="0.2">
      <c r="A277" s="309"/>
      <c r="B277" s="256" t="s">
        <v>128</v>
      </c>
      <c r="C277" s="257"/>
      <c r="D277" s="257"/>
      <c r="E277" s="257"/>
      <c r="F277" s="257"/>
      <c r="G277" s="258"/>
      <c r="H277" s="118"/>
      <c r="I277" s="259"/>
      <c r="J277" s="260"/>
      <c r="K277" s="260"/>
      <c r="L277" s="260"/>
      <c r="M277" s="260"/>
      <c r="N277" s="260"/>
      <c r="O277" s="260"/>
      <c r="P277" s="260"/>
      <c r="Q277" s="260"/>
      <c r="R277" s="260"/>
      <c r="S277" s="260"/>
      <c r="T277" s="260"/>
      <c r="U277" s="260"/>
      <c r="V277" s="260"/>
      <c r="W277" s="260"/>
      <c r="X277" s="260"/>
      <c r="Y277" s="260"/>
      <c r="Z277" s="260"/>
      <c r="AA277" s="260"/>
      <c r="AB277" s="260"/>
      <c r="AC277" s="260"/>
      <c r="AD277" s="260"/>
      <c r="AE277" s="260"/>
      <c r="AF277" s="260"/>
      <c r="AG277" s="260"/>
      <c r="AH277" s="260"/>
      <c r="AI277" s="260"/>
      <c r="AJ277" s="260"/>
      <c r="AK277" s="260"/>
      <c r="AL277" s="260"/>
      <c r="AM277" s="260"/>
      <c r="AN277" s="260"/>
      <c r="AO277" s="260"/>
      <c r="AP277" s="260"/>
      <c r="AQ277" s="261"/>
    </row>
    <row r="278" spans="1:61" ht="27" x14ac:dyDescent="0.15">
      <c r="A278" s="305"/>
      <c r="B278" s="289" t="s">
        <v>0</v>
      </c>
      <c r="C278" s="289" t="s">
        <v>242</v>
      </c>
      <c r="D278" s="289" t="str">
        <f>IF(C280="○","整理番号","登録番号")</f>
        <v>登録番号</v>
      </c>
      <c r="E278" s="134" t="s">
        <v>13550</v>
      </c>
      <c r="F278" s="291" t="s">
        <v>275</v>
      </c>
      <c r="G278" s="147" t="s">
        <v>1</v>
      </c>
      <c r="H278" s="269" t="s">
        <v>13551</v>
      </c>
      <c r="I278" s="292" t="s">
        <v>2</v>
      </c>
      <c r="J278" s="269" t="s">
        <v>284</v>
      </c>
      <c r="K278" s="269" t="s">
        <v>3</v>
      </c>
      <c r="L278" s="136" t="s">
        <v>243</v>
      </c>
      <c r="M278" s="137" t="s">
        <v>16</v>
      </c>
      <c r="N278" s="274" t="s">
        <v>4</v>
      </c>
      <c r="O278" s="275"/>
      <c r="P278" s="275"/>
      <c r="Q278" s="275"/>
      <c r="R278" s="275"/>
      <c r="S278" s="275"/>
      <c r="T278" s="275"/>
      <c r="U278" s="275"/>
      <c r="V278" s="275"/>
      <c r="W278" s="275"/>
      <c r="X278" s="275"/>
      <c r="Y278" s="275"/>
      <c r="Z278" s="275"/>
      <c r="AA278" s="275"/>
      <c r="AB278" s="276"/>
      <c r="AC278" s="138" t="s">
        <v>16</v>
      </c>
      <c r="AD278" s="277" t="s">
        <v>448</v>
      </c>
      <c r="AE278" s="278"/>
      <c r="AF278" s="278"/>
      <c r="AG278" s="278"/>
      <c r="AH278" s="278"/>
      <c r="AI278" s="278"/>
      <c r="AJ278" s="278"/>
      <c r="AK278" s="274" t="s">
        <v>445</v>
      </c>
      <c r="AL278" s="275"/>
      <c r="AM278" s="275"/>
      <c r="AN278" s="275"/>
      <c r="AO278" s="275"/>
      <c r="AP278" s="275"/>
      <c r="AQ278" s="279"/>
    </row>
    <row r="279" spans="1:61" ht="14.25" thickBot="1" x14ac:dyDescent="0.2">
      <c r="A279" s="306"/>
      <c r="B279" s="290"/>
      <c r="C279" s="290"/>
      <c r="D279" s="290"/>
      <c r="E279" s="139" t="s">
        <v>6</v>
      </c>
      <c r="F279" s="270"/>
      <c r="G279" s="148" t="s">
        <v>7</v>
      </c>
      <c r="H279" s="270"/>
      <c r="I279" s="293"/>
      <c r="J279" s="273"/>
      <c r="K279" s="273"/>
      <c r="L279" s="141"/>
      <c r="M279" s="142"/>
      <c r="N279" s="280" t="s">
        <v>8</v>
      </c>
      <c r="O279" s="281"/>
      <c r="P279" s="281"/>
      <c r="Q279" s="281"/>
      <c r="R279" s="281"/>
      <c r="S279" s="281"/>
      <c r="T279" s="282"/>
      <c r="U279" s="151"/>
      <c r="V279" s="143" t="s">
        <v>10</v>
      </c>
      <c r="W279" s="144"/>
      <c r="X279" s="160"/>
      <c r="Y279" s="144"/>
      <c r="Z279" s="160"/>
      <c r="AA279" s="145"/>
      <c r="AB279" s="140" t="s">
        <v>11</v>
      </c>
      <c r="AC279" s="146"/>
      <c r="AD279" s="283" t="s">
        <v>8</v>
      </c>
      <c r="AE279" s="284"/>
      <c r="AF279" s="284"/>
      <c r="AG279" s="284"/>
      <c r="AH279" s="284"/>
      <c r="AI279" s="284"/>
      <c r="AJ279" s="285"/>
      <c r="AK279" s="280" t="s">
        <v>8</v>
      </c>
      <c r="AL279" s="281"/>
      <c r="AM279" s="281"/>
      <c r="AN279" s="281"/>
      <c r="AO279" s="281"/>
      <c r="AP279" s="281"/>
      <c r="AQ279" s="286"/>
    </row>
    <row r="280" spans="1:61" x14ac:dyDescent="0.15">
      <c r="A280" s="307">
        <v>56</v>
      </c>
      <c r="B280" s="271" t="str">
        <f>IF(OR(B275="",E280=""),"",B275+1)</f>
        <v/>
      </c>
      <c r="C280" s="225"/>
      <c r="D280" s="223"/>
      <c r="E280" s="119" t="str">
        <f>IF(C280="○",IF($D280&lt;&gt;"",VLOOKUP($D280,新規学連登録者入力シート!$A$2:$U$101,8,FALSE),""),IF($D280&lt;&gt;"",IF(VLOOKUP(個人情報!$D280,登録者リスト!$A$1:$F$43729,4,FALSE)=基本情報!$D$6,VLOOKUP(個人情報!$D280,登録者リスト!$A$1:$F$43729,3,FALSE),""),""))</f>
        <v/>
      </c>
      <c r="F280" s="214" t="str">
        <f>IF(C280="○",IF($D280&lt;&gt;"",VLOOKUP($D280,新規学連登録者入力シート!$A$2:$U$101,9,FALSE),""),IF($D280&lt;&gt;"",IF(VLOOKUP(個人情報!$D280,登録者リスト!$A$1:$G$43729,4,FALSE)=基本情報!$D$6,VLOOKUP(個人情報!$D280,登録者リスト!$A$1:$G$43729,7,FALSE),""),""))</f>
        <v/>
      </c>
      <c r="G280" s="120" t="str">
        <f>IF(C280="○",IF($D280&lt;&gt;"",VLOOKUP($D280,新規学連登録者入力シート!$A$2:$U$101,14,FALSE),""),IF($D280&lt;&gt;"",IF(VLOOKUP(個人情報!$D280,登録者リスト!$A$1:$F$43729,4,FALSE)=基本情報!$D$6,VLOOKUP(個人情報!$D280,登録者リスト!$A$1:$F$43729,5,FALSE),""),""))</f>
        <v/>
      </c>
      <c r="H280" s="212" t="str">
        <f>IF(C280="○",IF($D280&lt;&gt;"",VLOOKUP($D280,新規学連登録者入力シート!$A$2:$U$101,19,FALSE),""),IF($D280&lt;&gt;"",IF(VLOOKUP(個人情報!$D280,登録者リスト!$A$1:$H$43729,4,FALSE)=基本情報!$D$6,VLOOKUP(個人情報!$D280,登録者リスト!$A$1:$H$43729,8,FALSE),""),""))</f>
        <v/>
      </c>
      <c r="I280" s="216"/>
      <c r="J280" s="216"/>
      <c r="K280" s="218" t="str">
        <f>IFERROR(IF(I280="","",IF(AND(I280&lt;&gt;"107 ハーフマラソン",I280&lt;&gt;"062 10000mW"),IF(BA280="T",IF(VALUE(M280)&lt;=AY280,"A標準",IF(VALUE(M280)&lt;=AZ280,"B標準","未突破")),IF(VALUE(M280)&gt;=AY280,"A標準",IF(VALUE(M280)&gt;=AZ280,"B標準","未突破"))),IF(VALUE(M280)&lt;=AZ280,"","未突破"))),"")</f>
        <v/>
      </c>
      <c r="L280" s="105"/>
      <c r="M280" s="267" t="str">
        <f>IF(U280="",ASC(N280&amp;IF(P280&lt;&gt;"",TEXT(P280,"00"),"")&amp;IF(R280&lt;&gt;"",TEXT(R280,"00"),"")&amp;IF(T280&lt;&gt;"",TEXT(T280,"00"),"")),ASC(U280))</f>
        <v/>
      </c>
      <c r="N280" s="223"/>
      <c r="O280" s="196" t="s">
        <v>239</v>
      </c>
      <c r="P280" s="250"/>
      <c r="Q280" s="196" t="s">
        <v>240</v>
      </c>
      <c r="R280" s="250"/>
      <c r="S280" s="208" t="s">
        <v>241</v>
      </c>
      <c r="T280" s="252"/>
      <c r="U280" s="150"/>
      <c r="V280" s="152"/>
      <c r="W280" s="153" t="s">
        <v>23</v>
      </c>
      <c r="X280" s="161"/>
      <c r="Y280" s="153" t="s">
        <v>24</v>
      </c>
      <c r="Z280" s="161"/>
      <c r="AA280" s="153" t="s">
        <v>26</v>
      </c>
      <c r="AB280" s="216"/>
      <c r="AC280" s="101" t="e">
        <f>IF(#REF!="",ASC(AD280&amp;IF(AF280&lt;&gt;"",TEXT(AF280,"00"),"")&amp;IF(AH280&lt;&gt;"",TEXT(AH280,"00"),"")&amp;IF(AJ280&lt;&gt;"",TEXT(AJ280,"00"),"")),ASC(#REF!))</f>
        <v>#REF!</v>
      </c>
      <c r="AD280" s="198" t="str">
        <f>IF(I280="","",IF(I280="201 十種競技","",VLOOKUP(I280,大学記録!$A$3:$H$5,2,FALSE)))</f>
        <v/>
      </c>
      <c r="AE280" s="200" t="s">
        <v>239</v>
      </c>
      <c r="AF280" s="202" t="str">
        <f>IF(I280="","",IF(I280="201 十種競技","",VLOOKUP(I280,大学記録!$A$3:$H$5,4,FALSE)))</f>
        <v/>
      </c>
      <c r="AG280" s="200" t="s">
        <v>240</v>
      </c>
      <c r="AH280" s="202" t="str">
        <f>IF(I280="","",IF(I280="201 十種競技","",VLOOKUP(I280,大学記録!$A$3:$H$5,6,FALSE)))</f>
        <v/>
      </c>
      <c r="AI280" s="204" t="s">
        <v>241</v>
      </c>
      <c r="AJ280" s="262" t="str">
        <f>IF(I280="","",IF(I280="201 十種競技","",VLOOKUP(I280,大学記録!$A$3:$H$5,8,FALSE)))</f>
        <v/>
      </c>
      <c r="AK280" s="223"/>
      <c r="AL280" s="196" t="s">
        <v>239</v>
      </c>
      <c r="AM280" s="250"/>
      <c r="AN280" s="196" t="s">
        <v>240</v>
      </c>
      <c r="AO280" s="250"/>
      <c r="AP280" s="208" t="s">
        <v>241</v>
      </c>
      <c r="AQ280" s="287"/>
      <c r="AS280" s="5" t="str">
        <f>IF(AND(I280&lt;&gt;"107 ハーフマラソン",I280&lt;&gt;"062 10000mW"),D280 &amp; "-" &amp; I280,D280 &amp; "-" &amp; I280 &amp; J280)</f>
        <v>-</v>
      </c>
      <c r="AT280" s="5" t="str">
        <f>IF(ISERROR(VLOOKUP(個人情報!$AS280,登録者リスト!#REF!,4,FALSE)),"○","")</f>
        <v>○</v>
      </c>
      <c r="AU280" s="5" t="e">
        <f>IF(AND(I280&lt;&gt;"107 ハーフマラソン",I280&lt;&gt;"062 10000mW"),#REF! &amp; "-" &amp; I280,#REF! &amp; "-" &amp; I280 &amp; J280)</f>
        <v>#REF!</v>
      </c>
      <c r="AV280" s="5" t="str">
        <f>IF(ISERROR(VLOOKUP(AU280,突破者リスト外資格記録入力シート!$D$7:$M$106,2,FALSE)),"○","")</f>
        <v>○</v>
      </c>
      <c r="AW280" s="5" t="str">
        <f>IF(C280="○","整理番号","登録番号")</f>
        <v>登録番号</v>
      </c>
      <c r="AX280" s="5" t="str">
        <f>IF(I280="107 ハーフマラソン","H",IF(I280="062 10000mW","W",""))</f>
        <v/>
      </c>
      <c r="AY280" s="5" t="e">
        <f>VLOOKUP($I280 &amp; $J280,標準記録!$A$1:$D$26,2,FALSE)</f>
        <v>#N/A</v>
      </c>
      <c r="AZ280" s="5" t="e">
        <f>VLOOKUP($I280 &amp; $J280,標準記録!$A$1:$D$26,3,FALSE)</f>
        <v>#N/A</v>
      </c>
      <c r="BA280" s="5" t="e">
        <f>VLOOKUP($I280 &amp; $J280,標準記録!$A$1:$D$26,4,FALSE)</f>
        <v>#N/A</v>
      </c>
      <c r="BB280" s="5" t="str">
        <f>IF(BC280="","",A280)</f>
        <v/>
      </c>
      <c r="BC280" s="5" t="str">
        <f>IF(OR(I280="201 十種競技",I280="202 七種競技"),#REF!,"")</f>
        <v/>
      </c>
      <c r="BD280" s="5" t="str">
        <f>IF(I280="107 ハーフマラソン",#REF!,"")</f>
        <v/>
      </c>
      <c r="BE280" s="5" t="str">
        <f>I280 &amp; K280</f>
        <v/>
      </c>
      <c r="BF280" s="5">
        <f>I280</f>
        <v>0</v>
      </c>
      <c r="BG280" s="5">
        <f>COUNTIF($BF$5:$BF$401,I280)</f>
        <v>160</v>
      </c>
      <c r="BH280" s="5">
        <f>COUNTIF($BE$5:$BE$401,I280 &amp; "B標準")</f>
        <v>0</v>
      </c>
      <c r="BI280" s="5" t="str">
        <f>D278 &amp; D280</f>
        <v>登録番号</v>
      </c>
    </row>
    <row r="281" spans="1:61" ht="14.25" thickBot="1" x14ac:dyDescent="0.2">
      <c r="A281" s="308"/>
      <c r="B281" s="272"/>
      <c r="C281" s="226"/>
      <c r="D281" s="224"/>
      <c r="E281" s="121" t="str">
        <f>IF(C280="○",IF($D280&lt;&gt;"",VLOOKUP($D280,新規学連登録者入力シート!$A$2:$U$101,7,FALSE),""),IF($D280&lt;&gt;"",IF(VLOOKUP(個人情報!$D280,登録者リスト!$A$1:$F$43729,4,FALSE)=基本情報!$D$6,VLOOKUP(個人情報!$D280,登録者リスト!$A$1:$F$43729,2,FALSE),""),""))</f>
        <v/>
      </c>
      <c r="F281" s="215"/>
      <c r="G281" s="121" t="str">
        <f>IF(C280="○",IF($D280&lt;&gt;"",VLOOKUP($D280,新規学連登録者入力シート!$A$2:$U$101,19,FALSE),""),IF($D280&lt;&gt;"",IF(VLOOKUP(個人情報!$D280,登録者リスト!$A$1:$F$43729,4,FALSE)=基本情報!$D$6,VLOOKUP(個人情報!$D280,登録者リスト!$A$1:$F$43729,6,FALSE),""),""))</f>
        <v/>
      </c>
      <c r="H281" s="213"/>
      <c r="I281" s="217"/>
      <c r="J281" s="217"/>
      <c r="K281" s="219"/>
      <c r="L281" s="106"/>
      <c r="M281" s="268"/>
      <c r="N281" s="224"/>
      <c r="O281" s="197"/>
      <c r="P281" s="251"/>
      <c r="Q281" s="197"/>
      <c r="R281" s="251"/>
      <c r="S281" s="209"/>
      <c r="T281" s="253"/>
      <c r="U281" s="162"/>
      <c r="V281" s="154"/>
      <c r="W281" s="155" t="s">
        <v>23</v>
      </c>
      <c r="X281" s="94"/>
      <c r="Y281" s="155" t="s">
        <v>25</v>
      </c>
      <c r="Z281" s="94"/>
      <c r="AA281" s="155" t="s">
        <v>26</v>
      </c>
      <c r="AB281" s="217"/>
      <c r="AC281" s="102" t="e">
        <f>IF(#REF!="",ASC(AD280&amp;IF(AF281&lt;&gt;"",TEXT(AF281,"00"),"")&amp;IF(AH281&lt;&gt;"",TEXT(AH281,"00"),"")&amp;IF(AJ281&lt;&gt;"",TEXT(AJ281,"00"),"")),ASC(#REF!))</f>
        <v>#REF!</v>
      </c>
      <c r="AD281" s="199"/>
      <c r="AE281" s="201"/>
      <c r="AF281" s="203"/>
      <c r="AG281" s="201"/>
      <c r="AH281" s="203"/>
      <c r="AI281" s="205"/>
      <c r="AJ281" s="263"/>
      <c r="AK281" s="224"/>
      <c r="AL281" s="197"/>
      <c r="AM281" s="251"/>
      <c r="AN281" s="197"/>
      <c r="AO281" s="251"/>
      <c r="AP281" s="209"/>
      <c r="AQ281" s="288"/>
      <c r="AS281" s="5" t="str">
        <f>IF(AND(I281&lt;&gt;"107 ハーフマラソン",I281&lt;&gt;"062 10000mW"),D280 &amp; "-" &amp; I281,D280 &amp; "-" &amp; I281 &amp; J281)</f>
        <v>-</v>
      </c>
      <c r="AT281" s="5" t="str">
        <f>IF(ISERROR(VLOOKUP(個人情報!$AS281,登録者リスト!#REF!,4,FALSE)),"○","")</f>
        <v>○</v>
      </c>
      <c r="AU281" s="5" t="e">
        <f>IF(AND(I281&lt;&gt;"107 ハーフマラソン",I281&lt;&gt;"062 10000mW"),#REF! &amp; "-" &amp; I281,#REF! &amp; "-" &amp; I281 &amp; J281)</f>
        <v>#REF!</v>
      </c>
      <c r="AV281" s="5" t="str">
        <f>IF(ISERROR(VLOOKUP(AU281,突破者リスト外資格記録入力シート!$D$7:$M$106,2,FALSE)),"○","")</f>
        <v>○</v>
      </c>
      <c r="AX281" s="5" t="str">
        <f>IF(I281="107 ハーフマラソン","H",IF(I281="062 10000mW","W",""))</f>
        <v/>
      </c>
      <c r="AY281" s="5" t="e">
        <f>VLOOKUP($I281 &amp; $J281,標準記録!$A$1:$D$26,2,FALSE)</f>
        <v>#N/A</v>
      </c>
      <c r="AZ281" s="5" t="e">
        <f>VLOOKUP($I281 &amp; $J281,標準記録!$A$1:$D$26,3,FALSE)</f>
        <v>#N/A</v>
      </c>
      <c r="BA281" s="5" t="e">
        <f>VLOOKUP($I281 &amp; $J281,標準記録!$A$1:$D$26,4,FALSE)</f>
        <v>#N/A</v>
      </c>
      <c r="BB281" s="5" t="str">
        <f>IF(BC281="","",A280)</f>
        <v/>
      </c>
      <c r="BC281" s="5" t="str">
        <f>IF(OR(I281="201 十種競技",I281="202 七種競技"),#REF!,"")</f>
        <v/>
      </c>
      <c r="BD281" s="5" t="str">
        <f>IF(I281="107 ハーフマラソン",#REF!,"")</f>
        <v/>
      </c>
      <c r="BE281" s="5" t="str">
        <f>I281 &amp; K281</f>
        <v/>
      </c>
      <c r="BF281" s="5">
        <f>I281</f>
        <v>0</v>
      </c>
      <c r="BG281" s="5">
        <f>COUNTIF($BF$5:$BF$401,I281)</f>
        <v>160</v>
      </c>
      <c r="BH281" s="5">
        <f>COUNTIF($BE$5:$BE$401,I281 &amp; "B標準")</f>
        <v>0</v>
      </c>
    </row>
    <row r="282" spans="1:61" ht="15" thickTop="1" thickBot="1" x14ac:dyDescent="0.2">
      <c r="A282" s="309"/>
      <c r="B282" s="256" t="s">
        <v>128</v>
      </c>
      <c r="C282" s="257"/>
      <c r="D282" s="257"/>
      <c r="E282" s="257"/>
      <c r="F282" s="257"/>
      <c r="G282" s="258"/>
      <c r="H282" s="118"/>
      <c r="I282" s="259"/>
      <c r="J282" s="260"/>
      <c r="K282" s="260"/>
      <c r="L282" s="260"/>
      <c r="M282" s="260"/>
      <c r="N282" s="260"/>
      <c r="O282" s="260"/>
      <c r="P282" s="260"/>
      <c r="Q282" s="260"/>
      <c r="R282" s="260"/>
      <c r="S282" s="260"/>
      <c r="T282" s="260"/>
      <c r="U282" s="260"/>
      <c r="V282" s="260"/>
      <c r="W282" s="260"/>
      <c r="X282" s="260"/>
      <c r="Y282" s="260"/>
      <c r="Z282" s="260"/>
      <c r="AA282" s="260"/>
      <c r="AB282" s="260"/>
      <c r="AC282" s="260"/>
      <c r="AD282" s="260"/>
      <c r="AE282" s="260"/>
      <c r="AF282" s="260"/>
      <c r="AG282" s="260"/>
      <c r="AH282" s="260"/>
      <c r="AI282" s="260"/>
      <c r="AJ282" s="260"/>
      <c r="AK282" s="260"/>
      <c r="AL282" s="260"/>
      <c r="AM282" s="260"/>
      <c r="AN282" s="260"/>
      <c r="AO282" s="260"/>
      <c r="AP282" s="260"/>
      <c r="AQ282" s="261"/>
    </row>
    <row r="283" spans="1:61" ht="27" x14ac:dyDescent="0.15">
      <c r="A283" s="305"/>
      <c r="B283" s="289" t="s">
        <v>0</v>
      </c>
      <c r="C283" s="289" t="s">
        <v>242</v>
      </c>
      <c r="D283" s="289" t="str">
        <f>IF(C285="○","整理番号","登録番号")</f>
        <v>登録番号</v>
      </c>
      <c r="E283" s="134" t="s">
        <v>13550</v>
      </c>
      <c r="F283" s="291" t="s">
        <v>275</v>
      </c>
      <c r="G283" s="147" t="s">
        <v>1</v>
      </c>
      <c r="H283" s="269" t="s">
        <v>13551</v>
      </c>
      <c r="I283" s="292" t="s">
        <v>2</v>
      </c>
      <c r="J283" s="269" t="s">
        <v>284</v>
      </c>
      <c r="K283" s="269" t="s">
        <v>3</v>
      </c>
      <c r="L283" s="136" t="s">
        <v>243</v>
      </c>
      <c r="M283" s="137" t="s">
        <v>16</v>
      </c>
      <c r="N283" s="274" t="s">
        <v>4</v>
      </c>
      <c r="O283" s="275"/>
      <c r="P283" s="275"/>
      <c r="Q283" s="275"/>
      <c r="R283" s="275"/>
      <c r="S283" s="275"/>
      <c r="T283" s="275"/>
      <c r="U283" s="275"/>
      <c r="V283" s="275"/>
      <c r="W283" s="275"/>
      <c r="X283" s="275"/>
      <c r="Y283" s="275"/>
      <c r="Z283" s="275"/>
      <c r="AA283" s="275"/>
      <c r="AB283" s="276"/>
      <c r="AC283" s="138" t="s">
        <v>16</v>
      </c>
      <c r="AD283" s="277" t="s">
        <v>448</v>
      </c>
      <c r="AE283" s="278"/>
      <c r="AF283" s="278"/>
      <c r="AG283" s="278"/>
      <c r="AH283" s="278"/>
      <c r="AI283" s="278"/>
      <c r="AJ283" s="278"/>
      <c r="AK283" s="274" t="s">
        <v>445</v>
      </c>
      <c r="AL283" s="275"/>
      <c r="AM283" s="275"/>
      <c r="AN283" s="275"/>
      <c r="AO283" s="275"/>
      <c r="AP283" s="275"/>
      <c r="AQ283" s="279"/>
    </row>
    <row r="284" spans="1:61" ht="14.25" thickBot="1" x14ac:dyDescent="0.2">
      <c r="A284" s="306"/>
      <c r="B284" s="290"/>
      <c r="C284" s="290"/>
      <c r="D284" s="290"/>
      <c r="E284" s="139" t="s">
        <v>6</v>
      </c>
      <c r="F284" s="270"/>
      <c r="G284" s="148" t="s">
        <v>7</v>
      </c>
      <c r="H284" s="270"/>
      <c r="I284" s="293"/>
      <c r="J284" s="273"/>
      <c r="K284" s="273"/>
      <c r="L284" s="141"/>
      <c r="M284" s="142"/>
      <c r="N284" s="280" t="s">
        <v>8</v>
      </c>
      <c r="O284" s="281"/>
      <c r="P284" s="281"/>
      <c r="Q284" s="281"/>
      <c r="R284" s="281"/>
      <c r="S284" s="281"/>
      <c r="T284" s="282"/>
      <c r="U284" s="151"/>
      <c r="V284" s="143" t="s">
        <v>10</v>
      </c>
      <c r="W284" s="144"/>
      <c r="X284" s="160"/>
      <c r="Y284" s="144"/>
      <c r="Z284" s="160"/>
      <c r="AA284" s="145"/>
      <c r="AB284" s="140" t="s">
        <v>11</v>
      </c>
      <c r="AC284" s="146"/>
      <c r="AD284" s="283" t="s">
        <v>8</v>
      </c>
      <c r="AE284" s="284"/>
      <c r="AF284" s="284"/>
      <c r="AG284" s="284"/>
      <c r="AH284" s="284"/>
      <c r="AI284" s="284"/>
      <c r="AJ284" s="285"/>
      <c r="AK284" s="280" t="s">
        <v>8</v>
      </c>
      <c r="AL284" s="281"/>
      <c r="AM284" s="281"/>
      <c r="AN284" s="281"/>
      <c r="AO284" s="281"/>
      <c r="AP284" s="281"/>
      <c r="AQ284" s="286"/>
    </row>
    <row r="285" spans="1:61" x14ac:dyDescent="0.15">
      <c r="A285" s="307">
        <v>57</v>
      </c>
      <c r="B285" s="271" t="str">
        <f>IF(OR(B280="",E285=""),"",B280+1)</f>
        <v/>
      </c>
      <c r="C285" s="225"/>
      <c r="D285" s="223"/>
      <c r="E285" s="119" t="str">
        <f>IF(C285="○",IF($D285&lt;&gt;"",VLOOKUP($D285,新規学連登録者入力シート!$A$2:$U$101,8,FALSE),""),IF($D285&lt;&gt;"",IF(VLOOKUP(個人情報!$D285,登録者リスト!$A$1:$F$43729,4,FALSE)=基本情報!$D$6,VLOOKUP(個人情報!$D285,登録者リスト!$A$1:$F$43729,3,FALSE),""),""))</f>
        <v/>
      </c>
      <c r="F285" s="214" t="str">
        <f>IF(C285="○",IF($D285&lt;&gt;"",VLOOKUP($D285,新規学連登録者入力シート!$A$2:$U$101,9,FALSE),""),IF($D285&lt;&gt;"",IF(VLOOKUP(個人情報!$D285,登録者リスト!$A$1:$G$43729,4,FALSE)=基本情報!$D$6,VLOOKUP(個人情報!$D285,登録者リスト!$A$1:$G$43729,7,FALSE),""),""))</f>
        <v/>
      </c>
      <c r="G285" s="120" t="str">
        <f>IF(C285="○",IF($D285&lt;&gt;"",VLOOKUP($D285,新規学連登録者入力シート!$A$2:$U$101,14,FALSE),""),IF($D285&lt;&gt;"",IF(VLOOKUP(個人情報!$D285,登録者リスト!$A$1:$F$43729,4,FALSE)=基本情報!$D$6,VLOOKUP(個人情報!$D285,登録者リスト!$A$1:$F$43729,5,FALSE),""),""))</f>
        <v/>
      </c>
      <c r="H285" s="212" t="str">
        <f>IF(C285="○",IF($D285&lt;&gt;"",VLOOKUP($D285,新規学連登録者入力シート!$A$2:$U$101,19,FALSE),""),IF($D285&lt;&gt;"",IF(VLOOKUP(個人情報!$D285,登録者リスト!$A$1:$H$43729,4,FALSE)=基本情報!$D$6,VLOOKUP(個人情報!$D285,登録者リスト!$A$1:$H$43729,8,FALSE),""),""))</f>
        <v/>
      </c>
      <c r="I285" s="216"/>
      <c r="J285" s="216"/>
      <c r="K285" s="218" t="str">
        <f>IFERROR(IF(I285="","",IF(AND(I285&lt;&gt;"107 ハーフマラソン",I285&lt;&gt;"062 10000mW"),IF(BA285="T",IF(VALUE(M285)&lt;=AY285,"A標準",IF(VALUE(M285)&lt;=AZ285,"B標準","未突破")),IF(VALUE(M285)&gt;=AY285,"A標準",IF(VALUE(M285)&gt;=AZ285,"B標準","未突破"))),IF(VALUE(M285)&lt;=AZ285,"","未突破"))),"")</f>
        <v/>
      </c>
      <c r="L285" s="105"/>
      <c r="M285" s="267" t="str">
        <f>IF(U285="",ASC(N285&amp;IF(P285&lt;&gt;"",TEXT(P285,"00"),"")&amp;IF(R285&lt;&gt;"",TEXT(R285,"00"),"")&amp;IF(T285&lt;&gt;"",TEXT(T285,"00"),"")),ASC(U285))</f>
        <v/>
      </c>
      <c r="N285" s="223"/>
      <c r="O285" s="196" t="s">
        <v>239</v>
      </c>
      <c r="P285" s="250"/>
      <c r="Q285" s="196" t="s">
        <v>240</v>
      </c>
      <c r="R285" s="250"/>
      <c r="S285" s="208" t="s">
        <v>241</v>
      </c>
      <c r="T285" s="252"/>
      <c r="U285" s="150"/>
      <c r="V285" s="152"/>
      <c r="W285" s="153" t="s">
        <v>23</v>
      </c>
      <c r="X285" s="161"/>
      <c r="Y285" s="153" t="s">
        <v>24</v>
      </c>
      <c r="Z285" s="161"/>
      <c r="AA285" s="153" t="s">
        <v>26</v>
      </c>
      <c r="AB285" s="216"/>
      <c r="AC285" s="101" t="e">
        <f>IF(#REF!="",ASC(AD285&amp;IF(AF285&lt;&gt;"",TEXT(AF285,"00"),"")&amp;IF(AH285&lt;&gt;"",TEXT(AH285,"00"),"")&amp;IF(AJ285&lt;&gt;"",TEXT(AJ285,"00"),"")),ASC(#REF!))</f>
        <v>#REF!</v>
      </c>
      <c r="AD285" s="198" t="str">
        <f>IF(I285="","",IF(I285="201 十種競技","",VLOOKUP(I285,大学記録!$A$3:$H$5,2,FALSE)))</f>
        <v/>
      </c>
      <c r="AE285" s="200" t="s">
        <v>239</v>
      </c>
      <c r="AF285" s="202" t="str">
        <f>IF(I285="","",IF(I285="201 十種競技","",VLOOKUP(I285,大学記録!$A$3:$H$5,4,FALSE)))</f>
        <v/>
      </c>
      <c r="AG285" s="200" t="s">
        <v>240</v>
      </c>
      <c r="AH285" s="202" t="str">
        <f>IF(I285="","",IF(I285="201 十種競技","",VLOOKUP(I285,大学記録!$A$3:$H$5,6,FALSE)))</f>
        <v/>
      </c>
      <c r="AI285" s="204" t="s">
        <v>241</v>
      </c>
      <c r="AJ285" s="262" t="str">
        <f>IF(I285="","",IF(I285="201 十種競技","",VLOOKUP(I285,大学記録!$A$3:$H$5,8,FALSE)))</f>
        <v/>
      </c>
      <c r="AK285" s="223"/>
      <c r="AL285" s="196" t="s">
        <v>239</v>
      </c>
      <c r="AM285" s="250"/>
      <c r="AN285" s="196" t="s">
        <v>240</v>
      </c>
      <c r="AO285" s="250"/>
      <c r="AP285" s="208" t="s">
        <v>241</v>
      </c>
      <c r="AQ285" s="287"/>
      <c r="AS285" s="5" t="str">
        <f>IF(AND(I285&lt;&gt;"107 ハーフマラソン",I285&lt;&gt;"062 10000mW"),D285 &amp; "-" &amp; I285,D285 &amp; "-" &amp; I285 &amp; J285)</f>
        <v>-</v>
      </c>
      <c r="AT285" s="5" t="str">
        <f>IF(ISERROR(VLOOKUP(個人情報!$AS285,登録者リスト!#REF!,4,FALSE)),"○","")</f>
        <v>○</v>
      </c>
      <c r="AU285" s="5" t="e">
        <f>IF(AND(I285&lt;&gt;"107 ハーフマラソン",I285&lt;&gt;"062 10000mW"),#REF! &amp; "-" &amp; I285,#REF! &amp; "-" &amp; I285 &amp; J285)</f>
        <v>#REF!</v>
      </c>
      <c r="AV285" s="5" t="str">
        <f>IF(ISERROR(VLOOKUP(AU285,突破者リスト外資格記録入力シート!$D$7:$M$106,2,FALSE)),"○","")</f>
        <v>○</v>
      </c>
      <c r="AW285" s="5" t="str">
        <f>IF(C285="○","整理番号","登録番号")</f>
        <v>登録番号</v>
      </c>
      <c r="AX285" s="5" t="str">
        <f>IF(I285="107 ハーフマラソン","H",IF(I285="062 10000mW","W",""))</f>
        <v/>
      </c>
      <c r="AY285" s="5" t="e">
        <f>VLOOKUP($I285 &amp; $J285,標準記録!$A$1:$D$26,2,FALSE)</f>
        <v>#N/A</v>
      </c>
      <c r="AZ285" s="5" t="e">
        <f>VLOOKUP($I285 &amp; $J285,標準記録!$A$1:$D$26,3,FALSE)</f>
        <v>#N/A</v>
      </c>
      <c r="BA285" s="5" t="e">
        <f>VLOOKUP($I285 &amp; $J285,標準記録!$A$1:$D$26,4,FALSE)</f>
        <v>#N/A</v>
      </c>
      <c r="BB285" s="5" t="str">
        <f>IF(BC285="","",A285)</f>
        <v/>
      </c>
      <c r="BC285" s="5" t="str">
        <f>IF(OR(I285="201 十種競技",I285="202 七種競技"),#REF!,"")</f>
        <v/>
      </c>
      <c r="BD285" s="5" t="str">
        <f>IF(I285="107 ハーフマラソン",#REF!,"")</f>
        <v/>
      </c>
      <c r="BE285" s="5" t="str">
        <f>I285 &amp; K285</f>
        <v/>
      </c>
      <c r="BF285" s="5">
        <f>I285</f>
        <v>0</v>
      </c>
      <c r="BG285" s="5">
        <f>COUNTIF($BF$5:$BF$401,I285)</f>
        <v>160</v>
      </c>
      <c r="BH285" s="5">
        <f>COUNTIF($BE$5:$BE$401,I285 &amp; "B標準")</f>
        <v>0</v>
      </c>
      <c r="BI285" s="5" t="str">
        <f>D283 &amp; D285</f>
        <v>登録番号</v>
      </c>
    </row>
    <row r="286" spans="1:61" ht="14.25" thickBot="1" x14ac:dyDescent="0.2">
      <c r="A286" s="308"/>
      <c r="B286" s="272"/>
      <c r="C286" s="226"/>
      <c r="D286" s="224"/>
      <c r="E286" s="121" t="str">
        <f>IF(C285="○",IF($D285&lt;&gt;"",VLOOKUP($D285,新規学連登録者入力シート!$A$2:$U$101,7,FALSE),""),IF($D285&lt;&gt;"",IF(VLOOKUP(個人情報!$D285,登録者リスト!$A$1:$F$43729,4,FALSE)=基本情報!$D$6,VLOOKUP(個人情報!$D285,登録者リスト!$A$1:$F$43729,2,FALSE),""),""))</f>
        <v/>
      </c>
      <c r="F286" s="215"/>
      <c r="G286" s="121" t="str">
        <f>IF(C285="○",IF($D285&lt;&gt;"",VLOOKUP($D285,新規学連登録者入力シート!$A$2:$U$101,19,FALSE),""),IF($D285&lt;&gt;"",IF(VLOOKUP(個人情報!$D285,登録者リスト!$A$1:$F$43729,4,FALSE)=基本情報!$D$6,VLOOKUP(個人情報!$D285,登録者リスト!$A$1:$F$43729,6,FALSE),""),""))</f>
        <v/>
      </c>
      <c r="H286" s="213"/>
      <c r="I286" s="217"/>
      <c r="J286" s="217"/>
      <c r="K286" s="219"/>
      <c r="L286" s="106"/>
      <c r="M286" s="268"/>
      <c r="N286" s="224"/>
      <c r="O286" s="197"/>
      <c r="P286" s="251"/>
      <c r="Q286" s="197"/>
      <c r="R286" s="251"/>
      <c r="S286" s="209"/>
      <c r="T286" s="253"/>
      <c r="U286" s="162"/>
      <c r="V286" s="154"/>
      <c r="W286" s="155" t="s">
        <v>23</v>
      </c>
      <c r="X286" s="94"/>
      <c r="Y286" s="155" t="s">
        <v>25</v>
      </c>
      <c r="Z286" s="94"/>
      <c r="AA286" s="155" t="s">
        <v>26</v>
      </c>
      <c r="AB286" s="217"/>
      <c r="AC286" s="102" t="e">
        <f>IF(#REF!="",ASC(AD285&amp;IF(AF286&lt;&gt;"",TEXT(AF286,"00"),"")&amp;IF(AH286&lt;&gt;"",TEXT(AH286,"00"),"")&amp;IF(AJ286&lt;&gt;"",TEXT(AJ286,"00"),"")),ASC(#REF!))</f>
        <v>#REF!</v>
      </c>
      <c r="AD286" s="199"/>
      <c r="AE286" s="201"/>
      <c r="AF286" s="203"/>
      <c r="AG286" s="201"/>
      <c r="AH286" s="203"/>
      <c r="AI286" s="205"/>
      <c r="AJ286" s="263"/>
      <c r="AK286" s="224"/>
      <c r="AL286" s="197"/>
      <c r="AM286" s="251"/>
      <c r="AN286" s="197"/>
      <c r="AO286" s="251"/>
      <c r="AP286" s="209"/>
      <c r="AQ286" s="288"/>
      <c r="AS286" s="5" t="str">
        <f>IF(AND(I286&lt;&gt;"107 ハーフマラソン",I286&lt;&gt;"062 10000mW"),D285 &amp; "-" &amp; I286,D285 &amp; "-" &amp; I286 &amp; J286)</f>
        <v>-</v>
      </c>
      <c r="AT286" s="5" t="str">
        <f>IF(ISERROR(VLOOKUP(個人情報!$AS286,登録者リスト!#REF!,4,FALSE)),"○","")</f>
        <v>○</v>
      </c>
      <c r="AU286" s="5" t="e">
        <f>IF(AND(I286&lt;&gt;"107 ハーフマラソン",I286&lt;&gt;"062 10000mW"),#REF! &amp; "-" &amp; I286,#REF! &amp; "-" &amp; I286 &amp; J286)</f>
        <v>#REF!</v>
      </c>
      <c r="AV286" s="5" t="str">
        <f>IF(ISERROR(VLOOKUP(AU286,突破者リスト外資格記録入力シート!$D$7:$M$106,2,FALSE)),"○","")</f>
        <v>○</v>
      </c>
      <c r="AX286" s="5" t="str">
        <f>IF(I286="107 ハーフマラソン","H",IF(I286="062 10000mW","W",""))</f>
        <v/>
      </c>
      <c r="AY286" s="5" t="e">
        <f>VLOOKUP($I286 &amp; $J286,標準記録!$A$1:$D$26,2,FALSE)</f>
        <v>#N/A</v>
      </c>
      <c r="AZ286" s="5" t="e">
        <f>VLOOKUP($I286 &amp; $J286,標準記録!$A$1:$D$26,3,FALSE)</f>
        <v>#N/A</v>
      </c>
      <c r="BA286" s="5" t="e">
        <f>VLOOKUP($I286 &amp; $J286,標準記録!$A$1:$D$26,4,FALSE)</f>
        <v>#N/A</v>
      </c>
      <c r="BB286" s="5" t="str">
        <f>IF(BC286="","",A285)</f>
        <v/>
      </c>
      <c r="BC286" s="5" t="str">
        <f>IF(OR(I286="201 十種競技",I286="202 七種競技"),#REF!,"")</f>
        <v/>
      </c>
      <c r="BD286" s="5" t="str">
        <f>IF(I286="107 ハーフマラソン",#REF!,"")</f>
        <v/>
      </c>
      <c r="BE286" s="5" t="str">
        <f>I286 &amp; K286</f>
        <v/>
      </c>
      <c r="BF286" s="5">
        <f>I286</f>
        <v>0</v>
      </c>
      <c r="BG286" s="5">
        <f>COUNTIF($BF$5:$BF$401,I286)</f>
        <v>160</v>
      </c>
      <c r="BH286" s="5">
        <f>COUNTIF($BE$5:$BE$401,I286 &amp; "B標準")</f>
        <v>0</v>
      </c>
    </row>
    <row r="287" spans="1:61" ht="15" thickTop="1" thickBot="1" x14ac:dyDescent="0.2">
      <c r="A287" s="309"/>
      <c r="B287" s="256" t="s">
        <v>128</v>
      </c>
      <c r="C287" s="257"/>
      <c r="D287" s="257"/>
      <c r="E287" s="257"/>
      <c r="F287" s="257"/>
      <c r="G287" s="258"/>
      <c r="H287" s="118"/>
      <c r="I287" s="259"/>
      <c r="J287" s="260"/>
      <c r="K287" s="260"/>
      <c r="L287" s="260"/>
      <c r="M287" s="260"/>
      <c r="N287" s="260"/>
      <c r="O287" s="260"/>
      <c r="P287" s="260"/>
      <c r="Q287" s="260"/>
      <c r="R287" s="260"/>
      <c r="S287" s="260"/>
      <c r="T287" s="260"/>
      <c r="U287" s="260"/>
      <c r="V287" s="260"/>
      <c r="W287" s="260"/>
      <c r="X287" s="260"/>
      <c r="Y287" s="260"/>
      <c r="Z287" s="260"/>
      <c r="AA287" s="260"/>
      <c r="AB287" s="260"/>
      <c r="AC287" s="260"/>
      <c r="AD287" s="260"/>
      <c r="AE287" s="260"/>
      <c r="AF287" s="260"/>
      <c r="AG287" s="260"/>
      <c r="AH287" s="260"/>
      <c r="AI287" s="260"/>
      <c r="AJ287" s="260"/>
      <c r="AK287" s="260"/>
      <c r="AL287" s="260"/>
      <c r="AM287" s="260"/>
      <c r="AN287" s="260"/>
      <c r="AO287" s="260"/>
      <c r="AP287" s="260"/>
      <c r="AQ287" s="261"/>
    </row>
    <row r="288" spans="1:61" ht="27" x14ac:dyDescent="0.15">
      <c r="A288" s="305"/>
      <c r="B288" s="289" t="s">
        <v>0</v>
      </c>
      <c r="C288" s="289" t="s">
        <v>242</v>
      </c>
      <c r="D288" s="289" t="str">
        <f>IF(C290="○","整理番号","登録番号")</f>
        <v>登録番号</v>
      </c>
      <c r="E288" s="134" t="s">
        <v>13550</v>
      </c>
      <c r="F288" s="291" t="s">
        <v>275</v>
      </c>
      <c r="G288" s="147" t="s">
        <v>1</v>
      </c>
      <c r="H288" s="269" t="s">
        <v>13551</v>
      </c>
      <c r="I288" s="292" t="s">
        <v>2</v>
      </c>
      <c r="J288" s="269" t="s">
        <v>284</v>
      </c>
      <c r="K288" s="269" t="s">
        <v>3</v>
      </c>
      <c r="L288" s="136" t="s">
        <v>243</v>
      </c>
      <c r="M288" s="137" t="s">
        <v>16</v>
      </c>
      <c r="N288" s="274" t="s">
        <v>4</v>
      </c>
      <c r="O288" s="275"/>
      <c r="P288" s="275"/>
      <c r="Q288" s="275"/>
      <c r="R288" s="275"/>
      <c r="S288" s="275"/>
      <c r="T288" s="275"/>
      <c r="U288" s="275"/>
      <c r="V288" s="275"/>
      <c r="W288" s="275"/>
      <c r="X288" s="275"/>
      <c r="Y288" s="275"/>
      <c r="Z288" s="275"/>
      <c r="AA288" s="275"/>
      <c r="AB288" s="276"/>
      <c r="AC288" s="138" t="s">
        <v>16</v>
      </c>
      <c r="AD288" s="277" t="s">
        <v>448</v>
      </c>
      <c r="AE288" s="278"/>
      <c r="AF288" s="278"/>
      <c r="AG288" s="278"/>
      <c r="AH288" s="278"/>
      <c r="AI288" s="278"/>
      <c r="AJ288" s="278"/>
      <c r="AK288" s="274" t="s">
        <v>445</v>
      </c>
      <c r="AL288" s="275"/>
      <c r="AM288" s="275"/>
      <c r="AN288" s="275"/>
      <c r="AO288" s="275"/>
      <c r="AP288" s="275"/>
      <c r="AQ288" s="279"/>
    </row>
    <row r="289" spans="1:61" ht="14.25" thickBot="1" x14ac:dyDescent="0.2">
      <c r="A289" s="306"/>
      <c r="B289" s="290"/>
      <c r="C289" s="290"/>
      <c r="D289" s="290"/>
      <c r="E289" s="139" t="s">
        <v>6</v>
      </c>
      <c r="F289" s="270"/>
      <c r="G289" s="148" t="s">
        <v>7</v>
      </c>
      <c r="H289" s="270"/>
      <c r="I289" s="293"/>
      <c r="J289" s="273"/>
      <c r="K289" s="273"/>
      <c r="L289" s="141"/>
      <c r="M289" s="142"/>
      <c r="N289" s="280" t="s">
        <v>8</v>
      </c>
      <c r="O289" s="281"/>
      <c r="P289" s="281"/>
      <c r="Q289" s="281"/>
      <c r="R289" s="281"/>
      <c r="S289" s="281"/>
      <c r="T289" s="282"/>
      <c r="U289" s="151"/>
      <c r="V289" s="143" t="s">
        <v>10</v>
      </c>
      <c r="W289" s="144"/>
      <c r="X289" s="160"/>
      <c r="Y289" s="144"/>
      <c r="Z289" s="160"/>
      <c r="AA289" s="145"/>
      <c r="AB289" s="140" t="s">
        <v>11</v>
      </c>
      <c r="AC289" s="146"/>
      <c r="AD289" s="283" t="s">
        <v>8</v>
      </c>
      <c r="AE289" s="284"/>
      <c r="AF289" s="284"/>
      <c r="AG289" s="284"/>
      <c r="AH289" s="284"/>
      <c r="AI289" s="284"/>
      <c r="AJ289" s="285"/>
      <c r="AK289" s="280" t="s">
        <v>8</v>
      </c>
      <c r="AL289" s="281"/>
      <c r="AM289" s="281"/>
      <c r="AN289" s="281"/>
      <c r="AO289" s="281"/>
      <c r="AP289" s="281"/>
      <c r="AQ289" s="286"/>
    </row>
    <row r="290" spans="1:61" x14ac:dyDescent="0.15">
      <c r="A290" s="307">
        <v>58</v>
      </c>
      <c r="B290" s="271" t="str">
        <f>IF(OR(B285="",E290=""),"",B285+1)</f>
        <v/>
      </c>
      <c r="C290" s="225"/>
      <c r="D290" s="223"/>
      <c r="E290" s="119" t="str">
        <f>IF(C290="○",IF($D290&lt;&gt;"",VLOOKUP($D290,新規学連登録者入力シート!$A$2:$U$101,8,FALSE),""),IF($D290&lt;&gt;"",IF(VLOOKUP(個人情報!$D290,登録者リスト!$A$1:$F$43729,4,FALSE)=基本情報!$D$6,VLOOKUP(個人情報!$D290,登録者リスト!$A$1:$F$43729,3,FALSE),""),""))</f>
        <v/>
      </c>
      <c r="F290" s="214" t="str">
        <f>IF(C290="○",IF($D290&lt;&gt;"",VLOOKUP($D290,新規学連登録者入力シート!$A$2:$U$101,9,FALSE),""),IF($D290&lt;&gt;"",IF(VLOOKUP(個人情報!$D290,登録者リスト!$A$1:$G$43729,4,FALSE)=基本情報!$D$6,VLOOKUP(個人情報!$D290,登録者リスト!$A$1:$G$43729,7,FALSE),""),""))</f>
        <v/>
      </c>
      <c r="G290" s="120" t="str">
        <f>IF(C290="○",IF($D290&lt;&gt;"",VLOOKUP($D290,新規学連登録者入力シート!$A$2:$U$101,14,FALSE),""),IF($D290&lt;&gt;"",IF(VLOOKUP(個人情報!$D290,登録者リスト!$A$1:$F$43729,4,FALSE)=基本情報!$D$6,VLOOKUP(個人情報!$D290,登録者リスト!$A$1:$F$43729,5,FALSE),""),""))</f>
        <v/>
      </c>
      <c r="H290" s="212" t="str">
        <f>IF(C290="○",IF($D290&lt;&gt;"",VLOOKUP($D290,新規学連登録者入力シート!$A$2:$U$101,19,FALSE),""),IF($D290&lt;&gt;"",IF(VLOOKUP(個人情報!$D290,登録者リスト!$A$1:$H$43729,4,FALSE)=基本情報!$D$6,VLOOKUP(個人情報!$D290,登録者リスト!$A$1:$H$43729,8,FALSE),""),""))</f>
        <v/>
      </c>
      <c r="I290" s="216"/>
      <c r="J290" s="216"/>
      <c r="K290" s="218" t="str">
        <f>IFERROR(IF(I290="","",IF(AND(I290&lt;&gt;"107 ハーフマラソン",I290&lt;&gt;"062 10000mW"),IF(BA290="T",IF(VALUE(M290)&lt;=AY290,"A標準",IF(VALUE(M290)&lt;=AZ290,"B標準","未突破")),IF(VALUE(M290)&gt;=AY290,"A標準",IF(VALUE(M290)&gt;=AZ290,"B標準","未突破"))),IF(VALUE(M290)&lt;=AZ290,"","未突破"))),"")</f>
        <v/>
      </c>
      <c r="L290" s="105"/>
      <c r="M290" s="267" t="str">
        <f>IF(U290="",ASC(N290&amp;IF(P290&lt;&gt;"",TEXT(P290,"00"),"")&amp;IF(R290&lt;&gt;"",TEXT(R290,"00"),"")&amp;IF(T290&lt;&gt;"",TEXT(T290,"00"),"")),ASC(U290))</f>
        <v/>
      </c>
      <c r="N290" s="223"/>
      <c r="O290" s="196" t="s">
        <v>239</v>
      </c>
      <c r="P290" s="250"/>
      <c r="Q290" s="196" t="s">
        <v>240</v>
      </c>
      <c r="R290" s="250"/>
      <c r="S290" s="208" t="s">
        <v>241</v>
      </c>
      <c r="T290" s="252"/>
      <c r="U290" s="150"/>
      <c r="V290" s="152"/>
      <c r="W290" s="153" t="s">
        <v>23</v>
      </c>
      <c r="X290" s="161"/>
      <c r="Y290" s="153" t="s">
        <v>24</v>
      </c>
      <c r="Z290" s="161"/>
      <c r="AA290" s="153" t="s">
        <v>26</v>
      </c>
      <c r="AB290" s="216"/>
      <c r="AC290" s="101" t="e">
        <f>IF(#REF!="",ASC(AD290&amp;IF(AF290&lt;&gt;"",TEXT(AF290,"00"),"")&amp;IF(AH290&lt;&gt;"",TEXT(AH290,"00"),"")&amp;IF(AJ290&lt;&gt;"",TEXT(AJ290,"00"),"")),ASC(#REF!))</f>
        <v>#REF!</v>
      </c>
      <c r="AD290" s="198" t="str">
        <f>IF(I290="","",IF(I290="201 十種競技","",VLOOKUP(I290,大学記録!$A$3:$H$5,2,FALSE)))</f>
        <v/>
      </c>
      <c r="AE290" s="200" t="s">
        <v>239</v>
      </c>
      <c r="AF290" s="202" t="str">
        <f>IF(I290="","",IF(I290="201 十種競技","",VLOOKUP(I290,大学記録!$A$3:$H$5,4,FALSE)))</f>
        <v/>
      </c>
      <c r="AG290" s="200" t="s">
        <v>240</v>
      </c>
      <c r="AH290" s="202" t="str">
        <f>IF(I290="","",IF(I290="201 十種競技","",VLOOKUP(I290,大学記録!$A$3:$H$5,6,FALSE)))</f>
        <v/>
      </c>
      <c r="AI290" s="204" t="s">
        <v>241</v>
      </c>
      <c r="AJ290" s="262" t="str">
        <f>IF(I290="","",IF(I290="201 十種競技","",VLOOKUP(I290,大学記録!$A$3:$H$5,8,FALSE)))</f>
        <v/>
      </c>
      <c r="AK290" s="223"/>
      <c r="AL290" s="196" t="s">
        <v>239</v>
      </c>
      <c r="AM290" s="250"/>
      <c r="AN290" s="196" t="s">
        <v>240</v>
      </c>
      <c r="AO290" s="250"/>
      <c r="AP290" s="208" t="s">
        <v>241</v>
      </c>
      <c r="AQ290" s="287"/>
      <c r="AS290" s="5" t="str">
        <f>IF(AND(I290&lt;&gt;"107 ハーフマラソン",I290&lt;&gt;"062 10000mW"),D290 &amp; "-" &amp; I290,D290 &amp; "-" &amp; I290 &amp; J290)</f>
        <v>-</v>
      </c>
      <c r="AT290" s="5" t="str">
        <f>IF(ISERROR(VLOOKUP(個人情報!$AS290,登録者リスト!#REF!,4,FALSE)),"○","")</f>
        <v>○</v>
      </c>
      <c r="AU290" s="5" t="e">
        <f>IF(AND(I290&lt;&gt;"107 ハーフマラソン",I290&lt;&gt;"062 10000mW"),#REF! &amp; "-" &amp; I290,#REF! &amp; "-" &amp; I290 &amp; J290)</f>
        <v>#REF!</v>
      </c>
      <c r="AV290" s="5" t="str">
        <f>IF(ISERROR(VLOOKUP(AU290,突破者リスト外資格記録入力シート!$D$7:$M$106,2,FALSE)),"○","")</f>
        <v>○</v>
      </c>
      <c r="AW290" s="5" t="str">
        <f>IF(C290="○","整理番号","登録番号")</f>
        <v>登録番号</v>
      </c>
      <c r="AX290" s="5" t="str">
        <f>IF(I290="107 ハーフマラソン","H",IF(I290="062 10000mW","W",""))</f>
        <v/>
      </c>
      <c r="AY290" s="5" t="e">
        <f>VLOOKUP($I290 &amp; $J290,標準記録!$A$1:$D$26,2,FALSE)</f>
        <v>#N/A</v>
      </c>
      <c r="AZ290" s="5" t="e">
        <f>VLOOKUP($I290 &amp; $J290,標準記録!$A$1:$D$26,3,FALSE)</f>
        <v>#N/A</v>
      </c>
      <c r="BA290" s="5" t="e">
        <f>VLOOKUP($I290 &amp; $J290,標準記録!$A$1:$D$26,4,FALSE)</f>
        <v>#N/A</v>
      </c>
      <c r="BB290" s="5" t="str">
        <f>IF(BC290="","",A290)</f>
        <v/>
      </c>
      <c r="BC290" s="5" t="str">
        <f>IF(OR(I290="201 十種競技",I290="202 七種競技"),#REF!,"")</f>
        <v/>
      </c>
      <c r="BD290" s="5" t="str">
        <f>IF(I290="107 ハーフマラソン",#REF!,"")</f>
        <v/>
      </c>
      <c r="BE290" s="5" t="str">
        <f>I290 &amp; K290</f>
        <v/>
      </c>
      <c r="BF290" s="5">
        <f>I290</f>
        <v>0</v>
      </c>
      <c r="BG290" s="5">
        <f>COUNTIF($BF$5:$BF$401,I290)</f>
        <v>160</v>
      </c>
      <c r="BH290" s="5">
        <f>COUNTIF($BE$5:$BE$401,I290 &amp; "B標準")</f>
        <v>0</v>
      </c>
      <c r="BI290" s="5" t="str">
        <f>D288 &amp; D290</f>
        <v>登録番号</v>
      </c>
    </row>
    <row r="291" spans="1:61" ht="14.25" thickBot="1" x14ac:dyDescent="0.2">
      <c r="A291" s="308"/>
      <c r="B291" s="272"/>
      <c r="C291" s="226"/>
      <c r="D291" s="224"/>
      <c r="E291" s="121" t="str">
        <f>IF(C290="○",IF($D290&lt;&gt;"",VLOOKUP($D290,新規学連登録者入力シート!$A$2:$U$101,7,FALSE),""),IF($D290&lt;&gt;"",IF(VLOOKUP(個人情報!$D290,登録者リスト!$A$1:$F$43729,4,FALSE)=基本情報!$D$6,VLOOKUP(個人情報!$D290,登録者リスト!$A$1:$F$43729,2,FALSE),""),""))</f>
        <v/>
      </c>
      <c r="F291" s="215"/>
      <c r="G291" s="121" t="str">
        <f>IF(C290="○",IF($D290&lt;&gt;"",VLOOKUP($D290,新規学連登録者入力シート!$A$2:$U$101,19,FALSE),""),IF($D290&lt;&gt;"",IF(VLOOKUP(個人情報!$D290,登録者リスト!$A$1:$F$43729,4,FALSE)=基本情報!$D$6,VLOOKUP(個人情報!$D290,登録者リスト!$A$1:$F$43729,6,FALSE),""),""))</f>
        <v/>
      </c>
      <c r="H291" s="213"/>
      <c r="I291" s="217"/>
      <c r="J291" s="217"/>
      <c r="K291" s="219"/>
      <c r="L291" s="106"/>
      <c r="M291" s="268"/>
      <c r="N291" s="224"/>
      <c r="O291" s="197"/>
      <c r="P291" s="251"/>
      <c r="Q291" s="197"/>
      <c r="R291" s="251"/>
      <c r="S291" s="209"/>
      <c r="T291" s="253"/>
      <c r="U291" s="162"/>
      <c r="V291" s="154"/>
      <c r="W291" s="155" t="s">
        <v>23</v>
      </c>
      <c r="X291" s="94"/>
      <c r="Y291" s="155" t="s">
        <v>25</v>
      </c>
      <c r="Z291" s="94"/>
      <c r="AA291" s="155" t="s">
        <v>26</v>
      </c>
      <c r="AB291" s="217"/>
      <c r="AC291" s="102" t="e">
        <f>IF(#REF!="",ASC(AD290&amp;IF(AF291&lt;&gt;"",TEXT(AF291,"00"),"")&amp;IF(AH291&lt;&gt;"",TEXT(AH291,"00"),"")&amp;IF(AJ291&lt;&gt;"",TEXT(AJ291,"00"),"")),ASC(#REF!))</f>
        <v>#REF!</v>
      </c>
      <c r="AD291" s="199"/>
      <c r="AE291" s="201"/>
      <c r="AF291" s="203"/>
      <c r="AG291" s="201"/>
      <c r="AH291" s="203"/>
      <c r="AI291" s="205"/>
      <c r="AJ291" s="263"/>
      <c r="AK291" s="224"/>
      <c r="AL291" s="197"/>
      <c r="AM291" s="251"/>
      <c r="AN291" s="197"/>
      <c r="AO291" s="251"/>
      <c r="AP291" s="209"/>
      <c r="AQ291" s="288"/>
      <c r="AS291" s="5" t="str">
        <f>IF(AND(I291&lt;&gt;"107 ハーフマラソン",I291&lt;&gt;"062 10000mW"),D290 &amp; "-" &amp; I291,D290 &amp; "-" &amp; I291 &amp; J291)</f>
        <v>-</v>
      </c>
      <c r="AT291" s="5" t="str">
        <f>IF(ISERROR(VLOOKUP(個人情報!$AS291,登録者リスト!#REF!,4,FALSE)),"○","")</f>
        <v>○</v>
      </c>
      <c r="AU291" s="5" t="e">
        <f>IF(AND(I291&lt;&gt;"107 ハーフマラソン",I291&lt;&gt;"062 10000mW"),#REF! &amp; "-" &amp; I291,#REF! &amp; "-" &amp; I291 &amp; J291)</f>
        <v>#REF!</v>
      </c>
      <c r="AV291" s="5" t="str">
        <f>IF(ISERROR(VLOOKUP(AU291,突破者リスト外資格記録入力シート!$D$7:$M$106,2,FALSE)),"○","")</f>
        <v>○</v>
      </c>
      <c r="AX291" s="5" t="str">
        <f>IF(I291="107 ハーフマラソン","H",IF(I291="062 10000mW","W",""))</f>
        <v/>
      </c>
      <c r="AY291" s="5" t="e">
        <f>VLOOKUP($I291 &amp; $J291,標準記録!$A$1:$D$26,2,FALSE)</f>
        <v>#N/A</v>
      </c>
      <c r="AZ291" s="5" t="e">
        <f>VLOOKUP($I291 &amp; $J291,標準記録!$A$1:$D$26,3,FALSE)</f>
        <v>#N/A</v>
      </c>
      <c r="BA291" s="5" t="e">
        <f>VLOOKUP($I291 &amp; $J291,標準記録!$A$1:$D$26,4,FALSE)</f>
        <v>#N/A</v>
      </c>
      <c r="BB291" s="5" t="str">
        <f>IF(BC291="","",A290)</f>
        <v/>
      </c>
      <c r="BC291" s="5" t="str">
        <f>IF(OR(I291="201 十種競技",I291="202 七種競技"),#REF!,"")</f>
        <v/>
      </c>
      <c r="BD291" s="5" t="str">
        <f>IF(I291="107 ハーフマラソン",#REF!,"")</f>
        <v/>
      </c>
      <c r="BE291" s="5" t="str">
        <f>I291 &amp; K291</f>
        <v/>
      </c>
      <c r="BF291" s="5">
        <f>I291</f>
        <v>0</v>
      </c>
      <c r="BG291" s="5">
        <f>COUNTIF($BF$5:$BF$401,I291)</f>
        <v>160</v>
      </c>
      <c r="BH291" s="5">
        <f>COUNTIF($BE$5:$BE$401,I291 &amp; "B標準")</f>
        <v>0</v>
      </c>
    </row>
    <row r="292" spans="1:61" ht="15" thickTop="1" thickBot="1" x14ac:dyDescent="0.2">
      <c r="A292" s="309"/>
      <c r="B292" s="256" t="s">
        <v>128</v>
      </c>
      <c r="C292" s="257"/>
      <c r="D292" s="257"/>
      <c r="E292" s="257"/>
      <c r="F292" s="257"/>
      <c r="G292" s="258"/>
      <c r="H292" s="118"/>
      <c r="I292" s="259"/>
      <c r="J292" s="260"/>
      <c r="K292" s="260"/>
      <c r="L292" s="260"/>
      <c r="M292" s="260"/>
      <c r="N292" s="260"/>
      <c r="O292" s="260"/>
      <c r="P292" s="260"/>
      <c r="Q292" s="260"/>
      <c r="R292" s="260"/>
      <c r="S292" s="260"/>
      <c r="T292" s="260"/>
      <c r="U292" s="260"/>
      <c r="V292" s="260"/>
      <c r="W292" s="260"/>
      <c r="X292" s="260"/>
      <c r="Y292" s="260"/>
      <c r="Z292" s="260"/>
      <c r="AA292" s="260"/>
      <c r="AB292" s="260"/>
      <c r="AC292" s="260"/>
      <c r="AD292" s="260"/>
      <c r="AE292" s="260"/>
      <c r="AF292" s="260"/>
      <c r="AG292" s="260"/>
      <c r="AH292" s="260"/>
      <c r="AI292" s="260"/>
      <c r="AJ292" s="260"/>
      <c r="AK292" s="260"/>
      <c r="AL292" s="260"/>
      <c r="AM292" s="260"/>
      <c r="AN292" s="260"/>
      <c r="AO292" s="260"/>
      <c r="AP292" s="260"/>
      <c r="AQ292" s="261"/>
    </row>
    <row r="293" spans="1:61" ht="27" x14ac:dyDescent="0.15">
      <c r="A293" s="305"/>
      <c r="B293" s="289" t="s">
        <v>0</v>
      </c>
      <c r="C293" s="289" t="s">
        <v>242</v>
      </c>
      <c r="D293" s="289" t="str">
        <f>IF(C295="○","整理番号","登録番号")</f>
        <v>登録番号</v>
      </c>
      <c r="E293" s="134" t="s">
        <v>13550</v>
      </c>
      <c r="F293" s="291" t="s">
        <v>275</v>
      </c>
      <c r="G293" s="147" t="s">
        <v>1</v>
      </c>
      <c r="H293" s="269" t="s">
        <v>13551</v>
      </c>
      <c r="I293" s="292" t="s">
        <v>2</v>
      </c>
      <c r="J293" s="269" t="s">
        <v>284</v>
      </c>
      <c r="K293" s="269" t="s">
        <v>3</v>
      </c>
      <c r="L293" s="136" t="s">
        <v>243</v>
      </c>
      <c r="M293" s="137" t="s">
        <v>16</v>
      </c>
      <c r="N293" s="274" t="s">
        <v>4</v>
      </c>
      <c r="O293" s="275"/>
      <c r="P293" s="275"/>
      <c r="Q293" s="275"/>
      <c r="R293" s="275"/>
      <c r="S293" s="275"/>
      <c r="T293" s="275"/>
      <c r="U293" s="275"/>
      <c r="V293" s="275"/>
      <c r="W293" s="275"/>
      <c r="X293" s="275"/>
      <c r="Y293" s="275"/>
      <c r="Z293" s="275"/>
      <c r="AA293" s="275"/>
      <c r="AB293" s="276"/>
      <c r="AC293" s="138" t="s">
        <v>16</v>
      </c>
      <c r="AD293" s="277" t="s">
        <v>448</v>
      </c>
      <c r="AE293" s="278"/>
      <c r="AF293" s="278"/>
      <c r="AG293" s="278"/>
      <c r="AH293" s="278"/>
      <c r="AI293" s="278"/>
      <c r="AJ293" s="278"/>
      <c r="AK293" s="274" t="s">
        <v>445</v>
      </c>
      <c r="AL293" s="275"/>
      <c r="AM293" s="275"/>
      <c r="AN293" s="275"/>
      <c r="AO293" s="275"/>
      <c r="AP293" s="275"/>
      <c r="AQ293" s="279"/>
    </row>
    <row r="294" spans="1:61" ht="14.25" thickBot="1" x14ac:dyDescent="0.2">
      <c r="A294" s="306"/>
      <c r="B294" s="290"/>
      <c r="C294" s="290"/>
      <c r="D294" s="290"/>
      <c r="E294" s="139" t="s">
        <v>6</v>
      </c>
      <c r="F294" s="270"/>
      <c r="G294" s="148" t="s">
        <v>7</v>
      </c>
      <c r="H294" s="270"/>
      <c r="I294" s="293"/>
      <c r="J294" s="273"/>
      <c r="K294" s="273"/>
      <c r="L294" s="141"/>
      <c r="M294" s="142"/>
      <c r="N294" s="280" t="s">
        <v>8</v>
      </c>
      <c r="O294" s="281"/>
      <c r="P294" s="281"/>
      <c r="Q294" s="281"/>
      <c r="R294" s="281"/>
      <c r="S294" s="281"/>
      <c r="T294" s="282"/>
      <c r="U294" s="151"/>
      <c r="V294" s="143" t="s">
        <v>10</v>
      </c>
      <c r="W294" s="144"/>
      <c r="X294" s="160"/>
      <c r="Y294" s="144"/>
      <c r="Z294" s="160"/>
      <c r="AA294" s="145"/>
      <c r="AB294" s="140" t="s">
        <v>11</v>
      </c>
      <c r="AC294" s="146"/>
      <c r="AD294" s="283" t="s">
        <v>8</v>
      </c>
      <c r="AE294" s="284"/>
      <c r="AF294" s="284"/>
      <c r="AG294" s="284"/>
      <c r="AH294" s="284"/>
      <c r="AI294" s="284"/>
      <c r="AJ294" s="285"/>
      <c r="AK294" s="280" t="s">
        <v>8</v>
      </c>
      <c r="AL294" s="281"/>
      <c r="AM294" s="281"/>
      <c r="AN294" s="281"/>
      <c r="AO294" s="281"/>
      <c r="AP294" s="281"/>
      <c r="AQ294" s="286"/>
    </row>
    <row r="295" spans="1:61" x14ac:dyDescent="0.15">
      <c r="A295" s="307">
        <v>59</v>
      </c>
      <c r="B295" s="271" t="str">
        <f>IF(OR(B290="",E295=""),"",B290+1)</f>
        <v/>
      </c>
      <c r="C295" s="225"/>
      <c r="D295" s="223"/>
      <c r="E295" s="119" t="str">
        <f>IF(C295="○",IF($D295&lt;&gt;"",VLOOKUP($D295,新規学連登録者入力シート!$A$2:$U$101,8,FALSE),""),IF($D295&lt;&gt;"",IF(VLOOKUP(個人情報!$D295,登録者リスト!$A$1:$F$43729,4,FALSE)=基本情報!$D$6,VLOOKUP(個人情報!$D295,登録者リスト!$A$1:$F$43729,3,FALSE),""),""))</f>
        <v/>
      </c>
      <c r="F295" s="214" t="str">
        <f>IF(C295="○",IF($D295&lt;&gt;"",VLOOKUP($D295,新規学連登録者入力シート!$A$2:$U$101,9,FALSE),""),IF($D295&lt;&gt;"",IF(VLOOKUP(個人情報!$D295,登録者リスト!$A$1:$G$43729,4,FALSE)=基本情報!$D$6,VLOOKUP(個人情報!$D295,登録者リスト!$A$1:$G$43729,7,FALSE),""),""))</f>
        <v/>
      </c>
      <c r="G295" s="120" t="str">
        <f>IF(C295="○",IF($D295&lt;&gt;"",VLOOKUP($D295,新規学連登録者入力シート!$A$2:$U$101,14,FALSE),""),IF($D295&lt;&gt;"",IF(VLOOKUP(個人情報!$D295,登録者リスト!$A$1:$F$43729,4,FALSE)=基本情報!$D$6,VLOOKUP(個人情報!$D295,登録者リスト!$A$1:$F$43729,5,FALSE),""),""))</f>
        <v/>
      </c>
      <c r="H295" s="212" t="str">
        <f>IF(C295="○",IF($D295&lt;&gt;"",VLOOKUP($D295,新規学連登録者入力シート!$A$2:$U$101,19,FALSE),""),IF($D295&lt;&gt;"",IF(VLOOKUP(個人情報!$D295,登録者リスト!$A$1:$H$43729,4,FALSE)=基本情報!$D$6,VLOOKUP(個人情報!$D295,登録者リスト!$A$1:$H$43729,8,FALSE),""),""))</f>
        <v/>
      </c>
      <c r="I295" s="216"/>
      <c r="J295" s="216"/>
      <c r="K295" s="218" t="str">
        <f>IFERROR(IF(I295="","",IF(AND(I295&lt;&gt;"107 ハーフマラソン",I295&lt;&gt;"062 10000mW"),IF(BA295="T",IF(VALUE(M295)&lt;=AY295,"A標準",IF(VALUE(M295)&lt;=AZ295,"B標準","未突破")),IF(VALUE(M295)&gt;=AY295,"A標準",IF(VALUE(M295)&gt;=AZ295,"B標準","未突破"))),IF(VALUE(M295)&lt;=AZ295,"","未突破"))),"")</f>
        <v/>
      </c>
      <c r="L295" s="105"/>
      <c r="M295" s="267" t="str">
        <f>IF(U295="",ASC(N295&amp;IF(P295&lt;&gt;"",TEXT(P295,"00"),"")&amp;IF(R295&lt;&gt;"",TEXT(R295,"00"),"")&amp;IF(T295&lt;&gt;"",TEXT(T295,"00"),"")),ASC(U295))</f>
        <v/>
      </c>
      <c r="N295" s="223"/>
      <c r="O295" s="196" t="s">
        <v>239</v>
      </c>
      <c r="P295" s="250"/>
      <c r="Q295" s="196" t="s">
        <v>240</v>
      </c>
      <c r="R295" s="250"/>
      <c r="S295" s="208" t="s">
        <v>241</v>
      </c>
      <c r="T295" s="252"/>
      <c r="U295" s="150"/>
      <c r="V295" s="152"/>
      <c r="W295" s="153" t="s">
        <v>23</v>
      </c>
      <c r="X295" s="161"/>
      <c r="Y295" s="153" t="s">
        <v>24</v>
      </c>
      <c r="Z295" s="161"/>
      <c r="AA295" s="153" t="s">
        <v>26</v>
      </c>
      <c r="AB295" s="216"/>
      <c r="AC295" s="101" t="e">
        <f>IF(#REF!="",ASC(AD295&amp;IF(AF295&lt;&gt;"",TEXT(AF295,"00"),"")&amp;IF(AH295&lt;&gt;"",TEXT(AH295,"00"),"")&amp;IF(AJ295&lt;&gt;"",TEXT(AJ295,"00"),"")),ASC(#REF!))</f>
        <v>#REF!</v>
      </c>
      <c r="AD295" s="198" t="str">
        <f>IF(I295="","",IF(I295="201 十種競技","",VLOOKUP(I295,大学記録!$A$3:$H$5,2,FALSE)))</f>
        <v/>
      </c>
      <c r="AE295" s="200" t="s">
        <v>239</v>
      </c>
      <c r="AF295" s="202" t="str">
        <f>IF(I295="","",IF(I295="201 十種競技","",VLOOKUP(I295,大学記録!$A$3:$H$5,4,FALSE)))</f>
        <v/>
      </c>
      <c r="AG295" s="200" t="s">
        <v>240</v>
      </c>
      <c r="AH295" s="202" t="str">
        <f>IF(I295="","",IF(I295="201 十種競技","",VLOOKUP(I295,大学記録!$A$3:$H$5,6,FALSE)))</f>
        <v/>
      </c>
      <c r="AI295" s="204" t="s">
        <v>241</v>
      </c>
      <c r="AJ295" s="262" t="str">
        <f>IF(I295="","",IF(I295="201 十種競技","",VLOOKUP(I295,大学記録!$A$3:$H$5,8,FALSE)))</f>
        <v/>
      </c>
      <c r="AK295" s="223"/>
      <c r="AL295" s="196" t="s">
        <v>239</v>
      </c>
      <c r="AM295" s="250"/>
      <c r="AN295" s="196" t="s">
        <v>240</v>
      </c>
      <c r="AO295" s="250"/>
      <c r="AP295" s="208" t="s">
        <v>241</v>
      </c>
      <c r="AQ295" s="287"/>
      <c r="AS295" s="5" t="str">
        <f>IF(AND(I295&lt;&gt;"107 ハーフマラソン",I295&lt;&gt;"062 10000mW"),D295 &amp; "-" &amp; I295,D295 &amp; "-" &amp; I295 &amp; J295)</f>
        <v>-</v>
      </c>
      <c r="AT295" s="5" t="str">
        <f>IF(ISERROR(VLOOKUP(個人情報!$AS295,登録者リスト!#REF!,4,FALSE)),"○","")</f>
        <v>○</v>
      </c>
      <c r="AU295" s="5" t="e">
        <f>IF(AND(I295&lt;&gt;"107 ハーフマラソン",I295&lt;&gt;"062 10000mW"),#REF! &amp; "-" &amp; I295,#REF! &amp; "-" &amp; I295 &amp; J295)</f>
        <v>#REF!</v>
      </c>
      <c r="AV295" s="5" t="str">
        <f>IF(ISERROR(VLOOKUP(AU295,突破者リスト外資格記録入力シート!$D$7:$M$106,2,FALSE)),"○","")</f>
        <v>○</v>
      </c>
      <c r="AW295" s="5" t="str">
        <f>IF(C295="○","整理番号","登録番号")</f>
        <v>登録番号</v>
      </c>
      <c r="AX295" s="5" t="str">
        <f>IF(I295="107 ハーフマラソン","H",IF(I295="062 10000mW","W",""))</f>
        <v/>
      </c>
      <c r="AY295" s="5" t="e">
        <f>VLOOKUP($I295 &amp; $J295,標準記録!$A$1:$D$26,2,FALSE)</f>
        <v>#N/A</v>
      </c>
      <c r="AZ295" s="5" t="e">
        <f>VLOOKUP($I295 &amp; $J295,標準記録!$A$1:$D$26,3,FALSE)</f>
        <v>#N/A</v>
      </c>
      <c r="BA295" s="5" t="e">
        <f>VLOOKUP($I295 &amp; $J295,標準記録!$A$1:$D$26,4,FALSE)</f>
        <v>#N/A</v>
      </c>
      <c r="BB295" s="5" t="str">
        <f>IF(BC295="","",A295)</f>
        <v/>
      </c>
      <c r="BC295" s="5" t="str">
        <f>IF(OR(I295="201 十種競技",I295="202 七種競技"),#REF!,"")</f>
        <v/>
      </c>
      <c r="BD295" s="5" t="str">
        <f>IF(I295="107 ハーフマラソン",#REF!,"")</f>
        <v/>
      </c>
      <c r="BE295" s="5" t="str">
        <f>I295 &amp; K295</f>
        <v/>
      </c>
      <c r="BF295" s="5">
        <f>I295</f>
        <v>0</v>
      </c>
      <c r="BG295" s="5">
        <f>COUNTIF($BF$5:$BF$401,I295)</f>
        <v>160</v>
      </c>
      <c r="BH295" s="5">
        <f>COUNTIF($BE$5:$BE$401,I295 &amp; "B標準")</f>
        <v>0</v>
      </c>
      <c r="BI295" s="5" t="str">
        <f>D293 &amp; D295</f>
        <v>登録番号</v>
      </c>
    </row>
    <row r="296" spans="1:61" ht="14.25" thickBot="1" x14ac:dyDescent="0.2">
      <c r="A296" s="308"/>
      <c r="B296" s="272"/>
      <c r="C296" s="226"/>
      <c r="D296" s="224"/>
      <c r="E296" s="121" t="str">
        <f>IF(C295="○",IF($D295&lt;&gt;"",VLOOKUP($D295,新規学連登録者入力シート!$A$2:$U$101,7,FALSE),""),IF($D295&lt;&gt;"",IF(VLOOKUP(個人情報!$D295,登録者リスト!$A$1:$F$43729,4,FALSE)=基本情報!$D$6,VLOOKUP(個人情報!$D295,登録者リスト!$A$1:$F$43729,2,FALSE),""),""))</f>
        <v/>
      </c>
      <c r="F296" s="215"/>
      <c r="G296" s="121" t="str">
        <f>IF(C295="○",IF($D295&lt;&gt;"",VLOOKUP($D295,新規学連登録者入力シート!$A$2:$U$101,19,FALSE),""),IF($D295&lt;&gt;"",IF(VLOOKUP(個人情報!$D295,登録者リスト!$A$1:$F$43729,4,FALSE)=基本情報!$D$6,VLOOKUP(個人情報!$D295,登録者リスト!$A$1:$F$43729,6,FALSE),""),""))</f>
        <v/>
      </c>
      <c r="H296" s="213"/>
      <c r="I296" s="217"/>
      <c r="J296" s="217"/>
      <c r="K296" s="219"/>
      <c r="L296" s="106"/>
      <c r="M296" s="268"/>
      <c r="N296" s="224"/>
      <c r="O296" s="197"/>
      <c r="P296" s="251"/>
      <c r="Q296" s="197"/>
      <c r="R296" s="251"/>
      <c r="S296" s="209"/>
      <c r="T296" s="253"/>
      <c r="U296" s="162"/>
      <c r="V296" s="154"/>
      <c r="W296" s="155" t="s">
        <v>23</v>
      </c>
      <c r="X296" s="94"/>
      <c r="Y296" s="155" t="s">
        <v>25</v>
      </c>
      <c r="Z296" s="94"/>
      <c r="AA296" s="155" t="s">
        <v>26</v>
      </c>
      <c r="AB296" s="217"/>
      <c r="AC296" s="102" t="e">
        <f>IF(#REF!="",ASC(AD295&amp;IF(AF296&lt;&gt;"",TEXT(AF296,"00"),"")&amp;IF(AH296&lt;&gt;"",TEXT(AH296,"00"),"")&amp;IF(AJ296&lt;&gt;"",TEXT(AJ296,"00"),"")),ASC(#REF!))</f>
        <v>#REF!</v>
      </c>
      <c r="AD296" s="199"/>
      <c r="AE296" s="201"/>
      <c r="AF296" s="203"/>
      <c r="AG296" s="201"/>
      <c r="AH296" s="203"/>
      <c r="AI296" s="205"/>
      <c r="AJ296" s="263"/>
      <c r="AK296" s="224"/>
      <c r="AL296" s="197"/>
      <c r="AM296" s="251"/>
      <c r="AN296" s="197"/>
      <c r="AO296" s="251"/>
      <c r="AP296" s="209"/>
      <c r="AQ296" s="288"/>
      <c r="AS296" s="5" t="str">
        <f>IF(AND(I296&lt;&gt;"107 ハーフマラソン",I296&lt;&gt;"062 10000mW"),D295 &amp; "-" &amp; I296,D295 &amp; "-" &amp; I296 &amp; J296)</f>
        <v>-</v>
      </c>
      <c r="AT296" s="5" t="str">
        <f>IF(ISERROR(VLOOKUP(個人情報!$AS296,登録者リスト!#REF!,4,FALSE)),"○","")</f>
        <v>○</v>
      </c>
      <c r="AU296" s="5" t="e">
        <f>IF(AND(I296&lt;&gt;"107 ハーフマラソン",I296&lt;&gt;"062 10000mW"),#REF! &amp; "-" &amp; I296,#REF! &amp; "-" &amp; I296 &amp; J296)</f>
        <v>#REF!</v>
      </c>
      <c r="AV296" s="5" t="str">
        <f>IF(ISERROR(VLOOKUP(AU296,突破者リスト外資格記録入力シート!$D$7:$M$106,2,FALSE)),"○","")</f>
        <v>○</v>
      </c>
      <c r="AX296" s="5" t="str">
        <f>IF(I296="107 ハーフマラソン","H",IF(I296="062 10000mW","W",""))</f>
        <v/>
      </c>
      <c r="AY296" s="5" t="e">
        <f>VLOOKUP($I296 &amp; $J296,標準記録!$A$1:$D$26,2,FALSE)</f>
        <v>#N/A</v>
      </c>
      <c r="AZ296" s="5" t="e">
        <f>VLOOKUP($I296 &amp; $J296,標準記録!$A$1:$D$26,3,FALSE)</f>
        <v>#N/A</v>
      </c>
      <c r="BA296" s="5" t="e">
        <f>VLOOKUP($I296 &amp; $J296,標準記録!$A$1:$D$26,4,FALSE)</f>
        <v>#N/A</v>
      </c>
      <c r="BB296" s="5" t="str">
        <f>IF(BC296="","",A295)</f>
        <v/>
      </c>
      <c r="BC296" s="5" t="str">
        <f>IF(OR(I296="201 十種競技",I296="202 七種競技"),#REF!,"")</f>
        <v/>
      </c>
      <c r="BD296" s="5" t="str">
        <f>IF(I296="107 ハーフマラソン",#REF!,"")</f>
        <v/>
      </c>
      <c r="BE296" s="5" t="str">
        <f>I296 &amp; K296</f>
        <v/>
      </c>
      <c r="BF296" s="5">
        <f>I296</f>
        <v>0</v>
      </c>
      <c r="BG296" s="5">
        <f>COUNTIF($BF$5:$BF$401,I296)</f>
        <v>160</v>
      </c>
      <c r="BH296" s="5">
        <f>COUNTIF($BE$5:$BE$401,I296 &amp; "B標準")</f>
        <v>0</v>
      </c>
    </row>
    <row r="297" spans="1:61" ht="15" thickTop="1" thickBot="1" x14ac:dyDescent="0.2">
      <c r="A297" s="309"/>
      <c r="B297" s="256" t="s">
        <v>128</v>
      </c>
      <c r="C297" s="257"/>
      <c r="D297" s="257"/>
      <c r="E297" s="257"/>
      <c r="F297" s="257"/>
      <c r="G297" s="258"/>
      <c r="H297" s="118"/>
      <c r="I297" s="259"/>
      <c r="J297" s="260"/>
      <c r="K297" s="260"/>
      <c r="L297" s="260"/>
      <c r="M297" s="260"/>
      <c r="N297" s="260"/>
      <c r="O297" s="260"/>
      <c r="P297" s="260"/>
      <c r="Q297" s="260"/>
      <c r="R297" s="260"/>
      <c r="S297" s="260"/>
      <c r="T297" s="260"/>
      <c r="U297" s="260"/>
      <c r="V297" s="260"/>
      <c r="W297" s="260"/>
      <c r="X297" s="260"/>
      <c r="Y297" s="260"/>
      <c r="Z297" s="260"/>
      <c r="AA297" s="260"/>
      <c r="AB297" s="260"/>
      <c r="AC297" s="260"/>
      <c r="AD297" s="260"/>
      <c r="AE297" s="260"/>
      <c r="AF297" s="260"/>
      <c r="AG297" s="260"/>
      <c r="AH297" s="260"/>
      <c r="AI297" s="260"/>
      <c r="AJ297" s="260"/>
      <c r="AK297" s="260"/>
      <c r="AL297" s="260"/>
      <c r="AM297" s="260"/>
      <c r="AN297" s="260"/>
      <c r="AO297" s="260"/>
      <c r="AP297" s="260"/>
      <c r="AQ297" s="261"/>
    </row>
    <row r="298" spans="1:61" ht="27" x14ac:dyDescent="0.15">
      <c r="A298" s="305"/>
      <c r="B298" s="289" t="s">
        <v>0</v>
      </c>
      <c r="C298" s="289" t="s">
        <v>242</v>
      </c>
      <c r="D298" s="289" t="str">
        <f>IF(C300="○","整理番号","登録番号")</f>
        <v>登録番号</v>
      </c>
      <c r="E298" s="134" t="s">
        <v>13550</v>
      </c>
      <c r="F298" s="291" t="s">
        <v>275</v>
      </c>
      <c r="G298" s="147" t="s">
        <v>1</v>
      </c>
      <c r="H298" s="269" t="s">
        <v>13551</v>
      </c>
      <c r="I298" s="292" t="s">
        <v>2</v>
      </c>
      <c r="J298" s="269" t="s">
        <v>284</v>
      </c>
      <c r="K298" s="269" t="s">
        <v>3</v>
      </c>
      <c r="L298" s="136" t="s">
        <v>243</v>
      </c>
      <c r="M298" s="137" t="s">
        <v>16</v>
      </c>
      <c r="N298" s="274" t="s">
        <v>4</v>
      </c>
      <c r="O298" s="275"/>
      <c r="P298" s="275"/>
      <c r="Q298" s="275"/>
      <c r="R298" s="275"/>
      <c r="S298" s="275"/>
      <c r="T298" s="275"/>
      <c r="U298" s="275"/>
      <c r="V298" s="275"/>
      <c r="W298" s="275"/>
      <c r="X298" s="275"/>
      <c r="Y298" s="275"/>
      <c r="Z298" s="275"/>
      <c r="AA298" s="275"/>
      <c r="AB298" s="276"/>
      <c r="AC298" s="138" t="s">
        <v>16</v>
      </c>
      <c r="AD298" s="277" t="s">
        <v>448</v>
      </c>
      <c r="AE298" s="278"/>
      <c r="AF298" s="278"/>
      <c r="AG298" s="278"/>
      <c r="AH298" s="278"/>
      <c r="AI298" s="278"/>
      <c r="AJ298" s="278"/>
      <c r="AK298" s="274" t="s">
        <v>445</v>
      </c>
      <c r="AL298" s="275"/>
      <c r="AM298" s="275"/>
      <c r="AN298" s="275"/>
      <c r="AO298" s="275"/>
      <c r="AP298" s="275"/>
      <c r="AQ298" s="279"/>
    </row>
    <row r="299" spans="1:61" ht="14.25" thickBot="1" x14ac:dyDescent="0.2">
      <c r="A299" s="306"/>
      <c r="B299" s="290"/>
      <c r="C299" s="290"/>
      <c r="D299" s="290"/>
      <c r="E299" s="139" t="s">
        <v>6</v>
      </c>
      <c r="F299" s="270"/>
      <c r="G299" s="148" t="s">
        <v>7</v>
      </c>
      <c r="H299" s="270"/>
      <c r="I299" s="293"/>
      <c r="J299" s="273"/>
      <c r="K299" s="273"/>
      <c r="L299" s="141"/>
      <c r="M299" s="142"/>
      <c r="N299" s="280" t="s">
        <v>8</v>
      </c>
      <c r="O299" s="281"/>
      <c r="P299" s="281"/>
      <c r="Q299" s="281"/>
      <c r="R299" s="281"/>
      <c r="S299" s="281"/>
      <c r="T299" s="282"/>
      <c r="U299" s="151"/>
      <c r="V299" s="143" t="s">
        <v>10</v>
      </c>
      <c r="W299" s="144"/>
      <c r="X299" s="160"/>
      <c r="Y299" s="144"/>
      <c r="Z299" s="160"/>
      <c r="AA299" s="145"/>
      <c r="AB299" s="140" t="s">
        <v>11</v>
      </c>
      <c r="AC299" s="146"/>
      <c r="AD299" s="283" t="s">
        <v>8</v>
      </c>
      <c r="AE299" s="284"/>
      <c r="AF299" s="284"/>
      <c r="AG299" s="284"/>
      <c r="AH299" s="284"/>
      <c r="AI299" s="284"/>
      <c r="AJ299" s="285"/>
      <c r="AK299" s="280" t="s">
        <v>8</v>
      </c>
      <c r="AL299" s="281"/>
      <c r="AM299" s="281"/>
      <c r="AN299" s="281"/>
      <c r="AO299" s="281"/>
      <c r="AP299" s="281"/>
      <c r="AQ299" s="286"/>
    </row>
    <row r="300" spans="1:61" x14ac:dyDescent="0.15">
      <c r="A300" s="307">
        <v>60</v>
      </c>
      <c r="B300" s="271" t="str">
        <f>IF(OR(B295="",E300=""),"",B295+1)</f>
        <v/>
      </c>
      <c r="C300" s="225"/>
      <c r="D300" s="223"/>
      <c r="E300" s="119" t="str">
        <f>IF(C300="○",IF($D300&lt;&gt;"",VLOOKUP($D300,新規学連登録者入力シート!$A$2:$U$101,8,FALSE),""),IF($D300&lt;&gt;"",IF(VLOOKUP(個人情報!$D300,登録者リスト!$A$1:$F$43729,4,FALSE)=基本情報!$D$6,VLOOKUP(個人情報!$D300,登録者リスト!$A$1:$F$43729,3,FALSE),""),""))</f>
        <v/>
      </c>
      <c r="F300" s="214" t="str">
        <f>IF(C300="○",IF($D300&lt;&gt;"",VLOOKUP($D300,新規学連登録者入力シート!$A$2:$U$101,9,FALSE),""),IF($D300&lt;&gt;"",IF(VLOOKUP(個人情報!$D300,登録者リスト!$A$1:$G$43729,4,FALSE)=基本情報!$D$6,VLOOKUP(個人情報!$D300,登録者リスト!$A$1:$G$43729,7,FALSE),""),""))</f>
        <v/>
      </c>
      <c r="G300" s="120" t="str">
        <f>IF(C300="○",IF($D300&lt;&gt;"",VLOOKUP($D300,新規学連登録者入力シート!$A$2:$U$101,14,FALSE),""),IF($D300&lt;&gt;"",IF(VLOOKUP(個人情報!$D300,登録者リスト!$A$1:$F$43729,4,FALSE)=基本情報!$D$6,VLOOKUP(個人情報!$D300,登録者リスト!$A$1:$F$43729,5,FALSE),""),""))</f>
        <v/>
      </c>
      <c r="H300" s="212" t="str">
        <f>IF(C300="○",IF($D300&lt;&gt;"",VLOOKUP($D300,新規学連登録者入力シート!$A$2:$U$101,19,FALSE),""),IF($D300&lt;&gt;"",IF(VLOOKUP(個人情報!$D300,登録者リスト!$A$1:$H$43729,4,FALSE)=基本情報!$D$6,VLOOKUP(個人情報!$D300,登録者リスト!$A$1:$H$43729,8,FALSE),""),""))</f>
        <v/>
      </c>
      <c r="I300" s="216"/>
      <c r="J300" s="216"/>
      <c r="K300" s="218" t="str">
        <f>IFERROR(IF(I300="","",IF(AND(I300&lt;&gt;"107 ハーフマラソン",I300&lt;&gt;"062 10000mW"),IF(BA300="T",IF(VALUE(M300)&lt;=AY300,"A標準",IF(VALUE(M300)&lt;=AZ300,"B標準","未突破")),IF(VALUE(M300)&gt;=AY300,"A標準",IF(VALUE(M300)&gt;=AZ300,"B標準","未突破"))),IF(VALUE(M300)&lt;=AZ300,"","未突破"))),"")</f>
        <v/>
      </c>
      <c r="L300" s="105"/>
      <c r="M300" s="267" t="str">
        <f>IF(U300="",ASC(N300&amp;IF(P300&lt;&gt;"",TEXT(P300,"00"),"")&amp;IF(R300&lt;&gt;"",TEXT(R300,"00"),"")&amp;IF(T300&lt;&gt;"",TEXT(T300,"00"),"")),ASC(U300))</f>
        <v/>
      </c>
      <c r="N300" s="223"/>
      <c r="O300" s="196" t="s">
        <v>239</v>
      </c>
      <c r="P300" s="250"/>
      <c r="Q300" s="196" t="s">
        <v>240</v>
      </c>
      <c r="R300" s="250"/>
      <c r="S300" s="208" t="s">
        <v>241</v>
      </c>
      <c r="T300" s="252"/>
      <c r="U300" s="150"/>
      <c r="V300" s="152"/>
      <c r="W300" s="153" t="s">
        <v>23</v>
      </c>
      <c r="X300" s="161"/>
      <c r="Y300" s="153" t="s">
        <v>24</v>
      </c>
      <c r="Z300" s="161"/>
      <c r="AA300" s="153" t="s">
        <v>26</v>
      </c>
      <c r="AB300" s="216"/>
      <c r="AC300" s="101" t="e">
        <f>IF(#REF!="",ASC(AD300&amp;IF(AF300&lt;&gt;"",TEXT(AF300,"00"),"")&amp;IF(AH300&lt;&gt;"",TEXT(AH300,"00"),"")&amp;IF(AJ300&lt;&gt;"",TEXT(AJ300,"00"),"")),ASC(#REF!))</f>
        <v>#REF!</v>
      </c>
      <c r="AD300" s="198" t="str">
        <f>IF(I300="","",IF(I300="201 十種競技","",VLOOKUP(I300,大学記録!$A$3:$H$5,2,FALSE)))</f>
        <v/>
      </c>
      <c r="AE300" s="200" t="s">
        <v>239</v>
      </c>
      <c r="AF300" s="202" t="str">
        <f>IF(I300="","",IF(I300="201 十種競技","",VLOOKUP(I300,大学記録!$A$3:$H$5,4,FALSE)))</f>
        <v/>
      </c>
      <c r="AG300" s="200" t="s">
        <v>240</v>
      </c>
      <c r="AH300" s="202" t="str">
        <f>IF(I300="","",IF(I300="201 十種競技","",VLOOKUP(I300,大学記録!$A$3:$H$5,6,FALSE)))</f>
        <v/>
      </c>
      <c r="AI300" s="204" t="s">
        <v>241</v>
      </c>
      <c r="AJ300" s="262" t="str">
        <f>IF(I300="","",IF(I300="201 十種競技","",VLOOKUP(I300,大学記録!$A$3:$H$5,8,FALSE)))</f>
        <v/>
      </c>
      <c r="AK300" s="223"/>
      <c r="AL300" s="196" t="s">
        <v>239</v>
      </c>
      <c r="AM300" s="250"/>
      <c r="AN300" s="196" t="s">
        <v>240</v>
      </c>
      <c r="AO300" s="250"/>
      <c r="AP300" s="208" t="s">
        <v>241</v>
      </c>
      <c r="AQ300" s="287"/>
      <c r="AS300" s="5" t="str">
        <f>IF(AND(I300&lt;&gt;"107 ハーフマラソン",I300&lt;&gt;"062 10000mW"),D300 &amp; "-" &amp; I300,D300 &amp; "-" &amp; I300 &amp; J300)</f>
        <v>-</v>
      </c>
      <c r="AT300" s="5" t="str">
        <f>IF(ISERROR(VLOOKUP(個人情報!$AS300,登録者リスト!#REF!,4,FALSE)),"○","")</f>
        <v>○</v>
      </c>
      <c r="AU300" s="5" t="e">
        <f>IF(AND(I300&lt;&gt;"107 ハーフマラソン",I300&lt;&gt;"062 10000mW"),#REF! &amp; "-" &amp; I300,#REF! &amp; "-" &amp; I300 &amp; J300)</f>
        <v>#REF!</v>
      </c>
      <c r="AV300" s="5" t="str">
        <f>IF(ISERROR(VLOOKUP(AU300,突破者リスト外資格記録入力シート!$D$7:$M$106,2,FALSE)),"○","")</f>
        <v>○</v>
      </c>
      <c r="AW300" s="5" t="str">
        <f>IF(C300="○","整理番号","登録番号")</f>
        <v>登録番号</v>
      </c>
      <c r="AX300" s="5" t="str">
        <f>IF(I300="107 ハーフマラソン","H",IF(I300="062 10000mW","W",""))</f>
        <v/>
      </c>
      <c r="AY300" s="5" t="e">
        <f>VLOOKUP($I300 &amp; $J300,標準記録!$A$1:$D$26,2,FALSE)</f>
        <v>#N/A</v>
      </c>
      <c r="AZ300" s="5" t="e">
        <f>VLOOKUP($I300 &amp; $J300,標準記録!$A$1:$D$26,3,FALSE)</f>
        <v>#N/A</v>
      </c>
      <c r="BA300" s="5" t="e">
        <f>VLOOKUP($I300 &amp; $J300,標準記録!$A$1:$D$26,4,FALSE)</f>
        <v>#N/A</v>
      </c>
      <c r="BB300" s="5" t="str">
        <f>IF(BC300="","",A300)</f>
        <v/>
      </c>
      <c r="BC300" s="5" t="str">
        <f>IF(OR(I300="201 十種競技",I300="202 七種競技"),#REF!,"")</f>
        <v/>
      </c>
      <c r="BD300" s="5" t="str">
        <f>IF(I300="107 ハーフマラソン",#REF!,"")</f>
        <v/>
      </c>
      <c r="BE300" s="5" t="str">
        <f>I300 &amp; K300</f>
        <v/>
      </c>
      <c r="BF300" s="5">
        <f>I300</f>
        <v>0</v>
      </c>
      <c r="BG300" s="5">
        <f>COUNTIF($BF$5:$BF$401,I300)</f>
        <v>160</v>
      </c>
      <c r="BH300" s="5">
        <f>COUNTIF($BE$5:$BE$401,I300 &amp; "B標準")</f>
        <v>0</v>
      </c>
      <c r="BI300" s="5" t="str">
        <f>D298 &amp; D300</f>
        <v>登録番号</v>
      </c>
    </row>
    <row r="301" spans="1:61" ht="14.25" thickBot="1" x14ac:dyDescent="0.2">
      <c r="A301" s="308"/>
      <c r="B301" s="272"/>
      <c r="C301" s="226"/>
      <c r="D301" s="224"/>
      <c r="E301" s="121" t="str">
        <f>IF(C300="○",IF($D300&lt;&gt;"",VLOOKUP($D300,新規学連登録者入力シート!$A$2:$U$101,7,FALSE),""),IF($D300&lt;&gt;"",IF(VLOOKUP(個人情報!$D300,登録者リスト!$A$1:$F$43729,4,FALSE)=基本情報!$D$6,VLOOKUP(個人情報!$D300,登録者リスト!$A$1:$F$43729,2,FALSE),""),""))</f>
        <v/>
      </c>
      <c r="F301" s="215"/>
      <c r="G301" s="121" t="str">
        <f>IF(C300="○",IF($D300&lt;&gt;"",VLOOKUP($D300,新規学連登録者入力シート!$A$2:$U$101,19,FALSE),""),IF($D300&lt;&gt;"",IF(VLOOKUP(個人情報!$D300,登録者リスト!$A$1:$F$43729,4,FALSE)=基本情報!$D$6,VLOOKUP(個人情報!$D300,登録者リスト!$A$1:$F$43729,6,FALSE),""),""))</f>
        <v/>
      </c>
      <c r="H301" s="213"/>
      <c r="I301" s="217"/>
      <c r="J301" s="217"/>
      <c r="K301" s="219"/>
      <c r="L301" s="106"/>
      <c r="M301" s="268"/>
      <c r="N301" s="224"/>
      <c r="O301" s="197"/>
      <c r="P301" s="251"/>
      <c r="Q301" s="197"/>
      <c r="R301" s="251"/>
      <c r="S301" s="209"/>
      <c r="T301" s="253"/>
      <c r="U301" s="162"/>
      <c r="V301" s="154"/>
      <c r="W301" s="155" t="s">
        <v>23</v>
      </c>
      <c r="X301" s="94"/>
      <c r="Y301" s="155" t="s">
        <v>25</v>
      </c>
      <c r="Z301" s="94"/>
      <c r="AA301" s="155" t="s">
        <v>26</v>
      </c>
      <c r="AB301" s="217"/>
      <c r="AC301" s="102" t="e">
        <f>IF(#REF!="",ASC(AD300&amp;IF(AF301&lt;&gt;"",TEXT(AF301,"00"),"")&amp;IF(AH301&lt;&gt;"",TEXT(AH301,"00"),"")&amp;IF(AJ301&lt;&gt;"",TEXT(AJ301,"00"),"")),ASC(#REF!))</f>
        <v>#REF!</v>
      </c>
      <c r="AD301" s="199"/>
      <c r="AE301" s="201"/>
      <c r="AF301" s="203"/>
      <c r="AG301" s="201"/>
      <c r="AH301" s="203"/>
      <c r="AI301" s="205"/>
      <c r="AJ301" s="263"/>
      <c r="AK301" s="224"/>
      <c r="AL301" s="197"/>
      <c r="AM301" s="251"/>
      <c r="AN301" s="197"/>
      <c r="AO301" s="251"/>
      <c r="AP301" s="209"/>
      <c r="AQ301" s="288"/>
      <c r="AS301" s="5" t="str">
        <f>IF(AND(I301&lt;&gt;"107 ハーフマラソン",I301&lt;&gt;"062 10000mW"),D300 &amp; "-" &amp; I301,D300 &amp; "-" &amp; I301 &amp; J301)</f>
        <v>-</v>
      </c>
      <c r="AT301" s="5" t="str">
        <f>IF(ISERROR(VLOOKUP(個人情報!$AS301,登録者リスト!#REF!,4,FALSE)),"○","")</f>
        <v>○</v>
      </c>
      <c r="AU301" s="5" t="e">
        <f>IF(AND(I301&lt;&gt;"107 ハーフマラソン",I301&lt;&gt;"062 10000mW"),#REF! &amp; "-" &amp; I301,#REF! &amp; "-" &amp; I301 &amp; J301)</f>
        <v>#REF!</v>
      </c>
      <c r="AV301" s="5" t="str">
        <f>IF(ISERROR(VLOOKUP(AU301,突破者リスト外資格記録入力シート!$D$7:$M$106,2,FALSE)),"○","")</f>
        <v>○</v>
      </c>
      <c r="AX301" s="5" t="str">
        <f>IF(I301="107 ハーフマラソン","H",IF(I301="062 10000mW","W",""))</f>
        <v/>
      </c>
      <c r="AY301" s="5" t="e">
        <f>VLOOKUP($I301 &amp; $J301,標準記録!$A$1:$D$26,2,FALSE)</f>
        <v>#N/A</v>
      </c>
      <c r="AZ301" s="5" t="e">
        <f>VLOOKUP($I301 &amp; $J301,標準記録!$A$1:$D$26,3,FALSE)</f>
        <v>#N/A</v>
      </c>
      <c r="BA301" s="5" t="e">
        <f>VLOOKUP($I301 &amp; $J301,標準記録!$A$1:$D$26,4,FALSE)</f>
        <v>#N/A</v>
      </c>
      <c r="BB301" s="5" t="str">
        <f>IF(BC301="","",A300)</f>
        <v/>
      </c>
      <c r="BC301" s="5" t="str">
        <f>IF(OR(I301="201 十種競技",I301="202 七種競技"),#REF!,"")</f>
        <v/>
      </c>
      <c r="BD301" s="5" t="str">
        <f>IF(I301="107 ハーフマラソン",#REF!,"")</f>
        <v/>
      </c>
      <c r="BE301" s="5" t="str">
        <f>I301 &amp; K301</f>
        <v/>
      </c>
      <c r="BF301" s="5">
        <f>I301</f>
        <v>0</v>
      </c>
      <c r="BG301" s="5">
        <f>COUNTIF($BF$5:$BF$401,I301)</f>
        <v>160</v>
      </c>
      <c r="BH301" s="5">
        <f>COUNTIF($BE$5:$BE$401,I301 &amp; "B標準")</f>
        <v>0</v>
      </c>
    </row>
    <row r="302" spans="1:61" ht="15" thickTop="1" thickBot="1" x14ac:dyDescent="0.2">
      <c r="A302" s="309"/>
      <c r="B302" s="256" t="s">
        <v>128</v>
      </c>
      <c r="C302" s="257"/>
      <c r="D302" s="257"/>
      <c r="E302" s="257"/>
      <c r="F302" s="257"/>
      <c r="G302" s="258"/>
      <c r="H302" s="118"/>
      <c r="I302" s="259"/>
      <c r="J302" s="260"/>
      <c r="K302" s="260"/>
      <c r="L302" s="260"/>
      <c r="M302" s="260"/>
      <c r="N302" s="260"/>
      <c r="O302" s="260"/>
      <c r="P302" s="260"/>
      <c r="Q302" s="260"/>
      <c r="R302" s="260"/>
      <c r="S302" s="260"/>
      <c r="T302" s="260"/>
      <c r="U302" s="260"/>
      <c r="V302" s="260"/>
      <c r="W302" s="260"/>
      <c r="X302" s="260"/>
      <c r="Y302" s="260"/>
      <c r="Z302" s="260"/>
      <c r="AA302" s="260"/>
      <c r="AB302" s="260"/>
      <c r="AC302" s="260"/>
      <c r="AD302" s="260"/>
      <c r="AE302" s="260"/>
      <c r="AF302" s="260"/>
      <c r="AG302" s="260"/>
      <c r="AH302" s="260"/>
      <c r="AI302" s="260"/>
      <c r="AJ302" s="260"/>
      <c r="AK302" s="260"/>
      <c r="AL302" s="260"/>
      <c r="AM302" s="260"/>
      <c r="AN302" s="260"/>
      <c r="AO302" s="260"/>
      <c r="AP302" s="260"/>
      <c r="AQ302" s="261"/>
    </row>
    <row r="303" spans="1:61" ht="27" x14ac:dyDescent="0.15">
      <c r="A303" s="305"/>
      <c r="B303" s="289" t="s">
        <v>0</v>
      </c>
      <c r="C303" s="289" t="s">
        <v>242</v>
      </c>
      <c r="D303" s="289" t="str">
        <f>IF(C305="○","整理番号","登録番号")</f>
        <v>登録番号</v>
      </c>
      <c r="E303" s="134" t="s">
        <v>13550</v>
      </c>
      <c r="F303" s="291" t="s">
        <v>275</v>
      </c>
      <c r="G303" s="147" t="s">
        <v>1</v>
      </c>
      <c r="H303" s="269" t="s">
        <v>13551</v>
      </c>
      <c r="I303" s="292" t="s">
        <v>2</v>
      </c>
      <c r="J303" s="269" t="s">
        <v>284</v>
      </c>
      <c r="K303" s="269" t="s">
        <v>3</v>
      </c>
      <c r="L303" s="136" t="s">
        <v>243</v>
      </c>
      <c r="M303" s="137" t="s">
        <v>16</v>
      </c>
      <c r="N303" s="274" t="s">
        <v>4</v>
      </c>
      <c r="O303" s="275"/>
      <c r="P303" s="275"/>
      <c r="Q303" s="275"/>
      <c r="R303" s="275"/>
      <c r="S303" s="275"/>
      <c r="T303" s="275"/>
      <c r="U303" s="275"/>
      <c r="V303" s="275"/>
      <c r="W303" s="275"/>
      <c r="X303" s="275"/>
      <c r="Y303" s="275"/>
      <c r="Z303" s="275"/>
      <c r="AA303" s="275"/>
      <c r="AB303" s="276"/>
      <c r="AC303" s="138" t="s">
        <v>16</v>
      </c>
      <c r="AD303" s="277" t="s">
        <v>448</v>
      </c>
      <c r="AE303" s="278"/>
      <c r="AF303" s="278"/>
      <c r="AG303" s="278"/>
      <c r="AH303" s="278"/>
      <c r="AI303" s="278"/>
      <c r="AJ303" s="278"/>
      <c r="AK303" s="274" t="s">
        <v>445</v>
      </c>
      <c r="AL303" s="275"/>
      <c r="AM303" s="275"/>
      <c r="AN303" s="275"/>
      <c r="AO303" s="275"/>
      <c r="AP303" s="275"/>
      <c r="AQ303" s="279"/>
    </row>
    <row r="304" spans="1:61" ht="14.25" thickBot="1" x14ac:dyDescent="0.2">
      <c r="A304" s="306"/>
      <c r="B304" s="290"/>
      <c r="C304" s="290"/>
      <c r="D304" s="290"/>
      <c r="E304" s="139" t="s">
        <v>6</v>
      </c>
      <c r="F304" s="270"/>
      <c r="G304" s="148" t="s">
        <v>7</v>
      </c>
      <c r="H304" s="270"/>
      <c r="I304" s="293"/>
      <c r="J304" s="273"/>
      <c r="K304" s="273"/>
      <c r="L304" s="141"/>
      <c r="M304" s="142"/>
      <c r="N304" s="280" t="s">
        <v>8</v>
      </c>
      <c r="O304" s="281"/>
      <c r="P304" s="281"/>
      <c r="Q304" s="281"/>
      <c r="R304" s="281"/>
      <c r="S304" s="281"/>
      <c r="T304" s="282"/>
      <c r="U304" s="151"/>
      <c r="V304" s="143" t="s">
        <v>10</v>
      </c>
      <c r="W304" s="144"/>
      <c r="X304" s="160"/>
      <c r="Y304" s="144"/>
      <c r="Z304" s="160"/>
      <c r="AA304" s="145"/>
      <c r="AB304" s="140" t="s">
        <v>11</v>
      </c>
      <c r="AC304" s="146"/>
      <c r="AD304" s="283" t="s">
        <v>8</v>
      </c>
      <c r="AE304" s="284"/>
      <c r="AF304" s="284"/>
      <c r="AG304" s="284"/>
      <c r="AH304" s="284"/>
      <c r="AI304" s="284"/>
      <c r="AJ304" s="285"/>
      <c r="AK304" s="280" t="s">
        <v>8</v>
      </c>
      <c r="AL304" s="281"/>
      <c r="AM304" s="281"/>
      <c r="AN304" s="281"/>
      <c r="AO304" s="281"/>
      <c r="AP304" s="281"/>
      <c r="AQ304" s="286"/>
    </row>
    <row r="305" spans="1:61" x14ac:dyDescent="0.15">
      <c r="A305" s="307">
        <v>61</v>
      </c>
      <c r="B305" s="271" t="str">
        <f>IF(OR(B300="",E305=""),"",B300+1)</f>
        <v/>
      </c>
      <c r="C305" s="225"/>
      <c r="D305" s="223"/>
      <c r="E305" s="119" t="str">
        <f>IF(C305="○",IF($D305&lt;&gt;"",VLOOKUP($D305,新規学連登録者入力シート!$A$2:$U$101,8,FALSE),""),IF($D305&lt;&gt;"",IF(VLOOKUP(個人情報!$D305,登録者リスト!$A$1:$F$43729,4,FALSE)=基本情報!$D$6,VLOOKUP(個人情報!$D305,登録者リスト!$A$1:$F$43729,3,FALSE),""),""))</f>
        <v/>
      </c>
      <c r="F305" s="214" t="str">
        <f>IF(C305="○",IF($D305&lt;&gt;"",VLOOKUP($D305,新規学連登録者入力シート!$A$2:$U$101,9,FALSE),""),IF($D305&lt;&gt;"",IF(VLOOKUP(個人情報!$D305,登録者リスト!$A$1:$G$43729,4,FALSE)=基本情報!$D$6,VLOOKUP(個人情報!$D305,登録者リスト!$A$1:$G$43729,7,FALSE),""),""))</f>
        <v/>
      </c>
      <c r="G305" s="120" t="str">
        <f>IF(C305="○",IF($D305&lt;&gt;"",VLOOKUP($D305,新規学連登録者入力シート!$A$2:$U$101,14,FALSE),""),IF($D305&lt;&gt;"",IF(VLOOKUP(個人情報!$D305,登録者リスト!$A$1:$F$43729,4,FALSE)=基本情報!$D$6,VLOOKUP(個人情報!$D305,登録者リスト!$A$1:$F$43729,5,FALSE),""),""))</f>
        <v/>
      </c>
      <c r="H305" s="212" t="str">
        <f>IF(C305="○",IF($D305&lt;&gt;"",VLOOKUP($D305,新規学連登録者入力シート!$A$2:$U$101,19,FALSE),""),IF($D305&lt;&gt;"",IF(VLOOKUP(個人情報!$D305,登録者リスト!$A$1:$H$43729,4,FALSE)=基本情報!$D$6,VLOOKUP(個人情報!$D305,登録者リスト!$A$1:$H$43729,8,FALSE),""),""))</f>
        <v/>
      </c>
      <c r="I305" s="216"/>
      <c r="J305" s="216"/>
      <c r="K305" s="218" t="str">
        <f>IFERROR(IF(I305="","",IF(AND(I305&lt;&gt;"107 ハーフマラソン",I305&lt;&gt;"062 10000mW"),IF(BA305="T",IF(VALUE(M305)&lt;=AY305,"A標準",IF(VALUE(M305)&lt;=AZ305,"B標準","未突破")),IF(VALUE(M305)&gt;=AY305,"A標準",IF(VALUE(M305)&gt;=AZ305,"B標準","未突破"))),IF(VALUE(M305)&lt;=AZ305,"","未突破"))),"")</f>
        <v/>
      </c>
      <c r="L305" s="105"/>
      <c r="M305" s="267" t="str">
        <f>IF(U305="",ASC(N305&amp;IF(P305&lt;&gt;"",TEXT(P305,"00"),"")&amp;IF(R305&lt;&gt;"",TEXT(R305,"00"),"")&amp;IF(T305&lt;&gt;"",TEXT(T305,"00"),"")),ASC(U305))</f>
        <v/>
      </c>
      <c r="N305" s="223"/>
      <c r="O305" s="196" t="s">
        <v>239</v>
      </c>
      <c r="P305" s="250"/>
      <c r="Q305" s="196" t="s">
        <v>240</v>
      </c>
      <c r="R305" s="250"/>
      <c r="S305" s="208" t="s">
        <v>241</v>
      </c>
      <c r="T305" s="252"/>
      <c r="U305" s="150"/>
      <c r="V305" s="152"/>
      <c r="W305" s="153" t="s">
        <v>23</v>
      </c>
      <c r="X305" s="161"/>
      <c r="Y305" s="153" t="s">
        <v>24</v>
      </c>
      <c r="Z305" s="161"/>
      <c r="AA305" s="153" t="s">
        <v>26</v>
      </c>
      <c r="AB305" s="216"/>
      <c r="AC305" s="101" t="e">
        <f>IF(#REF!="",ASC(AD305&amp;IF(AF305&lt;&gt;"",TEXT(AF305,"00"),"")&amp;IF(AH305&lt;&gt;"",TEXT(AH305,"00"),"")&amp;IF(AJ305&lt;&gt;"",TEXT(AJ305,"00"),"")),ASC(#REF!))</f>
        <v>#REF!</v>
      </c>
      <c r="AD305" s="198" t="str">
        <f>IF(I305="","",IF(I305="201 十種競技","",VLOOKUP(I305,大学記録!$A$3:$H$5,2,FALSE)))</f>
        <v/>
      </c>
      <c r="AE305" s="200" t="s">
        <v>239</v>
      </c>
      <c r="AF305" s="202" t="str">
        <f>IF(I305="","",IF(I305="201 十種競技","",VLOOKUP(I305,大学記録!$A$3:$H$5,4,FALSE)))</f>
        <v/>
      </c>
      <c r="AG305" s="200" t="s">
        <v>240</v>
      </c>
      <c r="AH305" s="202" t="str">
        <f>IF(I305="","",IF(I305="201 十種競技","",VLOOKUP(I305,大学記録!$A$3:$H$5,6,FALSE)))</f>
        <v/>
      </c>
      <c r="AI305" s="204" t="s">
        <v>241</v>
      </c>
      <c r="AJ305" s="262" t="str">
        <f>IF(I305="","",IF(I305="201 十種競技","",VLOOKUP(I305,大学記録!$A$3:$H$5,8,FALSE)))</f>
        <v/>
      </c>
      <c r="AK305" s="223"/>
      <c r="AL305" s="196" t="s">
        <v>239</v>
      </c>
      <c r="AM305" s="250"/>
      <c r="AN305" s="196" t="s">
        <v>240</v>
      </c>
      <c r="AO305" s="250"/>
      <c r="AP305" s="208" t="s">
        <v>241</v>
      </c>
      <c r="AQ305" s="287"/>
      <c r="AS305" s="5" t="str">
        <f>IF(AND(I305&lt;&gt;"107 ハーフマラソン",I305&lt;&gt;"062 10000mW"),D305 &amp; "-" &amp; I305,D305 &amp; "-" &amp; I305 &amp; J305)</f>
        <v>-</v>
      </c>
      <c r="AT305" s="5" t="str">
        <f>IF(ISERROR(VLOOKUP(個人情報!$AS305,登録者リスト!#REF!,4,FALSE)),"○","")</f>
        <v>○</v>
      </c>
      <c r="AU305" s="5" t="e">
        <f>IF(AND(I305&lt;&gt;"107 ハーフマラソン",I305&lt;&gt;"062 10000mW"),#REF! &amp; "-" &amp; I305,#REF! &amp; "-" &amp; I305 &amp; J305)</f>
        <v>#REF!</v>
      </c>
      <c r="AV305" s="5" t="str">
        <f>IF(ISERROR(VLOOKUP(AU305,突破者リスト外資格記録入力シート!$D$7:$M$106,2,FALSE)),"○","")</f>
        <v>○</v>
      </c>
      <c r="AW305" s="5" t="str">
        <f>IF(C305="○","整理番号","登録番号")</f>
        <v>登録番号</v>
      </c>
      <c r="AX305" s="5" t="str">
        <f>IF(I305="107 ハーフマラソン","H",IF(I305="062 10000mW","W",""))</f>
        <v/>
      </c>
      <c r="AY305" s="5" t="e">
        <f>VLOOKUP($I305 &amp; $J305,標準記録!$A$1:$D$26,2,FALSE)</f>
        <v>#N/A</v>
      </c>
      <c r="AZ305" s="5" t="e">
        <f>VLOOKUP($I305 &amp; $J305,標準記録!$A$1:$D$26,3,FALSE)</f>
        <v>#N/A</v>
      </c>
      <c r="BA305" s="5" t="e">
        <f>VLOOKUP($I305 &amp; $J305,標準記録!$A$1:$D$26,4,FALSE)</f>
        <v>#N/A</v>
      </c>
      <c r="BB305" s="5" t="str">
        <f>IF(BC305="","",A305)</f>
        <v/>
      </c>
      <c r="BC305" s="5" t="str">
        <f>IF(OR(I305="201 十種競技",I305="202 七種競技"),#REF!,"")</f>
        <v/>
      </c>
      <c r="BD305" s="5" t="str">
        <f>IF(I305="107 ハーフマラソン",#REF!,"")</f>
        <v/>
      </c>
      <c r="BE305" s="5" t="str">
        <f>I305 &amp; K305</f>
        <v/>
      </c>
      <c r="BF305" s="5">
        <f>I305</f>
        <v>0</v>
      </c>
      <c r="BG305" s="5">
        <f>COUNTIF($BF$5:$BF$401,I305)</f>
        <v>160</v>
      </c>
      <c r="BH305" s="5">
        <f>COUNTIF($BE$5:$BE$401,I305 &amp; "B標準")</f>
        <v>0</v>
      </c>
      <c r="BI305" s="5" t="str">
        <f>D303 &amp; D305</f>
        <v>登録番号</v>
      </c>
    </row>
    <row r="306" spans="1:61" ht="14.25" thickBot="1" x14ac:dyDescent="0.2">
      <c r="A306" s="308"/>
      <c r="B306" s="272"/>
      <c r="C306" s="226"/>
      <c r="D306" s="224"/>
      <c r="E306" s="121" t="str">
        <f>IF(C305="○",IF($D305&lt;&gt;"",VLOOKUP($D305,新規学連登録者入力シート!$A$2:$U$101,7,FALSE),""),IF($D305&lt;&gt;"",IF(VLOOKUP(個人情報!$D305,登録者リスト!$A$1:$F$43729,4,FALSE)=基本情報!$D$6,VLOOKUP(個人情報!$D305,登録者リスト!$A$1:$F$43729,2,FALSE),""),""))</f>
        <v/>
      </c>
      <c r="F306" s="215"/>
      <c r="G306" s="121" t="str">
        <f>IF(C305="○",IF($D305&lt;&gt;"",VLOOKUP($D305,新規学連登録者入力シート!$A$2:$U$101,19,FALSE),""),IF($D305&lt;&gt;"",IF(VLOOKUP(個人情報!$D305,登録者リスト!$A$1:$F$43729,4,FALSE)=基本情報!$D$6,VLOOKUP(個人情報!$D305,登録者リスト!$A$1:$F$43729,6,FALSE),""),""))</f>
        <v/>
      </c>
      <c r="H306" s="213"/>
      <c r="I306" s="217"/>
      <c r="J306" s="217"/>
      <c r="K306" s="219"/>
      <c r="L306" s="106"/>
      <c r="M306" s="268"/>
      <c r="N306" s="224"/>
      <c r="O306" s="197"/>
      <c r="P306" s="251"/>
      <c r="Q306" s="197"/>
      <c r="R306" s="251"/>
      <c r="S306" s="209"/>
      <c r="T306" s="253"/>
      <c r="U306" s="162"/>
      <c r="V306" s="154"/>
      <c r="W306" s="155" t="s">
        <v>23</v>
      </c>
      <c r="X306" s="94"/>
      <c r="Y306" s="155" t="s">
        <v>25</v>
      </c>
      <c r="Z306" s="94"/>
      <c r="AA306" s="155" t="s">
        <v>26</v>
      </c>
      <c r="AB306" s="217"/>
      <c r="AC306" s="102" t="e">
        <f>IF(#REF!="",ASC(AD305&amp;IF(AF306&lt;&gt;"",TEXT(AF306,"00"),"")&amp;IF(AH306&lt;&gt;"",TEXT(AH306,"00"),"")&amp;IF(AJ306&lt;&gt;"",TEXT(AJ306,"00"),"")),ASC(#REF!))</f>
        <v>#REF!</v>
      </c>
      <c r="AD306" s="199"/>
      <c r="AE306" s="201"/>
      <c r="AF306" s="203"/>
      <c r="AG306" s="201"/>
      <c r="AH306" s="203"/>
      <c r="AI306" s="205"/>
      <c r="AJ306" s="263"/>
      <c r="AK306" s="224"/>
      <c r="AL306" s="197"/>
      <c r="AM306" s="251"/>
      <c r="AN306" s="197"/>
      <c r="AO306" s="251"/>
      <c r="AP306" s="209"/>
      <c r="AQ306" s="288"/>
      <c r="AS306" s="5" t="str">
        <f>IF(AND(I306&lt;&gt;"107 ハーフマラソン",I306&lt;&gt;"062 10000mW"),D305 &amp; "-" &amp; I306,D305 &amp; "-" &amp; I306 &amp; J306)</f>
        <v>-</v>
      </c>
      <c r="AT306" s="5" t="str">
        <f>IF(ISERROR(VLOOKUP(個人情報!$AS306,登録者リスト!#REF!,4,FALSE)),"○","")</f>
        <v>○</v>
      </c>
      <c r="AU306" s="5" t="e">
        <f>IF(AND(I306&lt;&gt;"107 ハーフマラソン",I306&lt;&gt;"062 10000mW"),#REF! &amp; "-" &amp; I306,#REF! &amp; "-" &amp; I306 &amp; J306)</f>
        <v>#REF!</v>
      </c>
      <c r="AV306" s="5" t="str">
        <f>IF(ISERROR(VLOOKUP(AU306,突破者リスト外資格記録入力シート!$D$7:$M$106,2,FALSE)),"○","")</f>
        <v>○</v>
      </c>
      <c r="AX306" s="5" t="str">
        <f>IF(I306="107 ハーフマラソン","H",IF(I306="062 10000mW","W",""))</f>
        <v/>
      </c>
      <c r="AY306" s="5" t="e">
        <f>VLOOKUP($I306 &amp; $J306,標準記録!$A$1:$D$26,2,FALSE)</f>
        <v>#N/A</v>
      </c>
      <c r="AZ306" s="5" t="e">
        <f>VLOOKUP($I306 &amp; $J306,標準記録!$A$1:$D$26,3,FALSE)</f>
        <v>#N/A</v>
      </c>
      <c r="BA306" s="5" t="e">
        <f>VLOOKUP($I306 &amp; $J306,標準記録!$A$1:$D$26,4,FALSE)</f>
        <v>#N/A</v>
      </c>
      <c r="BB306" s="5" t="str">
        <f>IF(BC306="","",A305)</f>
        <v/>
      </c>
      <c r="BC306" s="5" t="str">
        <f>IF(OR(I306="201 十種競技",I306="202 七種競技"),#REF!,"")</f>
        <v/>
      </c>
      <c r="BD306" s="5" t="str">
        <f>IF(I306="107 ハーフマラソン",#REF!,"")</f>
        <v/>
      </c>
      <c r="BE306" s="5" t="str">
        <f>I306 &amp; K306</f>
        <v/>
      </c>
      <c r="BF306" s="5">
        <f>I306</f>
        <v>0</v>
      </c>
      <c r="BG306" s="5">
        <f>COUNTIF($BF$5:$BF$401,I306)</f>
        <v>160</v>
      </c>
      <c r="BH306" s="5">
        <f>COUNTIF($BE$5:$BE$401,I306 &amp; "B標準")</f>
        <v>0</v>
      </c>
    </row>
    <row r="307" spans="1:61" ht="15" thickTop="1" thickBot="1" x14ac:dyDescent="0.2">
      <c r="A307" s="309"/>
      <c r="B307" s="256" t="s">
        <v>128</v>
      </c>
      <c r="C307" s="257"/>
      <c r="D307" s="257"/>
      <c r="E307" s="257"/>
      <c r="F307" s="257"/>
      <c r="G307" s="258"/>
      <c r="H307" s="118"/>
      <c r="I307" s="259"/>
      <c r="J307" s="260"/>
      <c r="K307" s="260"/>
      <c r="L307" s="260"/>
      <c r="M307" s="260"/>
      <c r="N307" s="260"/>
      <c r="O307" s="260"/>
      <c r="P307" s="260"/>
      <c r="Q307" s="260"/>
      <c r="R307" s="260"/>
      <c r="S307" s="260"/>
      <c r="T307" s="260"/>
      <c r="U307" s="260"/>
      <c r="V307" s="260"/>
      <c r="W307" s="260"/>
      <c r="X307" s="260"/>
      <c r="Y307" s="260"/>
      <c r="Z307" s="260"/>
      <c r="AA307" s="260"/>
      <c r="AB307" s="260"/>
      <c r="AC307" s="260"/>
      <c r="AD307" s="260"/>
      <c r="AE307" s="260"/>
      <c r="AF307" s="260"/>
      <c r="AG307" s="260"/>
      <c r="AH307" s="260"/>
      <c r="AI307" s="260"/>
      <c r="AJ307" s="260"/>
      <c r="AK307" s="260"/>
      <c r="AL307" s="260"/>
      <c r="AM307" s="260"/>
      <c r="AN307" s="260"/>
      <c r="AO307" s="260"/>
      <c r="AP307" s="260"/>
      <c r="AQ307" s="261"/>
    </row>
    <row r="308" spans="1:61" ht="27" x14ac:dyDescent="0.15">
      <c r="A308" s="305"/>
      <c r="B308" s="289" t="s">
        <v>0</v>
      </c>
      <c r="C308" s="289" t="s">
        <v>242</v>
      </c>
      <c r="D308" s="289" t="str">
        <f>IF(C310="○","整理番号","登録番号")</f>
        <v>登録番号</v>
      </c>
      <c r="E308" s="134" t="s">
        <v>13550</v>
      </c>
      <c r="F308" s="291" t="s">
        <v>275</v>
      </c>
      <c r="G308" s="147" t="s">
        <v>1</v>
      </c>
      <c r="H308" s="269" t="s">
        <v>13551</v>
      </c>
      <c r="I308" s="292" t="s">
        <v>2</v>
      </c>
      <c r="J308" s="269" t="s">
        <v>284</v>
      </c>
      <c r="K308" s="269" t="s">
        <v>3</v>
      </c>
      <c r="L308" s="136" t="s">
        <v>243</v>
      </c>
      <c r="M308" s="137" t="s">
        <v>16</v>
      </c>
      <c r="N308" s="274" t="s">
        <v>4</v>
      </c>
      <c r="O308" s="275"/>
      <c r="P308" s="275"/>
      <c r="Q308" s="275"/>
      <c r="R308" s="275"/>
      <c r="S308" s="275"/>
      <c r="T308" s="275"/>
      <c r="U308" s="275"/>
      <c r="V308" s="275"/>
      <c r="W308" s="275"/>
      <c r="X308" s="275"/>
      <c r="Y308" s="275"/>
      <c r="Z308" s="275"/>
      <c r="AA308" s="275"/>
      <c r="AB308" s="276"/>
      <c r="AC308" s="138" t="s">
        <v>16</v>
      </c>
      <c r="AD308" s="277" t="s">
        <v>448</v>
      </c>
      <c r="AE308" s="278"/>
      <c r="AF308" s="278"/>
      <c r="AG308" s="278"/>
      <c r="AH308" s="278"/>
      <c r="AI308" s="278"/>
      <c r="AJ308" s="278"/>
      <c r="AK308" s="274" t="s">
        <v>445</v>
      </c>
      <c r="AL308" s="275"/>
      <c r="AM308" s="275"/>
      <c r="AN308" s="275"/>
      <c r="AO308" s="275"/>
      <c r="AP308" s="275"/>
      <c r="AQ308" s="279"/>
    </row>
    <row r="309" spans="1:61" ht="14.25" thickBot="1" x14ac:dyDescent="0.2">
      <c r="A309" s="306"/>
      <c r="B309" s="290"/>
      <c r="C309" s="290"/>
      <c r="D309" s="290"/>
      <c r="E309" s="139" t="s">
        <v>6</v>
      </c>
      <c r="F309" s="270"/>
      <c r="G309" s="148" t="s">
        <v>7</v>
      </c>
      <c r="H309" s="270"/>
      <c r="I309" s="293"/>
      <c r="J309" s="273"/>
      <c r="K309" s="273"/>
      <c r="L309" s="141"/>
      <c r="M309" s="142"/>
      <c r="N309" s="280" t="s">
        <v>8</v>
      </c>
      <c r="O309" s="281"/>
      <c r="P309" s="281"/>
      <c r="Q309" s="281"/>
      <c r="R309" s="281"/>
      <c r="S309" s="281"/>
      <c r="T309" s="282"/>
      <c r="U309" s="151"/>
      <c r="V309" s="143" t="s">
        <v>10</v>
      </c>
      <c r="W309" s="144"/>
      <c r="X309" s="160"/>
      <c r="Y309" s="144"/>
      <c r="Z309" s="160"/>
      <c r="AA309" s="145"/>
      <c r="AB309" s="140" t="s">
        <v>11</v>
      </c>
      <c r="AC309" s="146"/>
      <c r="AD309" s="283" t="s">
        <v>8</v>
      </c>
      <c r="AE309" s="284"/>
      <c r="AF309" s="284"/>
      <c r="AG309" s="284"/>
      <c r="AH309" s="284"/>
      <c r="AI309" s="284"/>
      <c r="AJ309" s="285"/>
      <c r="AK309" s="280" t="s">
        <v>8</v>
      </c>
      <c r="AL309" s="281"/>
      <c r="AM309" s="281"/>
      <c r="AN309" s="281"/>
      <c r="AO309" s="281"/>
      <c r="AP309" s="281"/>
      <c r="AQ309" s="286"/>
    </row>
    <row r="310" spans="1:61" x14ac:dyDescent="0.15">
      <c r="A310" s="307">
        <v>62</v>
      </c>
      <c r="B310" s="271" t="str">
        <f>IF(OR(B305="",E310=""),"",B305+1)</f>
        <v/>
      </c>
      <c r="C310" s="225"/>
      <c r="D310" s="223"/>
      <c r="E310" s="119" t="str">
        <f>IF(C310="○",IF($D310&lt;&gt;"",VLOOKUP($D310,新規学連登録者入力シート!$A$2:$U$101,8,FALSE),""),IF($D310&lt;&gt;"",IF(VLOOKUP(個人情報!$D310,登録者リスト!$A$1:$F$43729,4,FALSE)=基本情報!$D$6,VLOOKUP(個人情報!$D310,登録者リスト!$A$1:$F$43729,3,FALSE),""),""))</f>
        <v/>
      </c>
      <c r="F310" s="214" t="str">
        <f>IF(C310="○",IF($D310&lt;&gt;"",VLOOKUP($D310,新規学連登録者入力シート!$A$2:$U$101,9,FALSE),""),IF($D310&lt;&gt;"",IF(VLOOKUP(個人情報!$D310,登録者リスト!$A$1:$G$43729,4,FALSE)=基本情報!$D$6,VLOOKUP(個人情報!$D310,登録者リスト!$A$1:$G$43729,7,FALSE),""),""))</f>
        <v/>
      </c>
      <c r="G310" s="120" t="str">
        <f>IF(C310="○",IF($D310&lt;&gt;"",VLOOKUP($D310,新規学連登録者入力シート!$A$2:$U$101,14,FALSE),""),IF($D310&lt;&gt;"",IF(VLOOKUP(個人情報!$D310,登録者リスト!$A$1:$F$43729,4,FALSE)=基本情報!$D$6,VLOOKUP(個人情報!$D310,登録者リスト!$A$1:$F$43729,5,FALSE),""),""))</f>
        <v/>
      </c>
      <c r="H310" s="212" t="str">
        <f>IF(C310="○",IF($D310&lt;&gt;"",VLOOKUP($D310,新規学連登録者入力シート!$A$2:$U$101,19,FALSE),""),IF($D310&lt;&gt;"",IF(VLOOKUP(個人情報!$D310,登録者リスト!$A$1:$H$43729,4,FALSE)=基本情報!$D$6,VLOOKUP(個人情報!$D310,登録者リスト!$A$1:$H$43729,8,FALSE),""),""))</f>
        <v/>
      </c>
      <c r="I310" s="216"/>
      <c r="J310" s="216"/>
      <c r="K310" s="218" t="str">
        <f>IFERROR(IF(I310="","",IF(AND(I310&lt;&gt;"107 ハーフマラソン",I310&lt;&gt;"062 10000mW"),IF(BA310="T",IF(VALUE(M310)&lt;=AY310,"A標準",IF(VALUE(M310)&lt;=AZ310,"B標準","未突破")),IF(VALUE(M310)&gt;=AY310,"A標準",IF(VALUE(M310)&gt;=AZ310,"B標準","未突破"))),IF(VALUE(M310)&lt;=AZ310,"","未突破"))),"")</f>
        <v/>
      </c>
      <c r="L310" s="105"/>
      <c r="M310" s="267" t="str">
        <f>IF(U310="",ASC(N310&amp;IF(P310&lt;&gt;"",TEXT(P310,"00"),"")&amp;IF(R310&lt;&gt;"",TEXT(R310,"00"),"")&amp;IF(T310&lt;&gt;"",TEXT(T310,"00"),"")),ASC(U310))</f>
        <v/>
      </c>
      <c r="N310" s="223"/>
      <c r="O310" s="196" t="s">
        <v>239</v>
      </c>
      <c r="P310" s="250"/>
      <c r="Q310" s="196" t="s">
        <v>240</v>
      </c>
      <c r="R310" s="250"/>
      <c r="S310" s="208" t="s">
        <v>241</v>
      </c>
      <c r="T310" s="252"/>
      <c r="U310" s="150"/>
      <c r="V310" s="152"/>
      <c r="W310" s="153" t="s">
        <v>23</v>
      </c>
      <c r="X310" s="161"/>
      <c r="Y310" s="153" t="s">
        <v>24</v>
      </c>
      <c r="Z310" s="161"/>
      <c r="AA310" s="153" t="s">
        <v>26</v>
      </c>
      <c r="AB310" s="216"/>
      <c r="AC310" s="101" t="e">
        <f>IF(#REF!="",ASC(AD310&amp;IF(AF310&lt;&gt;"",TEXT(AF310,"00"),"")&amp;IF(AH310&lt;&gt;"",TEXT(AH310,"00"),"")&amp;IF(AJ310&lt;&gt;"",TEXT(AJ310,"00"),"")),ASC(#REF!))</f>
        <v>#REF!</v>
      </c>
      <c r="AD310" s="198" t="str">
        <f>IF(I310="","",IF(I310="201 十種競技","",VLOOKUP(I310,大学記録!$A$3:$H$5,2,FALSE)))</f>
        <v/>
      </c>
      <c r="AE310" s="200" t="s">
        <v>239</v>
      </c>
      <c r="AF310" s="202" t="str">
        <f>IF(I310="","",IF(I310="201 十種競技","",VLOOKUP(I310,大学記録!$A$3:$H$5,4,FALSE)))</f>
        <v/>
      </c>
      <c r="AG310" s="200" t="s">
        <v>240</v>
      </c>
      <c r="AH310" s="202" t="str">
        <f>IF(I310="","",IF(I310="201 十種競技","",VLOOKUP(I310,大学記録!$A$3:$H$5,6,FALSE)))</f>
        <v/>
      </c>
      <c r="AI310" s="204" t="s">
        <v>241</v>
      </c>
      <c r="AJ310" s="262" t="str">
        <f>IF(I310="","",IF(I310="201 十種競技","",VLOOKUP(I310,大学記録!$A$3:$H$5,8,FALSE)))</f>
        <v/>
      </c>
      <c r="AK310" s="223"/>
      <c r="AL310" s="196" t="s">
        <v>239</v>
      </c>
      <c r="AM310" s="250"/>
      <c r="AN310" s="196" t="s">
        <v>240</v>
      </c>
      <c r="AO310" s="250"/>
      <c r="AP310" s="208" t="s">
        <v>241</v>
      </c>
      <c r="AQ310" s="287"/>
      <c r="AS310" s="5" t="str">
        <f>IF(AND(I310&lt;&gt;"107 ハーフマラソン",I310&lt;&gt;"062 10000mW"),D310 &amp; "-" &amp; I310,D310 &amp; "-" &amp; I310 &amp; J310)</f>
        <v>-</v>
      </c>
      <c r="AT310" s="5" t="str">
        <f>IF(ISERROR(VLOOKUP(個人情報!$AS310,登録者リスト!#REF!,4,FALSE)),"○","")</f>
        <v>○</v>
      </c>
      <c r="AU310" s="5" t="e">
        <f>IF(AND(I310&lt;&gt;"107 ハーフマラソン",I310&lt;&gt;"062 10000mW"),#REF! &amp; "-" &amp; I310,#REF! &amp; "-" &amp; I310 &amp; J310)</f>
        <v>#REF!</v>
      </c>
      <c r="AV310" s="5" t="str">
        <f>IF(ISERROR(VLOOKUP(AU310,突破者リスト外資格記録入力シート!$D$7:$M$106,2,FALSE)),"○","")</f>
        <v>○</v>
      </c>
      <c r="AW310" s="5" t="str">
        <f>IF(C310="○","整理番号","登録番号")</f>
        <v>登録番号</v>
      </c>
      <c r="AX310" s="5" t="str">
        <f>IF(I310="107 ハーフマラソン","H",IF(I310="062 10000mW","W",""))</f>
        <v/>
      </c>
      <c r="AY310" s="5" t="e">
        <f>VLOOKUP($I310 &amp; $J310,標準記録!$A$1:$D$26,2,FALSE)</f>
        <v>#N/A</v>
      </c>
      <c r="AZ310" s="5" t="e">
        <f>VLOOKUP($I310 &amp; $J310,標準記録!$A$1:$D$26,3,FALSE)</f>
        <v>#N/A</v>
      </c>
      <c r="BA310" s="5" t="e">
        <f>VLOOKUP($I310 &amp; $J310,標準記録!$A$1:$D$26,4,FALSE)</f>
        <v>#N/A</v>
      </c>
      <c r="BB310" s="5" t="str">
        <f>IF(BC310="","",A310)</f>
        <v/>
      </c>
      <c r="BC310" s="5" t="str">
        <f>IF(OR(I310="201 十種競技",I310="202 七種競技"),#REF!,"")</f>
        <v/>
      </c>
      <c r="BD310" s="5" t="str">
        <f>IF(I310="107 ハーフマラソン",#REF!,"")</f>
        <v/>
      </c>
      <c r="BE310" s="5" t="str">
        <f>I310 &amp; K310</f>
        <v/>
      </c>
      <c r="BF310" s="5">
        <f>I310</f>
        <v>0</v>
      </c>
      <c r="BG310" s="5">
        <f>COUNTIF($BF$5:$BF$401,I310)</f>
        <v>160</v>
      </c>
      <c r="BH310" s="5">
        <f>COUNTIF($BE$5:$BE$401,I310 &amp; "B標準")</f>
        <v>0</v>
      </c>
      <c r="BI310" s="5" t="str">
        <f>D308 &amp; D310</f>
        <v>登録番号</v>
      </c>
    </row>
    <row r="311" spans="1:61" ht="14.25" thickBot="1" x14ac:dyDescent="0.2">
      <c r="A311" s="308"/>
      <c r="B311" s="272"/>
      <c r="C311" s="226"/>
      <c r="D311" s="224"/>
      <c r="E311" s="121" t="str">
        <f>IF(C310="○",IF($D310&lt;&gt;"",VLOOKUP($D310,新規学連登録者入力シート!$A$2:$U$101,7,FALSE),""),IF($D310&lt;&gt;"",IF(VLOOKUP(個人情報!$D310,登録者リスト!$A$1:$F$43729,4,FALSE)=基本情報!$D$6,VLOOKUP(個人情報!$D310,登録者リスト!$A$1:$F$43729,2,FALSE),""),""))</f>
        <v/>
      </c>
      <c r="F311" s="215"/>
      <c r="G311" s="121" t="str">
        <f>IF(C310="○",IF($D310&lt;&gt;"",VLOOKUP($D310,新規学連登録者入力シート!$A$2:$U$101,19,FALSE),""),IF($D310&lt;&gt;"",IF(VLOOKUP(個人情報!$D310,登録者リスト!$A$1:$F$43729,4,FALSE)=基本情報!$D$6,VLOOKUP(個人情報!$D310,登録者リスト!$A$1:$F$43729,6,FALSE),""),""))</f>
        <v/>
      </c>
      <c r="H311" s="213"/>
      <c r="I311" s="217"/>
      <c r="J311" s="217"/>
      <c r="K311" s="219"/>
      <c r="L311" s="106"/>
      <c r="M311" s="268"/>
      <c r="N311" s="224"/>
      <c r="O311" s="197"/>
      <c r="P311" s="251"/>
      <c r="Q311" s="197"/>
      <c r="R311" s="251"/>
      <c r="S311" s="209"/>
      <c r="T311" s="253"/>
      <c r="U311" s="162"/>
      <c r="V311" s="154"/>
      <c r="W311" s="155" t="s">
        <v>23</v>
      </c>
      <c r="X311" s="94"/>
      <c r="Y311" s="155" t="s">
        <v>25</v>
      </c>
      <c r="Z311" s="94"/>
      <c r="AA311" s="155" t="s">
        <v>26</v>
      </c>
      <c r="AB311" s="217"/>
      <c r="AC311" s="102" t="e">
        <f>IF(#REF!="",ASC(AD310&amp;IF(AF311&lt;&gt;"",TEXT(AF311,"00"),"")&amp;IF(AH311&lt;&gt;"",TEXT(AH311,"00"),"")&amp;IF(AJ311&lt;&gt;"",TEXT(AJ311,"00"),"")),ASC(#REF!))</f>
        <v>#REF!</v>
      </c>
      <c r="AD311" s="199"/>
      <c r="AE311" s="201"/>
      <c r="AF311" s="203"/>
      <c r="AG311" s="201"/>
      <c r="AH311" s="203"/>
      <c r="AI311" s="205"/>
      <c r="AJ311" s="263"/>
      <c r="AK311" s="224"/>
      <c r="AL311" s="197"/>
      <c r="AM311" s="251"/>
      <c r="AN311" s="197"/>
      <c r="AO311" s="251"/>
      <c r="AP311" s="209"/>
      <c r="AQ311" s="288"/>
      <c r="AS311" s="5" t="str">
        <f>IF(AND(I311&lt;&gt;"107 ハーフマラソン",I311&lt;&gt;"062 10000mW"),D310 &amp; "-" &amp; I311,D310 &amp; "-" &amp; I311 &amp; J311)</f>
        <v>-</v>
      </c>
      <c r="AT311" s="5" t="str">
        <f>IF(ISERROR(VLOOKUP(個人情報!$AS311,登録者リスト!#REF!,4,FALSE)),"○","")</f>
        <v>○</v>
      </c>
      <c r="AU311" s="5" t="e">
        <f>IF(AND(I311&lt;&gt;"107 ハーフマラソン",I311&lt;&gt;"062 10000mW"),#REF! &amp; "-" &amp; I311,#REF! &amp; "-" &amp; I311 &amp; J311)</f>
        <v>#REF!</v>
      </c>
      <c r="AV311" s="5" t="str">
        <f>IF(ISERROR(VLOOKUP(AU311,突破者リスト外資格記録入力シート!$D$7:$M$106,2,FALSE)),"○","")</f>
        <v>○</v>
      </c>
      <c r="AX311" s="5" t="str">
        <f>IF(I311="107 ハーフマラソン","H",IF(I311="062 10000mW","W",""))</f>
        <v/>
      </c>
      <c r="AY311" s="5" t="e">
        <f>VLOOKUP($I311 &amp; $J311,標準記録!$A$1:$D$26,2,FALSE)</f>
        <v>#N/A</v>
      </c>
      <c r="AZ311" s="5" t="e">
        <f>VLOOKUP($I311 &amp; $J311,標準記録!$A$1:$D$26,3,FALSE)</f>
        <v>#N/A</v>
      </c>
      <c r="BA311" s="5" t="e">
        <f>VLOOKUP($I311 &amp; $J311,標準記録!$A$1:$D$26,4,FALSE)</f>
        <v>#N/A</v>
      </c>
      <c r="BB311" s="5" t="str">
        <f>IF(BC311="","",A310)</f>
        <v/>
      </c>
      <c r="BC311" s="5" t="str">
        <f>IF(OR(I311="201 十種競技",I311="202 七種競技"),#REF!,"")</f>
        <v/>
      </c>
      <c r="BD311" s="5" t="str">
        <f>IF(I311="107 ハーフマラソン",#REF!,"")</f>
        <v/>
      </c>
      <c r="BE311" s="5" t="str">
        <f>I311 &amp; K311</f>
        <v/>
      </c>
      <c r="BF311" s="5">
        <f>I311</f>
        <v>0</v>
      </c>
      <c r="BG311" s="5">
        <f>COUNTIF($BF$5:$BF$401,I311)</f>
        <v>160</v>
      </c>
      <c r="BH311" s="5">
        <f>COUNTIF($BE$5:$BE$401,I311 &amp; "B標準")</f>
        <v>0</v>
      </c>
    </row>
    <row r="312" spans="1:61" ht="15" thickTop="1" thickBot="1" x14ac:dyDescent="0.2">
      <c r="A312" s="309"/>
      <c r="B312" s="256" t="s">
        <v>128</v>
      </c>
      <c r="C312" s="257"/>
      <c r="D312" s="257"/>
      <c r="E312" s="257"/>
      <c r="F312" s="257"/>
      <c r="G312" s="258"/>
      <c r="H312" s="118"/>
      <c r="I312" s="259"/>
      <c r="J312" s="260"/>
      <c r="K312" s="260"/>
      <c r="L312" s="260"/>
      <c r="M312" s="260"/>
      <c r="N312" s="260"/>
      <c r="O312" s="260"/>
      <c r="P312" s="260"/>
      <c r="Q312" s="260"/>
      <c r="R312" s="260"/>
      <c r="S312" s="260"/>
      <c r="T312" s="260"/>
      <c r="U312" s="260"/>
      <c r="V312" s="260"/>
      <c r="W312" s="260"/>
      <c r="X312" s="260"/>
      <c r="Y312" s="260"/>
      <c r="Z312" s="260"/>
      <c r="AA312" s="260"/>
      <c r="AB312" s="260"/>
      <c r="AC312" s="260"/>
      <c r="AD312" s="260"/>
      <c r="AE312" s="260"/>
      <c r="AF312" s="260"/>
      <c r="AG312" s="260"/>
      <c r="AH312" s="260"/>
      <c r="AI312" s="260"/>
      <c r="AJ312" s="260"/>
      <c r="AK312" s="260"/>
      <c r="AL312" s="260"/>
      <c r="AM312" s="260"/>
      <c r="AN312" s="260"/>
      <c r="AO312" s="260"/>
      <c r="AP312" s="260"/>
      <c r="AQ312" s="261"/>
    </row>
    <row r="313" spans="1:61" ht="27" x14ac:dyDescent="0.15">
      <c r="A313" s="305"/>
      <c r="B313" s="289" t="s">
        <v>0</v>
      </c>
      <c r="C313" s="289" t="s">
        <v>242</v>
      </c>
      <c r="D313" s="289" t="str">
        <f>IF(C315="○","整理番号","登録番号")</f>
        <v>登録番号</v>
      </c>
      <c r="E313" s="134" t="s">
        <v>13550</v>
      </c>
      <c r="F313" s="291" t="s">
        <v>275</v>
      </c>
      <c r="G313" s="147" t="s">
        <v>1</v>
      </c>
      <c r="H313" s="269" t="s">
        <v>13551</v>
      </c>
      <c r="I313" s="292" t="s">
        <v>2</v>
      </c>
      <c r="J313" s="269" t="s">
        <v>284</v>
      </c>
      <c r="K313" s="269" t="s">
        <v>3</v>
      </c>
      <c r="L313" s="136" t="s">
        <v>243</v>
      </c>
      <c r="M313" s="137" t="s">
        <v>16</v>
      </c>
      <c r="N313" s="274" t="s">
        <v>4</v>
      </c>
      <c r="O313" s="275"/>
      <c r="P313" s="275"/>
      <c r="Q313" s="275"/>
      <c r="R313" s="275"/>
      <c r="S313" s="275"/>
      <c r="T313" s="275"/>
      <c r="U313" s="275"/>
      <c r="V313" s="275"/>
      <c r="W313" s="275"/>
      <c r="X313" s="275"/>
      <c r="Y313" s="275"/>
      <c r="Z313" s="275"/>
      <c r="AA313" s="275"/>
      <c r="AB313" s="276"/>
      <c r="AC313" s="138" t="s">
        <v>16</v>
      </c>
      <c r="AD313" s="277" t="s">
        <v>448</v>
      </c>
      <c r="AE313" s="278"/>
      <c r="AF313" s="278"/>
      <c r="AG313" s="278"/>
      <c r="AH313" s="278"/>
      <c r="AI313" s="278"/>
      <c r="AJ313" s="278"/>
      <c r="AK313" s="274" t="s">
        <v>445</v>
      </c>
      <c r="AL313" s="275"/>
      <c r="AM313" s="275"/>
      <c r="AN313" s="275"/>
      <c r="AO313" s="275"/>
      <c r="AP313" s="275"/>
      <c r="AQ313" s="279"/>
    </row>
    <row r="314" spans="1:61" ht="14.25" thickBot="1" x14ac:dyDescent="0.2">
      <c r="A314" s="306"/>
      <c r="B314" s="290"/>
      <c r="C314" s="290"/>
      <c r="D314" s="290"/>
      <c r="E314" s="139" t="s">
        <v>6</v>
      </c>
      <c r="F314" s="270"/>
      <c r="G314" s="148" t="s">
        <v>7</v>
      </c>
      <c r="H314" s="270"/>
      <c r="I314" s="293"/>
      <c r="J314" s="273"/>
      <c r="K314" s="273"/>
      <c r="L314" s="141"/>
      <c r="M314" s="142"/>
      <c r="N314" s="280" t="s">
        <v>8</v>
      </c>
      <c r="O314" s="281"/>
      <c r="P314" s="281"/>
      <c r="Q314" s="281"/>
      <c r="R314" s="281"/>
      <c r="S314" s="281"/>
      <c r="T314" s="282"/>
      <c r="U314" s="151"/>
      <c r="V314" s="143" t="s">
        <v>10</v>
      </c>
      <c r="W314" s="144"/>
      <c r="X314" s="160"/>
      <c r="Y314" s="144"/>
      <c r="Z314" s="160"/>
      <c r="AA314" s="145"/>
      <c r="AB314" s="140" t="s">
        <v>11</v>
      </c>
      <c r="AC314" s="146"/>
      <c r="AD314" s="283" t="s">
        <v>8</v>
      </c>
      <c r="AE314" s="284"/>
      <c r="AF314" s="284"/>
      <c r="AG314" s="284"/>
      <c r="AH314" s="284"/>
      <c r="AI314" s="284"/>
      <c r="AJ314" s="285"/>
      <c r="AK314" s="280" t="s">
        <v>8</v>
      </c>
      <c r="AL314" s="281"/>
      <c r="AM314" s="281"/>
      <c r="AN314" s="281"/>
      <c r="AO314" s="281"/>
      <c r="AP314" s="281"/>
      <c r="AQ314" s="286"/>
    </row>
    <row r="315" spans="1:61" x14ac:dyDescent="0.15">
      <c r="A315" s="307">
        <v>63</v>
      </c>
      <c r="B315" s="271" t="str">
        <f>IF(OR(B310="",E315=""),"",B310+1)</f>
        <v/>
      </c>
      <c r="C315" s="225"/>
      <c r="D315" s="223"/>
      <c r="E315" s="119" t="str">
        <f>IF(C315="○",IF($D315&lt;&gt;"",VLOOKUP($D315,新規学連登録者入力シート!$A$2:$U$101,8,FALSE),""),IF($D315&lt;&gt;"",IF(VLOOKUP(個人情報!$D315,登録者リスト!$A$1:$F$43729,4,FALSE)=基本情報!$D$6,VLOOKUP(個人情報!$D315,登録者リスト!$A$1:$F$43729,3,FALSE),""),""))</f>
        <v/>
      </c>
      <c r="F315" s="214" t="str">
        <f>IF(C315="○",IF($D315&lt;&gt;"",VLOOKUP($D315,新規学連登録者入力シート!$A$2:$U$101,9,FALSE),""),IF($D315&lt;&gt;"",IF(VLOOKUP(個人情報!$D315,登録者リスト!$A$1:$G$43729,4,FALSE)=基本情報!$D$6,VLOOKUP(個人情報!$D315,登録者リスト!$A$1:$G$43729,7,FALSE),""),""))</f>
        <v/>
      </c>
      <c r="G315" s="120" t="str">
        <f>IF(C315="○",IF($D315&lt;&gt;"",VLOOKUP($D315,新規学連登録者入力シート!$A$2:$U$101,14,FALSE),""),IF($D315&lt;&gt;"",IF(VLOOKUP(個人情報!$D315,登録者リスト!$A$1:$F$43729,4,FALSE)=基本情報!$D$6,VLOOKUP(個人情報!$D315,登録者リスト!$A$1:$F$43729,5,FALSE),""),""))</f>
        <v/>
      </c>
      <c r="H315" s="212" t="str">
        <f>IF(C315="○",IF($D315&lt;&gt;"",VLOOKUP($D315,新規学連登録者入力シート!$A$2:$U$101,19,FALSE),""),IF($D315&lt;&gt;"",IF(VLOOKUP(個人情報!$D315,登録者リスト!$A$1:$H$43729,4,FALSE)=基本情報!$D$6,VLOOKUP(個人情報!$D315,登録者リスト!$A$1:$H$43729,8,FALSE),""),""))</f>
        <v/>
      </c>
      <c r="I315" s="216"/>
      <c r="J315" s="216"/>
      <c r="K315" s="218" t="str">
        <f>IFERROR(IF(I315="","",IF(AND(I315&lt;&gt;"107 ハーフマラソン",I315&lt;&gt;"062 10000mW"),IF(BA315="T",IF(VALUE(M315)&lt;=AY315,"A標準",IF(VALUE(M315)&lt;=AZ315,"B標準","未突破")),IF(VALUE(M315)&gt;=AY315,"A標準",IF(VALUE(M315)&gt;=AZ315,"B標準","未突破"))),IF(VALUE(M315)&lt;=AZ315,"","未突破"))),"")</f>
        <v/>
      </c>
      <c r="L315" s="105"/>
      <c r="M315" s="267" t="str">
        <f>IF(U315="",ASC(N315&amp;IF(P315&lt;&gt;"",TEXT(P315,"00"),"")&amp;IF(R315&lt;&gt;"",TEXT(R315,"00"),"")&amp;IF(T315&lt;&gt;"",TEXT(T315,"00"),"")),ASC(U315))</f>
        <v/>
      </c>
      <c r="N315" s="223"/>
      <c r="O315" s="196" t="s">
        <v>239</v>
      </c>
      <c r="P315" s="250"/>
      <c r="Q315" s="196" t="s">
        <v>240</v>
      </c>
      <c r="R315" s="250"/>
      <c r="S315" s="208" t="s">
        <v>241</v>
      </c>
      <c r="T315" s="252"/>
      <c r="U315" s="150"/>
      <c r="V315" s="152"/>
      <c r="W315" s="153" t="s">
        <v>23</v>
      </c>
      <c r="X315" s="161"/>
      <c r="Y315" s="153" t="s">
        <v>24</v>
      </c>
      <c r="Z315" s="161"/>
      <c r="AA315" s="153" t="s">
        <v>26</v>
      </c>
      <c r="AB315" s="216"/>
      <c r="AC315" s="101" t="e">
        <f>IF(#REF!="",ASC(AD315&amp;IF(AF315&lt;&gt;"",TEXT(AF315,"00"),"")&amp;IF(AH315&lt;&gt;"",TEXT(AH315,"00"),"")&amp;IF(AJ315&lt;&gt;"",TEXT(AJ315,"00"),"")),ASC(#REF!))</f>
        <v>#REF!</v>
      </c>
      <c r="AD315" s="198" t="str">
        <f>IF(I315="","",IF(I315="201 十種競技","",VLOOKUP(I315,大学記録!$A$3:$H$5,2,FALSE)))</f>
        <v/>
      </c>
      <c r="AE315" s="200" t="s">
        <v>239</v>
      </c>
      <c r="AF315" s="202" t="str">
        <f>IF(I315="","",IF(I315="201 十種競技","",VLOOKUP(I315,大学記録!$A$3:$H$5,4,FALSE)))</f>
        <v/>
      </c>
      <c r="AG315" s="200" t="s">
        <v>240</v>
      </c>
      <c r="AH315" s="202" t="str">
        <f>IF(I315="","",IF(I315="201 十種競技","",VLOOKUP(I315,大学記録!$A$3:$H$5,6,FALSE)))</f>
        <v/>
      </c>
      <c r="AI315" s="204" t="s">
        <v>241</v>
      </c>
      <c r="AJ315" s="262" t="str">
        <f>IF(I315="","",IF(I315="201 十種競技","",VLOOKUP(I315,大学記録!$A$3:$H$5,8,FALSE)))</f>
        <v/>
      </c>
      <c r="AK315" s="223"/>
      <c r="AL315" s="196" t="s">
        <v>239</v>
      </c>
      <c r="AM315" s="250"/>
      <c r="AN315" s="196" t="s">
        <v>240</v>
      </c>
      <c r="AO315" s="250"/>
      <c r="AP315" s="208" t="s">
        <v>241</v>
      </c>
      <c r="AQ315" s="287"/>
      <c r="AS315" s="5" t="str">
        <f>IF(AND(I315&lt;&gt;"107 ハーフマラソン",I315&lt;&gt;"062 10000mW"),D315 &amp; "-" &amp; I315,D315 &amp; "-" &amp; I315 &amp; J315)</f>
        <v>-</v>
      </c>
      <c r="AT315" s="5" t="str">
        <f>IF(ISERROR(VLOOKUP(個人情報!$AS315,登録者リスト!#REF!,4,FALSE)),"○","")</f>
        <v>○</v>
      </c>
      <c r="AU315" s="5" t="e">
        <f>IF(AND(I315&lt;&gt;"107 ハーフマラソン",I315&lt;&gt;"062 10000mW"),#REF! &amp; "-" &amp; I315,#REF! &amp; "-" &amp; I315 &amp; J315)</f>
        <v>#REF!</v>
      </c>
      <c r="AV315" s="5" t="str">
        <f>IF(ISERROR(VLOOKUP(AU315,突破者リスト外資格記録入力シート!$D$7:$M$106,2,FALSE)),"○","")</f>
        <v>○</v>
      </c>
      <c r="AW315" s="5" t="str">
        <f>IF(C315="○","整理番号","登録番号")</f>
        <v>登録番号</v>
      </c>
      <c r="AX315" s="5" t="str">
        <f>IF(I315="107 ハーフマラソン","H",IF(I315="062 10000mW","W",""))</f>
        <v/>
      </c>
      <c r="AY315" s="5" t="e">
        <f>VLOOKUP($I315 &amp; $J315,標準記録!$A$1:$D$26,2,FALSE)</f>
        <v>#N/A</v>
      </c>
      <c r="AZ315" s="5" t="e">
        <f>VLOOKUP($I315 &amp; $J315,標準記録!$A$1:$D$26,3,FALSE)</f>
        <v>#N/A</v>
      </c>
      <c r="BA315" s="5" t="e">
        <f>VLOOKUP($I315 &amp; $J315,標準記録!$A$1:$D$26,4,FALSE)</f>
        <v>#N/A</v>
      </c>
      <c r="BB315" s="5" t="str">
        <f>IF(BC315="","",A315)</f>
        <v/>
      </c>
      <c r="BC315" s="5" t="str">
        <f>IF(OR(I315="201 十種競技",I315="202 七種競技"),#REF!,"")</f>
        <v/>
      </c>
      <c r="BD315" s="5" t="str">
        <f>IF(I315="107 ハーフマラソン",#REF!,"")</f>
        <v/>
      </c>
      <c r="BE315" s="5" t="str">
        <f>I315 &amp; K315</f>
        <v/>
      </c>
      <c r="BF315" s="5">
        <f>I315</f>
        <v>0</v>
      </c>
      <c r="BG315" s="5">
        <f>COUNTIF($BF$5:$BF$401,I315)</f>
        <v>160</v>
      </c>
      <c r="BH315" s="5">
        <f>COUNTIF($BE$5:$BE$401,I315 &amp; "B標準")</f>
        <v>0</v>
      </c>
      <c r="BI315" s="5" t="str">
        <f>D313 &amp; D315</f>
        <v>登録番号</v>
      </c>
    </row>
    <row r="316" spans="1:61" ht="14.25" thickBot="1" x14ac:dyDescent="0.2">
      <c r="A316" s="308"/>
      <c r="B316" s="272"/>
      <c r="C316" s="226"/>
      <c r="D316" s="224"/>
      <c r="E316" s="121" t="str">
        <f>IF(C315="○",IF($D315&lt;&gt;"",VLOOKUP($D315,新規学連登録者入力シート!$A$2:$U$101,7,FALSE),""),IF($D315&lt;&gt;"",IF(VLOOKUP(個人情報!$D315,登録者リスト!$A$1:$F$43729,4,FALSE)=基本情報!$D$6,VLOOKUP(個人情報!$D315,登録者リスト!$A$1:$F$43729,2,FALSE),""),""))</f>
        <v/>
      </c>
      <c r="F316" s="215"/>
      <c r="G316" s="121" t="str">
        <f>IF(C315="○",IF($D315&lt;&gt;"",VLOOKUP($D315,新規学連登録者入力シート!$A$2:$U$101,19,FALSE),""),IF($D315&lt;&gt;"",IF(VLOOKUP(個人情報!$D315,登録者リスト!$A$1:$F$43729,4,FALSE)=基本情報!$D$6,VLOOKUP(個人情報!$D315,登録者リスト!$A$1:$F$43729,6,FALSE),""),""))</f>
        <v/>
      </c>
      <c r="H316" s="213"/>
      <c r="I316" s="217"/>
      <c r="J316" s="217"/>
      <c r="K316" s="219"/>
      <c r="L316" s="106"/>
      <c r="M316" s="268"/>
      <c r="N316" s="224"/>
      <c r="O316" s="197"/>
      <c r="P316" s="251"/>
      <c r="Q316" s="197"/>
      <c r="R316" s="251"/>
      <c r="S316" s="209"/>
      <c r="T316" s="253"/>
      <c r="U316" s="162"/>
      <c r="V316" s="154"/>
      <c r="W316" s="155" t="s">
        <v>23</v>
      </c>
      <c r="X316" s="94"/>
      <c r="Y316" s="155" t="s">
        <v>25</v>
      </c>
      <c r="Z316" s="94"/>
      <c r="AA316" s="155" t="s">
        <v>26</v>
      </c>
      <c r="AB316" s="217"/>
      <c r="AC316" s="102" t="e">
        <f>IF(#REF!="",ASC(AD315&amp;IF(AF316&lt;&gt;"",TEXT(AF316,"00"),"")&amp;IF(AH316&lt;&gt;"",TEXT(AH316,"00"),"")&amp;IF(AJ316&lt;&gt;"",TEXT(AJ316,"00"),"")),ASC(#REF!))</f>
        <v>#REF!</v>
      </c>
      <c r="AD316" s="199"/>
      <c r="AE316" s="201"/>
      <c r="AF316" s="203"/>
      <c r="AG316" s="201"/>
      <c r="AH316" s="203"/>
      <c r="AI316" s="205"/>
      <c r="AJ316" s="263"/>
      <c r="AK316" s="224"/>
      <c r="AL316" s="197"/>
      <c r="AM316" s="251"/>
      <c r="AN316" s="197"/>
      <c r="AO316" s="251"/>
      <c r="AP316" s="209"/>
      <c r="AQ316" s="288"/>
      <c r="AS316" s="5" t="str">
        <f>IF(AND(I316&lt;&gt;"107 ハーフマラソン",I316&lt;&gt;"062 10000mW"),D315 &amp; "-" &amp; I316,D315 &amp; "-" &amp; I316 &amp; J316)</f>
        <v>-</v>
      </c>
      <c r="AT316" s="5" t="str">
        <f>IF(ISERROR(VLOOKUP(個人情報!$AS316,登録者リスト!#REF!,4,FALSE)),"○","")</f>
        <v>○</v>
      </c>
      <c r="AU316" s="5" t="e">
        <f>IF(AND(I316&lt;&gt;"107 ハーフマラソン",I316&lt;&gt;"062 10000mW"),#REF! &amp; "-" &amp; I316,#REF! &amp; "-" &amp; I316 &amp; J316)</f>
        <v>#REF!</v>
      </c>
      <c r="AV316" s="5" t="str">
        <f>IF(ISERROR(VLOOKUP(AU316,突破者リスト外資格記録入力シート!$D$7:$M$106,2,FALSE)),"○","")</f>
        <v>○</v>
      </c>
      <c r="AX316" s="5" t="str">
        <f>IF(I316="107 ハーフマラソン","H",IF(I316="062 10000mW","W",""))</f>
        <v/>
      </c>
      <c r="AY316" s="5" t="e">
        <f>VLOOKUP($I316 &amp; $J316,標準記録!$A$1:$D$26,2,FALSE)</f>
        <v>#N/A</v>
      </c>
      <c r="AZ316" s="5" t="e">
        <f>VLOOKUP($I316 &amp; $J316,標準記録!$A$1:$D$26,3,FALSE)</f>
        <v>#N/A</v>
      </c>
      <c r="BA316" s="5" t="e">
        <f>VLOOKUP($I316 &amp; $J316,標準記録!$A$1:$D$26,4,FALSE)</f>
        <v>#N/A</v>
      </c>
      <c r="BB316" s="5" t="str">
        <f>IF(BC316="","",A315)</f>
        <v/>
      </c>
      <c r="BC316" s="5" t="str">
        <f>IF(OR(I316="201 十種競技",I316="202 七種競技"),#REF!,"")</f>
        <v/>
      </c>
      <c r="BD316" s="5" t="str">
        <f>IF(I316="107 ハーフマラソン",#REF!,"")</f>
        <v/>
      </c>
      <c r="BE316" s="5" t="str">
        <f>I316 &amp; K316</f>
        <v/>
      </c>
      <c r="BF316" s="5">
        <f>I316</f>
        <v>0</v>
      </c>
      <c r="BG316" s="5">
        <f>COUNTIF($BF$5:$BF$401,I316)</f>
        <v>160</v>
      </c>
      <c r="BH316" s="5">
        <f>COUNTIF($BE$5:$BE$401,I316 &amp; "B標準")</f>
        <v>0</v>
      </c>
    </row>
    <row r="317" spans="1:61" ht="15" thickTop="1" thickBot="1" x14ac:dyDescent="0.2">
      <c r="A317" s="309"/>
      <c r="B317" s="256" t="s">
        <v>128</v>
      </c>
      <c r="C317" s="257"/>
      <c r="D317" s="257"/>
      <c r="E317" s="257"/>
      <c r="F317" s="257"/>
      <c r="G317" s="258"/>
      <c r="H317" s="118"/>
      <c r="I317" s="259"/>
      <c r="J317" s="260"/>
      <c r="K317" s="260"/>
      <c r="L317" s="260"/>
      <c r="M317" s="260"/>
      <c r="N317" s="260"/>
      <c r="O317" s="260"/>
      <c r="P317" s="260"/>
      <c r="Q317" s="260"/>
      <c r="R317" s="260"/>
      <c r="S317" s="260"/>
      <c r="T317" s="260"/>
      <c r="U317" s="260"/>
      <c r="V317" s="260"/>
      <c r="W317" s="260"/>
      <c r="X317" s="260"/>
      <c r="Y317" s="260"/>
      <c r="Z317" s="260"/>
      <c r="AA317" s="260"/>
      <c r="AB317" s="260"/>
      <c r="AC317" s="260"/>
      <c r="AD317" s="260"/>
      <c r="AE317" s="260"/>
      <c r="AF317" s="260"/>
      <c r="AG317" s="260"/>
      <c r="AH317" s="260"/>
      <c r="AI317" s="260"/>
      <c r="AJ317" s="260"/>
      <c r="AK317" s="260"/>
      <c r="AL317" s="260"/>
      <c r="AM317" s="260"/>
      <c r="AN317" s="260"/>
      <c r="AO317" s="260"/>
      <c r="AP317" s="260"/>
      <c r="AQ317" s="261"/>
    </row>
    <row r="318" spans="1:61" ht="27" x14ac:dyDescent="0.15">
      <c r="A318" s="305"/>
      <c r="B318" s="289" t="s">
        <v>0</v>
      </c>
      <c r="C318" s="289" t="s">
        <v>242</v>
      </c>
      <c r="D318" s="289" t="str">
        <f>IF(C320="○","整理番号","登録番号")</f>
        <v>登録番号</v>
      </c>
      <c r="E318" s="134" t="s">
        <v>13550</v>
      </c>
      <c r="F318" s="291" t="s">
        <v>275</v>
      </c>
      <c r="G318" s="147" t="s">
        <v>1</v>
      </c>
      <c r="H318" s="269" t="s">
        <v>13551</v>
      </c>
      <c r="I318" s="292" t="s">
        <v>2</v>
      </c>
      <c r="J318" s="269" t="s">
        <v>284</v>
      </c>
      <c r="K318" s="269" t="s">
        <v>3</v>
      </c>
      <c r="L318" s="136" t="s">
        <v>243</v>
      </c>
      <c r="M318" s="137" t="s">
        <v>16</v>
      </c>
      <c r="N318" s="274" t="s">
        <v>4</v>
      </c>
      <c r="O318" s="275"/>
      <c r="P318" s="275"/>
      <c r="Q318" s="275"/>
      <c r="R318" s="275"/>
      <c r="S318" s="275"/>
      <c r="T318" s="275"/>
      <c r="U318" s="275"/>
      <c r="V318" s="275"/>
      <c r="W318" s="275"/>
      <c r="X318" s="275"/>
      <c r="Y318" s="275"/>
      <c r="Z318" s="275"/>
      <c r="AA318" s="275"/>
      <c r="AB318" s="276"/>
      <c r="AC318" s="138" t="s">
        <v>16</v>
      </c>
      <c r="AD318" s="277" t="s">
        <v>448</v>
      </c>
      <c r="AE318" s="278"/>
      <c r="AF318" s="278"/>
      <c r="AG318" s="278"/>
      <c r="AH318" s="278"/>
      <c r="AI318" s="278"/>
      <c r="AJ318" s="278"/>
      <c r="AK318" s="274" t="s">
        <v>445</v>
      </c>
      <c r="AL318" s="275"/>
      <c r="AM318" s="275"/>
      <c r="AN318" s="275"/>
      <c r="AO318" s="275"/>
      <c r="AP318" s="275"/>
      <c r="AQ318" s="279"/>
    </row>
    <row r="319" spans="1:61" ht="14.25" thickBot="1" x14ac:dyDescent="0.2">
      <c r="A319" s="306"/>
      <c r="B319" s="290"/>
      <c r="C319" s="290"/>
      <c r="D319" s="290"/>
      <c r="E319" s="139" t="s">
        <v>6</v>
      </c>
      <c r="F319" s="270"/>
      <c r="G319" s="148" t="s">
        <v>7</v>
      </c>
      <c r="H319" s="270"/>
      <c r="I319" s="293"/>
      <c r="J319" s="273"/>
      <c r="K319" s="273"/>
      <c r="L319" s="141"/>
      <c r="M319" s="142"/>
      <c r="N319" s="280" t="s">
        <v>8</v>
      </c>
      <c r="O319" s="281"/>
      <c r="P319" s="281"/>
      <c r="Q319" s="281"/>
      <c r="R319" s="281"/>
      <c r="S319" s="281"/>
      <c r="T319" s="282"/>
      <c r="U319" s="151"/>
      <c r="V319" s="156" t="s">
        <v>10</v>
      </c>
      <c r="W319" s="144"/>
      <c r="X319" s="160"/>
      <c r="Y319" s="144"/>
      <c r="Z319" s="160"/>
      <c r="AA319" s="145"/>
      <c r="AB319" s="140" t="s">
        <v>11</v>
      </c>
      <c r="AC319" s="146"/>
      <c r="AD319" s="283" t="s">
        <v>8</v>
      </c>
      <c r="AE319" s="284"/>
      <c r="AF319" s="284"/>
      <c r="AG319" s="284"/>
      <c r="AH319" s="284"/>
      <c r="AI319" s="284"/>
      <c r="AJ319" s="285"/>
      <c r="AK319" s="280" t="s">
        <v>8</v>
      </c>
      <c r="AL319" s="281"/>
      <c r="AM319" s="281"/>
      <c r="AN319" s="281"/>
      <c r="AO319" s="281"/>
      <c r="AP319" s="281"/>
      <c r="AQ319" s="286"/>
    </row>
    <row r="320" spans="1:61" x14ac:dyDescent="0.15">
      <c r="A320" s="307">
        <v>64</v>
      </c>
      <c r="B320" s="271" t="str">
        <f>IF(OR(B315="",E320=""),"",B315+1)</f>
        <v/>
      </c>
      <c r="C320" s="225"/>
      <c r="D320" s="223"/>
      <c r="E320" s="119" t="str">
        <f>IF(C320="○",IF($D320&lt;&gt;"",VLOOKUP($D320,新規学連登録者入力シート!$A$2:$U$101,8,FALSE),""),IF($D320&lt;&gt;"",IF(VLOOKUP(個人情報!$D320,登録者リスト!$A$1:$F$43729,4,FALSE)=基本情報!$D$6,VLOOKUP(個人情報!$D320,登録者リスト!$A$1:$F$43729,3,FALSE),""),""))</f>
        <v/>
      </c>
      <c r="F320" s="214" t="str">
        <f>IF(C320="○",IF($D320&lt;&gt;"",VLOOKUP($D320,新規学連登録者入力シート!$A$2:$U$101,9,FALSE),""),IF($D320&lt;&gt;"",IF(VLOOKUP(個人情報!$D320,登録者リスト!$A$1:$G$43729,4,FALSE)=基本情報!$D$6,VLOOKUP(個人情報!$D320,登録者リスト!$A$1:$G$43729,7,FALSE),""),""))</f>
        <v/>
      </c>
      <c r="G320" s="120" t="str">
        <f>IF(C320="○",IF($D320&lt;&gt;"",VLOOKUP($D320,新規学連登録者入力シート!$A$2:$U$101,14,FALSE),""),IF($D320&lt;&gt;"",IF(VLOOKUP(個人情報!$D320,登録者リスト!$A$1:$F$43729,4,FALSE)=基本情報!$D$6,VLOOKUP(個人情報!$D320,登録者リスト!$A$1:$F$43729,5,FALSE),""),""))</f>
        <v/>
      </c>
      <c r="H320" s="212" t="str">
        <f>IF(C320="○",IF($D320&lt;&gt;"",VLOOKUP($D320,新規学連登録者入力シート!$A$2:$U$101,19,FALSE),""),IF($D320&lt;&gt;"",IF(VLOOKUP(個人情報!$D320,登録者リスト!$A$1:$H$43729,4,FALSE)=基本情報!$D$6,VLOOKUP(個人情報!$D320,登録者リスト!$A$1:$H$43729,8,FALSE),""),""))</f>
        <v/>
      </c>
      <c r="I320" s="216"/>
      <c r="J320" s="216"/>
      <c r="K320" s="218" t="str">
        <f>IFERROR(IF(I320="","",IF(AND(I320&lt;&gt;"107 ハーフマラソン",I320&lt;&gt;"062 10000mW"),IF(BA320="T",IF(VALUE(M320)&lt;=AY320,"A標準",IF(VALUE(M320)&lt;=AZ320,"B標準","未突破")),IF(VALUE(M320)&gt;=AY320,"A標準",IF(VALUE(M320)&gt;=AZ320,"B標準","未突破"))),IF(VALUE(M320)&lt;=AZ320,"","未突破"))),"")</f>
        <v/>
      </c>
      <c r="L320" s="105"/>
      <c r="M320" s="267" t="str">
        <f>IF(U320="",ASC(N320&amp;IF(P320&lt;&gt;"",TEXT(P320,"00"),"")&amp;IF(R320&lt;&gt;"",TEXT(R320,"00"),"")&amp;IF(T320&lt;&gt;"",TEXT(T320,"00"),"")),ASC(U320))</f>
        <v/>
      </c>
      <c r="N320" s="223"/>
      <c r="O320" s="196" t="s">
        <v>239</v>
      </c>
      <c r="P320" s="250"/>
      <c r="Q320" s="196" t="s">
        <v>240</v>
      </c>
      <c r="R320" s="250"/>
      <c r="S320" s="208" t="s">
        <v>241</v>
      </c>
      <c r="T320" s="252"/>
      <c r="U320" s="150"/>
      <c r="V320" s="152"/>
      <c r="W320" s="153" t="s">
        <v>23</v>
      </c>
      <c r="X320" s="161"/>
      <c r="Y320" s="153" t="s">
        <v>24</v>
      </c>
      <c r="Z320" s="161"/>
      <c r="AA320" s="153" t="s">
        <v>26</v>
      </c>
      <c r="AB320" s="216"/>
      <c r="AC320" s="101" t="e">
        <f>IF(#REF!="",ASC(AD320&amp;IF(AF320&lt;&gt;"",TEXT(AF320,"00"),"")&amp;IF(AH320&lt;&gt;"",TEXT(AH320,"00"),"")&amp;IF(AJ320&lt;&gt;"",TEXT(AJ320,"00"),"")),ASC(#REF!))</f>
        <v>#REF!</v>
      </c>
      <c r="AD320" s="198" t="str">
        <f>IF(I320="","",IF(I320="201 十種競技","",VLOOKUP(I320,大学記録!$A$3:$H$5,2,FALSE)))</f>
        <v/>
      </c>
      <c r="AE320" s="200" t="s">
        <v>239</v>
      </c>
      <c r="AF320" s="202" t="str">
        <f>IF(I320="","",IF(I320="201 十種競技","",VLOOKUP(I320,大学記録!$A$3:$H$5,4,FALSE)))</f>
        <v/>
      </c>
      <c r="AG320" s="200" t="s">
        <v>240</v>
      </c>
      <c r="AH320" s="202" t="str">
        <f>IF(I320="","",IF(I320="201 十種競技","",VLOOKUP(I320,大学記録!$A$3:$H$5,6,FALSE)))</f>
        <v/>
      </c>
      <c r="AI320" s="204" t="s">
        <v>241</v>
      </c>
      <c r="AJ320" s="262" t="str">
        <f>IF(I320="","",IF(I320="201 十種競技","",VLOOKUP(I320,大学記録!$A$3:$H$5,8,FALSE)))</f>
        <v/>
      </c>
      <c r="AK320" s="223"/>
      <c r="AL320" s="196" t="s">
        <v>239</v>
      </c>
      <c r="AM320" s="250"/>
      <c r="AN320" s="196" t="s">
        <v>240</v>
      </c>
      <c r="AO320" s="250"/>
      <c r="AP320" s="208" t="s">
        <v>241</v>
      </c>
      <c r="AQ320" s="287"/>
      <c r="AS320" s="5" t="str">
        <f>IF(AND(I320&lt;&gt;"107 ハーフマラソン",I320&lt;&gt;"062 10000mW"),D320 &amp; "-" &amp; I320,D320 &amp; "-" &amp; I320 &amp; J320)</f>
        <v>-</v>
      </c>
      <c r="AT320" s="5" t="str">
        <f>IF(ISERROR(VLOOKUP(個人情報!$AS320,登録者リスト!#REF!,4,FALSE)),"○","")</f>
        <v>○</v>
      </c>
      <c r="AU320" s="5" t="e">
        <f>IF(AND(I320&lt;&gt;"107 ハーフマラソン",I320&lt;&gt;"062 10000mW"),#REF! &amp; "-" &amp; I320,#REF! &amp; "-" &amp; I320 &amp; J320)</f>
        <v>#REF!</v>
      </c>
      <c r="AV320" s="5" t="str">
        <f>IF(ISERROR(VLOOKUP(AU320,突破者リスト外資格記録入力シート!$D$7:$M$106,2,FALSE)),"○","")</f>
        <v>○</v>
      </c>
      <c r="AW320" s="5" t="str">
        <f>IF(C320="○","整理番号","登録番号")</f>
        <v>登録番号</v>
      </c>
      <c r="AX320" s="5" t="str">
        <f>IF(I320="107 ハーフマラソン","H",IF(I320="062 10000mW","W",""))</f>
        <v/>
      </c>
      <c r="AY320" s="5" t="e">
        <f>VLOOKUP($I320 &amp; $J320,標準記録!$A$1:$D$26,2,FALSE)</f>
        <v>#N/A</v>
      </c>
      <c r="AZ320" s="5" t="e">
        <f>VLOOKUP($I320 &amp; $J320,標準記録!$A$1:$D$26,3,FALSE)</f>
        <v>#N/A</v>
      </c>
      <c r="BA320" s="5" t="e">
        <f>VLOOKUP($I320 &amp; $J320,標準記録!$A$1:$D$26,4,FALSE)</f>
        <v>#N/A</v>
      </c>
      <c r="BB320" s="5" t="str">
        <f>IF(BC320="","",A320)</f>
        <v/>
      </c>
      <c r="BC320" s="5" t="str">
        <f>IF(OR(I320="201 十種競技",I320="202 七種競技"),#REF!,"")</f>
        <v/>
      </c>
      <c r="BD320" s="5" t="str">
        <f>IF(I320="107 ハーフマラソン",#REF!,"")</f>
        <v/>
      </c>
      <c r="BE320" s="5" t="str">
        <f>I320 &amp; K320</f>
        <v/>
      </c>
      <c r="BF320" s="5">
        <f>I320</f>
        <v>0</v>
      </c>
      <c r="BG320" s="5">
        <f>COUNTIF($BF$5:$BF$401,I320)</f>
        <v>160</v>
      </c>
      <c r="BH320" s="5">
        <f>COUNTIF($BE$5:$BE$401,I320 &amp; "B標準")</f>
        <v>0</v>
      </c>
      <c r="BI320" s="5" t="str">
        <f>D318 &amp; D320</f>
        <v>登録番号</v>
      </c>
    </row>
    <row r="321" spans="1:61" ht="14.25" thickBot="1" x14ac:dyDescent="0.2">
      <c r="A321" s="308"/>
      <c r="B321" s="272"/>
      <c r="C321" s="226"/>
      <c r="D321" s="224"/>
      <c r="E321" s="121" t="str">
        <f>IF(C320="○",IF($D320&lt;&gt;"",VLOOKUP($D320,新規学連登録者入力シート!$A$2:$U$101,7,FALSE),""),IF($D320&lt;&gt;"",IF(VLOOKUP(個人情報!$D320,登録者リスト!$A$1:$F$43729,4,FALSE)=基本情報!$D$6,VLOOKUP(個人情報!$D320,登録者リスト!$A$1:$F$43729,2,FALSE),""),""))</f>
        <v/>
      </c>
      <c r="F321" s="215"/>
      <c r="G321" s="121" t="str">
        <f>IF(C320="○",IF($D320&lt;&gt;"",VLOOKUP($D320,新規学連登録者入力シート!$A$2:$U$101,19,FALSE),""),IF($D320&lt;&gt;"",IF(VLOOKUP(個人情報!$D320,登録者リスト!$A$1:$F$43729,4,FALSE)=基本情報!$D$6,VLOOKUP(個人情報!$D320,登録者リスト!$A$1:$F$43729,6,FALSE),""),""))</f>
        <v/>
      </c>
      <c r="H321" s="213"/>
      <c r="I321" s="217"/>
      <c r="J321" s="217"/>
      <c r="K321" s="219"/>
      <c r="L321" s="106"/>
      <c r="M321" s="268"/>
      <c r="N321" s="224"/>
      <c r="O321" s="197"/>
      <c r="P321" s="251"/>
      <c r="Q321" s="197"/>
      <c r="R321" s="251"/>
      <c r="S321" s="209"/>
      <c r="T321" s="253"/>
      <c r="U321" s="162"/>
      <c r="V321" s="154"/>
      <c r="W321" s="155" t="s">
        <v>23</v>
      </c>
      <c r="X321" s="94"/>
      <c r="Y321" s="155" t="s">
        <v>25</v>
      </c>
      <c r="Z321" s="94"/>
      <c r="AA321" s="155" t="s">
        <v>26</v>
      </c>
      <c r="AB321" s="217"/>
      <c r="AC321" s="102" t="e">
        <f>IF(#REF!="",ASC(AD320&amp;IF(AF321&lt;&gt;"",TEXT(AF321,"00"),"")&amp;IF(AH321&lt;&gt;"",TEXT(AH321,"00"),"")&amp;IF(AJ321&lt;&gt;"",TEXT(AJ321,"00"),"")),ASC(#REF!))</f>
        <v>#REF!</v>
      </c>
      <c r="AD321" s="199"/>
      <c r="AE321" s="201"/>
      <c r="AF321" s="203"/>
      <c r="AG321" s="201"/>
      <c r="AH321" s="203"/>
      <c r="AI321" s="205"/>
      <c r="AJ321" s="263"/>
      <c r="AK321" s="224"/>
      <c r="AL321" s="197"/>
      <c r="AM321" s="251"/>
      <c r="AN321" s="197"/>
      <c r="AO321" s="251"/>
      <c r="AP321" s="209"/>
      <c r="AQ321" s="288"/>
      <c r="AS321" s="5" t="str">
        <f>IF(AND(I321&lt;&gt;"107 ハーフマラソン",I321&lt;&gt;"062 10000mW"),D320 &amp; "-" &amp; I321,D320 &amp; "-" &amp; I321 &amp; J321)</f>
        <v>-</v>
      </c>
      <c r="AT321" s="5" t="str">
        <f>IF(ISERROR(VLOOKUP(個人情報!$AS321,登録者リスト!#REF!,4,FALSE)),"○","")</f>
        <v>○</v>
      </c>
      <c r="AU321" s="5" t="e">
        <f>IF(AND(I321&lt;&gt;"107 ハーフマラソン",I321&lt;&gt;"062 10000mW"),#REF! &amp; "-" &amp; I321,#REF! &amp; "-" &amp; I321 &amp; J321)</f>
        <v>#REF!</v>
      </c>
      <c r="AV321" s="5" t="str">
        <f>IF(ISERROR(VLOOKUP(AU321,突破者リスト外資格記録入力シート!$D$7:$M$106,2,FALSE)),"○","")</f>
        <v>○</v>
      </c>
      <c r="AX321" s="5" t="str">
        <f>IF(I321="107 ハーフマラソン","H",IF(I321="062 10000mW","W",""))</f>
        <v/>
      </c>
      <c r="AY321" s="5" t="e">
        <f>VLOOKUP($I321 &amp; $J321,標準記録!$A$1:$D$26,2,FALSE)</f>
        <v>#N/A</v>
      </c>
      <c r="AZ321" s="5" t="e">
        <f>VLOOKUP($I321 &amp; $J321,標準記録!$A$1:$D$26,3,FALSE)</f>
        <v>#N/A</v>
      </c>
      <c r="BA321" s="5" t="e">
        <f>VLOOKUP($I321 &amp; $J321,標準記録!$A$1:$D$26,4,FALSE)</f>
        <v>#N/A</v>
      </c>
      <c r="BB321" s="5" t="str">
        <f>IF(BC321="","",A320)</f>
        <v/>
      </c>
      <c r="BC321" s="5" t="str">
        <f>IF(OR(I321="201 十種競技",I321="202 七種競技"),#REF!,"")</f>
        <v/>
      </c>
      <c r="BD321" s="5" t="str">
        <f>IF(I321="107 ハーフマラソン",#REF!,"")</f>
        <v/>
      </c>
      <c r="BE321" s="5" t="str">
        <f>I321 &amp; K321</f>
        <v/>
      </c>
      <c r="BF321" s="5">
        <f>I321</f>
        <v>0</v>
      </c>
      <c r="BG321" s="5">
        <f>COUNTIF($BF$5:$BF$401,I321)</f>
        <v>160</v>
      </c>
      <c r="BH321" s="5">
        <f>COUNTIF($BE$5:$BE$401,I321 &amp; "B標準")</f>
        <v>0</v>
      </c>
    </row>
    <row r="322" spans="1:61" ht="15" thickTop="1" thickBot="1" x14ac:dyDescent="0.2">
      <c r="A322" s="309"/>
      <c r="B322" s="256" t="s">
        <v>128</v>
      </c>
      <c r="C322" s="257"/>
      <c r="D322" s="257"/>
      <c r="E322" s="257"/>
      <c r="F322" s="257"/>
      <c r="G322" s="258"/>
      <c r="H322" s="118"/>
      <c r="I322" s="259"/>
      <c r="J322" s="260"/>
      <c r="K322" s="260"/>
      <c r="L322" s="260"/>
      <c r="M322" s="260"/>
      <c r="N322" s="260"/>
      <c r="O322" s="260"/>
      <c r="P322" s="260"/>
      <c r="Q322" s="260"/>
      <c r="R322" s="260"/>
      <c r="S322" s="260"/>
      <c r="T322" s="260"/>
      <c r="U322" s="260"/>
      <c r="V322" s="260"/>
      <c r="W322" s="260"/>
      <c r="X322" s="260"/>
      <c r="Y322" s="260"/>
      <c r="Z322" s="260"/>
      <c r="AA322" s="260"/>
      <c r="AB322" s="260"/>
      <c r="AC322" s="260"/>
      <c r="AD322" s="260"/>
      <c r="AE322" s="260"/>
      <c r="AF322" s="260"/>
      <c r="AG322" s="260"/>
      <c r="AH322" s="260"/>
      <c r="AI322" s="260"/>
      <c r="AJ322" s="260"/>
      <c r="AK322" s="260"/>
      <c r="AL322" s="260"/>
      <c r="AM322" s="260"/>
      <c r="AN322" s="260"/>
      <c r="AO322" s="260"/>
      <c r="AP322" s="260"/>
      <c r="AQ322" s="261"/>
    </row>
    <row r="323" spans="1:61" ht="27" x14ac:dyDescent="0.15">
      <c r="A323" s="305"/>
      <c r="B323" s="289" t="s">
        <v>0</v>
      </c>
      <c r="C323" s="289" t="s">
        <v>242</v>
      </c>
      <c r="D323" s="289" t="str">
        <f>IF(C325="○","整理番号","登録番号")</f>
        <v>登録番号</v>
      </c>
      <c r="E323" s="134" t="s">
        <v>13550</v>
      </c>
      <c r="F323" s="291" t="s">
        <v>275</v>
      </c>
      <c r="G323" s="147" t="s">
        <v>1</v>
      </c>
      <c r="H323" s="269" t="s">
        <v>13551</v>
      </c>
      <c r="I323" s="292" t="s">
        <v>2</v>
      </c>
      <c r="J323" s="269" t="s">
        <v>284</v>
      </c>
      <c r="K323" s="269" t="s">
        <v>3</v>
      </c>
      <c r="L323" s="136" t="s">
        <v>243</v>
      </c>
      <c r="M323" s="137" t="s">
        <v>16</v>
      </c>
      <c r="N323" s="274" t="s">
        <v>4</v>
      </c>
      <c r="O323" s="275"/>
      <c r="P323" s="275"/>
      <c r="Q323" s="275"/>
      <c r="R323" s="275"/>
      <c r="S323" s="275"/>
      <c r="T323" s="275"/>
      <c r="U323" s="275"/>
      <c r="V323" s="275"/>
      <c r="W323" s="275"/>
      <c r="X323" s="275"/>
      <c r="Y323" s="275"/>
      <c r="Z323" s="275"/>
      <c r="AA323" s="275"/>
      <c r="AB323" s="276"/>
      <c r="AC323" s="138" t="s">
        <v>16</v>
      </c>
      <c r="AD323" s="277" t="s">
        <v>448</v>
      </c>
      <c r="AE323" s="278"/>
      <c r="AF323" s="278"/>
      <c r="AG323" s="278"/>
      <c r="AH323" s="278"/>
      <c r="AI323" s="278"/>
      <c r="AJ323" s="278"/>
      <c r="AK323" s="274" t="s">
        <v>445</v>
      </c>
      <c r="AL323" s="275"/>
      <c r="AM323" s="275"/>
      <c r="AN323" s="275"/>
      <c r="AO323" s="275"/>
      <c r="AP323" s="275"/>
      <c r="AQ323" s="279"/>
    </row>
    <row r="324" spans="1:61" ht="14.25" thickBot="1" x14ac:dyDescent="0.2">
      <c r="A324" s="306"/>
      <c r="B324" s="290"/>
      <c r="C324" s="290"/>
      <c r="D324" s="290"/>
      <c r="E324" s="139" t="s">
        <v>6</v>
      </c>
      <c r="F324" s="270"/>
      <c r="G324" s="148" t="s">
        <v>7</v>
      </c>
      <c r="H324" s="270"/>
      <c r="I324" s="293"/>
      <c r="J324" s="273"/>
      <c r="K324" s="273"/>
      <c r="L324" s="141"/>
      <c r="M324" s="142"/>
      <c r="N324" s="280" t="s">
        <v>8</v>
      </c>
      <c r="O324" s="281"/>
      <c r="P324" s="281"/>
      <c r="Q324" s="281"/>
      <c r="R324" s="281"/>
      <c r="S324" s="281"/>
      <c r="T324" s="282"/>
      <c r="U324" s="151"/>
      <c r="V324" s="143" t="s">
        <v>10</v>
      </c>
      <c r="W324" s="144"/>
      <c r="X324" s="160"/>
      <c r="Y324" s="144"/>
      <c r="Z324" s="160"/>
      <c r="AA324" s="145"/>
      <c r="AB324" s="140" t="s">
        <v>11</v>
      </c>
      <c r="AC324" s="146"/>
      <c r="AD324" s="283" t="s">
        <v>8</v>
      </c>
      <c r="AE324" s="284"/>
      <c r="AF324" s="284"/>
      <c r="AG324" s="284"/>
      <c r="AH324" s="284"/>
      <c r="AI324" s="284"/>
      <c r="AJ324" s="285"/>
      <c r="AK324" s="280" t="s">
        <v>8</v>
      </c>
      <c r="AL324" s="281"/>
      <c r="AM324" s="281"/>
      <c r="AN324" s="281"/>
      <c r="AO324" s="281"/>
      <c r="AP324" s="281"/>
      <c r="AQ324" s="286"/>
    </row>
    <row r="325" spans="1:61" x14ac:dyDescent="0.15">
      <c r="A325" s="307">
        <v>65</v>
      </c>
      <c r="B325" s="271" t="str">
        <f>IF(OR(B320="",E325=""),"",B320+1)</f>
        <v/>
      </c>
      <c r="C325" s="225"/>
      <c r="D325" s="223"/>
      <c r="E325" s="119" t="str">
        <f>IF(C325="○",IF($D325&lt;&gt;"",VLOOKUP($D325,新規学連登録者入力シート!$A$2:$U$101,8,FALSE),""),IF($D325&lt;&gt;"",IF(VLOOKUP(個人情報!$D325,登録者リスト!$A$1:$F$43729,4,FALSE)=基本情報!$D$6,VLOOKUP(個人情報!$D325,登録者リスト!$A$1:$F$43729,3,FALSE),""),""))</f>
        <v/>
      </c>
      <c r="F325" s="214" t="str">
        <f>IF(C325="○",IF($D325&lt;&gt;"",VLOOKUP($D325,新規学連登録者入力シート!$A$2:$U$101,9,FALSE),""),IF($D325&lt;&gt;"",IF(VLOOKUP(個人情報!$D325,登録者リスト!$A$1:$G$43729,4,FALSE)=基本情報!$D$6,VLOOKUP(個人情報!$D325,登録者リスト!$A$1:$G$43729,7,FALSE),""),""))</f>
        <v/>
      </c>
      <c r="G325" s="120" t="str">
        <f>IF(C325="○",IF($D325&lt;&gt;"",VLOOKUP($D325,新規学連登録者入力シート!$A$2:$U$101,14,FALSE),""),IF($D325&lt;&gt;"",IF(VLOOKUP(個人情報!$D325,登録者リスト!$A$1:$F$43729,4,FALSE)=基本情報!$D$6,VLOOKUP(個人情報!$D325,登録者リスト!$A$1:$F$43729,5,FALSE),""),""))</f>
        <v/>
      </c>
      <c r="H325" s="212" t="str">
        <f>IF(C325="○",IF($D325&lt;&gt;"",VLOOKUP($D325,新規学連登録者入力シート!$A$2:$U$101,19,FALSE),""),IF($D325&lt;&gt;"",IF(VLOOKUP(個人情報!$D325,登録者リスト!$A$1:$H$43729,4,FALSE)=基本情報!$D$6,VLOOKUP(個人情報!$D325,登録者リスト!$A$1:$H$43729,8,FALSE),""),""))</f>
        <v/>
      </c>
      <c r="I325" s="216"/>
      <c r="J325" s="216"/>
      <c r="K325" s="218" t="str">
        <f>IFERROR(IF(I325="","",IF(AND(I325&lt;&gt;"107 ハーフマラソン",I325&lt;&gt;"062 10000mW"),IF(BA325="T",IF(VALUE(M325)&lt;=AY325,"A標準",IF(VALUE(M325)&lt;=AZ325,"B標準","未突破")),IF(VALUE(M325)&gt;=AY325,"A標準",IF(VALUE(M325)&gt;=AZ325,"B標準","未突破"))),IF(VALUE(M325)&lt;=AZ325,"","未突破"))),"")</f>
        <v/>
      </c>
      <c r="L325" s="105"/>
      <c r="M325" s="267" t="str">
        <f>IF(U325="",ASC(N325&amp;IF(P325&lt;&gt;"",TEXT(P325,"00"),"")&amp;IF(R325&lt;&gt;"",TEXT(R325,"00"),"")&amp;IF(T325&lt;&gt;"",TEXT(T325,"00"),"")),ASC(U325))</f>
        <v/>
      </c>
      <c r="N325" s="223"/>
      <c r="O325" s="196" t="s">
        <v>239</v>
      </c>
      <c r="P325" s="250"/>
      <c r="Q325" s="196" t="s">
        <v>240</v>
      </c>
      <c r="R325" s="250"/>
      <c r="S325" s="208" t="s">
        <v>241</v>
      </c>
      <c r="T325" s="252"/>
      <c r="U325" s="150"/>
      <c r="V325" s="152"/>
      <c r="W325" s="153" t="s">
        <v>23</v>
      </c>
      <c r="X325" s="161"/>
      <c r="Y325" s="153" t="s">
        <v>24</v>
      </c>
      <c r="Z325" s="161"/>
      <c r="AA325" s="153" t="s">
        <v>26</v>
      </c>
      <c r="AB325" s="216"/>
      <c r="AC325" s="101" t="e">
        <f>IF(#REF!="",ASC(AD325&amp;IF(AF325&lt;&gt;"",TEXT(AF325,"00"),"")&amp;IF(AH325&lt;&gt;"",TEXT(AH325,"00"),"")&amp;IF(AJ325&lt;&gt;"",TEXT(AJ325,"00"),"")),ASC(#REF!))</f>
        <v>#REF!</v>
      </c>
      <c r="AD325" s="198" t="str">
        <f>IF(I325="","",IF(I325="201 十種競技","",VLOOKUP(I325,大学記録!$A$3:$H$5,2,FALSE)))</f>
        <v/>
      </c>
      <c r="AE325" s="200" t="s">
        <v>239</v>
      </c>
      <c r="AF325" s="202" t="str">
        <f>IF(I325="","",IF(I325="201 十種競技","",VLOOKUP(I325,大学記録!$A$3:$H$5,4,FALSE)))</f>
        <v/>
      </c>
      <c r="AG325" s="200" t="s">
        <v>240</v>
      </c>
      <c r="AH325" s="202" t="str">
        <f>IF(I325="","",IF(I325="201 十種競技","",VLOOKUP(I325,大学記録!$A$3:$H$5,6,FALSE)))</f>
        <v/>
      </c>
      <c r="AI325" s="204" t="s">
        <v>241</v>
      </c>
      <c r="AJ325" s="262" t="str">
        <f>IF(I325="","",IF(I325="201 十種競技","",VLOOKUP(I325,大学記録!$A$3:$H$5,8,FALSE)))</f>
        <v/>
      </c>
      <c r="AK325" s="223"/>
      <c r="AL325" s="196" t="s">
        <v>239</v>
      </c>
      <c r="AM325" s="250"/>
      <c r="AN325" s="196" t="s">
        <v>240</v>
      </c>
      <c r="AO325" s="250"/>
      <c r="AP325" s="208" t="s">
        <v>241</v>
      </c>
      <c r="AQ325" s="287"/>
      <c r="AS325" s="5" t="str">
        <f>IF(AND(I325&lt;&gt;"107 ハーフマラソン",I325&lt;&gt;"062 10000mW"),D325 &amp; "-" &amp; I325,D325 &amp; "-" &amp; I325 &amp; J325)</f>
        <v>-</v>
      </c>
      <c r="AT325" s="5" t="str">
        <f>IF(ISERROR(VLOOKUP(個人情報!$AS325,登録者リスト!#REF!,4,FALSE)),"○","")</f>
        <v>○</v>
      </c>
      <c r="AU325" s="5" t="e">
        <f>IF(AND(I325&lt;&gt;"107 ハーフマラソン",I325&lt;&gt;"062 10000mW"),#REF! &amp; "-" &amp; I325,#REF! &amp; "-" &amp; I325 &amp; J325)</f>
        <v>#REF!</v>
      </c>
      <c r="AV325" s="5" t="str">
        <f>IF(ISERROR(VLOOKUP(AU325,突破者リスト外資格記録入力シート!$D$7:$M$106,2,FALSE)),"○","")</f>
        <v>○</v>
      </c>
      <c r="AW325" s="5" t="str">
        <f>IF(C325="○","整理番号","登録番号")</f>
        <v>登録番号</v>
      </c>
      <c r="AX325" s="5" t="str">
        <f>IF(I325="107 ハーフマラソン","H",IF(I325="062 10000mW","W",""))</f>
        <v/>
      </c>
      <c r="AY325" s="5" t="e">
        <f>VLOOKUP($I325 &amp; $J325,標準記録!$A$1:$D$26,2,FALSE)</f>
        <v>#N/A</v>
      </c>
      <c r="AZ325" s="5" t="e">
        <f>VLOOKUP($I325 &amp; $J325,標準記録!$A$1:$D$26,3,FALSE)</f>
        <v>#N/A</v>
      </c>
      <c r="BA325" s="5" t="e">
        <f>VLOOKUP($I325 &amp; $J325,標準記録!$A$1:$D$26,4,FALSE)</f>
        <v>#N/A</v>
      </c>
      <c r="BB325" s="5" t="str">
        <f>IF(BC325="","",A325)</f>
        <v/>
      </c>
      <c r="BC325" s="5" t="str">
        <f>IF(OR(I325="201 十種競技",I325="202 七種競技"),#REF!,"")</f>
        <v/>
      </c>
      <c r="BD325" s="5" t="str">
        <f>IF(I325="107 ハーフマラソン",#REF!,"")</f>
        <v/>
      </c>
      <c r="BE325" s="5" t="str">
        <f>I325 &amp; K325</f>
        <v/>
      </c>
      <c r="BF325" s="5">
        <f>I325</f>
        <v>0</v>
      </c>
      <c r="BG325" s="5">
        <f>COUNTIF($BF$5:$BF$401,I325)</f>
        <v>160</v>
      </c>
      <c r="BH325" s="5">
        <f>COUNTIF($BE$5:$BE$401,I325 &amp; "B標準")</f>
        <v>0</v>
      </c>
      <c r="BI325" s="5" t="str">
        <f>D323 &amp; D325</f>
        <v>登録番号</v>
      </c>
    </row>
    <row r="326" spans="1:61" ht="14.25" thickBot="1" x14ac:dyDescent="0.2">
      <c r="A326" s="308"/>
      <c r="B326" s="272"/>
      <c r="C326" s="226"/>
      <c r="D326" s="224"/>
      <c r="E326" s="121" t="str">
        <f>IF(C325="○",IF($D325&lt;&gt;"",VLOOKUP($D325,新規学連登録者入力シート!$A$2:$U$101,7,FALSE),""),IF($D325&lt;&gt;"",IF(VLOOKUP(個人情報!$D325,登録者リスト!$A$1:$F$43729,4,FALSE)=基本情報!$D$6,VLOOKUP(個人情報!$D325,登録者リスト!$A$1:$F$43729,2,FALSE),""),""))</f>
        <v/>
      </c>
      <c r="F326" s="215"/>
      <c r="G326" s="121" t="str">
        <f>IF(C325="○",IF($D325&lt;&gt;"",VLOOKUP($D325,新規学連登録者入力シート!$A$2:$U$101,19,FALSE),""),IF($D325&lt;&gt;"",IF(VLOOKUP(個人情報!$D325,登録者リスト!$A$1:$F$43729,4,FALSE)=基本情報!$D$6,VLOOKUP(個人情報!$D325,登録者リスト!$A$1:$F$43729,6,FALSE),""),""))</f>
        <v/>
      </c>
      <c r="H326" s="213"/>
      <c r="I326" s="217"/>
      <c r="J326" s="217"/>
      <c r="K326" s="219"/>
      <c r="L326" s="106"/>
      <c r="M326" s="268"/>
      <c r="N326" s="224"/>
      <c r="O326" s="197"/>
      <c r="P326" s="251"/>
      <c r="Q326" s="197"/>
      <c r="R326" s="251"/>
      <c r="S326" s="209"/>
      <c r="T326" s="253"/>
      <c r="U326" s="162"/>
      <c r="V326" s="154"/>
      <c r="W326" s="155" t="s">
        <v>23</v>
      </c>
      <c r="X326" s="94"/>
      <c r="Y326" s="155" t="s">
        <v>25</v>
      </c>
      <c r="Z326" s="94"/>
      <c r="AA326" s="155" t="s">
        <v>26</v>
      </c>
      <c r="AB326" s="217"/>
      <c r="AC326" s="102" t="e">
        <f>IF(#REF!="",ASC(AD325&amp;IF(AF326&lt;&gt;"",TEXT(AF326,"00"),"")&amp;IF(AH326&lt;&gt;"",TEXT(AH326,"00"),"")&amp;IF(AJ326&lt;&gt;"",TEXT(AJ326,"00"),"")),ASC(#REF!))</f>
        <v>#REF!</v>
      </c>
      <c r="AD326" s="199"/>
      <c r="AE326" s="201"/>
      <c r="AF326" s="203"/>
      <c r="AG326" s="201"/>
      <c r="AH326" s="203"/>
      <c r="AI326" s="205"/>
      <c r="AJ326" s="263"/>
      <c r="AK326" s="224"/>
      <c r="AL326" s="197"/>
      <c r="AM326" s="251"/>
      <c r="AN326" s="197"/>
      <c r="AO326" s="251"/>
      <c r="AP326" s="209"/>
      <c r="AQ326" s="288"/>
      <c r="AS326" s="5" t="str">
        <f>IF(AND(I326&lt;&gt;"107 ハーフマラソン",I326&lt;&gt;"062 10000mW"),D325 &amp; "-" &amp; I326,D325 &amp; "-" &amp; I326 &amp; J326)</f>
        <v>-</v>
      </c>
      <c r="AT326" s="5" t="str">
        <f>IF(ISERROR(VLOOKUP(個人情報!$AS326,登録者リスト!#REF!,4,FALSE)),"○","")</f>
        <v>○</v>
      </c>
      <c r="AU326" s="5" t="e">
        <f>IF(AND(I326&lt;&gt;"107 ハーフマラソン",I326&lt;&gt;"062 10000mW"),#REF! &amp; "-" &amp; I326,#REF! &amp; "-" &amp; I326 &amp; J326)</f>
        <v>#REF!</v>
      </c>
      <c r="AV326" s="5" t="str">
        <f>IF(ISERROR(VLOOKUP(AU326,突破者リスト外資格記録入力シート!$D$7:$M$106,2,FALSE)),"○","")</f>
        <v>○</v>
      </c>
      <c r="AX326" s="5" t="str">
        <f>IF(I326="107 ハーフマラソン","H",IF(I326="062 10000mW","W",""))</f>
        <v/>
      </c>
      <c r="AY326" s="5" t="e">
        <f>VLOOKUP($I326 &amp; $J326,標準記録!$A$1:$D$26,2,FALSE)</f>
        <v>#N/A</v>
      </c>
      <c r="AZ326" s="5" t="e">
        <f>VLOOKUP($I326 &amp; $J326,標準記録!$A$1:$D$26,3,FALSE)</f>
        <v>#N/A</v>
      </c>
      <c r="BA326" s="5" t="e">
        <f>VLOOKUP($I326 &amp; $J326,標準記録!$A$1:$D$26,4,FALSE)</f>
        <v>#N/A</v>
      </c>
      <c r="BB326" s="5" t="str">
        <f>IF(BC326="","",A325)</f>
        <v/>
      </c>
      <c r="BC326" s="5" t="str">
        <f>IF(OR(I326="201 十種競技",I326="202 七種競技"),#REF!,"")</f>
        <v/>
      </c>
      <c r="BD326" s="5" t="str">
        <f>IF(I326="107 ハーフマラソン",#REF!,"")</f>
        <v/>
      </c>
      <c r="BE326" s="5" t="str">
        <f>I326 &amp; K326</f>
        <v/>
      </c>
      <c r="BF326" s="5">
        <f>I326</f>
        <v>0</v>
      </c>
      <c r="BG326" s="5">
        <f>COUNTIF($BF$5:$BF$401,I326)</f>
        <v>160</v>
      </c>
      <c r="BH326" s="5">
        <f>COUNTIF($BE$5:$BE$401,I326 &amp; "B標準")</f>
        <v>0</v>
      </c>
    </row>
    <row r="327" spans="1:61" ht="15" thickTop="1" thickBot="1" x14ac:dyDescent="0.2">
      <c r="A327" s="309"/>
      <c r="B327" s="256" t="s">
        <v>128</v>
      </c>
      <c r="C327" s="257"/>
      <c r="D327" s="257"/>
      <c r="E327" s="257"/>
      <c r="F327" s="257"/>
      <c r="G327" s="258"/>
      <c r="H327" s="118"/>
      <c r="I327" s="259"/>
      <c r="J327" s="260"/>
      <c r="K327" s="260"/>
      <c r="L327" s="260"/>
      <c r="M327" s="260"/>
      <c r="N327" s="260"/>
      <c r="O327" s="260"/>
      <c r="P327" s="260"/>
      <c r="Q327" s="260"/>
      <c r="R327" s="260"/>
      <c r="S327" s="260"/>
      <c r="T327" s="260"/>
      <c r="U327" s="260"/>
      <c r="V327" s="260"/>
      <c r="W327" s="260"/>
      <c r="X327" s="260"/>
      <c r="Y327" s="260"/>
      <c r="Z327" s="260"/>
      <c r="AA327" s="260"/>
      <c r="AB327" s="260"/>
      <c r="AC327" s="260"/>
      <c r="AD327" s="260"/>
      <c r="AE327" s="260"/>
      <c r="AF327" s="260"/>
      <c r="AG327" s="260"/>
      <c r="AH327" s="260"/>
      <c r="AI327" s="260"/>
      <c r="AJ327" s="260"/>
      <c r="AK327" s="260"/>
      <c r="AL327" s="260"/>
      <c r="AM327" s="260"/>
      <c r="AN327" s="260"/>
      <c r="AO327" s="260"/>
      <c r="AP327" s="260"/>
      <c r="AQ327" s="261"/>
    </row>
    <row r="328" spans="1:61" ht="27" x14ac:dyDescent="0.15">
      <c r="A328" s="305"/>
      <c r="B328" s="289" t="s">
        <v>0</v>
      </c>
      <c r="C328" s="289" t="s">
        <v>242</v>
      </c>
      <c r="D328" s="289" t="str">
        <f>IF(C330="○","整理番号","登録番号")</f>
        <v>登録番号</v>
      </c>
      <c r="E328" s="134" t="s">
        <v>13550</v>
      </c>
      <c r="F328" s="291" t="s">
        <v>275</v>
      </c>
      <c r="G328" s="147" t="s">
        <v>1</v>
      </c>
      <c r="H328" s="269" t="s">
        <v>13551</v>
      </c>
      <c r="I328" s="292" t="s">
        <v>2</v>
      </c>
      <c r="J328" s="269" t="s">
        <v>284</v>
      </c>
      <c r="K328" s="269" t="s">
        <v>3</v>
      </c>
      <c r="L328" s="136" t="s">
        <v>243</v>
      </c>
      <c r="M328" s="137" t="s">
        <v>16</v>
      </c>
      <c r="N328" s="274" t="s">
        <v>4</v>
      </c>
      <c r="O328" s="275"/>
      <c r="P328" s="275"/>
      <c r="Q328" s="275"/>
      <c r="R328" s="275"/>
      <c r="S328" s="275"/>
      <c r="T328" s="275"/>
      <c r="U328" s="275"/>
      <c r="V328" s="275"/>
      <c r="W328" s="275"/>
      <c r="X328" s="275"/>
      <c r="Y328" s="275"/>
      <c r="Z328" s="275"/>
      <c r="AA328" s="275"/>
      <c r="AB328" s="276"/>
      <c r="AC328" s="138" t="s">
        <v>16</v>
      </c>
      <c r="AD328" s="277" t="s">
        <v>448</v>
      </c>
      <c r="AE328" s="278"/>
      <c r="AF328" s="278"/>
      <c r="AG328" s="278"/>
      <c r="AH328" s="278"/>
      <c r="AI328" s="278"/>
      <c r="AJ328" s="278"/>
      <c r="AK328" s="274" t="s">
        <v>445</v>
      </c>
      <c r="AL328" s="275"/>
      <c r="AM328" s="275"/>
      <c r="AN328" s="275"/>
      <c r="AO328" s="275"/>
      <c r="AP328" s="275"/>
      <c r="AQ328" s="279"/>
    </row>
    <row r="329" spans="1:61" ht="14.25" thickBot="1" x14ac:dyDescent="0.2">
      <c r="A329" s="306"/>
      <c r="B329" s="290"/>
      <c r="C329" s="290"/>
      <c r="D329" s="290"/>
      <c r="E329" s="139" t="s">
        <v>6</v>
      </c>
      <c r="F329" s="270"/>
      <c r="G329" s="148" t="s">
        <v>7</v>
      </c>
      <c r="H329" s="270"/>
      <c r="I329" s="293"/>
      <c r="J329" s="273"/>
      <c r="K329" s="273"/>
      <c r="L329" s="141"/>
      <c r="M329" s="142"/>
      <c r="N329" s="280" t="s">
        <v>8</v>
      </c>
      <c r="O329" s="281"/>
      <c r="P329" s="281"/>
      <c r="Q329" s="281"/>
      <c r="R329" s="281"/>
      <c r="S329" s="281"/>
      <c r="T329" s="282"/>
      <c r="U329" s="151"/>
      <c r="V329" s="143" t="s">
        <v>10</v>
      </c>
      <c r="W329" s="144"/>
      <c r="X329" s="160"/>
      <c r="Y329" s="144"/>
      <c r="Z329" s="160"/>
      <c r="AA329" s="145"/>
      <c r="AB329" s="140" t="s">
        <v>11</v>
      </c>
      <c r="AC329" s="146"/>
      <c r="AD329" s="283" t="s">
        <v>8</v>
      </c>
      <c r="AE329" s="284"/>
      <c r="AF329" s="284"/>
      <c r="AG329" s="284"/>
      <c r="AH329" s="284"/>
      <c r="AI329" s="284"/>
      <c r="AJ329" s="285"/>
      <c r="AK329" s="280" t="s">
        <v>8</v>
      </c>
      <c r="AL329" s="281"/>
      <c r="AM329" s="281"/>
      <c r="AN329" s="281"/>
      <c r="AO329" s="281"/>
      <c r="AP329" s="281"/>
      <c r="AQ329" s="286"/>
    </row>
    <row r="330" spans="1:61" x14ac:dyDescent="0.15">
      <c r="A330" s="307">
        <v>66</v>
      </c>
      <c r="B330" s="271" t="str">
        <f>IF(OR(B325="",E330=""),"",B325+1)</f>
        <v/>
      </c>
      <c r="C330" s="225"/>
      <c r="D330" s="223"/>
      <c r="E330" s="119" t="str">
        <f>IF(C330="○",IF($D330&lt;&gt;"",VLOOKUP($D330,新規学連登録者入力シート!$A$2:$U$101,8,FALSE),""),IF($D330&lt;&gt;"",IF(VLOOKUP(個人情報!$D330,登録者リスト!$A$1:$F$43729,4,FALSE)=基本情報!$D$6,VLOOKUP(個人情報!$D330,登録者リスト!$A$1:$F$43729,3,FALSE),""),""))</f>
        <v/>
      </c>
      <c r="F330" s="214" t="str">
        <f>IF(C330="○",IF($D330&lt;&gt;"",VLOOKUP($D330,新規学連登録者入力シート!$A$2:$U$101,9,FALSE),""),IF($D330&lt;&gt;"",IF(VLOOKUP(個人情報!$D330,登録者リスト!$A$1:$G$43729,4,FALSE)=基本情報!$D$6,VLOOKUP(個人情報!$D330,登録者リスト!$A$1:$G$43729,7,FALSE),""),""))</f>
        <v/>
      </c>
      <c r="G330" s="120" t="str">
        <f>IF(C330="○",IF($D330&lt;&gt;"",VLOOKUP($D330,新規学連登録者入力シート!$A$2:$U$101,14,FALSE),""),IF($D330&lt;&gt;"",IF(VLOOKUP(個人情報!$D330,登録者リスト!$A$1:$F$43729,4,FALSE)=基本情報!$D$6,VLOOKUP(個人情報!$D330,登録者リスト!$A$1:$F$43729,5,FALSE),""),""))</f>
        <v/>
      </c>
      <c r="H330" s="212" t="str">
        <f>IF(C330="○",IF($D330&lt;&gt;"",VLOOKUP($D330,新規学連登録者入力シート!$A$2:$U$101,19,FALSE),""),IF($D330&lt;&gt;"",IF(VLOOKUP(個人情報!$D330,登録者リスト!$A$1:$H$43729,4,FALSE)=基本情報!$D$6,VLOOKUP(個人情報!$D330,登録者リスト!$A$1:$H$43729,8,FALSE),""),""))</f>
        <v/>
      </c>
      <c r="I330" s="216"/>
      <c r="J330" s="216"/>
      <c r="K330" s="218" t="str">
        <f>IFERROR(IF(I330="","",IF(AND(I330&lt;&gt;"107 ハーフマラソン",I330&lt;&gt;"062 10000mW"),IF(BA330="T",IF(VALUE(M330)&lt;=AY330,"A標準",IF(VALUE(M330)&lt;=AZ330,"B標準","未突破")),IF(VALUE(M330)&gt;=AY330,"A標準",IF(VALUE(M330)&gt;=AZ330,"B標準","未突破"))),IF(VALUE(M330)&lt;=AZ330,"","未突破"))),"")</f>
        <v/>
      </c>
      <c r="L330" s="105"/>
      <c r="M330" s="267" t="str">
        <f>IF(U330="",ASC(N330&amp;IF(P330&lt;&gt;"",TEXT(P330,"00"),"")&amp;IF(R330&lt;&gt;"",TEXT(R330,"00"),"")&amp;IF(T330&lt;&gt;"",TEXT(T330,"00"),"")),ASC(U330))</f>
        <v/>
      </c>
      <c r="N330" s="223"/>
      <c r="O330" s="196" t="s">
        <v>239</v>
      </c>
      <c r="P330" s="250"/>
      <c r="Q330" s="196" t="s">
        <v>240</v>
      </c>
      <c r="R330" s="250"/>
      <c r="S330" s="208" t="s">
        <v>241</v>
      </c>
      <c r="T330" s="252"/>
      <c r="U330" s="150"/>
      <c r="V330" s="152"/>
      <c r="W330" s="153" t="s">
        <v>23</v>
      </c>
      <c r="X330" s="161"/>
      <c r="Y330" s="153" t="s">
        <v>24</v>
      </c>
      <c r="Z330" s="161"/>
      <c r="AA330" s="153" t="s">
        <v>26</v>
      </c>
      <c r="AB330" s="216"/>
      <c r="AC330" s="101" t="e">
        <f>IF(#REF!="",ASC(AD330&amp;IF(AF330&lt;&gt;"",TEXT(AF330,"00"),"")&amp;IF(AH330&lt;&gt;"",TEXT(AH330,"00"),"")&amp;IF(AJ330&lt;&gt;"",TEXT(AJ330,"00"),"")),ASC(#REF!))</f>
        <v>#REF!</v>
      </c>
      <c r="AD330" s="198" t="str">
        <f>IF(I330="","",IF(I330="201 十種競技","",VLOOKUP(I330,大学記録!$A$3:$H$5,2,FALSE)))</f>
        <v/>
      </c>
      <c r="AE330" s="200" t="s">
        <v>239</v>
      </c>
      <c r="AF330" s="202" t="str">
        <f>IF(I330="","",IF(I330="201 十種競技","",VLOOKUP(I330,大学記録!$A$3:$H$5,4,FALSE)))</f>
        <v/>
      </c>
      <c r="AG330" s="200" t="s">
        <v>240</v>
      </c>
      <c r="AH330" s="202" t="str">
        <f>IF(I330="","",IF(I330="201 十種競技","",VLOOKUP(I330,大学記録!$A$3:$H$5,6,FALSE)))</f>
        <v/>
      </c>
      <c r="AI330" s="204" t="s">
        <v>241</v>
      </c>
      <c r="AJ330" s="262" t="str">
        <f>IF(I330="","",IF(I330="201 十種競技","",VLOOKUP(I330,大学記録!$A$3:$H$5,8,FALSE)))</f>
        <v/>
      </c>
      <c r="AK330" s="223"/>
      <c r="AL330" s="196" t="s">
        <v>239</v>
      </c>
      <c r="AM330" s="250"/>
      <c r="AN330" s="196" t="s">
        <v>240</v>
      </c>
      <c r="AO330" s="250"/>
      <c r="AP330" s="208" t="s">
        <v>241</v>
      </c>
      <c r="AQ330" s="287"/>
      <c r="AS330" s="5" t="str">
        <f>IF(AND(I330&lt;&gt;"107 ハーフマラソン",I330&lt;&gt;"062 10000mW"),D330 &amp; "-" &amp; I330,D330 &amp; "-" &amp; I330 &amp; J330)</f>
        <v>-</v>
      </c>
      <c r="AT330" s="5" t="str">
        <f>IF(ISERROR(VLOOKUP(個人情報!$AS330,登録者リスト!#REF!,4,FALSE)),"○","")</f>
        <v>○</v>
      </c>
      <c r="AU330" s="5" t="e">
        <f>IF(AND(I330&lt;&gt;"107 ハーフマラソン",I330&lt;&gt;"062 10000mW"),#REF! &amp; "-" &amp; I330,#REF! &amp; "-" &amp; I330 &amp; J330)</f>
        <v>#REF!</v>
      </c>
      <c r="AV330" s="5" t="str">
        <f>IF(ISERROR(VLOOKUP(AU330,突破者リスト外資格記録入力シート!$D$7:$M$106,2,FALSE)),"○","")</f>
        <v>○</v>
      </c>
      <c r="AW330" s="5" t="str">
        <f>IF(C330="○","整理番号","登録番号")</f>
        <v>登録番号</v>
      </c>
      <c r="AX330" s="5" t="str">
        <f>IF(I330="107 ハーフマラソン","H",IF(I330="062 10000mW","W",""))</f>
        <v/>
      </c>
      <c r="AY330" s="5" t="e">
        <f>VLOOKUP($I330 &amp; $J330,標準記録!$A$1:$D$26,2,FALSE)</f>
        <v>#N/A</v>
      </c>
      <c r="AZ330" s="5" t="e">
        <f>VLOOKUP($I330 &amp; $J330,標準記録!$A$1:$D$26,3,FALSE)</f>
        <v>#N/A</v>
      </c>
      <c r="BA330" s="5" t="e">
        <f>VLOOKUP($I330 &amp; $J330,標準記録!$A$1:$D$26,4,FALSE)</f>
        <v>#N/A</v>
      </c>
      <c r="BB330" s="5" t="str">
        <f>IF(BC330="","",A330)</f>
        <v/>
      </c>
      <c r="BC330" s="5" t="str">
        <f>IF(OR(I330="201 十種競技",I330="202 七種競技"),#REF!,"")</f>
        <v/>
      </c>
      <c r="BD330" s="5" t="str">
        <f>IF(I330="107 ハーフマラソン",#REF!,"")</f>
        <v/>
      </c>
      <c r="BE330" s="5" t="str">
        <f>I330 &amp; K330</f>
        <v/>
      </c>
      <c r="BF330" s="5">
        <f>I330</f>
        <v>0</v>
      </c>
      <c r="BG330" s="5">
        <f>COUNTIF($BF$5:$BF$401,I330)</f>
        <v>160</v>
      </c>
      <c r="BH330" s="5">
        <f>COUNTIF($BE$5:$BE$401,I330 &amp; "B標準")</f>
        <v>0</v>
      </c>
      <c r="BI330" s="5" t="str">
        <f>D328 &amp; D330</f>
        <v>登録番号</v>
      </c>
    </row>
    <row r="331" spans="1:61" ht="14.25" thickBot="1" x14ac:dyDescent="0.2">
      <c r="A331" s="308"/>
      <c r="B331" s="272"/>
      <c r="C331" s="226"/>
      <c r="D331" s="224"/>
      <c r="E331" s="121" t="str">
        <f>IF(C330="○",IF($D330&lt;&gt;"",VLOOKUP($D330,新規学連登録者入力シート!$A$2:$U$101,7,FALSE),""),IF($D330&lt;&gt;"",IF(VLOOKUP(個人情報!$D330,登録者リスト!$A$1:$F$43729,4,FALSE)=基本情報!$D$6,VLOOKUP(個人情報!$D330,登録者リスト!$A$1:$F$43729,2,FALSE),""),""))</f>
        <v/>
      </c>
      <c r="F331" s="215"/>
      <c r="G331" s="121" t="str">
        <f>IF(C330="○",IF($D330&lt;&gt;"",VLOOKUP($D330,新規学連登録者入力シート!$A$2:$U$101,19,FALSE),""),IF($D330&lt;&gt;"",IF(VLOOKUP(個人情報!$D330,登録者リスト!$A$1:$F$43729,4,FALSE)=基本情報!$D$6,VLOOKUP(個人情報!$D330,登録者リスト!$A$1:$F$43729,6,FALSE),""),""))</f>
        <v/>
      </c>
      <c r="H331" s="213"/>
      <c r="I331" s="217"/>
      <c r="J331" s="217"/>
      <c r="K331" s="219"/>
      <c r="L331" s="106"/>
      <c r="M331" s="268"/>
      <c r="N331" s="224"/>
      <c r="O331" s="197"/>
      <c r="P331" s="251"/>
      <c r="Q331" s="197"/>
      <c r="R331" s="251"/>
      <c r="S331" s="209"/>
      <c r="T331" s="253"/>
      <c r="U331" s="162"/>
      <c r="V331" s="154"/>
      <c r="W331" s="155" t="s">
        <v>23</v>
      </c>
      <c r="X331" s="94"/>
      <c r="Y331" s="155" t="s">
        <v>25</v>
      </c>
      <c r="Z331" s="94"/>
      <c r="AA331" s="155" t="s">
        <v>26</v>
      </c>
      <c r="AB331" s="217"/>
      <c r="AC331" s="102" t="e">
        <f>IF(#REF!="",ASC(AD330&amp;IF(AF331&lt;&gt;"",TEXT(AF331,"00"),"")&amp;IF(AH331&lt;&gt;"",TEXT(AH331,"00"),"")&amp;IF(AJ331&lt;&gt;"",TEXT(AJ331,"00"),"")),ASC(#REF!))</f>
        <v>#REF!</v>
      </c>
      <c r="AD331" s="199"/>
      <c r="AE331" s="201"/>
      <c r="AF331" s="203"/>
      <c r="AG331" s="201"/>
      <c r="AH331" s="203"/>
      <c r="AI331" s="205"/>
      <c r="AJ331" s="263"/>
      <c r="AK331" s="224"/>
      <c r="AL331" s="197"/>
      <c r="AM331" s="251"/>
      <c r="AN331" s="197"/>
      <c r="AO331" s="251"/>
      <c r="AP331" s="209"/>
      <c r="AQ331" s="288"/>
      <c r="AS331" s="5" t="str">
        <f>IF(AND(I331&lt;&gt;"107 ハーフマラソン",I331&lt;&gt;"062 10000mW"),D330 &amp; "-" &amp; I331,D330 &amp; "-" &amp; I331 &amp; J331)</f>
        <v>-</v>
      </c>
      <c r="AT331" s="5" t="str">
        <f>IF(ISERROR(VLOOKUP(個人情報!$AS331,登録者リスト!#REF!,4,FALSE)),"○","")</f>
        <v>○</v>
      </c>
      <c r="AU331" s="5" t="e">
        <f>IF(AND(I331&lt;&gt;"107 ハーフマラソン",I331&lt;&gt;"062 10000mW"),#REF! &amp; "-" &amp; I331,#REF! &amp; "-" &amp; I331 &amp; J331)</f>
        <v>#REF!</v>
      </c>
      <c r="AV331" s="5" t="str">
        <f>IF(ISERROR(VLOOKUP(AU331,突破者リスト外資格記録入力シート!$D$7:$M$106,2,FALSE)),"○","")</f>
        <v>○</v>
      </c>
      <c r="AX331" s="5" t="str">
        <f>IF(I331="107 ハーフマラソン","H",IF(I331="062 10000mW","W",""))</f>
        <v/>
      </c>
      <c r="AY331" s="5" t="e">
        <f>VLOOKUP($I331 &amp; $J331,標準記録!$A$1:$D$26,2,FALSE)</f>
        <v>#N/A</v>
      </c>
      <c r="AZ331" s="5" t="e">
        <f>VLOOKUP($I331 &amp; $J331,標準記録!$A$1:$D$26,3,FALSE)</f>
        <v>#N/A</v>
      </c>
      <c r="BA331" s="5" t="e">
        <f>VLOOKUP($I331 &amp; $J331,標準記録!$A$1:$D$26,4,FALSE)</f>
        <v>#N/A</v>
      </c>
      <c r="BB331" s="5" t="str">
        <f>IF(BC331="","",A330)</f>
        <v/>
      </c>
      <c r="BC331" s="5" t="str">
        <f>IF(OR(I331="201 十種競技",I331="202 七種競技"),#REF!,"")</f>
        <v/>
      </c>
      <c r="BD331" s="5" t="str">
        <f>IF(I331="107 ハーフマラソン",#REF!,"")</f>
        <v/>
      </c>
      <c r="BE331" s="5" t="str">
        <f>I331 &amp; K331</f>
        <v/>
      </c>
      <c r="BF331" s="5">
        <f>I331</f>
        <v>0</v>
      </c>
      <c r="BG331" s="5">
        <f>COUNTIF($BF$5:$BF$401,I331)</f>
        <v>160</v>
      </c>
      <c r="BH331" s="5">
        <f>COUNTIF($BE$5:$BE$401,I331 &amp; "B標準")</f>
        <v>0</v>
      </c>
    </row>
    <row r="332" spans="1:61" ht="15" thickTop="1" thickBot="1" x14ac:dyDescent="0.2">
      <c r="A332" s="309"/>
      <c r="B332" s="256" t="s">
        <v>128</v>
      </c>
      <c r="C332" s="257"/>
      <c r="D332" s="257"/>
      <c r="E332" s="257"/>
      <c r="F332" s="257"/>
      <c r="G332" s="258"/>
      <c r="H332" s="118"/>
      <c r="I332" s="259"/>
      <c r="J332" s="260"/>
      <c r="K332" s="260"/>
      <c r="L332" s="260"/>
      <c r="M332" s="260"/>
      <c r="N332" s="260"/>
      <c r="O332" s="260"/>
      <c r="P332" s="260"/>
      <c r="Q332" s="260"/>
      <c r="R332" s="260"/>
      <c r="S332" s="260"/>
      <c r="T332" s="260"/>
      <c r="U332" s="260"/>
      <c r="V332" s="260"/>
      <c r="W332" s="260"/>
      <c r="X332" s="260"/>
      <c r="Y332" s="260"/>
      <c r="Z332" s="260"/>
      <c r="AA332" s="260"/>
      <c r="AB332" s="260"/>
      <c r="AC332" s="260"/>
      <c r="AD332" s="260"/>
      <c r="AE332" s="260"/>
      <c r="AF332" s="260"/>
      <c r="AG332" s="260"/>
      <c r="AH332" s="260"/>
      <c r="AI332" s="260"/>
      <c r="AJ332" s="260"/>
      <c r="AK332" s="260"/>
      <c r="AL332" s="260"/>
      <c r="AM332" s="260"/>
      <c r="AN332" s="260"/>
      <c r="AO332" s="260"/>
      <c r="AP332" s="260"/>
      <c r="AQ332" s="261"/>
    </row>
    <row r="333" spans="1:61" ht="27" x14ac:dyDescent="0.15">
      <c r="A333" s="305"/>
      <c r="B333" s="289" t="s">
        <v>0</v>
      </c>
      <c r="C333" s="289" t="s">
        <v>242</v>
      </c>
      <c r="D333" s="289" t="str">
        <f>IF(C335="○","整理番号","登録番号")</f>
        <v>登録番号</v>
      </c>
      <c r="E333" s="134" t="s">
        <v>13550</v>
      </c>
      <c r="F333" s="291" t="s">
        <v>275</v>
      </c>
      <c r="G333" s="147" t="s">
        <v>1</v>
      </c>
      <c r="H333" s="269" t="s">
        <v>13551</v>
      </c>
      <c r="I333" s="292" t="s">
        <v>2</v>
      </c>
      <c r="J333" s="269" t="s">
        <v>284</v>
      </c>
      <c r="K333" s="269" t="s">
        <v>3</v>
      </c>
      <c r="L333" s="136" t="s">
        <v>243</v>
      </c>
      <c r="M333" s="137" t="s">
        <v>16</v>
      </c>
      <c r="N333" s="274" t="s">
        <v>4</v>
      </c>
      <c r="O333" s="275"/>
      <c r="P333" s="275"/>
      <c r="Q333" s="275"/>
      <c r="R333" s="275"/>
      <c r="S333" s="275"/>
      <c r="T333" s="275"/>
      <c r="U333" s="275"/>
      <c r="V333" s="275"/>
      <c r="W333" s="275"/>
      <c r="X333" s="275"/>
      <c r="Y333" s="275"/>
      <c r="Z333" s="275"/>
      <c r="AA333" s="275"/>
      <c r="AB333" s="276"/>
      <c r="AC333" s="138" t="s">
        <v>16</v>
      </c>
      <c r="AD333" s="277" t="s">
        <v>448</v>
      </c>
      <c r="AE333" s="278"/>
      <c r="AF333" s="278"/>
      <c r="AG333" s="278"/>
      <c r="AH333" s="278"/>
      <c r="AI333" s="278"/>
      <c r="AJ333" s="278"/>
      <c r="AK333" s="274" t="s">
        <v>445</v>
      </c>
      <c r="AL333" s="275"/>
      <c r="AM333" s="275"/>
      <c r="AN333" s="275"/>
      <c r="AO333" s="275"/>
      <c r="AP333" s="275"/>
      <c r="AQ333" s="279"/>
    </row>
    <row r="334" spans="1:61" ht="14.25" thickBot="1" x14ac:dyDescent="0.2">
      <c r="A334" s="306"/>
      <c r="B334" s="290"/>
      <c r="C334" s="290"/>
      <c r="D334" s="290"/>
      <c r="E334" s="139" t="s">
        <v>6</v>
      </c>
      <c r="F334" s="270"/>
      <c r="G334" s="148" t="s">
        <v>7</v>
      </c>
      <c r="H334" s="270"/>
      <c r="I334" s="293"/>
      <c r="J334" s="273"/>
      <c r="K334" s="273"/>
      <c r="L334" s="141"/>
      <c r="M334" s="142"/>
      <c r="N334" s="280" t="s">
        <v>8</v>
      </c>
      <c r="O334" s="281"/>
      <c r="P334" s="281"/>
      <c r="Q334" s="281"/>
      <c r="R334" s="281"/>
      <c r="S334" s="281"/>
      <c r="T334" s="282"/>
      <c r="U334" s="151"/>
      <c r="V334" s="143" t="s">
        <v>10</v>
      </c>
      <c r="W334" s="144"/>
      <c r="X334" s="160"/>
      <c r="Y334" s="144"/>
      <c r="Z334" s="160"/>
      <c r="AA334" s="145"/>
      <c r="AB334" s="140" t="s">
        <v>11</v>
      </c>
      <c r="AC334" s="146"/>
      <c r="AD334" s="283" t="s">
        <v>8</v>
      </c>
      <c r="AE334" s="284"/>
      <c r="AF334" s="284"/>
      <c r="AG334" s="284"/>
      <c r="AH334" s="284"/>
      <c r="AI334" s="284"/>
      <c r="AJ334" s="285"/>
      <c r="AK334" s="280" t="s">
        <v>8</v>
      </c>
      <c r="AL334" s="281"/>
      <c r="AM334" s="281"/>
      <c r="AN334" s="281"/>
      <c r="AO334" s="281"/>
      <c r="AP334" s="281"/>
      <c r="AQ334" s="286"/>
    </row>
    <row r="335" spans="1:61" x14ac:dyDescent="0.15">
      <c r="A335" s="307">
        <v>67</v>
      </c>
      <c r="B335" s="271" t="str">
        <f>IF(OR(B330="",E335=""),"",B330+1)</f>
        <v/>
      </c>
      <c r="C335" s="225"/>
      <c r="D335" s="223"/>
      <c r="E335" s="119" t="str">
        <f>IF(C335="○",IF($D335&lt;&gt;"",VLOOKUP($D335,新規学連登録者入力シート!$A$2:$U$101,8,FALSE),""),IF($D335&lt;&gt;"",IF(VLOOKUP(個人情報!$D335,登録者リスト!$A$1:$F$43729,4,FALSE)=基本情報!$D$6,VLOOKUP(個人情報!$D335,登録者リスト!$A$1:$F$43729,3,FALSE),""),""))</f>
        <v/>
      </c>
      <c r="F335" s="214" t="str">
        <f>IF(C335="○",IF($D335&lt;&gt;"",VLOOKUP($D335,新規学連登録者入力シート!$A$2:$U$101,9,FALSE),""),IF($D335&lt;&gt;"",IF(VLOOKUP(個人情報!$D335,登録者リスト!$A$1:$G$43729,4,FALSE)=基本情報!$D$6,VLOOKUP(個人情報!$D335,登録者リスト!$A$1:$G$43729,7,FALSE),""),""))</f>
        <v/>
      </c>
      <c r="G335" s="120" t="str">
        <f>IF(C335="○",IF($D335&lt;&gt;"",VLOOKUP($D335,新規学連登録者入力シート!$A$2:$U$101,14,FALSE),""),IF($D335&lt;&gt;"",IF(VLOOKUP(個人情報!$D335,登録者リスト!$A$1:$F$43729,4,FALSE)=基本情報!$D$6,VLOOKUP(個人情報!$D335,登録者リスト!$A$1:$F$43729,5,FALSE),""),""))</f>
        <v/>
      </c>
      <c r="H335" s="212" t="str">
        <f>IF(C335="○",IF($D335&lt;&gt;"",VLOOKUP($D335,新規学連登録者入力シート!$A$2:$U$101,19,FALSE),""),IF($D335&lt;&gt;"",IF(VLOOKUP(個人情報!$D335,登録者リスト!$A$1:$H$43729,4,FALSE)=基本情報!$D$6,VLOOKUP(個人情報!$D335,登録者リスト!$A$1:$H$43729,8,FALSE),""),""))</f>
        <v/>
      </c>
      <c r="I335" s="216"/>
      <c r="J335" s="216"/>
      <c r="K335" s="218" t="str">
        <f>IFERROR(IF(I335="","",IF(AND(I335&lt;&gt;"107 ハーフマラソン",I335&lt;&gt;"062 10000mW"),IF(BA335="T",IF(VALUE(M335)&lt;=AY335,"A標準",IF(VALUE(M335)&lt;=AZ335,"B標準","未突破")),IF(VALUE(M335)&gt;=AY335,"A標準",IF(VALUE(M335)&gt;=AZ335,"B標準","未突破"))),IF(VALUE(M335)&lt;=AZ335,"","未突破"))),"")</f>
        <v/>
      </c>
      <c r="L335" s="105"/>
      <c r="M335" s="267" t="str">
        <f>IF(U335="",ASC(N335&amp;IF(P335&lt;&gt;"",TEXT(P335,"00"),"")&amp;IF(R335&lt;&gt;"",TEXT(R335,"00"),"")&amp;IF(T335&lt;&gt;"",TEXT(T335,"00"),"")),ASC(U335))</f>
        <v/>
      </c>
      <c r="N335" s="223"/>
      <c r="O335" s="196" t="s">
        <v>239</v>
      </c>
      <c r="P335" s="250"/>
      <c r="Q335" s="196" t="s">
        <v>240</v>
      </c>
      <c r="R335" s="250"/>
      <c r="S335" s="208" t="s">
        <v>241</v>
      </c>
      <c r="T335" s="252"/>
      <c r="U335" s="150"/>
      <c r="V335" s="152"/>
      <c r="W335" s="153" t="s">
        <v>23</v>
      </c>
      <c r="X335" s="161"/>
      <c r="Y335" s="153" t="s">
        <v>24</v>
      </c>
      <c r="Z335" s="161"/>
      <c r="AA335" s="153" t="s">
        <v>26</v>
      </c>
      <c r="AB335" s="216"/>
      <c r="AC335" s="101" t="e">
        <f>IF(#REF!="",ASC(AD335&amp;IF(AF335&lt;&gt;"",TEXT(AF335,"00"),"")&amp;IF(AH335&lt;&gt;"",TEXT(AH335,"00"),"")&amp;IF(AJ335&lt;&gt;"",TEXT(AJ335,"00"),"")),ASC(#REF!))</f>
        <v>#REF!</v>
      </c>
      <c r="AD335" s="198" t="str">
        <f>IF(I335="","",IF(I335="201 十種競技","",VLOOKUP(I335,大学記録!$A$3:$H$5,2,FALSE)))</f>
        <v/>
      </c>
      <c r="AE335" s="200" t="s">
        <v>239</v>
      </c>
      <c r="AF335" s="202" t="str">
        <f>IF(I335="","",IF(I335="201 十種競技","",VLOOKUP(I335,大学記録!$A$3:$H$5,4,FALSE)))</f>
        <v/>
      </c>
      <c r="AG335" s="200" t="s">
        <v>240</v>
      </c>
      <c r="AH335" s="202" t="str">
        <f>IF(I335="","",IF(I335="201 十種競技","",VLOOKUP(I335,大学記録!$A$3:$H$5,6,FALSE)))</f>
        <v/>
      </c>
      <c r="AI335" s="204" t="s">
        <v>241</v>
      </c>
      <c r="AJ335" s="262" t="str">
        <f>IF(I335="","",IF(I335="201 十種競技","",VLOOKUP(I335,大学記録!$A$3:$H$5,8,FALSE)))</f>
        <v/>
      </c>
      <c r="AK335" s="223"/>
      <c r="AL335" s="196" t="s">
        <v>239</v>
      </c>
      <c r="AM335" s="250"/>
      <c r="AN335" s="196" t="s">
        <v>240</v>
      </c>
      <c r="AO335" s="250"/>
      <c r="AP335" s="208" t="s">
        <v>241</v>
      </c>
      <c r="AQ335" s="287"/>
      <c r="AS335" s="5" t="str">
        <f>IF(AND(I335&lt;&gt;"107 ハーフマラソン",I335&lt;&gt;"062 10000mW"),D335 &amp; "-" &amp; I335,D335 &amp; "-" &amp; I335 &amp; J335)</f>
        <v>-</v>
      </c>
      <c r="AT335" s="5" t="str">
        <f>IF(ISERROR(VLOOKUP(個人情報!$AS335,登録者リスト!#REF!,4,FALSE)),"○","")</f>
        <v>○</v>
      </c>
      <c r="AU335" s="5" t="e">
        <f>IF(AND(I335&lt;&gt;"107 ハーフマラソン",I335&lt;&gt;"062 10000mW"),#REF! &amp; "-" &amp; I335,#REF! &amp; "-" &amp; I335 &amp; J335)</f>
        <v>#REF!</v>
      </c>
      <c r="AV335" s="5" t="str">
        <f>IF(ISERROR(VLOOKUP(AU335,突破者リスト外資格記録入力シート!$D$7:$M$106,2,FALSE)),"○","")</f>
        <v>○</v>
      </c>
      <c r="AW335" s="5" t="str">
        <f>IF(C335="○","整理番号","登録番号")</f>
        <v>登録番号</v>
      </c>
      <c r="AX335" s="5" t="str">
        <f>IF(I335="107 ハーフマラソン","H",IF(I335="062 10000mW","W",""))</f>
        <v/>
      </c>
      <c r="AY335" s="5" t="e">
        <f>VLOOKUP($I335 &amp; $J335,標準記録!$A$1:$D$26,2,FALSE)</f>
        <v>#N/A</v>
      </c>
      <c r="AZ335" s="5" t="e">
        <f>VLOOKUP($I335 &amp; $J335,標準記録!$A$1:$D$26,3,FALSE)</f>
        <v>#N/A</v>
      </c>
      <c r="BA335" s="5" t="e">
        <f>VLOOKUP($I335 &amp; $J335,標準記録!$A$1:$D$26,4,FALSE)</f>
        <v>#N/A</v>
      </c>
      <c r="BB335" s="5" t="str">
        <f>IF(BC335="","",A335)</f>
        <v/>
      </c>
      <c r="BC335" s="5" t="str">
        <f>IF(OR(I335="201 十種競技",I335="202 七種競技"),#REF!,"")</f>
        <v/>
      </c>
      <c r="BD335" s="5" t="str">
        <f>IF(I335="107 ハーフマラソン",#REF!,"")</f>
        <v/>
      </c>
      <c r="BE335" s="5" t="str">
        <f>I335 &amp; K335</f>
        <v/>
      </c>
      <c r="BF335" s="5">
        <f>I335</f>
        <v>0</v>
      </c>
      <c r="BG335" s="5">
        <f>COUNTIF($BF$5:$BF$401,I335)</f>
        <v>160</v>
      </c>
      <c r="BH335" s="5">
        <f>COUNTIF($BE$5:$BE$401,I335 &amp; "B標準")</f>
        <v>0</v>
      </c>
      <c r="BI335" s="5" t="str">
        <f>D333 &amp; D335</f>
        <v>登録番号</v>
      </c>
    </row>
    <row r="336" spans="1:61" ht="14.25" thickBot="1" x14ac:dyDescent="0.2">
      <c r="A336" s="308"/>
      <c r="B336" s="272"/>
      <c r="C336" s="226"/>
      <c r="D336" s="224"/>
      <c r="E336" s="121" t="str">
        <f>IF(C335="○",IF($D335&lt;&gt;"",VLOOKUP($D335,新規学連登録者入力シート!$A$2:$U$101,7,FALSE),""),IF($D335&lt;&gt;"",IF(VLOOKUP(個人情報!$D335,登録者リスト!$A$1:$F$43729,4,FALSE)=基本情報!$D$6,VLOOKUP(個人情報!$D335,登録者リスト!$A$1:$F$43729,2,FALSE),""),""))</f>
        <v/>
      </c>
      <c r="F336" s="215"/>
      <c r="G336" s="121" t="str">
        <f>IF(C335="○",IF($D335&lt;&gt;"",VLOOKUP($D335,新規学連登録者入力シート!$A$2:$U$101,19,FALSE),""),IF($D335&lt;&gt;"",IF(VLOOKUP(個人情報!$D335,登録者リスト!$A$1:$F$43729,4,FALSE)=基本情報!$D$6,VLOOKUP(個人情報!$D335,登録者リスト!$A$1:$F$43729,6,FALSE),""),""))</f>
        <v/>
      </c>
      <c r="H336" s="213"/>
      <c r="I336" s="217"/>
      <c r="J336" s="217"/>
      <c r="K336" s="219"/>
      <c r="L336" s="106"/>
      <c r="M336" s="268"/>
      <c r="N336" s="224"/>
      <c r="O336" s="197"/>
      <c r="P336" s="251"/>
      <c r="Q336" s="197"/>
      <c r="R336" s="251"/>
      <c r="S336" s="209"/>
      <c r="T336" s="253"/>
      <c r="U336" s="162"/>
      <c r="V336" s="154"/>
      <c r="W336" s="155" t="s">
        <v>23</v>
      </c>
      <c r="X336" s="94"/>
      <c r="Y336" s="155" t="s">
        <v>25</v>
      </c>
      <c r="Z336" s="94"/>
      <c r="AA336" s="155" t="s">
        <v>26</v>
      </c>
      <c r="AB336" s="217"/>
      <c r="AC336" s="102" t="e">
        <f>IF(#REF!="",ASC(AD335&amp;IF(AF336&lt;&gt;"",TEXT(AF336,"00"),"")&amp;IF(AH336&lt;&gt;"",TEXT(AH336,"00"),"")&amp;IF(AJ336&lt;&gt;"",TEXT(AJ336,"00"),"")),ASC(#REF!))</f>
        <v>#REF!</v>
      </c>
      <c r="AD336" s="199"/>
      <c r="AE336" s="201"/>
      <c r="AF336" s="203"/>
      <c r="AG336" s="201"/>
      <c r="AH336" s="203"/>
      <c r="AI336" s="205"/>
      <c r="AJ336" s="263"/>
      <c r="AK336" s="224"/>
      <c r="AL336" s="197"/>
      <c r="AM336" s="251"/>
      <c r="AN336" s="197"/>
      <c r="AO336" s="251"/>
      <c r="AP336" s="209"/>
      <c r="AQ336" s="288"/>
      <c r="AS336" s="5" t="str">
        <f>IF(AND(I336&lt;&gt;"107 ハーフマラソン",I336&lt;&gt;"062 10000mW"),D335 &amp; "-" &amp; I336,D335 &amp; "-" &amp; I336 &amp; J336)</f>
        <v>-</v>
      </c>
      <c r="AT336" s="5" t="str">
        <f>IF(ISERROR(VLOOKUP(個人情報!$AS336,登録者リスト!#REF!,4,FALSE)),"○","")</f>
        <v>○</v>
      </c>
      <c r="AU336" s="5" t="e">
        <f>IF(AND(I336&lt;&gt;"107 ハーフマラソン",I336&lt;&gt;"062 10000mW"),#REF! &amp; "-" &amp; I336,#REF! &amp; "-" &amp; I336 &amp; J336)</f>
        <v>#REF!</v>
      </c>
      <c r="AV336" s="5" t="str">
        <f>IF(ISERROR(VLOOKUP(AU336,突破者リスト外資格記録入力シート!$D$7:$M$106,2,FALSE)),"○","")</f>
        <v>○</v>
      </c>
      <c r="AX336" s="5" t="str">
        <f>IF(I336="107 ハーフマラソン","H",IF(I336="062 10000mW","W",""))</f>
        <v/>
      </c>
      <c r="AY336" s="5" t="e">
        <f>VLOOKUP($I336 &amp; $J336,標準記録!$A$1:$D$26,2,FALSE)</f>
        <v>#N/A</v>
      </c>
      <c r="AZ336" s="5" t="e">
        <f>VLOOKUP($I336 &amp; $J336,標準記録!$A$1:$D$26,3,FALSE)</f>
        <v>#N/A</v>
      </c>
      <c r="BA336" s="5" t="e">
        <f>VLOOKUP($I336 &amp; $J336,標準記録!$A$1:$D$26,4,FALSE)</f>
        <v>#N/A</v>
      </c>
      <c r="BB336" s="5" t="str">
        <f>IF(BC336="","",A335)</f>
        <v/>
      </c>
      <c r="BC336" s="5" t="str">
        <f>IF(OR(I336="201 十種競技",I336="202 七種競技"),#REF!,"")</f>
        <v/>
      </c>
      <c r="BD336" s="5" t="str">
        <f>IF(I336="107 ハーフマラソン",#REF!,"")</f>
        <v/>
      </c>
      <c r="BE336" s="5" t="str">
        <f>I336 &amp; K336</f>
        <v/>
      </c>
      <c r="BF336" s="5">
        <f>I336</f>
        <v>0</v>
      </c>
      <c r="BG336" s="5">
        <f>COUNTIF($BF$5:$BF$401,I336)</f>
        <v>160</v>
      </c>
      <c r="BH336" s="5">
        <f>COUNTIF($BE$5:$BE$401,I336 &amp; "B標準")</f>
        <v>0</v>
      </c>
    </row>
    <row r="337" spans="1:61" ht="15" thickTop="1" thickBot="1" x14ac:dyDescent="0.2">
      <c r="A337" s="309"/>
      <c r="B337" s="256" t="s">
        <v>128</v>
      </c>
      <c r="C337" s="257"/>
      <c r="D337" s="257"/>
      <c r="E337" s="257"/>
      <c r="F337" s="257"/>
      <c r="G337" s="258"/>
      <c r="H337" s="118"/>
      <c r="I337" s="259"/>
      <c r="J337" s="260"/>
      <c r="K337" s="260"/>
      <c r="L337" s="260"/>
      <c r="M337" s="260"/>
      <c r="N337" s="260"/>
      <c r="O337" s="260"/>
      <c r="P337" s="260"/>
      <c r="Q337" s="260"/>
      <c r="R337" s="260"/>
      <c r="S337" s="260"/>
      <c r="T337" s="260"/>
      <c r="U337" s="260"/>
      <c r="V337" s="260"/>
      <c r="W337" s="260"/>
      <c r="X337" s="260"/>
      <c r="Y337" s="260"/>
      <c r="Z337" s="260"/>
      <c r="AA337" s="260"/>
      <c r="AB337" s="260"/>
      <c r="AC337" s="260"/>
      <c r="AD337" s="260"/>
      <c r="AE337" s="260"/>
      <c r="AF337" s="260"/>
      <c r="AG337" s="260"/>
      <c r="AH337" s="260"/>
      <c r="AI337" s="260"/>
      <c r="AJ337" s="260"/>
      <c r="AK337" s="260"/>
      <c r="AL337" s="260"/>
      <c r="AM337" s="260"/>
      <c r="AN337" s="260"/>
      <c r="AO337" s="260"/>
      <c r="AP337" s="260"/>
      <c r="AQ337" s="261"/>
    </row>
    <row r="338" spans="1:61" ht="27" x14ac:dyDescent="0.15">
      <c r="A338" s="305"/>
      <c r="B338" s="289" t="s">
        <v>0</v>
      </c>
      <c r="C338" s="289" t="s">
        <v>242</v>
      </c>
      <c r="D338" s="289" t="str">
        <f>IF(C340="○","整理番号","登録番号")</f>
        <v>登録番号</v>
      </c>
      <c r="E338" s="134" t="s">
        <v>13550</v>
      </c>
      <c r="F338" s="291" t="s">
        <v>275</v>
      </c>
      <c r="G338" s="147" t="s">
        <v>1</v>
      </c>
      <c r="H338" s="269" t="s">
        <v>13551</v>
      </c>
      <c r="I338" s="292" t="s">
        <v>2</v>
      </c>
      <c r="J338" s="269" t="s">
        <v>284</v>
      </c>
      <c r="K338" s="269" t="s">
        <v>3</v>
      </c>
      <c r="L338" s="136" t="s">
        <v>243</v>
      </c>
      <c r="M338" s="137" t="s">
        <v>16</v>
      </c>
      <c r="N338" s="274" t="s">
        <v>4</v>
      </c>
      <c r="O338" s="275"/>
      <c r="P338" s="275"/>
      <c r="Q338" s="275"/>
      <c r="R338" s="275"/>
      <c r="S338" s="275"/>
      <c r="T338" s="275"/>
      <c r="U338" s="275"/>
      <c r="V338" s="275"/>
      <c r="W338" s="275"/>
      <c r="X338" s="275"/>
      <c r="Y338" s="275"/>
      <c r="Z338" s="275"/>
      <c r="AA338" s="275"/>
      <c r="AB338" s="276"/>
      <c r="AC338" s="138" t="s">
        <v>16</v>
      </c>
      <c r="AD338" s="277" t="s">
        <v>448</v>
      </c>
      <c r="AE338" s="278"/>
      <c r="AF338" s="278"/>
      <c r="AG338" s="278"/>
      <c r="AH338" s="278"/>
      <c r="AI338" s="278"/>
      <c r="AJ338" s="278"/>
      <c r="AK338" s="274" t="s">
        <v>445</v>
      </c>
      <c r="AL338" s="275"/>
      <c r="AM338" s="275"/>
      <c r="AN338" s="275"/>
      <c r="AO338" s="275"/>
      <c r="AP338" s="275"/>
      <c r="AQ338" s="279"/>
    </row>
    <row r="339" spans="1:61" ht="14.25" thickBot="1" x14ac:dyDescent="0.2">
      <c r="A339" s="306"/>
      <c r="B339" s="290"/>
      <c r="C339" s="290"/>
      <c r="D339" s="290"/>
      <c r="E339" s="139" t="s">
        <v>6</v>
      </c>
      <c r="F339" s="270"/>
      <c r="G339" s="148" t="s">
        <v>7</v>
      </c>
      <c r="H339" s="270"/>
      <c r="I339" s="293"/>
      <c r="J339" s="273"/>
      <c r="K339" s="273"/>
      <c r="L339" s="141"/>
      <c r="M339" s="142"/>
      <c r="N339" s="280" t="s">
        <v>8</v>
      </c>
      <c r="O339" s="281"/>
      <c r="P339" s="281"/>
      <c r="Q339" s="281"/>
      <c r="R339" s="281"/>
      <c r="S339" s="281"/>
      <c r="T339" s="282"/>
      <c r="U339" s="151"/>
      <c r="V339" s="143" t="s">
        <v>10</v>
      </c>
      <c r="W339" s="144"/>
      <c r="X339" s="160"/>
      <c r="Y339" s="144"/>
      <c r="Z339" s="160"/>
      <c r="AA339" s="145"/>
      <c r="AB339" s="140" t="s">
        <v>11</v>
      </c>
      <c r="AC339" s="146"/>
      <c r="AD339" s="283" t="s">
        <v>8</v>
      </c>
      <c r="AE339" s="284"/>
      <c r="AF339" s="284"/>
      <c r="AG339" s="284"/>
      <c r="AH339" s="284"/>
      <c r="AI339" s="284"/>
      <c r="AJ339" s="285"/>
      <c r="AK339" s="280" t="s">
        <v>8</v>
      </c>
      <c r="AL339" s="281"/>
      <c r="AM339" s="281"/>
      <c r="AN339" s="281"/>
      <c r="AO339" s="281"/>
      <c r="AP339" s="281"/>
      <c r="AQ339" s="286"/>
    </row>
    <row r="340" spans="1:61" x14ac:dyDescent="0.15">
      <c r="A340" s="307">
        <v>68</v>
      </c>
      <c r="B340" s="271" t="str">
        <f>IF(OR(B335="",E340=""),"",B335+1)</f>
        <v/>
      </c>
      <c r="C340" s="225"/>
      <c r="D340" s="223"/>
      <c r="E340" s="119" t="str">
        <f>IF(C340="○",IF($D340&lt;&gt;"",VLOOKUP($D340,新規学連登録者入力シート!$A$2:$U$101,8,FALSE),""),IF($D340&lt;&gt;"",IF(VLOOKUP(個人情報!$D340,登録者リスト!$A$1:$F$43729,4,FALSE)=基本情報!$D$6,VLOOKUP(個人情報!$D340,登録者リスト!$A$1:$F$43729,3,FALSE),""),""))</f>
        <v/>
      </c>
      <c r="F340" s="214" t="str">
        <f>IF(C340="○",IF($D340&lt;&gt;"",VLOOKUP($D340,新規学連登録者入力シート!$A$2:$U$101,9,FALSE),""),IF($D340&lt;&gt;"",IF(VLOOKUP(個人情報!$D340,登録者リスト!$A$1:$G$43729,4,FALSE)=基本情報!$D$6,VLOOKUP(個人情報!$D340,登録者リスト!$A$1:$G$43729,7,FALSE),""),""))</f>
        <v/>
      </c>
      <c r="G340" s="120" t="str">
        <f>IF(C340="○",IF($D340&lt;&gt;"",VLOOKUP($D340,新規学連登録者入力シート!$A$2:$U$101,14,FALSE),""),IF($D340&lt;&gt;"",IF(VLOOKUP(個人情報!$D340,登録者リスト!$A$1:$F$43729,4,FALSE)=基本情報!$D$6,VLOOKUP(個人情報!$D340,登録者リスト!$A$1:$F$43729,5,FALSE),""),""))</f>
        <v/>
      </c>
      <c r="H340" s="212" t="str">
        <f>IF(C340="○",IF($D340&lt;&gt;"",VLOOKUP($D340,新規学連登録者入力シート!$A$2:$U$101,19,FALSE),""),IF($D340&lt;&gt;"",IF(VLOOKUP(個人情報!$D340,登録者リスト!$A$1:$H$43729,4,FALSE)=基本情報!$D$6,VLOOKUP(個人情報!$D340,登録者リスト!$A$1:$H$43729,8,FALSE),""),""))</f>
        <v/>
      </c>
      <c r="I340" s="216"/>
      <c r="J340" s="216"/>
      <c r="K340" s="218" t="str">
        <f>IFERROR(IF(I340="","",IF(AND(I340&lt;&gt;"107 ハーフマラソン",I340&lt;&gt;"062 10000mW"),IF(BA340="T",IF(VALUE(M340)&lt;=AY340,"A標準",IF(VALUE(M340)&lt;=AZ340,"B標準","未突破")),IF(VALUE(M340)&gt;=AY340,"A標準",IF(VALUE(M340)&gt;=AZ340,"B標準","未突破"))),IF(VALUE(M340)&lt;=AZ340,"","未突破"))),"")</f>
        <v/>
      </c>
      <c r="L340" s="105"/>
      <c r="M340" s="267" t="str">
        <f>IF(U340="",ASC(N340&amp;IF(P340&lt;&gt;"",TEXT(P340,"00"),"")&amp;IF(R340&lt;&gt;"",TEXT(R340,"00"),"")&amp;IF(T340&lt;&gt;"",TEXT(T340,"00"),"")),ASC(U340))</f>
        <v/>
      </c>
      <c r="N340" s="223"/>
      <c r="O340" s="196" t="s">
        <v>239</v>
      </c>
      <c r="P340" s="250"/>
      <c r="Q340" s="196" t="s">
        <v>240</v>
      </c>
      <c r="R340" s="250"/>
      <c r="S340" s="208" t="s">
        <v>241</v>
      </c>
      <c r="T340" s="252"/>
      <c r="U340" s="150"/>
      <c r="V340" s="152"/>
      <c r="W340" s="153" t="s">
        <v>23</v>
      </c>
      <c r="X340" s="161"/>
      <c r="Y340" s="153" t="s">
        <v>24</v>
      </c>
      <c r="Z340" s="161"/>
      <c r="AA340" s="153" t="s">
        <v>26</v>
      </c>
      <c r="AB340" s="216"/>
      <c r="AC340" s="101" t="e">
        <f>IF(#REF!="",ASC(AD340&amp;IF(AF340&lt;&gt;"",TEXT(AF340,"00"),"")&amp;IF(AH340&lt;&gt;"",TEXT(AH340,"00"),"")&amp;IF(AJ340&lt;&gt;"",TEXT(AJ340,"00"),"")),ASC(#REF!))</f>
        <v>#REF!</v>
      </c>
      <c r="AD340" s="198" t="str">
        <f>IF(I340="","",IF(I340="201 十種競技","",VLOOKUP(I340,大学記録!$A$3:$H$5,2,FALSE)))</f>
        <v/>
      </c>
      <c r="AE340" s="200" t="s">
        <v>239</v>
      </c>
      <c r="AF340" s="202" t="str">
        <f>IF(I340="","",IF(I340="201 十種競技","",VLOOKUP(I340,大学記録!$A$3:$H$5,4,FALSE)))</f>
        <v/>
      </c>
      <c r="AG340" s="200" t="s">
        <v>240</v>
      </c>
      <c r="AH340" s="202" t="str">
        <f>IF(I340="","",IF(I340="201 十種競技","",VLOOKUP(I340,大学記録!$A$3:$H$5,6,FALSE)))</f>
        <v/>
      </c>
      <c r="AI340" s="204" t="s">
        <v>241</v>
      </c>
      <c r="AJ340" s="262" t="str">
        <f>IF(I340="","",IF(I340="201 十種競技","",VLOOKUP(I340,大学記録!$A$3:$H$5,8,FALSE)))</f>
        <v/>
      </c>
      <c r="AK340" s="223"/>
      <c r="AL340" s="196" t="s">
        <v>239</v>
      </c>
      <c r="AM340" s="250"/>
      <c r="AN340" s="196" t="s">
        <v>240</v>
      </c>
      <c r="AO340" s="250"/>
      <c r="AP340" s="208" t="s">
        <v>241</v>
      </c>
      <c r="AQ340" s="287"/>
      <c r="AS340" s="5" t="str">
        <f>IF(AND(I340&lt;&gt;"107 ハーフマラソン",I340&lt;&gt;"062 10000mW"),D340 &amp; "-" &amp; I340,D340 &amp; "-" &amp; I340 &amp; J340)</f>
        <v>-</v>
      </c>
      <c r="AT340" s="5" t="str">
        <f>IF(ISERROR(VLOOKUP(個人情報!$AS340,登録者リスト!#REF!,4,FALSE)),"○","")</f>
        <v>○</v>
      </c>
      <c r="AU340" s="5" t="e">
        <f>IF(AND(I340&lt;&gt;"107 ハーフマラソン",I340&lt;&gt;"062 10000mW"),#REF! &amp; "-" &amp; I340,#REF! &amp; "-" &amp; I340 &amp; J340)</f>
        <v>#REF!</v>
      </c>
      <c r="AV340" s="5" t="str">
        <f>IF(ISERROR(VLOOKUP(AU340,突破者リスト外資格記録入力シート!$D$7:$M$106,2,FALSE)),"○","")</f>
        <v>○</v>
      </c>
      <c r="AW340" s="5" t="str">
        <f>IF(C340="○","整理番号","登録番号")</f>
        <v>登録番号</v>
      </c>
      <c r="AX340" s="5" t="str">
        <f>IF(I340="107 ハーフマラソン","H",IF(I340="062 10000mW","W",""))</f>
        <v/>
      </c>
      <c r="AY340" s="5" t="e">
        <f>VLOOKUP($I340 &amp; $J340,標準記録!$A$1:$D$26,2,FALSE)</f>
        <v>#N/A</v>
      </c>
      <c r="AZ340" s="5" t="e">
        <f>VLOOKUP($I340 &amp; $J340,標準記録!$A$1:$D$26,3,FALSE)</f>
        <v>#N/A</v>
      </c>
      <c r="BA340" s="5" t="e">
        <f>VLOOKUP($I340 &amp; $J340,標準記録!$A$1:$D$26,4,FALSE)</f>
        <v>#N/A</v>
      </c>
      <c r="BB340" s="5" t="str">
        <f>IF(BC340="","",A340)</f>
        <v/>
      </c>
      <c r="BC340" s="5" t="str">
        <f>IF(OR(I340="201 十種競技",I340="202 七種競技"),#REF!,"")</f>
        <v/>
      </c>
      <c r="BD340" s="5" t="str">
        <f>IF(I340="107 ハーフマラソン",#REF!,"")</f>
        <v/>
      </c>
      <c r="BE340" s="5" t="str">
        <f>I340 &amp; K340</f>
        <v/>
      </c>
      <c r="BF340" s="5">
        <f>I340</f>
        <v>0</v>
      </c>
      <c r="BG340" s="5">
        <f>COUNTIF($BF$5:$BF$401,I340)</f>
        <v>160</v>
      </c>
      <c r="BH340" s="5">
        <f>COUNTIF($BE$5:$BE$401,I340 &amp; "B標準")</f>
        <v>0</v>
      </c>
      <c r="BI340" s="5" t="str">
        <f>D338 &amp; D340</f>
        <v>登録番号</v>
      </c>
    </row>
    <row r="341" spans="1:61" ht="14.25" thickBot="1" x14ac:dyDescent="0.2">
      <c r="A341" s="308"/>
      <c r="B341" s="272"/>
      <c r="C341" s="226"/>
      <c r="D341" s="224"/>
      <c r="E341" s="121" t="str">
        <f>IF(C340="○",IF($D340&lt;&gt;"",VLOOKUP($D340,新規学連登録者入力シート!$A$2:$U$101,7,FALSE),""),IF($D340&lt;&gt;"",IF(VLOOKUP(個人情報!$D340,登録者リスト!$A$1:$F$43729,4,FALSE)=基本情報!$D$6,VLOOKUP(個人情報!$D340,登録者リスト!$A$1:$F$43729,2,FALSE),""),""))</f>
        <v/>
      </c>
      <c r="F341" s="215"/>
      <c r="G341" s="121" t="str">
        <f>IF(C340="○",IF($D340&lt;&gt;"",VLOOKUP($D340,新規学連登録者入力シート!$A$2:$U$101,19,FALSE),""),IF($D340&lt;&gt;"",IF(VLOOKUP(個人情報!$D340,登録者リスト!$A$1:$F$43729,4,FALSE)=基本情報!$D$6,VLOOKUP(個人情報!$D340,登録者リスト!$A$1:$F$43729,6,FALSE),""),""))</f>
        <v/>
      </c>
      <c r="H341" s="213"/>
      <c r="I341" s="217"/>
      <c r="J341" s="217"/>
      <c r="K341" s="219"/>
      <c r="L341" s="106"/>
      <c r="M341" s="268"/>
      <c r="N341" s="224"/>
      <c r="O341" s="197"/>
      <c r="P341" s="251"/>
      <c r="Q341" s="197"/>
      <c r="R341" s="251"/>
      <c r="S341" s="209"/>
      <c r="T341" s="253"/>
      <c r="U341" s="162"/>
      <c r="V341" s="154"/>
      <c r="W341" s="155" t="s">
        <v>23</v>
      </c>
      <c r="X341" s="94"/>
      <c r="Y341" s="155" t="s">
        <v>25</v>
      </c>
      <c r="Z341" s="94"/>
      <c r="AA341" s="155" t="s">
        <v>26</v>
      </c>
      <c r="AB341" s="217"/>
      <c r="AC341" s="102" t="e">
        <f>IF(#REF!="",ASC(AD340&amp;IF(AF341&lt;&gt;"",TEXT(AF341,"00"),"")&amp;IF(AH341&lt;&gt;"",TEXT(AH341,"00"),"")&amp;IF(AJ341&lt;&gt;"",TEXT(AJ341,"00"),"")),ASC(#REF!))</f>
        <v>#REF!</v>
      </c>
      <c r="AD341" s="199"/>
      <c r="AE341" s="201"/>
      <c r="AF341" s="203"/>
      <c r="AG341" s="201"/>
      <c r="AH341" s="203"/>
      <c r="AI341" s="205"/>
      <c r="AJ341" s="263"/>
      <c r="AK341" s="224"/>
      <c r="AL341" s="197"/>
      <c r="AM341" s="251"/>
      <c r="AN341" s="197"/>
      <c r="AO341" s="251"/>
      <c r="AP341" s="209"/>
      <c r="AQ341" s="288"/>
      <c r="AS341" s="5" t="str">
        <f>IF(AND(I341&lt;&gt;"107 ハーフマラソン",I341&lt;&gt;"062 10000mW"),D340 &amp; "-" &amp; I341,D340 &amp; "-" &amp; I341 &amp; J341)</f>
        <v>-</v>
      </c>
      <c r="AT341" s="5" t="str">
        <f>IF(ISERROR(VLOOKUP(個人情報!$AS341,登録者リスト!#REF!,4,FALSE)),"○","")</f>
        <v>○</v>
      </c>
      <c r="AU341" s="5" t="e">
        <f>IF(AND(I341&lt;&gt;"107 ハーフマラソン",I341&lt;&gt;"062 10000mW"),#REF! &amp; "-" &amp; I341,#REF! &amp; "-" &amp; I341 &amp; J341)</f>
        <v>#REF!</v>
      </c>
      <c r="AV341" s="5" t="str">
        <f>IF(ISERROR(VLOOKUP(AU341,突破者リスト外資格記録入力シート!$D$7:$M$106,2,FALSE)),"○","")</f>
        <v>○</v>
      </c>
      <c r="AX341" s="5" t="str">
        <f>IF(I341="107 ハーフマラソン","H",IF(I341="062 10000mW","W",""))</f>
        <v/>
      </c>
      <c r="AY341" s="5" t="e">
        <f>VLOOKUP($I341 &amp; $J341,標準記録!$A$1:$D$26,2,FALSE)</f>
        <v>#N/A</v>
      </c>
      <c r="AZ341" s="5" t="e">
        <f>VLOOKUP($I341 &amp; $J341,標準記録!$A$1:$D$26,3,FALSE)</f>
        <v>#N/A</v>
      </c>
      <c r="BA341" s="5" t="e">
        <f>VLOOKUP($I341 &amp; $J341,標準記録!$A$1:$D$26,4,FALSE)</f>
        <v>#N/A</v>
      </c>
      <c r="BB341" s="5" t="str">
        <f>IF(BC341="","",A340)</f>
        <v/>
      </c>
      <c r="BC341" s="5" t="str">
        <f>IF(OR(I341="201 十種競技",I341="202 七種競技"),#REF!,"")</f>
        <v/>
      </c>
      <c r="BD341" s="5" t="str">
        <f>IF(I341="107 ハーフマラソン",#REF!,"")</f>
        <v/>
      </c>
      <c r="BE341" s="5" t="str">
        <f>I341 &amp; K341</f>
        <v/>
      </c>
      <c r="BF341" s="5">
        <f>I341</f>
        <v>0</v>
      </c>
      <c r="BG341" s="5">
        <f>COUNTIF($BF$5:$BF$401,I341)</f>
        <v>160</v>
      </c>
      <c r="BH341" s="5">
        <f>COUNTIF($BE$5:$BE$401,I341 &amp; "B標準")</f>
        <v>0</v>
      </c>
    </row>
    <row r="342" spans="1:61" ht="15" thickTop="1" thickBot="1" x14ac:dyDescent="0.2">
      <c r="A342" s="309"/>
      <c r="B342" s="256" t="s">
        <v>128</v>
      </c>
      <c r="C342" s="257"/>
      <c r="D342" s="257"/>
      <c r="E342" s="257"/>
      <c r="F342" s="257"/>
      <c r="G342" s="258"/>
      <c r="H342" s="118"/>
      <c r="I342" s="259"/>
      <c r="J342" s="260"/>
      <c r="K342" s="260"/>
      <c r="L342" s="260"/>
      <c r="M342" s="260"/>
      <c r="N342" s="260"/>
      <c r="O342" s="260"/>
      <c r="P342" s="260"/>
      <c r="Q342" s="260"/>
      <c r="R342" s="260"/>
      <c r="S342" s="260"/>
      <c r="T342" s="260"/>
      <c r="U342" s="260"/>
      <c r="V342" s="260"/>
      <c r="W342" s="260"/>
      <c r="X342" s="260"/>
      <c r="Y342" s="260"/>
      <c r="Z342" s="260"/>
      <c r="AA342" s="260"/>
      <c r="AB342" s="260"/>
      <c r="AC342" s="260"/>
      <c r="AD342" s="260"/>
      <c r="AE342" s="260"/>
      <c r="AF342" s="260"/>
      <c r="AG342" s="260"/>
      <c r="AH342" s="260"/>
      <c r="AI342" s="260"/>
      <c r="AJ342" s="260"/>
      <c r="AK342" s="260"/>
      <c r="AL342" s="260"/>
      <c r="AM342" s="260"/>
      <c r="AN342" s="260"/>
      <c r="AO342" s="260"/>
      <c r="AP342" s="260"/>
      <c r="AQ342" s="261"/>
    </row>
    <row r="343" spans="1:61" ht="27" x14ac:dyDescent="0.15">
      <c r="A343" s="305"/>
      <c r="B343" s="289" t="s">
        <v>0</v>
      </c>
      <c r="C343" s="289" t="s">
        <v>242</v>
      </c>
      <c r="D343" s="289" t="str">
        <f>IF(C345="○","整理番号","登録番号")</f>
        <v>登録番号</v>
      </c>
      <c r="E343" s="134" t="s">
        <v>13550</v>
      </c>
      <c r="F343" s="291" t="s">
        <v>275</v>
      </c>
      <c r="G343" s="147" t="s">
        <v>1</v>
      </c>
      <c r="H343" s="269" t="s">
        <v>13551</v>
      </c>
      <c r="I343" s="292" t="s">
        <v>2</v>
      </c>
      <c r="J343" s="269" t="s">
        <v>284</v>
      </c>
      <c r="K343" s="269" t="s">
        <v>3</v>
      </c>
      <c r="L343" s="136" t="s">
        <v>243</v>
      </c>
      <c r="M343" s="137" t="s">
        <v>16</v>
      </c>
      <c r="N343" s="274" t="s">
        <v>4</v>
      </c>
      <c r="O343" s="275"/>
      <c r="P343" s="275"/>
      <c r="Q343" s="275"/>
      <c r="R343" s="275"/>
      <c r="S343" s="275"/>
      <c r="T343" s="275"/>
      <c r="U343" s="275"/>
      <c r="V343" s="275"/>
      <c r="W343" s="275"/>
      <c r="X343" s="275"/>
      <c r="Y343" s="275"/>
      <c r="Z343" s="275"/>
      <c r="AA343" s="275"/>
      <c r="AB343" s="276"/>
      <c r="AC343" s="138" t="s">
        <v>16</v>
      </c>
      <c r="AD343" s="277" t="s">
        <v>448</v>
      </c>
      <c r="AE343" s="278"/>
      <c r="AF343" s="278"/>
      <c r="AG343" s="278"/>
      <c r="AH343" s="278"/>
      <c r="AI343" s="278"/>
      <c r="AJ343" s="278"/>
      <c r="AK343" s="274" t="s">
        <v>445</v>
      </c>
      <c r="AL343" s="275"/>
      <c r="AM343" s="275"/>
      <c r="AN343" s="275"/>
      <c r="AO343" s="275"/>
      <c r="AP343" s="275"/>
      <c r="AQ343" s="279"/>
    </row>
    <row r="344" spans="1:61" ht="14.25" thickBot="1" x14ac:dyDescent="0.2">
      <c r="A344" s="306"/>
      <c r="B344" s="290"/>
      <c r="C344" s="290"/>
      <c r="D344" s="290"/>
      <c r="E344" s="139" t="s">
        <v>6</v>
      </c>
      <c r="F344" s="270"/>
      <c r="G344" s="148" t="s">
        <v>7</v>
      </c>
      <c r="H344" s="270"/>
      <c r="I344" s="293"/>
      <c r="J344" s="273"/>
      <c r="K344" s="273"/>
      <c r="L344" s="141"/>
      <c r="M344" s="142"/>
      <c r="N344" s="280" t="s">
        <v>8</v>
      </c>
      <c r="O344" s="281"/>
      <c r="P344" s="281"/>
      <c r="Q344" s="281"/>
      <c r="R344" s="281"/>
      <c r="S344" s="281"/>
      <c r="T344" s="282"/>
      <c r="U344" s="151"/>
      <c r="V344" s="143" t="s">
        <v>10</v>
      </c>
      <c r="W344" s="144"/>
      <c r="X344" s="160"/>
      <c r="Y344" s="144"/>
      <c r="Z344" s="160"/>
      <c r="AA344" s="145"/>
      <c r="AB344" s="140" t="s">
        <v>11</v>
      </c>
      <c r="AC344" s="146"/>
      <c r="AD344" s="283" t="s">
        <v>8</v>
      </c>
      <c r="AE344" s="284"/>
      <c r="AF344" s="284"/>
      <c r="AG344" s="284"/>
      <c r="AH344" s="284"/>
      <c r="AI344" s="284"/>
      <c r="AJ344" s="285"/>
      <c r="AK344" s="280" t="s">
        <v>8</v>
      </c>
      <c r="AL344" s="281"/>
      <c r="AM344" s="281"/>
      <c r="AN344" s="281"/>
      <c r="AO344" s="281"/>
      <c r="AP344" s="281"/>
      <c r="AQ344" s="286"/>
    </row>
    <row r="345" spans="1:61" x14ac:dyDescent="0.15">
      <c r="A345" s="307">
        <v>69</v>
      </c>
      <c r="B345" s="271" t="str">
        <f>IF(OR(B340="",E345=""),"",B340+1)</f>
        <v/>
      </c>
      <c r="C345" s="225"/>
      <c r="D345" s="223"/>
      <c r="E345" s="119" t="str">
        <f>IF(C345="○",IF($D345&lt;&gt;"",VLOOKUP($D345,新規学連登録者入力シート!$A$2:$U$101,8,FALSE),""),IF($D345&lt;&gt;"",IF(VLOOKUP(個人情報!$D345,登録者リスト!$A$1:$F$43729,4,FALSE)=基本情報!$D$6,VLOOKUP(個人情報!$D345,登録者リスト!$A$1:$F$43729,3,FALSE),""),""))</f>
        <v/>
      </c>
      <c r="F345" s="214" t="str">
        <f>IF(C345="○",IF($D345&lt;&gt;"",VLOOKUP($D345,新規学連登録者入力シート!$A$2:$U$101,9,FALSE),""),IF($D345&lt;&gt;"",IF(VLOOKUP(個人情報!$D345,登録者リスト!$A$1:$G$43729,4,FALSE)=基本情報!$D$6,VLOOKUP(個人情報!$D345,登録者リスト!$A$1:$G$43729,7,FALSE),""),""))</f>
        <v/>
      </c>
      <c r="G345" s="120" t="str">
        <f>IF(C345="○",IF($D345&lt;&gt;"",VLOOKUP($D345,新規学連登録者入力シート!$A$2:$U$101,14,FALSE),""),IF($D345&lt;&gt;"",IF(VLOOKUP(個人情報!$D345,登録者リスト!$A$1:$F$43729,4,FALSE)=基本情報!$D$6,VLOOKUP(個人情報!$D345,登録者リスト!$A$1:$F$43729,5,FALSE),""),""))</f>
        <v/>
      </c>
      <c r="H345" s="212" t="str">
        <f>IF(C345="○",IF($D345&lt;&gt;"",VLOOKUP($D345,新規学連登録者入力シート!$A$2:$U$101,19,FALSE),""),IF($D345&lt;&gt;"",IF(VLOOKUP(個人情報!$D345,登録者リスト!$A$1:$H$43729,4,FALSE)=基本情報!$D$6,VLOOKUP(個人情報!$D345,登録者リスト!$A$1:$H$43729,8,FALSE),""),""))</f>
        <v/>
      </c>
      <c r="I345" s="216"/>
      <c r="J345" s="216"/>
      <c r="K345" s="218" t="str">
        <f>IFERROR(IF(I345="","",IF(AND(I345&lt;&gt;"107 ハーフマラソン",I345&lt;&gt;"062 10000mW"),IF(BA345="T",IF(VALUE(M345)&lt;=AY345,"A標準",IF(VALUE(M345)&lt;=AZ345,"B標準","未突破")),IF(VALUE(M345)&gt;=AY345,"A標準",IF(VALUE(M345)&gt;=AZ345,"B標準","未突破"))),IF(VALUE(M345)&lt;=AZ345,"","未突破"))),"")</f>
        <v/>
      </c>
      <c r="L345" s="105"/>
      <c r="M345" s="267" t="str">
        <f>IF(U345="",ASC(N345&amp;IF(P345&lt;&gt;"",TEXT(P345,"00"),"")&amp;IF(R345&lt;&gt;"",TEXT(R345,"00"),"")&amp;IF(T345&lt;&gt;"",TEXT(T345,"00"),"")),ASC(U345))</f>
        <v/>
      </c>
      <c r="N345" s="223"/>
      <c r="O345" s="196" t="s">
        <v>239</v>
      </c>
      <c r="P345" s="250"/>
      <c r="Q345" s="196" t="s">
        <v>240</v>
      </c>
      <c r="R345" s="250"/>
      <c r="S345" s="208" t="s">
        <v>241</v>
      </c>
      <c r="T345" s="252"/>
      <c r="U345" s="150"/>
      <c r="V345" s="152"/>
      <c r="W345" s="153" t="s">
        <v>23</v>
      </c>
      <c r="X345" s="161"/>
      <c r="Y345" s="153" t="s">
        <v>24</v>
      </c>
      <c r="Z345" s="161"/>
      <c r="AA345" s="153" t="s">
        <v>26</v>
      </c>
      <c r="AB345" s="216"/>
      <c r="AC345" s="101" t="e">
        <f>IF(#REF!="",ASC(AD345&amp;IF(AF345&lt;&gt;"",TEXT(AF345,"00"),"")&amp;IF(AH345&lt;&gt;"",TEXT(AH345,"00"),"")&amp;IF(AJ345&lt;&gt;"",TEXT(AJ345,"00"),"")),ASC(#REF!))</f>
        <v>#REF!</v>
      </c>
      <c r="AD345" s="198" t="str">
        <f>IF(I345="","",IF(I345="201 十種競技","",VLOOKUP(I345,大学記録!$A$3:$H$5,2,FALSE)))</f>
        <v/>
      </c>
      <c r="AE345" s="200" t="s">
        <v>239</v>
      </c>
      <c r="AF345" s="202" t="str">
        <f>IF(I345="","",IF(I345="201 十種競技","",VLOOKUP(I345,大学記録!$A$3:$H$5,4,FALSE)))</f>
        <v/>
      </c>
      <c r="AG345" s="200" t="s">
        <v>240</v>
      </c>
      <c r="AH345" s="202" t="str">
        <f>IF(I345="","",IF(I345="201 十種競技","",VLOOKUP(I345,大学記録!$A$3:$H$5,6,FALSE)))</f>
        <v/>
      </c>
      <c r="AI345" s="204" t="s">
        <v>241</v>
      </c>
      <c r="AJ345" s="262" t="str">
        <f>IF(I345="","",IF(I345="201 十種競技","",VLOOKUP(I345,大学記録!$A$3:$H$5,8,FALSE)))</f>
        <v/>
      </c>
      <c r="AK345" s="223"/>
      <c r="AL345" s="196" t="s">
        <v>239</v>
      </c>
      <c r="AM345" s="250"/>
      <c r="AN345" s="196" t="s">
        <v>240</v>
      </c>
      <c r="AO345" s="250"/>
      <c r="AP345" s="208" t="s">
        <v>241</v>
      </c>
      <c r="AQ345" s="287"/>
      <c r="AS345" s="5" t="str">
        <f>IF(AND(I345&lt;&gt;"107 ハーフマラソン",I345&lt;&gt;"062 10000mW"),D345 &amp; "-" &amp; I345,D345 &amp; "-" &amp; I345 &amp; J345)</f>
        <v>-</v>
      </c>
      <c r="AT345" s="5" t="str">
        <f>IF(ISERROR(VLOOKUP(個人情報!$AS345,登録者リスト!#REF!,4,FALSE)),"○","")</f>
        <v>○</v>
      </c>
      <c r="AU345" s="5" t="e">
        <f>IF(AND(I345&lt;&gt;"107 ハーフマラソン",I345&lt;&gt;"062 10000mW"),#REF! &amp; "-" &amp; I345,#REF! &amp; "-" &amp; I345 &amp; J345)</f>
        <v>#REF!</v>
      </c>
      <c r="AV345" s="5" t="str">
        <f>IF(ISERROR(VLOOKUP(AU345,突破者リスト外資格記録入力シート!$D$7:$M$106,2,FALSE)),"○","")</f>
        <v>○</v>
      </c>
      <c r="AW345" s="5" t="str">
        <f>IF(C345="○","整理番号","登録番号")</f>
        <v>登録番号</v>
      </c>
      <c r="AX345" s="5" t="str">
        <f>IF(I345="107 ハーフマラソン","H",IF(I345="062 10000mW","W",""))</f>
        <v/>
      </c>
      <c r="AY345" s="5" t="e">
        <f>VLOOKUP($I345 &amp; $J345,標準記録!$A$1:$D$26,2,FALSE)</f>
        <v>#N/A</v>
      </c>
      <c r="AZ345" s="5" t="e">
        <f>VLOOKUP($I345 &amp; $J345,標準記録!$A$1:$D$26,3,FALSE)</f>
        <v>#N/A</v>
      </c>
      <c r="BA345" s="5" t="e">
        <f>VLOOKUP($I345 &amp; $J345,標準記録!$A$1:$D$26,4,FALSE)</f>
        <v>#N/A</v>
      </c>
      <c r="BB345" s="5" t="str">
        <f>IF(BC345="","",A345)</f>
        <v/>
      </c>
      <c r="BC345" s="5" t="str">
        <f>IF(OR(I345="201 十種競技",I345="202 七種競技"),#REF!,"")</f>
        <v/>
      </c>
      <c r="BD345" s="5" t="str">
        <f>IF(I345="107 ハーフマラソン",#REF!,"")</f>
        <v/>
      </c>
      <c r="BE345" s="5" t="str">
        <f>I345 &amp; K345</f>
        <v/>
      </c>
      <c r="BF345" s="5">
        <f>I345</f>
        <v>0</v>
      </c>
      <c r="BG345" s="5">
        <f>COUNTIF($BF$5:$BF$401,I345)</f>
        <v>160</v>
      </c>
      <c r="BH345" s="5">
        <f>COUNTIF($BE$5:$BE$401,I345 &amp; "B標準")</f>
        <v>0</v>
      </c>
      <c r="BI345" s="5" t="str">
        <f>D343 &amp; D345</f>
        <v>登録番号</v>
      </c>
    </row>
    <row r="346" spans="1:61" ht="14.25" thickBot="1" x14ac:dyDescent="0.2">
      <c r="A346" s="308"/>
      <c r="B346" s="272"/>
      <c r="C346" s="226"/>
      <c r="D346" s="224"/>
      <c r="E346" s="121" t="str">
        <f>IF(C345="○",IF($D345&lt;&gt;"",VLOOKUP($D345,新規学連登録者入力シート!$A$2:$U$101,7,FALSE),""),IF($D345&lt;&gt;"",IF(VLOOKUP(個人情報!$D345,登録者リスト!$A$1:$F$43729,4,FALSE)=基本情報!$D$6,VLOOKUP(個人情報!$D345,登録者リスト!$A$1:$F$43729,2,FALSE),""),""))</f>
        <v/>
      </c>
      <c r="F346" s="215"/>
      <c r="G346" s="121" t="str">
        <f>IF(C345="○",IF($D345&lt;&gt;"",VLOOKUP($D345,新規学連登録者入力シート!$A$2:$U$101,19,FALSE),""),IF($D345&lt;&gt;"",IF(VLOOKUP(個人情報!$D345,登録者リスト!$A$1:$F$43729,4,FALSE)=基本情報!$D$6,VLOOKUP(個人情報!$D345,登録者リスト!$A$1:$F$43729,6,FALSE),""),""))</f>
        <v/>
      </c>
      <c r="H346" s="213"/>
      <c r="I346" s="217"/>
      <c r="J346" s="217"/>
      <c r="K346" s="219"/>
      <c r="L346" s="106"/>
      <c r="M346" s="268"/>
      <c r="N346" s="224"/>
      <c r="O346" s="197"/>
      <c r="P346" s="251"/>
      <c r="Q346" s="197"/>
      <c r="R346" s="251"/>
      <c r="S346" s="209"/>
      <c r="T346" s="253"/>
      <c r="U346" s="162"/>
      <c r="V346" s="154"/>
      <c r="W346" s="155" t="s">
        <v>23</v>
      </c>
      <c r="X346" s="94"/>
      <c r="Y346" s="155" t="s">
        <v>25</v>
      </c>
      <c r="Z346" s="94"/>
      <c r="AA346" s="155" t="s">
        <v>26</v>
      </c>
      <c r="AB346" s="217"/>
      <c r="AC346" s="102" t="e">
        <f>IF(#REF!="",ASC(AD345&amp;IF(AF346&lt;&gt;"",TEXT(AF346,"00"),"")&amp;IF(AH346&lt;&gt;"",TEXT(AH346,"00"),"")&amp;IF(AJ346&lt;&gt;"",TEXT(AJ346,"00"),"")),ASC(#REF!))</f>
        <v>#REF!</v>
      </c>
      <c r="AD346" s="199"/>
      <c r="AE346" s="201"/>
      <c r="AF346" s="203"/>
      <c r="AG346" s="201"/>
      <c r="AH346" s="203"/>
      <c r="AI346" s="205"/>
      <c r="AJ346" s="263"/>
      <c r="AK346" s="224"/>
      <c r="AL346" s="197"/>
      <c r="AM346" s="251"/>
      <c r="AN346" s="197"/>
      <c r="AO346" s="251"/>
      <c r="AP346" s="209"/>
      <c r="AQ346" s="288"/>
      <c r="AS346" s="5" t="str">
        <f>IF(AND(I346&lt;&gt;"107 ハーフマラソン",I346&lt;&gt;"062 10000mW"),D345 &amp; "-" &amp; I346,D345 &amp; "-" &amp; I346 &amp; J346)</f>
        <v>-</v>
      </c>
      <c r="AT346" s="5" t="str">
        <f>IF(ISERROR(VLOOKUP(個人情報!$AS346,登録者リスト!#REF!,4,FALSE)),"○","")</f>
        <v>○</v>
      </c>
      <c r="AU346" s="5" t="e">
        <f>IF(AND(I346&lt;&gt;"107 ハーフマラソン",I346&lt;&gt;"062 10000mW"),#REF! &amp; "-" &amp; I346,#REF! &amp; "-" &amp; I346 &amp; J346)</f>
        <v>#REF!</v>
      </c>
      <c r="AV346" s="5" t="str">
        <f>IF(ISERROR(VLOOKUP(AU346,突破者リスト外資格記録入力シート!$D$7:$M$106,2,FALSE)),"○","")</f>
        <v>○</v>
      </c>
      <c r="AX346" s="5" t="str">
        <f>IF(I346="107 ハーフマラソン","H",IF(I346="062 10000mW","W",""))</f>
        <v/>
      </c>
      <c r="AY346" s="5" t="e">
        <f>VLOOKUP($I346 &amp; $J346,標準記録!$A$1:$D$26,2,FALSE)</f>
        <v>#N/A</v>
      </c>
      <c r="AZ346" s="5" t="e">
        <f>VLOOKUP($I346 &amp; $J346,標準記録!$A$1:$D$26,3,FALSE)</f>
        <v>#N/A</v>
      </c>
      <c r="BA346" s="5" t="e">
        <f>VLOOKUP($I346 &amp; $J346,標準記録!$A$1:$D$26,4,FALSE)</f>
        <v>#N/A</v>
      </c>
      <c r="BB346" s="5" t="str">
        <f>IF(BC346="","",A345)</f>
        <v/>
      </c>
      <c r="BC346" s="5" t="str">
        <f>IF(OR(I346="201 十種競技",I346="202 七種競技"),#REF!,"")</f>
        <v/>
      </c>
      <c r="BD346" s="5" t="str">
        <f>IF(I346="107 ハーフマラソン",#REF!,"")</f>
        <v/>
      </c>
      <c r="BE346" s="5" t="str">
        <f>I346 &amp; K346</f>
        <v/>
      </c>
      <c r="BF346" s="5">
        <f>I346</f>
        <v>0</v>
      </c>
      <c r="BG346" s="5">
        <f>COUNTIF($BF$5:$BF$401,I346)</f>
        <v>160</v>
      </c>
      <c r="BH346" s="5">
        <f>COUNTIF($BE$5:$BE$401,I346 &amp; "B標準")</f>
        <v>0</v>
      </c>
    </row>
    <row r="347" spans="1:61" ht="15" thickTop="1" thickBot="1" x14ac:dyDescent="0.2">
      <c r="A347" s="309"/>
      <c r="B347" s="256" t="s">
        <v>128</v>
      </c>
      <c r="C347" s="257"/>
      <c r="D347" s="257"/>
      <c r="E347" s="257"/>
      <c r="F347" s="257"/>
      <c r="G347" s="258"/>
      <c r="H347" s="118"/>
      <c r="I347" s="259"/>
      <c r="J347" s="260"/>
      <c r="K347" s="260"/>
      <c r="L347" s="260"/>
      <c r="M347" s="260"/>
      <c r="N347" s="260"/>
      <c r="O347" s="260"/>
      <c r="P347" s="260"/>
      <c r="Q347" s="260"/>
      <c r="R347" s="260"/>
      <c r="S347" s="260"/>
      <c r="T347" s="260"/>
      <c r="U347" s="260"/>
      <c r="V347" s="260"/>
      <c r="W347" s="260"/>
      <c r="X347" s="260"/>
      <c r="Y347" s="260"/>
      <c r="Z347" s="260"/>
      <c r="AA347" s="260"/>
      <c r="AB347" s="260"/>
      <c r="AC347" s="260"/>
      <c r="AD347" s="260"/>
      <c r="AE347" s="260"/>
      <c r="AF347" s="260"/>
      <c r="AG347" s="260"/>
      <c r="AH347" s="260"/>
      <c r="AI347" s="260"/>
      <c r="AJ347" s="260"/>
      <c r="AK347" s="260"/>
      <c r="AL347" s="260"/>
      <c r="AM347" s="260"/>
      <c r="AN347" s="260"/>
      <c r="AO347" s="260"/>
      <c r="AP347" s="260"/>
      <c r="AQ347" s="261"/>
    </row>
    <row r="348" spans="1:61" ht="27" x14ac:dyDescent="0.15">
      <c r="A348" s="305"/>
      <c r="B348" s="289" t="s">
        <v>0</v>
      </c>
      <c r="C348" s="289" t="s">
        <v>242</v>
      </c>
      <c r="D348" s="289" t="str">
        <f>IF(C350="○","整理番号","登録番号")</f>
        <v>登録番号</v>
      </c>
      <c r="E348" s="134" t="s">
        <v>13550</v>
      </c>
      <c r="F348" s="291" t="s">
        <v>275</v>
      </c>
      <c r="G348" s="147" t="s">
        <v>1</v>
      </c>
      <c r="H348" s="269" t="s">
        <v>13551</v>
      </c>
      <c r="I348" s="292" t="s">
        <v>2</v>
      </c>
      <c r="J348" s="269" t="s">
        <v>284</v>
      </c>
      <c r="K348" s="269" t="s">
        <v>3</v>
      </c>
      <c r="L348" s="136" t="s">
        <v>243</v>
      </c>
      <c r="M348" s="137" t="s">
        <v>16</v>
      </c>
      <c r="N348" s="274" t="s">
        <v>4</v>
      </c>
      <c r="O348" s="275"/>
      <c r="P348" s="275"/>
      <c r="Q348" s="275"/>
      <c r="R348" s="275"/>
      <c r="S348" s="275"/>
      <c r="T348" s="275"/>
      <c r="U348" s="275"/>
      <c r="V348" s="275"/>
      <c r="W348" s="275"/>
      <c r="X348" s="275"/>
      <c r="Y348" s="275"/>
      <c r="Z348" s="275"/>
      <c r="AA348" s="275"/>
      <c r="AB348" s="276"/>
      <c r="AC348" s="138" t="s">
        <v>16</v>
      </c>
      <c r="AD348" s="277" t="s">
        <v>448</v>
      </c>
      <c r="AE348" s="278"/>
      <c r="AF348" s="278"/>
      <c r="AG348" s="278"/>
      <c r="AH348" s="278"/>
      <c r="AI348" s="278"/>
      <c r="AJ348" s="278"/>
      <c r="AK348" s="274" t="s">
        <v>445</v>
      </c>
      <c r="AL348" s="275"/>
      <c r="AM348" s="275"/>
      <c r="AN348" s="275"/>
      <c r="AO348" s="275"/>
      <c r="AP348" s="275"/>
      <c r="AQ348" s="279"/>
    </row>
    <row r="349" spans="1:61" ht="14.25" thickBot="1" x14ac:dyDescent="0.2">
      <c r="A349" s="306"/>
      <c r="B349" s="290"/>
      <c r="C349" s="290"/>
      <c r="D349" s="290"/>
      <c r="E349" s="139" t="s">
        <v>6</v>
      </c>
      <c r="F349" s="270"/>
      <c r="G349" s="148" t="s">
        <v>7</v>
      </c>
      <c r="H349" s="270"/>
      <c r="I349" s="293"/>
      <c r="J349" s="273"/>
      <c r="K349" s="273"/>
      <c r="L349" s="141"/>
      <c r="M349" s="142"/>
      <c r="N349" s="280" t="s">
        <v>8</v>
      </c>
      <c r="O349" s="281"/>
      <c r="P349" s="281"/>
      <c r="Q349" s="281"/>
      <c r="R349" s="281"/>
      <c r="S349" s="281"/>
      <c r="T349" s="282"/>
      <c r="U349" s="151"/>
      <c r="V349" s="143" t="s">
        <v>10</v>
      </c>
      <c r="W349" s="144"/>
      <c r="X349" s="160"/>
      <c r="Y349" s="144"/>
      <c r="Z349" s="160"/>
      <c r="AA349" s="145"/>
      <c r="AB349" s="140" t="s">
        <v>11</v>
      </c>
      <c r="AC349" s="146"/>
      <c r="AD349" s="283" t="s">
        <v>8</v>
      </c>
      <c r="AE349" s="284"/>
      <c r="AF349" s="284"/>
      <c r="AG349" s="284"/>
      <c r="AH349" s="284"/>
      <c r="AI349" s="284"/>
      <c r="AJ349" s="285"/>
      <c r="AK349" s="280" t="s">
        <v>8</v>
      </c>
      <c r="AL349" s="281"/>
      <c r="AM349" s="281"/>
      <c r="AN349" s="281"/>
      <c r="AO349" s="281"/>
      <c r="AP349" s="281"/>
      <c r="AQ349" s="286"/>
    </row>
    <row r="350" spans="1:61" x14ac:dyDescent="0.15">
      <c r="A350" s="307">
        <v>70</v>
      </c>
      <c r="B350" s="271" t="str">
        <f>IF(OR(B345="",E350=""),"",B345+1)</f>
        <v/>
      </c>
      <c r="C350" s="225"/>
      <c r="D350" s="223"/>
      <c r="E350" s="119" t="str">
        <f>IF(C350="○",IF($D350&lt;&gt;"",VLOOKUP($D350,新規学連登録者入力シート!$A$2:$U$101,8,FALSE),""),IF($D350&lt;&gt;"",IF(VLOOKUP(個人情報!$D350,登録者リスト!$A$1:$F$43729,4,FALSE)=基本情報!$D$6,VLOOKUP(個人情報!$D350,登録者リスト!$A$1:$F$43729,3,FALSE),""),""))</f>
        <v/>
      </c>
      <c r="F350" s="214" t="str">
        <f>IF(C350="○",IF($D350&lt;&gt;"",VLOOKUP($D350,新規学連登録者入力シート!$A$2:$U$101,9,FALSE),""),IF($D350&lt;&gt;"",IF(VLOOKUP(個人情報!$D350,登録者リスト!$A$1:$G$43729,4,FALSE)=基本情報!$D$6,VLOOKUP(個人情報!$D350,登録者リスト!$A$1:$G$43729,7,FALSE),""),""))</f>
        <v/>
      </c>
      <c r="G350" s="120" t="str">
        <f>IF(C350="○",IF($D350&lt;&gt;"",VLOOKUP($D350,新規学連登録者入力シート!$A$2:$U$101,14,FALSE),""),IF($D350&lt;&gt;"",IF(VLOOKUP(個人情報!$D350,登録者リスト!$A$1:$F$43729,4,FALSE)=基本情報!$D$6,VLOOKUP(個人情報!$D350,登録者リスト!$A$1:$F$43729,5,FALSE),""),""))</f>
        <v/>
      </c>
      <c r="H350" s="212" t="str">
        <f>IF(C350="○",IF($D350&lt;&gt;"",VLOOKUP($D350,新規学連登録者入力シート!$A$2:$U$101,19,FALSE),""),IF($D350&lt;&gt;"",IF(VLOOKUP(個人情報!$D350,登録者リスト!$A$1:$H$43729,4,FALSE)=基本情報!$D$6,VLOOKUP(個人情報!$D350,登録者リスト!$A$1:$H$43729,8,FALSE),""),""))</f>
        <v/>
      </c>
      <c r="I350" s="216"/>
      <c r="J350" s="216"/>
      <c r="K350" s="218" t="str">
        <f>IFERROR(IF(I350="","",IF(AND(I350&lt;&gt;"107 ハーフマラソン",I350&lt;&gt;"062 10000mW"),IF(BA350="T",IF(VALUE(M350)&lt;=AY350,"A標準",IF(VALUE(M350)&lt;=AZ350,"B標準","未突破")),IF(VALUE(M350)&gt;=AY350,"A標準",IF(VALUE(M350)&gt;=AZ350,"B標準","未突破"))),IF(VALUE(M350)&lt;=AZ350,"","未突破"))),"")</f>
        <v/>
      </c>
      <c r="L350" s="105"/>
      <c r="M350" s="267" t="str">
        <f>IF(U350="",ASC(N350&amp;IF(P350&lt;&gt;"",TEXT(P350,"00"),"")&amp;IF(R350&lt;&gt;"",TEXT(R350,"00"),"")&amp;IF(T350&lt;&gt;"",TEXT(T350,"00"),"")),ASC(U350))</f>
        <v/>
      </c>
      <c r="N350" s="223"/>
      <c r="O350" s="196" t="s">
        <v>239</v>
      </c>
      <c r="P350" s="250"/>
      <c r="Q350" s="196" t="s">
        <v>240</v>
      </c>
      <c r="R350" s="250"/>
      <c r="S350" s="208" t="s">
        <v>241</v>
      </c>
      <c r="T350" s="252"/>
      <c r="U350" s="150"/>
      <c r="V350" s="152"/>
      <c r="W350" s="153" t="s">
        <v>23</v>
      </c>
      <c r="X350" s="161"/>
      <c r="Y350" s="153" t="s">
        <v>24</v>
      </c>
      <c r="Z350" s="161"/>
      <c r="AA350" s="153" t="s">
        <v>26</v>
      </c>
      <c r="AB350" s="216"/>
      <c r="AC350" s="101" t="e">
        <f>IF(#REF!="",ASC(AD350&amp;IF(AF350&lt;&gt;"",TEXT(AF350,"00"),"")&amp;IF(AH350&lt;&gt;"",TEXT(AH350,"00"),"")&amp;IF(AJ350&lt;&gt;"",TEXT(AJ350,"00"),"")),ASC(#REF!))</f>
        <v>#REF!</v>
      </c>
      <c r="AD350" s="198" t="str">
        <f>IF(I350="","",IF(I350="201 十種競技","",VLOOKUP(I350,大学記録!$A$3:$H$5,2,FALSE)))</f>
        <v/>
      </c>
      <c r="AE350" s="200" t="s">
        <v>239</v>
      </c>
      <c r="AF350" s="202" t="str">
        <f>IF(I350="","",IF(I350="201 十種競技","",VLOOKUP(I350,大学記録!$A$3:$H$5,4,FALSE)))</f>
        <v/>
      </c>
      <c r="AG350" s="200" t="s">
        <v>240</v>
      </c>
      <c r="AH350" s="202" t="str">
        <f>IF(I350="","",IF(I350="201 十種競技","",VLOOKUP(I350,大学記録!$A$3:$H$5,6,FALSE)))</f>
        <v/>
      </c>
      <c r="AI350" s="204" t="s">
        <v>241</v>
      </c>
      <c r="AJ350" s="262" t="str">
        <f>IF(I350="","",IF(I350="201 十種競技","",VLOOKUP(I350,大学記録!$A$3:$H$5,8,FALSE)))</f>
        <v/>
      </c>
      <c r="AK350" s="223"/>
      <c r="AL350" s="196" t="s">
        <v>239</v>
      </c>
      <c r="AM350" s="250"/>
      <c r="AN350" s="196" t="s">
        <v>240</v>
      </c>
      <c r="AO350" s="250"/>
      <c r="AP350" s="208" t="s">
        <v>241</v>
      </c>
      <c r="AQ350" s="287"/>
      <c r="AS350" s="5" t="str">
        <f>IF(AND(I350&lt;&gt;"107 ハーフマラソン",I350&lt;&gt;"062 10000mW"),D350 &amp; "-" &amp; I350,D350 &amp; "-" &amp; I350 &amp; J350)</f>
        <v>-</v>
      </c>
      <c r="AT350" s="5" t="str">
        <f>IF(ISERROR(VLOOKUP(個人情報!$AS350,登録者リスト!#REF!,4,FALSE)),"○","")</f>
        <v>○</v>
      </c>
      <c r="AU350" s="5" t="e">
        <f>IF(AND(I350&lt;&gt;"107 ハーフマラソン",I350&lt;&gt;"062 10000mW"),#REF! &amp; "-" &amp; I350,#REF! &amp; "-" &amp; I350 &amp; J350)</f>
        <v>#REF!</v>
      </c>
      <c r="AV350" s="5" t="str">
        <f>IF(ISERROR(VLOOKUP(AU350,突破者リスト外資格記録入力シート!$D$7:$M$106,2,FALSE)),"○","")</f>
        <v>○</v>
      </c>
      <c r="AW350" s="5" t="str">
        <f>IF(C350="○","整理番号","登録番号")</f>
        <v>登録番号</v>
      </c>
      <c r="AX350" s="5" t="str">
        <f>IF(I350="107 ハーフマラソン","H",IF(I350="062 10000mW","W",""))</f>
        <v/>
      </c>
      <c r="AY350" s="5" t="e">
        <f>VLOOKUP($I350 &amp; $J350,標準記録!$A$1:$D$26,2,FALSE)</f>
        <v>#N/A</v>
      </c>
      <c r="AZ350" s="5" t="e">
        <f>VLOOKUP($I350 &amp; $J350,標準記録!$A$1:$D$26,3,FALSE)</f>
        <v>#N/A</v>
      </c>
      <c r="BA350" s="5" t="e">
        <f>VLOOKUP($I350 &amp; $J350,標準記録!$A$1:$D$26,4,FALSE)</f>
        <v>#N/A</v>
      </c>
      <c r="BB350" s="5" t="str">
        <f>IF(BC350="","",A350)</f>
        <v/>
      </c>
      <c r="BC350" s="5" t="str">
        <f>IF(OR(I350="201 十種競技",I350="202 七種競技"),#REF!,"")</f>
        <v/>
      </c>
      <c r="BD350" s="5" t="str">
        <f>IF(I350="107 ハーフマラソン",#REF!,"")</f>
        <v/>
      </c>
      <c r="BE350" s="5" t="str">
        <f>I350 &amp; K350</f>
        <v/>
      </c>
      <c r="BF350" s="5">
        <f>I350</f>
        <v>0</v>
      </c>
      <c r="BG350" s="5">
        <f>COUNTIF($BF$5:$BF$401,I350)</f>
        <v>160</v>
      </c>
      <c r="BH350" s="5">
        <f>COUNTIF($BE$5:$BE$401,I350 &amp; "B標準")</f>
        <v>0</v>
      </c>
      <c r="BI350" s="5" t="str">
        <f>D348 &amp; D350</f>
        <v>登録番号</v>
      </c>
    </row>
    <row r="351" spans="1:61" ht="14.25" thickBot="1" x14ac:dyDescent="0.2">
      <c r="A351" s="308"/>
      <c r="B351" s="272"/>
      <c r="C351" s="226"/>
      <c r="D351" s="224"/>
      <c r="E351" s="121" t="str">
        <f>IF(C350="○",IF($D350&lt;&gt;"",VLOOKUP($D350,新規学連登録者入力シート!$A$2:$U$101,7,FALSE),""),IF($D350&lt;&gt;"",IF(VLOOKUP(個人情報!$D350,登録者リスト!$A$1:$F$43729,4,FALSE)=基本情報!$D$6,VLOOKUP(個人情報!$D350,登録者リスト!$A$1:$F$43729,2,FALSE),""),""))</f>
        <v/>
      </c>
      <c r="F351" s="215"/>
      <c r="G351" s="121" t="str">
        <f>IF(C350="○",IF($D350&lt;&gt;"",VLOOKUP($D350,新規学連登録者入力シート!$A$2:$U$101,19,FALSE),""),IF($D350&lt;&gt;"",IF(VLOOKUP(個人情報!$D350,登録者リスト!$A$1:$F$43729,4,FALSE)=基本情報!$D$6,VLOOKUP(個人情報!$D350,登録者リスト!$A$1:$F$43729,6,FALSE),""),""))</f>
        <v/>
      </c>
      <c r="H351" s="213"/>
      <c r="I351" s="217"/>
      <c r="J351" s="217"/>
      <c r="K351" s="219"/>
      <c r="L351" s="106"/>
      <c r="M351" s="268"/>
      <c r="N351" s="224"/>
      <c r="O351" s="197"/>
      <c r="P351" s="251"/>
      <c r="Q351" s="197"/>
      <c r="R351" s="251"/>
      <c r="S351" s="209"/>
      <c r="T351" s="253"/>
      <c r="U351" s="162"/>
      <c r="V351" s="154"/>
      <c r="W351" s="155" t="s">
        <v>23</v>
      </c>
      <c r="X351" s="94"/>
      <c r="Y351" s="155" t="s">
        <v>25</v>
      </c>
      <c r="Z351" s="94"/>
      <c r="AA351" s="155" t="s">
        <v>26</v>
      </c>
      <c r="AB351" s="217"/>
      <c r="AC351" s="102" t="e">
        <f>IF(#REF!="",ASC(AD350&amp;IF(AF351&lt;&gt;"",TEXT(AF351,"00"),"")&amp;IF(AH351&lt;&gt;"",TEXT(AH351,"00"),"")&amp;IF(AJ351&lt;&gt;"",TEXT(AJ351,"00"),"")),ASC(#REF!))</f>
        <v>#REF!</v>
      </c>
      <c r="AD351" s="199"/>
      <c r="AE351" s="201"/>
      <c r="AF351" s="203"/>
      <c r="AG351" s="201"/>
      <c r="AH351" s="203"/>
      <c r="AI351" s="205"/>
      <c r="AJ351" s="263"/>
      <c r="AK351" s="224"/>
      <c r="AL351" s="197"/>
      <c r="AM351" s="251"/>
      <c r="AN351" s="197"/>
      <c r="AO351" s="251"/>
      <c r="AP351" s="209"/>
      <c r="AQ351" s="288"/>
      <c r="AS351" s="5" t="str">
        <f>IF(AND(I351&lt;&gt;"107 ハーフマラソン",I351&lt;&gt;"062 10000mW"),D350 &amp; "-" &amp; I351,D350 &amp; "-" &amp; I351 &amp; J351)</f>
        <v>-</v>
      </c>
      <c r="AT351" s="5" t="str">
        <f>IF(ISERROR(VLOOKUP(個人情報!$AS351,登録者リスト!#REF!,4,FALSE)),"○","")</f>
        <v>○</v>
      </c>
      <c r="AU351" s="5" t="e">
        <f>IF(AND(I351&lt;&gt;"107 ハーフマラソン",I351&lt;&gt;"062 10000mW"),#REF! &amp; "-" &amp; I351,#REF! &amp; "-" &amp; I351 &amp; J351)</f>
        <v>#REF!</v>
      </c>
      <c r="AV351" s="5" t="str">
        <f>IF(ISERROR(VLOOKUP(AU351,突破者リスト外資格記録入力シート!$D$7:$M$106,2,FALSE)),"○","")</f>
        <v>○</v>
      </c>
      <c r="AX351" s="5" t="str">
        <f>IF(I351="107 ハーフマラソン","H",IF(I351="062 10000mW","W",""))</f>
        <v/>
      </c>
      <c r="AY351" s="5" t="e">
        <f>VLOOKUP($I351 &amp; $J351,標準記録!$A$1:$D$26,2,FALSE)</f>
        <v>#N/A</v>
      </c>
      <c r="AZ351" s="5" t="e">
        <f>VLOOKUP($I351 &amp; $J351,標準記録!$A$1:$D$26,3,FALSE)</f>
        <v>#N/A</v>
      </c>
      <c r="BA351" s="5" t="e">
        <f>VLOOKUP($I351 &amp; $J351,標準記録!$A$1:$D$26,4,FALSE)</f>
        <v>#N/A</v>
      </c>
      <c r="BB351" s="5" t="str">
        <f>IF(BC351="","",A350)</f>
        <v/>
      </c>
      <c r="BC351" s="5" t="str">
        <f>IF(OR(I351="201 十種競技",I351="202 七種競技"),#REF!,"")</f>
        <v/>
      </c>
      <c r="BD351" s="5" t="str">
        <f>IF(I351="107 ハーフマラソン",#REF!,"")</f>
        <v/>
      </c>
      <c r="BE351" s="5" t="str">
        <f>I351 &amp; K351</f>
        <v/>
      </c>
      <c r="BF351" s="5">
        <f>I351</f>
        <v>0</v>
      </c>
      <c r="BG351" s="5">
        <f>COUNTIF($BF$5:$BF$401,I351)</f>
        <v>160</v>
      </c>
      <c r="BH351" s="5">
        <f>COUNTIF($BE$5:$BE$401,I351 &amp; "B標準")</f>
        <v>0</v>
      </c>
    </row>
    <row r="352" spans="1:61" ht="15" thickTop="1" thickBot="1" x14ac:dyDescent="0.2">
      <c r="A352" s="309"/>
      <c r="B352" s="256" t="s">
        <v>128</v>
      </c>
      <c r="C352" s="257"/>
      <c r="D352" s="257"/>
      <c r="E352" s="257"/>
      <c r="F352" s="257"/>
      <c r="G352" s="258"/>
      <c r="H352" s="118"/>
      <c r="I352" s="259"/>
      <c r="J352" s="260"/>
      <c r="K352" s="260"/>
      <c r="L352" s="260"/>
      <c r="M352" s="260"/>
      <c r="N352" s="260"/>
      <c r="O352" s="260"/>
      <c r="P352" s="260"/>
      <c r="Q352" s="260"/>
      <c r="R352" s="260"/>
      <c r="S352" s="260"/>
      <c r="T352" s="260"/>
      <c r="U352" s="260"/>
      <c r="V352" s="260"/>
      <c r="W352" s="260"/>
      <c r="X352" s="260"/>
      <c r="Y352" s="260"/>
      <c r="Z352" s="260"/>
      <c r="AA352" s="260"/>
      <c r="AB352" s="260"/>
      <c r="AC352" s="260"/>
      <c r="AD352" s="260"/>
      <c r="AE352" s="260"/>
      <c r="AF352" s="260"/>
      <c r="AG352" s="260"/>
      <c r="AH352" s="260"/>
      <c r="AI352" s="260"/>
      <c r="AJ352" s="260"/>
      <c r="AK352" s="260"/>
      <c r="AL352" s="260"/>
      <c r="AM352" s="260"/>
      <c r="AN352" s="260"/>
      <c r="AO352" s="260"/>
      <c r="AP352" s="260"/>
      <c r="AQ352" s="261"/>
    </row>
    <row r="353" spans="1:61" ht="27" x14ac:dyDescent="0.15">
      <c r="A353" s="305"/>
      <c r="B353" s="289" t="s">
        <v>0</v>
      </c>
      <c r="C353" s="289" t="s">
        <v>242</v>
      </c>
      <c r="D353" s="289" t="str">
        <f>IF(C355="○","整理番号","登録番号")</f>
        <v>登録番号</v>
      </c>
      <c r="E353" s="134" t="s">
        <v>13550</v>
      </c>
      <c r="F353" s="291" t="s">
        <v>275</v>
      </c>
      <c r="G353" s="147" t="s">
        <v>1</v>
      </c>
      <c r="H353" s="269" t="s">
        <v>13551</v>
      </c>
      <c r="I353" s="292" t="s">
        <v>2</v>
      </c>
      <c r="J353" s="269" t="s">
        <v>284</v>
      </c>
      <c r="K353" s="269" t="s">
        <v>3</v>
      </c>
      <c r="L353" s="136" t="s">
        <v>243</v>
      </c>
      <c r="M353" s="137" t="s">
        <v>16</v>
      </c>
      <c r="N353" s="274" t="s">
        <v>4</v>
      </c>
      <c r="O353" s="275"/>
      <c r="P353" s="275"/>
      <c r="Q353" s="275"/>
      <c r="R353" s="275"/>
      <c r="S353" s="275"/>
      <c r="T353" s="275"/>
      <c r="U353" s="275"/>
      <c r="V353" s="275"/>
      <c r="W353" s="275"/>
      <c r="X353" s="275"/>
      <c r="Y353" s="275"/>
      <c r="Z353" s="275"/>
      <c r="AA353" s="275"/>
      <c r="AB353" s="276"/>
      <c r="AC353" s="138" t="s">
        <v>16</v>
      </c>
      <c r="AD353" s="277" t="s">
        <v>448</v>
      </c>
      <c r="AE353" s="278"/>
      <c r="AF353" s="278"/>
      <c r="AG353" s="278"/>
      <c r="AH353" s="278"/>
      <c r="AI353" s="278"/>
      <c r="AJ353" s="278"/>
      <c r="AK353" s="274" t="s">
        <v>445</v>
      </c>
      <c r="AL353" s="275"/>
      <c r="AM353" s="275"/>
      <c r="AN353" s="275"/>
      <c r="AO353" s="275"/>
      <c r="AP353" s="275"/>
      <c r="AQ353" s="279"/>
    </row>
    <row r="354" spans="1:61" ht="14.25" thickBot="1" x14ac:dyDescent="0.2">
      <c r="A354" s="306"/>
      <c r="B354" s="290"/>
      <c r="C354" s="290"/>
      <c r="D354" s="290"/>
      <c r="E354" s="139" t="s">
        <v>6</v>
      </c>
      <c r="F354" s="270"/>
      <c r="G354" s="148" t="s">
        <v>7</v>
      </c>
      <c r="H354" s="270"/>
      <c r="I354" s="293"/>
      <c r="J354" s="273"/>
      <c r="K354" s="273"/>
      <c r="L354" s="141"/>
      <c r="M354" s="142"/>
      <c r="N354" s="280" t="s">
        <v>8</v>
      </c>
      <c r="O354" s="281"/>
      <c r="P354" s="281"/>
      <c r="Q354" s="281"/>
      <c r="R354" s="281"/>
      <c r="S354" s="281"/>
      <c r="T354" s="282"/>
      <c r="U354" s="151"/>
      <c r="V354" s="143" t="s">
        <v>10</v>
      </c>
      <c r="W354" s="144"/>
      <c r="X354" s="160"/>
      <c r="Y354" s="144"/>
      <c r="Z354" s="160"/>
      <c r="AA354" s="145"/>
      <c r="AB354" s="140" t="s">
        <v>11</v>
      </c>
      <c r="AC354" s="146"/>
      <c r="AD354" s="283" t="s">
        <v>8</v>
      </c>
      <c r="AE354" s="284"/>
      <c r="AF354" s="284"/>
      <c r="AG354" s="284"/>
      <c r="AH354" s="284"/>
      <c r="AI354" s="284"/>
      <c r="AJ354" s="285"/>
      <c r="AK354" s="280" t="s">
        <v>8</v>
      </c>
      <c r="AL354" s="281"/>
      <c r="AM354" s="281"/>
      <c r="AN354" s="281"/>
      <c r="AO354" s="281"/>
      <c r="AP354" s="281"/>
      <c r="AQ354" s="286"/>
    </row>
    <row r="355" spans="1:61" x14ac:dyDescent="0.15">
      <c r="A355" s="307">
        <v>71</v>
      </c>
      <c r="B355" s="271" t="str">
        <f>IF(OR(B350="",E355=""),"",B350+1)</f>
        <v/>
      </c>
      <c r="C355" s="225"/>
      <c r="D355" s="223"/>
      <c r="E355" s="119" t="str">
        <f>IF(C355="○",IF($D355&lt;&gt;"",VLOOKUP($D355,新規学連登録者入力シート!$A$2:$U$101,8,FALSE),""),IF($D355&lt;&gt;"",IF(VLOOKUP(個人情報!$D355,登録者リスト!$A$1:$F$43729,4,FALSE)=基本情報!$D$6,VLOOKUP(個人情報!$D355,登録者リスト!$A$1:$F$43729,3,FALSE),""),""))</f>
        <v/>
      </c>
      <c r="F355" s="214" t="str">
        <f>IF(C355="○",IF($D355&lt;&gt;"",VLOOKUP($D355,新規学連登録者入力シート!$A$2:$U$101,9,FALSE),""),IF($D355&lt;&gt;"",IF(VLOOKUP(個人情報!$D355,登録者リスト!$A$1:$G$43729,4,FALSE)=基本情報!$D$6,VLOOKUP(個人情報!$D355,登録者リスト!$A$1:$G$43729,7,FALSE),""),""))</f>
        <v/>
      </c>
      <c r="G355" s="120" t="str">
        <f>IF(C355="○",IF($D355&lt;&gt;"",VLOOKUP($D355,新規学連登録者入力シート!$A$2:$U$101,14,FALSE),""),IF($D355&lt;&gt;"",IF(VLOOKUP(個人情報!$D355,登録者リスト!$A$1:$F$43729,4,FALSE)=基本情報!$D$6,VLOOKUP(個人情報!$D355,登録者リスト!$A$1:$F$43729,5,FALSE),""),""))</f>
        <v/>
      </c>
      <c r="H355" s="212" t="str">
        <f>IF(C355="○",IF($D355&lt;&gt;"",VLOOKUP($D355,新規学連登録者入力シート!$A$2:$U$101,19,FALSE),""),IF($D355&lt;&gt;"",IF(VLOOKUP(個人情報!$D355,登録者リスト!$A$1:$H$43729,4,FALSE)=基本情報!$D$6,VLOOKUP(個人情報!$D355,登録者リスト!$A$1:$H$43729,8,FALSE),""),""))</f>
        <v/>
      </c>
      <c r="I355" s="216"/>
      <c r="J355" s="216"/>
      <c r="K355" s="218" t="str">
        <f>IFERROR(IF(I355="","",IF(AND(I355&lt;&gt;"107 ハーフマラソン",I355&lt;&gt;"062 10000mW"),IF(BA355="T",IF(VALUE(M355)&lt;=AY355,"A標準",IF(VALUE(M355)&lt;=AZ355,"B標準","未突破")),IF(VALUE(M355)&gt;=AY355,"A標準",IF(VALUE(M355)&gt;=AZ355,"B標準","未突破"))),IF(VALUE(M355)&lt;=AZ355,"","未突破"))),"")</f>
        <v/>
      </c>
      <c r="L355" s="105"/>
      <c r="M355" s="267" t="str">
        <f>IF(U355="",ASC(N355&amp;IF(P355&lt;&gt;"",TEXT(P355,"00"),"")&amp;IF(R355&lt;&gt;"",TEXT(R355,"00"),"")&amp;IF(T355&lt;&gt;"",TEXT(T355,"00"),"")),ASC(U355))</f>
        <v/>
      </c>
      <c r="N355" s="223"/>
      <c r="O355" s="196" t="s">
        <v>239</v>
      </c>
      <c r="P355" s="250"/>
      <c r="Q355" s="196" t="s">
        <v>240</v>
      </c>
      <c r="R355" s="250"/>
      <c r="S355" s="208" t="s">
        <v>241</v>
      </c>
      <c r="T355" s="252"/>
      <c r="U355" s="150"/>
      <c r="V355" s="152"/>
      <c r="W355" s="153" t="s">
        <v>23</v>
      </c>
      <c r="X355" s="161"/>
      <c r="Y355" s="153" t="s">
        <v>24</v>
      </c>
      <c r="Z355" s="161"/>
      <c r="AA355" s="153" t="s">
        <v>26</v>
      </c>
      <c r="AB355" s="216"/>
      <c r="AC355" s="101" t="e">
        <f>IF(#REF!="",ASC(AD355&amp;IF(AF355&lt;&gt;"",TEXT(AF355,"00"),"")&amp;IF(AH355&lt;&gt;"",TEXT(AH355,"00"),"")&amp;IF(AJ355&lt;&gt;"",TEXT(AJ355,"00"),"")),ASC(#REF!))</f>
        <v>#REF!</v>
      </c>
      <c r="AD355" s="198" t="str">
        <f>IF(I355="","",IF(I355="201 十種競技","",VLOOKUP(I355,大学記録!$A$3:$H$5,2,FALSE)))</f>
        <v/>
      </c>
      <c r="AE355" s="200" t="s">
        <v>239</v>
      </c>
      <c r="AF355" s="202" t="str">
        <f>IF(I355="","",IF(I355="201 十種競技","",VLOOKUP(I355,大学記録!$A$3:$H$5,4,FALSE)))</f>
        <v/>
      </c>
      <c r="AG355" s="200" t="s">
        <v>240</v>
      </c>
      <c r="AH355" s="202" t="str">
        <f>IF(I355="","",IF(I355="201 十種競技","",VLOOKUP(I355,大学記録!$A$3:$H$5,6,FALSE)))</f>
        <v/>
      </c>
      <c r="AI355" s="204" t="s">
        <v>241</v>
      </c>
      <c r="AJ355" s="262" t="str">
        <f>IF(I355="","",IF(I355="201 十種競技","",VLOOKUP(I355,大学記録!$A$3:$H$5,8,FALSE)))</f>
        <v/>
      </c>
      <c r="AK355" s="223"/>
      <c r="AL355" s="196" t="s">
        <v>239</v>
      </c>
      <c r="AM355" s="250"/>
      <c r="AN355" s="196" t="s">
        <v>240</v>
      </c>
      <c r="AO355" s="250"/>
      <c r="AP355" s="208" t="s">
        <v>241</v>
      </c>
      <c r="AQ355" s="287"/>
      <c r="AS355" s="5" t="str">
        <f>IF(AND(I355&lt;&gt;"107 ハーフマラソン",I355&lt;&gt;"062 10000mW"),D355 &amp; "-" &amp; I355,D355 &amp; "-" &amp; I355 &amp; J355)</f>
        <v>-</v>
      </c>
      <c r="AT355" s="5" t="str">
        <f>IF(ISERROR(VLOOKUP(個人情報!$AS355,登録者リスト!#REF!,4,FALSE)),"○","")</f>
        <v>○</v>
      </c>
      <c r="AU355" s="5" t="e">
        <f>IF(AND(I355&lt;&gt;"107 ハーフマラソン",I355&lt;&gt;"062 10000mW"),#REF! &amp; "-" &amp; I355,#REF! &amp; "-" &amp; I355 &amp; J355)</f>
        <v>#REF!</v>
      </c>
      <c r="AV355" s="5" t="str">
        <f>IF(ISERROR(VLOOKUP(AU355,突破者リスト外資格記録入力シート!$D$7:$M$106,2,FALSE)),"○","")</f>
        <v>○</v>
      </c>
      <c r="AW355" s="5" t="str">
        <f>IF(C355="○","整理番号","登録番号")</f>
        <v>登録番号</v>
      </c>
      <c r="AX355" s="5" t="str">
        <f>IF(I355="107 ハーフマラソン","H",IF(I355="062 10000mW","W",""))</f>
        <v/>
      </c>
      <c r="AY355" s="5" t="e">
        <f>VLOOKUP($I355 &amp; $J355,標準記録!$A$1:$D$26,2,FALSE)</f>
        <v>#N/A</v>
      </c>
      <c r="AZ355" s="5" t="e">
        <f>VLOOKUP($I355 &amp; $J355,標準記録!$A$1:$D$26,3,FALSE)</f>
        <v>#N/A</v>
      </c>
      <c r="BA355" s="5" t="e">
        <f>VLOOKUP($I355 &amp; $J355,標準記録!$A$1:$D$26,4,FALSE)</f>
        <v>#N/A</v>
      </c>
      <c r="BB355" s="5" t="str">
        <f>IF(BC355="","",A355)</f>
        <v/>
      </c>
      <c r="BC355" s="5" t="str">
        <f>IF(OR(I355="201 十種競技",I355="202 七種競技"),#REF!,"")</f>
        <v/>
      </c>
      <c r="BD355" s="5" t="str">
        <f>IF(I355="107 ハーフマラソン",#REF!,"")</f>
        <v/>
      </c>
      <c r="BE355" s="5" t="str">
        <f>I355 &amp; K355</f>
        <v/>
      </c>
      <c r="BF355" s="5">
        <f>I355</f>
        <v>0</v>
      </c>
      <c r="BG355" s="5">
        <f>COUNTIF($BF$5:$BF$401,I355)</f>
        <v>160</v>
      </c>
      <c r="BH355" s="5">
        <f>COUNTIF($BE$5:$BE$401,I355 &amp; "B標準")</f>
        <v>0</v>
      </c>
      <c r="BI355" s="5" t="str">
        <f>D353 &amp; D355</f>
        <v>登録番号</v>
      </c>
    </row>
    <row r="356" spans="1:61" ht="14.25" thickBot="1" x14ac:dyDescent="0.2">
      <c r="A356" s="308"/>
      <c r="B356" s="272"/>
      <c r="C356" s="226"/>
      <c r="D356" s="224"/>
      <c r="E356" s="121" t="str">
        <f>IF(C355="○",IF($D355&lt;&gt;"",VLOOKUP($D355,新規学連登録者入力シート!$A$2:$U$101,7,FALSE),""),IF($D355&lt;&gt;"",IF(VLOOKUP(個人情報!$D355,登録者リスト!$A$1:$F$43729,4,FALSE)=基本情報!$D$6,VLOOKUP(個人情報!$D355,登録者リスト!$A$1:$F$43729,2,FALSE),""),""))</f>
        <v/>
      </c>
      <c r="F356" s="215"/>
      <c r="G356" s="121" t="str">
        <f>IF(C355="○",IF($D355&lt;&gt;"",VLOOKUP($D355,新規学連登録者入力シート!$A$2:$U$101,19,FALSE),""),IF($D355&lt;&gt;"",IF(VLOOKUP(個人情報!$D355,登録者リスト!$A$1:$F$43729,4,FALSE)=基本情報!$D$6,VLOOKUP(個人情報!$D355,登録者リスト!$A$1:$F$43729,6,FALSE),""),""))</f>
        <v/>
      </c>
      <c r="H356" s="213"/>
      <c r="I356" s="217"/>
      <c r="J356" s="217"/>
      <c r="K356" s="219"/>
      <c r="L356" s="106"/>
      <c r="M356" s="268"/>
      <c r="N356" s="224"/>
      <c r="O356" s="197"/>
      <c r="P356" s="251"/>
      <c r="Q356" s="197"/>
      <c r="R356" s="251"/>
      <c r="S356" s="209"/>
      <c r="T356" s="253"/>
      <c r="U356" s="162"/>
      <c r="V356" s="154"/>
      <c r="W356" s="155" t="s">
        <v>23</v>
      </c>
      <c r="X356" s="94"/>
      <c r="Y356" s="155" t="s">
        <v>25</v>
      </c>
      <c r="Z356" s="94"/>
      <c r="AA356" s="155" t="s">
        <v>26</v>
      </c>
      <c r="AB356" s="217"/>
      <c r="AC356" s="102" t="e">
        <f>IF(#REF!="",ASC(AD355&amp;IF(AF356&lt;&gt;"",TEXT(AF356,"00"),"")&amp;IF(AH356&lt;&gt;"",TEXT(AH356,"00"),"")&amp;IF(AJ356&lt;&gt;"",TEXT(AJ356,"00"),"")),ASC(#REF!))</f>
        <v>#REF!</v>
      </c>
      <c r="AD356" s="199"/>
      <c r="AE356" s="201"/>
      <c r="AF356" s="203"/>
      <c r="AG356" s="201"/>
      <c r="AH356" s="203"/>
      <c r="AI356" s="205"/>
      <c r="AJ356" s="263"/>
      <c r="AK356" s="224"/>
      <c r="AL356" s="197"/>
      <c r="AM356" s="251"/>
      <c r="AN356" s="197"/>
      <c r="AO356" s="251"/>
      <c r="AP356" s="209"/>
      <c r="AQ356" s="288"/>
      <c r="AS356" s="5" t="str">
        <f>IF(AND(I356&lt;&gt;"107 ハーフマラソン",I356&lt;&gt;"062 10000mW"),D355 &amp; "-" &amp; I356,D355 &amp; "-" &amp; I356 &amp; J356)</f>
        <v>-</v>
      </c>
      <c r="AT356" s="5" t="str">
        <f>IF(ISERROR(VLOOKUP(個人情報!$AS356,登録者リスト!#REF!,4,FALSE)),"○","")</f>
        <v>○</v>
      </c>
      <c r="AU356" s="5" t="e">
        <f>IF(AND(I356&lt;&gt;"107 ハーフマラソン",I356&lt;&gt;"062 10000mW"),#REF! &amp; "-" &amp; I356,#REF! &amp; "-" &amp; I356 &amp; J356)</f>
        <v>#REF!</v>
      </c>
      <c r="AV356" s="5" t="str">
        <f>IF(ISERROR(VLOOKUP(AU356,突破者リスト外資格記録入力シート!$D$7:$M$106,2,FALSE)),"○","")</f>
        <v>○</v>
      </c>
      <c r="AX356" s="5" t="str">
        <f>IF(I356="107 ハーフマラソン","H",IF(I356="062 10000mW","W",""))</f>
        <v/>
      </c>
      <c r="AY356" s="5" t="e">
        <f>VLOOKUP($I356 &amp; $J356,標準記録!$A$1:$D$26,2,FALSE)</f>
        <v>#N/A</v>
      </c>
      <c r="AZ356" s="5" t="e">
        <f>VLOOKUP($I356 &amp; $J356,標準記録!$A$1:$D$26,3,FALSE)</f>
        <v>#N/A</v>
      </c>
      <c r="BA356" s="5" t="e">
        <f>VLOOKUP($I356 &amp; $J356,標準記録!$A$1:$D$26,4,FALSE)</f>
        <v>#N/A</v>
      </c>
      <c r="BB356" s="5" t="str">
        <f>IF(BC356="","",A355)</f>
        <v/>
      </c>
      <c r="BC356" s="5" t="str">
        <f>IF(OR(I356="201 十種競技",I356="202 七種競技"),#REF!,"")</f>
        <v/>
      </c>
      <c r="BD356" s="5" t="str">
        <f>IF(I356="107 ハーフマラソン",#REF!,"")</f>
        <v/>
      </c>
      <c r="BE356" s="5" t="str">
        <f>I356 &amp; K356</f>
        <v/>
      </c>
      <c r="BF356" s="5">
        <f>I356</f>
        <v>0</v>
      </c>
      <c r="BG356" s="5">
        <f>COUNTIF($BF$5:$BF$401,I356)</f>
        <v>160</v>
      </c>
      <c r="BH356" s="5">
        <f>COUNTIF($BE$5:$BE$401,I356 &amp; "B標準")</f>
        <v>0</v>
      </c>
    </row>
    <row r="357" spans="1:61" ht="15" thickTop="1" thickBot="1" x14ac:dyDescent="0.2">
      <c r="A357" s="309"/>
      <c r="B357" s="256" t="s">
        <v>128</v>
      </c>
      <c r="C357" s="257"/>
      <c r="D357" s="257"/>
      <c r="E357" s="257"/>
      <c r="F357" s="257"/>
      <c r="G357" s="258"/>
      <c r="H357" s="118"/>
      <c r="I357" s="259"/>
      <c r="J357" s="260"/>
      <c r="K357" s="260"/>
      <c r="L357" s="260"/>
      <c r="M357" s="260"/>
      <c r="N357" s="260"/>
      <c r="O357" s="260"/>
      <c r="P357" s="260"/>
      <c r="Q357" s="260"/>
      <c r="R357" s="260"/>
      <c r="S357" s="260"/>
      <c r="T357" s="260"/>
      <c r="U357" s="260"/>
      <c r="V357" s="260"/>
      <c r="W357" s="260"/>
      <c r="X357" s="260"/>
      <c r="Y357" s="260"/>
      <c r="Z357" s="260"/>
      <c r="AA357" s="260"/>
      <c r="AB357" s="260"/>
      <c r="AC357" s="260"/>
      <c r="AD357" s="260"/>
      <c r="AE357" s="260"/>
      <c r="AF357" s="260"/>
      <c r="AG357" s="260"/>
      <c r="AH357" s="260"/>
      <c r="AI357" s="260"/>
      <c r="AJ357" s="260"/>
      <c r="AK357" s="260"/>
      <c r="AL357" s="260"/>
      <c r="AM357" s="260"/>
      <c r="AN357" s="260"/>
      <c r="AO357" s="260"/>
      <c r="AP357" s="260"/>
      <c r="AQ357" s="261"/>
    </row>
    <row r="358" spans="1:61" ht="27" x14ac:dyDescent="0.15">
      <c r="A358" s="305"/>
      <c r="B358" s="289" t="s">
        <v>0</v>
      </c>
      <c r="C358" s="289" t="s">
        <v>242</v>
      </c>
      <c r="D358" s="289" t="str">
        <f>IF(C360="○","整理番号","登録番号")</f>
        <v>登録番号</v>
      </c>
      <c r="E358" s="134" t="s">
        <v>13550</v>
      </c>
      <c r="F358" s="291" t="s">
        <v>275</v>
      </c>
      <c r="G358" s="147" t="s">
        <v>1</v>
      </c>
      <c r="H358" s="269" t="s">
        <v>13551</v>
      </c>
      <c r="I358" s="292" t="s">
        <v>2</v>
      </c>
      <c r="J358" s="269" t="s">
        <v>284</v>
      </c>
      <c r="K358" s="269" t="s">
        <v>3</v>
      </c>
      <c r="L358" s="136" t="s">
        <v>243</v>
      </c>
      <c r="M358" s="137" t="s">
        <v>16</v>
      </c>
      <c r="N358" s="274" t="s">
        <v>4</v>
      </c>
      <c r="O358" s="275"/>
      <c r="P358" s="275"/>
      <c r="Q358" s="275"/>
      <c r="R358" s="275"/>
      <c r="S358" s="275"/>
      <c r="T358" s="275"/>
      <c r="U358" s="275"/>
      <c r="V358" s="275"/>
      <c r="W358" s="275"/>
      <c r="X358" s="275"/>
      <c r="Y358" s="275"/>
      <c r="Z358" s="275"/>
      <c r="AA358" s="275"/>
      <c r="AB358" s="276"/>
      <c r="AC358" s="138" t="s">
        <v>16</v>
      </c>
      <c r="AD358" s="277" t="s">
        <v>448</v>
      </c>
      <c r="AE358" s="278"/>
      <c r="AF358" s="278"/>
      <c r="AG358" s="278"/>
      <c r="AH358" s="278"/>
      <c r="AI358" s="278"/>
      <c r="AJ358" s="278"/>
      <c r="AK358" s="274" t="s">
        <v>445</v>
      </c>
      <c r="AL358" s="275"/>
      <c r="AM358" s="275"/>
      <c r="AN358" s="275"/>
      <c r="AO358" s="275"/>
      <c r="AP358" s="275"/>
      <c r="AQ358" s="279"/>
    </row>
    <row r="359" spans="1:61" ht="14.25" thickBot="1" x14ac:dyDescent="0.2">
      <c r="A359" s="306"/>
      <c r="B359" s="290"/>
      <c r="C359" s="290"/>
      <c r="D359" s="290"/>
      <c r="E359" s="139" t="s">
        <v>6</v>
      </c>
      <c r="F359" s="270"/>
      <c r="G359" s="148" t="s">
        <v>7</v>
      </c>
      <c r="H359" s="270"/>
      <c r="I359" s="293"/>
      <c r="J359" s="273"/>
      <c r="K359" s="273"/>
      <c r="L359" s="141"/>
      <c r="M359" s="142"/>
      <c r="N359" s="280" t="s">
        <v>8</v>
      </c>
      <c r="O359" s="281"/>
      <c r="P359" s="281"/>
      <c r="Q359" s="281"/>
      <c r="R359" s="281"/>
      <c r="S359" s="281"/>
      <c r="T359" s="282"/>
      <c r="U359" s="151"/>
      <c r="V359" s="143" t="s">
        <v>10</v>
      </c>
      <c r="W359" s="144"/>
      <c r="X359" s="160"/>
      <c r="Y359" s="144"/>
      <c r="Z359" s="160"/>
      <c r="AA359" s="145"/>
      <c r="AB359" s="140" t="s">
        <v>11</v>
      </c>
      <c r="AC359" s="146"/>
      <c r="AD359" s="283" t="s">
        <v>8</v>
      </c>
      <c r="AE359" s="284"/>
      <c r="AF359" s="284"/>
      <c r="AG359" s="284"/>
      <c r="AH359" s="284"/>
      <c r="AI359" s="284"/>
      <c r="AJ359" s="285"/>
      <c r="AK359" s="280" t="s">
        <v>8</v>
      </c>
      <c r="AL359" s="281"/>
      <c r="AM359" s="281"/>
      <c r="AN359" s="281"/>
      <c r="AO359" s="281"/>
      <c r="AP359" s="281"/>
      <c r="AQ359" s="286"/>
    </row>
    <row r="360" spans="1:61" x14ac:dyDescent="0.15">
      <c r="A360" s="307">
        <v>72</v>
      </c>
      <c r="B360" s="271" t="str">
        <f>IF(OR(B355="",E360=""),"",B355+1)</f>
        <v/>
      </c>
      <c r="C360" s="225"/>
      <c r="D360" s="223"/>
      <c r="E360" s="119" t="str">
        <f>IF(C360="○",IF($D360&lt;&gt;"",VLOOKUP($D360,新規学連登録者入力シート!$A$2:$U$101,8,FALSE),""),IF($D360&lt;&gt;"",IF(VLOOKUP(個人情報!$D360,登録者リスト!$A$1:$F$43729,4,FALSE)=基本情報!$D$6,VLOOKUP(個人情報!$D360,登録者リスト!$A$1:$F$43729,3,FALSE),""),""))</f>
        <v/>
      </c>
      <c r="F360" s="214" t="str">
        <f>IF(C360="○",IF($D360&lt;&gt;"",VLOOKUP($D360,新規学連登録者入力シート!$A$2:$U$101,9,FALSE),""),IF($D360&lt;&gt;"",IF(VLOOKUP(個人情報!$D360,登録者リスト!$A$1:$G$43729,4,FALSE)=基本情報!$D$6,VLOOKUP(個人情報!$D360,登録者リスト!$A$1:$G$43729,7,FALSE),""),""))</f>
        <v/>
      </c>
      <c r="G360" s="120" t="str">
        <f>IF(C360="○",IF($D360&lt;&gt;"",VLOOKUP($D360,新規学連登録者入力シート!$A$2:$U$101,14,FALSE),""),IF($D360&lt;&gt;"",IF(VLOOKUP(個人情報!$D360,登録者リスト!$A$1:$F$43729,4,FALSE)=基本情報!$D$6,VLOOKUP(個人情報!$D360,登録者リスト!$A$1:$F$43729,5,FALSE),""),""))</f>
        <v/>
      </c>
      <c r="H360" s="212" t="str">
        <f>IF(C360="○",IF($D360&lt;&gt;"",VLOOKUP($D360,新規学連登録者入力シート!$A$2:$U$101,19,FALSE),""),IF($D360&lt;&gt;"",IF(VLOOKUP(個人情報!$D360,登録者リスト!$A$1:$H$43729,4,FALSE)=基本情報!$D$6,VLOOKUP(個人情報!$D360,登録者リスト!$A$1:$H$43729,8,FALSE),""),""))</f>
        <v/>
      </c>
      <c r="I360" s="216"/>
      <c r="J360" s="216"/>
      <c r="K360" s="218" t="str">
        <f>IFERROR(IF(I360="","",IF(AND(I360&lt;&gt;"107 ハーフマラソン",I360&lt;&gt;"062 10000mW"),IF(BA360="T",IF(VALUE(M360)&lt;=AY360,"A標準",IF(VALUE(M360)&lt;=AZ360,"B標準","未突破")),IF(VALUE(M360)&gt;=AY360,"A標準",IF(VALUE(M360)&gt;=AZ360,"B標準","未突破"))),IF(VALUE(M360)&lt;=AZ360,"","未突破"))),"")</f>
        <v/>
      </c>
      <c r="L360" s="105"/>
      <c r="M360" s="267" t="str">
        <f>IF(U360="",ASC(N360&amp;IF(P360&lt;&gt;"",TEXT(P360,"00"),"")&amp;IF(R360&lt;&gt;"",TEXT(R360,"00"),"")&amp;IF(T360&lt;&gt;"",TEXT(T360,"00"),"")),ASC(U360))</f>
        <v/>
      </c>
      <c r="N360" s="223"/>
      <c r="O360" s="196" t="s">
        <v>239</v>
      </c>
      <c r="P360" s="250"/>
      <c r="Q360" s="196" t="s">
        <v>240</v>
      </c>
      <c r="R360" s="250"/>
      <c r="S360" s="208" t="s">
        <v>241</v>
      </c>
      <c r="T360" s="252"/>
      <c r="U360" s="150"/>
      <c r="V360" s="152"/>
      <c r="W360" s="153" t="s">
        <v>23</v>
      </c>
      <c r="X360" s="161"/>
      <c r="Y360" s="153" t="s">
        <v>24</v>
      </c>
      <c r="Z360" s="161"/>
      <c r="AA360" s="153" t="s">
        <v>26</v>
      </c>
      <c r="AB360" s="216"/>
      <c r="AC360" s="101" t="e">
        <f>IF(#REF!="",ASC(AD360&amp;IF(AF360&lt;&gt;"",TEXT(AF360,"00"),"")&amp;IF(AH360&lt;&gt;"",TEXT(AH360,"00"),"")&amp;IF(AJ360&lt;&gt;"",TEXT(AJ360,"00"),"")),ASC(#REF!))</f>
        <v>#REF!</v>
      </c>
      <c r="AD360" s="198" t="str">
        <f>IF(I360="","",IF(I360="201 十種競技","",VLOOKUP(I360,大学記録!$A$3:$H$5,2,FALSE)))</f>
        <v/>
      </c>
      <c r="AE360" s="200" t="s">
        <v>239</v>
      </c>
      <c r="AF360" s="202" t="str">
        <f>IF(I360="","",IF(I360="201 十種競技","",VLOOKUP(I360,大学記録!$A$3:$H$5,4,FALSE)))</f>
        <v/>
      </c>
      <c r="AG360" s="200" t="s">
        <v>240</v>
      </c>
      <c r="AH360" s="202" t="str">
        <f>IF(I360="","",IF(I360="201 十種競技","",VLOOKUP(I360,大学記録!$A$3:$H$5,6,FALSE)))</f>
        <v/>
      </c>
      <c r="AI360" s="204" t="s">
        <v>241</v>
      </c>
      <c r="AJ360" s="262" t="str">
        <f>IF(I360="","",IF(I360="201 十種競技","",VLOOKUP(I360,大学記録!$A$3:$H$5,8,FALSE)))</f>
        <v/>
      </c>
      <c r="AK360" s="223"/>
      <c r="AL360" s="196" t="s">
        <v>239</v>
      </c>
      <c r="AM360" s="250"/>
      <c r="AN360" s="196" t="s">
        <v>240</v>
      </c>
      <c r="AO360" s="250"/>
      <c r="AP360" s="208" t="s">
        <v>241</v>
      </c>
      <c r="AQ360" s="287"/>
      <c r="AS360" s="5" t="str">
        <f>IF(AND(I360&lt;&gt;"107 ハーフマラソン",I360&lt;&gt;"062 10000mW"),D360 &amp; "-" &amp; I360,D360 &amp; "-" &amp; I360 &amp; J360)</f>
        <v>-</v>
      </c>
      <c r="AT360" s="5" t="str">
        <f>IF(ISERROR(VLOOKUP(個人情報!$AS360,登録者リスト!#REF!,4,FALSE)),"○","")</f>
        <v>○</v>
      </c>
      <c r="AU360" s="5" t="e">
        <f>IF(AND(I360&lt;&gt;"107 ハーフマラソン",I360&lt;&gt;"062 10000mW"),#REF! &amp; "-" &amp; I360,#REF! &amp; "-" &amp; I360 &amp; J360)</f>
        <v>#REF!</v>
      </c>
      <c r="AV360" s="5" t="str">
        <f>IF(ISERROR(VLOOKUP(AU360,突破者リスト外資格記録入力シート!$D$7:$M$106,2,FALSE)),"○","")</f>
        <v>○</v>
      </c>
      <c r="AW360" s="5" t="str">
        <f>IF(C360="○","整理番号","登録番号")</f>
        <v>登録番号</v>
      </c>
      <c r="AX360" s="5" t="str">
        <f>IF(I360="107 ハーフマラソン","H",IF(I360="062 10000mW","W",""))</f>
        <v/>
      </c>
      <c r="AY360" s="5" t="e">
        <f>VLOOKUP($I360 &amp; $J360,標準記録!$A$1:$D$26,2,FALSE)</f>
        <v>#N/A</v>
      </c>
      <c r="AZ360" s="5" t="e">
        <f>VLOOKUP($I360 &amp; $J360,標準記録!$A$1:$D$26,3,FALSE)</f>
        <v>#N/A</v>
      </c>
      <c r="BA360" s="5" t="e">
        <f>VLOOKUP($I360 &amp; $J360,標準記録!$A$1:$D$26,4,FALSE)</f>
        <v>#N/A</v>
      </c>
      <c r="BB360" s="5" t="str">
        <f>IF(BC360="","",A360)</f>
        <v/>
      </c>
      <c r="BC360" s="5" t="str">
        <f>IF(OR(I360="201 十種競技",I360="202 七種競技"),#REF!,"")</f>
        <v/>
      </c>
      <c r="BD360" s="5" t="str">
        <f>IF(I360="107 ハーフマラソン",#REF!,"")</f>
        <v/>
      </c>
      <c r="BE360" s="5" t="str">
        <f>I360 &amp; K360</f>
        <v/>
      </c>
      <c r="BF360" s="5">
        <f>I360</f>
        <v>0</v>
      </c>
      <c r="BG360" s="5">
        <f>COUNTIF($BF$5:$BF$401,I360)</f>
        <v>160</v>
      </c>
      <c r="BH360" s="5">
        <f>COUNTIF($BE$5:$BE$401,I360 &amp; "B標準")</f>
        <v>0</v>
      </c>
      <c r="BI360" s="5" t="str">
        <f>D358 &amp; D360</f>
        <v>登録番号</v>
      </c>
    </row>
    <row r="361" spans="1:61" ht="14.25" thickBot="1" x14ac:dyDescent="0.2">
      <c r="A361" s="308"/>
      <c r="B361" s="272"/>
      <c r="C361" s="226"/>
      <c r="D361" s="224"/>
      <c r="E361" s="121" t="str">
        <f>IF(C360="○",IF($D360&lt;&gt;"",VLOOKUP($D360,新規学連登録者入力シート!$A$2:$U$101,7,FALSE),""),IF($D360&lt;&gt;"",IF(VLOOKUP(個人情報!$D360,登録者リスト!$A$1:$F$43729,4,FALSE)=基本情報!$D$6,VLOOKUP(個人情報!$D360,登録者リスト!$A$1:$F$43729,2,FALSE),""),""))</f>
        <v/>
      </c>
      <c r="F361" s="215"/>
      <c r="G361" s="121" t="str">
        <f>IF(C360="○",IF($D360&lt;&gt;"",VLOOKUP($D360,新規学連登録者入力シート!$A$2:$U$101,19,FALSE),""),IF($D360&lt;&gt;"",IF(VLOOKUP(個人情報!$D360,登録者リスト!$A$1:$F$43729,4,FALSE)=基本情報!$D$6,VLOOKUP(個人情報!$D360,登録者リスト!$A$1:$F$43729,6,FALSE),""),""))</f>
        <v/>
      </c>
      <c r="H361" s="213"/>
      <c r="I361" s="217"/>
      <c r="J361" s="217"/>
      <c r="K361" s="219"/>
      <c r="L361" s="106"/>
      <c r="M361" s="268"/>
      <c r="N361" s="224"/>
      <c r="O361" s="197"/>
      <c r="P361" s="251"/>
      <c r="Q361" s="197"/>
      <c r="R361" s="251"/>
      <c r="S361" s="209"/>
      <c r="T361" s="253"/>
      <c r="U361" s="162"/>
      <c r="V361" s="154"/>
      <c r="W361" s="155" t="s">
        <v>23</v>
      </c>
      <c r="X361" s="94"/>
      <c r="Y361" s="155" t="s">
        <v>25</v>
      </c>
      <c r="Z361" s="94"/>
      <c r="AA361" s="155" t="s">
        <v>26</v>
      </c>
      <c r="AB361" s="217"/>
      <c r="AC361" s="102" t="e">
        <f>IF(#REF!="",ASC(AD360&amp;IF(AF361&lt;&gt;"",TEXT(AF361,"00"),"")&amp;IF(AH361&lt;&gt;"",TEXT(AH361,"00"),"")&amp;IF(AJ361&lt;&gt;"",TEXT(AJ361,"00"),"")),ASC(#REF!))</f>
        <v>#REF!</v>
      </c>
      <c r="AD361" s="199"/>
      <c r="AE361" s="201"/>
      <c r="AF361" s="203"/>
      <c r="AG361" s="201"/>
      <c r="AH361" s="203"/>
      <c r="AI361" s="205"/>
      <c r="AJ361" s="263"/>
      <c r="AK361" s="224"/>
      <c r="AL361" s="197"/>
      <c r="AM361" s="251"/>
      <c r="AN361" s="197"/>
      <c r="AO361" s="251"/>
      <c r="AP361" s="209"/>
      <c r="AQ361" s="288"/>
      <c r="AS361" s="5" t="str">
        <f>IF(AND(I361&lt;&gt;"107 ハーフマラソン",I361&lt;&gt;"062 10000mW"),D360 &amp; "-" &amp; I361,D360 &amp; "-" &amp; I361 &amp; J361)</f>
        <v>-</v>
      </c>
      <c r="AT361" s="5" t="str">
        <f>IF(ISERROR(VLOOKUP(個人情報!$AS361,登録者リスト!#REF!,4,FALSE)),"○","")</f>
        <v>○</v>
      </c>
      <c r="AU361" s="5" t="e">
        <f>IF(AND(I361&lt;&gt;"107 ハーフマラソン",I361&lt;&gt;"062 10000mW"),#REF! &amp; "-" &amp; I361,#REF! &amp; "-" &amp; I361 &amp; J361)</f>
        <v>#REF!</v>
      </c>
      <c r="AV361" s="5" t="str">
        <f>IF(ISERROR(VLOOKUP(AU361,突破者リスト外資格記録入力シート!$D$7:$M$106,2,FALSE)),"○","")</f>
        <v>○</v>
      </c>
      <c r="AX361" s="5" t="str">
        <f>IF(I361="107 ハーフマラソン","H",IF(I361="062 10000mW","W",""))</f>
        <v/>
      </c>
      <c r="AY361" s="5" t="e">
        <f>VLOOKUP($I361 &amp; $J361,標準記録!$A$1:$D$26,2,FALSE)</f>
        <v>#N/A</v>
      </c>
      <c r="AZ361" s="5" t="e">
        <f>VLOOKUP($I361 &amp; $J361,標準記録!$A$1:$D$26,3,FALSE)</f>
        <v>#N/A</v>
      </c>
      <c r="BA361" s="5" t="e">
        <f>VLOOKUP($I361 &amp; $J361,標準記録!$A$1:$D$26,4,FALSE)</f>
        <v>#N/A</v>
      </c>
      <c r="BB361" s="5" t="str">
        <f>IF(BC361="","",A360)</f>
        <v/>
      </c>
      <c r="BC361" s="5" t="str">
        <f>IF(OR(I361="201 十種競技",I361="202 七種競技"),#REF!,"")</f>
        <v/>
      </c>
      <c r="BD361" s="5" t="str">
        <f>IF(I361="107 ハーフマラソン",#REF!,"")</f>
        <v/>
      </c>
      <c r="BE361" s="5" t="str">
        <f>I361 &amp; K361</f>
        <v/>
      </c>
      <c r="BF361" s="5">
        <f>I361</f>
        <v>0</v>
      </c>
      <c r="BG361" s="5">
        <f>COUNTIF($BF$5:$BF$401,I361)</f>
        <v>160</v>
      </c>
      <c r="BH361" s="5">
        <f>COUNTIF($BE$5:$BE$401,I361 &amp; "B標準")</f>
        <v>0</v>
      </c>
    </row>
    <row r="362" spans="1:61" ht="15" thickTop="1" thickBot="1" x14ac:dyDescent="0.2">
      <c r="A362" s="309"/>
      <c r="B362" s="256" t="s">
        <v>128</v>
      </c>
      <c r="C362" s="257"/>
      <c r="D362" s="257"/>
      <c r="E362" s="257"/>
      <c r="F362" s="257"/>
      <c r="G362" s="258"/>
      <c r="H362" s="118"/>
      <c r="I362" s="259"/>
      <c r="J362" s="260"/>
      <c r="K362" s="260"/>
      <c r="L362" s="260"/>
      <c r="M362" s="260"/>
      <c r="N362" s="260"/>
      <c r="O362" s="260"/>
      <c r="P362" s="260"/>
      <c r="Q362" s="260"/>
      <c r="R362" s="260"/>
      <c r="S362" s="260"/>
      <c r="T362" s="260"/>
      <c r="U362" s="260"/>
      <c r="V362" s="260"/>
      <c r="W362" s="260"/>
      <c r="X362" s="260"/>
      <c r="Y362" s="260"/>
      <c r="Z362" s="260"/>
      <c r="AA362" s="260"/>
      <c r="AB362" s="260"/>
      <c r="AC362" s="260"/>
      <c r="AD362" s="260"/>
      <c r="AE362" s="260"/>
      <c r="AF362" s="260"/>
      <c r="AG362" s="260"/>
      <c r="AH362" s="260"/>
      <c r="AI362" s="260"/>
      <c r="AJ362" s="260"/>
      <c r="AK362" s="260"/>
      <c r="AL362" s="260"/>
      <c r="AM362" s="260"/>
      <c r="AN362" s="260"/>
      <c r="AO362" s="260"/>
      <c r="AP362" s="260"/>
      <c r="AQ362" s="261"/>
    </row>
    <row r="363" spans="1:61" ht="27" x14ac:dyDescent="0.15">
      <c r="A363" s="305"/>
      <c r="B363" s="289" t="s">
        <v>0</v>
      </c>
      <c r="C363" s="289" t="s">
        <v>242</v>
      </c>
      <c r="D363" s="289" t="str">
        <f>IF(C365="○","整理番号","登録番号")</f>
        <v>登録番号</v>
      </c>
      <c r="E363" s="134" t="s">
        <v>13550</v>
      </c>
      <c r="F363" s="291" t="s">
        <v>275</v>
      </c>
      <c r="G363" s="147" t="s">
        <v>1</v>
      </c>
      <c r="H363" s="269" t="s">
        <v>13551</v>
      </c>
      <c r="I363" s="292" t="s">
        <v>2</v>
      </c>
      <c r="J363" s="269" t="s">
        <v>284</v>
      </c>
      <c r="K363" s="269" t="s">
        <v>3</v>
      </c>
      <c r="L363" s="136" t="s">
        <v>243</v>
      </c>
      <c r="M363" s="137" t="s">
        <v>16</v>
      </c>
      <c r="N363" s="274" t="s">
        <v>4</v>
      </c>
      <c r="O363" s="275"/>
      <c r="P363" s="275"/>
      <c r="Q363" s="275"/>
      <c r="R363" s="275"/>
      <c r="S363" s="275"/>
      <c r="T363" s="275"/>
      <c r="U363" s="275"/>
      <c r="V363" s="275"/>
      <c r="W363" s="275"/>
      <c r="X363" s="275"/>
      <c r="Y363" s="275"/>
      <c r="Z363" s="275"/>
      <c r="AA363" s="275"/>
      <c r="AB363" s="276"/>
      <c r="AC363" s="138" t="s">
        <v>16</v>
      </c>
      <c r="AD363" s="277" t="s">
        <v>448</v>
      </c>
      <c r="AE363" s="278"/>
      <c r="AF363" s="278"/>
      <c r="AG363" s="278"/>
      <c r="AH363" s="278"/>
      <c r="AI363" s="278"/>
      <c r="AJ363" s="278"/>
      <c r="AK363" s="274" t="s">
        <v>445</v>
      </c>
      <c r="AL363" s="275"/>
      <c r="AM363" s="275"/>
      <c r="AN363" s="275"/>
      <c r="AO363" s="275"/>
      <c r="AP363" s="275"/>
      <c r="AQ363" s="279"/>
    </row>
    <row r="364" spans="1:61" ht="14.25" thickBot="1" x14ac:dyDescent="0.2">
      <c r="A364" s="306"/>
      <c r="B364" s="290"/>
      <c r="C364" s="290"/>
      <c r="D364" s="290"/>
      <c r="E364" s="139" t="s">
        <v>6</v>
      </c>
      <c r="F364" s="270"/>
      <c r="G364" s="148" t="s">
        <v>7</v>
      </c>
      <c r="H364" s="270"/>
      <c r="I364" s="293"/>
      <c r="J364" s="273"/>
      <c r="K364" s="273"/>
      <c r="L364" s="141"/>
      <c r="M364" s="142"/>
      <c r="N364" s="280" t="s">
        <v>8</v>
      </c>
      <c r="O364" s="281"/>
      <c r="P364" s="281"/>
      <c r="Q364" s="281"/>
      <c r="R364" s="281"/>
      <c r="S364" s="281"/>
      <c r="T364" s="282"/>
      <c r="U364" s="151"/>
      <c r="V364" s="143" t="s">
        <v>10</v>
      </c>
      <c r="W364" s="144"/>
      <c r="X364" s="160"/>
      <c r="Y364" s="144"/>
      <c r="Z364" s="160"/>
      <c r="AA364" s="145"/>
      <c r="AB364" s="140" t="s">
        <v>11</v>
      </c>
      <c r="AC364" s="146"/>
      <c r="AD364" s="283" t="s">
        <v>8</v>
      </c>
      <c r="AE364" s="284"/>
      <c r="AF364" s="284"/>
      <c r="AG364" s="284"/>
      <c r="AH364" s="284"/>
      <c r="AI364" s="284"/>
      <c r="AJ364" s="285"/>
      <c r="AK364" s="280" t="s">
        <v>8</v>
      </c>
      <c r="AL364" s="281"/>
      <c r="AM364" s="281"/>
      <c r="AN364" s="281"/>
      <c r="AO364" s="281"/>
      <c r="AP364" s="281"/>
      <c r="AQ364" s="286"/>
    </row>
    <row r="365" spans="1:61" x14ac:dyDescent="0.15">
      <c r="A365" s="307">
        <v>73</v>
      </c>
      <c r="B365" s="271" t="str">
        <f>IF(OR(B360="",E365=""),"",B360+1)</f>
        <v/>
      </c>
      <c r="C365" s="225"/>
      <c r="D365" s="223"/>
      <c r="E365" s="119" t="str">
        <f>IF(C365="○",IF($D365&lt;&gt;"",VLOOKUP($D365,新規学連登録者入力シート!$A$2:$U$101,8,FALSE),""),IF($D365&lt;&gt;"",IF(VLOOKUP(個人情報!$D365,登録者リスト!$A$1:$F$43729,4,FALSE)=基本情報!$D$6,VLOOKUP(個人情報!$D365,登録者リスト!$A$1:$F$43729,3,FALSE),""),""))</f>
        <v/>
      </c>
      <c r="F365" s="214" t="str">
        <f>IF(C365="○",IF($D365&lt;&gt;"",VLOOKUP($D365,新規学連登録者入力シート!$A$2:$U$101,9,FALSE),""),IF($D365&lt;&gt;"",IF(VLOOKUP(個人情報!$D365,登録者リスト!$A$1:$G$43729,4,FALSE)=基本情報!$D$6,VLOOKUP(個人情報!$D365,登録者リスト!$A$1:$G$43729,7,FALSE),""),""))</f>
        <v/>
      </c>
      <c r="G365" s="120" t="str">
        <f>IF(C365="○",IF($D365&lt;&gt;"",VLOOKUP($D365,新規学連登録者入力シート!$A$2:$U$101,14,FALSE),""),IF($D365&lt;&gt;"",IF(VLOOKUP(個人情報!$D365,登録者リスト!$A$1:$F$43729,4,FALSE)=基本情報!$D$6,VLOOKUP(個人情報!$D365,登録者リスト!$A$1:$F$43729,5,FALSE),""),""))</f>
        <v/>
      </c>
      <c r="H365" s="212" t="str">
        <f>IF(C365="○",IF($D365&lt;&gt;"",VLOOKUP($D365,新規学連登録者入力シート!$A$2:$U$101,19,FALSE),""),IF($D365&lt;&gt;"",IF(VLOOKUP(個人情報!$D365,登録者リスト!$A$1:$H$43729,4,FALSE)=基本情報!$D$6,VLOOKUP(個人情報!$D365,登録者リスト!$A$1:$H$43729,8,FALSE),""),""))</f>
        <v/>
      </c>
      <c r="I365" s="216"/>
      <c r="J365" s="216"/>
      <c r="K365" s="218" t="str">
        <f>IFERROR(IF(I365="","",IF(AND(I365&lt;&gt;"107 ハーフマラソン",I365&lt;&gt;"062 10000mW"),IF(BA365="T",IF(VALUE(M365)&lt;=AY365,"A標準",IF(VALUE(M365)&lt;=AZ365,"B標準","未突破")),IF(VALUE(M365)&gt;=AY365,"A標準",IF(VALUE(M365)&gt;=AZ365,"B標準","未突破"))),IF(VALUE(M365)&lt;=AZ365,"","未突破"))),"")</f>
        <v/>
      </c>
      <c r="L365" s="105"/>
      <c r="M365" s="267" t="str">
        <f>IF(U365="",ASC(N365&amp;IF(P365&lt;&gt;"",TEXT(P365,"00"),"")&amp;IF(R365&lt;&gt;"",TEXT(R365,"00"),"")&amp;IF(T365&lt;&gt;"",TEXT(T365,"00"),"")),ASC(U365))</f>
        <v/>
      </c>
      <c r="N365" s="223"/>
      <c r="O365" s="196" t="s">
        <v>239</v>
      </c>
      <c r="P365" s="250"/>
      <c r="Q365" s="196" t="s">
        <v>240</v>
      </c>
      <c r="R365" s="250"/>
      <c r="S365" s="208" t="s">
        <v>241</v>
      </c>
      <c r="T365" s="252"/>
      <c r="U365" s="150"/>
      <c r="V365" s="152"/>
      <c r="W365" s="153" t="s">
        <v>23</v>
      </c>
      <c r="X365" s="161"/>
      <c r="Y365" s="153" t="s">
        <v>24</v>
      </c>
      <c r="Z365" s="161"/>
      <c r="AA365" s="153" t="s">
        <v>26</v>
      </c>
      <c r="AB365" s="216"/>
      <c r="AC365" s="101" t="e">
        <f>IF(#REF!="",ASC(AD365&amp;IF(AF365&lt;&gt;"",TEXT(AF365,"00"),"")&amp;IF(AH365&lt;&gt;"",TEXT(AH365,"00"),"")&amp;IF(AJ365&lt;&gt;"",TEXT(AJ365,"00"),"")),ASC(#REF!))</f>
        <v>#REF!</v>
      </c>
      <c r="AD365" s="198" t="str">
        <f>IF(I365="","",IF(I365="201 十種競技","",VLOOKUP(I365,大学記録!$A$3:$H$5,2,FALSE)))</f>
        <v/>
      </c>
      <c r="AE365" s="200" t="s">
        <v>239</v>
      </c>
      <c r="AF365" s="202" t="str">
        <f>IF(I365="","",IF(I365="201 十種競技","",VLOOKUP(I365,大学記録!$A$3:$H$5,4,FALSE)))</f>
        <v/>
      </c>
      <c r="AG365" s="200" t="s">
        <v>240</v>
      </c>
      <c r="AH365" s="202" t="str">
        <f>IF(I365="","",IF(I365="201 十種競技","",VLOOKUP(I365,大学記録!$A$3:$H$5,6,FALSE)))</f>
        <v/>
      </c>
      <c r="AI365" s="204" t="s">
        <v>241</v>
      </c>
      <c r="AJ365" s="262" t="str">
        <f>IF(I365="","",IF(I365="201 十種競技","",VLOOKUP(I365,大学記録!$A$3:$H$5,8,FALSE)))</f>
        <v/>
      </c>
      <c r="AK365" s="223"/>
      <c r="AL365" s="196" t="s">
        <v>239</v>
      </c>
      <c r="AM365" s="250"/>
      <c r="AN365" s="196" t="s">
        <v>240</v>
      </c>
      <c r="AO365" s="250"/>
      <c r="AP365" s="208" t="s">
        <v>241</v>
      </c>
      <c r="AQ365" s="287"/>
      <c r="AS365" s="5" t="str">
        <f>IF(AND(I365&lt;&gt;"107 ハーフマラソン",I365&lt;&gt;"062 10000mW"),D365 &amp; "-" &amp; I365,D365 &amp; "-" &amp; I365 &amp; J365)</f>
        <v>-</v>
      </c>
      <c r="AT365" s="5" t="str">
        <f>IF(ISERROR(VLOOKUP(個人情報!$AS365,登録者リスト!#REF!,4,FALSE)),"○","")</f>
        <v>○</v>
      </c>
      <c r="AU365" s="5" t="e">
        <f>IF(AND(I365&lt;&gt;"107 ハーフマラソン",I365&lt;&gt;"062 10000mW"),#REF! &amp; "-" &amp; I365,#REF! &amp; "-" &amp; I365 &amp; J365)</f>
        <v>#REF!</v>
      </c>
      <c r="AV365" s="5" t="str">
        <f>IF(ISERROR(VLOOKUP(AU365,突破者リスト外資格記録入力シート!$D$7:$M$106,2,FALSE)),"○","")</f>
        <v>○</v>
      </c>
      <c r="AW365" s="5" t="str">
        <f>IF(C365="○","整理番号","登録番号")</f>
        <v>登録番号</v>
      </c>
      <c r="AX365" s="5" t="str">
        <f>IF(I365="107 ハーフマラソン","H",IF(I365="062 10000mW","W",""))</f>
        <v/>
      </c>
      <c r="AY365" s="5" t="e">
        <f>VLOOKUP($I365 &amp; $J365,標準記録!$A$1:$D$26,2,FALSE)</f>
        <v>#N/A</v>
      </c>
      <c r="AZ365" s="5" t="e">
        <f>VLOOKUP($I365 &amp; $J365,標準記録!$A$1:$D$26,3,FALSE)</f>
        <v>#N/A</v>
      </c>
      <c r="BA365" s="5" t="e">
        <f>VLOOKUP($I365 &amp; $J365,標準記録!$A$1:$D$26,4,FALSE)</f>
        <v>#N/A</v>
      </c>
      <c r="BB365" s="5" t="str">
        <f>IF(BC365="","",A365)</f>
        <v/>
      </c>
      <c r="BC365" s="5" t="str">
        <f>IF(OR(I365="201 十種競技",I365="202 七種競技"),#REF!,"")</f>
        <v/>
      </c>
      <c r="BD365" s="5" t="str">
        <f>IF(I365="107 ハーフマラソン",#REF!,"")</f>
        <v/>
      </c>
      <c r="BE365" s="5" t="str">
        <f>I365 &amp; K365</f>
        <v/>
      </c>
      <c r="BF365" s="5">
        <f>I365</f>
        <v>0</v>
      </c>
      <c r="BG365" s="5">
        <f>COUNTIF($BF$5:$BF$401,I365)</f>
        <v>160</v>
      </c>
      <c r="BH365" s="5">
        <f>COUNTIF($BE$5:$BE$401,I365 &amp; "B標準")</f>
        <v>0</v>
      </c>
      <c r="BI365" s="5" t="str">
        <f>D363 &amp; D365</f>
        <v>登録番号</v>
      </c>
    </row>
    <row r="366" spans="1:61" ht="14.25" thickBot="1" x14ac:dyDescent="0.2">
      <c r="A366" s="308"/>
      <c r="B366" s="272"/>
      <c r="C366" s="226"/>
      <c r="D366" s="224"/>
      <c r="E366" s="121" t="str">
        <f>IF(C365="○",IF($D365&lt;&gt;"",VLOOKUP($D365,新規学連登録者入力シート!$A$2:$U$101,7,FALSE),""),IF($D365&lt;&gt;"",IF(VLOOKUP(個人情報!$D365,登録者リスト!$A$1:$F$43729,4,FALSE)=基本情報!$D$6,VLOOKUP(個人情報!$D365,登録者リスト!$A$1:$F$43729,2,FALSE),""),""))</f>
        <v/>
      </c>
      <c r="F366" s="215"/>
      <c r="G366" s="121" t="str">
        <f>IF(C365="○",IF($D365&lt;&gt;"",VLOOKUP($D365,新規学連登録者入力シート!$A$2:$U$101,19,FALSE),""),IF($D365&lt;&gt;"",IF(VLOOKUP(個人情報!$D365,登録者リスト!$A$1:$F$43729,4,FALSE)=基本情報!$D$6,VLOOKUP(個人情報!$D365,登録者リスト!$A$1:$F$43729,6,FALSE),""),""))</f>
        <v/>
      </c>
      <c r="H366" s="213"/>
      <c r="I366" s="217"/>
      <c r="J366" s="217"/>
      <c r="K366" s="219"/>
      <c r="L366" s="106"/>
      <c r="M366" s="268"/>
      <c r="N366" s="224"/>
      <c r="O366" s="197"/>
      <c r="P366" s="251"/>
      <c r="Q366" s="197"/>
      <c r="R366" s="251"/>
      <c r="S366" s="209"/>
      <c r="T366" s="253"/>
      <c r="U366" s="162"/>
      <c r="V366" s="154"/>
      <c r="W366" s="155" t="s">
        <v>23</v>
      </c>
      <c r="X366" s="94"/>
      <c r="Y366" s="155" t="s">
        <v>25</v>
      </c>
      <c r="Z366" s="94"/>
      <c r="AA366" s="155" t="s">
        <v>26</v>
      </c>
      <c r="AB366" s="217"/>
      <c r="AC366" s="102" t="e">
        <f>IF(#REF!="",ASC(AD365&amp;IF(AF366&lt;&gt;"",TEXT(AF366,"00"),"")&amp;IF(AH366&lt;&gt;"",TEXT(AH366,"00"),"")&amp;IF(AJ366&lt;&gt;"",TEXT(AJ366,"00"),"")),ASC(#REF!))</f>
        <v>#REF!</v>
      </c>
      <c r="AD366" s="199"/>
      <c r="AE366" s="201"/>
      <c r="AF366" s="203"/>
      <c r="AG366" s="201"/>
      <c r="AH366" s="203"/>
      <c r="AI366" s="205"/>
      <c r="AJ366" s="263"/>
      <c r="AK366" s="224"/>
      <c r="AL366" s="197"/>
      <c r="AM366" s="251"/>
      <c r="AN366" s="197"/>
      <c r="AO366" s="251"/>
      <c r="AP366" s="209"/>
      <c r="AQ366" s="288"/>
      <c r="AS366" s="5" t="str">
        <f>IF(AND(I366&lt;&gt;"107 ハーフマラソン",I366&lt;&gt;"062 10000mW"),D365 &amp; "-" &amp; I366,D365 &amp; "-" &amp; I366 &amp; J366)</f>
        <v>-</v>
      </c>
      <c r="AT366" s="5" t="str">
        <f>IF(ISERROR(VLOOKUP(個人情報!$AS366,登録者リスト!#REF!,4,FALSE)),"○","")</f>
        <v>○</v>
      </c>
      <c r="AU366" s="5" t="e">
        <f>IF(AND(I366&lt;&gt;"107 ハーフマラソン",I366&lt;&gt;"062 10000mW"),#REF! &amp; "-" &amp; I366,#REF! &amp; "-" &amp; I366 &amp; J366)</f>
        <v>#REF!</v>
      </c>
      <c r="AV366" s="5" t="str">
        <f>IF(ISERROR(VLOOKUP(AU366,突破者リスト外資格記録入力シート!$D$7:$M$106,2,FALSE)),"○","")</f>
        <v>○</v>
      </c>
      <c r="AX366" s="5" t="str">
        <f>IF(I366="107 ハーフマラソン","H",IF(I366="062 10000mW","W",""))</f>
        <v/>
      </c>
      <c r="AY366" s="5" t="e">
        <f>VLOOKUP($I366 &amp; $J366,標準記録!$A$1:$D$26,2,FALSE)</f>
        <v>#N/A</v>
      </c>
      <c r="AZ366" s="5" t="e">
        <f>VLOOKUP($I366 &amp; $J366,標準記録!$A$1:$D$26,3,FALSE)</f>
        <v>#N/A</v>
      </c>
      <c r="BA366" s="5" t="e">
        <f>VLOOKUP($I366 &amp; $J366,標準記録!$A$1:$D$26,4,FALSE)</f>
        <v>#N/A</v>
      </c>
      <c r="BB366" s="5" t="str">
        <f>IF(BC366="","",A365)</f>
        <v/>
      </c>
      <c r="BC366" s="5" t="str">
        <f>IF(OR(I366="201 十種競技",I366="202 七種競技"),#REF!,"")</f>
        <v/>
      </c>
      <c r="BD366" s="5" t="str">
        <f>IF(I366="107 ハーフマラソン",#REF!,"")</f>
        <v/>
      </c>
      <c r="BE366" s="5" t="str">
        <f>I366 &amp; K366</f>
        <v/>
      </c>
      <c r="BF366" s="5">
        <f>I366</f>
        <v>0</v>
      </c>
      <c r="BG366" s="5">
        <f>COUNTIF($BF$5:$BF$401,I366)</f>
        <v>160</v>
      </c>
      <c r="BH366" s="5">
        <f>COUNTIF($BE$5:$BE$401,I366 &amp; "B標準")</f>
        <v>0</v>
      </c>
    </row>
    <row r="367" spans="1:61" ht="15" thickTop="1" thickBot="1" x14ac:dyDescent="0.2">
      <c r="A367" s="309"/>
      <c r="B367" s="256" t="s">
        <v>128</v>
      </c>
      <c r="C367" s="257"/>
      <c r="D367" s="257"/>
      <c r="E367" s="257"/>
      <c r="F367" s="257"/>
      <c r="G367" s="258"/>
      <c r="H367" s="118"/>
      <c r="I367" s="259"/>
      <c r="J367" s="260"/>
      <c r="K367" s="260"/>
      <c r="L367" s="260"/>
      <c r="M367" s="260"/>
      <c r="N367" s="260"/>
      <c r="O367" s="260"/>
      <c r="P367" s="260"/>
      <c r="Q367" s="260"/>
      <c r="R367" s="260"/>
      <c r="S367" s="260"/>
      <c r="T367" s="260"/>
      <c r="U367" s="260"/>
      <c r="V367" s="260"/>
      <c r="W367" s="260"/>
      <c r="X367" s="260"/>
      <c r="Y367" s="260"/>
      <c r="Z367" s="260"/>
      <c r="AA367" s="260"/>
      <c r="AB367" s="260"/>
      <c r="AC367" s="260"/>
      <c r="AD367" s="260"/>
      <c r="AE367" s="260"/>
      <c r="AF367" s="260"/>
      <c r="AG367" s="260"/>
      <c r="AH367" s="260"/>
      <c r="AI367" s="260"/>
      <c r="AJ367" s="260"/>
      <c r="AK367" s="260"/>
      <c r="AL367" s="260"/>
      <c r="AM367" s="260"/>
      <c r="AN367" s="260"/>
      <c r="AO367" s="260"/>
      <c r="AP367" s="260"/>
      <c r="AQ367" s="261"/>
    </row>
    <row r="368" spans="1:61" ht="27" x14ac:dyDescent="0.15">
      <c r="A368" s="305"/>
      <c r="B368" s="289" t="s">
        <v>0</v>
      </c>
      <c r="C368" s="289" t="s">
        <v>242</v>
      </c>
      <c r="D368" s="289" t="str">
        <f>IF(C370="○","整理番号","登録番号")</f>
        <v>登録番号</v>
      </c>
      <c r="E368" s="134" t="s">
        <v>13550</v>
      </c>
      <c r="F368" s="291" t="s">
        <v>275</v>
      </c>
      <c r="G368" s="147" t="s">
        <v>1</v>
      </c>
      <c r="H368" s="269" t="s">
        <v>13551</v>
      </c>
      <c r="I368" s="292" t="s">
        <v>2</v>
      </c>
      <c r="J368" s="269" t="s">
        <v>284</v>
      </c>
      <c r="K368" s="269" t="s">
        <v>3</v>
      </c>
      <c r="L368" s="136" t="s">
        <v>243</v>
      </c>
      <c r="M368" s="137" t="s">
        <v>16</v>
      </c>
      <c r="N368" s="274" t="s">
        <v>4</v>
      </c>
      <c r="O368" s="275"/>
      <c r="P368" s="275"/>
      <c r="Q368" s="275"/>
      <c r="R368" s="275"/>
      <c r="S368" s="275"/>
      <c r="T368" s="275"/>
      <c r="U368" s="275"/>
      <c r="V368" s="275"/>
      <c r="W368" s="275"/>
      <c r="X368" s="275"/>
      <c r="Y368" s="275"/>
      <c r="Z368" s="275"/>
      <c r="AA368" s="275"/>
      <c r="AB368" s="276"/>
      <c r="AC368" s="138" t="s">
        <v>16</v>
      </c>
      <c r="AD368" s="277" t="s">
        <v>448</v>
      </c>
      <c r="AE368" s="278"/>
      <c r="AF368" s="278"/>
      <c r="AG368" s="278"/>
      <c r="AH368" s="278"/>
      <c r="AI368" s="278"/>
      <c r="AJ368" s="278"/>
      <c r="AK368" s="274" t="s">
        <v>445</v>
      </c>
      <c r="AL368" s="275"/>
      <c r="AM368" s="275"/>
      <c r="AN368" s="275"/>
      <c r="AO368" s="275"/>
      <c r="AP368" s="275"/>
      <c r="AQ368" s="279"/>
    </row>
    <row r="369" spans="1:61" ht="14.25" thickBot="1" x14ac:dyDescent="0.2">
      <c r="A369" s="306"/>
      <c r="B369" s="290"/>
      <c r="C369" s="290"/>
      <c r="D369" s="290"/>
      <c r="E369" s="139" t="s">
        <v>6</v>
      </c>
      <c r="F369" s="270"/>
      <c r="G369" s="148" t="s">
        <v>7</v>
      </c>
      <c r="H369" s="270"/>
      <c r="I369" s="293"/>
      <c r="J369" s="273"/>
      <c r="K369" s="273"/>
      <c r="L369" s="141"/>
      <c r="M369" s="142"/>
      <c r="N369" s="280" t="s">
        <v>8</v>
      </c>
      <c r="O369" s="281"/>
      <c r="P369" s="281"/>
      <c r="Q369" s="281"/>
      <c r="R369" s="281"/>
      <c r="S369" s="281"/>
      <c r="T369" s="282"/>
      <c r="U369" s="151"/>
      <c r="V369" s="143" t="s">
        <v>10</v>
      </c>
      <c r="W369" s="144"/>
      <c r="X369" s="160"/>
      <c r="Y369" s="144"/>
      <c r="Z369" s="160"/>
      <c r="AA369" s="145"/>
      <c r="AB369" s="140" t="s">
        <v>11</v>
      </c>
      <c r="AC369" s="146"/>
      <c r="AD369" s="283" t="s">
        <v>8</v>
      </c>
      <c r="AE369" s="284"/>
      <c r="AF369" s="284"/>
      <c r="AG369" s="284"/>
      <c r="AH369" s="284"/>
      <c r="AI369" s="284"/>
      <c r="AJ369" s="285"/>
      <c r="AK369" s="280" t="s">
        <v>8</v>
      </c>
      <c r="AL369" s="281"/>
      <c r="AM369" s="281"/>
      <c r="AN369" s="281"/>
      <c r="AO369" s="281"/>
      <c r="AP369" s="281"/>
      <c r="AQ369" s="286"/>
    </row>
    <row r="370" spans="1:61" ht="13.5" customHeight="1" x14ac:dyDescent="0.15">
      <c r="A370" s="307">
        <v>74</v>
      </c>
      <c r="B370" s="271" t="str">
        <f>IF(OR(B365="",E370=""),"",B365+1)</f>
        <v/>
      </c>
      <c r="C370" s="225"/>
      <c r="D370" s="223"/>
      <c r="E370" s="119" t="str">
        <f>IF(C370="○",IF($D370&lt;&gt;"",VLOOKUP($D370,新規学連登録者入力シート!$A$2:$U$101,8,FALSE),""),IF($D370&lt;&gt;"",IF(VLOOKUP(個人情報!$D370,登録者リスト!$A$1:$F$43729,4,FALSE)=基本情報!$D$6,VLOOKUP(個人情報!$D370,登録者リスト!$A$1:$F$43729,3,FALSE),""),""))</f>
        <v/>
      </c>
      <c r="F370" s="214" t="str">
        <f>IF(C370="○",IF($D370&lt;&gt;"",VLOOKUP($D370,新規学連登録者入力シート!$A$2:$U$101,9,FALSE),""),IF($D370&lt;&gt;"",IF(VLOOKUP(個人情報!$D370,登録者リスト!$A$1:$G$43729,4,FALSE)=基本情報!$D$6,VLOOKUP(個人情報!$D370,登録者リスト!$A$1:$G$43729,7,FALSE),""),""))</f>
        <v/>
      </c>
      <c r="G370" s="120" t="str">
        <f>IF(C370="○",IF($D370&lt;&gt;"",VLOOKUP($D370,新規学連登録者入力シート!$A$2:$U$101,14,FALSE),""),IF($D370&lt;&gt;"",IF(VLOOKUP(個人情報!$D370,登録者リスト!$A$1:$F$43729,4,FALSE)=基本情報!$D$6,VLOOKUP(個人情報!$D370,登録者リスト!$A$1:$F$43729,5,FALSE),""),""))</f>
        <v/>
      </c>
      <c r="H370" s="212" t="str">
        <f>IF(C370="○",IF($D370&lt;&gt;"",VLOOKUP($D370,新規学連登録者入力シート!$A$2:$U$101,19,FALSE),""),IF($D370&lt;&gt;"",IF(VLOOKUP(個人情報!$D370,登録者リスト!$A$1:$H$43729,4,FALSE)=基本情報!$D$6,VLOOKUP(個人情報!$D370,登録者リスト!$A$1:$H$43729,8,FALSE),""),""))</f>
        <v/>
      </c>
      <c r="I370" s="216"/>
      <c r="J370" s="216"/>
      <c r="K370" s="218" t="str">
        <f>IFERROR(IF(I370="","",IF(AND(I370&lt;&gt;"107 ハーフマラソン",I370&lt;&gt;"062 10000mW"),IF(BA370="T",IF(VALUE(M370)&lt;=AY370,"A標準",IF(VALUE(M370)&lt;=AZ370,"B標準","未突破")),IF(VALUE(M370)&gt;=AY370,"A標準",IF(VALUE(M370)&gt;=AZ370,"B標準","未突破"))),IF(VALUE(M370)&lt;=AZ370,"","未突破"))),"")</f>
        <v/>
      </c>
      <c r="L370" s="105"/>
      <c r="M370" s="267" t="str">
        <f>IF(U370="",ASC(N370&amp;IF(P370&lt;&gt;"",TEXT(P370,"00"),"")&amp;IF(R370&lt;&gt;"",TEXT(R370,"00"),"")&amp;IF(T370&lt;&gt;"",TEXT(T370,"00"),"")),ASC(U370))</f>
        <v/>
      </c>
      <c r="N370" s="223"/>
      <c r="O370" s="196" t="s">
        <v>239</v>
      </c>
      <c r="P370" s="250"/>
      <c r="Q370" s="196" t="s">
        <v>240</v>
      </c>
      <c r="R370" s="250"/>
      <c r="S370" s="208" t="s">
        <v>241</v>
      </c>
      <c r="T370" s="252"/>
      <c r="U370" s="150"/>
      <c r="V370" s="152"/>
      <c r="W370" s="153" t="s">
        <v>23</v>
      </c>
      <c r="X370" s="161"/>
      <c r="Y370" s="153" t="s">
        <v>24</v>
      </c>
      <c r="Z370" s="161"/>
      <c r="AA370" s="153" t="s">
        <v>26</v>
      </c>
      <c r="AB370" s="216"/>
      <c r="AC370" s="101" t="e">
        <f>IF(#REF!="",ASC(AD370&amp;IF(AF370&lt;&gt;"",TEXT(AF370,"00"),"")&amp;IF(AH370&lt;&gt;"",TEXT(AH370,"00"),"")&amp;IF(AJ370&lt;&gt;"",TEXT(AJ370,"00"),"")),ASC(#REF!))</f>
        <v>#REF!</v>
      </c>
      <c r="AD370" s="198" t="str">
        <f>IF(I370="","",IF(I370="201 十種競技","",VLOOKUP(I370,大学記録!$A$3:$H$5,2,FALSE)))</f>
        <v/>
      </c>
      <c r="AE370" s="200" t="s">
        <v>239</v>
      </c>
      <c r="AF370" s="202" t="str">
        <f>IF(I370="","",IF(I370="201 十種競技","",VLOOKUP(I370,大学記録!$A$3:$H$5,4,FALSE)))</f>
        <v/>
      </c>
      <c r="AG370" s="200" t="s">
        <v>240</v>
      </c>
      <c r="AH370" s="202" t="str">
        <f>IF(I370="","",IF(I370="201 十種競技","",VLOOKUP(I370,大学記録!$A$3:$H$5,6,FALSE)))</f>
        <v/>
      </c>
      <c r="AI370" s="204" t="s">
        <v>241</v>
      </c>
      <c r="AJ370" s="262" t="str">
        <f>IF(I370="","",IF(I370="201 十種競技","",VLOOKUP(I370,大学記録!$A$3:$H$5,8,FALSE)))</f>
        <v/>
      </c>
      <c r="AK370" s="223"/>
      <c r="AL370" s="196" t="s">
        <v>239</v>
      </c>
      <c r="AM370" s="250"/>
      <c r="AN370" s="196" t="s">
        <v>240</v>
      </c>
      <c r="AO370" s="250"/>
      <c r="AP370" s="208" t="s">
        <v>241</v>
      </c>
      <c r="AQ370" s="287"/>
      <c r="AS370" s="5" t="str">
        <f>IF(AND(I370&lt;&gt;"107 ハーフマラソン",I370&lt;&gt;"062 10000mW"),D370 &amp; "-" &amp; I370,D370 &amp; "-" &amp; I370 &amp; J370)</f>
        <v>-</v>
      </c>
      <c r="AT370" s="5" t="str">
        <f>IF(ISERROR(VLOOKUP(個人情報!$AS370,登録者リスト!#REF!,4,FALSE)),"○","")</f>
        <v>○</v>
      </c>
      <c r="AU370" s="5" t="e">
        <f>IF(AND(I370&lt;&gt;"107 ハーフマラソン",I370&lt;&gt;"062 10000mW"),#REF! &amp; "-" &amp; I370,#REF! &amp; "-" &amp; I370 &amp; J370)</f>
        <v>#REF!</v>
      </c>
      <c r="AV370" s="5" t="str">
        <f>IF(ISERROR(VLOOKUP(AU370,突破者リスト外資格記録入力シート!$D$7:$M$106,2,FALSE)),"○","")</f>
        <v>○</v>
      </c>
      <c r="AW370" s="5" t="str">
        <f>IF(C370="○","整理番号","登録番号")</f>
        <v>登録番号</v>
      </c>
      <c r="AX370" s="5" t="str">
        <f>IF(I370="107 ハーフマラソン","H",IF(I370="062 10000mW","W",""))</f>
        <v/>
      </c>
      <c r="AY370" s="5" t="e">
        <f>VLOOKUP($I370 &amp; $J370,標準記録!$A$1:$D$26,2,FALSE)</f>
        <v>#N/A</v>
      </c>
      <c r="AZ370" s="5" t="e">
        <f>VLOOKUP($I370 &amp; $J370,標準記録!$A$1:$D$26,3,FALSE)</f>
        <v>#N/A</v>
      </c>
      <c r="BA370" s="5" t="e">
        <f>VLOOKUP($I370 &amp; $J370,標準記録!$A$1:$D$26,4,FALSE)</f>
        <v>#N/A</v>
      </c>
      <c r="BB370" s="5" t="str">
        <f>IF(BC370="","",A370)</f>
        <v/>
      </c>
      <c r="BC370" s="5" t="str">
        <f>IF(OR(I370="201 十種競技",I370="202 七種競技"),#REF!,"")</f>
        <v/>
      </c>
      <c r="BD370" s="5" t="str">
        <f>IF(I370="107 ハーフマラソン",#REF!,"")</f>
        <v/>
      </c>
      <c r="BE370" s="5" t="str">
        <f>I370 &amp; K370</f>
        <v/>
      </c>
      <c r="BF370" s="5">
        <f>I370</f>
        <v>0</v>
      </c>
      <c r="BG370" s="5">
        <f>COUNTIF($BF$5:$BF$401,I370)</f>
        <v>160</v>
      </c>
      <c r="BH370" s="5">
        <f>COUNTIF($BE$5:$BE$401,I370 &amp; "B標準")</f>
        <v>0</v>
      </c>
      <c r="BI370" s="5" t="str">
        <f>D368 &amp; D370</f>
        <v>登録番号</v>
      </c>
    </row>
    <row r="371" spans="1:61" ht="14.25" customHeight="1" thickBot="1" x14ac:dyDescent="0.2">
      <c r="A371" s="308"/>
      <c r="B371" s="272"/>
      <c r="C371" s="226"/>
      <c r="D371" s="224"/>
      <c r="E371" s="121" t="str">
        <f>IF(C370="○",IF($D370&lt;&gt;"",VLOOKUP($D370,新規学連登録者入力シート!$A$2:$U$101,7,FALSE),""),IF($D370&lt;&gt;"",IF(VLOOKUP(個人情報!$D370,登録者リスト!$A$1:$F$43729,4,FALSE)=基本情報!$D$6,VLOOKUP(個人情報!$D370,登録者リスト!$A$1:$F$43729,2,FALSE),""),""))</f>
        <v/>
      </c>
      <c r="F371" s="215"/>
      <c r="G371" s="121" t="str">
        <f>IF(C370="○",IF($D370&lt;&gt;"",VLOOKUP($D370,新規学連登録者入力シート!$A$2:$U$101,19,FALSE),""),IF($D370&lt;&gt;"",IF(VLOOKUP(個人情報!$D370,登録者リスト!$A$1:$F$43729,4,FALSE)=基本情報!$D$6,VLOOKUP(個人情報!$D370,登録者リスト!$A$1:$F$43729,6,FALSE),""),""))</f>
        <v/>
      </c>
      <c r="H371" s="213"/>
      <c r="I371" s="217"/>
      <c r="J371" s="217"/>
      <c r="K371" s="219"/>
      <c r="L371" s="106"/>
      <c r="M371" s="268"/>
      <c r="N371" s="224"/>
      <c r="O371" s="197"/>
      <c r="P371" s="251"/>
      <c r="Q371" s="197"/>
      <c r="R371" s="251"/>
      <c r="S371" s="209"/>
      <c r="T371" s="253"/>
      <c r="U371" s="162"/>
      <c r="V371" s="154"/>
      <c r="W371" s="155" t="s">
        <v>23</v>
      </c>
      <c r="X371" s="94"/>
      <c r="Y371" s="155" t="s">
        <v>25</v>
      </c>
      <c r="Z371" s="94"/>
      <c r="AA371" s="155" t="s">
        <v>26</v>
      </c>
      <c r="AB371" s="217"/>
      <c r="AC371" s="102" t="e">
        <f>IF(#REF!="",ASC(AD370&amp;IF(AF371&lt;&gt;"",TEXT(AF371,"00"),"")&amp;IF(AH371&lt;&gt;"",TEXT(AH371,"00"),"")&amp;IF(AJ371&lt;&gt;"",TEXT(AJ371,"00"),"")),ASC(#REF!))</f>
        <v>#REF!</v>
      </c>
      <c r="AD371" s="199"/>
      <c r="AE371" s="201"/>
      <c r="AF371" s="203"/>
      <c r="AG371" s="201"/>
      <c r="AH371" s="203"/>
      <c r="AI371" s="205"/>
      <c r="AJ371" s="263"/>
      <c r="AK371" s="224"/>
      <c r="AL371" s="197"/>
      <c r="AM371" s="251"/>
      <c r="AN371" s="197"/>
      <c r="AO371" s="251"/>
      <c r="AP371" s="209"/>
      <c r="AQ371" s="288"/>
      <c r="AS371" s="5" t="str">
        <f>IF(AND(I371&lt;&gt;"107 ハーフマラソン",I371&lt;&gt;"062 10000mW"),D370 &amp; "-" &amp; I371,D370 &amp; "-" &amp; I371 &amp; J371)</f>
        <v>-</v>
      </c>
      <c r="AT371" s="5" t="str">
        <f>IF(ISERROR(VLOOKUP(個人情報!$AS371,登録者リスト!#REF!,4,FALSE)),"○","")</f>
        <v>○</v>
      </c>
      <c r="AU371" s="5" t="e">
        <f>IF(AND(I371&lt;&gt;"107 ハーフマラソン",I371&lt;&gt;"062 10000mW"),#REF! &amp; "-" &amp; I371,#REF! &amp; "-" &amp; I371 &amp; J371)</f>
        <v>#REF!</v>
      </c>
      <c r="AV371" s="5" t="str">
        <f>IF(ISERROR(VLOOKUP(AU371,突破者リスト外資格記録入力シート!$D$7:$M$106,2,FALSE)),"○","")</f>
        <v>○</v>
      </c>
      <c r="AX371" s="5" t="str">
        <f>IF(I371="107 ハーフマラソン","H",IF(I371="062 10000mW","W",""))</f>
        <v/>
      </c>
      <c r="AY371" s="5" t="e">
        <f>VLOOKUP($I371 &amp; $J371,標準記録!$A$1:$D$26,2,FALSE)</f>
        <v>#N/A</v>
      </c>
      <c r="AZ371" s="5" t="e">
        <f>VLOOKUP($I371 &amp; $J371,標準記録!$A$1:$D$26,3,FALSE)</f>
        <v>#N/A</v>
      </c>
      <c r="BA371" s="5" t="e">
        <f>VLOOKUP($I371 &amp; $J371,標準記録!$A$1:$D$26,4,FALSE)</f>
        <v>#N/A</v>
      </c>
      <c r="BB371" s="5" t="str">
        <f>IF(BC371="","",A370)</f>
        <v/>
      </c>
      <c r="BC371" s="5" t="str">
        <f>IF(OR(I371="201 十種競技",I371="202 七種競技"),#REF!,"")</f>
        <v/>
      </c>
      <c r="BD371" s="5" t="str">
        <f>IF(I371="107 ハーフマラソン",#REF!,"")</f>
        <v/>
      </c>
      <c r="BE371" s="5" t="str">
        <f>I371 &amp; K371</f>
        <v/>
      </c>
      <c r="BF371" s="5">
        <f>I371</f>
        <v>0</v>
      </c>
      <c r="BG371" s="5">
        <f>COUNTIF($BF$5:$BF$401,I371)</f>
        <v>160</v>
      </c>
      <c r="BH371" s="5">
        <f>COUNTIF($BE$5:$BE$401,I371 &amp; "B標準")</f>
        <v>0</v>
      </c>
    </row>
    <row r="372" spans="1:61" ht="15" thickTop="1" thickBot="1" x14ac:dyDescent="0.2">
      <c r="A372" s="309"/>
      <c r="B372" s="256" t="s">
        <v>128</v>
      </c>
      <c r="C372" s="257"/>
      <c r="D372" s="257"/>
      <c r="E372" s="257"/>
      <c r="F372" s="257"/>
      <c r="G372" s="258"/>
      <c r="H372" s="118"/>
      <c r="I372" s="259"/>
      <c r="J372" s="260"/>
      <c r="K372" s="260"/>
      <c r="L372" s="260"/>
      <c r="M372" s="260"/>
      <c r="N372" s="260"/>
      <c r="O372" s="260"/>
      <c r="P372" s="260"/>
      <c r="Q372" s="260"/>
      <c r="R372" s="260"/>
      <c r="S372" s="260"/>
      <c r="T372" s="260"/>
      <c r="U372" s="260"/>
      <c r="V372" s="260"/>
      <c r="W372" s="260"/>
      <c r="X372" s="260"/>
      <c r="Y372" s="260"/>
      <c r="Z372" s="260"/>
      <c r="AA372" s="260"/>
      <c r="AB372" s="260"/>
      <c r="AC372" s="260"/>
      <c r="AD372" s="260"/>
      <c r="AE372" s="260"/>
      <c r="AF372" s="260"/>
      <c r="AG372" s="260"/>
      <c r="AH372" s="260"/>
      <c r="AI372" s="260"/>
      <c r="AJ372" s="260"/>
      <c r="AK372" s="260"/>
      <c r="AL372" s="260"/>
      <c r="AM372" s="260"/>
      <c r="AN372" s="260"/>
      <c r="AO372" s="260"/>
      <c r="AP372" s="260"/>
      <c r="AQ372" s="261"/>
    </row>
    <row r="373" spans="1:61" ht="27" x14ac:dyDescent="0.15">
      <c r="A373" s="305"/>
      <c r="B373" s="289" t="s">
        <v>0</v>
      </c>
      <c r="C373" s="289" t="s">
        <v>242</v>
      </c>
      <c r="D373" s="289" t="str">
        <f>IF(C375="○","整理番号","登録番号")</f>
        <v>登録番号</v>
      </c>
      <c r="E373" s="134" t="s">
        <v>13550</v>
      </c>
      <c r="F373" s="291" t="s">
        <v>275</v>
      </c>
      <c r="G373" s="147" t="s">
        <v>1</v>
      </c>
      <c r="H373" s="269" t="s">
        <v>13551</v>
      </c>
      <c r="I373" s="292" t="s">
        <v>2</v>
      </c>
      <c r="J373" s="269" t="s">
        <v>284</v>
      </c>
      <c r="K373" s="269" t="s">
        <v>3</v>
      </c>
      <c r="L373" s="136" t="s">
        <v>243</v>
      </c>
      <c r="M373" s="137" t="s">
        <v>16</v>
      </c>
      <c r="N373" s="274" t="s">
        <v>4</v>
      </c>
      <c r="O373" s="275"/>
      <c r="P373" s="275"/>
      <c r="Q373" s="275"/>
      <c r="R373" s="275"/>
      <c r="S373" s="275"/>
      <c r="T373" s="275"/>
      <c r="U373" s="275"/>
      <c r="V373" s="275"/>
      <c r="W373" s="275"/>
      <c r="X373" s="275"/>
      <c r="Y373" s="275"/>
      <c r="Z373" s="275"/>
      <c r="AA373" s="275"/>
      <c r="AB373" s="276"/>
      <c r="AC373" s="138" t="s">
        <v>16</v>
      </c>
      <c r="AD373" s="277" t="s">
        <v>448</v>
      </c>
      <c r="AE373" s="278"/>
      <c r="AF373" s="278"/>
      <c r="AG373" s="278"/>
      <c r="AH373" s="278"/>
      <c r="AI373" s="278"/>
      <c r="AJ373" s="278"/>
      <c r="AK373" s="274" t="s">
        <v>445</v>
      </c>
      <c r="AL373" s="275"/>
      <c r="AM373" s="275"/>
      <c r="AN373" s="275"/>
      <c r="AO373" s="275"/>
      <c r="AP373" s="275"/>
      <c r="AQ373" s="279"/>
    </row>
    <row r="374" spans="1:61" ht="14.25" thickBot="1" x14ac:dyDescent="0.2">
      <c r="A374" s="306"/>
      <c r="B374" s="290"/>
      <c r="C374" s="290"/>
      <c r="D374" s="290"/>
      <c r="E374" s="139" t="s">
        <v>6</v>
      </c>
      <c r="F374" s="270"/>
      <c r="G374" s="148" t="s">
        <v>7</v>
      </c>
      <c r="H374" s="270"/>
      <c r="I374" s="293"/>
      <c r="J374" s="273"/>
      <c r="K374" s="273"/>
      <c r="L374" s="141"/>
      <c r="M374" s="142"/>
      <c r="N374" s="280" t="s">
        <v>8</v>
      </c>
      <c r="O374" s="281"/>
      <c r="P374" s="281"/>
      <c r="Q374" s="281"/>
      <c r="R374" s="281"/>
      <c r="S374" s="281"/>
      <c r="T374" s="282"/>
      <c r="U374" s="151"/>
      <c r="V374" s="143" t="s">
        <v>10</v>
      </c>
      <c r="W374" s="144"/>
      <c r="X374" s="160"/>
      <c r="Y374" s="144"/>
      <c r="Z374" s="160"/>
      <c r="AA374" s="145"/>
      <c r="AB374" s="140" t="s">
        <v>11</v>
      </c>
      <c r="AC374" s="146"/>
      <c r="AD374" s="283" t="s">
        <v>8</v>
      </c>
      <c r="AE374" s="284"/>
      <c r="AF374" s="284"/>
      <c r="AG374" s="284"/>
      <c r="AH374" s="284"/>
      <c r="AI374" s="284"/>
      <c r="AJ374" s="285"/>
      <c r="AK374" s="280" t="s">
        <v>8</v>
      </c>
      <c r="AL374" s="281"/>
      <c r="AM374" s="281"/>
      <c r="AN374" s="281"/>
      <c r="AO374" s="281"/>
      <c r="AP374" s="281"/>
      <c r="AQ374" s="286"/>
    </row>
    <row r="375" spans="1:61" x14ac:dyDescent="0.15">
      <c r="A375" s="307">
        <v>75</v>
      </c>
      <c r="B375" s="271" t="str">
        <f>IF(OR(B370="",E375=""),"",B370+1)</f>
        <v/>
      </c>
      <c r="C375" s="225"/>
      <c r="D375" s="223"/>
      <c r="E375" s="119" t="str">
        <f>IF(C375="○",IF($D375&lt;&gt;"",VLOOKUP($D375,新規学連登録者入力シート!$A$2:$U$101,8,FALSE),""),IF($D375&lt;&gt;"",IF(VLOOKUP(個人情報!$D375,登録者リスト!$A$1:$F$43729,4,FALSE)=基本情報!$D$6,VLOOKUP(個人情報!$D375,登録者リスト!$A$1:$F$43729,3,FALSE),""),""))</f>
        <v/>
      </c>
      <c r="F375" s="214" t="str">
        <f>IF(C375="○",IF($D375&lt;&gt;"",VLOOKUP($D375,新規学連登録者入力シート!$A$2:$U$101,9,FALSE),""),IF($D375&lt;&gt;"",IF(VLOOKUP(個人情報!$D375,登録者リスト!$A$1:$G$43729,4,FALSE)=基本情報!$D$6,VLOOKUP(個人情報!$D375,登録者リスト!$A$1:$G$43729,7,FALSE),""),""))</f>
        <v/>
      </c>
      <c r="G375" s="120" t="str">
        <f>IF(C375="○",IF($D375&lt;&gt;"",VLOOKUP($D375,新規学連登録者入力シート!$A$2:$U$101,14,FALSE),""),IF($D375&lt;&gt;"",IF(VLOOKUP(個人情報!$D375,登録者リスト!$A$1:$F$43729,4,FALSE)=基本情報!$D$6,VLOOKUP(個人情報!$D375,登録者リスト!$A$1:$F$43729,5,FALSE),""),""))</f>
        <v/>
      </c>
      <c r="H375" s="212" t="str">
        <f>IF(C375="○",IF($D375&lt;&gt;"",VLOOKUP($D375,新規学連登録者入力シート!$A$2:$U$101,19,FALSE),""),IF($D375&lt;&gt;"",IF(VLOOKUP(個人情報!$D375,登録者リスト!$A$1:$H$43729,4,FALSE)=基本情報!$D$6,VLOOKUP(個人情報!$D375,登録者リスト!$A$1:$H$43729,8,FALSE),""),""))</f>
        <v/>
      </c>
      <c r="I375" s="216"/>
      <c r="J375" s="216"/>
      <c r="K375" s="218" t="str">
        <f>IFERROR(IF(I375="","",IF(AND(I375&lt;&gt;"107 ハーフマラソン",I375&lt;&gt;"062 10000mW"),IF(BA375="T",IF(VALUE(M375)&lt;=AY375,"A標準",IF(VALUE(M375)&lt;=AZ375,"B標準","未突破")),IF(VALUE(M375)&gt;=AY375,"A標準",IF(VALUE(M375)&gt;=AZ375,"B標準","未突破"))),IF(VALUE(M375)&lt;=AZ375,"","未突破"))),"")</f>
        <v/>
      </c>
      <c r="L375" s="105"/>
      <c r="M375" s="267" t="str">
        <f>IF(U375="",ASC(N375&amp;IF(P375&lt;&gt;"",TEXT(P375,"00"),"")&amp;IF(R375&lt;&gt;"",TEXT(R375,"00"),"")&amp;IF(T375&lt;&gt;"",TEXT(T375,"00"),"")),ASC(U375))</f>
        <v/>
      </c>
      <c r="N375" s="223"/>
      <c r="O375" s="196" t="s">
        <v>239</v>
      </c>
      <c r="P375" s="250"/>
      <c r="Q375" s="196" t="s">
        <v>240</v>
      </c>
      <c r="R375" s="250"/>
      <c r="S375" s="208" t="s">
        <v>241</v>
      </c>
      <c r="T375" s="252"/>
      <c r="U375" s="150"/>
      <c r="V375" s="152"/>
      <c r="W375" s="153" t="s">
        <v>23</v>
      </c>
      <c r="X375" s="161"/>
      <c r="Y375" s="153" t="s">
        <v>24</v>
      </c>
      <c r="Z375" s="161"/>
      <c r="AA375" s="153" t="s">
        <v>26</v>
      </c>
      <c r="AB375" s="216"/>
      <c r="AC375" s="101" t="e">
        <f>IF(#REF!="",ASC(AD375&amp;IF(AF375&lt;&gt;"",TEXT(AF375,"00"),"")&amp;IF(AH375&lt;&gt;"",TEXT(AH375,"00"),"")&amp;IF(AJ375&lt;&gt;"",TEXT(AJ375,"00"),"")),ASC(#REF!))</f>
        <v>#REF!</v>
      </c>
      <c r="AD375" s="198" t="str">
        <f>IF(I375="","",IF(I375="201 十種競技","",VLOOKUP(I375,大学記録!$A$3:$H$5,2,FALSE)))</f>
        <v/>
      </c>
      <c r="AE375" s="200" t="s">
        <v>239</v>
      </c>
      <c r="AF375" s="202" t="str">
        <f>IF(I375="","",IF(I375="201 十種競技","",VLOOKUP(I375,大学記録!$A$3:$H$5,4,FALSE)))</f>
        <v/>
      </c>
      <c r="AG375" s="200" t="s">
        <v>240</v>
      </c>
      <c r="AH375" s="202" t="str">
        <f>IF(I375="","",IF(I375="201 十種競技","",VLOOKUP(I375,大学記録!$A$3:$H$5,6,FALSE)))</f>
        <v/>
      </c>
      <c r="AI375" s="204" t="s">
        <v>241</v>
      </c>
      <c r="AJ375" s="262" t="str">
        <f>IF(I375="","",IF(I375="201 十種競技","",VLOOKUP(I375,大学記録!$A$3:$H$5,8,FALSE)))</f>
        <v/>
      </c>
      <c r="AK375" s="223"/>
      <c r="AL375" s="196" t="s">
        <v>239</v>
      </c>
      <c r="AM375" s="250"/>
      <c r="AN375" s="196" t="s">
        <v>240</v>
      </c>
      <c r="AO375" s="250"/>
      <c r="AP375" s="208" t="s">
        <v>241</v>
      </c>
      <c r="AQ375" s="287"/>
      <c r="AS375" s="5" t="str">
        <f>IF(AND(I375&lt;&gt;"107 ハーフマラソン",I375&lt;&gt;"062 10000mW"),D375 &amp; "-" &amp; I375,D375 &amp; "-" &amp; I375 &amp; J375)</f>
        <v>-</v>
      </c>
      <c r="AT375" s="5" t="str">
        <f>IF(ISERROR(VLOOKUP(個人情報!$AS375,登録者リスト!#REF!,4,FALSE)),"○","")</f>
        <v>○</v>
      </c>
      <c r="AU375" s="5" t="e">
        <f>IF(AND(I375&lt;&gt;"107 ハーフマラソン",I375&lt;&gt;"062 10000mW"),#REF! &amp; "-" &amp; I375,#REF! &amp; "-" &amp; I375 &amp; J375)</f>
        <v>#REF!</v>
      </c>
      <c r="AV375" s="5" t="str">
        <f>IF(ISERROR(VLOOKUP(AU375,突破者リスト外資格記録入力シート!$D$7:$M$106,2,FALSE)),"○","")</f>
        <v>○</v>
      </c>
      <c r="AW375" s="5" t="str">
        <f>IF(C375="○","整理番号","登録番号")</f>
        <v>登録番号</v>
      </c>
      <c r="AX375" s="5" t="str">
        <f>IF(I375="107 ハーフマラソン","H",IF(I375="062 10000mW","W",""))</f>
        <v/>
      </c>
      <c r="AY375" s="5" t="e">
        <f>VLOOKUP($I375 &amp; $J375,標準記録!$A$1:$D$26,2,FALSE)</f>
        <v>#N/A</v>
      </c>
      <c r="AZ375" s="5" t="e">
        <f>VLOOKUP($I375 &amp; $J375,標準記録!$A$1:$D$26,3,FALSE)</f>
        <v>#N/A</v>
      </c>
      <c r="BA375" s="5" t="e">
        <f>VLOOKUP($I375 &amp; $J375,標準記録!$A$1:$D$26,4,FALSE)</f>
        <v>#N/A</v>
      </c>
      <c r="BB375" s="5" t="str">
        <f>IF(BC375="","",A375)</f>
        <v/>
      </c>
      <c r="BC375" s="5" t="str">
        <f>IF(OR(I375="201 十種競技",I375="202 七種競技"),#REF!,"")</f>
        <v/>
      </c>
      <c r="BD375" s="5" t="str">
        <f>IF(I375="107 ハーフマラソン",#REF!,"")</f>
        <v/>
      </c>
      <c r="BE375" s="5" t="str">
        <f>I375 &amp; K375</f>
        <v/>
      </c>
      <c r="BF375" s="5">
        <f>I375</f>
        <v>0</v>
      </c>
      <c r="BG375" s="5">
        <f>COUNTIF($BF$5:$BF$401,I375)</f>
        <v>160</v>
      </c>
      <c r="BH375" s="5">
        <f>COUNTIF($BE$5:$BE$401,I375 &amp; "B標準")</f>
        <v>0</v>
      </c>
      <c r="BI375" s="5" t="str">
        <f>D373 &amp; D375</f>
        <v>登録番号</v>
      </c>
    </row>
    <row r="376" spans="1:61" ht="14.25" thickBot="1" x14ac:dyDescent="0.2">
      <c r="A376" s="308"/>
      <c r="B376" s="272"/>
      <c r="C376" s="226"/>
      <c r="D376" s="224"/>
      <c r="E376" s="121" t="str">
        <f>IF(C375="○",IF($D375&lt;&gt;"",VLOOKUP($D375,新規学連登録者入力シート!$A$2:$U$101,7,FALSE),""),IF($D375&lt;&gt;"",IF(VLOOKUP(個人情報!$D375,登録者リスト!$A$1:$F$43729,4,FALSE)=基本情報!$D$6,VLOOKUP(個人情報!$D375,登録者リスト!$A$1:$F$43729,2,FALSE),""),""))</f>
        <v/>
      </c>
      <c r="F376" s="215"/>
      <c r="G376" s="121" t="str">
        <f>IF(C375="○",IF($D375&lt;&gt;"",VLOOKUP($D375,新規学連登録者入力シート!$A$2:$U$101,19,FALSE),""),IF($D375&lt;&gt;"",IF(VLOOKUP(個人情報!$D375,登録者リスト!$A$1:$F$43729,4,FALSE)=基本情報!$D$6,VLOOKUP(個人情報!$D375,登録者リスト!$A$1:$F$43729,6,FALSE),""),""))</f>
        <v/>
      </c>
      <c r="H376" s="213"/>
      <c r="I376" s="217"/>
      <c r="J376" s="217"/>
      <c r="K376" s="219"/>
      <c r="L376" s="106"/>
      <c r="M376" s="268"/>
      <c r="N376" s="224"/>
      <c r="O376" s="197"/>
      <c r="P376" s="251"/>
      <c r="Q376" s="197"/>
      <c r="R376" s="251"/>
      <c r="S376" s="209"/>
      <c r="T376" s="253"/>
      <c r="U376" s="162"/>
      <c r="V376" s="154"/>
      <c r="W376" s="155" t="s">
        <v>23</v>
      </c>
      <c r="X376" s="94"/>
      <c r="Y376" s="155" t="s">
        <v>25</v>
      </c>
      <c r="Z376" s="94"/>
      <c r="AA376" s="155" t="s">
        <v>26</v>
      </c>
      <c r="AB376" s="217"/>
      <c r="AC376" s="102" t="e">
        <f>IF(#REF!="",ASC(AD375&amp;IF(AF376&lt;&gt;"",TEXT(AF376,"00"),"")&amp;IF(AH376&lt;&gt;"",TEXT(AH376,"00"),"")&amp;IF(AJ376&lt;&gt;"",TEXT(AJ376,"00"),"")),ASC(#REF!))</f>
        <v>#REF!</v>
      </c>
      <c r="AD376" s="199"/>
      <c r="AE376" s="201"/>
      <c r="AF376" s="203"/>
      <c r="AG376" s="201"/>
      <c r="AH376" s="203"/>
      <c r="AI376" s="205"/>
      <c r="AJ376" s="263"/>
      <c r="AK376" s="224"/>
      <c r="AL376" s="197"/>
      <c r="AM376" s="251"/>
      <c r="AN376" s="197"/>
      <c r="AO376" s="251"/>
      <c r="AP376" s="209"/>
      <c r="AQ376" s="288"/>
      <c r="AS376" s="5" t="str">
        <f>IF(AND(I376&lt;&gt;"107 ハーフマラソン",I376&lt;&gt;"062 10000mW"),D375 &amp; "-" &amp; I376,D375 &amp; "-" &amp; I376 &amp; J376)</f>
        <v>-</v>
      </c>
      <c r="AT376" s="5" t="str">
        <f>IF(ISERROR(VLOOKUP(個人情報!$AS376,登録者リスト!#REF!,4,FALSE)),"○","")</f>
        <v>○</v>
      </c>
      <c r="AU376" s="5" t="e">
        <f>IF(AND(I376&lt;&gt;"107 ハーフマラソン",I376&lt;&gt;"062 10000mW"),#REF! &amp; "-" &amp; I376,#REF! &amp; "-" &amp; I376 &amp; J376)</f>
        <v>#REF!</v>
      </c>
      <c r="AV376" s="5" t="str">
        <f>IF(ISERROR(VLOOKUP(AU376,突破者リスト外資格記録入力シート!$D$7:$M$106,2,FALSE)),"○","")</f>
        <v>○</v>
      </c>
      <c r="AX376" s="5" t="str">
        <f>IF(I376="107 ハーフマラソン","H",IF(I376="062 10000mW","W",""))</f>
        <v/>
      </c>
      <c r="AY376" s="5" t="e">
        <f>VLOOKUP($I376 &amp; $J376,標準記録!$A$1:$D$26,2,FALSE)</f>
        <v>#N/A</v>
      </c>
      <c r="AZ376" s="5" t="e">
        <f>VLOOKUP($I376 &amp; $J376,標準記録!$A$1:$D$26,3,FALSE)</f>
        <v>#N/A</v>
      </c>
      <c r="BA376" s="5" t="e">
        <f>VLOOKUP($I376 &amp; $J376,標準記録!$A$1:$D$26,4,FALSE)</f>
        <v>#N/A</v>
      </c>
      <c r="BB376" s="5" t="str">
        <f>IF(BC376="","",A375)</f>
        <v/>
      </c>
      <c r="BC376" s="5" t="str">
        <f>IF(OR(I376="201 十種競技",I376="202 七種競技"),#REF!,"")</f>
        <v/>
      </c>
      <c r="BD376" s="5" t="str">
        <f>IF(I376="107 ハーフマラソン",#REF!,"")</f>
        <v/>
      </c>
      <c r="BE376" s="5" t="str">
        <f>I376 &amp; K376</f>
        <v/>
      </c>
      <c r="BF376" s="5">
        <f>I376</f>
        <v>0</v>
      </c>
      <c r="BG376" s="5">
        <f>COUNTIF($BF$5:$BF$401,I376)</f>
        <v>160</v>
      </c>
      <c r="BH376" s="5">
        <f>COUNTIF($BE$5:$BE$401,I376 &amp; "B標準")</f>
        <v>0</v>
      </c>
    </row>
    <row r="377" spans="1:61" ht="15" thickTop="1" thickBot="1" x14ac:dyDescent="0.2">
      <c r="A377" s="309"/>
      <c r="B377" s="256" t="s">
        <v>128</v>
      </c>
      <c r="C377" s="257"/>
      <c r="D377" s="257"/>
      <c r="E377" s="257"/>
      <c r="F377" s="257"/>
      <c r="G377" s="258"/>
      <c r="H377" s="118"/>
      <c r="I377" s="259"/>
      <c r="J377" s="260"/>
      <c r="K377" s="260"/>
      <c r="L377" s="260"/>
      <c r="M377" s="260"/>
      <c r="N377" s="260"/>
      <c r="O377" s="260"/>
      <c r="P377" s="260"/>
      <c r="Q377" s="260"/>
      <c r="R377" s="260"/>
      <c r="S377" s="260"/>
      <c r="T377" s="260"/>
      <c r="U377" s="260"/>
      <c r="V377" s="260"/>
      <c r="W377" s="260"/>
      <c r="X377" s="260"/>
      <c r="Y377" s="260"/>
      <c r="Z377" s="260"/>
      <c r="AA377" s="260"/>
      <c r="AB377" s="260"/>
      <c r="AC377" s="260"/>
      <c r="AD377" s="260"/>
      <c r="AE377" s="260"/>
      <c r="AF377" s="260"/>
      <c r="AG377" s="260"/>
      <c r="AH377" s="260"/>
      <c r="AI377" s="260"/>
      <c r="AJ377" s="260"/>
      <c r="AK377" s="260"/>
      <c r="AL377" s="260"/>
      <c r="AM377" s="260"/>
      <c r="AN377" s="260"/>
      <c r="AO377" s="260"/>
      <c r="AP377" s="260"/>
      <c r="AQ377" s="261"/>
    </row>
    <row r="378" spans="1:61" ht="27" x14ac:dyDescent="0.15">
      <c r="A378" s="305"/>
      <c r="B378" s="289" t="s">
        <v>0</v>
      </c>
      <c r="C378" s="289" t="s">
        <v>242</v>
      </c>
      <c r="D378" s="289" t="str">
        <f>IF(C380="○","整理番号","登録番号")</f>
        <v>登録番号</v>
      </c>
      <c r="E378" s="134" t="s">
        <v>13550</v>
      </c>
      <c r="F378" s="291" t="s">
        <v>275</v>
      </c>
      <c r="G378" s="147" t="s">
        <v>1</v>
      </c>
      <c r="H378" s="269" t="s">
        <v>13551</v>
      </c>
      <c r="I378" s="292" t="s">
        <v>2</v>
      </c>
      <c r="J378" s="269" t="s">
        <v>284</v>
      </c>
      <c r="K378" s="269" t="s">
        <v>3</v>
      </c>
      <c r="L378" s="136" t="s">
        <v>243</v>
      </c>
      <c r="M378" s="137" t="s">
        <v>16</v>
      </c>
      <c r="N378" s="274" t="s">
        <v>4</v>
      </c>
      <c r="O378" s="275"/>
      <c r="P378" s="275"/>
      <c r="Q378" s="275"/>
      <c r="R378" s="275"/>
      <c r="S378" s="275"/>
      <c r="T378" s="275"/>
      <c r="U378" s="275"/>
      <c r="V378" s="275"/>
      <c r="W378" s="275"/>
      <c r="X378" s="275"/>
      <c r="Y378" s="275"/>
      <c r="Z378" s="275"/>
      <c r="AA378" s="275"/>
      <c r="AB378" s="276"/>
      <c r="AC378" s="138" t="s">
        <v>16</v>
      </c>
      <c r="AD378" s="277" t="s">
        <v>448</v>
      </c>
      <c r="AE378" s="278"/>
      <c r="AF378" s="278"/>
      <c r="AG378" s="278"/>
      <c r="AH378" s="278"/>
      <c r="AI378" s="278"/>
      <c r="AJ378" s="278"/>
      <c r="AK378" s="274" t="s">
        <v>445</v>
      </c>
      <c r="AL378" s="275"/>
      <c r="AM378" s="275"/>
      <c r="AN378" s="275"/>
      <c r="AO378" s="275"/>
      <c r="AP378" s="275"/>
      <c r="AQ378" s="279"/>
    </row>
    <row r="379" spans="1:61" ht="14.25" thickBot="1" x14ac:dyDescent="0.2">
      <c r="A379" s="306"/>
      <c r="B379" s="290"/>
      <c r="C379" s="290"/>
      <c r="D379" s="290"/>
      <c r="E379" s="139" t="s">
        <v>6</v>
      </c>
      <c r="F379" s="270"/>
      <c r="G379" s="148" t="s">
        <v>7</v>
      </c>
      <c r="H379" s="270"/>
      <c r="I379" s="293"/>
      <c r="J379" s="273"/>
      <c r="K379" s="273"/>
      <c r="L379" s="141"/>
      <c r="M379" s="142"/>
      <c r="N379" s="280" t="s">
        <v>8</v>
      </c>
      <c r="O379" s="281"/>
      <c r="P379" s="281"/>
      <c r="Q379" s="281"/>
      <c r="R379" s="281"/>
      <c r="S379" s="281"/>
      <c r="T379" s="282"/>
      <c r="U379" s="151"/>
      <c r="V379" s="143" t="s">
        <v>10</v>
      </c>
      <c r="W379" s="144"/>
      <c r="X379" s="160"/>
      <c r="Y379" s="144"/>
      <c r="Z379" s="160"/>
      <c r="AA379" s="145"/>
      <c r="AB379" s="140" t="s">
        <v>11</v>
      </c>
      <c r="AC379" s="146"/>
      <c r="AD379" s="283" t="s">
        <v>8</v>
      </c>
      <c r="AE379" s="284"/>
      <c r="AF379" s="284"/>
      <c r="AG379" s="284"/>
      <c r="AH379" s="284"/>
      <c r="AI379" s="284"/>
      <c r="AJ379" s="285"/>
      <c r="AK379" s="280" t="s">
        <v>8</v>
      </c>
      <c r="AL379" s="281"/>
      <c r="AM379" s="281"/>
      <c r="AN379" s="281"/>
      <c r="AO379" s="281"/>
      <c r="AP379" s="281"/>
      <c r="AQ379" s="286"/>
    </row>
    <row r="380" spans="1:61" x14ac:dyDescent="0.15">
      <c r="A380" s="307">
        <v>76</v>
      </c>
      <c r="B380" s="271" t="str">
        <f>IF(OR(B375="",E380=""),"",B375+1)</f>
        <v/>
      </c>
      <c r="C380" s="225"/>
      <c r="D380" s="223"/>
      <c r="E380" s="119" t="str">
        <f>IF(C380="○",IF($D380&lt;&gt;"",VLOOKUP($D380,新規学連登録者入力シート!$A$2:$U$101,8,FALSE),""),IF($D380&lt;&gt;"",IF(VLOOKUP(個人情報!$D380,登録者リスト!$A$1:$F$43729,4,FALSE)=基本情報!$D$6,VLOOKUP(個人情報!$D380,登録者リスト!$A$1:$F$43729,3,FALSE),""),""))</f>
        <v/>
      </c>
      <c r="F380" s="214" t="str">
        <f>IF(C380="○",IF($D380&lt;&gt;"",VLOOKUP($D380,新規学連登録者入力シート!$A$2:$U$101,9,FALSE),""),IF($D380&lt;&gt;"",IF(VLOOKUP(個人情報!$D380,登録者リスト!$A$1:$G$43729,4,FALSE)=基本情報!$D$6,VLOOKUP(個人情報!$D380,登録者リスト!$A$1:$G$43729,7,FALSE),""),""))</f>
        <v/>
      </c>
      <c r="G380" s="120" t="str">
        <f>IF(C380="○",IF($D380&lt;&gt;"",VLOOKUP($D380,新規学連登録者入力シート!$A$2:$U$101,14,FALSE),""),IF($D380&lt;&gt;"",IF(VLOOKUP(個人情報!$D380,登録者リスト!$A$1:$F$43729,4,FALSE)=基本情報!$D$6,VLOOKUP(個人情報!$D380,登録者リスト!$A$1:$F$43729,5,FALSE),""),""))</f>
        <v/>
      </c>
      <c r="H380" s="212" t="str">
        <f>IF(C380="○",IF($D380&lt;&gt;"",VLOOKUP($D380,新規学連登録者入力シート!$A$2:$U$101,19,FALSE),""),IF($D380&lt;&gt;"",IF(VLOOKUP(個人情報!$D380,登録者リスト!$A$1:$H$43729,4,FALSE)=基本情報!$D$6,VLOOKUP(個人情報!$D380,登録者リスト!$A$1:$H$43729,8,FALSE),""),""))</f>
        <v/>
      </c>
      <c r="I380" s="216"/>
      <c r="J380" s="216"/>
      <c r="K380" s="218" t="str">
        <f>IFERROR(IF(I380="","",IF(AND(I380&lt;&gt;"107 ハーフマラソン",I380&lt;&gt;"062 10000mW"),IF(BA380="T",IF(VALUE(M380)&lt;=AY380,"A標準",IF(VALUE(M380)&lt;=AZ380,"B標準","未突破")),IF(VALUE(M380)&gt;=AY380,"A標準",IF(VALUE(M380)&gt;=AZ380,"B標準","未突破"))),IF(VALUE(M380)&lt;=AZ380,"","未突破"))),"")</f>
        <v/>
      </c>
      <c r="L380" s="105"/>
      <c r="M380" s="267" t="str">
        <f>IF(U380="",ASC(N380&amp;IF(P380&lt;&gt;"",TEXT(P380,"00"),"")&amp;IF(R380&lt;&gt;"",TEXT(R380,"00"),"")&amp;IF(T380&lt;&gt;"",TEXT(T380,"00"),"")),ASC(U380))</f>
        <v/>
      </c>
      <c r="N380" s="223"/>
      <c r="O380" s="196" t="s">
        <v>239</v>
      </c>
      <c r="P380" s="250"/>
      <c r="Q380" s="196" t="s">
        <v>240</v>
      </c>
      <c r="R380" s="250"/>
      <c r="S380" s="208" t="s">
        <v>241</v>
      </c>
      <c r="T380" s="252"/>
      <c r="U380" s="150"/>
      <c r="V380" s="152"/>
      <c r="W380" s="153" t="s">
        <v>23</v>
      </c>
      <c r="X380" s="161"/>
      <c r="Y380" s="153" t="s">
        <v>24</v>
      </c>
      <c r="Z380" s="161"/>
      <c r="AA380" s="153" t="s">
        <v>26</v>
      </c>
      <c r="AB380" s="216"/>
      <c r="AC380" s="101" t="e">
        <f>IF(#REF!="",ASC(AD380&amp;IF(AF380&lt;&gt;"",TEXT(AF380,"00"),"")&amp;IF(AH380&lt;&gt;"",TEXT(AH380,"00"),"")&amp;IF(AJ380&lt;&gt;"",TEXT(AJ380,"00"),"")),ASC(#REF!))</f>
        <v>#REF!</v>
      </c>
      <c r="AD380" s="198" t="str">
        <f>IF(I380="","",IF(I380="201 十種競技","",VLOOKUP(I380,大学記録!$A$3:$H$5,2,FALSE)))</f>
        <v/>
      </c>
      <c r="AE380" s="200" t="s">
        <v>239</v>
      </c>
      <c r="AF380" s="202" t="str">
        <f>IF(I380="","",IF(I380="201 十種競技","",VLOOKUP(I380,大学記録!$A$3:$H$5,4,FALSE)))</f>
        <v/>
      </c>
      <c r="AG380" s="200" t="s">
        <v>240</v>
      </c>
      <c r="AH380" s="202" t="str">
        <f>IF(I380="","",IF(I380="201 十種競技","",VLOOKUP(I380,大学記録!$A$3:$H$5,6,FALSE)))</f>
        <v/>
      </c>
      <c r="AI380" s="204" t="s">
        <v>241</v>
      </c>
      <c r="AJ380" s="262" t="str">
        <f>IF(I380="","",IF(I380="201 十種競技","",VLOOKUP(I380,大学記録!$A$3:$H$5,8,FALSE)))</f>
        <v/>
      </c>
      <c r="AK380" s="223"/>
      <c r="AL380" s="196" t="s">
        <v>239</v>
      </c>
      <c r="AM380" s="250"/>
      <c r="AN380" s="196" t="s">
        <v>240</v>
      </c>
      <c r="AO380" s="250"/>
      <c r="AP380" s="208" t="s">
        <v>241</v>
      </c>
      <c r="AQ380" s="287"/>
      <c r="AS380" s="5" t="str">
        <f>IF(AND(I380&lt;&gt;"107 ハーフマラソン",I380&lt;&gt;"062 10000mW"),D380 &amp; "-" &amp; I380,D380 &amp; "-" &amp; I380 &amp; J380)</f>
        <v>-</v>
      </c>
      <c r="AT380" s="5" t="str">
        <f>IF(ISERROR(VLOOKUP(個人情報!$AS380,登録者リスト!#REF!,4,FALSE)),"○","")</f>
        <v>○</v>
      </c>
      <c r="AU380" s="5" t="e">
        <f>IF(AND(I380&lt;&gt;"107 ハーフマラソン",I380&lt;&gt;"062 10000mW"),#REF! &amp; "-" &amp; I380,#REF! &amp; "-" &amp; I380 &amp; J380)</f>
        <v>#REF!</v>
      </c>
      <c r="AV380" s="5" t="str">
        <f>IF(ISERROR(VLOOKUP(AU380,突破者リスト外資格記録入力シート!$D$7:$M$106,2,FALSE)),"○","")</f>
        <v>○</v>
      </c>
      <c r="AW380" s="5" t="str">
        <f>IF(C380="○","整理番号","登録番号")</f>
        <v>登録番号</v>
      </c>
      <c r="AX380" s="5" t="str">
        <f>IF(I380="107 ハーフマラソン","H",IF(I380="062 10000mW","W",""))</f>
        <v/>
      </c>
      <c r="AY380" s="5" t="e">
        <f>VLOOKUP($I380 &amp; $J380,標準記録!$A$1:$D$26,2,FALSE)</f>
        <v>#N/A</v>
      </c>
      <c r="AZ380" s="5" t="e">
        <f>VLOOKUP($I380 &amp; $J380,標準記録!$A$1:$D$26,3,FALSE)</f>
        <v>#N/A</v>
      </c>
      <c r="BA380" s="5" t="e">
        <f>VLOOKUP($I380 &amp; $J380,標準記録!$A$1:$D$26,4,FALSE)</f>
        <v>#N/A</v>
      </c>
      <c r="BB380" s="5" t="str">
        <f>IF(BC380="","",A380)</f>
        <v/>
      </c>
      <c r="BC380" s="5" t="str">
        <f>IF(OR(I380="201 十種競技",I380="202 七種競技"),#REF!,"")</f>
        <v/>
      </c>
      <c r="BD380" s="5" t="str">
        <f>IF(I380="107 ハーフマラソン",#REF!,"")</f>
        <v/>
      </c>
      <c r="BE380" s="5" t="str">
        <f>I380 &amp; K380</f>
        <v/>
      </c>
      <c r="BF380" s="5">
        <f>I380</f>
        <v>0</v>
      </c>
      <c r="BG380" s="5">
        <f>COUNTIF($BF$5:$BF$401,I380)</f>
        <v>160</v>
      </c>
      <c r="BH380" s="5">
        <f>COUNTIF($BE$5:$BE$401,I380 &amp; "B標準")</f>
        <v>0</v>
      </c>
      <c r="BI380" s="5" t="str">
        <f>D378 &amp; D380</f>
        <v>登録番号</v>
      </c>
    </row>
    <row r="381" spans="1:61" ht="14.25" thickBot="1" x14ac:dyDescent="0.2">
      <c r="A381" s="308"/>
      <c r="B381" s="272"/>
      <c r="C381" s="226"/>
      <c r="D381" s="224"/>
      <c r="E381" s="121" t="str">
        <f>IF(C380="○",IF($D380&lt;&gt;"",VLOOKUP($D380,新規学連登録者入力シート!$A$2:$U$101,7,FALSE),""),IF($D380&lt;&gt;"",IF(VLOOKUP(個人情報!$D380,登録者リスト!$A$1:$F$43729,4,FALSE)=基本情報!$D$6,VLOOKUP(個人情報!$D380,登録者リスト!$A$1:$F$43729,2,FALSE),""),""))</f>
        <v/>
      </c>
      <c r="F381" s="215"/>
      <c r="G381" s="121" t="str">
        <f>IF(C380="○",IF($D380&lt;&gt;"",VLOOKUP($D380,新規学連登録者入力シート!$A$2:$U$101,19,FALSE),""),IF($D380&lt;&gt;"",IF(VLOOKUP(個人情報!$D380,登録者リスト!$A$1:$F$43729,4,FALSE)=基本情報!$D$6,VLOOKUP(個人情報!$D380,登録者リスト!$A$1:$F$43729,6,FALSE),""),""))</f>
        <v/>
      </c>
      <c r="H381" s="213"/>
      <c r="I381" s="217"/>
      <c r="J381" s="217"/>
      <c r="K381" s="219"/>
      <c r="L381" s="106"/>
      <c r="M381" s="268"/>
      <c r="N381" s="224"/>
      <c r="O381" s="197"/>
      <c r="P381" s="251"/>
      <c r="Q381" s="197"/>
      <c r="R381" s="251"/>
      <c r="S381" s="209"/>
      <c r="T381" s="253"/>
      <c r="U381" s="162"/>
      <c r="V381" s="154"/>
      <c r="W381" s="155" t="s">
        <v>23</v>
      </c>
      <c r="X381" s="94"/>
      <c r="Y381" s="155" t="s">
        <v>25</v>
      </c>
      <c r="Z381" s="94"/>
      <c r="AA381" s="155" t="s">
        <v>26</v>
      </c>
      <c r="AB381" s="217"/>
      <c r="AC381" s="102" t="e">
        <f>IF(#REF!="",ASC(AD380&amp;IF(AF381&lt;&gt;"",TEXT(AF381,"00"),"")&amp;IF(AH381&lt;&gt;"",TEXT(AH381,"00"),"")&amp;IF(AJ381&lt;&gt;"",TEXT(AJ381,"00"),"")),ASC(#REF!))</f>
        <v>#REF!</v>
      </c>
      <c r="AD381" s="199"/>
      <c r="AE381" s="201"/>
      <c r="AF381" s="203"/>
      <c r="AG381" s="201"/>
      <c r="AH381" s="203"/>
      <c r="AI381" s="205"/>
      <c r="AJ381" s="263"/>
      <c r="AK381" s="224"/>
      <c r="AL381" s="197"/>
      <c r="AM381" s="251"/>
      <c r="AN381" s="197"/>
      <c r="AO381" s="251"/>
      <c r="AP381" s="209"/>
      <c r="AQ381" s="288"/>
      <c r="AS381" s="5" t="str">
        <f>IF(AND(I381&lt;&gt;"107 ハーフマラソン",I381&lt;&gt;"062 10000mW"),D380 &amp; "-" &amp; I381,D380 &amp; "-" &amp; I381 &amp; J381)</f>
        <v>-</v>
      </c>
      <c r="AT381" s="5" t="str">
        <f>IF(ISERROR(VLOOKUP(個人情報!$AS381,登録者リスト!#REF!,4,FALSE)),"○","")</f>
        <v>○</v>
      </c>
      <c r="AU381" s="5" t="e">
        <f>IF(AND(I381&lt;&gt;"107 ハーフマラソン",I381&lt;&gt;"062 10000mW"),#REF! &amp; "-" &amp; I381,#REF! &amp; "-" &amp; I381 &amp; J381)</f>
        <v>#REF!</v>
      </c>
      <c r="AV381" s="5" t="str">
        <f>IF(ISERROR(VLOOKUP(AU381,突破者リスト外資格記録入力シート!$D$7:$M$106,2,FALSE)),"○","")</f>
        <v>○</v>
      </c>
      <c r="AX381" s="5" t="str">
        <f>IF(I381="107 ハーフマラソン","H",IF(I381="062 10000mW","W",""))</f>
        <v/>
      </c>
      <c r="AY381" s="5" t="e">
        <f>VLOOKUP($I381 &amp; $J381,標準記録!$A$1:$D$26,2,FALSE)</f>
        <v>#N/A</v>
      </c>
      <c r="AZ381" s="5" t="e">
        <f>VLOOKUP($I381 &amp; $J381,標準記録!$A$1:$D$26,3,FALSE)</f>
        <v>#N/A</v>
      </c>
      <c r="BA381" s="5" t="e">
        <f>VLOOKUP($I381 &amp; $J381,標準記録!$A$1:$D$26,4,FALSE)</f>
        <v>#N/A</v>
      </c>
      <c r="BB381" s="5" t="str">
        <f>IF(BC381="","",A380)</f>
        <v/>
      </c>
      <c r="BC381" s="5" t="str">
        <f>IF(OR(I381="201 十種競技",I381="202 七種競技"),#REF!,"")</f>
        <v/>
      </c>
      <c r="BD381" s="5" t="str">
        <f>IF(I381="107 ハーフマラソン",#REF!,"")</f>
        <v/>
      </c>
      <c r="BE381" s="5" t="str">
        <f>I381 &amp; K381</f>
        <v/>
      </c>
      <c r="BF381" s="5">
        <f>I381</f>
        <v>0</v>
      </c>
      <c r="BG381" s="5">
        <f>COUNTIF($BF$5:$BF$401,I381)</f>
        <v>160</v>
      </c>
      <c r="BH381" s="5">
        <f>COUNTIF($BE$5:$BE$401,I381 &amp; "B標準")</f>
        <v>0</v>
      </c>
    </row>
    <row r="382" spans="1:61" ht="15" thickTop="1" thickBot="1" x14ac:dyDescent="0.2">
      <c r="A382" s="309"/>
      <c r="B382" s="256" t="s">
        <v>128</v>
      </c>
      <c r="C382" s="257"/>
      <c r="D382" s="257"/>
      <c r="E382" s="257"/>
      <c r="F382" s="257"/>
      <c r="G382" s="258"/>
      <c r="H382" s="118"/>
      <c r="I382" s="259"/>
      <c r="J382" s="260"/>
      <c r="K382" s="260"/>
      <c r="L382" s="260"/>
      <c r="M382" s="260"/>
      <c r="N382" s="260"/>
      <c r="O382" s="260"/>
      <c r="P382" s="260"/>
      <c r="Q382" s="260"/>
      <c r="R382" s="260"/>
      <c r="S382" s="260"/>
      <c r="T382" s="260"/>
      <c r="U382" s="260"/>
      <c r="V382" s="260"/>
      <c r="W382" s="260"/>
      <c r="X382" s="260"/>
      <c r="Y382" s="260"/>
      <c r="Z382" s="260"/>
      <c r="AA382" s="260"/>
      <c r="AB382" s="260"/>
      <c r="AC382" s="260"/>
      <c r="AD382" s="260"/>
      <c r="AE382" s="260"/>
      <c r="AF382" s="260"/>
      <c r="AG382" s="260"/>
      <c r="AH382" s="260"/>
      <c r="AI382" s="260"/>
      <c r="AJ382" s="260"/>
      <c r="AK382" s="260"/>
      <c r="AL382" s="260"/>
      <c r="AM382" s="260"/>
      <c r="AN382" s="260"/>
      <c r="AO382" s="260"/>
      <c r="AP382" s="260"/>
      <c r="AQ382" s="261"/>
    </row>
    <row r="383" spans="1:61" ht="27" x14ac:dyDescent="0.15">
      <c r="A383" s="305"/>
      <c r="B383" s="289" t="s">
        <v>0</v>
      </c>
      <c r="C383" s="289" t="s">
        <v>242</v>
      </c>
      <c r="D383" s="289" t="str">
        <f>IF(C385="○","整理番号","登録番号")</f>
        <v>登録番号</v>
      </c>
      <c r="E383" s="134" t="s">
        <v>13550</v>
      </c>
      <c r="F383" s="291" t="s">
        <v>275</v>
      </c>
      <c r="G383" s="147" t="s">
        <v>1</v>
      </c>
      <c r="H383" s="269" t="s">
        <v>13551</v>
      </c>
      <c r="I383" s="292" t="s">
        <v>2</v>
      </c>
      <c r="J383" s="269" t="s">
        <v>284</v>
      </c>
      <c r="K383" s="269" t="s">
        <v>3</v>
      </c>
      <c r="L383" s="136" t="s">
        <v>243</v>
      </c>
      <c r="M383" s="137" t="s">
        <v>16</v>
      </c>
      <c r="N383" s="274" t="s">
        <v>4</v>
      </c>
      <c r="O383" s="275"/>
      <c r="P383" s="275"/>
      <c r="Q383" s="275"/>
      <c r="R383" s="275"/>
      <c r="S383" s="275"/>
      <c r="T383" s="275"/>
      <c r="U383" s="275"/>
      <c r="V383" s="275"/>
      <c r="W383" s="275"/>
      <c r="X383" s="275"/>
      <c r="Y383" s="275"/>
      <c r="Z383" s="275"/>
      <c r="AA383" s="275"/>
      <c r="AB383" s="276"/>
      <c r="AC383" s="138" t="s">
        <v>16</v>
      </c>
      <c r="AD383" s="277" t="s">
        <v>448</v>
      </c>
      <c r="AE383" s="278"/>
      <c r="AF383" s="278"/>
      <c r="AG383" s="278"/>
      <c r="AH383" s="278"/>
      <c r="AI383" s="278"/>
      <c r="AJ383" s="278"/>
      <c r="AK383" s="274" t="s">
        <v>445</v>
      </c>
      <c r="AL383" s="275"/>
      <c r="AM383" s="275"/>
      <c r="AN383" s="275"/>
      <c r="AO383" s="275"/>
      <c r="AP383" s="275"/>
      <c r="AQ383" s="279"/>
    </row>
    <row r="384" spans="1:61" ht="14.25" thickBot="1" x14ac:dyDescent="0.2">
      <c r="A384" s="306"/>
      <c r="B384" s="290"/>
      <c r="C384" s="290"/>
      <c r="D384" s="290"/>
      <c r="E384" s="139" t="s">
        <v>6</v>
      </c>
      <c r="F384" s="270"/>
      <c r="G384" s="148" t="s">
        <v>7</v>
      </c>
      <c r="H384" s="270"/>
      <c r="I384" s="293"/>
      <c r="J384" s="273"/>
      <c r="K384" s="273"/>
      <c r="L384" s="141"/>
      <c r="M384" s="142"/>
      <c r="N384" s="280" t="s">
        <v>8</v>
      </c>
      <c r="O384" s="281"/>
      <c r="P384" s="281"/>
      <c r="Q384" s="281"/>
      <c r="R384" s="281"/>
      <c r="S384" s="281"/>
      <c r="T384" s="282"/>
      <c r="U384" s="151"/>
      <c r="V384" s="143" t="s">
        <v>10</v>
      </c>
      <c r="W384" s="144"/>
      <c r="X384" s="160"/>
      <c r="Y384" s="144"/>
      <c r="Z384" s="160"/>
      <c r="AA384" s="145"/>
      <c r="AB384" s="140" t="s">
        <v>11</v>
      </c>
      <c r="AC384" s="146"/>
      <c r="AD384" s="283" t="s">
        <v>8</v>
      </c>
      <c r="AE384" s="284"/>
      <c r="AF384" s="284"/>
      <c r="AG384" s="284"/>
      <c r="AH384" s="284"/>
      <c r="AI384" s="284"/>
      <c r="AJ384" s="285"/>
      <c r="AK384" s="280" t="s">
        <v>8</v>
      </c>
      <c r="AL384" s="281"/>
      <c r="AM384" s="281"/>
      <c r="AN384" s="281"/>
      <c r="AO384" s="281"/>
      <c r="AP384" s="281"/>
      <c r="AQ384" s="286"/>
    </row>
    <row r="385" spans="1:61" x14ac:dyDescent="0.15">
      <c r="A385" s="307">
        <v>77</v>
      </c>
      <c r="B385" s="271" t="str">
        <f>IF(OR(B380="",E385=""),"",B380+1)</f>
        <v/>
      </c>
      <c r="C385" s="225"/>
      <c r="D385" s="223"/>
      <c r="E385" s="119" t="str">
        <f>IF(C385="○",IF($D385&lt;&gt;"",VLOOKUP($D385,新規学連登録者入力シート!$A$2:$U$101,8,FALSE),""),IF($D385&lt;&gt;"",IF(VLOOKUP(個人情報!$D385,登録者リスト!$A$1:$F$43729,4,FALSE)=基本情報!$D$6,VLOOKUP(個人情報!$D385,登録者リスト!$A$1:$F$43729,3,FALSE),""),""))</f>
        <v/>
      </c>
      <c r="F385" s="214" t="str">
        <f>IF(C385="○",IF($D385&lt;&gt;"",VLOOKUP($D385,新規学連登録者入力シート!$A$2:$U$101,9,FALSE),""),IF($D385&lt;&gt;"",IF(VLOOKUP(個人情報!$D385,登録者リスト!$A$1:$G$43729,4,FALSE)=基本情報!$D$6,VLOOKUP(個人情報!$D385,登録者リスト!$A$1:$G$43729,7,FALSE),""),""))</f>
        <v/>
      </c>
      <c r="G385" s="120" t="str">
        <f>IF(C385="○",IF($D385&lt;&gt;"",VLOOKUP($D385,新規学連登録者入力シート!$A$2:$U$101,14,FALSE),""),IF($D385&lt;&gt;"",IF(VLOOKUP(個人情報!$D385,登録者リスト!$A$1:$F$43729,4,FALSE)=基本情報!$D$6,VLOOKUP(個人情報!$D385,登録者リスト!$A$1:$F$43729,5,FALSE),""),""))</f>
        <v/>
      </c>
      <c r="H385" s="212" t="str">
        <f>IF(C385="○",IF($D385&lt;&gt;"",VLOOKUP($D385,新規学連登録者入力シート!$A$2:$U$101,19,FALSE),""),IF($D385&lt;&gt;"",IF(VLOOKUP(個人情報!$D385,登録者リスト!$A$1:$H$43729,4,FALSE)=基本情報!$D$6,VLOOKUP(個人情報!$D385,登録者リスト!$A$1:$H$43729,8,FALSE),""),""))</f>
        <v/>
      </c>
      <c r="I385" s="216"/>
      <c r="J385" s="216"/>
      <c r="K385" s="218" t="str">
        <f>IFERROR(IF(I385="","",IF(AND(I385&lt;&gt;"107 ハーフマラソン",I385&lt;&gt;"062 10000mW"),IF(BA385="T",IF(VALUE(M385)&lt;=AY385,"A標準",IF(VALUE(M385)&lt;=AZ385,"B標準","未突破")),IF(VALUE(M385)&gt;=AY385,"A標準",IF(VALUE(M385)&gt;=AZ385,"B標準","未突破"))),IF(VALUE(M385)&lt;=AZ385,"","未突破"))),"")</f>
        <v/>
      </c>
      <c r="L385" s="105"/>
      <c r="M385" s="267" t="str">
        <f>IF(U385="",ASC(N385&amp;IF(P385&lt;&gt;"",TEXT(P385,"00"),"")&amp;IF(R385&lt;&gt;"",TEXT(R385,"00"),"")&amp;IF(T385&lt;&gt;"",TEXT(T385,"00"),"")),ASC(U385))</f>
        <v/>
      </c>
      <c r="N385" s="223"/>
      <c r="O385" s="196" t="s">
        <v>239</v>
      </c>
      <c r="P385" s="250"/>
      <c r="Q385" s="196" t="s">
        <v>240</v>
      </c>
      <c r="R385" s="250"/>
      <c r="S385" s="208" t="s">
        <v>241</v>
      </c>
      <c r="T385" s="252"/>
      <c r="U385" s="150"/>
      <c r="V385" s="152"/>
      <c r="W385" s="153" t="s">
        <v>23</v>
      </c>
      <c r="X385" s="161"/>
      <c r="Y385" s="153" t="s">
        <v>24</v>
      </c>
      <c r="Z385" s="161"/>
      <c r="AA385" s="153" t="s">
        <v>26</v>
      </c>
      <c r="AB385" s="216"/>
      <c r="AC385" s="101" t="e">
        <f>IF(#REF!="",ASC(AD385&amp;IF(AF385&lt;&gt;"",TEXT(AF385,"00"),"")&amp;IF(AH385&lt;&gt;"",TEXT(AH385,"00"),"")&amp;IF(AJ385&lt;&gt;"",TEXT(AJ385,"00"),"")),ASC(#REF!))</f>
        <v>#REF!</v>
      </c>
      <c r="AD385" s="198" t="str">
        <f>IF(I385="","",IF(I385="201 十種競技","",VLOOKUP(I385,大学記録!$A$3:$H$5,2,FALSE)))</f>
        <v/>
      </c>
      <c r="AE385" s="200" t="s">
        <v>239</v>
      </c>
      <c r="AF385" s="202" t="str">
        <f>IF(I385="","",IF(I385="201 十種競技","",VLOOKUP(I385,大学記録!$A$3:$H$5,4,FALSE)))</f>
        <v/>
      </c>
      <c r="AG385" s="200" t="s">
        <v>240</v>
      </c>
      <c r="AH385" s="202" t="str">
        <f>IF(I385="","",IF(I385="201 十種競技","",VLOOKUP(I385,大学記録!$A$3:$H$5,6,FALSE)))</f>
        <v/>
      </c>
      <c r="AI385" s="204" t="s">
        <v>241</v>
      </c>
      <c r="AJ385" s="262" t="str">
        <f>IF(I385="","",IF(I385="201 十種競技","",VLOOKUP(I385,大学記録!$A$3:$H$5,8,FALSE)))</f>
        <v/>
      </c>
      <c r="AK385" s="223"/>
      <c r="AL385" s="196" t="s">
        <v>239</v>
      </c>
      <c r="AM385" s="250"/>
      <c r="AN385" s="196" t="s">
        <v>240</v>
      </c>
      <c r="AO385" s="250"/>
      <c r="AP385" s="208" t="s">
        <v>241</v>
      </c>
      <c r="AQ385" s="287"/>
      <c r="AS385" s="5" t="str">
        <f>IF(AND(I385&lt;&gt;"107 ハーフマラソン",I385&lt;&gt;"062 10000mW"),D385 &amp; "-" &amp; I385,D385 &amp; "-" &amp; I385 &amp; J385)</f>
        <v>-</v>
      </c>
      <c r="AT385" s="5" t="str">
        <f>IF(ISERROR(VLOOKUP(個人情報!$AS385,登録者リスト!#REF!,4,FALSE)),"○","")</f>
        <v>○</v>
      </c>
      <c r="AU385" s="5" t="e">
        <f>IF(AND(I385&lt;&gt;"107 ハーフマラソン",I385&lt;&gt;"062 10000mW"),#REF! &amp; "-" &amp; I385,#REF! &amp; "-" &amp; I385 &amp; J385)</f>
        <v>#REF!</v>
      </c>
      <c r="AV385" s="5" t="str">
        <f>IF(ISERROR(VLOOKUP(AU385,突破者リスト外資格記録入力シート!$D$7:$M$106,2,FALSE)),"○","")</f>
        <v>○</v>
      </c>
      <c r="AW385" s="5" t="str">
        <f>IF(C385="○","整理番号","登録番号")</f>
        <v>登録番号</v>
      </c>
      <c r="AX385" s="5" t="str">
        <f>IF(I385="107 ハーフマラソン","H",IF(I385="062 10000mW","W",""))</f>
        <v/>
      </c>
      <c r="AY385" s="5" t="e">
        <f>VLOOKUP($I385 &amp; $J385,標準記録!$A$1:$D$26,2,FALSE)</f>
        <v>#N/A</v>
      </c>
      <c r="AZ385" s="5" t="e">
        <f>VLOOKUP($I385 &amp; $J385,標準記録!$A$1:$D$26,3,FALSE)</f>
        <v>#N/A</v>
      </c>
      <c r="BA385" s="5" t="e">
        <f>VLOOKUP($I385 &amp; $J385,標準記録!$A$1:$D$26,4,FALSE)</f>
        <v>#N/A</v>
      </c>
      <c r="BB385" s="5" t="str">
        <f>IF(BC385="","",A385)</f>
        <v/>
      </c>
      <c r="BC385" s="5" t="str">
        <f>IF(OR(I385="201 十種競技",I385="202 七種競技"),#REF!,"")</f>
        <v/>
      </c>
      <c r="BD385" s="5" t="str">
        <f>IF(I385="107 ハーフマラソン",#REF!,"")</f>
        <v/>
      </c>
      <c r="BE385" s="5" t="str">
        <f>I385 &amp; K385</f>
        <v/>
      </c>
      <c r="BF385" s="5">
        <f>I385</f>
        <v>0</v>
      </c>
      <c r="BG385" s="5">
        <f>COUNTIF($BF$5:$BF$401,I385)</f>
        <v>160</v>
      </c>
      <c r="BH385" s="5">
        <f>COUNTIF($BE$5:$BE$401,I385 &amp; "B標準")</f>
        <v>0</v>
      </c>
      <c r="BI385" s="5" t="str">
        <f>D383 &amp; D385</f>
        <v>登録番号</v>
      </c>
    </row>
    <row r="386" spans="1:61" ht="14.25" thickBot="1" x14ac:dyDescent="0.2">
      <c r="A386" s="308"/>
      <c r="B386" s="272"/>
      <c r="C386" s="226"/>
      <c r="D386" s="224"/>
      <c r="E386" s="121" t="str">
        <f>IF(C385="○",IF($D385&lt;&gt;"",VLOOKUP($D385,新規学連登録者入力シート!$A$2:$U$101,7,FALSE),""),IF($D385&lt;&gt;"",IF(VLOOKUP(個人情報!$D385,登録者リスト!$A$1:$F$43729,4,FALSE)=基本情報!$D$6,VLOOKUP(個人情報!$D385,登録者リスト!$A$1:$F$43729,2,FALSE),""),""))</f>
        <v/>
      </c>
      <c r="F386" s="215"/>
      <c r="G386" s="121" t="str">
        <f>IF(C385="○",IF($D385&lt;&gt;"",VLOOKUP($D385,新規学連登録者入力シート!$A$2:$U$101,19,FALSE),""),IF($D385&lt;&gt;"",IF(VLOOKUP(個人情報!$D385,登録者リスト!$A$1:$F$43729,4,FALSE)=基本情報!$D$6,VLOOKUP(個人情報!$D385,登録者リスト!$A$1:$F$43729,6,FALSE),""),""))</f>
        <v/>
      </c>
      <c r="H386" s="213"/>
      <c r="I386" s="217"/>
      <c r="J386" s="217"/>
      <c r="K386" s="219"/>
      <c r="L386" s="106"/>
      <c r="M386" s="268"/>
      <c r="N386" s="224"/>
      <c r="O386" s="197"/>
      <c r="P386" s="251"/>
      <c r="Q386" s="197"/>
      <c r="R386" s="251"/>
      <c r="S386" s="209"/>
      <c r="T386" s="253"/>
      <c r="U386" s="162"/>
      <c r="V386" s="154"/>
      <c r="W386" s="155" t="s">
        <v>23</v>
      </c>
      <c r="X386" s="94"/>
      <c r="Y386" s="155" t="s">
        <v>25</v>
      </c>
      <c r="Z386" s="94"/>
      <c r="AA386" s="155" t="s">
        <v>26</v>
      </c>
      <c r="AB386" s="217"/>
      <c r="AC386" s="102" t="e">
        <f>IF(#REF!="",ASC(AD385&amp;IF(AF386&lt;&gt;"",TEXT(AF386,"00"),"")&amp;IF(AH386&lt;&gt;"",TEXT(AH386,"00"),"")&amp;IF(AJ386&lt;&gt;"",TEXT(AJ386,"00"),"")),ASC(#REF!))</f>
        <v>#REF!</v>
      </c>
      <c r="AD386" s="199"/>
      <c r="AE386" s="201"/>
      <c r="AF386" s="203"/>
      <c r="AG386" s="201"/>
      <c r="AH386" s="203"/>
      <c r="AI386" s="205"/>
      <c r="AJ386" s="263"/>
      <c r="AK386" s="224"/>
      <c r="AL386" s="197"/>
      <c r="AM386" s="251"/>
      <c r="AN386" s="197"/>
      <c r="AO386" s="251"/>
      <c r="AP386" s="209"/>
      <c r="AQ386" s="288"/>
      <c r="AS386" s="5" t="str">
        <f>IF(AND(I386&lt;&gt;"107 ハーフマラソン",I386&lt;&gt;"062 10000mW"),D385 &amp; "-" &amp; I386,D385 &amp; "-" &amp; I386 &amp; J386)</f>
        <v>-</v>
      </c>
      <c r="AT386" s="5" t="str">
        <f>IF(ISERROR(VLOOKUP(個人情報!$AS386,登録者リスト!#REF!,4,FALSE)),"○","")</f>
        <v>○</v>
      </c>
      <c r="AU386" s="5" t="e">
        <f>IF(AND(I386&lt;&gt;"107 ハーフマラソン",I386&lt;&gt;"062 10000mW"),#REF! &amp; "-" &amp; I386,#REF! &amp; "-" &amp; I386 &amp; J386)</f>
        <v>#REF!</v>
      </c>
      <c r="AV386" s="5" t="str">
        <f>IF(ISERROR(VLOOKUP(AU386,突破者リスト外資格記録入力シート!$D$7:$M$106,2,FALSE)),"○","")</f>
        <v>○</v>
      </c>
      <c r="AX386" s="5" t="str">
        <f>IF(I386="107 ハーフマラソン","H",IF(I386="062 10000mW","W",""))</f>
        <v/>
      </c>
      <c r="AY386" s="5" t="e">
        <f>VLOOKUP($I386 &amp; $J386,標準記録!$A$1:$D$26,2,FALSE)</f>
        <v>#N/A</v>
      </c>
      <c r="AZ386" s="5" t="e">
        <f>VLOOKUP($I386 &amp; $J386,標準記録!$A$1:$D$26,3,FALSE)</f>
        <v>#N/A</v>
      </c>
      <c r="BA386" s="5" t="e">
        <f>VLOOKUP($I386 &amp; $J386,標準記録!$A$1:$D$26,4,FALSE)</f>
        <v>#N/A</v>
      </c>
      <c r="BB386" s="5" t="str">
        <f>IF(BC386="","",A385)</f>
        <v/>
      </c>
      <c r="BC386" s="5" t="str">
        <f>IF(OR(I386="201 十種競技",I386="202 七種競技"),#REF!,"")</f>
        <v/>
      </c>
      <c r="BD386" s="5" t="str">
        <f>IF(I386="107 ハーフマラソン",#REF!,"")</f>
        <v/>
      </c>
      <c r="BE386" s="5" t="str">
        <f>I386 &amp; K386</f>
        <v/>
      </c>
      <c r="BF386" s="5">
        <f>I386</f>
        <v>0</v>
      </c>
      <c r="BG386" s="5">
        <f>COUNTIF($BF$5:$BF$401,I386)</f>
        <v>160</v>
      </c>
      <c r="BH386" s="5">
        <f>COUNTIF($BE$5:$BE$401,I386 &amp; "B標準")</f>
        <v>0</v>
      </c>
    </row>
    <row r="387" spans="1:61" ht="15" thickTop="1" thickBot="1" x14ac:dyDescent="0.2">
      <c r="A387" s="309"/>
      <c r="B387" s="256" t="s">
        <v>128</v>
      </c>
      <c r="C387" s="257"/>
      <c r="D387" s="257"/>
      <c r="E387" s="257"/>
      <c r="F387" s="257"/>
      <c r="G387" s="258"/>
      <c r="H387" s="118"/>
      <c r="I387" s="259"/>
      <c r="J387" s="260"/>
      <c r="K387" s="260"/>
      <c r="L387" s="260"/>
      <c r="M387" s="260"/>
      <c r="N387" s="260"/>
      <c r="O387" s="260"/>
      <c r="P387" s="260"/>
      <c r="Q387" s="260"/>
      <c r="R387" s="260"/>
      <c r="S387" s="260"/>
      <c r="T387" s="260"/>
      <c r="U387" s="260"/>
      <c r="V387" s="260"/>
      <c r="W387" s="260"/>
      <c r="X387" s="260"/>
      <c r="Y387" s="260"/>
      <c r="Z387" s="260"/>
      <c r="AA387" s="260"/>
      <c r="AB387" s="260"/>
      <c r="AC387" s="260"/>
      <c r="AD387" s="260"/>
      <c r="AE387" s="260"/>
      <c r="AF387" s="260"/>
      <c r="AG387" s="260"/>
      <c r="AH387" s="260"/>
      <c r="AI387" s="260"/>
      <c r="AJ387" s="260"/>
      <c r="AK387" s="260"/>
      <c r="AL387" s="260"/>
      <c r="AM387" s="260"/>
      <c r="AN387" s="260"/>
      <c r="AO387" s="260"/>
      <c r="AP387" s="260"/>
      <c r="AQ387" s="261"/>
    </row>
    <row r="388" spans="1:61" ht="27" x14ac:dyDescent="0.15">
      <c r="A388" s="305"/>
      <c r="B388" s="289" t="s">
        <v>0</v>
      </c>
      <c r="C388" s="289" t="s">
        <v>242</v>
      </c>
      <c r="D388" s="289" t="str">
        <f>IF(C390="○","整理番号","登録番号")</f>
        <v>登録番号</v>
      </c>
      <c r="E388" s="134" t="s">
        <v>13550</v>
      </c>
      <c r="F388" s="291" t="s">
        <v>275</v>
      </c>
      <c r="G388" s="147" t="s">
        <v>1</v>
      </c>
      <c r="H388" s="269" t="s">
        <v>13551</v>
      </c>
      <c r="I388" s="292" t="s">
        <v>2</v>
      </c>
      <c r="J388" s="269" t="s">
        <v>284</v>
      </c>
      <c r="K388" s="269" t="s">
        <v>3</v>
      </c>
      <c r="L388" s="136" t="s">
        <v>243</v>
      </c>
      <c r="M388" s="137" t="s">
        <v>16</v>
      </c>
      <c r="N388" s="274" t="s">
        <v>4</v>
      </c>
      <c r="O388" s="275"/>
      <c r="P388" s="275"/>
      <c r="Q388" s="275"/>
      <c r="R388" s="275"/>
      <c r="S388" s="275"/>
      <c r="T388" s="275"/>
      <c r="U388" s="275"/>
      <c r="V388" s="275"/>
      <c r="W388" s="275"/>
      <c r="X388" s="275"/>
      <c r="Y388" s="275"/>
      <c r="Z388" s="275"/>
      <c r="AA388" s="275"/>
      <c r="AB388" s="276"/>
      <c r="AC388" s="138" t="s">
        <v>16</v>
      </c>
      <c r="AD388" s="277" t="s">
        <v>448</v>
      </c>
      <c r="AE388" s="278"/>
      <c r="AF388" s="278"/>
      <c r="AG388" s="278"/>
      <c r="AH388" s="278"/>
      <c r="AI388" s="278"/>
      <c r="AJ388" s="278"/>
      <c r="AK388" s="274" t="s">
        <v>445</v>
      </c>
      <c r="AL388" s="275"/>
      <c r="AM388" s="275"/>
      <c r="AN388" s="275"/>
      <c r="AO388" s="275"/>
      <c r="AP388" s="275"/>
      <c r="AQ388" s="279"/>
    </row>
    <row r="389" spans="1:61" ht="14.25" thickBot="1" x14ac:dyDescent="0.2">
      <c r="A389" s="306"/>
      <c r="B389" s="290"/>
      <c r="C389" s="290"/>
      <c r="D389" s="290"/>
      <c r="E389" s="139" t="s">
        <v>6</v>
      </c>
      <c r="F389" s="270"/>
      <c r="G389" s="148" t="s">
        <v>7</v>
      </c>
      <c r="H389" s="270"/>
      <c r="I389" s="293"/>
      <c r="J389" s="273"/>
      <c r="K389" s="273"/>
      <c r="L389" s="141"/>
      <c r="M389" s="142"/>
      <c r="N389" s="280" t="s">
        <v>8</v>
      </c>
      <c r="O389" s="281"/>
      <c r="P389" s="281"/>
      <c r="Q389" s="281"/>
      <c r="R389" s="281"/>
      <c r="S389" s="281"/>
      <c r="T389" s="282"/>
      <c r="U389" s="151"/>
      <c r="V389" s="143" t="s">
        <v>10</v>
      </c>
      <c r="W389" s="144"/>
      <c r="X389" s="160"/>
      <c r="Y389" s="144"/>
      <c r="Z389" s="160"/>
      <c r="AA389" s="145"/>
      <c r="AB389" s="140" t="s">
        <v>11</v>
      </c>
      <c r="AC389" s="146"/>
      <c r="AD389" s="283" t="s">
        <v>8</v>
      </c>
      <c r="AE389" s="284"/>
      <c r="AF389" s="284"/>
      <c r="AG389" s="284"/>
      <c r="AH389" s="284"/>
      <c r="AI389" s="284"/>
      <c r="AJ389" s="285"/>
      <c r="AK389" s="280" t="s">
        <v>8</v>
      </c>
      <c r="AL389" s="281"/>
      <c r="AM389" s="281"/>
      <c r="AN389" s="281"/>
      <c r="AO389" s="281"/>
      <c r="AP389" s="281"/>
      <c r="AQ389" s="286"/>
    </row>
    <row r="390" spans="1:61" x14ac:dyDescent="0.15">
      <c r="A390" s="307">
        <v>78</v>
      </c>
      <c r="B390" s="271" t="str">
        <f>IF(OR(B385="",E390=""),"",B385+1)</f>
        <v/>
      </c>
      <c r="C390" s="225"/>
      <c r="D390" s="223"/>
      <c r="E390" s="119" t="str">
        <f>IF(C390="○",IF($D390&lt;&gt;"",VLOOKUP($D390,新規学連登録者入力シート!$A$2:$U$101,8,FALSE),""),IF($D390&lt;&gt;"",IF(VLOOKUP(個人情報!$D390,登録者リスト!$A$1:$F$43729,4,FALSE)=基本情報!$D$6,VLOOKUP(個人情報!$D390,登録者リスト!$A$1:$F$43729,3,FALSE),""),""))</f>
        <v/>
      </c>
      <c r="F390" s="214" t="str">
        <f>IF(C390="○",IF($D390&lt;&gt;"",VLOOKUP($D390,新規学連登録者入力シート!$A$2:$U$101,9,FALSE),""),IF($D390&lt;&gt;"",IF(VLOOKUP(個人情報!$D390,登録者リスト!$A$1:$G$43729,4,FALSE)=基本情報!$D$6,VLOOKUP(個人情報!$D390,登録者リスト!$A$1:$G$43729,7,FALSE),""),""))</f>
        <v/>
      </c>
      <c r="G390" s="120" t="str">
        <f>IF(C390="○",IF($D390&lt;&gt;"",VLOOKUP($D390,新規学連登録者入力シート!$A$2:$U$101,14,FALSE),""),IF($D390&lt;&gt;"",IF(VLOOKUP(個人情報!$D390,登録者リスト!$A$1:$F$43729,4,FALSE)=基本情報!$D$6,VLOOKUP(個人情報!$D390,登録者リスト!$A$1:$F$43729,5,FALSE),""),""))</f>
        <v/>
      </c>
      <c r="H390" s="212" t="str">
        <f>IF(C390="○",IF($D390&lt;&gt;"",VLOOKUP($D390,新規学連登録者入力シート!$A$2:$U$101,19,FALSE),""),IF($D390&lt;&gt;"",IF(VLOOKUP(個人情報!$D390,登録者リスト!$A$1:$H$43729,4,FALSE)=基本情報!$D$6,VLOOKUP(個人情報!$D390,登録者リスト!$A$1:$H$43729,8,FALSE),""),""))</f>
        <v/>
      </c>
      <c r="I390" s="216"/>
      <c r="J390" s="216"/>
      <c r="K390" s="218" t="str">
        <f>IFERROR(IF(I390="","",IF(AND(I390&lt;&gt;"107 ハーフマラソン",I390&lt;&gt;"062 10000mW"),IF(BA390="T",IF(VALUE(M390)&lt;=AY390,"A標準",IF(VALUE(M390)&lt;=AZ390,"B標準","未突破")),IF(VALUE(M390)&gt;=AY390,"A標準",IF(VALUE(M390)&gt;=AZ390,"B標準","未突破"))),IF(VALUE(M390)&lt;=AZ390,"","未突破"))),"")</f>
        <v/>
      </c>
      <c r="L390" s="105"/>
      <c r="M390" s="267" t="str">
        <f>IF(U390="",ASC(N390&amp;IF(P390&lt;&gt;"",TEXT(P390,"00"),"")&amp;IF(R390&lt;&gt;"",TEXT(R390,"00"),"")&amp;IF(T390&lt;&gt;"",TEXT(T390,"00"),"")),ASC(U390))</f>
        <v/>
      </c>
      <c r="N390" s="223"/>
      <c r="O390" s="196" t="s">
        <v>239</v>
      </c>
      <c r="P390" s="250"/>
      <c r="Q390" s="196" t="s">
        <v>240</v>
      </c>
      <c r="R390" s="250"/>
      <c r="S390" s="208" t="s">
        <v>241</v>
      </c>
      <c r="T390" s="252"/>
      <c r="U390" s="150"/>
      <c r="V390" s="152"/>
      <c r="W390" s="153" t="s">
        <v>23</v>
      </c>
      <c r="X390" s="161"/>
      <c r="Y390" s="153" t="s">
        <v>24</v>
      </c>
      <c r="Z390" s="161"/>
      <c r="AA390" s="153" t="s">
        <v>26</v>
      </c>
      <c r="AB390" s="216"/>
      <c r="AC390" s="101" t="e">
        <f>IF(#REF!="",ASC(AD390&amp;IF(AF390&lt;&gt;"",TEXT(AF390,"00"),"")&amp;IF(AH390&lt;&gt;"",TEXT(AH390,"00"),"")&amp;IF(AJ390&lt;&gt;"",TEXT(AJ390,"00"),"")),ASC(#REF!))</f>
        <v>#REF!</v>
      </c>
      <c r="AD390" s="198" t="str">
        <f>IF(I390="","",IF(I390="201 十種競技","",VLOOKUP(I390,大学記録!$A$3:$H$5,2,FALSE)))</f>
        <v/>
      </c>
      <c r="AE390" s="200" t="s">
        <v>239</v>
      </c>
      <c r="AF390" s="202" t="str">
        <f>IF(I390="","",IF(I390="201 十種競技","",VLOOKUP(I390,大学記録!$A$3:$H$5,4,FALSE)))</f>
        <v/>
      </c>
      <c r="AG390" s="200" t="s">
        <v>240</v>
      </c>
      <c r="AH390" s="202" t="str">
        <f>IF(I390="","",IF(I390="201 十種競技","",VLOOKUP(I390,大学記録!$A$3:$H$5,6,FALSE)))</f>
        <v/>
      </c>
      <c r="AI390" s="204" t="s">
        <v>241</v>
      </c>
      <c r="AJ390" s="262" t="str">
        <f>IF(I390="","",IF(I390="201 十種競技","",VLOOKUP(I390,大学記録!$A$3:$H$5,8,FALSE)))</f>
        <v/>
      </c>
      <c r="AK390" s="223"/>
      <c r="AL390" s="196" t="s">
        <v>239</v>
      </c>
      <c r="AM390" s="250"/>
      <c r="AN390" s="196" t="s">
        <v>240</v>
      </c>
      <c r="AO390" s="250"/>
      <c r="AP390" s="208" t="s">
        <v>241</v>
      </c>
      <c r="AQ390" s="287"/>
      <c r="AS390" s="5" t="str">
        <f>IF(AND(I390&lt;&gt;"107 ハーフマラソン",I390&lt;&gt;"062 10000mW"),D390 &amp; "-" &amp; I390,D390 &amp; "-" &amp; I390 &amp; J390)</f>
        <v>-</v>
      </c>
      <c r="AT390" s="5" t="str">
        <f>IF(ISERROR(VLOOKUP(個人情報!$AS390,登録者リスト!#REF!,4,FALSE)),"○","")</f>
        <v>○</v>
      </c>
      <c r="AU390" s="5" t="e">
        <f>IF(AND(I390&lt;&gt;"107 ハーフマラソン",I390&lt;&gt;"062 10000mW"),#REF! &amp; "-" &amp; I390,#REF! &amp; "-" &amp; I390 &amp; J390)</f>
        <v>#REF!</v>
      </c>
      <c r="AV390" s="5" t="str">
        <f>IF(ISERROR(VLOOKUP(AU390,突破者リスト外資格記録入力シート!$D$7:$M$106,2,FALSE)),"○","")</f>
        <v>○</v>
      </c>
      <c r="AW390" s="5" t="str">
        <f>IF(C390="○","整理番号","登録番号")</f>
        <v>登録番号</v>
      </c>
      <c r="AX390" s="5" t="str">
        <f>IF(I390="107 ハーフマラソン","H",IF(I390="062 10000mW","W",""))</f>
        <v/>
      </c>
      <c r="AY390" s="5" t="e">
        <f>VLOOKUP($I390 &amp; $J390,標準記録!$A$1:$D$26,2,FALSE)</f>
        <v>#N/A</v>
      </c>
      <c r="AZ390" s="5" t="e">
        <f>VLOOKUP($I390 &amp; $J390,標準記録!$A$1:$D$26,3,FALSE)</f>
        <v>#N/A</v>
      </c>
      <c r="BA390" s="5" t="e">
        <f>VLOOKUP($I390 &amp; $J390,標準記録!$A$1:$D$26,4,FALSE)</f>
        <v>#N/A</v>
      </c>
      <c r="BB390" s="5" t="str">
        <f>IF(BC390="","",A390)</f>
        <v/>
      </c>
      <c r="BC390" s="5" t="str">
        <f>IF(OR(I390="201 十種競技",I390="202 七種競技"),#REF!,"")</f>
        <v/>
      </c>
      <c r="BD390" s="5" t="str">
        <f>IF(I390="107 ハーフマラソン",#REF!,"")</f>
        <v/>
      </c>
      <c r="BE390" s="5" t="str">
        <f>I390 &amp; K390</f>
        <v/>
      </c>
      <c r="BF390" s="5">
        <f>I390</f>
        <v>0</v>
      </c>
      <c r="BG390" s="5">
        <f>COUNTIF($BF$5:$BF$401,I390)</f>
        <v>160</v>
      </c>
      <c r="BH390" s="5">
        <f>COUNTIF($BE$5:$BE$401,I390 &amp; "B標準")</f>
        <v>0</v>
      </c>
      <c r="BI390" s="5" t="str">
        <f>D388 &amp; D390</f>
        <v>登録番号</v>
      </c>
    </row>
    <row r="391" spans="1:61" ht="14.25" thickBot="1" x14ac:dyDescent="0.2">
      <c r="A391" s="308"/>
      <c r="B391" s="272"/>
      <c r="C391" s="226"/>
      <c r="D391" s="224"/>
      <c r="E391" s="121" t="str">
        <f>IF(C390="○",IF($D390&lt;&gt;"",VLOOKUP($D390,新規学連登録者入力シート!$A$2:$U$101,7,FALSE),""),IF($D390&lt;&gt;"",IF(VLOOKUP(個人情報!$D390,登録者リスト!$A$1:$F$43729,4,FALSE)=基本情報!$D$6,VLOOKUP(個人情報!$D390,登録者リスト!$A$1:$F$43729,2,FALSE),""),""))</f>
        <v/>
      </c>
      <c r="F391" s="215"/>
      <c r="G391" s="121" t="str">
        <f>IF(C390="○",IF($D390&lt;&gt;"",VLOOKUP($D390,新規学連登録者入力シート!$A$2:$U$101,19,FALSE),""),IF($D390&lt;&gt;"",IF(VLOOKUP(個人情報!$D390,登録者リスト!$A$1:$F$43729,4,FALSE)=基本情報!$D$6,VLOOKUP(個人情報!$D390,登録者リスト!$A$1:$F$43729,6,FALSE),""),""))</f>
        <v/>
      </c>
      <c r="H391" s="213"/>
      <c r="I391" s="217"/>
      <c r="J391" s="217"/>
      <c r="K391" s="219"/>
      <c r="L391" s="106"/>
      <c r="M391" s="268"/>
      <c r="N391" s="224"/>
      <c r="O391" s="197"/>
      <c r="P391" s="251"/>
      <c r="Q391" s="197"/>
      <c r="R391" s="251"/>
      <c r="S391" s="209"/>
      <c r="T391" s="253"/>
      <c r="U391" s="162"/>
      <c r="V391" s="154"/>
      <c r="W391" s="155" t="s">
        <v>23</v>
      </c>
      <c r="X391" s="94"/>
      <c r="Y391" s="155" t="s">
        <v>25</v>
      </c>
      <c r="Z391" s="94"/>
      <c r="AA391" s="155" t="s">
        <v>26</v>
      </c>
      <c r="AB391" s="217"/>
      <c r="AC391" s="102" t="e">
        <f>IF(#REF!="",ASC(AD390&amp;IF(AF391&lt;&gt;"",TEXT(AF391,"00"),"")&amp;IF(AH391&lt;&gt;"",TEXT(AH391,"00"),"")&amp;IF(AJ391&lt;&gt;"",TEXT(AJ391,"00"),"")),ASC(#REF!))</f>
        <v>#REF!</v>
      </c>
      <c r="AD391" s="199"/>
      <c r="AE391" s="201"/>
      <c r="AF391" s="203"/>
      <c r="AG391" s="201"/>
      <c r="AH391" s="203"/>
      <c r="AI391" s="205"/>
      <c r="AJ391" s="263"/>
      <c r="AK391" s="224"/>
      <c r="AL391" s="197"/>
      <c r="AM391" s="251"/>
      <c r="AN391" s="197"/>
      <c r="AO391" s="251"/>
      <c r="AP391" s="209"/>
      <c r="AQ391" s="288"/>
      <c r="AS391" s="5" t="str">
        <f>IF(AND(I391&lt;&gt;"107 ハーフマラソン",I391&lt;&gt;"062 10000mW"),D390 &amp; "-" &amp; I391,D390 &amp; "-" &amp; I391 &amp; J391)</f>
        <v>-</v>
      </c>
      <c r="AT391" s="5" t="str">
        <f>IF(ISERROR(VLOOKUP(個人情報!$AS391,登録者リスト!#REF!,4,FALSE)),"○","")</f>
        <v>○</v>
      </c>
      <c r="AU391" s="5" t="e">
        <f>IF(AND(I391&lt;&gt;"107 ハーフマラソン",I391&lt;&gt;"062 10000mW"),#REF! &amp; "-" &amp; I391,#REF! &amp; "-" &amp; I391 &amp; J391)</f>
        <v>#REF!</v>
      </c>
      <c r="AV391" s="5" t="str">
        <f>IF(ISERROR(VLOOKUP(AU391,突破者リスト外資格記録入力シート!$D$7:$M$106,2,FALSE)),"○","")</f>
        <v>○</v>
      </c>
      <c r="AX391" s="5" t="str">
        <f>IF(I391="107 ハーフマラソン","H",IF(I391="062 10000mW","W",""))</f>
        <v/>
      </c>
      <c r="AY391" s="5" t="e">
        <f>VLOOKUP($I391 &amp; $J391,標準記録!$A$1:$D$26,2,FALSE)</f>
        <v>#N/A</v>
      </c>
      <c r="AZ391" s="5" t="e">
        <f>VLOOKUP($I391 &amp; $J391,標準記録!$A$1:$D$26,3,FALSE)</f>
        <v>#N/A</v>
      </c>
      <c r="BA391" s="5" t="e">
        <f>VLOOKUP($I391 &amp; $J391,標準記録!$A$1:$D$26,4,FALSE)</f>
        <v>#N/A</v>
      </c>
      <c r="BB391" s="5" t="str">
        <f>IF(BC391="","",A390)</f>
        <v/>
      </c>
      <c r="BC391" s="5" t="str">
        <f>IF(OR(I391="201 十種競技",I391="202 七種競技"),#REF!,"")</f>
        <v/>
      </c>
      <c r="BD391" s="5" t="str">
        <f>IF(I391="107 ハーフマラソン",#REF!,"")</f>
        <v/>
      </c>
      <c r="BE391" s="5" t="str">
        <f>I391 &amp; K391</f>
        <v/>
      </c>
      <c r="BF391" s="5">
        <f>I391</f>
        <v>0</v>
      </c>
      <c r="BG391" s="5">
        <f>COUNTIF($BF$5:$BF$401,I391)</f>
        <v>160</v>
      </c>
      <c r="BH391" s="5">
        <f>COUNTIF($BE$5:$BE$401,I391 &amp; "B標準")</f>
        <v>0</v>
      </c>
    </row>
    <row r="392" spans="1:61" ht="15" thickTop="1" thickBot="1" x14ac:dyDescent="0.2">
      <c r="A392" s="309"/>
      <c r="B392" s="256" t="s">
        <v>128</v>
      </c>
      <c r="C392" s="257"/>
      <c r="D392" s="257"/>
      <c r="E392" s="257"/>
      <c r="F392" s="257"/>
      <c r="G392" s="258"/>
      <c r="H392" s="118"/>
      <c r="I392" s="259"/>
      <c r="J392" s="260"/>
      <c r="K392" s="260"/>
      <c r="L392" s="260"/>
      <c r="M392" s="260"/>
      <c r="N392" s="260"/>
      <c r="O392" s="260"/>
      <c r="P392" s="260"/>
      <c r="Q392" s="260"/>
      <c r="R392" s="260"/>
      <c r="S392" s="260"/>
      <c r="T392" s="260"/>
      <c r="U392" s="260"/>
      <c r="V392" s="260"/>
      <c r="W392" s="260"/>
      <c r="X392" s="260"/>
      <c r="Y392" s="260"/>
      <c r="Z392" s="260"/>
      <c r="AA392" s="260"/>
      <c r="AB392" s="260"/>
      <c r="AC392" s="260"/>
      <c r="AD392" s="260"/>
      <c r="AE392" s="260"/>
      <c r="AF392" s="260"/>
      <c r="AG392" s="260"/>
      <c r="AH392" s="260"/>
      <c r="AI392" s="260"/>
      <c r="AJ392" s="260"/>
      <c r="AK392" s="260"/>
      <c r="AL392" s="260"/>
      <c r="AM392" s="260"/>
      <c r="AN392" s="260"/>
      <c r="AO392" s="260"/>
      <c r="AP392" s="260"/>
      <c r="AQ392" s="261"/>
    </row>
    <row r="393" spans="1:61" ht="27" x14ac:dyDescent="0.15">
      <c r="A393" s="305"/>
      <c r="B393" s="289" t="s">
        <v>0</v>
      </c>
      <c r="C393" s="289" t="s">
        <v>242</v>
      </c>
      <c r="D393" s="289" t="str">
        <f>IF(C395="○","整理番号","登録番号")</f>
        <v>登録番号</v>
      </c>
      <c r="E393" s="134" t="s">
        <v>13550</v>
      </c>
      <c r="F393" s="291" t="s">
        <v>275</v>
      </c>
      <c r="G393" s="147" t="s">
        <v>1</v>
      </c>
      <c r="H393" s="269" t="s">
        <v>13551</v>
      </c>
      <c r="I393" s="292" t="s">
        <v>2</v>
      </c>
      <c r="J393" s="269" t="s">
        <v>284</v>
      </c>
      <c r="K393" s="269" t="s">
        <v>3</v>
      </c>
      <c r="L393" s="136" t="s">
        <v>243</v>
      </c>
      <c r="M393" s="137" t="s">
        <v>16</v>
      </c>
      <c r="N393" s="274" t="s">
        <v>4</v>
      </c>
      <c r="O393" s="275"/>
      <c r="P393" s="275"/>
      <c r="Q393" s="275"/>
      <c r="R393" s="275"/>
      <c r="S393" s="275"/>
      <c r="T393" s="275"/>
      <c r="U393" s="275"/>
      <c r="V393" s="275"/>
      <c r="W393" s="275"/>
      <c r="X393" s="275"/>
      <c r="Y393" s="275"/>
      <c r="Z393" s="275"/>
      <c r="AA393" s="275"/>
      <c r="AB393" s="276"/>
      <c r="AC393" s="138" t="s">
        <v>16</v>
      </c>
      <c r="AD393" s="277" t="s">
        <v>448</v>
      </c>
      <c r="AE393" s="278"/>
      <c r="AF393" s="278"/>
      <c r="AG393" s="278"/>
      <c r="AH393" s="278"/>
      <c r="AI393" s="278"/>
      <c r="AJ393" s="278"/>
      <c r="AK393" s="274" t="s">
        <v>445</v>
      </c>
      <c r="AL393" s="275"/>
      <c r="AM393" s="275"/>
      <c r="AN393" s="275"/>
      <c r="AO393" s="275"/>
      <c r="AP393" s="275"/>
      <c r="AQ393" s="279"/>
    </row>
    <row r="394" spans="1:61" ht="14.25" thickBot="1" x14ac:dyDescent="0.2">
      <c r="A394" s="306"/>
      <c r="B394" s="290"/>
      <c r="C394" s="290"/>
      <c r="D394" s="290"/>
      <c r="E394" s="139" t="s">
        <v>6</v>
      </c>
      <c r="F394" s="270"/>
      <c r="G394" s="148" t="s">
        <v>7</v>
      </c>
      <c r="H394" s="270"/>
      <c r="I394" s="293"/>
      <c r="J394" s="273"/>
      <c r="K394" s="273"/>
      <c r="L394" s="141"/>
      <c r="M394" s="142"/>
      <c r="N394" s="280" t="s">
        <v>8</v>
      </c>
      <c r="O394" s="281"/>
      <c r="P394" s="281"/>
      <c r="Q394" s="281"/>
      <c r="R394" s="281"/>
      <c r="S394" s="281"/>
      <c r="T394" s="282"/>
      <c r="U394" s="151"/>
      <c r="V394" s="143" t="s">
        <v>10</v>
      </c>
      <c r="W394" s="144"/>
      <c r="X394" s="160"/>
      <c r="Y394" s="144"/>
      <c r="Z394" s="160"/>
      <c r="AA394" s="145"/>
      <c r="AB394" s="140" t="s">
        <v>11</v>
      </c>
      <c r="AC394" s="146"/>
      <c r="AD394" s="283" t="s">
        <v>8</v>
      </c>
      <c r="AE394" s="284"/>
      <c r="AF394" s="284"/>
      <c r="AG394" s="284"/>
      <c r="AH394" s="284"/>
      <c r="AI394" s="284"/>
      <c r="AJ394" s="285"/>
      <c r="AK394" s="280" t="s">
        <v>8</v>
      </c>
      <c r="AL394" s="281"/>
      <c r="AM394" s="281"/>
      <c r="AN394" s="281"/>
      <c r="AO394" s="281"/>
      <c r="AP394" s="281"/>
      <c r="AQ394" s="286"/>
    </row>
    <row r="395" spans="1:61" x14ac:dyDescent="0.15">
      <c r="A395" s="307">
        <v>79</v>
      </c>
      <c r="B395" s="271" t="str">
        <f>IF(OR(B390="",E395=""),"",B390+1)</f>
        <v/>
      </c>
      <c r="C395" s="225"/>
      <c r="D395" s="223"/>
      <c r="E395" s="119" t="str">
        <f>IF(C395="○",IF($D395&lt;&gt;"",VLOOKUP($D395,新規学連登録者入力シート!$A$2:$U$101,8,FALSE),""),IF($D395&lt;&gt;"",IF(VLOOKUP(個人情報!$D395,登録者リスト!$A$1:$F$43729,4,FALSE)=基本情報!$D$6,VLOOKUP(個人情報!$D395,登録者リスト!$A$1:$F$43729,3,FALSE),""),""))</f>
        <v/>
      </c>
      <c r="F395" s="214" t="str">
        <f>IF(C395="○",IF($D395&lt;&gt;"",VLOOKUP($D395,新規学連登録者入力シート!$A$2:$U$101,9,FALSE),""),IF($D395&lt;&gt;"",IF(VLOOKUP(個人情報!$D395,登録者リスト!$A$1:$G$43729,4,FALSE)=基本情報!$D$6,VLOOKUP(個人情報!$D395,登録者リスト!$A$1:$G$43729,7,FALSE),""),""))</f>
        <v/>
      </c>
      <c r="G395" s="120" t="str">
        <f>IF(C395="○",IF($D395&lt;&gt;"",VLOOKUP($D395,新規学連登録者入力シート!$A$2:$U$101,14,FALSE),""),IF($D395&lt;&gt;"",IF(VLOOKUP(個人情報!$D395,登録者リスト!$A$1:$F$43729,4,FALSE)=基本情報!$D$6,VLOOKUP(個人情報!$D395,登録者リスト!$A$1:$F$43729,5,FALSE),""),""))</f>
        <v/>
      </c>
      <c r="H395" s="212" t="str">
        <f>IF(C395="○",IF($D395&lt;&gt;"",VLOOKUP($D395,新規学連登録者入力シート!$A$2:$U$101,19,FALSE),""),IF($D395&lt;&gt;"",IF(VLOOKUP(個人情報!$D395,登録者リスト!$A$1:$H$43729,4,FALSE)=基本情報!$D$6,VLOOKUP(個人情報!$D395,登録者リスト!$A$1:$H$43729,8,FALSE),""),""))</f>
        <v/>
      </c>
      <c r="I395" s="216"/>
      <c r="J395" s="216"/>
      <c r="K395" s="218" t="str">
        <f>IFERROR(IF(I395="","",IF(AND(I395&lt;&gt;"107 ハーフマラソン",I395&lt;&gt;"062 10000mW"),IF(BA395="T",IF(VALUE(M395)&lt;=AY395,"A標準",IF(VALUE(M395)&lt;=AZ395,"B標準","未突破")),IF(VALUE(M395)&gt;=AY395,"A標準",IF(VALUE(M395)&gt;=AZ395,"B標準","未突破"))),IF(VALUE(M395)&lt;=AZ395,"","未突破"))),"")</f>
        <v/>
      </c>
      <c r="L395" s="105"/>
      <c r="M395" s="267" t="str">
        <f>IF(U395="",ASC(N395&amp;IF(P395&lt;&gt;"",TEXT(P395,"00"),"")&amp;IF(R395&lt;&gt;"",TEXT(R395,"00"),"")&amp;IF(T395&lt;&gt;"",TEXT(T395,"00"),"")),ASC(U395))</f>
        <v/>
      </c>
      <c r="N395" s="223"/>
      <c r="O395" s="196" t="s">
        <v>239</v>
      </c>
      <c r="P395" s="250"/>
      <c r="Q395" s="196" t="s">
        <v>240</v>
      </c>
      <c r="R395" s="250"/>
      <c r="S395" s="208" t="s">
        <v>241</v>
      </c>
      <c r="T395" s="252"/>
      <c r="U395" s="150"/>
      <c r="V395" s="152"/>
      <c r="W395" s="153" t="s">
        <v>23</v>
      </c>
      <c r="X395" s="161"/>
      <c r="Y395" s="153" t="s">
        <v>24</v>
      </c>
      <c r="Z395" s="161"/>
      <c r="AA395" s="153" t="s">
        <v>26</v>
      </c>
      <c r="AB395" s="216"/>
      <c r="AC395" s="101" t="e">
        <f>IF(#REF!="",ASC(AD395&amp;IF(AF395&lt;&gt;"",TEXT(AF395,"00"),"")&amp;IF(AH395&lt;&gt;"",TEXT(AH395,"00"),"")&amp;IF(AJ395&lt;&gt;"",TEXT(AJ395,"00"),"")),ASC(#REF!))</f>
        <v>#REF!</v>
      </c>
      <c r="AD395" s="198" t="str">
        <f>IF(I395="","",IF(I395="201 十種競技","",VLOOKUP(I395,大学記録!$A$3:$H$5,2,FALSE)))</f>
        <v/>
      </c>
      <c r="AE395" s="200" t="s">
        <v>239</v>
      </c>
      <c r="AF395" s="202" t="str">
        <f>IF(I395="","",IF(I395="201 十種競技","",VLOOKUP(I395,大学記録!$A$3:$H$5,4,FALSE)))</f>
        <v/>
      </c>
      <c r="AG395" s="200" t="s">
        <v>240</v>
      </c>
      <c r="AH395" s="202" t="str">
        <f>IF(I395="","",IF(I395="201 十種競技","",VLOOKUP(I395,大学記録!$A$3:$H$5,6,FALSE)))</f>
        <v/>
      </c>
      <c r="AI395" s="204" t="s">
        <v>241</v>
      </c>
      <c r="AJ395" s="262" t="str">
        <f>IF(I395="","",IF(I395="201 十種競技","",VLOOKUP(I395,大学記録!$A$3:$H$5,8,FALSE)))</f>
        <v/>
      </c>
      <c r="AK395" s="223"/>
      <c r="AL395" s="196" t="s">
        <v>239</v>
      </c>
      <c r="AM395" s="250"/>
      <c r="AN395" s="196" t="s">
        <v>240</v>
      </c>
      <c r="AO395" s="250"/>
      <c r="AP395" s="208" t="s">
        <v>241</v>
      </c>
      <c r="AQ395" s="287"/>
      <c r="AS395" s="5" t="str">
        <f>IF(AND(I395&lt;&gt;"107 ハーフマラソン",I395&lt;&gt;"062 10000mW"),D395 &amp; "-" &amp; I395,D395 &amp; "-" &amp; I395 &amp; J395)</f>
        <v>-</v>
      </c>
      <c r="AT395" s="5" t="str">
        <f>IF(ISERROR(VLOOKUP(個人情報!$AS395,登録者リスト!#REF!,4,FALSE)),"○","")</f>
        <v>○</v>
      </c>
      <c r="AU395" s="5" t="e">
        <f>IF(AND(I395&lt;&gt;"107 ハーフマラソン",I395&lt;&gt;"062 10000mW"),#REF! &amp; "-" &amp; I395,#REF! &amp; "-" &amp; I395 &amp; J395)</f>
        <v>#REF!</v>
      </c>
      <c r="AV395" s="5" t="str">
        <f>IF(ISERROR(VLOOKUP(AU395,突破者リスト外資格記録入力シート!$D$7:$M$106,2,FALSE)),"○","")</f>
        <v>○</v>
      </c>
      <c r="AW395" s="5" t="str">
        <f>IF(C395="○","整理番号","登録番号")</f>
        <v>登録番号</v>
      </c>
      <c r="AX395" s="5" t="str">
        <f>IF(I395="107 ハーフマラソン","H",IF(I395="062 10000mW","W",""))</f>
        <v/>
      </c>
      <c r="AY395" s="5" t="e">
        <f>VLOOKUP($I395 &amp; $J395,標準記録!$A$1:$D$26,2,FALSE)</f>
        <v>#N/A</v>
      </c>
      <c r="AZ395" s="5" t="e">
        <f>VLOOKUP($I395 &amp; $J395,標準記録!$A$1:$D$26,3,FALSE)</f>
        <v>#N/A</v>
      </c>
      <c r="BA395" s="5" t="e">
        <f>VLOOKUP($I395 &amp; $J395,標準記録!$A$1:$D$26,4,FALSE)</f>
        <v>#N/A</v>
      </c>
      <c r="BB395" s="5" t="str">
        <f>IF(BC395="","",A395)</f>
        <v/>
      </c>
      <c r="BC395" s="5" t="str">
        <f>IF(OR(I395="201 十種競技",I395="202 七種競技"),#REF!,"")</f>
        <v/>
      </c>
      <c r="BD395" s="5" t="str">
        <f>IF(I395="107 ハーフマラソン",#REF!,"")</f>
        <v/>
      </c>
      <c r="BE395" s="5" t="str">
        <f>I395 &amp; K395</f>
        <v/>
      </c>
      <c r="BF395" s="5">
        <f>I395</f>
        <v>0</v>
      </c>
      <c r="BG395" s="5">
        <f>COUNTIF($BF$5:$BF$401,I395)</f>
        <v>160</v>
      </c>
      <c r="BH395" s="5">
        <f>COUNTIF($BE$5:$BE$401,I395 &amp; "B標準")</f>
        <v>0</v>
      </c>
      <c r="BI395" s="5" t="str">
        <f>D393 &amp; D395</f>
        <v>登録番号</v>
      </c>
    </row>
    <row r="396" spans="1:61" ht="14.25" thickBot="1" x14ac:dyDescent="0.2">
      <c r="A396" s="308"/>
      <c r="B396" s="272"/>
      <c r="C396" s="226"/>
      <c r="D396" s="224"/>
      <c r="E396" s="121" t="str">
        <f>IF(C395="○",IF($D395&lt;&gt;"",VLOOKUP($D395,新規学連登録者入力シート!$A$2:$U$101,7,FALSE),""),IF($D395&lt;&gt;"",IF(VLOOKUP(個人情報!$D395,登録者リスト!$A$1:$F$43729,4,FALSE)=基本情報!$D$6,VLOOKUP(個人情報!$D395,登録者リスト!$A$1:$F$43729,2,FALSE),""),""))</f>
        <v/>
      </c>
      <c r="F396" s="215"/>
      <c r="G396" s="121" t="str">
        <f>IF(C395="○",IF($D395&lt;&gt;"",VLOOKUP($D395,新規学連登録者入力シート!$A$2:$U$101,19,FALSE),""),IF($D395&lt;&gt;"",IF(VLOOKUP(個人情報!$D395,登録者リスト!$A$1:$F$43729,4,FALSE)=基本情報!$D$6,VLOOKUP(個人情報!$D395,登録者リスト!$A$1:$F$43729,6,FALSE),""),""))</f>
        <v/>
      </c>
      <c r="H396" s="213"/>
      <c r="I396" s="217"/>
      <c r="J396" s="217"/>
      <c r="K396" s="219"/>
      <c r="L396" s="106"/>
      <c r="M396" s="268"/>
      <c r="N396" s="224"/>
      <c r="O396" s="197"/>
      <c r="P396" s="251"/>
      <c r="Q396" s="197"/>
      <c r="R396" s="251"/>
      <c r="S396" s="209"/>
      <c r="T396" s="253"/>
      <c r="U396" s="162"/>
      <c r="V396" s="154"/>
      <c r="W396" s="155" t="s">
        <v>23</v>
      </c>
      <c r="X396" s="94"/>
      <c r="Y396" s="155" t="s">
        <v>25</v>
      </c>
      <c r="Z396" s="94"/>
      <c r="AA396" s="155" t="s">
        <v>26</v>
      </c>
      <c r="AB396" s="217"/>
      <c r="AC396" s="102" t="e">
        <f>IF(#REF!="",ASC(AD395&amp;IF(AF396&lt;&gt;"",TEXT(AF396,"00"),"")&amp;IF(AH396&lt;&gt;"",TEXT(AH396,"00"),"")&amp;IF(AJ396&lt;&gt;"",TEXT(AJ396,"00"),"")),ASC(#REF!))</f>
        <v>#REF!</v>
      </c>
      <c r="AD396" s="199"/>
      <c r="AE396" s="201"/>
      <c r="AF396" s="203"/>
      <c r="AG396" s="201"/>
      <c r="AH396" s="203"/>
      <c r="AI396" s="205"/>
      <c r="AJ396" s="263"/>
      <c r="AK396" s="224"/>
      <c r="AL396" s="197"/>
      <c r="AM396" s="251"/>
      <c r="AN396" s="197"/>
      <c r="AO396" s="251"/>
      <c r="AP396" s="209"/>
      <c r="AQ396" s="288"/>
      <c r="AS396" s="5" t="str">
        <f>IF(AND(I396&lt;&gt;"107 ハーフマラソン",I396&lt;&gt;"062 10000mW"),D395 &amp; "-" &amp; I396,D395 &amp; "-" &amp; I396 &amp; J396)</f>
        <v>-</v>
      </c>
      <c r="AT396" s="5" t="str">
        <f>IF(ISERROR(VLOOKUP(個人情報!$AS396,登録者リスト!#REF!,4,FALSE)),"○","")</f>
        <v>○</v>
      </c>
      <c r="AU396" s="5" t="e">
        <f>IF(AND(I396&lt;&gt;"107 ハーフマラソン",I396&lt;&gt;"062 10000mW"),#REF! &amp; "-" &amp; I396,#REF! &amp; "-" &amp; I396 &amp; J396)</f>
        <v>#REF!</v>
      </c>
      <c r="AV396" s="5" t="str">
        <f>IF(ISERROR(VLOOKUP(AU396,突破者リスト外資格記録入力シート!$D$7:$M$106,2,FALSE)),"○","")</f>
        <v>○</v>
      </c>
      <c r="AX396" s="5" t="str">
        <f>IF(I396="107 ハーフマラソン","H",IF(I396="062 10000mW","W",""))</f>
        <v/>
      </c>
      <c r="AY396" s="5" t="e">
        <f>VLOOKUP($I396 &amp; $J396,標準記録!$A$1:$D$26,2,FALSE)</f>
        <v>#N/A</v>
      </c>
      <c r="AZ396" s="5" t="e">
        <f>VLOOKUP($I396 &amp; $J396,標準記録!$A$1:$D$26,3,FALSE)</f>
        <v>#N/A</v>
      </c>
      <c r="BA396" s="5" t="e">
        <f>VLOOKUP($I396 &amp; $J396,標準記録!$A$1:$D$26,4,FALSE)</f>
        <v>#N/A</v>
      </c>
      <c r="BB396" s="5" t="str">
        <f>IF(BC396="","",A395)</f>
        <v/>
      </c>
      <c r="BC396" s="5" t="str">
        <f>IF(OR(I396="201 十種競技",I396="202 七種競技"),#REF!,"")</f>
        <v/>
      </c>
      <c r="BD396" s="5" t="str">
        <f>IF(I396="107 ハーフマラソン",#REF!,"")</f>
        <v/>
      </c>
      <c r="BE396" s="5" t="str">
        <f>I396 &amp; K396</f>
        <v/>
      </c>
      <c r="BF396" s="5">
        <f>I396</f>
        <v>0</v>
      </c>
      <c r="BG396" s="5">
        <f>COUNTIF($BF$5:$BF$401,I396)</f>
        <v>160</v>
      </c>
      <c r="BH396" s="5">
        <f>COUNTIF($BE$5:$BE$401,I396 &amp; "B標準")</f>
        <v>0</v>
      </c>
    </row>
    <row r="397" spans="1:61" ht="15" thickTop="1" thickBot="1" x14ac:dyDescent="0.2">
      <c r="A397" s="309"/>
      <c r="B397" s="256" t="s">
        <v>128</v>
      </c>
      <c r="C397" s="257"/>
      <c r="D397" s="257"/>
      <c r="E397" s="257"/>
      <c r="F397" s="257"/>
      <c r="G397" s="258"/>
      <c r="H397" s="118"/>
      <c r="I397" s="259"/>
      <c r="J397" s="260"/>
      <c r="K397" s="260"/>
      <c r="L397" s="260"/>
      <c r="M397" s="260"/>
      <c r="N397" s="260"/>
      <c r="O397" s="260"/>
      <c r="P397" s="260"/>
      <c r="Q397" s="260"/>
      <c r="R397" s="260"/>
      <c r="S397" s="260"/>
      <c r="T397" s="260"/>
      <c r="U397" s="260"/>
      <c r="V397" s="260"/>
      <c r="W397" s="260"/>
      <c r="X397" s="260"/>
      <c r="Y397" s="260"/>
      <c r="Z397" s="260"/>
      <c r="AA397" s="260"/>
      <c r="AB397" s="260"/>
      <c r="AC397" s="260"/>
      <c r="AD397" s="260"/>
      <c r="AE397" s="260"/>
      <c r="AF397" s="260"/>
      <c r="AG397" s="260"/>
      <c r="AH397" s="260"/>
      <c r="AI397" s="260"/>
      <c r="AJ397" s="260"/>
      <c r="AK397" s="260"/>
      <c r="AL397" s="260"/>
      <c r="AM397" s="260"/>
      <c r="AN397" s="260"/>
      <c r="AO397" s="260"/>
      <c r="AP397" s="260"/>
      <c r="AQ397" s="261"/>
    </row>
    <row r="398" spans="1:61" ht="27" x14ac:dyDescent="0.15">
      <c r="A398" s="305"/>
      <c r="B398" s="289" t="s">
        <v>0</v>
      </c>
      <c r="C398" s="289" t="s">
        <v>242</v>
      </c>
      <c r="D398" s="289" t="str">
        <f>IF(C400="○","整理番号","登録番号")</f>
        <v>登録番号</v>
      </c>
      <c r="E398" s="134" t="s">
        <v>13550</v>
      </c>
      <c r="F398" s="291" t="s">
        <v>275</v>
      </c>
      <c r="G398" s="147" t="s">
        <v>1</v>
      </c>
      <c r="H398" s="269" t="s">
        <v>13551</v>
      </c>
      <c r="I398" s="292" t="s">
        <v>2</v>
      </c>
      <c r="J398" s="269" t="s">
        <v>284</v>
      </c>
      <c r="K398" s="269" t="s">
        <v>3</v>
      </c>
      <c r="L398" s="136" t="s">
        <v>243</v>
      </c>
      <c r="M398" s="137" t="s">
        <v>16</v>
      </c>
      <c r="N398" s="274" t="s">
        <v>4</v>
      </c>
      <c r="O398" s="275"/>
      <c r="P398" s="275"/>
      <c r="Q398" s="275"/>
      <c r="R398" s="275"/>
      <c r="S398" s="275"/>
      <c r="T398" s="275"/>
      <c r="U398" s="275"/>
      <c r="V398" s="275"/>
      <c r="W398" s="275"/>
      <c r="X398" s="275"/>
      <c r="Y398" s="275"/>
      <c r="Z398" s="275"/>
      <c r="AA398" s="275"/>
      <c r="AB398" s="276"/>
      <c r="AC398" s="138" t="s">
        <v>16</v>
      </c>
      <c r="AD398" s="277" t="s">
        <v>448</v>
      </c>
      <c r="AE398" s="278"/>
      <c r="AF398" s="278"/>
      <c r="AG398" s="278"/>
      <c r="AH398" s="278"/>
      <c r="AI398" s="278"/>
      <c r="AJ398" s="278"/>
      <c r="AK398" s="274" t="s">
        <v>445</v>
      </c>
      <c r="AL398" s="275"/>
      <c r="AM398" s="275"/>
      <c r="AN398" s="275"/>
      <c r="AO398" s="275"/>
      <c r="AP398" s="275"/>
      <c r="AQ398" s="279"/>
    </row>
    <row r="399" spans="1:61" ht="14.25" thickBot="1" x14ac:dyDescent="0.2">
      <c r="A399" s="306"/>
      <c r="B399" s="290"/>
      <c r="C399" s="290"/>
      <c r="D399" s="290"/>
      <c r="E399" s="139" t="s">
        <v>6</v>
      </c>
      <c r="F399" s="270"/>
      <c r="G399" s="148" t="s">
        <v>7</v>
      </c>
      <c r="H399" s="270"/>
      <c r="I399" s="293"/>
      <c r="J399" s="273"/>
      <c r="K399" s="273"/>
      <c r="L399" s="141"/>
      <c r="M399" s="142"/>
      <c r="N399" s="280" t="s">
        <v>8</v>
      </c>
      <c r="O399" s="281"/>
      <c r="P399" s="281"/>
      <c r="Q399" s="281"/>
      <c r="R399" s="281"/>
      <c r="S399" s="281"/>
      <c r="T399" s="282"/>
      <c r="U399" s="151"/>
      <c r="V399" s="143" t="s">
        <v>10</v>
      </c>
      <c r="W399" s="144"/>
      <c r="X399" s="160"/>
      <c r="Y399" s="144"/>
      <c r="Z399" s="160"/>
      <c r="AA399" s="145"/>
      <c r="AB399" s="140" t="s">
        <v>11</v>
      </c>
      <c r="AC399" s="146"/>
      <c r="AD399" s="283" t="s">
        <v>8</v>
      </c>
      <c r="AE399" s="284"/>
      <c r="AF399" s="284"/>
      <c r="AG399" s="284"/>
      <c r="AH399" s="284"/>
      <c r="AI399" s="284"/>
      <c r="AJ399" s="285"/>
      <c r="AK399" s="280" t="s">
        <v>8</v>
      </c>
      <c r="AL399" s="281"/>
      <c r="AM399" s="281"/>
      <c r="AN399" s="281"/>
      <c r="AO399" s="281"/>
      <c r="AP399" s="281"/>
      <c r="AQ399" s="286"/>
    </row>
    <row r="400" spans="1:61" x14ac:dyDescent="0.15">
      <c r="A400" s="307">
        <v>80</v>
      </c>
      <c r="B400" s="271" t="str">
        <f>IF(OR(B395="",E400=""),"",B395+1)</f>
        <v/>
      </c>
      <c r="C400" s="225"/>
      <c r="D400" s="223"/>
      <c r="E400" s="119" t="str">
        <f>IF(C400="○",IF($D400&lt;&gt;"",VLOOKUP($D400,新規学連登録者入力シート!$A$2:$U$101,8,FALSE),""),IF($D400&lt;&gt;"",IF(VLOOKUP(個人情報!$D400,登録者リスト!$A$1:$F$43729,4,FALSE)=基本情報!$D$6,VLOOKUP(個人情報!$D400,登録者リスト!$A$1:$F$43729,3,FALSE),""),""))</f>
        <v/>
      </c>
      <c r="F400" s="214" t="str">
        <f>IF(C400="○",IF($D400&lt;&gt;"",VLOOKUP($D400,新規学連登録者入力シート!$A$2:$U$101,9,FALSE),""),IF($D400&lt;&gt;"",IF(VLOOKUP(個人情報!$D400,登録者リスト!$A$1:$G$43729,4,FALSE)=基本情報!$D$6,VLOOKUP(個人情報!$D400,登録者リスト!$A$1:$G$43729,7,FALSE),""),""))</f>
        <v/>
      </c>
      <c r="G400" s="120" t="str">
        <f>IF(C400="○",IF($D400&lt;&gt;"",VLOOKUP($D400,新規学連登録者入力シート!$A$2:$U$101,14,FALSE),""),IF($D400&lt;&gt;"",IF(VLOOKUP(個人情報!$D400,登録者リスト!$A$1:$F$43729,4,FALSE)=基本情報!$D$6,VLOOKUP(個人情報!$D400,登録者リスト!$A$1:$F$43729,5,FALSE),""),""))</f>
        <v/>
      </c>
      <c r="H400" s="212" t="str">
        <f>IF(C400="○",IF($D400&lt;&gt;"",VLOOKUP($D400,新規学連登録者入力シート!$A$2:$U$101,19,FALSE),""),IF($D400&lt;&gt;"",IF(VLOOKUP(個人情報!$D400,登録者リスト!$A$1:$H$43729,4,FALSE)=基本情報!$D$6,VLOOKUP(個人情報!$D400,登録者リスト!$A$1:$H$43729,8,FALSE),""),""))</f>
        <v/>
      </c>
      <c r="I400" s="216"/>
      <c r="J400" s="216"/>
      <c r="K400" s="218" t="str">
        <f>IFERROR(IF(I400="","",IF(AND(I400&lt;&gt;"107 ハーフマラソン",I400&lt;&gt;"062 10000mW"),IF(BA400="T",IF(VALUE(M400)&lt;=AY400,"A標準",IF(VALUE(M400)&lt;=AZ400,"B標準","未突破")),IF(VALUE(M400)&gt;=AY400,"A標準",IF(VALUE(M400)&gt;=AZ400,"B標準","未突破"))),IF(VALUE(M400)&lt;=AZ400,"","未突破"))),"")</f>
        <v/>
      </c>
      <c r="L400" s="105"/>
      <c r="M400" s="267" t="str">
        <f>IF(U400="",ASC(N400&amp;IF(P400&lt;&gt;"",TEXT(P400,"00"),"")&amp;IF(R400&lt;&gt;"",TEXT(R400,"00"),"")&amp;IF(T400&lt;&gt;"",TEXT(T400,"00"),"")),ASC(U400))</f>
        <v/>
      </c>
      <c r="N400" s="223"/>
      <c r="O400" s="196" t="s">
        <v>239</v>
      </c>
      <c r="P400" s="250"/>
      <c r="Q400" s="196" t="s">
        <v>240</v>
      </c>
      <c r="R400" s="250"/>
      <c r="S400" s="208" t="s">
        <v>241</v>
      </c>
      <c r="T400" s="252"/>
      <c r="U400" s="150"/>
      <c r="V400" s="152"/>
      <c r="W400" s="153" t="s">
        <v>23</v>
      </c>
      <c r="X400" s="161"/>
      <c r="Y400" s="153" t="s">
        <v>24</v>
      </c>
      <c r="Z400" s="161"/>
      <c r="AA400" s="153" t="s">
        <v>26</v>
      </c>
      <c r="AB400" s="216"/>
      <c r="AC400" s="101" t="e">
        <f>IF(#REF!="",ASC(AD400&amp;IF(AF400&lt;&gt;"",TEXT(AF400,"00"),"")&amp;IF(AH400&lt;&gt;"",TEXT(AH400,"00"),"")&amp;IF(AJ400&lt;&gt;"",TEXT(AJ400,"00"),"")),ASC(#REF!))</f>
        <v>#REF!</v>
      </c>
      <c r="AD400" s="198" t="str">
        <f>IF(I400="","",IF(I400="201 十種競技","",VLOOKUP(I400,大学記録!$A$3:$H$5,2,FALSE)))</f>
        <v/>
      </c>
      <c r="AE400" s="200" t="s">
        <v>239</v>
      </c>
      <c r="AF400" s="202" t="str">
        <f>IF(I400="","",IF(I400="201 十種競技","",VLOOKUP(I400,大学記録!$A$3:$H$5,4,FALSE)))</f>
        <v/>
      </c>
      <c r="AG400" s="200" t="s">
        <v>240</v>
      </c>
      <c r="AH400" s="202" t="str">
        <f>IF(I400="","",IF(I400="201 十種競技","",VLOOKUP(I400,大学記録!$A$3:$H$5,6,FALSE)))</f>
        <v/>
      </c>
      <c r="AI400" s="204" t="s">
        <v>241</v>
      </c>
      <c r="AJ400" s="262" t="str">
        <f>IF(I400="","",IF(I400="201 十種競技","",VLOOKUP(I400,大学記録!$A$3:$H$5,8,FALSE)))</f>
        <v/>
      </c>
      <c r="AK400" s="223"/>
      <c r="AL400" s="196" t="s">
        <v>239</v>
      </c>
      <c r="AM400" s="250"/>
      <c r="AN400" s="196" t="s">
        <v>240</v>
      </c>
      <c r="AO400" s="250"/>
      <c r="AP400" s="208" t="s">
        <v>241</v>
      </c>
      <c r="AQ400" s="287"/>
      <c r="AS400" s="5" t="str">
        <f>IF(AND(I400&lt;&gt;"107 ハーフマラソン",I400&lt;&gt;"062 10000mW"),D400 &amp; "-" &amp; I400,D400 &amp; "-" &amp; I400 &amp; J400)</f>
        <v>-</v>
      </c>
      <c r="AT400" s="5" t="str">
        <f>IF(ISERROR(VLOOKUP(個人情報!$AS400,登録者リスト!#REF!,4,FALSE)),"○","")</f>
        <v>○</v>
      </c>
      <c r="AU400" s="5" t="e">
        <f>IF(AND(I400&lt;&gt;"107 ハーフマラソン",I400&lt;&gt;"062 10000mW"),#REF! &amp; "-" &amp; I400,#REF! &amp; "-" &amp; I400 &amp; J400)</f>
        <v>#REF!</v>
      </c>
      <c r="AV400" s="5" t="str">
        <f>IF(ISERROR(VLOOKUP(AU400,突破者リスト外資格記録入力シート!$D$7:$M$106,2,FALSE)),"○","")</f>
        <v>○</v>
      </c>
      <c r="AW400" s="5" t="str">
        <f>IF(C400="○","整理番号","登録番号")</f>
        <v>登録番号</v>
      </c>
      <c r="AX400" s="5" t="str">
        <f>IF(I400="107 ハーフマラソン","H",IF(I400="062 10000mW","W",""))</f>
        <v/>
      </c>
      <c r="AY400" s="5" t="e">
        <f>VLOOKUP($I400 &amp; $J400,標準記録!$A$1:$D$26,2,FALSE)</f>
        <v>#N/A</v>
      </c>
      <c r="AZ400" s="5" t="e">
        <f>VLOOKUP($I400 &amp; $J400,標準記録!$A$1:$D$26,3,FALSE)</f>
        <v>#N/A</v>
      </c>
      <c r="BA400" s="5" t="e">
        <f>VLOOKUP($I400 &amp; $J400,標準記録!$A$1:$D$26,4,FALSE)</f>
        <v>#N/A</v>
      </c>
      <c r="BB400" s="5" t="str">
        <f>IF(BC400="","",A400)</f>
        <v/>
      </c>
      <c r="BC400" s="5" t="str">
        <f>IF(OR(I400="201 十種競技",I400="202 七種競技"),#REF!,"")</f>
        <v/>
      </c>
      <c r="BD400" s="5" t="str">
        <f>IF(I400="107 ハーフマラソン",#REF!,"")</f>
        <v/>
      </c>
      <c r="BE400" s="5" t="str">
        <f>I400 &amp; K400</f>
        <v/>
      </c>
      <c r="BF400" s="5">
        <f>I400</f>
        <v>0</v>
      </c>
      <c r="BG400" s="5">
        <f>COUNTIF($BF$5:$BF$401,I400)</f>
        <v>160</v>
      </c>
      <c r="BH400" s="5">
        <f>COUNTIF($BE$5:$BE$401,I400 &amp; "B標準")</f>
        <v>0</v>
      </c>
      <c r="BI400" s="5" t="str">
        <f>D398 &amp; D400</f>
        <v>登録番号</v>
      </c>
    </row>
    <row r="401" spans="1:60" ht="14.25" thickBot="1" x14ac:dyDescent="0.2">
      <c r="A401" s="308"/>
      <c r="B401" s="272"/>
      <c r="C401" s="226"/>
      <c r="D401" s="224"/>
      <c r="E401" s="121" t="str">
        <f>IF(C400="○",IF($D400&lt;&gt;"",VLOOKUP($D400,新規学連登録者入力シート!$A$2:$U$101,7,FALSE),""),IF($D400&lt;&gt;"",IF(VLOOKUP(個人情報!$D400,登録者リスト!$A$1:$F$43729,4,FALSE)=基本情報!$D$6,VLOOKUP(個人情報!$D400,登録者リスト!$A$1:$F$43729,2,FALSE),""),""))</f>
        <v/>
      </c>
      <c r="F401" s="215"/>
      <c r="G401" s="121" t="str">
        <f>IF(C400="○",IF($D400&lt;&gt;"",VLOOKUP($D400,新規学連登録者入力シート!$A$2:$U$101,19,FALSE),""),IF($D400&lt;&gt;"",IF(VLOOKUP(個人情報!$D400,登録者リスト!$A$1:$F$43729,4,FALSE)=基本情報!$D$6,VLOOKUP(個人情報!$D400,登録者リスト!$A$1:$F$43729,6,FALSE),""),""))</f>
        <v/>
      </c>
      <c r="H401" s="213"/>
      <c r="I401" s="217"/>
      <c r="J401" s="217"/>
      <c r="K401" s="219"/>
      <c r="L401" s="106"/>
      <c r="M401" s="268"/>
      <c r="N401" s="224"/>
      <c r="O401" s="197"/>
      <c r="P401" s="251"/>
      <c r="Q401" s="197"/>
      <c r="R401" s="251"/>
      <c r="S401" s="209"/>
      <c r="T401" s="253"/>
      <c r="U401" s="162"/>
      <c r="V401" s="154"/>
      <c r="W401" s="155" t="s">
        <v>23</v>
      </c>
      <c r="X401" s="94"/>
      <c r="Y401" s="155" t="s">
        <v>25</v>
      </c>
      <c r="Z401" s="94"/>
      <c r="AA401" s="155" t="s">
        <v>26</v>
      </c>
      <c r="AB401" s="217"/>
      <c r="AC401" s="102" t="e">
        <f>IF(#REF!="",ASC(AD400&amp;IF(AF401&lt;&gt;"",TEXT(AF401,"00"),"")&amp;IF(AH401&lt;&gt;"",TEXT(AH401,"00"),"")&amp;IF(AJ401&lt;&gt;"",TEXT(AJ401,"00"),"")),ASC(#REF!))</f>
        <v>#REF!</v>
      </c>
      <c r="AD401" s="199"/>
      <c r="AE401" s="201"/>
      <c r="AF401" s="203"/>
      <c r="AG401" s="201"/>
      <c r="AH401" s="203"/>
      <c r="AI401" s="205"/>
      <c r="AJ401" s="263"/>
      <c r="AK401" s="224"/>
      <c r="AL401" s="197"/>
      <c r="AM401" s="251"/>
      <c r="AN401" s="197"/>
      <c r="AO401" s="251"/>
      <c r="AP401" s="209"/>
      <c r="AQ401" s="288"/>
      <c r="AS401" s="5" t="str">
        <f>IF(AND(I401&lt;&gt;"107 ハーフマラソン",I401&lt;&gt;"062 10000mW"),D400 &amp; "-" &amp; I401,D400 &amp; "-" &amp; I401 &amp; J401)</f>
        <v>-</v>
      </c>
      <c r="AT401" s="5" t="str">
        <f>IF(ISERROR(VLOOKUP(個人情報!$AS401,登録者リスト!#REF!,4,FALSE)),"○","")</f>
        <v>○</v>
      </c>
      <c r="AU401" s="5" t="e">
        <f>IF(AND(I401&lt;&gt;"107 ハーフマラソン",I401&lt;&gt;"062 10000mW"),#REF! &amp; "-" &amp; I401,#REF! &amp; "-" &amp; I401 &amp; J401)</f>
        <v>#REF!</v>
      </c>
      <c r="AV401" s="5" t="str">
        <f>IF(ISERROR(VLOOKUP(AU401,突破者リスト外資格記録入力シート!$D$7:$M$106,2,FALSE)),"○","")</f>
        <v>○</v>
      </c>
      <c r="AX401" s="5" t="str">
        <f t="shared" ref="AX401" si="0">IF(I401="107 ハーフマラソン","H",IF(I401="062 10000mW","W",""))</f>
        <v/>
      </c>
      <c r="AY401" s="5" t="e">
        <f>VLOOKUP($I401 &amp; $J401,標準記録!$A$1:$D$26,2,FALSE)</f>
        <v>#N/A</v>
      </c>
      <c r="AZ401" s="5" t="e">
        <f>VLOOKUP($I401 &amp; $J401,標準記録!$A$1:$D$26,3,FALSE)</f>
        <v>#N/A</v>
      </c>
      <c r="BA401" s="5" t="e">
        <f>VLOOKUP($I401 &amp; $J401,標準記録!$A$1:$D$26,4,FALSE)</f>
        <v>#N/A</v>
      </c>
      <c r="BB401" s="5" t="str">
        <f>IF(BC401="","",A400)</f>
        <v/>
      </c>
      <c r="BC401" s="5" t="str">
        <f>IF(OR(I401="201 十種競技",I401="202 七種競技"),#REF!,"")</f>
        <v/>
      </c>
      <c r="BD401" s="5" t="str">
        <f>IF(I401="107 ハーフマラソン",#REF!,"")</f>
        <v/>
      </c>
      <c r="BE401" s="5" t="str">
        <f t="shared" ref="BE401" si="1">I401 &amp; K401</f>
        <v/>
      </c>
      <c r="BF401" s="5">
        <f t="shared" ref="BF401" si="2">I401</f>
        <v>0</v>
      </c>
      <c r="BG401" s="5">
        <f>COUNTIF($BF$5:$BF$401,I401)</f>
        <v>160</v>
      </c>
      <c r="BH401" s="5">
        <f>COUNTIF($BE$5:$BE$401,I401 &amp; "B標準")</f>
        <v>0</v>
      </c>
    </row>
    <row r="402" spans="1:60" ht="15" thickTop="1" thickBot="1" x14ac:dyDescent="0.2">
      <c r="A402" s="309"/>
      <c r="B402" s="256" t="s">
        <v>128</v>
      </c>
      <c r="C402" s="257"/>
      <c r="D402" s="257"/>
      <c r="E402" s="257"/>
      <c r="F402" s="257"/>
      <c r="G402" s="258"/>
      <c r="H402" s="118"/>
      <c r="I402" s="259"/>
      <c r="J402" s="260"/>
      <c r="K402" s="260"/>
      <c r="L402" s="260"/>
      <c r="M402" s="260"/>
      <c r="N402" s="260"/>
      <c r="O402" s="260"/>
      <c r="P402" s="260"/>
      <c r="Q402" s="260"/>
      <c r="R402" s="260"/>
      <c r="S402" s="260"/>
      <c r="T402" s="260"/>
      <c r="U402" s="260"/>
      <c r="V402" s="260"/>
      <c r="W402" s="260"/>
      <c r="X402" s="260"/>
      <c r="Y402" s="260"/>
      <c r="Z402" s="260"/>
      <c r="AA402" s="260"/>
      <c r="AB402" s="260"/>
      <c r="AC402" s="260"/>
      <c r="AD402" s="260"/>
      <c r="AE402" s="260"/>
      <c r="AF402" s="260"/>
      <c r="AG402" s="260"/>
      <c r="AH402" s="260"/>
      <c r="AI402" s="260"/>
      <c r="AJ402" s="260"/>
      <c r="AK402" s="260"/>
      <c r="AL402" s="260"/>
      <c r="AM402" s="260"/>
      <c r="AN402" s="260"/>
      <c r="AO402" s="260"/>
      <c r="AP402" s="260"/>
      <c r="AQ402" s="261"/>
    </row>
    <row r="404" spans="1:60" x14ac:dyDescent="0.15">
      <c r="E404" s="116"/>
      <c r="G404" s="116"/>
    </row>
    <row r="405" spans="1:60" x14ac:dyDescent="0.15">
      <c r="E405" s="116"/>
      <c r="G405" s="116"/>
    </row>
    <row r="411" spans="1:60" x14ac:dyDescent="0.15">
      <c r="E411" s="116"/>
      <c r="G411" s="116"/>
    </row>
    <row r="412" spans="1:60" x14ac:dyDescent="0.15">
      <c r="E412" s="116"/>
      <c r="G412" s="116"/>
    </row>
    <row r="418" spans="5:7" ht="13.5" customHeight="1" x14ac:dyDescent="0.15">
      <c r="E418" s="116"/>
      <c r="G418" s="116"/>
    </row>
    <row r="419" spans="5:7" x14ac:dyDescent="0.15">
      <c r="E419" s="116"/>
      <c r="G419" s="116"/>
    </row>
    <row r="425" spans="5:7" x14ac:dyDescent="0.15">
      <c r="E425" s="116"/>
      <c r="G425" s="116"/>
    </row>
    <row r="426" spans="5:7" x14ac:dyDescent="0.15">
      <c r="E426" s="116"/>
      <c r="G426" s="116"/>
    </row>
    <row r="432" spans="5:7" x14ac:dyDescent="0.15">
      <c r="E432" s="116"/>
      <c r="G432" s="116"/>
    </row>
    <row r="433" spans="5:7" ht="13.5" customHeight="1" x14ac:dyDescent="0.15">
      <c r="E433" s="116"/>
      <c r="G433" s="116"/>
    </row>
    <row r="439" spans="5:7" x14ac:dyDescent="0.15">
      <c r="E439" s="116"/>
      <c r="G439" s="116"/>
    </row>
    <row r="440" spans="5:7" x14ac:dyDescent="0.15">
      <c r="E440" s="116"/>
      <c r="G440" s="116"/>
    </row>
    <row r="446" spans="5:7" x14ac:dyDescent="0.15">
      <c r="E446" s="116"/>
      <c r="G446" s="116"/>
    </row>
    <row r="447" spans="5:7" x14ac:dyDescent="0.15">
      <c r="E447" s="116"/>
      <c r="G447" s="116"/>
    </row>
    <row r="451" spans="5:7" x14ac:dyDescent="0.15">
      <c r="E451" s="116"/>
      <c r="G451" s="116"/>
    </row>
    <row r="452" spans="5:7" x14ac:dyDescent="0.15">
      <c r="E452" s="116"/>
      <c r="G452" s="116"/>
    </row>
    <row r="453" spans="5:7" ht="13.5" customHeight="1" x14ac:dyDescent="0.15">
      <c r="E453" s="116"/>
      <c r="G453" s="116"/>
    </row>
    <row r="454" spans="5:7" x14ac:dyDescent="0.15">
      <c r="E454" s="116"/>
      <c r="G454" s="116"/>
    </row>
    <row r="460" spans="5:7" x14ac:dyDescent="0.15">
      <c r="E460" s="116"/>
      <c r="G460" s="116"/>
    </row>
    <row r="461" spans="5:7" x14ac:dyDescent="0.15">
      <c r="E461" s="116"/>
      <c r="G461" s="116"/>
    </row>
  </sheetData>
  <sheetProtection algorithmName="SHA-512" hashValue="cZi3EcW9g4VWK8CCHkHeCHJ3x700UKdV3eJwZaCefuGiYgla1+li/IPrsCaTHr0+yXpxFlhUZ3XazFc56LdL6A==" saltValue="4dhdinKrVkBFGyOFRCUWlA==" spinCount="100000" sheet="1" selectLockedCells="1"/>
  <mergeCells count="3921">
    <mergeCell ref="N5:N6"/>
    <mergeCell ref="O5:O6"/>
    <mergeCell ref="P5:P6"/>
    <mergeCell ref="Q5:Q6"/>
    <mergeCell ref="R5:R6"/>
    <mergeCell ref="S5:S6"/>
    <mergeCell ref="K3:K4"/>
    <mergeCell ref="I5:I6"/>
    <mergeCell ref="J5:J6"/>
    <mergeCell ref="K5:K6"/>
    <mergeCell ref="N4:T4"/>
    <mergeCell ref="N3:AB3"/>
    <mergeCell ref="T5:T6"/>
    <mergeCell ref="AB5:AB6"/>
    <mergeCell ref="B3:B4"/>
    <mergeCell ref="C3:C4"/>
    <mergeCell ref="D3:D4"/>
    <mergeCell ref="F3:F4"/>
    <mergeCell ref="I3:I4"/>
    <mergeCell ref="J3:J4"/>
    <mergeCell ref="H3:H4"/>
    <mergeCell ref="H5:H6"/>
    <mergeCell ref="M5:M6"/>
    <mergeCell ref="A3:A4"/>
    <mergeCell ref="A5:A7"/>
    <mergeCell ref="A8:A9"/>
    <mergeCell ref="A10:A12"/>
    <mergeCell ref="A13:A14"/>
    <mergeCell ref="A15:A17"/>
    <mergeCell ref="AO5:AO6"/>
    <mergeCell ref="AP5:AP6"/>
    <mergeCell ref="AQ5:AQ6"/>
    <mergeCell ref="B5:B6"/>
    <mergeCell ref="B7:G7"/>
    <mergeCell ref="I7:AQ7"/>
    <mergeCell ref="C5:C6"/>
    <mergeCell ref="D5:D6"/>
    <mergeCell ref="F5:F6"/>
    <mergeCell ref="AJ5:AJ6"/>
    <mergeCell ref="AK5:AK6"/>
    <mergeCell ref="AL5:AL6"/>
    <mergeCell ref="AM5:AM6"/>
    <mergeCell ref="AN5:AN6"/>
    <mergeCell ref="AD5:AD6"/>
    <mergeCell ref="AE5:AE6"/>
    <mergeCell ref="AF5:AF6"/>
    <mergeCell ref="AG5:AG6"/>
    <mergeCell ref="AH5:AH6"/>
    <mergeCell ref="AI5:AI6"/>
    <mergeCell ref="AD3:AJ3"/>
    <mergeCell ref="AD4:AJ4"/>
    <mergeCell ref="AK3:AQ3"/>
    <mergeCell ref="AK4:AQ4"/>
    <mergeCell ref="S10:S11"/>
    <mergeCell ref="T10:T11"/>
    <mergeCell ref="A48:A49"/>
    <mergeCell ref="A50:A52"/>
    <mergeCell ref="A53:A54"/>
    <mergeCell ref="A55:A57"/>
    <mergeCell ref="A58:A59"/>
    <mergeCell ref="A60:A62"/>
    <mergeCell ref="A33:A34"/>
    <mergeCell ref="A35:A37"/>
    <mergeCell ref="A38:A39"/>
    <mergeCell ref="A40:A42"/>
    <mergeCell ref="A43:A44"/>
    <mergeCell ref="A45:A47"/>
    <mergeCell ref="A18:A19"/>
    <mergeCell ref="A20:A22"/>
    <mergeCell ref="A23:A24"/>
    <mergeCell ref="A25:A27"/>
    <mergeCell ref="A28:A29"/>
    <mergeCell ref="A30:A32"/>
    <mergeCell ref="A93:A94"/>
    <mergeCell ref="A95:A97"/>
    <mergeCell ref="A98:A99"/>
    <mergeCell ref="A100:A102"/>
    <mergeCell ref="A103:A104"/>
    <mergeCell ref="A105:A107"/>
    <mergeCell ref="A78:A79"/>
    <mergeCell ref="A80:A82"/>
    <mergeCell ref="A83:A84"/>
    <mergeCell ref="A85:A87"/>
    <mergeCell ref="A88:A89"/>
    <mergeCell ref="A90:A92"/>
    <mergeCell ref="A63:A64"/>
    <mergeCell ref="A65:A67"/>
    <mergeCell ref="A68:A69"/>
    <mergeCell ref="A70:A72"/>
    <mergeCell ref="A73:A74"/>
    <mergeCell ref="A75:A77"/>
    <mergeCell ref="A138:A139"/>
    <mergeCell ref="A140:A142"/>
    <mergeCell ref="A143:A144"/>
    <mergeCell ref="A145:A147"/>
    <mergeCell ref="A148:A149"/>
    <mergeCell ref="A150:A152"/>
    <mergeCell ref="A123:A124"/>
    <mergeCell ref="A125:A127"/>
    <mergeCell ref="A128:A129"/>
    <mergeCell ref="A130:A132"/>
    <mergeCell ref="A133:A134"/>
    <mergeCell ref="A135:A137"/>
    <mergeCell ref="A108:A109"/>
    <mergeCell ref="A110:A112"/>
    <mergeCell ref="A113:A114"/>
    <mergeCell ref="A115:A117"/>
    <mergeCell ref="A118:A119"/>
    <mergeCell ref="A120:A122"/>
    <mergeCell ref="A183:A184"/>
    <mergeCell ref="A185:A187"/>
    <mergeCell ref="A188:A189"/>
    <mergeCell ref="A190:A192"/>
    <mergeCell ref="A193:A194"/>
    <mergeCell ref="A195:A197"/>
    <mergeCell ref="A168:A169"/>
    <mergeCell ref="A170:A172"/>
    <mergeCell ref="A173:A174"/>
    <mergeCell ref="A175:A177"/>
    <mergeCell ref="A178:A179"/>
    <mergeCell ref="A180:A182"/>
    <mergeCell ref="A153:A154"/>
    <mergeCell ref="A155:A157"/>
    <mergeCell ref="A158:A159"/>
    <mergeCell ref="A160:A162"/>
    <mergeCell ref="A163:A164"/>
    <mergeCell ref="A165:A167"/>
    <mergeCell ref="A228:A229"/>
    <mergeCell ref="A230:A232"/>
    <mergeCell ref="A233:A234"/>
    <mergeCell ref="A235:A237"/>
    <mergeCell ref="A238:A239"/>
    <mergeCell ref="A240:A242"/>
    <mergeCell ref="A213:A214"/>
    <mergeCell ref="A215:A217"/>
    <mergeCell ref="A218:A219"/>
    <mergeCell ref="A220:A222"/>
    <mergeCell ref="A223:A224"/>
    <mergeCell ref="A225:A227"/>
    <mergeCell ref="A198:A199"/>
    <mergeCell ref="A200:A202"/>
    <mergeCell ref="A203:A204"/>
    <mergeCell ref="A205:A207"/>
    <mergeCell ref="A208:A209"/>
    <mergeCell ref="A210:A212"/>
    <mergeCell ref="A273:A274"/>
    <mergeCell ref="A275:A277"/>
    <mergeCell ref="A278:A279"/>
    <mergeCell ref="A280:A282"/>
    <mergeCell ref="A283:A284"/>
    <mergeCell ref="A285:A287"/>
    <mergeCell ref="A258:A259"/>
    <mergeCell ref="A260:A262"/>
    <mergeCell ref="A263:A264"/>
    <mergeCell ref="A265:A267"/>
    <mergeCell ref="A268:A269"/>
    <mergeCell ref="A270:A272"/>
    <mergeCell ref="A243:A244"/>
    <mergeCell ref="A245:A247"/>
    <mergeCell ref="A248:A249"/>
    <mergeCell ref="A250:A252"/>
    <mergeCell ref="A253:A254"/>
    <mergeCell ref="A255:A257"/>
    <mergeCell ref="A343:A344"/>
    <mergeCell ref="A345:A347"/>
    <mergeCell ref="A318:A319"/>
    <mergeCell ref="A320:A322"/>
    <mergeCell ref="A323:A324"/>
    <mergeCell ref="A325:A327"/>
    <mergeCell ref="A328:A329"/>
    <mergeCell ref="A330:A332"/>
    <mergeCell ref="A303:A304"/>
    <mergeCell ref="A305:A307"/>
    <mergeCell ref="A308:A309"/>
    <mergeCell ref="A310:A312"/>
    <mergeCell ref="A313:A314"/>
    <mergeCell ref="A315:A317"/>
    <mergeCell ref="A288:A289"/>
    <mergeCell ref="A290:A292"/>
    <mergeCell ref="A293:A294"/>
    <mergeCell ref="A295:A297"/>
    <mergeCell ref="A298:A299"/>
    <mergeCell ref="A300:A302"/>
    <mergeCell ref="A393:A394"/>
    <mergeCell ref="A395:A397"/>
    <mergeCell ref="A398:A399"/>
    <mergeCell ref="A400:A402"/>
    <mergeCell ref="B8:B9"/>
    <mergeCell ref="C8:C9"/>
    <mergeCell ref="B12:G12"/>
    <mergeCell ref="B18:B19"/>
    <mergeCell ref="C18:C19"/>
    <mergeCell ref="D18:D19"/>
    <mergeCell ref="A378:A379"/>
    <mergeCell ref="A380:A382"/>
    <mergeCell ref="A383:A384"/>
    <mergeCell ref="A385:A387"/>
    <mergeCell ref="A388:A389"/>
    <mergeCell ref="A390:A392"/>
    <mergeCell ref="A363:A364"/>
    <mergeCell ref="A365:A367"/>
    <mergeCell ref="A368:A369"/>
    <mergeCell ref="A370:A372"/>
    <mergeCell ref="A373:A374"/>
    <mergeCell ref="A375:A377"/>
    <mergeCell ref="A348:A349"/>
    <mergeCell ref="A350:A352"/>
    <mergeCell ref="A353:A354"/>
    <mergeCell ref="A355:A357"/>
    <mergeCell ref="A358:A359"/>
    <mergeCell ref="A360:A362"/>
    <mergeCell ref="A333:A334"/>
    <mergeCell ref="A335:A337"/>
    <mergeCell ref="A338:A339"/>
    <mergeCell ref="A340:A342"/>
    <mergeCell ref="AD8:AJ8"/>
    <mergeCell ref="AK8:AQ8"/>
    <mergeCell ref="N9:T9"/>
    <mergeCell ref="AD9:AJ9"/>
    <mergeCell ref="AK9:AQ9"/>
    <mergeCell ref="B10:B11"/>
    <mergeCell ref="I10:I11"/>
    <mergeCell ref="J10:J11"/>
    <mergeCell ref="K10:K11"/>
    <mergeCell ref="N10:N11"/>
    <mergeCell ref="D8:D9"/>
    <mergeCell ref="F8:F9"/>
    <mergeCell ref="I8:I9"/>
    <mergeCell ref="J8:J9"/>
    <mergeCell ref="K8:K9"/>
    <mergeCell ref="N8:AB8"/>
    <mergeCell ref="C10:C11"/>
    <mergeCell ref="D10:D11"/>
    <mergeCell ref="F10:F11"/>
    <mergeCell ref="H8:H9"/>
    <mergeCell ref="H10:H11"/>
    <mergeCell ref="I12:AQ12"/>
    <mergeCell ref="B13:B14"/>
    <mergeCell ref="C13:C14"/>
    <mergeCell ref="D13:D14"/>
    <mergeCell ref="F13:F14"/>
    <mergeCell ref="I13:I14"/>
    <mergeCell ref="J13:J14"/>
    <mergeCell ref="K13:K14"/>
    <mergeCell ref="N13:AB13"/>
    <mergeCell ref="AD13:AJ13"/>
    <mergeCell ref="AM10:AM11"/>
    <mergeCell ref="AN10:AN11"/>
    <mergeCell ref="AO10:AO11"/>
    <mergeCell ref="AP10:AP11"/>
    <mergeCell ref="AQ10:AQ11"/>
    <mergeCell ref="AH10:AH11"/>
    <mergeCell ref="AI10:AI11"/>
    <mergeCell ref="AJ10:AJ11"/>
    <mergeCell ref="AK10:AK11"/>
    <mergeCell ref="AL10:AL11"/>
    <mergeCell ref="AB10:AB11"/>
    <mergeCell ref="AD10:AD11"/>
    <mergeCell ref="AE10:AE11"/>
    <mergeCell ref="AF10:AF11"/>
    <mergeCell ref="AG10:AG11"/>
    <mergeCell ref="O10:O11"/>
    <mergeCell ref="P10:P11"/>
    <mergeCell ref="Q10:Q11"/>
    <mergeCell ref="R10:R11"/>
    <mergeCell ref="M10:M11"/>
    <mergeCell ref="AF15:AF16"/>
    <mergeCell ref="AG15:AG16"/>
    <mergeCell ref="AH15:AH16"/>
    <mergeCell ref="P15:P16"/>
    <mergeCell ref="Q15:Q16"/>
    <mergeCell ref="R15:R16"/>
    <mergeCell ref="S15:S16"/>
    <mergeCell ref="T15:T16"/>
    <mergeCell ref="AK13:AQ13"/>
    <mergeCell ref="N14:T14"/>
    <mergeCell ref="AD14:AJ14"/>
    <mergeCell ref="AK14:AQ14"/>
    <mergeCell ref="B15:B16"/>
    <mergeCell ref="I15:I16"/>
    <mergeCell ref="J15:J16"/>
    <mergeCell ref="K15:K16"/>
    <mergeCell ref="N15:N16"/>
    <mergeCell ref="O15:O16"/>
    <mergeCell ref="C15:C16"/>
    <mergeCell ref="D15:D16"/>
    <mergeCell ref="F15:F16"/>
    <mergeCell ref="H13:H14"/>
    <mergeCell ref="H15:H16"/>
    <mergeCell ref="M15:M16"/>
    <mergeCell ref="AK18:AQ18"/>
    <mergeCell ref="N19:T19"/>
    <mergeCell ref="AD19:AJ19"/>
    <mergeCell ref="AK19:AQ19"/>
    <mergeCell ref="B20:B21"/>
    <mergeCell ref="I20:I21"/>
    <mergeCell ref="J20:J21"/>
    <mergeCell ref="K20:K21"/>
    <mergeCell ref="N20:N21"/>
    <mergeCell ref="O20:O21"/>
    <mergeCell ref="F18:F19"/>
    <mergeCell ref="I18:I19"/>
    <mergeCell ref="J18:J19"/>
    <mergeCell ref="K18:K19"/>
    <mergeCell ref="N18:AB18"/>
    <mergeCell ref="AD18:AJ18"/>
    <mergeCell ref="AN15:AN16"/>
    <mergeCell ref="AO15:AO16"/>
    <mergeCell ref="AP15:AP16"/>
    <mergeCell ref="AQ15:AQ16"/>
    <mergeCell ref="B17:G17"/>
    <mergeCell ref="I17:AQ17"/>
    <mergeCell ref="AI15:AI16"/>
    <mergeCell ref="AJ15:AJ16"/>
    <mergeCell ref="AK15:AK16"/>
    <mergeCell ref="AL15:AL16"/>
    <mergeCell ref="AM15:AM16"/>
    <mergeCell ref="AB15:AB16"/>
    <mergeCell ref="AD15:AD16"/>
    <mergeCell ref="AE15:AE16"/>
    <mergeCell ref="AN20:AN21"/>
    <mergeCell ref="AO20:AO21"/>
    <mergeCell ref="AP20:AP21"/>
    <mergeCell ref="AQ20:AQ21"/>
    <mergeCell ref="B22:G22"/>
    <mergeCell ref="I22:AQ22"/>
    <mergeCell ref="C20:C21"/>
    <mergeCell ref="D20:D21"/>
    <mergeCell ref="F20:F21"/>
    <mergeCell ref="AI20:AI21"/>
    <mergeCell ref="AJ20:AJ21"/>
    <mergeCell ref="AK20:AK21"/>
    <mergeCell ref="AL20:AL21"/>
    <mergeCell ref="AM20:AM21"/>
    <mergeCell ref="AB20:AB21"/>
    <mergeCell ref="AD20:AD21"/>
    <mergeCell ref="AE20:AE21"/>
    <mergeCell ref="AF20:AF21"/>
    <mergeCell ref="AG20:AG21"/>
    <mergeCell ref="AH20:AH21"/>
    <mergeCell ref="P20:P21"/>
    <mergeCell ref="Q20:Q21"/>
    <mergeCell ref="R20:R21"/>
    <mergeCell ref="S20:S21"/>
    <mergeCell ref="T20:T21"/>
    <mergeCell ref="M20:M21"/>
    <mergeCell ref="AG25:AG26"/>
    <mergeCell ref="AH25:AH26"/>
    <mergeCell ref="P25:P26"/>
    <mergeCell ref="Q25:Q26"/>
    <mergeCell ref="R25:R26"/>
    <mergeCell ref="S25:S26"/>
    <mergeCell ref="T25:T26"/>
    <mergeCell ref="B25:B26"/>
    <mergeCell ref="I25:I26"/>
    <mergeCell ref="J25:J26"/>
    <mergeCell ref="K25:K26"/>
    <mergeCell ref="N25:N26"/>
    <mergeCell ref="O25:O26"/>
    <mergeCell ref="K23:K24"/>
    <mergeCell ref="N23:AB23"/>
    <mergeCell ref="AD23:AJ23"/>
    <mergeCell ref="AK23:AQ23"/>
    <mergeCell ref="N24:T24"/>
    <mergeCell ref="AD24:AJ24"/>
    <mergeCell ref="AK24:AQ24"/>
    <mergeCell ref="B23:B24"/>
    <mergeCell ref="C23:C24"/>
    <mergeCell ref="D23:D24"/>
    <mergeCell ref="F23:F24"/>
    <mergeCell ref="I23:I24"/>
    <mergeCell ref="J23:J24"/>
    <mergeCell ref="M25:M26"/>
    <mergeCell ref="K28:K29"/>
    <mergeCell ref="N28:AB28"/>
    <mergeCell ref="AD28:AJ28"/>
    <mergeCell ref="H28:H29"/>
    <mergeCell ref="AK28:AQ28"/>
    <mergeCell ref="N29:T29"/>
    <mergeCell ref="AD29:AJ29"/>
    <mergeCell ref="AK29:AQ29"/>
    <mergeCell ref="B28:B29"/>
    <mergeCell ref="C28:C29"/>
    <mergeCell ref="D28:D29"/>
    <mergeCell ref="F28:F29"/>
    <mergeCell ref="I28:I29"/>
    <mergeCell ref="J28:J29"/>
    <mergeCell ref="AN25:AN26"/>
    <mergeCell ref="AO25:AO26"/>
    <mergeCell ref="AP25:AP26"/>
    <mergeCell ref="AQ25:AQ26"/>
    <mergeCell ref="B27:G27"/>
    <mergeCell ref="I27:AQ27"/>
    <mergeCell ref="C25:C26"/>
    <mergeCell ref="D25:D26"/>
    <mergeCell ref="F25:F26"/>
    <mergeCell ref="AI25:AI26"/>
    <mergeCell ref="AJ25:AJ26"/>
    <mergeCell ref="AK25:AK26"/>
    <mergeCell ref="AL25:AL26"/>
    <mergeCell ref="AM25:AM26"/>
    <mergeCell ref="AB25:AB26"/>
    <mergeCell ref="AD25:AD26"/>
    <mergeCell ref="AE25:AE26"/>
    <mergeCell ref="AF25:AF26"/>
    <mergeCell ref="AN30:AN31"/>
    <mergeCell ref="AO30:AO31"/>
    <mergeCell ref="AP30:AP31"/>
    <mergeCell ref="AQ30:AQ31"/>
    <mergeCell ref="B32:G32"/>
    <mergeCell ref="I32:AQ32"/>
    <mergeCell ref="C30:C31"/>
    <mergeCell ref="D30:D31"/>
    <mergeCell ref="F30:F31"/>
    <mergeCell ref="AI30:AI31"/>
    <mergeCell ref="AJ30:AJ31"/>
    <mergeCell ref="AK30:AK31"/>
    <mergeCell ref="AL30:AL31"/>
    <mergeCell ref="AM30:AM31"/>
    <mergeCell ref="AB30:AB31"/>
    <mergeCell ref="AD30:AD31"/>
    <mergeCell ref="AE30:AE31"/>
    <mergeCell ref="H30:H31"/>
    <mergeCell ref="AF30:AF31"/>
    <mergeCell ref="AG30:AG31"/>
    <mergeCell ref="AH30:AH31"/>
    <mergeCell ref="P30:P31"/>
    <mergeCell ref="Q30:Q31"/>
    <mergeCell ref="R30:R31"/>
    <mergeCell ref="S30:S31"/>
    <mergeCell ref="T30:T31"/>
    <mergeCell ref="B30:B31"/>
    <mergeCell ref="I30:I31"/>
    <mergeCell ref="J30:J31"/>
    <mergeCell ref="K30:K31"/>
    <mergeCell ref="N30:N31"/>
    <mergeCell ref="O30:O31"/>
    <mergeCell ref="K33:K34"/>
    <mergeCell ref="N33:AB33"/>
    <mergeCell ref="AD33:AJ33"/>
    <mergeCell ref="AK33:AQ33"/>
    <mergeCell ref="N34:T34"/>
    <mergeCell ref="AD34:AJ34"/>
    <mergeCell ref="AK34:AQ34"/>
    <mergeCell ref="B33:B34"/>
    <mergeCell ref="C33:C34"/>
    <mergeCell ref="D33:D34"/>
    <mergeCell ref="F33:F34"/>
    <mergeCell ref="I33:I34"/>
    <mergeCell ref="J33:J34"/>
    <mergeCell ref="H33:H34"/>
    <mergeCell ref="AN35:AN36"/>
    <mergeCell ref="AO35:AO36"/>
    <mergeCell ref="AP35:AP36"/>
    <mergeCell ref="AQ35:AQ36"/>
    <mergeCell ref="C35:C36"/>
    <mergeCell ref="D35:D36"/>
    <mergeCell ref="F35:F36"/>
    <mergeCell ref="AI35:AI36"/>
    <mergeCell ref="AJ35:AJ36"/>
    <mergeCell ref="AK35:AK36"/>
    <mergeCell ref="AL35:AL36"/>
    <mergeCell ref="AM35:AM36"/>
    <mergeCell ref="AB35:AB36"/>
    <mergeCell ref="H35:H36"/>
    <mergeCell ref="AD35:AD36"/>
    <mergeCell ref="AE35:AE36"/>
    <mergeCell ref="AF35:AF36"/>
    <mergeCell ref="AG35:AG36"/>
    <mergeCell ref="AH35:AH36"/>
    <mergeCell ref="P35:P36"/>
    <mergeCell ref="Q35:Q36"/>
    <mergeCell ref="R35:R36"/>
    <mergeCell ref="S35:S36"/>
    <mergeCell ref="T35:T36"/>
    <mergeCell ref="B35:B36"/>
    <mergeCell ref="I35:I36"/>
    <mergeCell ref="J35:J36"/>
    <mergeCell ref="K35:K36"/>
    <mergeCell ref="N35:N36"/>
    <mergeCell ref="O35:O36"/>
    <mergeCell ref="K38:K39"/>
    <mergeCell ref="N38:AB38"/>
    <mergeCell ref="AD38:AJ38"/>
    <mergeCell ref="B37:G37"/>
    <mergeCell ref="I37:AQ37"/>
    <mergeCell ref="Q40:Q41"/>
    <mergeCell ref="R40:R41"/>
    <mergeCell ref="S40:S41"/>
    <mergeCell ref="T40:T41"/>
    <mergeCell ref="B40:B41"/>
    <mergeCell ref="I40:I41"/>
    <mergeCell ref="J40:J41"/>
    <mergeCell ref="K40:K41"/>
    <mergeCell ref="H40:H41"/>
    <mergeCell ref="AK38:AQ38"/>
    <mergeCell ref="N39:T39"/>
    <mergeCell ref="AD39:AJ39"/>
    <mergeCell ref="AK39:AQ39"/>
    <mergeCell ref="B38:B39"/>
    <mergeCell ref="C38:C39"/>
    <mergeCell ref="D38:D39"/>
    <mergeCell ref="F38:F39"/>
    <mergeCell ref="I38:I39"/>
    <mergeCell ref="J38:J39"/>
    <mergeCell ref="N40:N41"/>
    <mergeCell ref="O40:O41"/>
    <mergeCell ref="H38:H39"/>
    <mergeCell ref="AK43:AQ43"/>
    <mergeCell ref="N44:T44"/>
    <mergeCell ref="AD44:AJ44"/>
    <mergeCell ref="AK44:AQ44"/>
    <mergeCell ref="B43:B44"/>
    <mergeCell ref="C43:C44"/>
    <mergeCell ref="D43:D44"/>
    <mergeCell ref="F43:F44"/>
    <mergeCell ref="I43:I44"/>
    <mergeCell ref="J43:J44"/>
    <mergeCell ref="H43:H44"/>
    <mergeCell ref="AN40:AN41"/>
    <mergeCell ref="AO40:AO41"/>
    <mergeCell ref="AP40:AP41"/>
    <mergeCell ref="AQ40:AQ41"/>
    <mergeCell ref="B42:G42"/>
    <mergeCell ref="I42:AQ42"/>
    <mergeCell ref="C40:C41"/>
    <mergeCell ref="D40:D41"/>
    <mergeCell ref="F40:F41"/>
    <mergeCell ref="AI40:AI41"/>
    <mergeCell ref="AJ40:AJ41"/>
    <mergeCell ref="AK40:AK41"/>
    <mergeCell ref="AL40:AL41"/>
    <mergeCell ref="AM40:AM41"/>
    <mergeCell ref="AB40:AB41"/>
    <mergeCell ref="AD40:AD41"/>
    <mergeCell ref="AE40:AE41"/>
    <mergeCell ref="AF40:AF41"/>
    <mergeCell ref="AG40:AG41"/>
    <mergeCell ref="AH40:AH41"/>
    <mergeCell ref="P40:P41"/>
    <mergeCell ref="AG45:AG46"/>
    <mergeCell ref="AH45:AH46"/>
    <mergeCell ref="H45:H46"/>
    <mergeCell ref="P45:P46"/>
    <mergeCell ref="Q45:Q46"/>
    <mergeCell ref="R45:R46"/>
    <mergeCell ref="S45:S46"/>
    <mergeCell ref="T45:T46"/>
    <mergeCell ref="B45:B46"/>
    <mergeCell ref="I45:I46"/>
    <mergeCell ref="J45:J46"/>
    <mergeCell ref="K45:K46"/>
    <mergeCell ref="N45:N46"/>
    <mergeCell ref="O45:O46"/>
    <mergeCell ref="K43:K44"/>
    <mergeCell ref="N43:AB43"/>
    <mergeCell ref="AD43:AJ43"/>
    <mergeCell ref="K48:K49"/>
    <mergeCell ref="N48:AB48"/>
    <mergeCell ref="AD48:AJ48"/>
    <mergeCell ref="H48:H49"/>
    <mergeCell ref="AK48:AQ48"/>
    <mergeCell ref="N49:T49"/>
    <mergeCell ref="AD49:AJ49"/>
    <mergeCell ref="AK49:AQ49"/>
    <mergeCell ref="B48:B49"/>
    <mergeCell ref="C48:C49"/>
    <mergeCell ref="D48:D49"/>
    <mergeCell ref="F48:F49"/>
    <mergeCell ref="I48:I49"/>
    <mergeCell ref="J48:J49"/>
    <mergeCell ref="AN45:AN46"/>
    <mergeCell ref="AO45:AO46"/>
    <mergeCell ref="AP45:AP46"/>
    <mergeCell ref="AQ45:AQ46"/>
    <mergeCell ref="B47:G47"/>
    <mergeCell ref="I47:AQ47"/>
    <mergeCell ref="C45:C46"/>
    <mergeCell ref="D45:D46"/>
    <mergeCell ref="F45:F46"/>
    <mergeCell ref="AI45:AI46"/>
    <mergeCell ref="AJ45:AJ46"/>
    <mergeCell ref="AK45:AK46"/>
    <mergeCell ref="AL45:AL46"/>
    <mergeCell ref="AM45:AM46"/>
    <mergeCell ref="AB45:AB46"/>
    <mergeCell ref="AD45:AD46"/>
    <mergeCell ref="AE45:AE46"/>
    <mergeCell ref="AF45:AF46"/>
    <mergeCell ref="AN50:AN51"/>
    <mergeCell ref="AO50:AO51"/>
    <mergeCell ref="AP50:AP51"/>
    <mergeCell ref="AQ50:AQ51"/>
    <mergeCell ref="B52:G52"/>
    <mergeCell ref="I52:AQ52"/>
    <mergeCell ref="C50:C51"/>
    <mergeCell ref="D50:D51"/>
    <mergeCell ref="F50:F51"/>
    <mergeCell ref="AI50:AI51"/>
    <mergeCell ref="AJ50:AJ51"/>
    <mergeCell ref="AK50:AK51"/>
    <mergeCell ref="AL50:AL51"/>
    <mergeCell ref="AM50:AM51"/>
    <mergeCell ref="AB50:AB51"/>
    <mergeCell ref="AD50:AD51"/>
    <mergeCell ref="AE50:AE51"/>
    <mergeCell ref="H50:H51"/>
    <mergeCell ref="AF50:AF51"/>
    <mergeCell ref="AG50:AG51"/>
    <mergeCell ref="AH50:AH51"/>
    <mergeCell ref="P50:P51"/>
    <mergeCell ref="Q50:Q51"/>
    <mergeCell ref="R50:R51"/>
    <mergeCell ref="S50:S51"/>
    <mergeCell ref="T50:T51"/>
    <mergeCell ref="B50:B51"/>
    <mergeCell ref="I50:I51"/>
    <mergeCell ref="J50:J51"/>
    <mergeCell ref="K50:K51"/>
    <mergeCell ref="N50:N51"/>
    <mergeCell ref="O50:O51"/>
    <mergeCell ref="K53:K54"/>
    <mergeCell ref="N53:AB53"/>
    <mergeCell ref="AD53:AJ53"/>
    <mergeCell ref="AK53:AQ53"/>
    <mergeCell ref="N54:T54"/>
    <mergeCell ref="AD54:AJ54"/>
    <mergeCell ref="AK54:AQ54"/>
    <mergeCell ref="B53:B54"/>
    <mergeCell ref="C53:C54"/>
    <mergeCell ref="D53:D54"/>
    <mergeCell ref="F53:F54"/>
    <mergeCell ref="I53:I54"/>
    <mergeCell ref="J53:J54"/>
    <mergeCell ref="H53:H54"/>
    <mergeCell ref="AN55:AN56"/>
    <mergeCell ref="AO55:AO56"/>
    <mergeCell ref="AP55:AP56"/>
    <mergeCell ref="AQ55:AQ56"/>
    <mergeCell ref="C55:C56"/>
    <mergeCell ref="D55:D56"/>
    <mergeCell ref="F55:F56"/>
    <mergeCell ref="AI55:AI56"/>
    <mergeCell ref="AJ55:AJ56"/>
    <mergeCell ref="AK55:AK56"/>
    <mergeCell ref="AL55:AL56"/>
    <mergeCell ref="AM55:AM56"/>
    <mergeCell ref="AB55:AB56"/>
    <mergeCell ref="H55:H56"/>
    <mergeCell ref="AD55:AD56"/>
    <mergeCell ref="AE55:AE56"/>
    <mergeCell ref="AF55:AF56"/>
    <mergeCell ref="AG55:AG56"/>
    <mergeCell ref="AH55:AH56"/>
    <mergeCell ref="P55:P56"/>
    <mergeCell ref="Q55:Q56"/>
    <mergeCell ref="R55:R56"/>
    <mergeCell ref="S55:S56"/>
    <mergeCell ref="T55:T56"/>
    <mergeCell ref="B55:B56"/>
    <mergeCell ref="I55:I56"/>
    <mergeCell ref="J55:J56"/>
    <mergeCell ref="K55:K56"/>
    <mergeCell ref="N55:N56"/>
    <mergeCell ref="O55:O56"/>
    <mergeCell ref="K58:K59"/>
    <mergeCell ref="N58:AB58"/>
    <mergeCell ref="AD58:AJ58"/>
    <mergeCell ref="B57:G57"/>
    <mergeCell ref="I57:AQ57"/>
    <mergeCell ref="Q60:Q61"/>
    <mergeCell ref="R60:R61"/>
    <mergeCell ref="S60:S61"/>
    <mergeCell ref="T60:T61"/>
    <mergeCell ref="B60:B61"/>
    <mergeCell ref="I60:I61"/>
    <mergeCell ref="J60:J61"/>
    <mergeCell ref="K60:K61"/>
    <mergeCell ref="H60:H61"/>
    <mergeCell ref="AK58:AQ58"/>
    <mergeCell ref="N59:T59"/>
    <mergeCell ref="AD59:AJ59"/>
    <mergeCell ref="AK59:AQ59"/>
    <mergeCell ref="B58:B59"/>
    <mergeCell ref="C58:C59"/>
    <mergeCell ref="D58:D59"/>
    <mergeCell ref="F58:F59"/>
    <mergeCell ref="I58:I59"/>
    <mergeCell ref="J58:J59"/>
    <mergeCell ref="N60:N61"/>
    <mergeCell ref="O60:O61"/>
    <mergeCell ref="H58:H59"/>
    <mergeCell ref="AK63:AQ63"/>
    <mergeCell ref="N64:T64"/>
    <mergeCell ref="AD64:AJ64"/>
    <mergeCell ref="AK64:AQ64"/>
    <mergeCell ref="B63:B64"/>
    <mergeCell ref="C63:C64"/>
    <mergeCell ref="D63:D64"/>
    <mergeCell ref="F63:F64"/>
    <mergeCell ref="I63:I64"/>
    <mergeCell ref="J63:J64"/>
    <mergeCell ref="H63:H64"/>
    <mergeCell ref="AN60:AN61"/>
    <mergeCell ref="AO60:AO61"/>
    <mergeCell ref="AP60:AP61"/>
    <mergeCell ref="AQ60:AQ61"/>
    <mergeCell ref="B62:G62"/>
    <mergeCell ref="I62:AQ62"/>
    <mergeCell ref="C60:C61"/>
    <mergeCell ref="D60:D61"/>
    <mergeCell ref="F60:F61"/>
    <mergeCell ref="AI60:AI61"/>
    <mergeCell ref="AJ60:AJ61"/>
    <mergeCell ref="AK60:AK61"/>
    <mergeCell ref="AL60:AL61"/>
    <mergeCell ref="AM60:AM61"/>
    <mergeCell ref="AB60:AB61"/>
    <mergeCell ref="AD60:AD61"/>
    <mergeCell ref="AE60:AE61"/>
    <mergeCell ref="AF60:AF61"/>
    <mergeCell ref="AG60:AG61"/>
    <mergeCell ref="AH60:AH61"/>
    <mergeCell ref="P60:P61"/>
    <mergeCell ref="AG65:AG66"/>
    <mergeCell ref="AH65:AH66"/>
    <mergeCell ref="H65:H66"/>
    <mergeCell ref="P65:P66"/>
    <mergeCell ref="Q65:Q66"/>
    <mergeCell ref="R65:R66"/>
    <mergeCell ref="S65:S66"/>
    <mergeCell ref="T65:T66"/>
    <mergeCell ref="B65:B66"/>
    <mergeCell ref="I65:I66"/>
    <mergeCell ref="J65:J66"/>
    <mergeCell ref="K65:K66"/>
    <mergeCell ref="N65:N66"/>
    <mergeCell ref="O65:O66"/>
    <mergeCell ref="K63:K64"/>
    <mergeCell ref="N63:AB63"/>
    <mergeCell ref="AD63:AJ63"/>
    <mergeCell ref="K68:K69"/>
    <mergeCell ref="N68:AB68"/>
    <mergeCell ref="AD68:AJ68"/>
    <mergeCell ref="H68:H69"/>
    <mergeCell ref="AK68:AQ68"/>
    <mergeCell ref="N69:T69"/>
    <mergeCell ref="AD69:AJ69"/>
    <mergeCell ref="AK69:AQ69"/>
    <mergeCell ref="B68:B69"/>
    <mergeCell ref="C68:C69"/>
    <mergeCell ref="D68:D69"/>
    <mergeCell ref="F68:F69"/>
    <mergeCell ref="I68:I69"/>
    <mergeCell ref="J68:J69"/>
    <mergeCell ref="AN65:AN66"/>
    <mergeCell ref="AO65:AO66"/>
    <mergeCell ref="AP65:AP66"/>
    <mergeCell ref="AQ65:AQ66"/>
    <mergeCell ref="B67:G67"/>
    <mergeCell ref="I67:AQ67"/>
    <mergeCell ref="C65:C66"/>
    <mergeCell ref="D65:D66"/>
    <mergeCell ref="F65:F66"/>
    <mergeCell ref="AI65:AI66"/>
    <mergeCell ref="AJ65:AJ66"/>
    <mergeCell ref="AK65:AK66"/>
    <mergeCell ref="AL65:AL66"/>
    <mergeCell ref="AM65:AM66"/>
    <mergeCell ref="AB65:AB66"/>
    <mergeCell ref="AD65:AD66"/>
    <mergeCell ref="AE65:AE66"/>
    <mergeCell ref="AF65:AF66"/>
    <mergeCell ref="AN70:AN71"/>
    <mergeCell ref="AO70:AO71"/>
    <mergeCell ref="AP70:AP71"/>
    <mergeCell ref="AQ70:AQ71"/>
    <mergeCell ref="B72:G72"/>
    <mergeCell ref="I72:AQ72"/>
    <mergeCell ref="C70:C71"/>
    <mergeCell ref="D70:D71"/>
    <mergeCell ref="F70:F71"/>
    <mergeCell ref="AI70:AI71"/>
    <mergeCell ref="AJ70:AJ71"/>
    <mergeCell ref="AK70:AK71"/>
    <mergeCell ref="AL70:AL71"/>
    <mergeCell ref="AM70:AM71"/>
    <mergeCell ref="AB70:AB71"/>
    <mergeCell ref="AD70:AD71"/>
    <mergeCell ref="AE70:AE71"/>
    <mergeCell ref="H70:H71"/>
    <mergeCell ref="AF70:AF71"/>
    <mergeCell ref="AG70:AG71"/>
    <mergeCell ref="AH70:AH71"/>
    <mergeCell ref="P70:P71"/>
    <mergeCell ref="Q70:Q71"/>
    <mergeCell ref="R70:R71"/>
    <mergeCell ref="S70:S71"/>
    <mergeCell ref="T70:T71"/>
    <mergeCell ref="B70:B71"/>
    <mergeCell ref="I70:I71"/>
    <mergeCell ref="J70:J71"/>
    <mergeCell ref="K70:K71"/>
    <mergeCell ref="N70:N71"/>
    <mergeCell ref="O70:O71"/>
    <mergeCell ref="K73:K74"/>
    <mergeCell ref="N73:AB73"/>
    <mergeCell ref="AD73:AJ73"/>
    <mergeCell ref="AK73:AQ73"/>
    <mergeCell ref="N74:T74"/>
    <mergeCell ref="AD74:AJ74"/>
    <mergeCell ref="AK74:AQ74"/>
    <mergeCell ref="B73:B74"/>
    <mergeCell ref="C73:C74"/>
    <mergeCell ref="D73:D74"/>
    <mergeCell ref="F73:F74"/>
    <mergeCell ref="I73:I74"/>
    <mergeCell ref="J73:J74"/>
    <mergeCell ref="H73:H74"/>
    <mergeCell ref="AN75:AN76"/>
    <mergeCell ref="AO75:AO76"/>
    <mergeCell ref="AP75:AP76"/>
    <mergeCell ref="AQ75:AQ76"/>
    <mergeCell ref="C75:C76"/>
    <mergeCell ref="D75:D76"/>
    <mergeCell ref="F75:F76"/>
    <mergeCell ref="AI75:AI76"/>
    <mergeCell ref="AJ75:AJ76"/>
    <mergeCell ref="AK75:AK76"/>
    <mergeCell ref="AL75:AL76"/>
    <mergeCell ref="AM75:AM76"/>
    <mergeCell ref="AB75:AB76"/>
    <mergeCell ref="H75:H76"/>
    <mergeCell ref="AD75:AD76"/>
    <mergeCell ref="AE75:AE76"/>
    <mergeCell ref="AF75:AF76"/>
    <mergeCell ref="AG75:AG76"/>
    <mergeCell ref="AH75:AH76"/>
    <mergeCell ref="P75:P76"/>
    <mergeCell ref="Q75:Q76"/>
    <mergeCell ref="R75:R76"/>
    <mergeCell ref="S75:S76"/>
    <mergeCell ref="T75:T76"/>
    <mergeCell ref="B75:B76"/>
    <mergeCell ref="I75:I76"/>
    <mergeCell ref="J75:J76"/>
    <mergeCell ref="K75:K76"/>
    <mergeCell ref="N75:N76"/>
    <mergeCell ref="O75:O76"/>
    <mergeCell ref="K78:K79"/>
    <mergeCell ref="N78:AB78"/>
    <mergeCell ref="AD78:AJ78"/>
    <mergeCell ref="B77:G77"/>
    <mergeCell ref="I77:AQ77"/>
    <mergeCell ref="Q80:Q81"/>
    <mergeCell ref="R80:R81"/>
    <mergeCell ref="S80:S81"/>
    <mergeCell ref="T80:T81"/>
    <mergeCell ref="B80:B81"/>
    <mergeCell ref="I80:I81"/>
    <mergeCell ref="J80:J81"/>
    <mergeCell ref="K80:K81"/>
    <mergeCell ref="H80:H81"/>
    <mergeCell ref="AK78:AQ78"/>
    <mergeCell ref="N79:T79"/>
    <mergeCell ref="AD79:AJ79"/>
    <mergeCell ref="AK79:AQ79"/>
    <mergeCell ref="B78:B79"/>
    <mergeCell ref="C78:C79"/>
    <mergeCell ref="D78:D79"/>
    <mergeCell ref="F78:F79"/>
    <mergeCell ref="I78:I79"/>
    <mergeCell ref="J78:J79"/>
    <mergeCell ref="N80:N81"/>
    <mergeCell ref="O80:O81"/>
    <mergeCell ref="H78:H79"/>
    <mergeCell ref="AK83:AQ83"/>
    <mergeCell ref="N84:T84"/>
    <mergeCell ref="AD84:AJ84"/>
    <mergeCell ref="AK84:AQ84"/>
    <mergeCell ref="B83:B84"/>
    <mergeCell ref="C83:C84"/>
    <mergeCell ref="D83:D84"/>
    <mergeCell ref="F83:F84"/>
    <mergeCell ref="I83:I84"/>
    <mergeCell ref="J83:J84"/>
    <mergeCell ref="H83:H84"/>
    <mergeCell ref="AN80:AN81"/>
    <mergeCell ref="AO80:AO81"/>
    <mergeCell ref="AP80:AP81"/>
    <mergeCell ref="AQ80:AQ81"/>
    <mergeCell ref="B82:G82"/>
    <mergeCell ref="I82:AQ82"/>
    <mergeCell ref="C80:C81"/>
    <mergeCell ref="D80:D81"/>
    <mergeCell ref="F80:F81"/>
    <mergeCell ref="AI80:AI81"/>
    <mergeCell ref="AJ80:AJ81"/>
    <mergeCell ref="AK80:AK81"/>
    <mergeCell ref="AL80:AL81"/>
    <mergeCell ref="AM80:AM81"/>
    <mergeCell ref="AB80:AB81"/>
    <mergeCell ref="AD80:AD81"/>
    <mergeCell ref="AE80:AE81"/>
    <mergeCell ref="AF80:AF81"/>
    <mergeCell ref="AG80:AG81"/>
    <mergeCell ref="AH80:AH81"/>
    <mergeCell ref="P80:P81"/>
    <mergeCell ref="AG85:AG86"/>
    <mergeCell ref="AH85:AH86"/>
    <mergeCell ref="H85:H86"/>
    <mergeCell ref="P85:P86"/>
    <mergeCell ref="Q85:Q86"/>
    <mergeCell ref="R85:R86"/>
    <mergeCell ref="S85:S86"/>
    <mergeCell ref="T85:T86"/>
    <mergeCell ref="B85:B86"/>
    <mergeCell ref="I85:I86"/>
    <mergeCell ref="J85:J86"/>
    <mergeCell ref="K85:K86"/>
    <mergeCell ref="N85:N86"/>
    <mergeCell ref="O85:O86"/>
    <mergeCell ref="K83:K84"/>
    <mergeCell ref="N83:AB83"/>
    <mergeCell ref="AD83:AJ83"/>
    <mergeCell ref="K88:K89"/>
    <mergeCell ref="N88:AB88"/>
    <mergeCell ref="AD88:AJ88"/>
    <mergeCell ref="H88:H89"/>
    <mergeCell ref="AK88:AQ88"/>
    <mergeCell ref="N89:T89"/>
    <mergeCell ref="AD89:AJ89"/>
    <mergeCell ref="AK89:AQ89"/>
    <mergeCell ref="B88:B89"/>
    <mergeCell ref="C88:C89"/>
    <mergeCell ref="D88:D89"/>
    <mergeCell ref="F88:F89"/>
    <mergeCell ref="I88:I89"/>
    <mergeCell ref="J88:J89"/>
    <mergeCell ref="AN85:AN86"/>
    <mergeCell ref="AO85:AO86"/>
    <mergeCell ref="AP85:AP86"/>
    <mergeCell ref="AQ85:AQ86"/>
    <mergeCell ref="B87:G87"/>
    <mergeCell ref="I87:AQ87"/>
    <mergeCell ref="C85:C86"/>
    <mergeCell ref="D85:D86"/>
    <mergeCell ref="F85:F86"/>
    <mergeCell ref="AI85:AI86"/>
    <mergeCell ref="AJ85:AJ86"/>
    <mergeCell ref="AK85:AK86"/>
    <mergeCell ref="AL85:AL86"/>
    <mergeCell ref="AM85:AM86"/>
    <mergeCell ref="AB85:AB86"/>
    <mergeCell ref="AD85:AD86"/>
    <mergeCell ref="AE85:AE86"/>
    <mergeCell ref="AF85:AF86"/>
    <mergeCell ref="AN90:AN91"/>
    <mergeCell ref="AO90:AO91"/>
    <mergeCell ref="AP90:AP91"/>
    <mergeCell ref="AQ90:AQ91"/>
    <mergeCell ref="B92:G92"/>
    <mergeCell ref="I92:AQ92"/>
    <mergeCell ref="C90:C91"/>
    <mergeCell ref="D90:D91"/>
    <mergeCell ref="F90:F91"/>
    <mergeCell ref="AI90:AI91"/>
    <mergeCell ref="AJ90:AJ91"/>
    <mergeCell ref="AK90:AK91"/>
    <mergeCell ref="AL90:AL91"/>
    <mergeCell ref="AM90:AM91"/>
    <mergeCell ref="AB90:AB91"/>
    <mergeCell ref="AD90:AD91"/>
    <mergeCell ref="AE90:AE91"/>
    <mergeCell ref="H90:H91"/>
    <mergeCell ref="AF90:AF91"/>
    <mergeCell ref="AG90:AG91"/>
    <mergeCell ref="AH90:AH91"/>
    <mergeCell ref="P90:P91"/>
    <mergeCell ref="Q90:Q91"/>
    <mergeCell ref="R90:R91"/>
    <mergeCell ref="S90:S91"/>
    <mergeCell ref="T90:T91"/>
    <mergeCell ref="B90:B91"/>
    <mergeCell ref="I90:I91"/>
    <mergeCell ref="J90:J91"/>
    <mergeCell ref="K90:K91"/>
    <mergeCell ref="N90:N91"/>
    <mergeCell ref="O90:O91"/>
    <mergeCell ref="K93:K94"/>
    <mergeCell ref="N93:AB93"/>
    <mergeCell ref="AD93:AJ93"/>
    <mergeCell ref="AK93:AQ93"/>
    <mergeCell ref="N94:T94"/>
    <mergeCell ref="AD94:AJ94"/>
    <mergeCell ref="AK94:AQ94"/>
    <mergeCell ref="B93:B94"/>
    <mergeCell ref="C93:C94"/>
    <mergeCell ref="D93:D94"/>
    <mergeCell ref="F93:F94"/>
    <mergeCell ref="I93:I94"/>
    <mergeCell ref="J93:J94"/>
    <mergeCell ref="H93:H94"/>
    <mergeCell ref="AN95:AN96"/>
    <mergeCell ref="AO95:AO96"/>
    <mergeCell ref="AP95:AP96"/>
    <mergeCell ref="AQ95:AQ96"/>
    <mergeCell ref="C95:C96"/>
    <mergeCell ref="D95:D96"/>
    <mergeCell ref="F95:F96"/>
    <mergeCell ref="AI95:AI96"/>
    <mergeCell ref="AJ95:AJ96"/>
    <mergeCell ref="AK95:AK96"/>
    <mergeCell ref="AL95:AL96"/>
    <mergeCell ref="AM95:AM96"/>
    <mergeCell ref="AB95:AB96"/>
    <mergeCell ref="H95:H96"/>
    <mergeCell ref="AD95:AD96"/>
    <mergeCell ref="AE95:AE96"/>
    <mergeCell ref="AF95:AF96"/>
    <mergeCell ref="AG95:AG96"/>
    <mergeCell ref="AH95:AH96"/>
    <mergeCell ref="P95:P96"/>
    <mergeCell ref="Q95:Q96"/>
    <mergeCell ref="R95:R96"/>
    <mergeCell ref="S95:S96"/>
    <mergeCell ref="T95:T96"/>
    <mergeCell ref="B95:B96"/>
    <mergeCell ref="I95:I96"/>
    <mergeCell ref="J95:J96"/>
    <mergeCell ref="K95:K96"/>
    <mergeCell ref="N95:N96"/>
    <mergeCell ref="O95:O96"/>
    <mergeCell ref="K98:K99"/>
    <mergeCell ref="N98:AB98"/>
    <mergeCell ref="AD98:AJ98"/>
    <mergeCell ref="B97:G97"/>
    <mergeCell ref="I97:AQ97"/>
    <mergeCell ref="P100:P101"/>
    <mergeCell ref="Q100:Q101"/>
    <mergeCell ref="R100:R101"/>
    <mergeCell ref="S100:S101"/>
    <mergeCell ref="T100:T101"/>
    <mergeCell ref="B100:B101"/>
    <mergeCell ref="I100:I101"/>
    <mergeCell ref="J100:J101"/>
    <mergeCell ref="K100:K101"/>
    <mergeCell ref="H100:H101"/>
    <mergeCell ref="AK98:AQ98"/>
    <mergeCell ref="N99:T99"/>
    <mergeCell ref="AD99:AJ99"/>
    <mergeCell ref="AK99:AQ99"/>
    <mergeCell ref="B98:B99"/>
    <mergeCell ref="C98:C99"/>
    <mergeCell ref="D98:D99"/>
    <mergeCell ref="F98:F99"/>
    <mergeCell ref="I98:I99"/>
    <mergeCell ref="J98:J99"/>
    <mergeCell ref="N100:N101"/>
    <mergeCell ref="O100:O101"/>
    <mergeCell ref="H98:H99"/>
    <mergeCell ref="AK103:AQ103"/>
    <mergeCell ref="N104:T104"/>
    <mergeCell ref="AD104:AJ104"/>
    <mergeCell ref="AK104:AQ104"/>
    <mergeCell ref="B103:B104"/>
    <mergeCell ref="C103:C104"/>
    <mergeCell ref="D103:D104"/>
    <mergeCell ref="F103:F104"/>
    <mergeCell ref="I103:I104"/>
    <mergeCell ref="J103:J104"/>
    <mergeCell ref="H103:H104"/>
    <mergeCell ref="H105:H106"/>
    <mergeCell ref="AN100:AN101"/>
    <mergeCell ref="AO100:AO101"/>
    <mergeCell ref="AP100:AP101"/>
    <mergeCell ref="AQ100:AQ101"/>
    <mergeCell ref="B102:G102"/>
    <mergeCell ref="I102:AQ102"/>
    <mergeCell ref="C100:C101"/>
    <mergeCell ref="D100:D101"/>
    <mergeCell ref="F100:F101"/>
    <mergeCell ref="AI100:AI101"/>
    <mergeCell ref="AJ100:AJ101"/>
    <mergeCell ref="AK100:AK101"/>
    <mergeCell ref="AL100:AL101"/>
    <mergeCell ref="AM100:AM101"/>
    <mergeCell ref="AB100:AB101"/>
    <mergeCell ref="AD100:AD101"/>
    <mergeCell ref="AE100:AE101"/>
    <mergeCell ref="AF100:AF101"/>
    <mergeCell ref="AG100:AG101"/>
    <mergeCell ref="AH100:AH101"/>
    <mergeCell ref="AF105:AF106"/>
    <mergeCell ref="AG105:AG106"/>
    <mergeCell ref="AH105:AH106"/>
    <mergeCell ref="P105:P106"/>
    <mergeCell ref="Q105:Q106"/>
    <mergeCell ref="R105:R106"/>
    <mergeCell ref="S105:S106"/>
    <mergeCell ref="T105:T106"/>
    <mergeCell ref="B105:B106"/>
    <mergeCell ref="I105:I106"/>
    <mergeCell ref="J105:J106"/>
    <mergeCell ref="K105:K106"/>
    <mergeCell ref="N105:N106"/>
    <mergeCell ref="O105:O106"/>
    <mergeCell ref="K103:K104"/>
    <mergeCell ref="N103:AB103"/>
    <mergeCell ref="AD103:AJ103"/>
    <mergeCell ref="K108:K109"/>
    <mergeCell ref="N108:AB108"/>
    <mergeCell ref="AD108:AJ108"/>
    <mergeCell ref="H108:H109"/>
    <mergeCell ref="H110:H111"/>
    <mergeCell ref="AK108:AQ108"/>
    <mergeCell ref="N109:T109"/>
    <mergeCell ref="AD109:AJ109"/>
    <mergeCell ref="AK109:AQ109"/>
    <mergeCell ref="B108:B109"/>
    <mergeCell ref="C108:C109"/>
    <mergeCell ref="D108:D109"/>
    <mergeCell ref="F108:F109"/>
    <mergeCell ref="I108:I109"/>
    <mergeCell ref="J108:J109"/>
    <mergeCell ref="AN105:AN106"/>
    <mergeCell ref="AO105:AO106"/>
    <mergeCell ref="AP105:AP106"/>
    <mergeCell ref="AQ105:AQ106"/>
    <mergeCell ref="B107:G107"/>
    <mergeCell ref="I107:AQ107"/>
    <mergeCell ref="C105:C106"/>
    <mergeCell ref="D105:D106"/>
    <mergeCell ref="F105:F106"/>
    <mergeCell ref="AI105:AI106"/>
    <mergeCell ref="AJ105:AJ106"/>
    <mergeCell ref="AK105:AK106"/>
    <mergeCell ref="AL105:AL106"/>
    <mergeCell ref="AM105:AM106"/>
    <mergeCell ref="AB105:AB106"/>
    <mergeCell ref="AD105:AD106"/>
    <mergeCell ref="AE105:AE106"/>
    <mergeCell ref="AN110:AN111"/>
    <mergeCell ref="AO110:AO111"/>
    <mergeCell ref="AP110:AP111"/>
    <mergeCell ref="AQ110:AQ111"/>
    <mergeCell ref="B112:G112"/>
    <mergeCell ref="I112:AQ112"/>
    <mergeCell ref="C110:C111"/>
    <mergeCell ref="D110:D111"/>
    <mergeCell ref="F110:F111"/>
    <mergeCell ref="AI110:AI111"/>
    <mergeCell ref="AJ110:AJ111"/>
    <mergeCell ref="AK110:AK111"/>
    <mergeCell ref="AL110:AL111"/>
    <mergeCell ref="AM110:AM111"/>
    <mergeCell ref="AB110:AB111"/>
    <mergeCell ref="AD110:AD111"/>
    <mergeCell ref="AE110:AE111"/>
    <mergeCell ref="AF110:AF111"/>
    <mergeCell ref="AG110:AG111"/>
    <mergeCell ref="AH110:AH111"/>
    <mergeCell ref="P110:P111"/>
    <mergeCell ref="Q110:Q111"/>
    <mergeCell ref="R110:R111"/>
    <mergeCell ref="S110:S111"/>
    <mergeCell ref="T110:T111"/>
    <mergeCell ref="B110:B111"/>
    <mergeCell ref="I110:I111"/>
    <mergeCell ref="J110:J111"/>
    <mergeCell ref="K110:K111"/>
    <mergeCell ref="N110:N111"/>
    <mergeCell ref="O110:O111"/>
    <mergeCell ref="K113:K114"/>
    <mergeCell ref="N113:AB113"/>
    <mergeCell ref="AD113:AJ113"/>
    <mergeCell ref="AK113:AQ113"/>
    <mergeCell ref="N114:T114"/>
    <mergeCell ref="AD114:AJ114"/>
    <mergeCell ref="AK114:AQ114"/>
    <mergeCell ref="B113:B114"/>
    <mergeCell ref="C113:C114"/>
    <mergeCell ref="D113:D114"/>
    <mergeCell ref="F113:F114"/>
    <mergeCell ref="I113:I114"/>
    <mergeCell ref="J113:J114"/>
    <mergeCell ref="H113:H114"/>
    <mergeCell ref="AN115:AN116"/>
    <mergeCell ref="AO115:AO116"/>
    <mergeCell ref="AP115:AP116"/>
    <mergeCell ref="AQ115:AQ116"/>
    <mergeCell ref="C115:C116"/>
    <mergeCell ref="D115:D116"/>
    <mergeCell ref="F115:F116"/>
    <mergeCell ref="AI115:AI116"/>
    <mergeCell ref="AJ115:AJ116"/>
    <mergeCell ref="AK115:AK116"/>
    <mergeCell ref="AL115:AL116"/>
    <mergeCell ref="AM115:AM116"/>
    <mergeCell ref="AB115:AB116"/>
    <mergeCell ref="H115:H116"/>
    <mergeCell ref="AD115:AD116"/>
    <mergeCell ref="AE115:AE116"/>
    <mergeCell ref="AF115:AF116"/>
    <mergeCell ref="AG115:AG116"/>
    <mergeCell ref="AH115:AH116"/>
    <mergeCell ref="P115:P116"/>
    <mergeCell ref="Q115:Q116"/>
    <mergeCell ref="R115:R116"/>
    <mergeCell ref="S115:S116"/>
    <mergeCell ref="T115:T116"/>
    <mergeCell ref="B115:B116"/>
    <mergeCell ref="I115:I116"/>
    <mergeCell ref="J115:J116"/>
    <mergeCell ref="K115:K116"/>
    <mergeCell ref="N115:N116"/>
    <mergeCell ref="O115:O116"/>
    <mergeCell ref="K118:K119"/>
    <mergeCell ref="N118:AB118"/>
    <mergeCell ref="AD118:AJ118"/>
    <mergeCell ref="B117:G117"/>
    <mergeCell ref="I117:AQ117"/>
    <mergeCell ref="M115:M116"/>
    <mergeCell ref="AG120:AG121"/>
    <mergeCell ref="AH120:AH121"/>
    <mergeCell ref="P120:P121"/>
    <mergeCell ref="Q120:Q121"/>
    <mergeCell ref="R120:R121"/>
    <mergeCell ref="S120:S121"/>
    <mergeCell ref="T120:T121"/>
    <mergeCell ref="B120:B121"/>
    <mergeCell ref="I120:I121"/>
    <mergeCell ref="J120:J121"/>
    <mergeCell ref="K120:K121"/>
    <mergeCell ref="H120:H121"/>
    <mergeCell ref="AK118:AQ118"/>
    <mergeCell ref="N119:T119"/>
    <mergeCell ref="AD119:AJ119"/>
    <mergeCell ref="AK119:AQ119"/>
    <mergeCell ref="B118:B119"/>
    <mergeCell ref="C118:C119"/>
    <mergeCell ref="D118:D119"/>
    <mergeCell ref="F118:F119"/>
    <mergeCell ref="I118:I119"/>
    <mergeCell ref="J118:J119"/>
    <mergeCell ref="N120:N121"/>
    <mergeCell ref="O120:O121"/>
    <mergeCell ref="H118:H119"/>
    <mergeCell ref="M120:M121"/>
    <mergeCell ref="K123:K124"/>
    <mergeCell ref="N123:AB123"/>
    <mergeCell ref="AD123:AJ123"/>
    <mergeCell ref="AK123:AQ123"/>
    <mergeCell ref="N124:T124"/>
    <mergeCell ref="AD124:AJ124"/>
    <mergeCell ref="AK124:AQ124"/>
    <mergeCell ref="B123:B124"/>
    <mergeCell ref="C123:C124"/>
    <mergeCell ref="D123:D124"/>
    <mergeCell ref="F123:F124"/>
    <mergeCell ref="I123:I124"/>
    <mergeCell ref="J123:J124"/>
    <mergeCell ref="H123:H124"/>
    <mergeCell ref="AN120:AN121"/>
    <mergeCell ref="AO120:AO121"/>
    <mergeCell ref="AP120:AP121"/>
    <mergeCell ref="AQ120:AQ121"/>
    <mergeCell ref="B122:G122"/>
    <mergeCell ref="I122:AQ122"/>
    <mergeCell ref="C120:C121"/>
    <mergeCell ref="D120:D121"/>
    <mergeCell ref="F120:F121"/>
    <mergeCell ref="AI120:AI121"/>
    <mergeCell ref="AJ120:AJ121"/>
    <mergeCell ref="AK120:AK121"/>
    <mergeCell ref="AL120:AL121"/>
    <mergeCell ref="AM120:AM121"/>
    <mergeCell ref="AB120:AB121"/>
    <mergeCell ref="AD120:AD121"/>
    <mergeCell ref="AE120:AE121"/>
    <mergeCell ref="AF120:AF121"/>
    <mergeCell ref="AN125:AN126"/>
    <mergeCell ref="AO125:AO126"/>
    <mergeCell ref="AP125:AP126"/>
    <mergeCell ref="AQ125:AQ126"/>
    <mergeCell ref="B127:G127"/>
    <mergeCell ref="I127:AQ127"/>
    <mergeCell ref="C125:C126"/>
    <mergeCell ref="D125:D126"/>
    <mergeCell ref="F125:F126"/>
    <mergeCell ref="AI125:AI126"/>
    <mergeCell ref="AJ125:AJ126"/>
    <mergeCell ref="AK125:AK126"/>
    <mergeCell ref="AL125:AL126"/>
    <mergeCell ref="AM125:AM126"/>
    <mergeCell ref="AB125:AB126"/>
    <mergeCell ref="AD125:AD126"/>
    <mergeCell ref="AE125:AE126"/>
    <mergeCell ref="AF125:AF126"/>
    <mergeCell ref="AG125:AG126"/>
    <mergeCell ref="AH125:AH126"/>
    <mergeCell ref="H125:H126"/>
    <mergeCell ref="P125:P126"/>
    <mergeCell ref="Q125:Q126"/>
    <mergeCell ref="R125:R126"/>
    <mergeCell ref="S125:S126"/>
    <mergeCell ref="T125:T126"/>
    <mergeCell ref="B125:B126"/>
    <mergeCell ref="I125:I126"/>
    <mergeCell ref="J125:J126"/>
    <mergeCell ref="K125:K126"/>
    <mergeCell ref="N125:N126"/>
    <mergeCell ref="O125:O126"/>
    <mergeCell ref="P130:P131"/>
    <mergeCell ref="Q130:Q131"/>
    <mergeCell ref="R130:R131"/>
    <mergeCell ref="S130:S131"/>
    <mergeCell ref="T130:T131"/>
    <mergeCell ref="B130:B131"/>
    <mergeCell ref="I130:I131"/>
    <mergeCell ref="J130:J131"/>
    <mergeCell ref="K130:K131"/>
    <mergeCell ref="N130:N131"/>
    <mergeCell ref="O130:O131"/>
    <mergeCell ref="K128:K129"/>
    <mergeCell ref="N128:AB128"/>
    <mergeCell ref="AD128:AJ128"/>
    <mergeCell ref="H128:H129"/>
    <mergeCell ref="AK128:AQ128"/>
    <mergeCell ref="N129:T129"/>
    <mergeCell ref="AD129:AJ129"/>
    <mergeCell ref="AK129:AQ129"/>
    <mergeCell ref="B128:B129"/>
    <mergeCell ref="C128:C129"/>
    <mergeCell ref="D128:D129"/>
    <mergeCell ref="F128:F129"/>
    <mergeCell ref="I128:I129"/>
    <mergeCell ref="J128:J129"/>
    <mergeCell ref="AK133:AQ133"/>
    <mergeCell ref="N134:T134"/>
    <mergeCell ref="AD134:AJ134"/>
    <mergeCell ref="AK134:AQ134"/>
    <mergeCell ref="B133:B134"/>
    <mergeCell ref="C133:C134"/>
    <mergeCell ref="D133:D134"/>
    <mergeCell ref="F133:F134"/>
    <mergeCell ref="I133:I134"/>
    <mergeCell ref="J133:J134"/>
    <mergeCell ref="AN130:AN131"/>
    <mergeCell ref="AO130:AO131"/>
    <mergeCell ref="AP130:AP131"/>
    <mergeCell ref="AQ130:AQ131"/>
    <mergeCell ref="B132:G132"/>
    <mergeCell ref="I132:AQ132"/>
    <mergeCell ref="C130:C131"/>
    <mergeCell ref="D130:D131"/>
    <mergeCell ref="F130:F131"/>
    <mergeCell ref="AI130:AI131"/>
    <mergeCell ref="AJ130:AJ131"/>
    <mergeCell ref="AK130:AK131"/>
    <mergeCell ref="AL130:AL131"/>
    <mergeCell ref="AM130:AM131"/>
    <mergeCell ref="AB130:AB131"/>
    <mergeCell ref="AD130:AD131"/>
    <mergeCell ref="AE130:AE131"/>
    <mergeCell ref="H130:H131"/>
    <mergeCell ref="H133:H134"/>
    <mergeCell ref="AF130:AF131"/>
    <mergeCell ref="AG130:AG131"/>
    <mergeCell ref="AH130:AH131"/>
    <mergeCell ref="P135:P136"/>
    <mergeCell ref="Q135:Q136"/>
    <mergeCell ref="R135:R136"/>
    <mergeCell ref="S135:S136"/>
    <mergeCell ref="T135:T136"/>
    <mergeCell ref="B135:B136"/>
    <mergeCell ref="I135:I136"/>
    <mergeCell ref="J135:J136"/>
    <mergeCell ref="K135:K136"/>
    <mergeCell ref="N135:N136"/>
    <mergeCell ref="O135:O136"/>
    <mergeCell ref="N140:N141"/>
    <mergeCell ref="O140:O141"/>
    <mergeCell ref="K138:K139"/>
    <mergeCell ref="N138:AB138"/>
    <mergeCell ref="AD138:AJ138"/>
    <mergeCell ref="K133:K134"/>
    <mergeCell ref="N133:AB133"/>
    <mergeCell ref="AD133:AJ133"/>
    <mergeCell ref="AK138:AQ138"/>
    <mergeCell ref="N139:T139"/>
    <mergeCell ref="AD139:AJ139"/>
    <mergeCell ref="AK139:AQ139"/>
    <mergeCell ref="B138:B139"/>
    <mergeCell ref="C138:C139"/>
    <mergeCell ref="D138:D139"/>
    <mergeCell ref="F138:F139"/>
    <mergeCell ref="I138:I139"/>
    <mergeCell ref="J138:J139"/>
    <mergeCell ref="AN135:AN136"/>
    <mergeCell ref="AO135:AO136"/>
    <mergeCell ref="AP135:AP136"/>
    <mergeCell ref="AQ135:AQ136"/>
    <mergeCell ref="B137:G137"/>
    <mergeCell ref="I137:AQ137"/>
    <mergeCell ref="C135:C136"/>
    <mergeCell ref="D135:D136"/>
    <mergeCell ref="F135:F136"/>
    <mergeCell ref="AI135:AI136"/>
    <mergeCell ref="AJ135:AJ136"/>
    <mergeCell ref="AK135:AK136"/>
    <mergeCell ref="AL135:AL136"/>
    <mergeCell ref="AM135:AM136"/>
    <mergeCell ref="AB135:AB136"/>
    <mergeCell ref="H135:H136"/>
    <mergeCell ref="H138:H139"/>
    <mergeCell ref="AD135:AD136"/>
    <mergeCell ref="AE135:AE136"/>
    <mergeCell ref="AF135:AF136"/>
    <mergeCell ref="AG135:AG136"/>
    <mergeCell ref="AH135:AH136"/>
    <mergeCell ref="AN140:AN141"/>
    <mergeCell ref="AO140:AO141"/>
    <mergeCell ref="AP140:AP141"/>
    <mergeCell ref="AQ140:AQ141"/>
    <mergeCell ref="B142:G142"/>
    <mergeCell ref="I142:AQ142"/>
    <mergeCell ref="C140:C141"/>
    <mergeCell ref="D140:D141"/>
    <mergeCell ref="F140:F141"/>
    <mergeCell ref="AI140:AI141"/>
    <mergeCell ref="AJ140:AJ141"/>
    <mergeCell ref="AK140:AK141"/>
    <mergeCell ref="AL140:AL141"/>
    <mergeCell ref="AM140:AM141"/>
    <mergeCell ref="AB140:AB141"/>
    <mergeCell ref="AD140:AD141"/>
    <mergeCell ref="AE140:AE141"/>
    <mergeCell ref="AF140:AF141"/>
    <mergeCell ref="AG140:AG141"/>
    <mergeCell ref="AH140:AH141"/>
    <mergeCell ref="P140:P141"/>
    <mergeCell ref="Q140:Q141"/>
    <mergeCell ref="R140:R141"/>
    <mergeCell ref="S140:S141"/>
    <mergeCell ref="T140:T141"/>
    <mergeCell ref="B140:B141"/>
    <mergeCell ref="I140:I141"/>
    <mergeCell ref="J140:J141"/>
    <mergeCell ref="K140:K141"/>
    <mergeCell ref="H140:H141"/>
    <mergeCell ref="Q145:Q146"/>
    <mergeCell ref="R145:R146"/>
    <mergeCell ref="S145:S146"/>
    <mergeCell ref="T145:T146"/>
    <mergeCell ref="B145:B146"/>
    <mergeCell ref="I145:I146"/>
    <mergeCell ref="J145:J146"/>
    <mergeCell ref="K145:K146"/>
    <mergeCell ref="N145:N146"/>
    <mergeCell ref="O145:O146"/>
    <mergeCell ref="K143:K144"/>
    <mergeCell ref="N143:AB143"/>
    <mergeCell ref="AD143:AJ143"/>
    <mergeCell ref="AK143:AQ143"/>
    <mergeCell ref="N144:T144"/>
    <mergeCell ref="AD144:AJ144"/>
    <mergeCell ref="AK144:AQ144"/>
    <mergeCell ref="B143:B144"/>
    <mergeCell ref="C143:C144"/>
    <mergeCell ref="D143:D144"/>
    <mergeCell ref="F143:F144"/>
    <mergeCell ref="I143:I144"/>
    <mergeCell ref="J143:J144"/>
    <mergeCell ref="H143:H144"/>
    <mergeCell ref="AK148:AQ148"/>
    <mergeCell ref="N149:T149"/>
    <mergeCell ref="AD149:AJ149"/>
    <mergeCell ref="AK149:AQ149"/>
    <mergeCell ref="B148:B149"/>
    <mergeCell ref="C148:C149"/>
    <mergeCell ref="D148:D149"/>
    <mergeCell ref="F148:F149"/>
    <mergeCell ref="I148:I149"/>
    <mergeCell ref="J148:J149"/>
    <mergeCell ref="AN145:AN146"/>
    <mergeCell ref="AO145:AO146"/>
    <mergeCell ref="AP145:AP146"/>
    <mergeCell ref="AQ145:AQ146"/>
    <mergeCell ref="B147:G147"/>
    <mergeCell ref="I147:AQ147"/>
    <mergeCell ref="C145:C146"/>
    <mergeCell ref="D145:D146"/>
    <mergeCell ref="F145:F146"/>
    <mergeCell ref="AI145:AI146"/>
    <mergeCell ref="AJ145:AJ146"/>
    <mergeCell ref="AK145:AK146"/>
    <mergeCell ref="AL145:AL146"/>
    <mergeCell ref="AM145:AM146"/>
    <mergeCell ref="AB145:AB146"/>
    <mergeCell ref="AD145:AD146"/>
    <mergeCell ref="AE145:AE146"/>
    <mergeCell ref="AF145:AF146"/>
    <mergeCell ref="AG145:AG146"/>
    <mergeCell ref="AH145:AH146"/>
    <mergeCell ref="H145:H146"/>
    <mergeCell ref="P145:P146"/>
    <mergeCell ref="H150:H151"/>
    <mergeCell ref="H153:H154"/>
    <mergeCell ref="AF150:AF151"/>
    <mergeCell ref="AG150:AG151"/>
    <mergeCell ref="AH150:AH151"/>
    <mergeCell ref="P150:P151"/>
    <mergeCell ref="Q150:Q151"/>
    <mergeCell ref="R150:R151"/>
    <mergeCell ref="S150:S151"/>
    <mergeCell ref="T150:T151"/>
    <mergeCell ref="B150:B151"/>
    <mergeCell ref="I150:I151"/>
    <mergeCell ref="J150:J151"/>
    <mergeCell ref="K150:K151"/>
    <mergeCell ref="N150:N151"/>
    <mergeCell ref="O150:O151"/>
    <mergeCell ref="K148:K149"/>
    <mergeCell ref="N148:AB148"/>
    <mergeCell ref="AD148:AJ148"/>
    <mergeCell ref="H148:H149"/>
    <mergeCell ref="O155:O156"/>
    <mergeCell ref="H155:H156"/>
    <mergeCell ref="K153:K154"/>
    <mergeCell ref="N153:AB153"/>
    <mergeCell ref="AD153:AJ153"/>
    <mergeCell ref="AK153:AQ153"/>
    <mergeCell ref="N154:T154"/>
    <mergeCell ref="AD154:AJ154"/>
    <mergeCell ref="AK154:AQ154"/>
    <mergeCell ref="B153:B154"/>
    <mergeCell ref="C153:C154"/>
    <mergeCell ref="D153:D154"/>
    <mergeCell ref="F153:F154"/>
    <mergeCell ref="I153:I154"/>
    <mergeCell ref="J153:J154"/>
    <mergeCell ref="AN150:AN151"/>
    <mergeCell ref="AO150:AO151"/>
    <mergeCell ref="AP150:AP151"/>
    <mergeCell ref="AQ150:AQ151"/>
    <mergeCell ref="B152:G152"/>
    <mergeCell ref="I152:AQ152"/>
    <mergeCell ref="C150:C151"/>
    <mergeCell ref="D150:D151"/>
    <mergeCell ref="F150:F151"/>
    <mergeCell ref="AI150:AI151"/>
    <mergeCell ref="AJ150:AJ151"/>
    <mergeCell ref="AK150:AK151"/>
    <mergeCell ref="AL150:AL151"/>
    <mergeCell ref="AM150:AM151"/>
    <mergeCell ref="AB150:AB151"/>
    <mergeCell ref="AD150:AD151"/>
    <mergeCell ref="AE150:AE151"/>
    <mergeCell ref="AN155:AN156"/>
    <mergeCell ref="AO155:AO156"/>
    <mergeCell ref="AP155:AP156"/>
    <mergeCell ref="AQ155:AQ156"/>
    <mergeCell ref="B157:G157"/>
    <mergeCell ref="I157:AQ157"/>
    <mergeCell ref="C155:C156"/>
    <mergeCell ref="D155:D156"/>
    <mergeCell ref="F155:F156"/>
    <mergeCell ref="AI155:AI156"/>
    <mergeCell ref="AJ155:AJ156"/>
    <mergeCell ref="AK155:AK156"/>
    <mergeCell ref="AL155:AL156"/>
    <mergeCell ref="AM155:AM156"/>
    <mergeCell ref="AB155:AB156"/>
    <mergeCell ref="AN160:AN161"/>
    <mergeCell ref="AO160:AO161"/>
    <mergeCell ref="AD155:AD156"/>
    <mergeCell ref="AE155:AE156"/>
    <mergeCell ref="AF155:AF156"/>
    <mergeCell ref="AG155:AG156"/>
    <mergeCell ref="AH155:AH156"/>
    <mergeCell ref="P155:P156"/>
    <mergeCell ref="Q155:Q156"/>
    <mergeCell ref="R155:R156"/>
    <mergeCell ref="S155:S156"/>
    <mergeCell ref="T155:T156"/>
    <mergeCell ref="B155:B156"/>
    <mergeCell ref="I155:I156"/>
    <mergeCell ref="J155:J156"/>
    <mergeCell ref="K155:K156"/>
    <mergeCell ref="N155:N156"/>
    <mergeCell ref="Q160:Q161"/>
    <mergeCell ref="R160:R161"/>
    <mergeCell ref="S160:S161"/>
    <mergeCell ref="T160:T161"/>
    <mergeCell ref="B160:B161"/>
    <mergeCell ref="I160:I161"/>
    <mergeCell ref="J160:J161"/>
    <mergeCell ref="K160:K161"/>
    <mergeCell ref="N160:N161"/>
    <mergeCell ref="O160:O161"/>
    <mergeCell ref="K158:K159"/>
    <mergeCell ref="N158:AB158"/>
    <mergeCell ref="AD158:AJ158"/>
    <mergeCell ref="AK158:AQ158"/>
    <mergeCell ref="N159:T159"/>
    <mergeCell ref="AD159:AJ159"/>
    <mergeCell ref="AK159:AQ159"/>
    <mergeCell ref="B158:B159"/>
    <mergeCell ref="C158:C159"/>
    <mergeCell ref="D158:D159"/>
    <mergeCell ref="F158:F159"/>
    <mergeCell ref="I158:I159"/>
    <mergeCell ref="J158:J159"/>
    <mergeCell ref="H158:H159"/>
    <mergeCell ref="H160:H161"/>
    <mergeCell ref="K163:K164"/>
    <mergeCell ref="N163:AB163"/>
    <mergeCell ref="AD163:AJ163"/>
    <mergeCell ref="AK163:AQ163"/>
    <mergeCell ref="N164:T164"/>
    <mergeCell ref="AD164:AJ164"/>
    <mergeCell ref="AK164:AQ164"/>
    <mergeCell ref="B163:B164"/>
    <mergeCell ref="C163:C164"/>
    <mergeCell ref="D163:D164"/>
    <mergeCell ref="F163:F164"/>
    <mergeCell ref="I163:I164"/>
    <mergeCell ref="J163:J164"/>
    <mergeCell ref="AP160:AP161"/>
    <mergeCell ref="AQ160:AQ161"/>
    <mergeCell ref="B162:G162"/>
    <mergeCell ref="I162:AQ162"/>
    <mergeCell ref="C160:C161"/>
    <mergeCell ref="D160:D161"/>
    <mergeCell ref="F160:F161"/>
    <mergeCell ref="AI160:AI161"/>
    <mergeCell ref="AJ160:AJ161"/>
    <mergeCell ref="AK160:AK161"/>
    <mergeCell ref="AL160:AL161"/>
    <mergeCell ref="AM160:AM161"/>
    <mergeCell ref="AB160:AB161"/>
    <mergeCell ref="AD160:AD161"/>
    <mergeCell ref="AE160:AE161"/>
    <mergeCell ref="AF160:AF161"/>
    <mergeCell ref="AG160:AG161"/>
    <mergeCell ref="AH160:AH161"/>
    <mergeCell ref="P160:P161"/>
    <mergeCell ref="AN165:AN166"/>
    <mergeCell ref="AO165:AO166"/>
    <mergeCell ref="AP165:AP166"/>
    <mergeCell ref="AQ165:AQ166"/>
    <mergeCell ref="B167:G167"/>
    <mergeCell ref="I167:AQ167"/>
    <mergeCell ref="C165:C166"/>
    <mergeCell ref="D165:D166"/>
    <mergeCell ref="F165:F166"/>
    <mergeCell ref="AI165:AI166"/>
    <mergeCell ref="AJ165:AJ166"/>
    <mergeCell ref="AK165:AK166"/>
    <mergeCell ref="AL165:AL166"/>
    <mergeCell ref="AM165:AM166"/>
    <mergeCell ref="AB165:AB166"/>
    <mergeCell ref="AD165:AD166"/>
    <mergeCell ref="AE165:AE166"/>
    <mergeCell ref="AF165:AF166"/>
    <mergeCell ref="AG165:AG166"/>
    <mergeCell ref="AH165:AH166"/>
    <mergeCell ref="P165:P166"/>
    <mergeCell ref="Q165:Q166"/>
    <mergeCell ref="R165:R166"/>
    <mergeCell ref="S165:S166"/>
    <mergeCell ref="T165:T166"/>
    <mergeCell ref="B165:B166"/>
    <mergeCell ref="I165:I166"/>
    <mergeCell ref="J165:J166"/>
    <mergeCell ref="K165:K166"/>
    <mergeCell ref="N165:N166"/>
    <mergeCell ref="O165:O166"/>
    <mergeCell ref="AH170:AH171"/>
    <mergeCell ref="P170:P171"/>
    <mergeCell ref="Q170:Q171"/>
    <mergeCell ref="R170:R171"/>
    <mergeCell ref="S170:S171"/>
    <mergeCell ref="T170:T171"/>
    <mergeCell ref="B170:B171"/>
    <mergeCell ref="I170:I171"/>
    <mergeCell ref="J170:J171"/>
    <mergeCell ref="K170:K171"/>
    <mergeCell ref="N170:N171"/>
    <mergeCell ref="O170:O171"/>
    <mergeCell ref="K168:K169"/>
    <mergeCell ref="N168:AB168"/>
    <mergeCell ref="AD168:AJ168"/>
    <mergeCell ref="AK168:AQ168"/>
    <mergeCell ref="N169:T169"/>
    <mergeCell ref="AD169:AJ169"/>
    <mergeCell ref="AK169:AQ169"/>
    <mergeCell ref="B168:B169"/>
    <mergeCell ref="C168:C169"/>
    <mergeCell ref="D168:D169"/>
    <mergeCell ref="F168:F169"/>
    <mergeCell ref="I168:I169"/>
    <mergeCell ref="J168:J169"/>
    <mergeCell ref="K173:K174"/>
    <mergeCell ref="N173:AB173"/>
    <mergeCell ref="AD173:AJ173"/>
    <mergeCell ref="AK173:AQ173"/>
    <mergeCell ref="N174:T174"/>
    <mergeCell ref="AD174:AJ174"/>
    <mergeCell ref="AK174:AQ174"/>
    <mergeCell ref="B173:B174"/>
    <mergeCell ref="C173:C174"/>
    <mergeCell ref="D173:D174"/>
    <mergeCell ref="F173:F174"/>
    <mergeCell ref="I173:I174"/>
    <mergeCell ref="J173:J174"/>
    <mergeCell ref="AN170:AN171"/>
    <mergeCell ref="AO170:AO171"/>
    <mergeCell ref="AP170:AP171"/>
    <mergeCell ref="AQ170:AQ171"/>
    <mergeCell ref="B172:G172"/>
    <mergeCell ref="I172:AQ172"/>
    <mergeCell ref="C170:C171"/>
    <mergeCell ref="D170:D171"/>
    <mergeCell ref="F170:F171"/>
    <mergeCell ref="AI170:AI171"/>
    <mergeCell ref="AJ170:AJ171"/>
    <mergeCell ref="AK170:AK171"/>
    <mergeCell ref="AL170:AL171"/>
    <mergeCell ref="AM170:AM171"/>
    <mergeCell ref="AB170:AB171"/>
    <mergeCell ref="AD170:AD171"/>
    <mergeCell ref="AE170:AE171"/>
    <mergeCell ref="AF170:AF171"/>
    <mergeCell ref="AG170:AG171"/>
    <mergeCell ref="AN175:AN176"/>
    <mergeCell ref="AO175:AO176"/>
    <mergeCell ref="AP175:AP176"/>
    <mergeCell ref="AQ175:AQ176"/>
    <mergeCell ref="B177:G177"/>
    <mergeCell ref="I177:AQ177"/>
    <mergeCell ref="C175:C176"/>
    <mergeCell ref="D175:D176"/>
    <mergeCell ref="F175:F176"/>
    <mergeCell ref="AI175:AI176"/>
    <mergeCell ref="AJ175:AJ176"/>
    <mergeCell ref="AK175:AK176"/>
    <mergeCell ref="AL175:AL176"/>
    <mergeCell ref="AM175:AM176"/>
    <mergeCell ref="AB175:AB176"/>
    <mergeCell ref="AD175:AD176"/>
    <mergeCell ref="AE175:AE176"/>
    <mergeCell ref="AF175:AF176"/>
    <mergeCell ref="AG175:AG176"/>
    <mergeCell ref="AH175:AH176"/>
    <mergeCell ref="P175:P176"/>
    <mergeCell ref="Q175:Q176"/>
    <mergeCell ref="R175:R176"/>
    <mergeCell ref="S175:S176"/>
    <mergeCell ref="T175:T176"/>
    <mergeCell ref="B175:B176"/>
    <mergeCell ref="I175:I176"/>
    <mergeCell ref="J175:J176"/>
    <mergeCell ref="K175:K176"/>
    <mergeCell ref="N175:N176"/>
    <mergeCell ref="O175:O176"/>
    <mergeCell ref="AH180:AH181"/>
    <mergeCell ref="P180:P181"/>
    <mergeCell ref="Q180:Q181"/>
    <mergeCell ref="R180:R181"/>
    <mergeCell ref="S180:S181"/>
    <mergeCell ref="T180:T181"/>
    <mergeCell ref="B180:B181"/>
    <mergeCell ref="I180:I181"/>
    <mergeCell ref="J180:J181"/>
    <mergeCell ref="K180:K181"/>
    <mergeCell ref="AK178:AQ178"/>
    <mergeCell ref="N179:T179"/>
    <mergeCell ref="AD179:AJ179"/>
    <mergeCell ref="AK179:AQ179"/>
    <mergeCell ref="B178:B179"/>
    <mergeCell ref="C178:C179"/>
    <mergeCell ref="D178:D179"/>
    <mergeCell ref="F178:F179"/>
    <mergeCell ref="I178:I179"/>
    <mergeCell ref="J178:J179"/>
    <mergeCell ref="N180:N181"/>
    <mergeCell ref="O180:O181"/>
    <mergeCell ref="K178:K179"/>
    <mergeCell ref="N178:AB178"/>
    <mergeCell ref="AD178:AJ178"/>
    <mergeCell ref="K183:K184"/>
    <mergeCell ref="N183:AB183"/>
    <mergeCell ref="AD183:AJ183"/>
    <mergeCell ref="AK183:AQ183"/>
    <mergeCell ref="N184:T184"/>
    <mergeCell ref="AD184:AJ184"/>
    <mergeCell ref="AK184:AQ184"/>
    <mergeCell ref="B183:B184"/>
    <mergeCell ref="C183:C184"/>
    <mergeCell ref="D183:D184"/>
    <mergeCell ref="F183:F184"/>
    <mergeCell ref="I183:I184"/>
    <mergeCell ref="J183:J184"/>
    <mergeCell ref="AN180:AN181"/>
    <mergeCell ref="AO180:AO181"/>
    <mergeCell ref="AP180:AP181"/>
    <mergeCell ref="AQ180:AQ181"/>
    <mergeCell ref="B182:G182"/>
    <mergeCell ref="I182:AQ182"/>
    <mergeCell ref="C180:C181"/>
    <mergeCell ref="D180:D181"/>
    <mergeCell ref="F180:F181"/>
    <mergeCell ref="AI180:AI181"/>
    <mergeCell ref="AJ180:AJ181"/>
    <mergeCell ref="AK180:AK181"/>
    <mergeCell ref="AL180:AL181"/>
    <mergeCell ref="AM180:AM181"/>
    <mergeCell ref="AB180:AB181"/>
    <mergeCell ref="AD180:AD181"/>
    <mergeCell ref="AE180:AE181"/>
    <mergeCell ref="AF180:AF181"/>
    <mergeCell ref="AG180:AG181"/>
    <mergeCell ref="AN185:AN186"/>
    <mergeCell ref="AO185:AO186"/>
    <mergeCell ref="AP185:AP186"/>
    <mergeCell ref="AQ185:AQ186"/>
    <mergeCell ref="B187:G187"/>
    <mergeCell ref="I187:AQ187"/>
    <mergeCell ref="C185:C186"/>
    <mergeCell ref="D185:D186"/>
    <mergeCell ref="F185:F186"/>
    <mergeCell ref="AI185:AI186"/>
    <mergeCell ref="AJ185:AJ186"/>
    <mergeCell ref="AK185:AK186"/>
    <mergeCell ref="AL185:AL186"/>
    <mergeCell ref="AM185:AM186"/>
    <mergeCell ref="AB185:AB186"/>
    <mergeCell ref="AD185:AD186"/>
    <mergeCell ref="AE185:AE186"/>
    <mergeCell ref="AF185:AF186"/>
    <mergeCell ref="AG185:AG186"/>
    <mergeCell ref="AH185:AH186"/>
    <mergeCell ref="P185:P186"/>
    <mergeCell ref="Q185:Q186"/>
    <mergeCell ref="R185:R186"/>
    <mergeCell ref="S185:S186"/>
    <mergeCell ref="T185:T186"/>
    <mergeCell ref="B185:B186"/>
    <mergeCell ref="I185:I186"/>
    <mergeCell ref="J185:J186"/>
    <mergeCell ref="K185:K186"/>
    <mergeCell ref="N185:N186"/>
    <mergeCell ref="O185:O186"/>
    <mergeCell ref="R190:R191"/>
    <mergeCell ref="S190:S191"/>
    <mergeCell ref="T190:T191"/>
    <mergeCell ref="B190:B191"/>
    <mergeCell ref="I190:I191"/>
    <mergeCell ref="J190:J191"/>
    <mergeCell ref="K190:K191"/>
    <mergeCell ref="N190:N191"/>
    <mergeCell ref="O190:O191"/>
    <mergeCell ref="K188:K189"/>
    <mergeCell ref="N188:AB188"/>
    <mergeCell ref="AD188:AJ188"/>
    <mergeCell ref="AK188:AQ188"/>
    <mergeCell ref="N189:T189"/>
    <mergeCell ref="AD189:AJ189"/>
    <mergeCell ref="AK189:AQ189"/>
    <mergeCell ref="B188:B189"/>
    <mergeCell ref="C188:C189"/>
    <mergeCell ref="D188:D189"/>
    <mergeCell ref="F188:F189"/>
    <mergeCell ref="I188:I189"/>
    <mergeCell ref="J188:J189"/>
    <mergeCell ref="AK193:AQ193"/>
    <mergeCell ref="N194:T194"/>
    <mergeCell ref="AD194:AJ194"/>
    <mergeCell ref="AK194:AQ194"/>
    <mergeCell ref="B193:B194"/>
    <mergeCell ref="C193:C194"/>
    <mergeCell ref="D193:D194"/>
    <mergeCell ref="F193:F194"/>
    <mergeCell ref="I193:I194"/>
    <mergeCell ref="J193:J194"/>
    <mergeCell ref="AN190:AN191"/>
    <mergeCell ref="AO190:AO191"/>
    <mergeCell ref="AP190:AP191"/>
    <mergeCell ref="AQ190:AQ191"/>
    <mergeCell ref="B192:G192"/>
    <mergeCell ref="I192:AQ192"/>
    <mergeCell ref="C190:C191"/>
    <mergeCell ref="D190:D191"/>
    <mergeCell ref="F190:F191"/>
    <mergeCell ref="AI190:AI191"/>
    <mergeCell ref="AJ190:AJ191"/>
    <mergeCell ref="AK190:AK191"/>
    <mergeCell ref="AL190:AL191"/>
    <mergeCell ref="AM190:AM191"/>
    <mergeCell ref="AB190:AB191"/>
    <mergeCell ref="AD190:AD191"/>
    <mergeCell ref="AE190:AE191"/>
    <mergeCell ref="AF190:AF191"/>
    <mergeCell ref="AG190:AG191"/>
    <mergeCell ref="AH190:AH191"/>
    <mergeCell ref="P190:P191"/>
    <mergeCell ref="Q190:Q191"/>
    <mergeCell ref="R195:R196"/>
    <mergeCell ref="S195:S196"/>
    <mergeCell ref="T195:T196"/>
    <mergeCell ref="B195:B196"/>
    <mergeCell ref="I195:I196"/>
    <mergeCell ref="J195:J196"/>
    <mergeCell ref="K195:K196"/>
    <mergeCell ref="N195:N196"/>
    <mergeCell ref="O195:O196"/>
    <mergeCell ref="N200:N201"/>
    <mergeCell ref="O200:O201"/>
    <mergeCell ref="K198:K199"/>
    <mergeCell ref="N198:AB198"/>
    <mergeCell ref="AD198:AJ198"/>
    <mergeCell ref="K193:K194"/>
    <mergeCell ref="N193:AB193"/>
    <mergeCell ref="AD193:AJ193"/>
    <mergeCell ref="AK198:AQ198"/>
    <mergeCell ref="N199:T199"/>
    <mergeCell ref="AD199:AJ199"/>
    <mergeCell ref="AK199:AQ199"/>
    <mergeCell ref="B198:B199"/>
    <mergeCell ref="C198:C199"/>
    <mergeCell ref="D198:D199"/>
    <mergeCell ref="F198:F199"/>
    <mergeCell ref="I198:I199"/>
    <mergeCell ref="J198:J199"/>
    <mergeCell ref="AN195:AN196"/>
    <mergeCell ref="AO195:AO196"/>
    <mergeCell ref="AP195:AP196"/>
    <mergeCell ref="AQ195:AQ196"/>
    <mergeCell ref="B197:G197"/>
    <mergeCell ref="I197:AQ197"/>
    <mergeCell ref="C195:C196"/>
    <mergeCell ref="D195:D196"/>
    <mergeCell ref="F195:F196"/>
    <mergeCell ref="AI195:AI196"/>
    <mergeCell ref="AJ195:AJ196"/>
    <mergeCell ref="AK195:AK196"/>
    <mergeCell ref="AL195:AL196"/>
    <mergeCell ref="AM195:AM196"/>
    <mergeCell ref="AB195:AB196"/>
    <mergeCell ref="AD195:AD196"/>
    <mergeCell ref="AE195:AE196"/>
    <mergeCell ref="AF195:AF196"/>
    <mergeCell ref="AG195:AG196"/>
    <mergeCell ref="AH195:AH196"/>
    <mergeCell ref="P195:P196"/>
    <mergeCell ref="Q195:Q196"/>
    <mergeCell ref="AN200:AN201"/>
    <mergeCell ref="AO200:AO201"/>
    <mergeCell ref="AP200:AP201"/>
    <mergeCell ref="AQ200:AQ201"/>
    <mergeCell ref="B202:G202"/>
    <mergeCell ref="I202:AQ202"/>
    <mergeCell ref="C200:C201"/>
    <mergeCell ref="D200:D201"/>
    <mergeCell ref="F200:F201"/>
    <mergeCell ref="AI200:AI201"/>
    <mergeCell ref="AJ200:AJ201"/>
    <mergeCell ref="AK200:AK201"/>
    <mergeCell ref="AL200:AL201"/>
    <mergeCell ref="AM200:AM201"/>
    <mergeCell ref="AB200:AB201"/>
    <mergeCell ref="AD200:AD201"/>
    <mergeCell ref="AE200:AE201"/>
    <mergeCell ref="AF200:AF201"/>
    <mergeCell ref="AG200:AG201"/>
    <mergeCell ref="AH200:AH201"/>
    <mergeCell ref="P200:P201"/>
    <mergeCell ref="Q200:Q201"/>
    <mergeCell ref="R200:R201"/>
    <mergeCell ref="S200:S201"/>
    <mergeCell ref="T200:T201"/>
    <mergeCell ref="B200:B201"/>
    <mergeCell ref="I200:I201"/>
    <mergeCell ref="J200:J201"/>
    <mergeCell ref="K200:K201"/>
    <mergeCell ref="H200:H201"/>
    <mergeCell ref="R205:R206"/>
    <mergeCell ref="S205:S206"/>
    <mergeCell ref="T205:T206"/>
    <mergeCell ref="B205:B206"/>
    <mergeCell ref="I205:I206"/>
    <mergeCell ref="J205:J206"/>
    <mergeCell ref="K205:K206"/>
    <mergeCell ref="N205:N206"/>
    <mergeCell ref="O205:O206"/>
    <mergeCell ref="H205:H206"/>
    <mergeCell ref="K203:K204"/>
    <mergeCell ref="N203:AB203"/>
    <mergeCell ref="AD203:AJ203"/>
    <mergeCell ref="AK203:AQ203"/>
    <mergeCell ref="N204:T204"/>
    <mergeCell ref="AD204:AJ204"/>
    <mergeCell ref="AK204:AQ204"/>
    <mergeCell ref="B203:B204"/>
    <mergeCell ref="C203:C204"/>
    <mergeCell ref="D203:D204"/>
    <mergeCell ref="F203:F204"/>
    <mergeCell ref="I203:I204"/>
    <mergeCell ref="J203:J204"/>
    <mergeCell ref="AN205:AN206"/>
    <mergeCell ref="AO205:AO206"/>
    <mergeCell ref="AP205:AP206"/>
    <mergeCell ref="AQ205:AQ206"/>
    <mergeCell ref="H203:H204"/>
    <mergeCell ref="K208:K209"/>
    <mergeCell ref="N208:AB208"/>
    <mergeCell ref="AD208:AJ208"/>
    <mergeCell ref="AK208:AQ208"/>
    <mergeCell ref="N209:T209"/>
    <mergeCell ref="AD209:AJ209"/>
    <mergeCell ref="AK209:AQ209"/>
    <mergeCell ref="B208:B209"/>
    <mergeCell ref="C208:C209"/>
    <mergeCell ref="D208:D209"/>
    <mergeCell ref="F208:F209"/>
    <mergeCell ref="I208:I209"/>
    <mergeCell ref="J208:J209"/>
    <mergeCell ref="H208:H209"/>
    <mergeCell ref="B207:G207"/>
    <mergeCell ref="I207:AQ207"/>
    <mergeCell ref="C205:C206"/>
    <mergeCell ref="D205:D206"/>
    <mergeCell ref="F205:F206"/>
    <mergeCell ref="AI205:AI206"/>
    <mergeCell ref="AJ205:AJ206"/>
    <mergeCell ref="AK205:AK206"/>
    <mergeCell ref="AL205:AL206"/>
    <mergeCell ref="AM205:AM206"/>
    <mergeCell ref="AB205:AB206"/>
    <mergeCell ref="AD205:AD206"/>
    <mergeCell ref="AE205:AE206"/>
    <mergeCell ref="AF205:AF206"/>
    <mergeCell ref="AG205:AG206"/>
    <mergeCell ref="AH205:AH206"/>
    <mergeCell ref="P205:P206"/>
    <mergeCell ref="Q205:Q206"/>
    <mergeCell ref="AH210:AH211"/>
    <mergeCell ref="AI210:AI211"/>
    <mergeCell ref="AJ210:AJ211"/>
    <mergeCell ref="S210:S211"/>
    <mergeCell ref="T210:T211"/>
    <mergeCell ref="AB210:AB211"/>
    <mergeCell ref="AD210:AD211"/>
    <mergeCell ref="AE210:AE211"/>
    <mergeCell ref="H210:H211"/>
    <mergeCell ref="K210:K211"/>
    <mergeCell ref="N210:N211"/>
    <mergeCell ref="O210:O211"/>
    <mergeCell ref="P210:P211"/>
    <mergeCell ref="Q210:Q211"/>
    <mergeCell ref="R210:R211"/>
    <mergeCell ref="B210:B211"/>
    <mergeCell ref="C210:C211"/>
    <mergeCell ref="D210:D211"/>
    <mergeCell ref="F210:F211"/>
    <mergeCell ref="I210:I211"/>
    <mergeCell ref="J210:J211"/>
    <mergeCell ref="M210:M211"/>
    <mergeCell ref="R215:R216"/>
    <mergeCell ref="B215:B216"/>
    <mergeCell ref="C215:C216"/>
    <mergeCell ref="D215:D216"/>
    <mergeCell ref="F215:F216"/>
    <mergeCell ref="I215:I216"/>
    <mergeCell ref="J215:J216"/>
    <mergeCell ref="K213:K214"/>
    <mergeCell ref="N213:AB213"/>
    <mergeCell ref="AD213:AJ213"/>
    <mergeCell ref="H213:H214"/>
    <mergeCell ref="AK213:AQ213"/>
    <mergeCell ref="N214:T214"/>
    <mergeCell ref="AD214:AJ214"/>
    <mergeCell ref="AK214:AQ214"/>
    <mergeCell ref="AQ210:AQ211"/>
    <mergeCell ref="B212:G212"/>
    <mergeCell ref="I212:AQ212"/>
    <mergeCell ref="B213:B214"/>
    <mergeCell ref="C213:C214"/>
    <mergeCell ref="D213:D214"/>
    <mergeCell ref="F213:F214"/>
    <mergeCell ref="I213:I214"/>
    <mergeCell ref="J213:J214"/>
    <mergeCell ref="AK210:AK211"/>
    <mergeCell ref="AL210:AL211"/>
    <mergeCell ref="AM210:AM211"/>
    <mergeCell ref="AN210:AN211"/>
    <mergeCell ref="AO210:AO211"/>
    <mergeCell ref="AP210:AP211"/>
    <mergeCell ref="AF210:AF211"/>
    <mergeCell ref="AG210:AG211"/>
    <mergeCell ref="AQ215:AQ216"/>
    <mergeCell ref="B217:G217"/>
    <mergeCell ref="I217:AQ217"/>
    <mergeCell ref="B218:B219"/>
    <mergeCell ref="C218:C219"/>
    <mergeCell ref="D218:D219"/>
    <mergeCell ref="F218:F219"/>
    <mergeCell ref="I218:I219"/>
    <mergeCell ref="J218:J219"/>
    <mergeCell ref="AK215:AK216"/>
    <mergeCell ref="AL215:AL216"/>
    <mergeCell ref="AM215:AM216"/>
    <mergeCell ref="AN215:AN216"/>
    <mergeCell ref="AO215:AO216"/>
    <mergeCell ref="AP215:AP216"/>
    <mergeCell ref="AF215:AF216"/>
    <mergeCell ref="AG215:AG216"/>
    <mergeCell ref="AH215:AH216"/>
    <mergeCell ref="AI215:AI216"/>
    <mergeCell ref="AJ215:AJ216"/>
    <mergeCell ref="S215:S216"/>
    <mergeCell ref="T215:T216"/>
    <mergeCell ref="H215:H216"/>
    <mergeCell ref="H218:H219"/>
    <mergeCell ref="AB215:AB216"/>
    <mergeCell ref="AD215:AD216"/>
    <mergeCell ref="AE215:AE216"/>
    <mergeCell ref="K215:K216"/>
    <mergeCell ref="N215:N216"/>
    <mergeCell ref="O215:O216"/>
    <mergeCell ref="P215:P216"/>
    <mergeCell ref="Q215:Q216"/>
    <mergeCell ref="K220:K221"/>
    <mergeCell ref="N220:N221"/>
    <mergeCell ref="O220:O221"/>
    <mergeCell ref="P220:P221"/>
    <mergeCell ref="Q220:Q221"/>
    <mergeCell ref="R220:R221"/>
    <mergeCell ref="B220:B221"/>
    <mergeCell ref="C220:C221"/>
    <mergeCell ref="D220:D221"/>
    <mergeCell ref="F220:F221"/>
    <mergeCell ref="I220:I221"/>
    <mergeCell ref="J220:J221"/>
    <mergeCell ref="H220:H221"/>
    <mergeCell ref="K218:K219"/>
    <mergeCell ref="N218:AB218"/>
    <mergeCell ref="AD218:AJ218"/>
    <mergeCell ref="AK218:AQ218"/>
    <mergeCell ref="N219:T219"/>
    <mergeCell ref="AD219:AJ219"/>
    <mergeCell ref="AK219:AQ219"/>
    <mergeCell ref="K223:K224"/>
    <mergeCell ref="N223:AB223"/>
    <mergeCell ref="AD223:AJ223"/>
    <mergeCell ref="AK223:AQ223"/>
    <mergeCell ref="N224:T224"/>
    <mergeCell ref="AD224:AJ224"/>
    <mergeCell ref="AK224:AQ224"/>
    <mergeCell ref="AQ220:AQ221"/>
    <mergeCell ref="B222:G222"/>
    <mergeCell ref="I222:AQ222"/>
    <mergeCell ref="B223:B224"/>
    <mergeCell ref="C223:C224"/>
    <mergeCell ref="D223:D224"/>
    <mergeCell ref="F223:F224"/>
    <mergeCell ref="I223:I224"/>
    <mergeCell ref="J223:J224"/>
    <mergeCell ref="AK220:AK221"/>
    <mergeCell ref="AL220:AL221"/>
    <mergeCell ref="AM220:AM221"/>
    <mergeCell ref="AN220:AN221"/>
    <mergeCell ref="AO220:AO221"/>
    <mergeCell ref="AP220:AP221"/>
    <mergeCell ref="AF220:AF221"/>
    <mergeCell ref="AG220:AG221"/>
    <mergeCell ref="AH220:AH221"/>
    <mergeCell ref="AI220:AI221"/>
    <mergeCell ref="AJ220:AJ221"/>
    <mergeCell ref="S220:S221"/>
    <mergeCell ref="T220:T221"/>
    <mergeCell ref="AB220:AB221"/>
    <mergeCell ref="AD220:AD221"/>
    <mergeCell ref="AE220:AE221"/>
    <mergeCell ref="P225:P226"/>
    <mergeCell ref="Q225:Q226"/>
    <mergeCell ref="R225:R226"/>
    <mergeCell ref="Q230:Q231"/>
    <mergeCell ref="R230:R231"/>
    <mergeCell ref="B230:B231"/>
    <mergeCell ref="C230:C231"/>
    <mergeCell ref="D230:D231"/>
    <mergeCell ref="F230:F231"/>
    <mergeCell ref="I230:I231"/>
    <mergeCell ref="J230:J231"/>
    <mergeCell ref="K228:K229"/>
    <mergeCell ref="N228:AB228"/>
    <mergeCell ref="AD228:AJ228"/>
    <mergeCell ref="B225:B226"/>
    <mergeCell ref="C225:C226"/>
    <mergeCell ref="D225:D226"/>
    <mergeCell ref="F225:F226"/>
    <mergeCell ref="I225:I226"/>
    <mergeCell ref="J225:J226"/>
    <mergeCell ref="AG225:AG226"/>
    <mergeCell ref="K230:K231"/>
    <mergeCell ref="N230:N231"/>
    <mergeCell ref="O230:O231"/>
    <mergeCell ref="P230:P231"/>
    <mergeCell ref="H230:H231"/>
    <mergeCell ref="AK228:AQ228"/>
    <mergeCell ref="N229:T229"/>
    <mergeCell ref="AD229:AJ229"/>
    <mergeCell ref="AK229:AQ229"/>
    <mergeCell ref="AQ225:AQ226"/>
    <mergeCell ref="B227:G227"/>
    <mergeCell ref="I227:AQ227"/>
    <mergeCell ref="B228:B229"/>
    <mergeCell ref="C228:C229"/>
    <mergeCell ref="D228:D229"/>
    <mergeCell ref="F228:F229"/>
    <mergeCell ref="I228:I229"/>
    <mergeCell ref="J228:J229"/>
    <mergeCell ref="AK225:AK226"/>
    <mergeCell ref="AL225:AL226"/>
    <mergeCell ref="AM225:AM226"/>
    <mergeCell ref="AN225:AN226"/>
    <mergeCell ref="AO225:AO226"/>
    <mergeCell ref="AP225:AP226"/>
    <mergeCell ref="AF225:AF226"/>
    <mergeCell ref="AH225:AH226"/>
    <mergeCell ref="AI225:AI226"/>
    <mergeCell ref="AJ225:AJ226"/>
    <mergeCell ref="S225:S226"/>
    <mergeCell ref="T225:T226"/>
    <mergeCell ref="AB225:AB226"/>
    <mergeCell ref="AD225:AD226"/>
    <mergeCell ref="AE225:AE226"/>
    <mergeCell ref="H228:H229"/>
    <mergeCell ref="K225:K226"/>
    <mergeCell ref="N225:N226"/>
    <mergeCell ref="O225:O226"/>
    <mergeCell ref="K233:K234"/>
    <mergeCell ref="N233:AB233"/>
    <mergeCell ref="AD233:AJ233"/>
    <mergeCell ref="AK233:AQ233"/>
    <mergeCell ref="N234:T234"/>
    <mergeCell ref="AD234:AJ234"/>
    <mergeCell ref="AK234:AQ234"/>
    <mergeCell ref="AQ230:AQ231"/>
    <mergeCell ref="B232:G232"/>
    <mergeCell ref="I232:AQ232"/>
    <mergeCell ref="B233:B234"/>
    <mergeCell ref="C233:C234"/>
    <mergeCell ref="D233:D234"/>
    <mergeCell ref="F233:F234"/>
    <mergeCell ref="I233:I234"/>
    <mergeCell ref="J233:J234"/>
    <mergeCell ref="AK230:AK231"/>
    <mergeCell ref="AL230:AL231"/>
    <mergeCell ref="AM230:AM231"/>
    <mergeCell ref="AN230:AN231"/>
    <mergeCell ref="AO230:AO231"/>
    <mergeCell ref="AP230:AP231"/>
    <mergeCell ref="AF230:AF231"/>
    <mergeCell ref="AG230:AG231"/>
    <mergeCell ref="AH230:AH231"/>
    <mergeCell ref="AI230:AI231"/>
    <mergeCell ref="AJ230:AJ231"/>
    <mergeCell ref="S230:S231"/>
    <mergeCell ref="T230:T231"/>
    <mergeCell ref="AB230:AB231"/>
    <mergeCell ref="AD230:AD231"/>
    <mergeCell ref="AE230:AE231"/>
    <mergeCell ref="S235:S236"/>
    <mergeCell ref="T235:T236"/>
    <mergeCell ref="AB235:AB236"/>
    <mergeCell ref="AD235:AD236"/>
    <mergeCell ref="AE235:AE236"/>
    <mergeCell ref="K235:K236"/>
    <mergeCell ref="N235:N236"/>
    <mergeCell ref="O235:O236"/>
    <mergeCell ref="P235:P236"/>
    <mergeCell ref="Q235:Q236"/>
    <mergeCell ref="R235:R236"/>
    <mergeCell ref="B235:B236"/>
    <mergeCell ref="C235:C236"/>
    <mergeCell ref="D235:D236"/>
    <mergeCell ref="F235:F236"/>
    <mergeCell ref="I235:I236"/>
    <mergeCell ref="J235:J236"/>
    <mergeCell ref="C240:C241"/>
    <mergeCell ref="D240:D241"/>
    <mergeCell ref="F240:F241"/>
    <mergeCell ref="I240:I241"/>
    <mergeCell ref="J240:J241"/>
    <mergeCell ref="K238:K239"/>
    <mergeCell ref="N238:AB238"/>
    <mergeCell ref="AD238:AJ238"/>
    <mergeCell ref="AK238:AQ238"/>
    <mergeCell ref="N239:T239"/>
    <mergeCell ref="AD239:AJ239"/>
    <mergeCell ref="AK239:AQ239"/>
    <mergeCell ref="AQ235:AQ236"/>
    <mergeCell ref="B237:G237"/>
    <mergeCell ref="I237:AQ237"/>
    <mergeCell ref="B238:B239"/>
    <mergeCell ref="C238:C239"/>
    <mergeCell ref="D238:D239"/>
    <mergeCell ref="F238:F239"/>
    <mergeCell ref="I238:I239"/>
    <mergeCell ref="J238:J239"/>
    <mergeCell ref="AK235:AK236"/>
    <mergeCell ref="AL235:AL236"/>
    <mergeCell ref="AM235:AM236"/>
    <mergeCell ref="AN235:AN236"/>
    <mergeCell ref="AO235:AO236"/>
    <mergeCell ref="AP235:AP236"/>
    <mergeCell ref="AF235:AF236"/>
    <mergeCell ref="AG235:AG236"/>
    <mergeCell ref="AH235:AH236"/>
    <mergeCell ref="AI235:AI236"/>
    <mergeCell ref="AJ235:AJ236"/>
    <mergeCell ref="AQ240:AQ241"/>
    <mergeCell ref="B242:G242"/>
    <mergeCell ref="I242:AQ242"/>
    <mergeCell ref="B243:B244"/>
    <mergeCell ref="C243:C244"/>
    <mergeCell ref="D243:D244"/>
    <mergeCell ref="F243:F244"/>
    <mergeCell ref="I243:I244"/>
    <mergeCell ref="J243:J244"/>
    <mergeCell ref="AK240:AK241"/>
    <mergeCell ref="AL240:AL241"/>
    <mergeCell ref="AM240:AM241"/>
    <mergeCell ref="AN240:AN241"/>
    <mergeCell ref="AO240:AO241"/>
    <mergeCell ref="AP240:AP241"/>
    <mergeCell ref="AF240:AF241"/>
    <mergeCell ref="AG240:AG241"/>
    <mergeCell ref="AH240:AH241"/>
    <mergeCell ref="AI240:AI241"/>
    <mergeCell ref="AJ240:AJ241"/>
    <mergeCell ref="S240:S241"/>
    <mergeCell ref="T240:T241"/>
    <mergeCell ref="AB240:AB241"/>
    <mergeCell ref="AD240:AD241"/>
    <mergeCell ref="AE240:AE241"/>
    <mergeCell ref="K240:K241"/>
    <mergeCell ref="N240:N241"/>
    <mergeCell ref="O240:O241"/>
    <mergeCell ref="P240:P241"/>
    <mergeCell ref="Q240:Q241"/>
    <mergeCell ref="R240:R241"/>
    <mergeCell ref="B240:B241"/>
    <mergeCell ref="K245:K246"/>
    <mergeCell ref="N245:N246"/>
    <mergeCell ref="O245:O246"/>
    <mergeCell ref="P245:P246"/>
    <mergeCell ref="Q245:Q246"/>
    <mergeCell ref="R245:R246"/>
    <mergeCell ref="B245:B246"/>
    <mergeCell ref="C245:C246"/>
    <mergeCell ref="D245:D246"/>
    <mergeCell ref="F245:F246"/>
    <mergeCell ref="I245:I246"/>
    <mergeCell ref="J245:J246"/>
    <mergeCell ref="K243:K244"/>
    <mergeCell ref="N243:AB243"/>
    <mergeCell ref="AD243:AJ243"/>
    <mergeCell ref="AK243:AQ243"/>
    <mergeCell ref="N244:T244"/>
    <mergeCell ref="AD244:AJ244"/>
    <mergeCell ref="AK244:AQ244"/>
    <mergeCell ref="K248:K249"/>
    <mergeCell ref="N248:AB248"/>
    <mergeCell ref="AD248:AJ248"/>
    <mergeCell ref="AK248:AQ248"/>
    <mergeCell ref="N249:T249"/>
    <mergeCell ref="AD249:AJ249"/>
    <mergeCell ref="AK249:AQ249"/>
    <mergeCell ref="AQ245:AQ246"/>
    <mergeCell ref="B247:G247"/>
    <mergeCell ref="I247:AQ247"/>
    <mergeCell ref="B248:B249"/>
    <mergeCell ref="C248:C249"/>
    <mergeCell ref="D248:D249"/>
    <mergeCell ref="F248:F249"/>
    <mergeCell ref="I248:I249"/>
    <mergeCell ref="J248:J249"/>
    <mergeCell ref="AK245:AK246"/>
    <mergeCell ref="AL245:AL246"/>
    <mergeCell ref="AM245:AM246"/>
    <mergeCell ref="AN245:AN246"/>
    <mergeCell ref="AO245:AO246"/>
    <mergeCell ref="AP245:AP246"/>
    <mergeCell ref="AF245:AF246"/>
    <mergeCell ref="AG245:AG246"/>
    <mergeCell ref="AH245:AH246"/>
    <mergeCell ref="AI245:AI246"/>
    <mergeCell ref="AJ245:AJ246"/>
    <mergeCell ref="S245:S246"/>
    <mergeCell ref="T245:T246"/>
    <mergeCell ref="AB245:AB246"/>
    <mergeCell ref="AD245:AD246"/>
    <mergeCell ref="AE245:AE246"/>
    <mergeCell ref="Q250:Q251"/>
    <mergeCell ref="R250:R251"/>
    <mergeCell ref="Q255:Q256"/>
    <mergeCell ref="R255:R256"/>
    <mergeCell ref="B255:B256"/>
    <mergeCell ref="C255:C256"/>
    <mergeCell ref="D255:D256"/>
    <mergeCell ref="F255:F256"/>
    <mergeCell ref="I255:I256"/>
    <mergeCell ref="J255:J256"/>
    <mergeCell ref="K253:K254"/>
    <mergeCell ref="N253:AB253"/>
    <mergeCell ref="AD253:AJ253"/>
    <mergeCell ref="B250:B251"/>
    <mergeCell ref="C250:C251"/>
    <mergeCell ref="D250:D251"/>
    <mergeCell ref="F250:F251"/>
    <mergeCell ref="I250:I251"/>
    <mergeCell ref="J250:J251"/>
    <mergeCell ref="AG250:AG251"/>
    <mergeCell ref="K255:K256"/>
    <mergeCell ref="N255:N256"/>
    <mergeCell ref="O255:O256"/>
    <mergeCell ref="P255:P256"/>
    <mergeCell ref="AK253:AQ253"/>
    <mergeCell ref="N254:T254"/>
    <mergeCell ref="AD254:AJ254"/>
    <mergeCell ref="AK254:AQ254"/>
    <mergeCell ref="AQ250:AQ251"/>
    <mergeCell ref="B252:G252"/>
    <mergeCell ref="I252:AQ252"/>
    <mergeCell ref="B253:B254"/>
    <mergeCell ref="C253:C254"/>
    <mergeCell ref="D253:D254"/>
    <mergeCell ref="F253:F254"/>
    <mergeCell ref="I253:I254"/>
    <mergeCell ref="J253:J254"/>
    <mergeCell ref="AK250:AK251"/>
    <mergeCell ref="AL250:AL251"/>
    <mergeCell ref="AM250:AM251"/>
    <mergeCell ref="AN250:AN251"/>
    <mergeCell ref="AO250:AO251"/>
    <mergeCell ref="AP250:AP251"/>
    <mergeCell ref="AF250:AF251"/>
    <mergeCell ref="AH250:AH251"/>
    <mergeCell ref="AI250:AI251"/>
    <mergeCell ref="AJ250:AJ251"/>
    <mergeCell ref="S250:S251"/>
    <mergeCell ref="T250:T251"/>
    <mergeCell ref="AB250:AB251"/>
    <mergeCell ref="AD250:AD251"/>
    <mergeCell ref="AE250:AE251"/>
    <mergeCell ref="K250:K251"/>
    <mergeCell ref="N250:N251"/>
    <mergeCell ref="O250:O251"/>
    <mergeCell ref="P250:P251"/>
    <mergeCell ref="K258:K259"/>
    <mergeCell ref="N258:AB258"/>
    <mergeCell ref="AD258:AJ258"/>
    <mergeCell ref="AK258:AQ258"/>
    <mergeCell ref="N259:T259"/>
    <mergeCell ref="AD259:AJ259"/>
    <mergeCell ref="AK259:AQ259"/>
    <mergeCell ref="AQ255:AQ256"/>
    <mergeCell ref="B257:G257"/>
    <mergeCell ref="I257:AQ257"/>
    <mergeCell ref="B258:B259"/>
    <mergeCell ref="C258:C259"/>
    <mergeCell ref="D258:D259"/>
    <mergeCell ref="F258:F259"/>
    <mergeCell ref="I258:I259"/>
    <mergeCell ref="J258:J259"/>
    <mergeCell ref="AK255:AK256"/>
    <mergeCell ref="AL255:AL256"/>
    <mergeCell ref="AM255:AM256"/>
    <mergeCell ref="AN255:AN256"/>
    <mergeCell ref="AO255:AO256"/>
    <mergeCell ref="AP255:AP256"/>
    <mergeCell ref="AF255:AF256"/>
    <mergeCell ref="AG255:AG256"/>
    <mergeCell ref="AH255:AH256"/>
    <mergeCell ref="AI255:AI256"/>
    <mergeCell ref="AJ255:AJ256"/>
    <mergeCell ref="S255:S256"/>
    <mergeCell ref="T255:T256"/>
    <mergeCell ref="AB255:AB256"/>
    <mergeCell ref="AD255:AD256"/>
    <mergeCell ref="AE255:AE256"/>
    <mergeCell ref="AI260:AI261"/>
    <mergeCell ref="AJ260:AJ261"/>
    <mergeCell ref="S260:S261"/>
    <mergeCell ref="T260:T261"/>
    <mergeCell ref="AB260:AB261"/>
    <mergeCell ref="AD260:AD261"/>
    <mergeCell ref="AE260:AE261"/>
    <mergeCell ref="K260:K261"/>
    <mergeCell ref="N260:N261"/>
    <mergeCell ref="O260:O261"/>
    <mergeCell ref="P260:P261"/>
    <mergeCell ref="Q260:Q261"/>
    <mergeCell ref="R260:R261"/>
    <mergeCell ref="B260:B261"/>
    <mergeCell ref="C260:C261"/>
    <mergeCell ref="D260:D261"/>
    <mergeCell ref="F260:F261"/>
    <mergeCell ref="I260:I261"/>
    <mergeCell ref="J260:J261"/>
    <mergeCell ref="R265:R266"/>
    <mergeCell ref="B265:B266"/>
    <mergeCell ref="C265:C266"/>
    <mergeCell ref="D265:D266"/>
    <mergeCell ref="F265:F266"/>
    <mergeCell ref="I265:I266"/>
    <mergeCell ref="J265:J266"/>
    <mergeCell ref="K263:K264"/>
    <mergeCell ref="N263:AB263"/>
    <mergeCell ref="AD263:AJ263"/>
    <mergeCell ref="AK263:AQ263"/>
    <mergeCell ref="N264:T264"/>
    <mergeCell ref="AD264:AJ264"/>
    <mergeCell ref="AK264:AQ264"/>
    <mergeCell ref="AQ260:AQ261"/>
    <mergeCell ref="B262:G262"/>
    <mergeCell ref="I262:AQ262"/>
    <mergeCell ref="B263:B264"/>
    <mergeCell ref="C263:C264"/>
    <mergeCell ref="D263:D264"/>
    <mergeCell ref="F263:F264"/>
    <mergeCell ref="I263:I264"/>
    <mergeCell ref="J263:J264"/>
    <mergeCell ref="AK260:AK261"/>
    <mergeCell ref="AL260:AL261"/>
    <mergeCell ref="AM260:AM261"/>
    <mergeCell ref="AN260:AN261"/>
    <mergeCell ref="AO260:AO261"/>
    <mergeCell ref="AP260:AP261"/>
    <mergeCell ref="AF260:AF261"/>
    <mergeCell ref="AG260:AG261"/>
    <mergeCell ref="AH260:AH261"/>
    <mergeCell ref="AQ265:AQ266"/>
    <mergeCell ref="B267:G267"/>
    <mergeCell ref="I267:AQ267"/>
    <mergeCell ref="B268:B269"/>
    <mergeCell ref="C268:C269"/>
    <mergeCell ref="D268:D269"/>
    <mergeCell ref="F268:F269"/>
    <mergeCell ref="I268:I269"/>
    <mergeCell ref="J268:J269"/>
    <mergeCell ref="AK265:AK266"/>
    <mergeCell ref="AL265:AL266"/>
    <mergeCell ref="AM265:AM266"/>
    <mergeCell ref="AN265:AN266"/>
    <mergeCell ref="AO265:AO266"/>
    <mergeCell ref="AP265:AP266"/>
    <mergeCell ref="AF265:AF266"/>
    <mergeCell ref="AG265:AG266"/>
    <mergeCell ref="AH265:AH266"/>
    <mergeCell ref="AI265:AI266"/>
    <mergeCell ref="AJ265:AJ266"/>
    <mergeCell ref="S265:S266"/>
    <mergeCell ref="T265:T266"/>
    <mergeCell ref="H265:H266"/>
    <mergeCell ref="H268:H269"/>
    <mergeCell ref="AB265:AB266"/>
    <mergeCell ref="AD265:AD266"/>
    <mergeCell ref="AE265:AE266"/>
    <mergeCell ref="K265:K266"/>
    <mergeCell ref="N265:N266"/>
    <mergeCell ref="O265:O266"/>
    <mergeCell ref="P265:P266"/>
    <mergeCell ref="Q265:Q266"/>
    <mergeCell ref="K270:K271"/>
    <mergeCell ref="N270:N271"/>
    <mergeCell ref="O270:O271"/>
    <mergeCell ref="P270:P271"/>
    <mergeCell ref="Q270:Q271"/>
    <mergeCell ref="R270:R271"/>
    <mergeCell ref="B270:B271"/>
    <mergeCell ref="C270:C271"/>
    <mergeCell ref="D270:D271"/>
    <mergeCell ref="F270:F271"/>
    <mergeCell ref="I270:I271"/>
    <mergeCell ref="J270:J271"/>
    <mergeCell ref="H270:H271"/>
    <mergeCell ref="K268:K269"/>
    <mergeCell ref="N268:AB268"/>
    <mergeCell ref="AD268:AJ268"/>
    <mergeCell ref="AK268:AQ268"/>
    <mergeCell ref="N269:T269"/>
    <mergeCell ref="AD269:AJ269"/>
    <mergeCell ref="AK269:AQ269"/>
    <mergeCell ref="K273:K274"/>
    <mergeCell ref="N273:AB273"/>
    <mergeCell ref="AD273:AJ273"/>
    <mergeCell ref="AK273:AQ273"/>
    <mergeCell ref="N274:T274"/>
    <mergeCell ref="AD274:AJ274"/>
    <mergeCell ref="AK274:AQ274"/>
    <mergeCell ref="AQ270:AQ271"/>
    <mergeCell ref="B272:G272"/>
    <mergeCell ref="I272:AQ272"/>
    <mergeCell ref="B273:B274"/>
    <mergeCell ref="C273:C274"/>
    <mergeCell ref="D273:D274"/>
    <mergeCell ref="F273:F274"/>
    <mergeCell ref="I273:I274"/>
    <mergeCell ref="J273:J274"/>
    <mergeCell ref="AK270:AK271"/>
    <mergeCell ref="AL270:AL271"/>
    <mergeCell ref="AM270:AM271"/>
    <mergeCell ref="AN270:AN271"/>
    <mergeCell ref="AO270:AO271"/>
    <mergeCell ref="AP270:AP271"/>
    <mergeCell ref="AF270:AF271"/>
    <mergeCell ref="AG270:AG271"/>
    <mergeCell ref="AH270:AH271"/>
    <mergeCell ref="AI270:AI271"/>
    <mergeCell ref="AJ270:AJ271"/>
    <mergeCell ref="S270:S271"/>
    <mergeCell ref="T270:T271"/>
    <mergeCell ref="AB270:AB271"/>
    <mergeCell ref="AD270:AD271"/>
    <mergeCell ref="AE270:AE271"/>
    <mergeCell ref="Q275:Q276"/>
    <mergeCell ref="R275:R276"/>
    <mergeCell ref="Q280:Q281"/>
    <mergeCell ref="R280:R281"/>
    <mergeCell ref="B280:B281"/>
    <mergeCell ref="C280:C281"/>
    <mergeCell ref="D280:D281"/>
    <mergeCell ref="F280:F281"/>
    <mergeCell ref="I280:I281"/>
    <mergeCell ref="J280:J281"/>
    <mergeCell ref="K278:K279"/>
    <mergeCell ref="N278:AB278"/>
    <mergeCell ref="AD278:AJ278"/>
    <mergeCell ref="B275:B276"/>
    <mergeCell ref="C275:C276"/>
    <mergeCell ref="D275:D276"/>
    <mergeCell ref="F275:F276"/>
    <mergeCell ref="I275:I276"/>
    <mergeCell ref="J275:J276"/>
    <mergeCell ref="AG275:AG276"/>
    <mergeCell ref="AE280:AE281"/>
    <mergeCell ref="K280:K281"/>
    <mergeCell ref="N280:N281"/>
    <mergeCell ref="O280:O281"/>
    <mergeCell ref="P280:P281"/>
    <mergeCell ref="AK278:AQ278"/>
    <mergeCell ref="N279:T279"/>
    <mergeCell ref="AD279:AJ279"/>
    <mergeCell ref="AK279:AQ279"/>
    <mergeCell ref="AQ275:AQ276"/>
    <mergeCell ref="B277:G277"/>
    <mergeCell ref="I277:AQ277"/>
    <mergeCell ref="B278:B279"/>
    <mergeCell ref="C278:C279"/>
    <mergeCell ref="D278:D279"/>
    <mergeCell ref="F278:F279"/>
    <mergeCell ref="I278:I279"/>
    <mergeCell ref="J278:J279"/>
    <mergeCell ref="AK275:AK276"/>
    <mergeCell ref="AL275:AL276"/>
    <mergeCell ref="AM275:AM276"/>
    <mergeCell ref="AN275:AN276"/>
    <mergeCell ref="AO275:AO276"/>
    <mergeCell ref="AP275:AP276"/>
    <mergeCell ref="AF275:AF276"/>
    <mergeCell ref="AH275:AH276"/>
    <mergeCell ref="AI275:AI276"/>
    <mergeCell ref="AJ275:AJ276"/>
    <mergeCell ref="S275:S276"/>
    <mergeCell ref="T275:T276"/>
    <mergeCell ref="AB275:AB276"/>
    <mergeCell ref="AD275:AD276"/>
    <mergeCell ref="AE275:AE276"/>
    <mergeCell ref="K275:K276"/>
    <mergeCell ref="N275:N276"/>
    <mergeCell ref="O275:O276"/>
    <mergeCell ref="P275:P276"/>
    <mergeCell ref="K283:K284"/>
    <mergeCell ref="N283:AB283"/>
    <mergeCell ref="AD283:AJ283"/>
    <mergeCell ref="AK283:AQ283"/>
    <mergeCell ref="N284:T284"/>
    <mergeCell ref="AD284:AJ284"/>
    <mergeCell ref="AK284:AQ284"/>
    <mergeCell ref="H285:H286"/>
    <mergeCell ref="AQ280:AQ281"/>
    <mergeCell ref="B282:G282"/>
    <mergeCell ref="I282:AQ282"/>
    <mergeCell ref="B283:B284"/>
    <mergeCell ref="C283:C284"/>
    <mergeCell ref="D283:D284"/>
    <mergeCell ref="F283:F284"/>
    <mergeCell ref="I283:I284"/>
    <mergeCell ref="J283:J284"/>
    <mergeCell ref="AK280:AK281"/>
    <mergeCell ref="AL280:AL281"/>
    <mergeCell ref="AM280:AM281"/>
    <mergeCell ref="AN280:AN281"/>
    <mergeCell ref="AO280:AO281"/>
    <mergeCell ref="AP280:AP281"/>
    <mergeCell ref="AF280:AF281"/>
    <mergeCell ref="AG280:AG281"/>
    <mergeCell ref="AH280:AH281"/>
    <mergeCell ref="AI280:AI281"/>
    <mergeCell ref="AJ280:AJ281"/>
    <mergeCell ref="S280:S281"/>
    <mergeCell ref="T280:T281"/>
    <mergeCell ref="AB280:AB281"/>
    <mergeCell ref="AD280:AD281"/>
    <mergeCell ref="AI285:AI286"/>
    <mergeCell ref="AJ285:AJ286"/>
    <mergeCell ref="S285:S286"/>
    <mergeCell ref="T285:T286"/>
    <mergeCell ref="AB285:AB286"/>
    <mergeCell ref="AD285:AD286"/>
    <mergeCell ref="AE285:AE286"/>
    <mergeCell ref="K285:K286"/>
    <mergeCell ref="N285:N286"/>
    <mergeCell ref="O285:O286"/>
    <mergeCell ref="P285:P286"/>
    <mergeCell ref="Q285:Q286"/>
    <mergeCell ref="R285:R286"/>
    <mergeCell ref="B285:B286"/>
    <mergeCell ref="C285:C286"/>
    <mergeCell ref="D285:D286"/>
    <mergeCell ref="F285:F286"/>
    <mergeCell ref="I285:I286"/>
    <mergeCell ref="J285:J286"/>
    <mergeCell ref="C290:C291"/>
    <mergeCell ref="D290:D291"/>
    <mergeCell ref="F290:F291"/>
    <mergeCell ref="I290:I291"/>
    <mergeCell ref="J290:J291"/>
    <mergeCell ref="K288:K289"/>
    <mergeCell ref="N288:AB288"/>
    <mergeCell ref="AD288:AJ288"/>
    <mergeCell ref="H288:H289"/>
    <mergeCell ref="H290:H291"/>
    <mergeCell ref="AK288:AQ288"/>
    <mergeCell ref="N289:T289"/>
    <mergeCell ref="AD289:AJ289"/>
    <mergeCell ref="AK289:AQ289"/>
    <mergeCell ref="AQ285:AQ286"/>
    <mergeCell ref="B287:G287"/>
    <mergeCell ref="I287:AQ287"/>
    <mergeCell ref="B288:B289"/>
    <mergeCell ref="C288:C289"/>
    <mergeCell ref="D288:D289"/>
    <mergeCell ref="F288:F289"/>
    <mergeCell ref="I288:I289"/>
    <mergeCell ref="J288:J289"/>
    <mergeCell ref="AK285:AK286"/>
    <mergeCell ref="AL285:AL286"/>
    <mergeCell ref="AM285:AM286"/>
    <mergeCell ref="AN285:AN286"/>
    <mergeCell ref="AO285:AO286"/>
    <mergeCell ref="AP285:AP286"/>
    <mergeCell ref="AF285:AF286"/>
    <mergeCell ref="AG285:AG286"/>
    <mergeCell ref="AH285:AH286"/>
    <mergeCell ref="AQ290:AQ291"/>
    <mergeCell ref="B292:G292"/>
    <mergeCell ref="I292:AQ292"/>
    <mergeCell ref="B293:B294"/>
    <mergeCell ref="C293:C294"/>
    <mergeCell ref="D293:D294"/>
    <mergeCell ref="F293:F294"/>
    <mergeCell ref="I293:I294"/>
    <mergeCell ref="J293:J294"/>
    <mergeCell ref="AK290:AK291"/>
    <mergeCell ref="AL290:AL291"/>
    <mergeCell ref="AM290:AM291"/>
    <mergeCell ref="AN290:AN291"/>
    <mergeCell ref="AO290:AO291"/>
    <mergeCell ref="AP290:AP291"/>
    <mergeCell ref="AF290:AF291"/>
    <mergeCell ref="AG290:AG291"/>
    <mergeCell ref="AH290:AH291"/>
    <mergeCell ref="AI290:AI291"/>
    <mergeCell ref="AJ290:AJ291"/>
    <mergeCell ref="S290:S291"/>
    <mergeCell ref="T290:T291"/>
    <mergeCell ref="AB290:AB291"/>
    <mergeCell ref="AD290:AD291"/>
    <mergeCell ref="AE290:AE291"/>
    <mergeCell ref="K290:K291"/>
    <mergeCell ref="N290:N291"/>
    <mergeCell ref="O290:O291"/>
    <mergeCell ref="P290:P291"/>
    <mergeCell ref="Q290:Q291"/>
    <mergeCell ref="R290:R291"/>
    <mergeCell ref="B290:B291"/>
    <mergeCell ref="K295:K296"/>
    <mergeCell ref="N295:N296"/>
    <mergeCell ref="O295:O296"/>
    <mergeCell ref="P295:P296"/>
    <mergeCell ref="Q295:Q296"/>
    <mergeCell ref="R295:R296"/>
    <mergeCell ref="B295:B296"/>
    <mergeCell ref="C295:C296"/>
    <mergeCell ref="D295:D296"/>
    <mergeCell ref="F295:F296"/>
    <mergeCell ref="I295:I296"/>
    <mergeCell ref="J295:J296"/>
    <mergeCell ref="K293:K294"/>
    <mergeCell ref="N293:AB293"/>
    <mergeCell ref="AD293:AJ293"/>
    <mergeCell ref="AK293:AQ293"/>
    <mergeCell ref="N294:T294"/>
    <mergeCell ref="AD294:AJ294"/>
    <mergeCell ref="AK294:AQ294"/>
    <mergeCell ref="K298:K299"/>
    <mergeCell ref="N298:AB298"/>
    <mergeCell ref="AD298:AJ298"/>
    <mergeCell ref="AK298:AQ298"/>
    <mergeCell ref="N299:T299"/>
    <mergeCell ref="AD299:AJ299"/>
    <mergeCell ref="AK299:AQ299"/>
    <mergeCell ref="AQ295:AQ296"/>
    <mergeCell ref="B297:G297"/>
    <mergeCell ref="I297:AQ297"/>
    <mergeCell ref="B298:B299"/>
    <mergeCell ref="C298:C299"/>
    <mergeCell ref="D298:D299"/>
    <mergeCell ref="F298:F299"/>
    <mergeCell ref="I298:I299"/>
    <mergeCell ref="J298:J299"/>
    <mergeCell ref="AK295:AK296"/>
    <mergeCell ref="AL295:AL296"/>
    <mergeCell ref="AM295:AM296"/>
    <mergeCell ref="AN295:AN296"/>
    <mergeCell ref="AO295:AO296"/>
    <mergeCell ref="AP295:AP296"/>
    <mergeCell ref="AF295:AF296"/>
    <mergeCell ref="AG295:AG296"/>
    <mergeCell ref="AH295:AH296"/>
    <mergeCell ref="AI295:AI296"/>
    <mergeCell ref="AJ295:AJ296"/>
    <mergeCell ref="S295:S296"/>
    <mergeCell ref="T295:T296"/>
    <mergeCell ref="AB295:AB296"/>
    <mergeCell ref="AD295:AD296"/>
    <mergeCell ref="AE295:AE296"/>
    <mergeCell ref="Q300:Q301"/>
    <mergeCell ref="R300:R301"/>
    <mergeCell ref="Q305:Q306"/>
    <mergeCell ref="R305:R306"/>
    <mergeCell ref="B305:B306"/>
    <mergeCell ref="C305:C306"/>
    <mergeCell ref="D305:D306"/>
    <mergeCell ref="F305:F306"/>
    <mergeCell ref="I305:I306"/>
    <mergeCell ref="J305:J306"/>
    <mergeCell ref="K303:K304"/>
    <mergeCell ref="N303:AB303"/>
    <mergeCell ref="AD303:AJ303"/>
    <mergeCell ref="B300:B301"/>
    <mergeCell ref="C300:C301"/>
    <mergeCell ref="D300:D301"/>
    <mergeCell ref="F300:F301"/>
    <mergeCell ref="I300:I301"/>
    <mergeCell ref="J300:J301"/>
    <mergeCell ref="AG300:AG301"/>
    <mergeCell ref="K305:K306"/>
    <mergeCell ref="N305:N306"/>
    <mergeCell ref="O305:O306"/>
    <mergeCell ref="P305:P306"/>
    <mergeCell ref="M300:M301"/>
    <mergeCell ref="M305:M306"/>
    <mergeCell ref="AK303:AQ303"/>
    <mergeCell ref="N304:T304"/>
    <mergeCell ref="AD304:AJ304"/>
    <mergeCell ref="AK304:AQ304"/>
    <mergeCell ref="AQ300:AQ301"/>
    <mergeCell ref="B302:G302"/>
    <mergeCell ref="I302:AQ302"/>
    <mergeCell ref="B303:B304"/>
    <mergeCell ref="C303:C304"/>
    <mergeCell ref="D303:D304"/>
    <mergeCell ref="F303:F304"/>
    <mergeCell ref="I303:I304"/>
    <mergeCell ref="J303:J304"/>
    <mergeCell ref="AK300:AK301"/>
    <mergeCell ref="AL300:AL301"/>
    <mergeCell ref="AM300:AM301"/>
    <mergeCell ref="AN300:AN301"/>
    <mergeCell ref="AO300:AO301"/>
    <mergeCell ref="AP300:AP301"/>
    <mergeCell ref="AF300:AF301"/>
    <mergeCell ref="AH300:AH301"/>
    <mergeCell ref="AI300:AI301"/>
    <mergeCell ref="AJ300:AJ301"/>
    <mergeCell ref="S300:S301"/>
    <mergeCell ref="T300:T301"/>
    <mergeCell ref="AB300:AB301"/>
    <mergeCell ref="AD300:AD301"/>
    <mergeCell ref="AE300:AE301"/>
    <mergeCell ref="K300:K301"/>
    <mergeCell ref="N300:N301"/>
    <mergeCell ref="O300:O301"/>
    <mergeCell ref="P300:P301"/>
    <mergeCell ref="K308:K309"/>
    <mergeCell ref="N308:AB308"/>
    <mergeCell ref="AD308:AJ308"/>
    <mergeCell ref="AK308:AQ308"/>
    <mergeCell ref="N309:T309"/>
    <mergeCell ref="AD309:AJ309"/>
    <mergeCell ref="AK309:AQ309"/>
    <mergeCell ref="AQ305:AQ306"/>
    <mergeCell ref="B307:G307"/>
    <mergeCell ref="I307:AQ307"/>
    <mergeCell ref="B308:B309"/>
    <mergeCell ref="C308:C309"/>
    <mergeCell ref="D308:D309"/>
    <mergeCell ref="F308:F309"/>
    <mergeCell ref="I308:I309"/>
    <mergeCell ref="J308:J309"/>
    <mergeCell ref="AK305:AK306"/>
    <mergeCell ref="AL305:AL306"/>
    <mergeCell ref="AM305:AM306"/>
    <mergeCell ref="AN305:AN306"/>
    <mergeCell ref="AO305:AO306"/>
    <mergeCell ref="AP305:AP306"/>
    <mergeCell ref="AF305:AF306"/>
    <mergeCell ref="AG305:AG306"/>
    <mergeCell ref="AH305:AH306"/>
    <mergeCell ref="AI305:AI306"/>
    <mergeCell ref="AJ305:AJ306"/>
    <mergeCell ref="S305:S306"/>
    <mergeCell ref="T305:T306"/>
    <mergeCell ref="AB305:AB306"/>
    <mergeCell ref="AD305:AD306"/>
    <mergeCell ref="AE305:AE306"/>
    <mergeCell ref="S310:S311"/>
    <mergeCell ref="T310:T311"/>
    <mergeCell ref="AB310:AB311"/>
    <mergeCell ref="AD310:AD311"/>
    <mergeCell ref="AE310:AE311"/>
    <mergeCell ref="K310:K311"/>
    <mergeCell ref="N310:N311"/>
    <mergeCell ref="O310:O311"/>
    <mergeCell ref="P310:P311"/>
    <mergeCell ref="Q310:Q311"/>
    <mergeCell ref="R310:R311"/>
    <mergeCell ref="B310:B311"/>
    <mergeCell ref="C310:C311"/>
    <mergeCell ref="D310:D311"/>
    <mergeCell ref="F310:F311"/>
    <mergeCell ref="I310:I311"/>
    <mergeCell ref="J310:J311"/>
    <mergeCell ref="M310:M311"/>
    <mergeCell ref="C315:C316"/>
    <mergeCell ref="D315:D316"/>
    <mergeCell ref="F315:F316"/>
    <mergeCell ref="I315:I316"/>
    <mergeCell ref="J315:J316"/>
    <mergeCell ref="K313:K314"/>
    <mergeCell ref="N313:AB313"/>
    <mergeCell ref="AD313:AJ313"/>
    <mergeCell ref="AK313:AQ313"/>
    <mergeCell ref="N314:T314"/>
    <mergeCell ref="AD314:AJ314"/>
    <mergeCell ref="AK314:AQ314"/>
    <mergeCell ref="AQ310:AQ311"/>
    <mergeCell ref="B312:G312"/>
    <mergeCell ref="I312:AQ312"/>
    <mergeCell ref="B313:B314"/>
    <mergeCell ref="C313:C314"/>
    <mergeCell ref="D313:D314"/>
    <mergeCell ref="F313:F314"/>
    <mergeCell ref="I313:I314"/>
    <mergeCell ref="J313:J314"/>
    <mergeCell ref="AK310:AK311"/>
    <mergeCell ref="AL310:AL311"/>
    <mergeCell ref="AM310:AM311"/>
    <mergeCell ref="AN310:AN311"/>
    <mergeCell ref="AO310:AO311"/>
    <mergeCell ref="AP310:AP311"/>
    <mergeCell ref="AF310:AF311"/>
    <mergeCell ref="AG310:AG311"/>
    <mergeCell ref="AH310:AH311"/>
    <mergeCell ref="AI310:AI311"/>
    <mergeCell ref="AJ310:AJ311"/>
    <mergeCell ref="AQ315:AQ316"/>
    <mergeCell ref="B317:G317"/>
    <mergeCell ref="I317:AQ317"/>
    <mergeCell ref="B318:B319"/>
    <mergeCell ref="C318:C319"/>
    <mergeCell ref="D318:D319"/>
    <mergeCell ref="F318:F319"/>
    <mergeCell ref="I318:I319"/>
    <mergeCell ref="J318:J319"/>
    <mergeCell ref="AK315:AK316"/>
    <mergeCell ref="AL315:AL316"/>
    <mergeCell ref="AM315:AM316"/>
    <mergeCell ref="AN315:AN316"/>
    <mergeCell ref="AO315:AO316"/>
    <mergeCell ref="AP315:AP316"/>
    <mergeCell ref="AF315:AF316"/>
    <mergeCell ref="AG315:AG316"/>
    <mergeCell ref="AH315:AH316"/>
    <mergeCell ref="AI315:AI316"/>
    <mergeCell ref="AJ315:AJ316"/>
    <mergeCell ref="S315:S316"/>
    <mergeCell ref="T315:T316"/>
    <mergeCell ref="AB315:AB316"/>
    <mergeCell ref="AD315:AD316"/>
    <mergeCell ref="AE315:AE316"/>
    <mergeCell ref="K315:K316"/>
    <mergeCell ref="N315:N316"/>
    <mergeCell ref="O315:O316"/>
    <mergeCell ref="P315:P316"/>
    <mergeCell ref="Q315:Q316"/>
    <mergeCell ref="R315:R316"/>
    <mergeCell ref="B315:B316"/>
    <mergeCell ref="K320:K321"/>
    <mergeCell ref="N320:N321"/>
    <mergeCell ref="O320:O321"/>
    <mergeCell ref="P320:P321"/>
    <mergeCell ref="Q320:Q321"/>
    <mergeCell ref="R320:R321"/>
    <mergeCell ref="B320:B321"/>
    <mergeCell ref="C320:C321"/>
    <mergeCell ref="D320:D321"/>
    <mergeCell ref="F320:F321"/>
    <mergeCell ref="I320:I321"/>
    <mergeCell ref="J320:J321"/>
    <mergeCell ref="K318:K319"/>
    <mergeCell ref="N318:AB318"/>
    <mergeCell ref="AD318:AJ318"/>
    <mergeCell ref="AK318:AQ318"/>
    <mergeCell ref="N319:T319"/>
    <mergeCell ref="AD319:AJ319"/>
    <mergeCell ref="AK319:AQ319"/>
    <mergeCell ref="K323:K324"/>
    <mergeCell ref="N323:AB323"/>
    <mergeCell ref="AD323:AJ323"/>
    <mergeCell ref="AK323:AQ323"/>
    <mergeCell ref="N324:T324"/>
    <mergeCell ref="AD324:AJ324"/>
    <mergeCell ref="AK324:AQ324"/>
    <mergeCell ref="AQ320:AQ321"/>
    <mergeCell ref="B322:G322"/>
    <mergeCell ref="I322:AQ322"/>
    <mergeCell ref="B323:B324"/>
    <mergeCell ref="C323:C324"/>
    <mergeCell ref="D323:D324"/>
    <mergeCell ref="F323:F324"/>
    <mergeCell ref="I323:I324"/>
    <mergeCell ref="J323:J324"/>
    <mergeCell ref="AK320:AK321"/>
    <mergeCell ref="AL320:AL321"/>
    <mergeCell ref="AM320:AM321"/>
    <mergeCell ref="AN320:AN321"/>
    <mergeCell ref="AO320:AO321"/>
    <mergeCell ref="AP320:AP321"/>
    <mergeCell ref="AF320:AF321"/>
    <mergeCell ref="AG320:AG321"/>
    <mergeCell ref="AH320:AH321"/>
    <mergeCell ref="AI320:AI321"/>
    <mergeCell ref="AJ320:AJ321"/>
    <mergeCell ref="S320:S321"/>
    <mergeCell ref="T320:T321"/>
    <mergeCell ref="AB320:AB321"/>
    <mergeCell ref="AD320:AD321"/>
    <mergeCell ref="AE320:AE321"/>
    <mergeCell ref="Q325:Q326"/>
    <mergeCell ref="R325:R326"/>
    <mergeCell ref="Q330:Q331"/>
    <mergeCell ref="R330:R331"/>
    <mergeCell ref="B330:B331"/>
    <mergeCell ref="C330:C331"/>
    <mergeCell ref="D330:D331"/>
    <mergeCell ref="F330:F331"/>
    <mergeCell ref="I330:I331"/>
    <mergeCell ref="J330:J331"/>
    <mergeCell ref="K328:K329"/>
    <mergeCell ref="N328:AB328"/>
    <mergeCell ref="AD328:AJ328"/>
    <mergeCell ref="B325:B326"/>
    <mergeCell ref="C325:C326"/>
    <mergeCell ref="D325:D326"/>
    <mergeCell ref="F325:F326"/>
    <mergeCell ref="I325:I326"/>
    <mergeCell ref="J325:J326"/>
    <mergeCell ref="AG325:AG326"/>
    <mergeCell ref="AE330:AE331"/>
    <mergeCell ref="K330:K331"/>
    <mergeCell ref="N330:N331"/>
    <mergeCell ref="O330:O331"/>
    <mergeCell ref="P330:P331"/>
    <mergeCell ref="AK328:AQ328"/>
    <mergeCell ref="N329:T329"/>
    <mergeCell ref="AD329:AJ329"/>
    <mergeCell ref="AK329:AQ329"/>
    <mergeCell ref="AQ325:AQ326"/>
    <mergeCell ref="B327:G327"/>
    <mergeCell ref="I327:AQ327"/>
    <mergeCell ref="B328:B329"/>
    <mergeCell ref="C328:C329"/>
    <mergeCell ref="D328:D329"/>
    <mergeCell ref="F328:F329"/>
    <mergeCell ref="I328:I329"/>
    <mergeCell ref="J328:J329"/>
    <mergeCell ref="AK325:AK326"/>
    <mergeCell ref="AL325:AL326"/>
    <mergeCell ref="AM325:AM326"/>
    <mergeCell ref="AN325:AN326"/>
    <mergeCell ref="AO325:AO326"/>
    <mergeCell ref="AP325:AP326"/>
    <mergeCell ref="AF325:AF326"/>
    <mergeCell ref="AH325:AH326"/>
    <mergeCell ref="AI325:AI326"/>
    <mergeCell ref="AJ325:AJ326"/>
    <mergeCell ref="S325:S326"/>
    <mergeCell ref="T325:T326"/>
    <mergeCell ref="AB325:AB326"/>
    <mergeCell ref="AD325:AD326"/>
    <mergeCell ref="AE325:AE326"/>
    <mergeCell ref="K325:K326"/>
    <mergeCell ref="N325:N326"/>
    <mergeCell ref="O325:O326"/>
    <mergeCell ref="P325:P326"/>
    <mergeCell ref="K333:K334"/>
    <mergeCell ref="N333:AB333"/>
    <mergeCell ref="AD333:AJ333"/>
    <mergeCell ref="AK333:AQ333"/>
    <mergeCell ref="N334:T334"/>
    <mergeCell ref="AD334:AJ334"/>
    <mergeCell ref="AK334:AQ334"/>
    <mergeCell ref="H335:H336"/>
    <mergeCell ref="AQ330:AQ331"/>
    <mergeCell ref="B332:G332"/>
    <mergeCell ref="I332:AQ332"/>
    <mergeCell ref="B333:B334"/>
    <mergeCell ref="C333:C334"/>
    <mergeCell ref="D333:D334"/>
    <mergeCell ref="F333:F334"/>
    <mergeCell ref="I333:I334"/>
    <mergeCell ref="J333:J334"/>
    <mergeCell ref="AK330:AK331"/>
    <mergeCell ref="AL330:AL331"/>
    <mergeCell ref="AM330:AM331"/>
    <mergeCell ref="AN330:AN331"/>
    <mergeCell ref="AO330:AO331"/>
    <mergeCell ref="AP330:AP331"/>
    <mergeCell ref="AF330:AF331"/>
    <mergeCell ref="AG330:AG331"/>
    <mergeCell ref="AH330:AH331"/>
    <mergeCell ref="AI330:AI331"/>
    <mergeCell ref="AJ330:AJ331"/>
    <mergeCell ref="S330:S331"/>
    <mergeCell ref="T330:T331"/>
    <mergeCell ref="AB330:AB331"/>
    <mergeCell ref="AD330:AD331"/>
    <mergeCell ref="AI335:AI336"/>
    <mergeCell ref="AJ335:AJ336"/>
    <mergeCell ref="S335:S336"/>
    <mergeCell ref="T335:T336"/>
    <mergeCell ref="AB335:AB336"/>
    <mergeCell ref="AD335:AD336"/>
    <mergeCell ref="AE335:AE336"/>
    <mergeCell ref="K335:K336"/>
    <mergeCell ref="N335:N336"/>
    <mergeCell ref="O335:O336"/>
    <mergeCell ref="P335:P336"/>
    <mergeCell ref="Q335:Q336"/>
    <mergeCell ref="R335:R336"/>
    <mergeCell ref="B335:B336"/>
    <mergeCell ref="C335:C336"/>
    <mergeCell ref="D335:D336"/>
    <mergeCell ref="F335:F336"/>
    <mergeCell ref="I335:I336"/>
    <mergeCell ref="J335:J336"/>
    <mergeCell ref="C340:C341"/>
    <mergeCell ref="D340:D341"/>
    <mergeCell ref="F340:F341"/>
    <mergeCell ref="I340:I341"/>
    <mergeCell ref="J340:J341"/>
    <mergeCell ref="K338:K339"/>
    <mergeCell ref="N338:AB338"/>
    <mergeCell ref="AD338:AJ338"/>
    <mergeCell ref="H338:H339"/>
    <mergeCell ref="H340:H341"/>
    <mergeCell ref="AK338:AQ338"/>
    <mergeCell ref="N339:T339"/>
    <mergeCell ref="AD339:AJ339"/>
    <mergeCell ref="AK339:AQ339"/>
    <mergeCell ref="AQ335:AQ336"/>
    <mergeCell ref="B337:G337"/>
    <mergeCell ref="I337:AQ337"/>
    <mergeCell ref="B338:B339"/>
    <mergeCell ref="C338:C339"/>
    <mergeCell ref="D338:D339"/>
    <mergeCell ref="F338:F339"/>
    <mergeCell ref="I338:I339"/>
    <mergeCell ref="J338:J339"/>
    <mergeCell ref="AK335:AK336"/>
    <mergeCell ref="AL335:AL336"/>
    <mergeCell ref="AM335:AM336"/>
    <mergeCell ref="AN335:AN336"/>
    <mergeCell ref="AO335:AO336"/>
    <mergeCell ref="AP335:AP336"/>
    <mergeCell ref="AF335:AF336"/>
    <mergeCell ref="AG335:AG336"/>
    <mergeCell ref="AH335:AH336"/>
    <mergeCell ref="AQ340:AQ341"/>
    <mergeCell ref="B342:G342"/>
    <mergeCell ref="I342:AQ342"/>
    <mergeCell ref="B343:B344"/>
    <mergeCell ref="C343:C344"/>
    <mergeCell ref="D343:D344"/>
    <mergeCell ref="F343:F344"/>
    <mergeCell ref="I343:I344"/>
    <mergeCell ref="J343:J344"/>
    <mergeCell ref="AK340:AK341"/>
    <mergeCell ref="AL340:AL341"/>
    <mergeCell ref="AM340:AM341"/>
    <mergeCell ref="AN340:AN341"/>
    <mergeCell ref="AO340:AO341"/>
    <mergeCell ref="AP340:AP341"/>
    <mergeCell ref="AF340:AF341"/>
    <mergeCell ref="AG340:AG341"/>
    <mergeCell ref="AH340:AH341"/>
    <mergeCell ref="AI340:AI341"/>
    <mergeCell ref="AJ340:AJ341"/>
    <mergeCell ref="S340:S341"/>
    <mergeCell ref="T340:T341"/>
    <mergeCell ref="AB340:AB341"/>
    <mergeCell ref="AD340:AD341"/>
    <mergeCell ref="AE340:AE341"/>
    <mergeCell ref="K340:K341"/>
    <mergeCell ref="N340:N341"/>
    <mergeCell ref="O340:O341"/>
    <mergeCell ref="P340:P341"/>
    <mergeCell ref="Q340:Q341"/>
    <mergeCell ref="R340:R341"/>
    <mergeCell ref="B340:B341"/>
    <mergeCell ref="K345:K346"/>
    <mergeCell ref="N345:N346"/>
    <mergeCell ref="O345:O346"/>
    <mergeCell ref="P345:P346"/>
    <mergeCell ref="Q345:Q346"/>
    <mergeCell ref="R345:R346"/>
    <mergeCell ref="B345:B346"/>
    <mergeCell ref="C345:C346"/>
    <mergeCell ref="D345:D346"/>
    <mergeCell ref="F345:F346"/>
    <mergeCell ref="I345:I346"/>
    <mergeCell ref="J345:J346"/>
    <mergeCell ref="K343:K344"/>
    <mergeCell ref="N343:AB343"/>
    <mergeCell ref="AD343:AJ343"/>
    <mergeCell ref="AK343:AQ343"/>
    <mergeCell ref="N344:T344"/>
    <mergeCell ref="AD344:AJ344"/>
    <mergeCell ref="AK344:AQ344"/>
    <mergeCell ref="K348:K349"/>
    <mergeCell ref="N348:AB348"/>
    <mergeCell ref="AD348:AJ348"/>
    <mergeCell ref="AK348:AQ348"/>
    <mergeCell ref="N349:T349"/>
    <mergeCell ref="AD349:AJ349"/>
    <mergeCell ref="AK349:AQ349"/>
    <mergeCell ref="AQ345:AQ346"/>
    <mergeCell ref="B347:G347"/>
    <mergeCell ref="I347:AQ347"/>
    <mergeCell ref="B348:B349"/>
    <mergeCell ref="C348:C349"/>
    <mergeCell ref="D348:D349"/>
    <mergeCell ref="F348:F349"/>
    <mergeCell ref="I348:I349"/>
    <mergeCell ref="J348:J349"/>
    <mergeCell ref="AK345:AK346"/>
    <mergeCell ref="AL345:AL346"/>
    <mergeCell ref="AM345:AM346"/>
    <mergeCell ref="AN345:AN346"/>
    <mergeCell ref="AO345:AO346"/>
    <mergeCell ref="AP345:AP346"/>
    <mergeCell ref="AF345:AF346"/>
    <mergeCell ref="AG345:AG346"/>
    <mergeCell ref="AH345:AH346"/>
    <mergeCell ref="AI345:AI346"/>
    <mergeCell ref="AJ345:AJ346"/>
    <mergeCell ref="S345:S346"/>
    <mergeCell ref="T345:T346"/>
    <mergeCell ref="AB345:AB346"/>
    <mergeCell ref="AD345:AD346"/>
    <mergeCell ref="AE345:AE346"/>
    <mergeCell ref="Q350:Q351"/>
    <mergeCell ref="R350:R351"/>
    <mergeCell ref="Q355:Q356"/>
    <mergeCell ref="R355:R356"/>
    <mergeCell ref="B355:B356"/>
    <mergeCell ref="C355:C356"/>
    <mergeCell ref="D355:D356"/>
    <mergeCell ref="F355:F356"/>
    <mergeCell ref="I355:I356"/>
    <mergeCell ref="J355:J356"/>
    <mergeCell ref="K353:K354"/>
    <mergeCell ref="N353:AB353"/>
    <mergeCell ref="AD353:AJ353"/>
    <mergeCell ref="B350:B351"/>
    <mergeCell ref="C350:C351"/>
    <mergeCell ref="D350:D351"/>
    <mergeCell ref="F350:F351"/>
    <mergeCell ref="I350:I351"/>
    <mergeCell ref="J350:J351"/>
    <mergeCell ref="AG350:AG351"/>
    <mergeCell ref="K355:K356"/>
    <mergeCell ref="N355:N356"/>
    <mergeCell ref="O355:O356"/>
    <mergeCell ref="P355:P356"/>
    <mergeCell ref="AK353:AQ353"/>
    <mergeCell ref="N354:T354"/>
    <mergeCell ref="AD354:AJ354"/>
    <mergeCell ref="AK354:AQ354"/>
    <mergeCell ref="AQ350:AQ351"/>
    <mergeCell ref="B352:G352"/>
    <mergeCell ref="I352:AQ352"/>
    <mergeCell ref="B353:B354"/>
    <mergeCell ref="C353:C354"/>
    <mergeCell ref="D353:D354"/>
    <mergeCell ref="F353:F354"/>
    <mergeCell ref="I353:I354"/>
    <mergeCell ref="J353:J354"/>
    <mergeCell ref="AK350:AK351"/>
    <mergeCell ref="AL350:AL351"/>
    <mergeCell ref="AM350:AM351"/>
    <mergeCell ref="AN350:AN351"/>
    <mergeCell ref="AO350:AO351"/>
    <mergeCell ref="AP350:AP351"/>
    <mergeCell ref="AF350:AF351"/>
    <mergeCell ref="AH350:AH351"/>
    <mergeCell ref="AI350:AI351"/>
    <mergeCell ref="AJ350:AJ351"/>
    <mergeCell ref="S350:S351"/>
    <mergeCell ref="T350:T351"/>
    <mergeCell ref="AB350:AB351"/>
    <mergeCell ref="AD350:AD351"/>
    <mergeCell ref="AE350:AE351"/>
    <mergeCell ref="K350:K351"/>
    <mergeCell ref="N350:N351"/>
    <mergeCell ref="O350:O351"/>
    <mergeCell ref="P350:P351"/>
    <mergeCell ref="K358:K359"/>
    <mergeCell ref="N358:AB358"/>
    <mergeCell ref="AD358:AJ358"/>
    <mergeCell ref="AK358:AQ358"/>
    <mergeCell ref="N359:T359"/>
    <mergeCell ref="AD359:AJ359"/>
    <mergeCell ref="AK359:AQ359"/>
    <mergeCell ref="AQ355:AQ356"/>
    <mergeCell ref="B357:G357"/>
    <mergeCell ref="I357:AQ357"/>
    <mergeCell ref="B358:B359"/>
    <mergeCell ref="C358:C359"/>
    <mergeCell ref="D358:D359"/>
    <mergeCell ref="F358:F359"/>
    <mergeCell ref="I358:I359"/>
    <mergeCell ref="J358:J359"/>
    <mergeCell ref="AK355:AK356"/>
    <mergeCell ref="AL355:AL356"/>
    <mergeCell ref="AM355:AM356"/>
    <mergeCell ref="AN355:AN356"/>
    <mergeCell ref="AO355:AO356"/>
    <mergeCell ref="AP355:AP356"/>
    <mergeCell ref="AF355:AF356"/>
    <mergeCell ref="AG355:AG356"/>
    <mergeCell ref="AH355:AH356"/>
    <mergeCell ref="AI355:AI356"/>
    <mergeCell ref="AJ355:AJ356"/>
    <mergeCell ref="S355:S356"/>
    <mergeCell ref="T355:T356"/>
    <mergeCell ref="AB355:AB356"/>
    <mergeCell ref="AD355:AD356"/>
    <mergeCell ref="AE355:AE356"/>
    <mergeCell ref="S360:S361"/>
    <mergeCell ref="T360:T361"/>
    <mergeCell ref="AB360:AB361"/>
    <mergeCell ref="AD360:AD361"/>
    <mergeCell ref="AE360:AE361"/>
    <mergeCell ref="K360:K361"/>
    <mergeCell ref="N360:N361"/>
    <mergeCell ref="O360:O361"/>
    <mergeCell ref="P360:P361"/>
    <mergeCell ref="Q360:Q361"/>
    <mergeCell ref="R360:R361"/>
    <mergeCell ref="B360:B361"/>
    <mergeCell ref="C360:C361"/>
    <mergeCell ref="D360:D361"/>
    <mergeCell ref="F360:F361"/>
    <mergeCell ref="I360:I361"/>
    <mergeCell ref="J360:J361"/>
    <mergeCell ref="C365:C366"/>
    <mergeCell ref="D365:D366"/>
    <mergeCell ref="F365:F366"/>
    <mergeCell ref="I365:I366"/>
    <mergeCell ref="J365:J366"/>
    <mergeCell ref="K363:K364"/>
    <mergeCell ref="N363:AB363"/>
    <mergeCell ref="AD363:AJ363"/>
    <mergeCell ref="AK363:AQ363"/>
    <mergeCell ref="N364:T364"/>
    <mergeCell ref="AD364:AJ364"/>
    <mergeCell ref="AK364:AQ364"/>
    <mergeCell ref="AQ360:AQ361"/>
    <mergeCell ref="B362:G362"/>
    <mergeCell ref="I362:AQ362"/>
    <mergeCell ref="B363:B364"/>
    <mergeCell ref="C363:C364"/>
    <mergeCell ref="D363:D364"/>
    <mergeCell ref="F363:F364"/>
    <mergeCell ref="I363:I364"/>
    <mergeCell ref="J363:J364"/>
    <mergeCell ref="AK360:AK361"/>
    <mergeCell ref="AL360:AL361"/>
    <mergeCell ref="AM360:AM361"/>
    <mergeCell ref="AN360:AN361"/>
    <mergeCell ref="AO360:AO361"/>
    <mergeCell ref="AP360:AP361"/>
    <mergeCell ref="AF360:AF361"/>
    <mergeCell ref="AG360:AG361"/>
    <mergeCell ref="AH360:AH361"/>
    <mergeCell ref="AI360:AI361"/>
    <mergeCell ref="AJ360:AJ361"/>
    <mergeCell ref="AQ365:AQ366"/>
    <mergeCell ref="B367:G367"/>
    <mergeCell ref="I367:AQ367"/>
    <mergeCell ref="B368:B369"/>
    <mergeCell ref="C368:C369"/>
    <mergeCell ref="D368:D369"/>
    <mergeCell ref="F368:F369"/>
    <mergeCell ref="I368:I369"/>
    <mergeCell ref="J368:J369"/>
    <mergeCell ref="AK365:AK366"/>
    <mergeCell ref="AL365:AL366"/>
    <mergeCell ref="AM365:AM366"/>
    <mergeCell ref="AN365:AN366"/>
    <mergeCell ref="AO365:AO366"/>
    <mergeCell ref="AP365:AP366"/>
    <mergeCell ref="AF365:AF366"/>
    <mergeCell ref="AG365:AG366"/>
    <mergeCell ref="AH365:AH366"/>
    <mergeCell ref="AI365:AI366"/>
    <mergeCell ref="AJ365:AJ366"/>
    <mergeCell ref="S365:S366"/>
    <mergeCell ref="T365:T366"/>
    <mergeCell ref="AB365:AB366"/>
    <mergeCell ref="AD365:AD366"/>
    <mergeCell ref="AE365:AE366"/>
    <mergeCell ref="K365:K366"/>
    <mergeCell ref="N365:N366"/>
    <mergeCell ref="O365:O366"/>
    <mergeCell ref="P365:P366"/>
    <mergeCell ref="Q365:Q366"/>
    <mergeCell ref="R365:R366"/>
    <mergeCell ref="B365:B366"/>
    <mergeCell ref="K370:K371"/>
    <mergeCell ref="N370:N371"/>
    <mergeCell ref="O370:O371"/>
    <mergeCell ref="P370:P371"/>
    <mergeCell ref="Q370:Q371"/>
    <mergeCell ref="R370:R371"/>
    <mergeCell ref="B370:B371"/>
    <mergeCell ref="C370:C371"/>
    <mergeCell ref="D370:D371"/>
    <mergeCell ref="F370:F371"/>
    <mergeCell ref="I370:I371"/>
    <mergeCell ref="J370:J371"/>
    <mergeCell ref="K368:K369"/>
    <mergeCell ref="N368:AB368"/>
    <mergeCell ref="AD368:AJ368"/>
    <mergeCell ref="AK368:AQ368"/>
    <mergeCell ref="N369:T369"/>
    <mergeCell ref="AD369:AJ369"/>
    <mergeCell ref="AK369:AQ369"/>
    <mergeCell ref="K373:K374"/>
    <mergeCell ref="N373:AB373"/>
    <mergeCell ref="AD373:AJ373"/>
    <mergeCell ref="AK373:AQ373"/>
    <mergeCell ref="N374:T374"/>
    <mergeCell ref="AD374:AJ374"/>
    <mergeCell ref="AK374:AQ374"/>
    <mergeCell ref="AQ370:AQ371"/>
    <mergeCell ref="B372:G372"/>
    <mergeCell ref="I372:AQ372"/>
    <mergeCell ref="B373:B374"/>
    <mergeCell ref="C373:C374"/>
    <mergeCell ref="D373:D374"/>
    <mergeCell ref="F373:F374"/>
    <mergeCell ref="I373:I374"/>
    <mergeCell ref="J373:J374"/>
    <mergeCell ref="AK370:AK371"/>
    <mergeCell ref="AL370:AL371"/>
    <mergeCell ref="AM370:AM371"/>
    <mergeCell ref="AN370:AN371"/>
    <mergeCell ref="AO370:AO371"/>
    <mergeCell ref="AP370:AP371"/>
    <mergeCell ref="AF370:AF371"/>
    <mergeCell ref="AG370:AG371"/>
    <mergeCell ref="AH370:AH371"/>
    <mergeCell ref="AI370:AI371"/>
    <mergeCell ref="AJ370:AJ371"/>
    <mergeCell ref="S370:S371"/>
    <mergeCell ref="T370:T371"/>
    <mergeCell ref="AB370:AB371"/>
    <mergeCell ref="AD370:AD371"/>
    <mergeCell ref="AE370:AE371"/>
    <mergeCell ref="O375:O376"/>
    <mergeCell ref="P375:P376"/>
    <mergeCell ref="Q375:Q376"/>
    <mergeCell ref="R375:R376"/>
    <mergeCell ref="Q380:Q381"/>
    <mergeCell ref="R380:R381"/>
    <mergeCell ref="B380:B381"/>
    <mergeCell ref="C380:C381"/>
    <mergeCell ref="D380:D381"/>
    <mergeCell ref="F380:F381"/>
    <mergeCell ref="I380:I381"/>
    <mergeCell ref="J380:J381"/>
    <mergeCell ref="K378:K379"/>
    <mergeCell ref="N378:AB378"/>
    <mergeCell ref="AD378:AJ378"/>
    <mergeCell ref="B375:B376"/>
    <mergeCell ref="C375:C376"/>
    <mergeCell ref="D375:D376"/>
    <mergeCell ref="F375:F376"/>
    <mergeCell ref="I375:I376"/>
    <mergeCell ref="J375:J376"/>
    <mergeCell ref="AG375:AG376"/>
    <mergeCell ref="AJ380:AJ381"/>
    <mergeCell ref="S380:S381"/>
    <mergeCell ref="T380:T381"/>
    <mergeCell ref="AB380:AB381"/>
    <mergeCell ref="AD380:AD381"/>
    <mergeCell ref="AE380:AE381"/>
    <mergeCell ref="K380:K381"/>
    <mergeCell ref="N380:N381"/>
    <mergeCell ref="O380:O381"/>
    <mergeCell ref="P380:P381"/>
    <mergeCell ref="AK378:AQ378"/>
    <mergeCell ref="N379:T379"/>
    <mergeCell ref="AD379:AJ379"/>
    <mergeCell ref="AK379:AQ379"/>
    <mergeCell ref="AQ375:AQ376"/>
    <mergeCell ref="B377:G377"/>
    <mergeCell ref="I377:AQ377"/>
    <mergeCell ref="B378:B379"/>
    <mergeCell ref="C378:C379"/>
    <mergeCell ref="D378:D379"/>
    <mergeCell ref="F378:F379"/>
    <mergeCell ref="I378:I379"/>
    <mergeCell ref="J378:J379"/>
    <mergeCell ref="AK375:AK376"/>
    <mergeCell ref="AL375:AL376"/>
    <mergeCell ref="AM375:AM376"/>
    <mergeCell ref="AN375:AN376"/>
    <mergeCell ref="AO375:AO376"/>
    <mergeCell ref="AP375:AP376"/>
    <mergeCell ref="AF375:AF376"/>
    <mergeCell ref="AH375:AH376"/>
    <mergeCell ref="AI375:AI376"/>
    <mergeCell ref="AJ375:AJ376"/>
    <mergeCell ref="S375:S376"/>
    <mergeCell ref="T375:T376"/>
    <mergeCell ref="AB375:AB376"/>
    <mergeCell ref="AD375:AD376"/>
    <mergeCell ref="AE375:AE376"/>
    <mergeCell ref="K375:K376"/>
    <mergeCell ref="N375:N376"/>
    <mergeCell ref="C385:C386"/>
    <mergeCell ref="D385:D386"/>
    <mergeCell ref="F385:F386"/>
    <mergeCell ref="I385:I386"/>
    <mergeCell ref="J385:J386"/>
    <mergeCell ref="K383:K384"/>
    <mergeCell ref="N383:AB383"/>
    <mergeCell ref="AD383:AJ383"/>
    <mergeCell ref="AK383:AQ383"/>
    <mergeCell ref="N384:T384"/>
    <mergeCell ref="AD384:AJ384"/>
    <mergeCell ref="AK384:AQ384"/>
    <mergeCell ref="H385:H386"/>
    <mergeCell ref="AQ380:AQ381"/>
    <mergeCell ref="B382:G382"/>
    <mergeCell ref="I382:AQ382"/>
    <mergeCell ref="B383:B384"/>
    <mergeCell ref="C383:C384"/>
    <mergeCell ref="D383:D384"/>
    <mergeCell ref="F383:F384"/>
    <mergeCell ref="I383:I384"/>
    <mergeCell ref="J383:J384"/>
    <mergeCell ref="AK380:AK381"/>
    <mergeCell ref="AL380:AL381"/>
    <mergeCell ref="AM380:AM381"/>
    <mergeCell ref="AN380:AN381"/>
    <mergeCell ref="AO380:AO381"/>
    <mergeCell ref="AP380:AP381"/>
    <mergeCell ref="AF380:AF381"/>
    <mergeCell ref="AG380:AG381"/>
    <mergeCell ref="AH380:AH381"/>
    <mergeCell ref="AI380:AI381"/>
    <mergeCell ref="AQ385:AQ386"/>
    <mergeCell ref="B387:G387"/>
    <mergeCell ref="I387:AQ387"/>
    <mergeCell ref="B388:B389"/>
    <mergeCell ref="C388:C389"/>
    <mergeCell ref="D388:D389"/>
    <mergeCell ref="F388:F389"/>
    <mergeCell ref="I388:I389"/>
    <mergeCell ref="J388:J389"/>
    <mergeCell ref="AK385:AK386"/>
    <mergeCell ref="AL385:AL386"/>
    <mergeCell ref="AM385:AM386"/>
    <mergeCell ref="AN385:AN386"/>
    <mergeCell ref="AO385:AO386"/>
    <mergeCell ref="AP385:AP386"/>
    <mergeCell ref="AF385:AF386"/>
    <mergeCell ref="AG385:AG386"/>
    <mergeCell ref="AH385:AH386"/>
    <mergeCell ref="AI385:AI386"/>
    <mergeCell ref="AJ385:AJ386"/>
    <mergeCell ref="S385:S386"/>
    <mergeCell ref="T385:T386"/>
    <mergeCell ref="AB385:AB386"/>
    <mergeCell ref="AD385:AD386"/>
    <mergeCell ref="AE385:AE386"/>
    <mergeCell ref="K385:K386"/>
    <mergeCell ref="N385:N386"/>
    <mergeCell ref="O385:O386"/>
    <mergeCell ref="P385:P386"/>
    <mergeCell ref="Q385:Q386"/>
    <mergeCell ref="R385:R386"/>
    <mergeCell ref="B385:B386"/>
    <mergeCell ref="P390:P391"/>
    <mergeCell ref="Q390:Q391"/>
    <mergeCell ref="R390:R391"/>
    <mergeCell ref="B390:B391"/>
    <mergeCell ref="C390:C391"/>
    <mergeCell ref="D390:D391"/>
    <mergeCell ref="F390:F391"/>
    <mergeCell ref="I390:I391"/>
    <mergeCell ref="J390:J391"/>
    <mergeCell ref="K388:K389"/>
    <mergeCell ref="N388:AB388"/>
    <mergeCell ref="AD388:AJ388"/>
    <mergeCell ref="H388:H389"/>
    <mergeCell ref="H390:H391"/>
    <mergeCell ref="AK388:AQ388"/>
    <mergeCell ref="N389:T389"/>
    <mergeCell ref="AD389:AJ389"/>
    <mergeCell ref="AK389:AQ389"/>
    <mergeCell ref="AK393:AQ393"/>
    <mergeCell ref="N394:T394"/>
    <mergeCell ref="AD394:AJ394"/>
    <mergeCell ref="AK394:AQ394"/>
    <mergeCell ref="AQ390:AQ391"/>
    <mergeCell ref="B392:G392"/>
    <mergeCell ref="I392:AQ392"/>
    <mergeCell ref="B393:B394"/>
    <mergeCell ref="C393:C394"/>
    <mergeCell ref="D393:D394"/>
    <mergeCell ref="F393:F394"/>
    <mergeCell ref="I393:I394"/>
    <mergeCell ref="J393:J394"/>
    <mergeCell ref="AK390:AK391"/>
    <mergeCell ref="AL390:AL391"/>
    <mergeCell ref="AM390:AM391"/>
    <mergeCell ref="AN390:AN391"/>
    <mergeCell ref="AO390:AO391"/>
    <mergeCell ref="AP390:AP391"/>
    <mergeCell ref="AF390:AF391"/>
    <mergeCell ref="AG390:AG391"/>
    <mergeCell ref="AH390:AH391"/>
    <mergeCell ref="AI390:AI391"/>
    <mergeCell ref="AJ390:AJ391"/>
    <mergeCell ref="S390:S391"/>
    <mergeCell ref="T390:T391"/>
    <mergeCell ref="AB390:AB391"/>
    <mergeCell ref="AD390:AD391"/>
    <mergeCell ref="AE390:AE391"/>
    <mergeCell ref="K390:K391"/>
    <mergeCell ref="N390:N391"/>
    <mergeCell ref="O390:O391"/>
    <mergeCell ref="T395:T396"/>
    <mergeCell ref="AB395:AB396"/>
    <mergeCell ref="AD395:AD396"/>
    <mergeCell ref="AE395:AE396"/>
    <mergeCell ref="K395:K396"/>
    <mergeCell ref="N395:N396"/>
    <mergeCell ref="O395:O396"/>
    <mergeCell ref="P395:P396"/>
    <mergeCell ref="Q395:Q396"/>
    <mergeCell ref="R395:R396"/>
    <mergeCell ref="B395:B396"/>
    <mergeCell ref="C395:C396"/>
    <mergeCell ref="D395:D396"/>
    <mergeCell ref="F395:F396"/>
    <mergeCell ref="I395:I396"/>
    <mergeCell ref="J395:J396"/>
    <mergeCell ref="K393:K394"/>
    <mergeCell ref="N393:AB393"/>
    <mergeCell ref="AD393:AJ393"/>
    <mergeCell ref="F400:F401"/>
    <mergeCell ref="I400:I401"/>
    <mergeCell ref="J400:J401"/>
    <mergeCell ref="K398:K399"/>
    <mergeCell ref="N398:AB398"/>
    <mergeCell ref="AD398:AJ398"/>
    <mergeCell ref="AK398:AQ398"/>
    <mergeCell ref="N399:T399"/>
    <mergeCell ref="AD399:AJ399"/>
    <mergeCell ref="AK399:AQ399"/>
    <mergeCell ref="AQ395:AQ396"/>
    <mergeCell ref="B397:G397"/>
    <mergeCell ref="I397:AQ397"/>
    <mergeCell ref="B398:B399"/>
    <mergeCell ref="C398:C399"/>
    <mergeCell ref="D398:D399"/>
    <mergeCell ref="F398:F399"/>
    <mergeCell ref="I398:I399"/>
    <mergeCell ref="J398:J399"/>
    <mergeCell ref="AK395:AK396"/>
    <mergeCell ref="AL395:AL396"/>
    <mergeCell ref="AM395:AM396"/>
    <mergeCell ref="AN395:AN396"/>
    <mergeCell ref="AO395:AO396"/>
    <mergeCell ref="AP395:AP396"/>
    <mergeCell ref="AF395:AF396"/>
    <mergeCell ref="AG395:AG396"/>
    <mergeCell ref="AH395:AH396"/>
    <mergeCell ref="AI395:AI396"/>
    <mergeCell ref="AJ395:AJ396"/>
    <mergeCell ref="AQ400:AQ401"/>
    <mergeCell ref="S395:S396"/>
    <mergeCell ref="B402:G402"/>
    <mergeCell ref="I402:AQ402"/>
    <mergeCell ref="A1:AQ1"/>
    <mergeCell ref="AK400:AK401"/>
    <mergeCell ref="AL400:AL401"/>
    <mergeCell ref="AM400:AM401"/>
    <mergeCell ref="AN400:AN401"/>
    <mergeCell ref="AO400:AO401"/>
    <mergeCell ref="AP400:AP401"/>
    <mergeCell ref="AF400:AF401"/>
    <mergeCell ref="AG400:AG401"/>
    <mergeCell ref="AH400:AH401"/>
    <mergeCell ref="AI400:AI401"/>
    <mergeCell ref="AJ400:AJ401"/>
    <mergeCell ref="S400:S401"/>
    <mergeCell ref="T400:T401"/>
    <mergeCell ref="AB400:AB401"/>
    <mergeCell ref="AD400:AD401"/>
    <mergeCell ref="AE400:AE401"/>
    <mergeCell ref="K400:K401"/>
    <mergeCell ref="N400:N401"/>
    <mergeCell ref="O400:O401"/>
    <mergeCell ref="P400:P401"/>
    <mergeCell ref="Q400:Q401"/>
    <mergeCell ref="R400:R401"/>
    <mergeCell ref="B400:B401"/>
    <mergeCell ref="C400:C401"/>
    <mergeCell ref="D400:D401"/>
    <mergeCell ref="H18:H19"/>
    <mergeCell ref="H20:H21"/>
    <mergeCell ref="H23:H24"/>
    <mergeCell ref="H25:H26"/>
    <mergeCell ref="H163:H164"/>
    <mergeCell ref="H165:H166"/>
    <mergeCell ref="H168:H169"/>
    <mergeCell ref="H170:H171"/>
    <mergeCell ref="H173:H174"/>
    <mergeCell ref="H175:H176"/>
    <mergeCell ref="H178:H179"/>
    <mergeCell ref="H180:H181"/>
    <mergeCell ref="H183:H184"/>
    <mergeCell ref="H185:H186"/>
    <mergeCell ref="H188:H189"/>
    <mergeCell ref="H190:H191"/>
    <mergeCell ref="H193:H194"/>
    <mergeCell ref="H195:H196"/>
    <mergeCell ref="H198:H199"/>
    <mergeCell ref="H223:H224"/>
    <mergeCell ref="H225:H226"/>
    <mergeCell ref="H233:H234"/>
    <mergeCell ref="H235:H236"/>
    <mergeCell ref="H238:H239"/>
    <mergeCell ref="H240:H241"/>
    <mergeCell ref="H243:H244"/>
    <mergeCell ref="H245:H246"/>
    <mergeCell ref="H248:H249"/>
    <mergeCell ref="H250:H251"/>
    <mergeCell ref="H253:H254"/>
    <mergeCell ref="H255:H256"/>
    <mergeCell ref="H258:H259"/>
    <mergeCell ref="H260:H261"/>
    <mergeCell ref="H263:H264"/>
    <mergeCell ref="H273:H274"/>
    <mergeCell ref="H275:H276"/>
    <mergeCell ref="H278:H279"/>
    <mergeCell ref="H280:H281"/>
    <mergeCell ref="H283:H284"/>
    <mergeCell ref="H293:H294"/>
    <mergeCell ref="H295:H296"/>
    <mergeCell ref="H298:H299"/>
    <mergeCell ref="H300:H301"/>
    <mergeCell ref="H303:H304"/>
    <mergeCell ref="H305:H306"/>
    <mergeCell ref="H308:H309"/>
    <mergeCell ref="H310:H311"/>
    <mergeCell ref="H313:H314"/>
    <mergeCell ref="H315:H316"/>
    <mergeCell ref="H318:H319"/>
    <mergeCell ref="H320:H321"/>
    <mergeCell ref="H323:H324"/>
    <mergeCell ref="H325:H326"/>
    <mergeCell ref="H328:H329"/>
    <mergeCell ref="H330:H331"/>
    <mergeCell ref="H333:H334"/>
    <mergeCell ref="H393:H394"/>
    <mergeCell ref="H395:H396"/>
    <mergeCell ref="H398:H399"/>
    <mergeCell ref="H400:H401"/>
    <mergeCell ref="H343:H344"/>
    <mergeCell ref="H345:H346"/>
    <mergeCell ref="H348:H349"/>
    <mergeCell ref="H350:H351"/>
    <mergeCell ref="H353:H354"/>
    <mergeCell ref="H355:H356"/>
    <mergeCell ref="H358:H359"/>
    <mergeCell ref="H360:H361"/>
    <mergeCell ref="H363:H364"/>
    <mergeCell ref="H365:H366"/>
    <mergeCell ref="H368:H369"/>
    <mergeCell ref="H370:H371"/>
    <mergeCell ref="H373:H374"/>
    <mergeCell ref="H375:H376"/>
    <mergeCell ref="H378:H379"/>
    <mergeCell ref="H380:H381"/>
    <mergeCell ref="H383:H384"/>
    <mergeCell ref="M30:M31"/>
    <mergeCell ref="M35:M36"/>
    <mergeCell ref="M40:M41"/>
    <mergeCell ref="M45:M46"/>
    <mergeCell ref="M50:M51"/>
    <mergeCell ref="M55:M56"/>
    <mergeCell ref="M60:M61"/>
    <mergeCell ref="M65:M66"/>
    <mergeCell ref="M70:M71"/>
    <mergeCell ref="M75:M76"/>
    <mergeCell ref="M80:M81"/>
    <mergeCell ref="M85:M86"/>
    <mergeCell ref="M90:M91"/>
    <mergeCell ref="M95:M96"/>
    <mergeCell ref="M100:M101"/>
    <mergeCell ref="M105:M106"/>
    <mergeCell ref="M110:M111"/>
    <mergeCell ref="M125:M126"/>
    <mergeCell ref="M130:M131"/>
    <mergeCell ref="M135:M136"/>
    <mergeCell ref="M140:M141"/>
    <mergeCell ref="M145:M146"/>
    <mergeCell ref="M150:M151"/>
    <mergeCell ref="M155:M156"/>
    <mergeCell ref="M160:M161"/>
    <mergeCell ref="M165:M166"/>
    <mergeCell ref="M170:M171"/>
    <mergeCell ref="M175:M176"/>
    <mergeCell ref="M180:M181"/>
    <mergeCell ref="M185:M186"/>
    <mergeCell ref="M190:M191"/>
    <mergeCell ref="M195:M196"/>
    <mergeCell ref="M200:M201"/>
    <mergeCell ref="M205:M206"/>
    <mergeCell ref="M215:M216"/>
    <mergeCell ref="M220:M221"/>
    <mergeCell ref="M225:M226"/>
    <mergeCell ref="M230:M231"/>
    <mergeCell ref="M235:M236"/>
    <mergeCell ref="M240:M241"/>
    <mergeCell ref="M245:M246"/>
    <mergeCell ref="M250:M251"/>
    <mergeCell ref="M255:M256"/>
    <mergeCell ref="M260:M261"/>
    <mergeCell ref="M265:M266"/>
    <mergeCell ref="M270:M271"/>
    <mergeCell ref="M275:M276"/>
    <mergeCell ref="M280:M281"/>
    <mergeCell ref="M285:M286"/>
    <mergeCell ref="M290:M291"/>
    <mergeCell ref="M295:M296"/>
    <mergeCell ref="M400:M401"/>
    <mergeCell ref="M315:M316"/>
    <mergeCell ref="M320:M321"/>
    <mergeCell ref="M325:M326"/>
    <mergeCell ref="M330:M331"/>
    <mergeCell ref="M335:M336"/>
    <mergeCell ref="M340:M341"/>
    <mergeCell ref="M345:M346"/>
    <mergeCell ref="M350:M351"/>
    <mergeCell ref="M355:M356"/>
    <mergeCell ref="M360:M361"/>
    <mergeCell ref="M365:M366"/>
    <mergeCell ref="M370:M371"/>
    <mergeCell ref="M375:M376"/>
    <mergeCell ref="M380:M381"/>
    <mergeCell ref="M385:M386"/>
    <mergeCell ref="M390:M391"/>
    <mergeCell ref="M395:M396"/>
  </mergeCells>
  <phoneticPr fontId="1"/>
  <conditionalFormatting sqref="J5">
    <cfRule type="expression" dxfId="403" priority="3910">
      <formula>AND($I5&lt;&gt;"107 ハーフマラソン",$I5&lt;&gt;"062 10000mW")</formula>
    </cfRule>
  </conditionalFormatting>
  <conditionalFormatting sqref="K5">
    <cfRule type="containsText" dxfId="402" priority="3597" operator="containsText" text="B標準">
      <formula>NOT(ISERROR(SEARCH("B標準",K5)))</formula>
    </cfRule>
    <cfRule type="containsText" dxfId="401" priority="3598" operator="containsText" text="A標準">
      <formula>NOT(ISERROR(SEARCH("A標準",K5)))</formula>
    </cfRule>
    <cfRule type="containsText" dxfId="400" priority="3599" operator="containsText" text="未突破">
      <formula>NOT(ISERROR(SEARCH("未突破",K5)))</formula>
    </cfRule>
  </conditionalFormatting>
  <conditionalFormatting sqref="I5:J5">
    <cfRule type="expression" dxfId="399" priority="3935" stopIfTrue="1">
      <formula>AND($I5&lt;&gt;"",OR($I5=#REF!,$I5=$I6,$I5=#REF!))</formula>
    </cfRule>
  </conditionalFormatting>
  <conditionalFormatting sqref="K10">
    <cfRule type="containsText" dxfId="398" priority="643" operator="containsText" text="B標準">
      <formula>NOT(ISERROR(SEARCH("B標準",K10)))</formula>
    </cfRule>
    <cfRule type="containsText" dxfId="397" priority="644" operator="containsText" text="A標準">
      <formula>NOT(ISERROR(SEARCH("A標準",K10)))</formula>
    </cfRule>
    <cfRule type="containsText" dxfId="396" priority="645" operator="containsText" text="未突破">
      <formula>NOT(ISERROR(SEARCH("未突破",K10)))</formula>
    </cfRule>
  </conditionalFormatting>
  <conditionalFormatting sqref="K400">
    <cfRule type="containsText" dxfId="395" priority="169" operator="containsText" text="B標準">
      <formula>NOT(ISERROR(SEARCH("B標準",K400)))</formula>
    </cfRule>
    <cfRule type="containsText" dxfId="394" priority="170" operator="containsText" text="A標準">
      <formula>NOT(ISERROR(SEARCH("A標準",K400)))</formula>
    </cfRule>
    <cfRule type="containsText" dxfId="393" priority="171" operator="containsText" text="未突破">
      <formula>NOT(ISERROR(SEARCH("未突破",K400)))</formula>
    </cfRule>
  </conditionalFormatting>
  <conditionalFormatting sqref="J10">
    <cfRule type="expression" dxfId="392" priority="646">
      <formula>AND($I10&lt;&gt;"107 ハーフマラソン",$I10&lt;&gt;"062 10000mW")</formula>
    </cfRule>
  </conditionalFormatting>
  <conditionalFormatting sqref="I10:J10">
    <cfRule type="expression" dxfId="391" priority="648" stopIfTrue="1">
      <formula>AND($I10&lt;&gt;"",OR($I10=#REF!,$I10=$I11,$I10=#REF!))</formula>
    </cfRule>
  </conditionalFormatting>
  <conditionalFormatting sqref="J15">
    <cfRule type="expression" dxfId="390" priority="640">
      <formula>AND($I15&lt;&gt;"107 ハーフマラソン",$I15&lt;&gt;"062 10000mW")</formula>
    </cfRule>
  </conditionalFormatting>
  <conditionalFormatting sqref="K15">
    <cfRule type="containsText" dxfId="389" priority="637" operator="containsText" text="B標準">
      <formula>NOT(ISERROR(SEARCH("B標準",K15)))</formula>
    </cfRule>
    <cfRule type="containsText" dxfId="388" priority="638" operator="containsText" text="A標準">
      <formula>NOT(ISERROR(SEARCH("A標準",K15)))</formula>
    </cfRule>
    <cfRule type="containsText" dxfId="387" priority="639" operator="containsText" text="未突破">
      <formula>NOT(ISERROR(SEARCH("未突破",K15)))</formula>
    </cfRule>
  </conditionalFormatting>
  <conditionalFormatting sqref="I15:J15">
    <cfRule type="expression" dxfId="386" priority="642" stopIfTrue="1">
      <formula>AND($I15&lt;&gt;"",OR($I15=#REF!,$I15=$I16,$I15=#REF!))</formula>
    </cfRule>
  </conditionalFormatting>
  <conditionalFormatting sqref="J20">
    <cfRule type="expression" dxfId="385" priority="634">
      <formula>AND($I20&lt;&gt;"107 ハーフマラソン",$I20&lt;&gt;"062 10000mW")</formula>
    </cfRule>
  </conditionalFormatting>
  <conditionalFormatting sqref="K20">
    <cfRule type="containsText" dxfId="384" priority="631" operator="containsText" text="B標準">
      <formula>NOT(ISERROR(SEARCH("B標準",K20)))</formula>
    </cfRule>
    <cfRule type="containsText" dxfId="383" priority="632" operator="containsText" text="A標準">
      <formula>NOT(ISERROR(SEARCH("A標準",K20)))</formula>
    </cfRule>
    <cfRule type="containsText" dxfId="382" priority="633" operator="containsText" text="未突破">
      <formula>NOT(ISERROR(SEARCH("未突破",K20)))</formula>
    </cfRule>
  </conditionalFormatting>
  <conditionalFormatting sqref="I20:J20">
    <cfRule type="expression" dxfId="381" priority="636" stopIfTrue="1">
      <formula>AND($I20&lt;&gt;"",OR($I20=#REF!,$I20=$I21,$I20=#REF!))</formula>
    </cfRule>
  </conditionalFormatting>
  <conditionalFormatting sqref="J25">
    <cfRule type="expression" dxfId="380" priority="628">
      <formula>AND($I25&lt;&gt;"107 ハーフマラソン",$I25&lt;&gt;"062 10000mW")</formula>
    </cfRule>
  </conditionalFormatting>
  <conditionalFormatting sqref="K25">
    <cfRule type="containsText" dxfId="379" priority="625" operator="containsText" text="B標準">
      <formula>NOT(ISERROR(SEARCH("B標準",K25)))</formula>
    </cfRule>
    <cfRule type="containsText" dxfId="378" priority="626" operator="containsText" text="A標準">
      <formula>NOT(ISERROR(SEARCH("A標準",K25)))</formula>
    </cfRule>
    <cfRule type="containsText" dxfId="377" priority="627" operator="containsText" text="未突破">
      <formula>NOT(ISERROR(SEARCH("未突破",K25)))</formula>
    </cfRule>
  </conditionalFormatting>
  <conditionalFormatting sqref="I25:J25">
    <cfRule type="expression" dxfId="376" priority="630" stopIfTrue="1">
      <formula>AND($I25&lt;&gt;"",OR($I25=#REF!,$I25=$I26,$I25=#REF!))</formula>
    </cfRule>
  </conditionalFormatting>
  <conditionalFormatting sqref="J30">
    <cfRule type="expression" dxfId="375" priority="622">
      <formula>AND($I30&lt;&gt;"107 ハーフマラソン",$I30&lt;&gt;"062 10000mW")</formula>
    </cfRule>
  </conditionalFormatting>
  <conditionalFormatting sqref="K30">
    <cfRule type="containsText" dxfId="374" priority="619" operator="containsText" text="B標準">
      <formula>NOT(ISERROR(SEARCH("B標準",K30)))</formula>
    </cfRule>
    <cfRule type="containsText" dxfId="373" priority="620" operator="containsText" text="A標準">
      <formula>NOT(ISERROR(SEARCH("A標準",K30)))</formula>
    </cfRule>
    <cfRule type="containsText" dxfId="372" priority="621" operator="containsText" text="未突破">
      <formula>NOT(ISERROR(SEARCH("未突破",K30)))</formula>
    </cfRule>
  </conditionalFormatting>
  <conditionalFormatting sqref="I30:J30">
    <cfRule type="expression" dxfId="371" priority="624" stopIfTrue="1">
      <formula>AND($I30&lt;&gt;"",OR($I30=#REF!,$I30=$I31,$I30=#REF!))</formula>
    </cfRule>
  </conditionalFormatting>
  <conditionalFormatting sqref="J35">
    <cfRule type="expression" dxfId="370" priority="616">
      <formula>AND($I35&lt;&gt;"107 ハーフマラソン",$I35&lt;&gt;"062 10000mW")</formula>
    </cfRule>
  </conditionalFormatting>
  <conditionalFormatting sqref="K35">
    <cfRule type="containsText" dxfId="369" priority="613" operator="containsText" text="B標準">
      <formula>NOT(ISERROR(SEARCH("B標準",K35)))</formula>
    </cfRule>
    <cfRule type="containsText" dxfId="368" priority="614" operator="containsText" text="A標準">
      <formula>NOT(ISERROR(SEARCH("A標準",K35)))</formula>
    </cfRule>
    <cfRule type="containsText" dxfId="367" priority="615" operator="containsText" text="未突破">
      <formula>NOT(ISERROR(SEARCH("未突破",K35)))</formula>
    </cfRule>
  </conditionalFormatting>
  <conditionalFormatting sqref="I35:J35">
    <cfRule type="expression" dxfId="366" priority="618" stopIfTrue="1">
      <formula>AND($I35&lt;&gt;"",OR($I35=#REF!,$I35=$I36,$I35=#REF!))</formula>
    </cfRule>
  </conditionalFormatting>
  <conditionalFormatting sqref="J40">
    <cfRule type="expression" dxfId="365" priority="610">
      <formula>AND($I40&lt;&gt;"107 ハーフマラソン",$I40&lt;&gt;"062 10000mW")</formula>
    </cfRule>
  </conditionalFormatting>
  <conditionalFormatting sqref="K40">
    <cfRule type="containsText" dxfId="364" priority="607" operator="containsText" text="B標準">
      <formula>NOT(ISERROR(SEARCH("B標準",K40)))</formula>
    </cfRule>
    <cfRule type="containsText" dxfId="363" priority="608" operator="containsText" text="A標準">
      <formula>NOT(ISERROR(SEARCH("A標準",K40)))</formula>
    </cfRule>
    <cfRule type="containsText" dxfId="362" priority="609" operator="containsText" text="未突破">
      <formula>NOT(ISERROR(SEARCH("未突破",K40)))</formula>
    </cfRule>
  </conditionalFormatting>
  <conditionalFormatting sqref="I40:J40">
    <cfRule type="expression" dxfId="361" priority="612" stopIfTrue="1">
      <formula>AND($I40&lt;&gt;"",OR($I40=#REF!,$I40=$I41,$I40=#REF!))</formula>
    </cfRule>
  </conditionalFormatting>
  <conditionalFormatting sqref="J45">
    <cfRule type="expression" dxfId="360" priority="604">
      <formula>AND($I45&lt;&gt;"107 ハーフマラソン",$I45&lt;&gt;"062 10000mW")</formula>
    </cfRule>
  </conditionalFormatting>
  <conditionalFormatting sqref="K45">
    <cfRule type="containsText" dxfId="359" priority="601" operator="containsText" text="B標準">
      <formula>NOT(ISERROR(SEARCH("B標準",K45)))</formula>
    </cfRule>
    <cfRule type="containsText" dxfId="358" priority="602" operator="containsText" text="A標準">
      <formula>NOT(ISERROR(SEARCH("A標準",K45)))</formula>
    </cfRule>
    <cfRule type="containsText" dxfId="357" priority="603" operator="containsText" text="未突破">
      <formula>NOT(ISERROR(SEARCH("未突破",K45)))</formula>
    </cfRule>
  </conditionalFormatting>
  <conditionalFormatting sqref="I45:J45">
    <cfRule type="expression" dxfId="356" priority="606" stopIfTrue="1">
      <formula>AND($I45&lt;&gt;"",OR($I45=#REF!,$I45=$I46,$I45=#REF!))</formula>
    </cfRule>
  </conditionalFormatting>
  <conditionalFormatting sqref="J50">
    <cfRule type="expression" dxfId="355" priority="598">
      <formula>AND($I50&lt;&gt;"107 ハーフマラソン",$I50&lt;&gt;"062 10000mW")</formula>
    </cfRule>
  </conditionalFormatting>
  <conditionalFormatting sqref="K50">
    <cfRule type="containsText" dxfId="354" priority="595" operator="containsText" text="B標準">
      <formula>NOT(ISERROR(SEARCH("B標準",K50)))</formula>
    </cfRule>
    <cfRule type="containsText" dxfId="353" priority="596" operator="containsText" text="A標準">
      <formula>NOT(ISERROR(SEARCH("A標準",K50)))</formula>
    </cfRule>
    <cfRule type="containsText" dxfId="352" priority="597" operator="containsText" text="未突破">
      <formula>NOT(ISERROR(SEARCH("未突破",K50)))</formula>
    </cfRule>
  </conditionalFormatting>
  <conditionalFormatting sqref="I50:J50">
    <cfRule type="expression" dxfId="351" priority="600" stopIfTrue="1">
      <formula>AND($I50&lt;&gt;"",OR($I50=#REF!,$I50=$I51,$I50=#REF!))</formula>
    </cfRule>
  </conditionalFormatting>
  <conditionalFormatting sqref="J55">
    <cfRule type="expression" dxfId="350" priority="592">
      <formula>AND($I55&lt;&gt;"107 ハーフマラソン",$I55&lt;&gt;"062 10000mW")</formula>
    </cfRule>
  </conditionalFormatting>
  <conditionalFormatting sqref="K55">
    <cfRule type="containsText" dxfId="349" priority="589" operator="containsText" text="B標準">
      <formula>NOT(ISERROR(SEARCH("B標準",K55)))</formula>
    </cfRule>
    <cfRule type="containsText" dxfId="348" priority="590" operator="containsText" text="A標準">
      <formula>NOT(ISERROR(SEARCH("A標準",K55)))</formula>
    </cfRule>
    <cfRule type="containsText" dxfId="347" priority="591" operator="containsText" text="未突破">
      <formula>NOT(ISERROR(SEARCH("未突破",K55)))</formula>
    </cfRule>
  </conditionalFormatting>
  <conditionalFormatting sqref="I55:J55">
    <cfRule type="expression" dxfId="346" priority="594" stopIfTrue="1">
      <formula>AND($I55&lt;&gt;"",OR($I55=#REF!,$I55=$I56,$I55=#REF!))</formula>
    </cfRule>
  </conditionalFormatting>
  <conditionalFormatting sqref="J60">
    <cfRule type="expression" dxfId="345" priority="586">
      <formula>AND($I60&lt;&gt;"107 ハーフマラソン",$I60&lt;&gt;"062 10000mW")</formula>
    </cfRule>
  </conditionalFormatting>
  <conditionalFormatting sqref="K60">
    <cfRule type="containsText" dxfId="344" priority="583" operator="containsText" text="B標準">
      <formula>NOT(ISERROR(SEARCH("B標準",K60)))</formula>
    </cfRule>
    <cfRule type="containsText" dxfId="343" priority="584" operator="containsText" text="A標準">
      <formula>NOT(ISERROR(SEARCH("A標準",K60)))</formula>
    </cfRule>
    <cfRule type="containsText" dxfId="342" priority="585" operator="containsText" text="未突破">
      <formula>NOT(ISERROR(SEARCH("未突破",K60)))</formula>
    </cfRule>
  </conditionalFormatting>
  <conditionalFormatting sqref="I60:J60">
    <cfRule type="expression" dxfId="341" priority="588" stopIfTrue="1">
      <formula>AND($I60&lt;&gt;"",OR($I60=#REF!,$I60=$I61,$I60=#REF!))</formula>
    </cfRule>
  </conditionalFormatting>
  <conditionalFormatting sqref="J65">
    <cfRule type="expression" dxfId="340" priority="580">
      <formula>AND($I65&lt;&gt;"107 ハーフマラソン",$I65&lt;&gt;"062 10000mW")</formula>
    </cfRule>
  </conditionalFormatting>
  <conditionalFormatting sqref="K65">
    <cfRule type="containsText" dxfId="339" priority="577" operator="containsText" text="B標準">
      <formula>NOT(ISERROR(SEARCH("B標準",K65)))</formula>
    </cfRule>
    <cfRule type="containsText" dxfId="338" priority="578" operator="containsText" text="A標準">
      <formula>NOT(ISERROR(SEARCH("A標準",K65)))</formula>
    </cfRule>
    <cfRule type="containsText" dxfId="337" priority="579" operator="containsText" text="未突破">
      <formula>NOT(ISERROR(SEARCH("未突破",K65)))</formula>
    </cfRule>
  </conditionalFormatting>
  <conditionalFormatting sqref="I65:J65">
    <cfRule type="expression" dxfId="336" priority="582" stopIfTrue="1">
      <formula>AND($I65&lt;&gt;"",OR($I65=#REF!,$I65=$I66,$I65=#REF!))</formula>
    </cfRule>
  </conditionalFormatting>
  <conditionalFormatting sqref="J70">
    <cfRule type="expression" dxfId="335" priority="574">
      <formula>AND($I70&lt;&gt;"107 ハーフマラソン",$I70&lt;&gt;"062 10000mW")</formula>
    </cfRule>
  </conditionalFormatting>
  <conditionalFormatting sqref="K70">
    <cfRule type="containsText" dxfId="334" priority="571" operator="containsText" text="B標準">
      <formula>NOT(ISERROR(SEARCH("B標準",K70)))</formula>
    </cfRule>
    <cfRule type="containsText" dxfId="333" priority="572" operator="containsText" text="A標準">
      <formula>NOT(ISERROR(SEARCH("A標準",K70)))</formula>
    </cfRule>
    <cfRule type="containsText" dxfId="332" priority="573" operator="containsText" text="未突破">
      <formula>NOT(ISERROR(SEARCH("未突破",K70)))</formula>
    </cfRule>
  </conditionalFormatting>
  <conditionalFormatting sqref="I70:J70">
    <cfRule type="expression" dxfId="331" priority="576" stopIfTrue="1">
      <formula>AND($I70&lt;&gt;"",OR($I70=#REF!,$I70=$I71,$I70=#REF!))</formula>
    </cfRule>
  </conditionalFormatting>
  <conditionalFormatting sqref="J75">
    <cfRule type="expression" dxfId="330" priority="568">
      <formula>AND($I75&lt;&gt;"107 ハーフマラソン",$I75&lt;&gt;"062 10000mW")</formula>
    </cfRule>
  </conditionalFormatting>
  <conditionalFormatting sqref="K75">
    <cfRule type="containsText" dxfId="329" priority="565" operator="containsText" text="B標準">
      <formula>NOT(ISERROR(SEARCH("B標準",K75)))</formula>
    </cfRule>
    <cfRule type="containsText" dxfId="328" priority="566" operator="containsText" text="A標準">
      <formula>NOT(ISERROR(SEARCH("A標準",K75)))</formula>
    </cfRule>
    <cfRule type="containsText" dxfId="327" priority="567" operator="containsText" text="未突破">
      <formula>NOT(ISERROR(SEARCH("未突破",K75)))</formula>
    </cfRule>
  </conditionalFormatting>
  <conditionalFormatting sqref="I75:J75">
    <cfRule type="expression" dxfId="326" priority="570" stopIfTrue="1">
      <formula>AND($I75&lt;&gt;"",OR($I75=#REF!,$I75=$I76,$I75=#REF!))</formula>
    </cfRule>
  </conditionalFormatting>
  <conditionalFormatting sqref="J80">
    <cfRule type="expression" dxfId="325" priority="562">
      <formula>AND($I80&lt;&gt;"107 ハーフマラソン",$I80&lt;&gt;"062 10000mW")</formula>
    </cfRule>
  </conditionalFormatting>
  <conditionalFormatting sqref="K80">
    <cfRule type="containsText" dxfId="324" priority="559" operator="containsText" text="B標準">
      <formula>NOT(ISERROR(SEARCH("B標準",K80)))</formula>
    </cfRule>
    <cfRule type="containsText" dxfId="323" priority="560" operator="containsText" text="A標準">
      <formula>NOT(ISERROR(SEARCH("A標準",K80)))</formula>
    </cfRule>
    <cfRule type="containsText" dxfId="322" priority="561" operator="containsText" text="未突破">
      <formula>NOT(ISERROR(SEARCH("未突破",K80)))</formula>
    </cfRule>
  </conditionalFormatting>
  <conditionalFormatting sqref="I80:J80">
    <cfRule type="expression" dxfId="321" priority="564" stopIfTrue="1">
      <formula>AND($I80&lt;&gt;"",OR($I80=#REF!,$I80=$I81,$I80=#REF!))</formula>
    </cfRule>
  </conditionalFormatting>
  <conditionalFormatting sqref="J225">
    <cfRule type="expression" dxfId="320" priority="382">
      <formula>AND($I225&lt;&gt;"107 ハーフマラソン",$I225&lt;&gt;"062 10000mW")</formula>
    </cfRule>
  </conditionalFormatting>
  <conditionalFormatting sqref="K225">
    <cfRule type="containsText" dxfId="319" priority="379" operator="containsText" text="B標準">
      <formula>NOT(ISERROR(SEARCH("B標準",K225)))</formula>
    </cfRule>
    <cfRule type="containsText" dxfId="318" priority="380" operator="containsText" text="A標準">
      <formula>NOT(ISERROR(SEARCH("A標準",K225)))</formula>
    </cfRule>
    <cfRule type="containsText" dxfId="317" priority="381" operator="containsText" text="未突破">
      <formula>NOT(ISERROR(SEARCH("未突破",K225)))</formula>
    </cfRule>
  </conditionalFormatting>
  <conditionalFormatting sqref="I225:J225">
    <cfRule type="expression" dxfId="316" priority="384" stopIfTrue="1">
      <formula>AND($I225&lt;&gt;"",OR($I225=#REF!,$I225=$I226,$I225=#REF!))</formula>
    </cfRule>
  </conditionalFormatting>
  <conditionalFormatting sqref="J230">
    <cfRule type="expression" dxfId="315" priority="376">
      <formula>AND($I230&lt;&gt;"107 ハーフマラソン",$I230&lt;&gt;"062 10000mW")</formula>
    </cfRule>
  </conditionalFormatting>
  <conditionalFormatting sqref="K230">
    <cfRule type="containsText" dxfId="314" priority="373" operator="containsText" text="B標準">
      <formula>NOT(ISERROR(SEARCH("B標準",K230)))</formula>
    </cfRule>
    <cfRule type="containsText" dxfId="313" priority="374" operator="containsText" text="A標準">
      <formula>NOT(ISERROR(SEARCH("A標準",K230)))</formula>
    </cfRule>
    <cfRule type="containsText" dxfId="312" priority="375" operator="containsText" text="未突破">
      <formula>NOT(ISERROR(SEARCH("未突破",K230)))</formula>
    </cfRule>
  </conditionalFormatting>
  <conditionalFormatting sqref="I230:J230">
    <cfRule type="expression" dxfId="311" priority="378" stopIfTrue="1">
      <formula>AND($I230&lt;&gt;"",OR($I230=#REF!,$I230=$I231,$I230=#REF!))</formula>
    </cfRule>
  </conditionalFormatting>
  <conditionalFormatting sqref="J235">
    <cfRule type="expression" dxfId="310" priority="370">
      <formula>AND($I235&lt;&gt;"107 ハーフマラソン",$I235&lt;&gt;"062 10000mW")</formula>
    </cfRule>
  </conditionalFormatting>
  <conditionalFormatting sqref="K235">
    <cfRule type="containsText" dxfId="309" priority="367" operator="containsText" text="B標準">
      <formula>NOT(ISERROR(SEARCH("B標準",K235)))</formula>
    </cfRule>
    <cfRule type="containsText" dxfId="308" priority="368" operator="containsText" text="A標準">
      <formula>NOT(ISERROR(SEARCH("A標準",K235)))</formula>
    </cfRule>
    <cfRule type="containsText" dxfId="307" priority="369" operator="containsText" text="未突破">
      <formula>NOT(ISERROR(SEARCH("未突破",K235)))</formula>
    </cfRule>
  </conditionalFormatting>
  <conditionalFormatting sqref="I235:J235">
    <cfRule type="expression" dxfId="306" priority="372" stopIfTrue="1">
      <formula>AND($I235&lt;&gt;"",OR($I235=#REF!,$I235=$I236,$I235=#REF!))</formula>
    </cfRule>
  </conditionalFormatting>
  <conditionalFormatting sqref="J240">
    <cfRule type="expression" dxfId="305" priority="364">
      <formula>AND($I240&lt;&gt;"107 ハーフマラソン",$I240&lt;&gt;"062 10000mW")</formula>
    </cfRule>
  </conditionalFormatting>
  <conditionalFormatting sqref="K240">
    <cfRule type="containsText" dxfId="304" priority="361" operator="containsText" text="B標準">
      <formula>NOT(ISERROR(SEARCH("B標準",K240)))</formula>
    </cfRule>
    <cfRule type="containsText" dxfId="303" priority="362" operator="containsText" text="A標準">
      <formula>NOT(ISERROR(SEARCH("A標準",K240)))</formula>
    </cfRule>
    <cfRule type="containsText" dxfId="302" priority="363" operator="containsText" text="未突破">
      <formula>NOT(ISERROR(SEARCH("未突破",K240)))</formula>
    </cfRule>
  </conditionalFormatting>
  <conditionalFormatting sqref="I240:J240">
    <cfRule type="expression" dxfId="301" priority="366" stopIfTrue="1">
      <formula>AND($I240&lt;&gt;"",OR($I240=#REF!,$I240=$I241,$I240=#REF!))</formula>
    </cfRule>
  </conditionalFormatting>
  <conditionalFormatting sqref="J245">
    <cfRule type="expression" dxfId="300" priority="358">
      <formula>AND($I245&lt;&gt;"107 ハーフマラソン",$I245&lt;&gt;"062 10000mW")</formula>
    </cfRule>
  </conditionalFormatting>
  <conditionalFormatting sqref="K245">
    <cfRule type="containsText" dxfId="299" priority="355" operator="containsText" text="B標準">
      <formula>NOT(ISERROR(SEARCH("B標準",K245)))</formula>
    </cfRule>
    <cfRule type="containsText" dxfId="298" priority="356" operator="containsText" text="A標準">
      <formula>NOT(ISERROR(SEARCH("A標準",K245)))</formula>
    </cfRule>
    <cfRule type="containsText" dxfId="297" priority="357" operator="containsText" text="未突破">
      <formula>NOT(ISERROR(SEARCH("未突破",K245)))</formula>
    </cfRule>
  </conditionalFormatting>
  <conditionalFormatting sqref="I245:J245">
    <cfRule type="expression" dxfId="296" priority="360" stopIfTrue="1">
      <formula>AND($I245&lt;&gt;"",OR($I245=#REF!,$I245=$I246,$I245=#REF!))</formula>
    </cfRule>
  </conditionalFormatting>
  <conditionalFormatting sqref="J250">
    <cfRule type="expression" dxfId="295" priority="352">
      <formula>AND($I250&lt;&gt;"107 ハーフマラソン",$I250&lt;&gt;"062 10000mW")</formula>
    </cfRule>
  </conditionalFormatting>
  <conditionalFormatting sqref="K250">
    <cfRule type="containsText" dxfId="294" priority="349" operator="containsText" text="B標準">
      <formula>NOT(ISERROR(SEARCH("B標準",K250)))</formula>
    </cfRule>
    <cfRule type="containsText" dxfId="293" priority="350" operator="containsText" text="A標準">
      <formula>NOT(ISERROR(SEARCH("A標準",K250)))</formula>
    </cfRule>
    <cfRule type="containsText" dxfId="292" priority="351" operator="containsText" text="未突破">
      <formula>NOT(ISERROR(SEARCH("未突破",K250)))</formula>
    </cfRule>
  </conditionalFormatting>
  <conditionalFormatting sqref="I250:J250">
    <cfRule type="expression" dxfId="291" priority="354" stopIfTrue="1">
      <formula>AND($I250&lt;&gt;"",OR($I250=#REF!,$I250=$I251,$I250=#REF!))</formula>
    </cfRule>
  </conditionalFormatting>
  <conditionalFormatting sqref="J255">
    <cfRule type="expression" dxfId="290" priority="346">
      <formula>AND($I255&lt;&gt;"107 ハーフマラソン",$I255&lt;&gt;"062 10000mW")</formula>
    </cfRule>
  </conditionalFormatting>
  <conditionalFormatting sqref="K255">
    <cfRule type="containsText" dxfId="289" priority="343" operator="containsText" text="B標準">
      <formula>NOT(ISERROR(SEARCH("B標準",K255)))</formula>
    </cfRule>
    <cfRule type="containsText" dxfId="288" priority="344" operator="containsText" text="A標準">
      <formula>NOT(ISERROR(SEARCH("A標準",K255)))</formula>
    </cfRule>
    <cfRule type="containsText" dxfId="287" priority="345" operator="containsText" text="未突破">
      <formula>NOT(ISERROR(SEARCH("未突破",K255)))</formula>
    </cfRule>
  </conditionalFormatting>
  <conditionalFormatting sqref="I255:J255">
    <cfRule type="expression" dxfId="286" priority="348" stopIfTrue="1">
      <formula>AND($I255&lt;&gt;"",OR($I255=#REF!,$I255=$I256,$I255=#REF!))</formula>
    </cfRule>
  </conditionalFormatting>
  <conditionalFormatting sqref="J260">
    <cfRule type="expression" dxfId="285" priority="340">
      <formula>AND($I260&lt;&gt;"107 ハーフマラソン",$I260&lt;&gt;"062 10000mW")</formula>
    </cfRule>
  </conditionalFormatting>
  <conditionalFormatting sqref="K260">
    <cfRule type="containsText" dxfId="284" priority="337" operator="containsText" text="B標準">
      <formula>NOT(ISERROR(SEARCH("B標準",K260)))</formula>
    </cfRule>
    <cfRule type="containsText" dxfId="283" priority="338" operator="containsText" text="A標準">
      <formula>NOT(ISERROR(SEARCH("A標準",K260)))</formula>
    </cfRule>
    <cfRule type="containsText" dxfId="282" priority="339" operator="containsText" text="未突破">
      <formula>NOT(ISERROR(SEARCH("未突破",K260)))</formula>
    </cfRule>
  </conditionalFormatting>
  <conditionalFormatting sqref="I260:J260">
    <cfRule type="expression" dxfId="281" priority="342" stopIfTrue="1">
      <formula>AND($I260&lt;&gt;"",OR($I260=#REF!,$I260=$I261,$I260=#REF!))</formula>
    </cfRule>
  </conditionalFormatting>
  <conditionalFormatting sqref="J265">
    <cfRule type="expression" dxfId="280" priority="334">
      <formula>AND($I265&lt;&gt;"107 ハーフマラソン",$I265&lt;&gt;"062 10000mW")</formula>
    </cfRule>
  </conditionalFormatting>
  <conditionalFormatting sqref="K265">
    <cfRule type="containsText" dxfId="279" priority="331" operator="containsText" text="B標準">
      <formula>NOT(ISERROR(SEARCH("B標準",K265)))</formula>
    </cfRule>
    <cfRule type="containsText" dxfId="278" priority="332" operator="containsText" text="A標準">
      <formula>NOT(ISERROR(SEARCH("A標準",K265)))</formula>
    </cfRule>
    <cfRule type="containsText" dxfId="277" priority="333" operator="containsText" text="未突破">
      <formula>NOT(ISERROR(SEARCH("未突破",K265)))</formula>
    </cfRule>
  </conditionalFormatting>
  <conditionalFormatting sqref="I265:J265">
    <cfRule type="expression" dxfId="276" priority="336" stopIfTrue="1">
      <formula>AND($I265&lt;&gt;"",OR($I265=#REF!,$I265=$I266,$I265=#REF!))</formula>
    </cfRule>
  </conditionalFormatting>
  <conditionalFormatting sqref="J270">
    <cfRule type="expression" dxfId="275" priority="328">
      <formula>AND($I270&lt;&gt;"107 ハーフマラソン",$I270&lt;&gt;"062 10000mW")</formula>
    </cfRule>
  </conditionalFormatting>
  <conditionalFormatting sqref="K270">
    <cfRule type="containsText" dxfId="274" priority="325" operator="containsText" text="B標準">
      <formula>NOT(ISERROR(SEARCH("B標準",K270)))</formula>
    </cfRule>
    <cfRule type="containsText" dxfId="273" priority="326" operator="containsText" text="A標準">
      <formula>NOT(ISERROR(SEARCH("A標準",K270)))</formula>
    </cfRule>
    <cfRule type="containsText" dxfId="272" priority="327" operator="containsText" text="未突破">
      <formula>NOT(ISERROR(SEARCH("未突破",K270)))</formula>
    </cfRule>
  </conditionalFormatting>
  <conditionalFormatting sqref="I270:J270">
    <cfRule type="expression" dxfId="271" priority="330" stopIfTrue="1">
      <formula>AND($I270&lt;&gt;"",OR($I270=#REF!,$I270=$I271,$I270=#REF!))</formula>
    </cfRule>
  </conditionalFormatting>
  <conditionalFormatting sqref="J275">
    <cfRule type="expression" dxfId="270" priority="322">
      <formula>AND($I275&lt;&gt;"107 ハーフマラソン",$I275&lt;&gt;"062 10000mW")</formula>
    </cfRule>
  </conditionalFormatting>
  <conditionalFormatting sqref="K275">
    <cfRule type="containsText" dxfId="269" priority="319" operator="containsText" text="B標準">
      <formula>NOT(ISERROR(SEARCH("B標準",K275)))</formula>
    </cfRule>
    <cfRule type="containsText" dxfId="268" priority="320" operator="containsText" text="A標準">
      <formula>NOT(ISERROR(SEARCH("A標準",K275)))</formula>
    </cfRule>
    <cfRule type="containsText" dxfId="267" priority="321" operator="containsText" text="未突破">
      <formula>NOT(ISERROR(SEARCH("未突破",K275)))</formula>
    </cfRule>
  </conditionalFormatting>
  <conditionalFormatting sqref="I275:J275">
    <cfRule type="expression" dxfId="266" priority="324" stopIfTrue="1">
      <formula>AND($I275&lt;&gt;"",OR($I275=#REF!,$I275=$I276,$I275=#REF!))</formula>
    </cfRule>
  </conditionalFormatting>
  <conditionalFormatting sqref="J280">
    <cfRule type="expression" dxfId="265" priority="316">
      <formula>AND($I280&lt;&gt;"107 ハーフマラソン",$I280&lt;&gt;"062 10000mW")</formula>
    </cfRule>
  </conditionalFormatting>
  <conditionalFormatting sqref="K280">
    <cfRule type="containsText" dxfId="264" priority="313" operator="containsText" text="B標準">
      <formula>NOT(ISERROR(SEARCH("B標準",K280)))</formula>
    </cfRule>
    <cfRule type="containsText" dxfId="263" priority="314" operator="containsText" text="A標準">
      <formula>NOT(ISERROR(SEARCH("A標準",K280)))</formula>
    </cfRule>
    <cfRule type="containsText" dxfId="262" priority="315" operator="containsText" text="未突破">
      <formula>NOT(ISERROR(SEARCH("未突破",K280)))</formula>
    </cfRule>
  </conditionalFormatting>
  <conditionalFormatting sqref="I280:J280">
    <cfRule type="expression" dxfId="261" priority="318" stopIfTrue="1">
      <formula>AND($I280&lt;&gt;"",OR($I280=#REF!,$I280=$I281,$I280=#REF!))</formula>
    </cfRule>
  </conditionalFormatting>
  <conditionalFormatting sqref="J285">
    <cfRule type="expression" dxfId="260" priority="310">
      <formula>AND($I285&lt;&gt;"107 ハーフマラソン",$I285&lt;&gt;"062 10000mW")</formula>
    </cfRule>
  </conditionalFormatting>
  <conditionalFormatting sqref="K285">
    <cfRule type="containsText" dxfId="259" priority="307" operator="containsText" text="B標準">
      <formula>NOT(ISERROR(SEARCH("B標準",K285)))</formula>
    </cfRule>
    <cfRule type="containsText" dxfId="258" priority="308" operator="containsText" text="A標準">
      <formula>NOT(ISERROR(SEARCH("A標準",K285)))</formula>
    </cfRule>
    <cfRule type="containsText" dxfId="257" priority="309" operator="containsText" text="未突破">
      <formula>NOT(ISERROR(SEARCH("未突破",K285)))</formula>
    </cfRule>
  </conditionalFormatting>
  <conditionalFormatting sqref="I285:J285">
    <cfRule type="expression" dxfId="256" priority="312" stopIfTrue="1">
      <formula>AND($I285&lt;&gt;"",OR($I285=#REF!,$I285=$I286,$I285=#REF!))</formula>
    </cfRule>
  </conditionalFormatting>
  <conditionalFormatting sqref="J290">
    <cfRule type="expression" dxfId="255" priority="304">
      <formula>AND($I290&lt;&gt;"107 ハーフマラソン",$I290&lt;&gt;"062 10000mW")</formula>
    </cfRule>
  </conditionalFormatting>
  <conditionalFormatting sqref="K290">
    <cfRule type="containsText" dxfId="254" priority="301" operator="containsText" text="B標準">
      <formula>NOT(ISERROR(SEARCH("B標準",K290)))</formula>
    </cfRule>
    <cfRule type="containsText" dxfId="253" priority="302" operator="containsText" text="A標準">
      <formula>NOT(ISERROR(SEARCH("A標準",K290)))</formula>
    </cfRule>
    <cfRule type="containsText" dxfId="252" priority="303" operator="containsText" text="未突破">
      <formula>NOT(ISERROR(SEARCH("未突破",K290)))</formula>
    </cfRule>
  </conditionalFormatting>
  <conditionalFormatting sqref="I290:J290">
    <cfRule type="expression" dxfId="251" priority="306" stopIfTrue="1">
      <formula>AND($I290&lt;&gt;"",OR($I290=#REF!,$I290=$I291,$I290=#REF!))</formula>
    </cfRule>
  </conditionalFormatting>
  <conditionalFormatting sqref="J295">
    <cfRule type="expression" dxfId="250" priority="298">
      <formula>AND($I295&lt;&gt;"107 ハーフマラソン",$I295&lt;&gt;"062 10000mW")</formula>
    </cfRule>
  </conditionalFormatting>
  <conditionalFormatting sqref="K295">
    <cfRule type="containsText" dxfId="249" priority="295" operator="containsText" text="B標準">
      <formula>NOT(ISERROR(SEARCH("B標準",K295)))</formula>
    </cfRule>
    <cfRule type="containsText" dxfId="248" priority="296" operator="containsText" text="A標準">
      <formula>NOT(ISERROR(SEARCH("A標準",K295)))</formula>
    </cfRule>
    <cfRule type="containsText" dxfId="247" priority="297" operator="containsText" text="未突破">
      <formula>NOT(ISERROR(SEARCH("未突破",K295)))</formula>
    </cfRule>
  </conditionalFormatting>
  <conditionalFormatting sqref="I295:J295">
    <cfRule type="expression" dxfId="246" priority="300" stopIfTrue="1">
      <formula>AND($I295&lt;&gt;"",OR($I295=#REF!,$I295=$I296,$I295=#REF!))</formula>
    </cfRule>
  </conditionalFormatting>
  <conditionalFormatting sqref="J300">
    <cfRule type="expression" dxfId="245" priority="292">
      <formula>AND($I300&lt;&gt;"107 ハーフマラソン",$I300&lt;&gt;"062 10000mW")</formula>
    </cfRule>
  </conditionalFormatting>
  <conditionalFormatting sqref="K300">
    <cfRule type="containsText" dxfId="244" priority="289" operator="containsText" text="B標準">
      <formula>NOT(ISERROR(SEARCH("B標準",K300)))</formula>
    </cfRule>
    <cfRule type="containsText" dxfId="243" priority="290" operator="containsText" text="A標準">
      <formula>NOT(ISERROR(SEARCH("A標準",K300)))</formula>
    </cfRule>
    <cfRule type="containsText" dxfId="242" priority="291" operator="containsText" text="未突破">
      <formula>NOT(ISERROR(SEARCH("未突破",K300)))</formula>
    </cfRule>
  </conditionalFormatting>
  <conditionalFormatting sqref="I300:J300">
    <cfRule type="expression" dxfId="241" priority="294" stopIfTrue="1">
      <formula>AND($I300&lt;&gt;"",OR($I300=#REF!,$I300=$I301,$I300=#REF!))</formula>
    </cfRule>
  </conditionalFormatting>
  <conditionalFormatting sqref="J305">
    <cfRule type="expression" dxfId="240" priority="286">
      <formula>AND($I305&lt;&gt;"107 ハーフマラソン",$I305&lt;&gt;"062 10000mW")</formula>
    </cfRule>
  </conditionalFormatting>
  <conditionalFormatting sqref="K305">
    <cfRule type="containsText" dxfId="239" priority="283" operator="containsText" text="B標準">
      <formula>NOT(ISERROR(SEARCH("B標準",K305)))</formula>
    </cfRule>
    <cfRule type="containsText" dxfId="238" priority="284" operator="containsText" text="A標準">
      <formula>NOT(ISERROR(SEARCH("A標準",K305)))</formula>
    </cfRule>
    <cfRule type="containsText" dxfId="237" priority="285" operator="containsText" text="未突破">
      <formula>NOT(ISERROR(SEARCH("未突破",K305)))</formula>
    </cfRule>
  </conditionalFormatting>
  <conditionalFormatting sqref="I305:J305">
    <cfRule type="expression" dxfId="236" priority="288" stopIfTrue="1">
      <formula>AND($I305&lt;&gt;"",OR($I305=#REF!,$I305=$I306,$I305=#REF!))</formula>
    </cfRule>
  </conditionalFormatting>
  <conditionalFormatting sqref="J310">
    <cfRule type="expression" dxfId="235" priority="280">
      <formula>AND($I310&lt;&gt;"107 ハーフマラソン",$I310&lt;&gt;"062 10000mW")</formula>
    </cfRule>
  </conditionalFormatting>
  <conditionalFormatting sqref="K310">
    <cfRule type="containsText" dxfId="234" priority="277" operator="containsText" text="B標準">
      <formula>NOT(ISERROR(SEARCH("B標準",K310)))</formula>
    </cfRule>
    <cfRule type="containsText" dxfId="233" priority="278" operator="containsText" text="A標準">
      <formula>NOT(ISERROR(SEARCH("A標準",K310)))</formula>
    </cfRule>
    <cfRule type="containsText" dxfId="232" priority="279" operator="containsText" text="未突破">
      <formula>NOT(ISERROR(SEARCH("未突破",K310)))</formula>
    </cfRule>
  </conditionalFormatting>
  <conditionalFormatting sqref="I310:J310">
    <cfRule type="expression" dxfId="231" priority="282" stopIfTrue="1">
      <formula>AND($I310&lt;&gt;"",OR($I310=#REF!,$I310=$I311,$I310=#REF!))</formula>
    </cfRule>
  </conditionalFormatting>
  <conditionalFormatting sqref="J315">
    <cfRule type="expression" dxfId="230" priority="274">
      <formula>AND($I315&lt;&gt;"107 ハーフマラソン",$I315&lt;&gt;"062 10000mW")</formula>
    </cfRule>
  </conditionalFormatting>
  <conditionalFormatting sqref="K315">
    <cfRule type="containsText" dxfId="229" priority="271" operator="containsText" text="B標準">
      <formula>NOT(ISERROR(SEARCH("B標準",K315)))</formula>
    </cfRule>
    <cfRule type="containsText" dxfId="228" priority="272" operator="containsText" text="A標準">
      <formula>NOT(ISERROR(SEARCH("A標準",K315)))</formula>
    </cfRule>
    <cfRule type="containsText" dxfId="227" priority="273" operator="containsText" text="未突破">
      <formula>NOT(ISERROR(SEARCH("未突破",K315)))</formula>
    </cfRule>
  </conditionalFormatting>
  <conditionalFormatting sqref="I315:J315">
    <cfRule type="expression" dxfId="226" priority="276" stopIfTrue="1">
      <formula>AND($I315&lt;&gt;"",OR($I315=#REF!,$I315=$I316,$I315=#REF!))</formula>
    </cfRule>
  </conditionalFormatting>
  <conditionalFormatting sqref="J320">
    <cfRule type="expression" dxfId="225" priority="268">
      <formula>AND($I320&lt;&gt;"107 ハーフマラソン",$I320&lt;&gt;"062 10000mW")</formula>
    </cfRule>
  </conditionalFormatting>
  <conditionalFormatting sqref="K320">
    <cfRule type="containsText" dxfId="224" priority="265" operator="containsText" text="B標準">
      <formula>NOT(ISERROR(SEARCH("B標準",K320)))</formula>
    </cfRule>
    <cfRule type="containsText" dxfId="223" priority="266" operator="containsText" text="A標準">
      <formula>NOT(ISERROR(SEARCH("A標準",K320)))</formula>
    </cfRule>
    <cfRule type="containsText" dxfId="222" priority="267" operator="containsText" text="未突破">
      <formula>NOT(ISERROR(SEARCH("未突破",K320)))</formula>
    </cfRule>
  </conditionalFormatting>
  <conditionalFormatting sqref="I320:J320">
    <cfRule type="expression" dxfId="221" priority="270" stopIfTrue="1">
      <formula>AND($I320&lt;&gt;"",OR($I320=#REF!,$I320=$I321,$I320=#REF!))</formula>
    </cfRule>
  </conditionalFormatting>
  <conditionalFormatting sqref="J325">
    <cfRule type="expression" dxfId="220" priority="262">
      <formula>AND($I325&lt;&gt;"107 ハーフマラソン",$I325&lt;&gt;"062 10000mW")</formula>
    </cfRule>
  </conditionalFormatting>
  <conditionalFormatting sqref="K325">
    <cfRule type="containsText" dxfId="219" priority="259" operator="containsText" text="B標準">
      <formula>NOT(ISERROR(SEARCH("B標準",K325)))</formula>
    </cfRule>
    <cfRule type="containsText" dxfId="218" priority="260" operator="containsText" text="A標準">
      <formula>NOT(ISERROR(SEARCH("A標準",K325)))</formula>
    </cfRule>
    <cfRule type="containsText" dxfId="217" priority="261" operator="containsText" text="未突破">
      <formula>NOT(ISERROR(SEARCH("未突破",K325)))</formula>
    </cfRule>
  </conditionalFormatting>
  <conditionalFormatting sqref="I325:J325">
    <cfRule type="expression" dxfId="216" priority="264" stopIfTrue="1">
      <formula>AND($I325&lt;&gt;"",OR($I325=#REF!,$I325=$I326,$I325=#REF!))</formula>
    </cfRule>
  </conditionalFormatting>
  <conditionalFormatting sqref="J330">
    <cfRule type="expression" dxfId="215" priority="256">
      <formula>AND($I330&lt;&gt;"107 ハーフマラソン",$I330&lt;&gt;"062 10000mW")</formula>
    </cfRule>
  </conditionalFormatting>
  <conditionalFormatting sqref="K330">
    <cfRule type="containsText" dxfId="214" priority="253" operator="containsText" text="B標準">
      <formula>NOT(ISERROR(SEARCH("B標準",K330)))</formula>
    </cfRule>
    <cfRule type="containsText" dxfId="213" priority="254" operator="containsText" text="A標準">
      <formula>NOT(ISERROR(SEARCH("A標準",K330)))</formula>
    </cfRule>
    <cfRule type="containsText" dxfId="212" priority="255" operator="containsText" text="未突破">
      <formula>NOT(ISERROR(SEARCH("未突破",K330)))</formula>
    </cfRule>
  </conditionalFormatting>
  <conditionalFormatting sqref="I330:J330">
    <cfRule type="expression" dxfId="211" priority="258" stopIfTrue="1">
      <formula>AND($I330&lt;&gt;"",OR($I330=#REF!,$I330=$I331,$I330=#REF!))</formula>
    </cfRule>
  </conditionalFormatting>
  <conditionalFormatting sqref="J335">
    <cfRule type="expression" dxfId="210" priority="250">
      <formula>AND($I335&lt;&gt;"107 ハーフマラソン",$I335&lt;&gt;"062 10000mW")</formula>
    </cfRule>
  </conditionalFormatting>
  <conditionalFormatting sqref="K335">
    <cfRule type="containsText" dxfId="209" priority="247" operator="containsText" text="B標準">
      <formula>NOT(ISERROR(SEARCH("B標準",K335)))</formula>
    </cfRule>
    <cfRule type="containsText" dxfId="208" priority="248" operator="containsText" text="A標準">
      <formula>NOT(ISERROR(SEARCH("A標準",K335)))</formula>
    </cfRule>
    <cfRule type="containsText" dxfId="207" priority="249" operator="containsText" text="未突破">
      <formula>NOT(ISERROR(SEARCH("未突破",K335)))</formula>
    </cfRule>
  </conditionalFormatting>
  <conditionalFormatting sqref="I335:J335">
    <cfRule type="expression" dxfId="206" priority="252" stopIfTrue="1">
      <formula>AND($I335&lt;&gt;"",OR($I335=#REF!,$I335=$I336,$I335=#REF!))</formula>
    </cfRule>
  </conditionalFormatting>
  <conditionalFormatting sqref="J340">
    <cfRule type="expression" dxfId="205" priority="244">
      <formula>AND($I340&lt;&gt;"107 ハーフマラソン",$I340&lt;&gt;"062 10000mW")</formula>
    </cfRule>
  </conditionalFormatting>
  <conditionalFormatting sqref="K340">
    <cfRule type="containsText" dxfId="204" priority="241" operator="containsText" text="B標準">
      <formula>NOT(ISERROR(SEARCH("B標準",K340)))</formula>
    </cfRule>
    <cfRule type="containsText" dxfId="203" priority="242" operator="containsText" text="A標準">
      <formula>NOT(ISERROR(SEARCH("A標準",K340)))</formula>
    </cfRule>
    <cfRule type="containsText" dxfId="202" priority="243" operator="containsText" text="未突破">
      <formula>NOT(ISERROR(SEARCH("未突破",K340)))</formula>
    </cfRule>
  </conditionalFormatting>
  <conditionalFormatting sqref="I340:J340">
    <cfRule type="expression" dxfId="201" priority="246" stopIfTrue="1">
      <formula>AND($I340&lt;&gt;"",OR($I340=#REF!,$I340=$I341,$I340=#REF!))</formula>
    </cfRule>
  </conditionalFormatting>
  <conditionalFormatting sqref="J345">
    <cfRule type="expression" dxfId="200" priority="238">
      <formula>AND($I345&lt;&gt;"107 ハーフマラソン",$I345&lt;&gt;"062 10000mW")</formula>
    </cfRule>
  </conditionalFormatting>
  <conditionalFormatting sqref="K345">
    <cfRule type="containsText" dxfId="199" priority="235" operator="containsText" text="B標準">
      <formula>NOT(ISERROR(SEARCH("B標準",K345)))</formula>
    </cfRule>
    <cfRule type="containsText" dxfId="198" priority="236" operator="containsText" text="A標準">
      <formula>NOT(ISERROR(SEARCH("A標準",K345)))</formula>
    </cfRule>
    <cfRule type="containsText" dxfId="197" priority="237" operator="containsText" text="未突破">
      <formula>NOT(ISERROR(SEARCH("未突破",K345)))</formula>
    </cfRule>
  </conditionalFormatting>
  <conditionalFormatting sqref="I345:J345">
    <cfRule type="expression" dxfId="196" priority="240" stopIfTrue="1">
      <formula>AND($I345&lt;&gt;"",OR($I345=#REF!,$I345=$I346,$I345=#REF!))</formula>
    </cfRule>
  </conditionalFormatting>
  <conditionalFormatting sqref="J350">
    <cfRule type="expression" dxfId="195" priority="232">
      <formula>AND($I350&lt;&gt;"107 ハーフマラソン",$I350&lt;&gt;"062 10000mW")</formula>
    </cfRule>
  </conditionalFormatting>
  <conditionalFormatting sqref="K350">
    <cfRule type="containsText" dxfId="194" priority="229" operator="containsText" text="B標準">
      <formula>NOT(ISERROR(SEARCH("B標準",K350)))</formula>
    </cfRule>
    <cfRule type="containsText" dxfId="193" priority="230" operator="containsText" text="A標準">
      <formula>NOT(ISERROR(SEARCH("A標準",K350)))</formula>
    </cfRule>
    <cfRule type="containsText" dxfId="192" priority="231" operator="containsText" text="未突破">
      <formula>NOT(ISERROR(SEARCH("未突破",K350)))</formula>
    </cfRule>
  </conditionalFormatting>
  <conditionalFormatting sqref="I350:J350">
    <cfRule type="expression" dxfId="191" priority="234" stopIfTrue="1">
      <formula>AND($I350&lt;&gt;"",OR($I350=#REF!,$I350=$I351,$I350=#REF!))</formula>
    </cfRule>
  </conditionalFormatting>
  <conditionalFormatting sqref="J355">
    <cfRule type="expression" dxfId="190" priority="226">
      <formula>AND($I355&lt;&gt;"107 ハーフマラソン",$I355&lt;&gt;"062 10000mW")</formula>
    </cfRule>
  </conditionalFormatting>
  <conditionalFormatting sqref="K355">
    <cfRule type="containsText" dxfId="189" priority="223" operator="containsText" text="B標準">
      <formula>NOT(ISERROR(SEARCH("B標準",K355)))</formula>
    </cfRule>
    <cfRule type="containsText" dxfId="188" priority="224" operator="containsText" text="A標準">
      <formula>NOT(ISERROR(SEARCH("A標準",K355)))</formula>
    </cfRule>
    <cfRule type="containsText" dxfId="187" priority="225" operator="containsText" text="未突破">
      <formula>NOT(ISERROR(SEARCH("未突破",K355)))</formula>
    </cfRule>
  </conditionalFormatting>
  <conditionalFormatting sqref="I355:J355">
    <cfRule type="expression" dxfId="186" priority="228" stopIfTrue="1">
      <formula>AND($I355&lt;&gt;"",OR($I355=#REF!,$I355=$I356,$I355=#REF!))</formula>
    </cfRule>
  </conditionalFormatting>
  <conditionalFormatting sqref="J360">
    <cfRule type="expression" dxfId="185" priority="220">
      <formula>AND($I360&lt;&gt;"107 ハーフマラソン",$I360&lt;&gt;"062 10000mW")</formula>
    </cfRule>
  </conditionalFormatting>
  <conditionalFormatting sqref="K360">
    <cfRule type="containsText" dxfId="184" priority="217" operator="containsText" text="B標準">
      <formula>NOT(ISERROR(SEARCH("B標準",K360)))</formula>
    </cfRule>
    <cfRule type="containsText" dxfId="183" priority="218" operator="containsText" text="A標準">
      <formula>NOT(ISERROR(SEARCH("A標準",K360)))</formula>
    </cfRule>
    <cfRule type="containsText" dxfId="182" priority="219" operator="containsText" text="未突破">
      <formula>NOT(ISERROR(SEARCH("未突破",K360)))</formula>
    </cfRule>
  </conditionalFormatting>
  <conditionalFormatting sqref="I360:J360">
    <cfRule type="expression" dxfId="181" priority="222" stopIfTrue="1">
      <formula>AND($I360&lt;&gt;"",OR($I360=#REF!,$I360=$I361,$I360=#REF!))</formula>
    </cfRule>
  </conditionalFormatting>
  <conditionalFormatting sqref="J365">
    <cfRule type="expression" dxfId="180" priority="214">
      <formula>AND($I365&lt;&gt;"107 ハーフマラソン",$I365&lt;&gt;"062 10000mW")</formula>
    </cfRule>
  </conditionalFormatting>
  <conditionalFormatting sqref="K365">
    <cfRule type="containsText" dxfId="179" priority="211" operator="containsText" text="B標準">
      <formula>NOT(ISERROR(SEARCH("B標準",K365)))</formula>
    </cfRule>
    <cfRule type="containsText" dxfId="178" priority="212" operator="containsText" text="A標準">
      <formula>NOT(ISERROR(SEARCH("A標準",K365)))</formula>
    </cfRule>
    <cfRule type="containsText" dxfId="177" priority="213" operator="containsText" text="未突破">
      <formula>NOT(ISERROR(SEARCH("未突破",K365)))</formula>
    </cfRule>
  </conditionalFormatting>
  <conditionalFormatting sqref="I365:J365">
    <cfRule type="expression" dxfId="176" priority="216" stopIfTrue="1">
      <formula>AND($I365&lt;&gt;"",OR($I365=#REF!,$I365=$I366,$I365=#REF!))</formula>
    </cfRule>
  </conditionalFormatting>
  <conditionalFormatting sqref="J370">
    <cfRule type="expression" dxfId="175" priority="208">
      <formula>AND($I370&lt;&gt;"107 ハーフマラソン",$I370&lt;&gt;"062 10000mW")</formula>
    </cfRule>
  </conditionalFormatting>
  <conditionalFormatting sqref="K370">
    <cfRule type="containsText" dxfId="174" priority="205" operator="containsText" text="B標準">
      <formula>NOT(ISERROR(SEARCH("B標準",K370)))</formula>
    </cfRule>
    <cfRule type="containsText" dxfId="173" priority="206" operator="containsText" text="A標準">
      <formula>NOT(ISERROR(SEARCH("A標準",K370)))</formula>
    </cfRule>
    <cfRule type="containsText" dxfId="172" priority="207" operator="containsText" text="未突破">
      <formula>NOT(ISERROR(SEARCH("未突破",K370)))</formula>
    </cfRule>
  </conditionalFormatting>
  <conditionalFormatting sqref="I370:J370">
    <cfRule type="expression" dxfId="171" priority="210" stopIfTrue="1">
      <formula>AND($I370&lt;&gt;"",OR($I370=#REF!,$I370=$I371,$I370=#REF!))</formula>
    </cfRule>
  </conditionalFormatting>
  <conditionalFormatting sqref="J375">
    <cfRule type="expression" dxfId="170" priority="202">
      <formula>AND($I375&lt;&gt;"107 ハーフマラソン",$I375&lt;&gt;"062 10000mW")</formula>
    </cfRule>
  </conditionalFormatting>
  <conditionalFormatting sqref="K375">
    <cfRule type="containsText" dxfId="169" priority="199" operator="containsText" text="B標準">
      <formula>NOT(ISERROR(SEARCH("B標準",K375)))</formula>
    </cfRule>
    <cfRule type="containsText" dxfId="168" priority="200" operator="containsText" text="A標準">
      <formula>NOT(ISERROR(SEARCH("A標準",K375)))</formula>
    </cfRule>
    <cfRule type="containsText" dxfId="167" priority="201" operator="containsText" text="未突破">
      <formula>NOT(ISERROR(SEARCH("未突破",K375)))</formula>
    </cfRule>
  </conditionalFormatting>
  <conditionalFormatting sqref="I375:J375">
    <cfRule type="expression" dxfId="166" priority="204" stopIfTrue="1">
      <formula>AND($I375&lt;&gt;"",OR($I375=#REF!,$I375=$I376,$I375=#REF!))</formula>
    </cfRule>
  </conditionalFormatting>
  <conditionalFormatting sqref="J380">
    <cfRule type="expression" dxfId="165" priority="196">
      <formula>AND($I380&lt;&gt;"107 ハーフマラソン",$I380&lt;&gt;"062 10000mW")</formula>
    </cfRule>
  </conditionalFormatting>
  <conditionalFormatting sqref="K380">
    <cfRule type="containsText" dxfId="164" priority="193" operator="containsText" text="B標準">
      <formula>NOT(ISERROR(SEARCH("B標準",K380)))</formula>
    </cfRule>
    <cfRule type="containsText" dxfId="163" priority="194" operator="containsText" text="A標準">
      <formula>NOT(ISERROR(SEARCH("A標準",K380)))</formula>
    </cfRule>
    <cfRule type="containsText" dxfId="162" priority="195" operator="containsText" text="未突破">
      <formula>NOT(ISERROR(SEARCH("未突破",K380)))</formula>
    </cfRule>
  </conditionalFormatting>
  <conditionalFormatting sqref="I380:J380">
    <cfRule type="expression" dxfId="161" priority="198" stopIfTrue="1">
      <formula>AND($I380&lt;&gt;"",OR($I380=#REF!,$I380=$I381,$I380=#REF!))</formula>
    </cfRule>
  </conditionalFormatting>
  <conditionalFormatting sqref="J385">
    <cfRule type="expression" dxfId="160" priority="190">
      <formula>AND($I385&lt;&gt;"107 ハーフマラソン",$I385&lt;&gt;"062 10000mW")</formula>
    </cfRule>
  </conditionalFormatting>
  <conditionalFormatting sqref="K385">
    <cfRule type="containsText" dxfId="159" priority="187" operator="containsText" text="B標準">
      <formula>NOT(ISERROR(SEARCH("B標準",K385)))</formula>
    </cfRule>
    <cfRule type="containsText" dxfId="158" priority="188" operator="containsText" text="A標準">
      <formula>NOT(ISERROR(SEARCH("A標準",K385)))</formula>
    </cfRule>
    <cfRule type="containsText" dxfId="157" priority="189" operator="containsText" text="未突破">
      <formula>NOT(ISERROR(SEARCH("未突破",K385)))</formula>
    </cfRule>
  </conditionalFormatting>
  <conditionalFormatting sqref="I385:J385">
    <cfRule type="expression" dxfId="156" priority="192" stopIfTrue="1">
      <formula>AND($I385&lt;&gt;"",OR($I385=#REF!,$I385=$I386,$I385=#REF!))</formula>
    </cfRule>
  </conditionalFormatting>
  <conditionalFormatting sqref="J390">
    <cfRule type="expression" dxfId="155" priority="184">
      <formula>AND($I390&lt;&gt;"107 ハーフマラソン",$I390&lt;&gt;"062 10000mW")</formula>
    </cfRule>
  </conditionalFormatting>
  <conditionalFormatting sqref="K390">
    <cfRule type="containsText" dxfId="154" priority="181" operator="containsText" text="B標準">
      <formula>NOT(ISERROR(SEARCH("B標準",K390)))</formula>
    </cfRule>
    <cfRule type="containsText" dxfId="153" priority="182" operator="containsText" text="A標準">
      <formula>NOT(ISERROR(SEARCH("A標準",K390)))</formula>
    </cfRule>
    <cfRule type="containsText" dxfId="152" priority="183" operator="containsText" text="未突破">
      <formula>NOT(ISERROR(SEARCH("未突破",K390)))</formula>
    </cfRule>
  </conditionalFormatting>
  <conditionalFormatting sqref="I390:J390">
    <cfRule type="expression" dxfId="151" priority="186" stopIfTrue="1">
      <formula>AND($I390&lt;&gt;"",OR($I390=#REF!,$I390=$I391,$I390=#REF!))</formula>
    </cfRule>
  </conditionalFormatting>
  <conditionalFormatting sqref="J395">
    <cfRule type="expression" dxfId="150" priority="178">
      <formula>AND($I395&lt;&gt;"107 ハーフマラソン",$I395&lt;&gt;"062 10000mW")</formula>
    </cfRule>
  </conditionalFormatting>
  <conditionalFormatting sqref="K395">
    <cfRule type="containsText" dxfId="149" priority="175" operator="containsText" text="B標準">
      <formula>NOT(ISERROR(SEARCH("B標準",K395)))</formula>
    </cfRule>
    <cfRule type="containsText" dxfId="148" priority="176" operator="containsText" text="A標準">
      <formula>NOT(ISERROR(SEARCH("A標準",K395)))</formula>
    </cfRule>
    <cfRule type="containsText" dxfId="147" priority="177" operator="containsText" text="未突破">
      <formula>NOT(ISERROR(SEARCH("未突破",K395)))</formula>
    </cfRule>
  </conditionalFormatting>
  <conditionalFormatting sqref="I395:J395">
    <cfRule type="expression" dxfId="146" priority="180" stopIfTrue="1">
      <formula>AND($I395&lt;&gt;"",OR($I395=#REF!,$I395=$I396,$I395=#REF!))</formula>
    </cfRule>
  </conditionalFormatting>
  <conditionalFormatting sqref="J400">
    <cfRule type="expression" dxfId="145" priority="172">
      <formula>AND($I400&lt;&gt;"107 ハーフマラソン",$I400&lt;&gt;"062 10000mW")</formula>
    </cfRule>
  </conditionalFormatting>
  <conditionalFormatting sqref="I400:J400">
    <cfRule type="expression" dxfId="144" priority="174" stopIfTrue="1">
      <formula>AND($I400&lt;&gt;"",OR($I400=#REF!,$I400=$I401,$I400=#REF!))</formula>
    </cfRule>
  </conditionalFormatting>
  <conditionalFormatting sqref="J85">
    <cfRule type="expression" dxfId="143" priority="166">
      <formula>AND($I85&lt;&gt;"107 ハーフマラソン",$I85&lt;&gt;"062 10000mW")</formula>
    </cfRule>
  </conditionalFormatting>
  <conditionalFormatting sqref="K85">
    <cfRule type="containsText" dxfId="142" priority="163" operator="containsText" text="B標準">
      <formula>NOT(ISERROR(SEARCH("B標準",K85)))</formula>
    </cfRule>
    <cfRule type="containsText" dxfId="141" priority="164" operator="containsText" text="A標準">
      <formula>NOT(ISERROR(SEARCH("A標準",K85)))</formula>
    </cfRule>
    <cfRule type="containsText" dxfId="140" priority="165" operator="containsText" text="未突破">
      <formula>NOT(ISERROR(SEARCH("未突破",K85)))</formula>
    </cfRule>
  </conditionalFormatting>
  <conditionalFormatting sqref="I85:J85">
    <cfRule type="expression" dxfId="139" priority="168" stopIfTrue="1">
      <formula>AND($I85&lt;&gt;"",OR($I85=#REF!,$I85=$I86,$I85=#REF!))</formula>
    </cfRule>
  </conditionalFormatting>
  <conditionalFormatting sqref="J90">
    <cfRule type="expression" dxfId="138" priority="160">
      <formula>AND($I90&lt;&gt;"107 ハーフマラソン",$I90&lt;&gt;"062 10000mW")</formula>
    </cfRule>
  </conditionalFormatting>
  <conditionalFormatting sqref="K90">
    <cfRule type="containsText" dxfId="137" priority="157" operator="containsText" text="B標準">
      <formula>NOT(ISERROR(SEARCH("B標準",K90)))</formula>
    </cfRule>
    <cfRule type="containsText" dxfId="136" priority="158" operator="containsText" text="A標準">
      <formula>NOT(ISERROR(SEARCH("A標準",K90)))</formula>
    </cfRule>
    <cfRule type="containsText" dxfId="135" priority="159" operator="containsText" text="未突破">
      <formula>NOT(ISERROR(SEARCH("未突破",K90)))</formula>
    </cfRule>
  </conditionalFormatting>
  <conditionalFormatting sqref="I90:J90">
    <cfRule type="expression" dxfId="134" priority="162" stopIfTrue="1">
      <formula>AND($I90&lt;&gt;"",OR($I90=#REF!,$I90=$I91,$I90=#REF!))</formula>
    </cfRule>
  </conditionalFormatting>
  <conditionalFormatting sqref="J95">
    <cfRule type="expression" dxfId="133" priority="154">
      <formula>AND($I95&lt;&gt;"107 ハーフマラソン",$I95&lt;&gt;"062 10000mW")</formula>
    </cfRule>
  </conditionalFormatting>
  <conditionalFormatting sqref="K95">
    <cfRule type="containsText" dxfId="132" priority="151" operator="containsText" text="B標準">
      <formula>NOT(ISERROR(SEARCH("B標準",K95)))</formula>
    </cfRule>
    <cfRule type="containsText" dxfId="131" priority="152" operator="containsText" text="A標準">
      <formula>NOT(ISERROR(SEARCH("A標準",K95)))</formula>
    </cfRule>
    <cfRule type="containsText" dxfId="130" priority="153" operator="containsText" text="未突破">
      <formula>NOT(ISERROR(SEARCH("未突破",K95)))</formula>
    </cfRule>
  </conditionalFormatting>
  <conditionalFormatting sqref="I95:J95">
    <cfRule type="expression" dxfId="129" priority="156" stopIfTrue="1">
      <formula>AND($I95&lt;&gt;"",OR($I95=#REF!,$I95=$I96,$I95=#REF!))</formula>
    </cfRule>
  </conditionalFormatting>
  <conditionalFormatting sqref="J100">
    <cfRule type="expression" dxfId="128" priority="148">
      <formula>AND($I100&lt;&gt;"107 ハーフマラソン",$I100&lt;&gt;"062 10000mW")</formula>
    </cfRule>
  </conditionalFormatting>
  <conditionalFormatting sqref="K100">
    <cfRule type="containsText" dxfId="127" priority="145" operator="containsText" text="B標準">
      <formula>NOT(ISERROR(SEARCH("B標準",K100)))</formula>
    </cfRule>
    <cfRule type="containsText" dxfId="126" priority="146" operator="containsText" text="A標準">
      <formula>NOT(ISERROR(SEARCH("A標準",K100)))</formula>
    </cfRule>
    <cfRule type="containsText" dxfId="125" priority="147" operator="containsText" text="未突破">
      <formula>NOT(ISERROR(SEARCH("未突破",K100)))</formula>
    </cfRule>
  </conditionalFormatting>
  <conditionalFormatting sqref="I100:J100">
    <cfRule type="expression" dxfId="124" priority="150" stopIfTrue="1">
      <formula>AND($I100&lt;&gt;"",OR($I100=#REF!,$I100=$I101,$I100=#REF!))</formula>
    </cfRule>
  </conditionalFormatting>
  <conditionalFormatting sqref="J105">
    <cfRule type="expression" dxfId="123" priority="142">
      <formula>AND($I105&lt;&gt;"107 ハーフマラソン",$I105&lt;&gt;"062 10000mW")</formula>
    </cfRule>
  </conditionalFormatting>
  <conditionalFormatting sqref="K105">
    <cfRule type="containsText" dxfId="122" priority="139" operator="containsText" text="B標準">
      <formula>NOT(ISERROR(SEARCH("B標準",K105)))</formula>
    </cfRule>
    <cfRule type="containsText" dxfId="121" priority="140" operator="containsText" text="A標準">
      <formula>NOT(ISERROR(SEARCH("A標準",K105)))</formula>
    </cfRule>
    <cfRule type="containsText" dxfId="120" priority="141" operator="containsText" text="未突破">
      <formula>NOT(ISERROR(SEARCH("未突破",K105)))</formula>
    </cfRule>
  </conditionalFormatting>
  <conditionalFormatting sqref="I105:J105">
    <cfRule type="expression" dxfId="119" priority="144" stopIfTrue="1">
      <formula>AND($I105&lt;&gt;"",OR($I105=#REF!,$I105=$I106,$I105=#REF!))</formula>
    </cfRule>
  </conditionalFormatting>
  <conditionalFormatting sqref="J110">
    <cfRule type="expression" dxfId="118" priority="136">
      <formula>AND($I110&lt;&gt;"107 ハーフマラソン",$I110&lt;&gt;"062 10000mW")</formula>
    </cfRule>
  </conditionalFormatting>
  <conditionalFormatting sqref="K110">
    <cfRule type="containsText" dxfId="117" priority="133" operator="containsText" text="B標準">
      <formula>NOT(ISERROR(SEARCH("B標準",K110)))</formula>
    </cfRule>
    <cfRule type="containsText" dxfId="116" priority="134" operator="containsText" text="A標準">
      <formula>NOT(ISERROR(SEARCH("A標準",K110)))</formula>
    </cfRule>
    <cfRule type="containsText" dxfId="115" priority="135" operator="containsText" text="未突破">
      <formula>NOT(ISERROR(SEARCH("未突破",K110)))</formula>
    </cfRule>
  </conditionalFormatting>
  <conditionalFormatting sqref="I110:J110">
    <cfRule type="expression" dxfId="114" priority="138" stopIfTrue="1">
      <formula>AND($I110&lt;&gt;"",OR($I110=#REF!,$I110=$I111,$I110=#REF!))</formula>
    </cfRule>
  </conditionalFormatting>
  <conditionalFormatting sqref="J115">
    <cfRule type="expression" dxfId="113" priority="130">
      <formula>AND($I115&lt;&gt;"107 ハーフマラソン",$I115&lt;&gt;"062 10000mW")</formula>
    </cfRule>
  </conditionalFormatting>
  <conditionalFormatting sqref="K115">
    <cfRule type="containsText" dxfId="112" priority="127" operator="containsText" text="B標準">
      <formula>NOT(ISERROR(SEARCH("B標準",K115)))</formula>
    </cfRule>
    <cfRule type="containsText" dxfId="111" priority="128" operator="containsText" text="A標準">
      <formula>NOT(ISERROR(SEARCH("A標準",K115)))</formula>
    </cfRule>
    <cfRule type="containsText" dxfId="110" priority="129" operator="containsText" text="未突破">
      <formula>NOT(ISERROR(SEARCH("未突破",K115)))</formula>
    </cfRule>
  </conditionalFormatting>
  <conditionalFormatting sqref="I115:J115">
    <cfRule type="expression" dxfId="109" priority="132" stopIfTrue="1">
      <formula>AND($I115&lt;&gt;"",OR($I115=#REF!,$I115=$I116,$I115=#REF!))</formula>
    </cfRule>
  </conditionalFormatting>
  <conditionalFormatting sqref="J120">
    <cfRule type="expression" dxfId="108" priority="124">
      <formula>AND($I120&lt;&gt;"107 ハーフマラソン",$I120&lt;&gt;"062 10000mW")</formula>
    </cfRule>
  </conditionalFormatting>
  <conditionalFormatting sqref="K120">
    <cfRule type="containsText" dxfId="107" priority="121" operator="containsText" text="B標準">
      <formula>NOT(ISERROR(SEARCH("B標準",K120)))</formula>
    </cfRule>
    <cfRule type="containsText" dxfId="106" priority="122" operator="containsText" text="A標準">
      <formula>NOT(ISERROR(SEARCH("A標準",K120)))</formula>
    </cfRule>
    <cfRule type="containsText" dxfId="105" priority="123" operator="containsText" text="未突破">
      <formula>NOT(ISERROR(SEARCH("未突破",K120)))</formula>
    </cfRule>
  </conditionalFormatting>
  <conditionalFormatting sqref="I120:J120">
    <cfRule type="expression" dxfId="104" priority="126" stopIfTrue="1">
      <formula>AND($I120&lt;&gt;"",OR($I120=#REF!,$I120=$I121,$I120=#REF!))</formula>
    </cfRule>
  </conditionalFormatting>
  <conditionalFormatting sqref="J125">
    <cfRule type="expression" dxfId="103" priority="118">
      <formula>AND($I125&lt;&gt;"107 ハーフマラソン",$I125&lt;&gt;"062 10000mW")</formula>
    </cfRule>
  </conditionalFormatting>
  <conditionalFormatting sqref="K125">
    <cfRule type="containsText" dxfId="102" priority="115" operator="containsText" text="B標準">
      <formula>NOT(ISERROR(SEARCH("B標準",K125)))</formula>
    </cfRule>
    <cfRule type="containsText" dxfId="101" priority="116" operator="containsText" text="A標準">
      <formula>NOT(ISERROR(SEARCH("A標準",K125)))</formula>
    </cfRule>
    <cfRule type="containsText" dxfId="100" priority="117" operator="containsText" text="未突破">
      <formula>NOT(ISERROR(SEARCH("未突破",K125)))</formula>
    </cfRule>
  </conditionalFormatting>
  <conditionalFormatting sqref="I125:J125">
    <cfRule type="expression" dxfId="99" priority="120" stopIfTrue="1">
      <formula>AND($I125&lt;&gt;"",OR($I125=#REF!,$I125=$I126,$I125=#REF!))</formula>
    </cfRule>
  </conditionalFormatting>
  <conditionalFormatting sqref="J130">
    <cfRule type="expression" dxfId="98" priority="112">
      <formula>AND($I130&lt;&gt;"107 ハーフマラソン",$I130&lt;&gt;"062 10000mW")</formula>
    </cfRule>
  </conditionalFormatting>
  <conditionalFormatting sqref="K130">
    <cfRule type="containsText" dxfId="97" priority="109" operator="containsText" text="B標準">
      <formula>NOT(ISERROR(SEARCH("B標準",K130)))</formula>
    </cfRule>
    <cfRule type="containsText" dxfId="96" priority="110" operator="containsText" text="A標準">
      <formula>NOT(ISERROR(SEARCH("A標準",K130)))</formula>
    </cfRule>
    <cfRule type="containsText" dxfId="95" priority="111" operator="containsText" text="未突破">
      <formula>NOT(ISERROR(SEARCH("未突破",K130)))</formula>
    </cfRule>
  </conditionalFormatting>
  <conditionalFormatting sqref="I130:J130">
    <cfRule type="expression" dxfId="94" priority="114" stopIfTrue="1">
      <formula>AND($I130&lt;&gt;"",OR($I130=#REF!,$I130=$I131,$I130=#REF!))</formula>
    </cfRule>
  </conditionalFormatting>
  <conditionalFormatting sqref="J135">
    <cfRule type="expression" dxfId="93" priority="106">
      <formula>AND($I135&lt;&gt;"107 ハーフマラソン",$I135&lt;&gt;"062 10000mW")</formula>
    </cfRule>
  </conditionalFormatting>
  <conditionalFormatting sqref="K135">
    <cfRule type="containsText" dxfId="92" priority="103" operator="containsText" text="B標準">
      <formula>NOT(ISERROR(SEARCH("B標準",K135)))</formula>
    </cfRule>
    <cfRule type="containsText" dxfId="91" priority="104" operator="containsText" text="A標準">
      <formula>NOT(ISERROR(SEARCH("A標準",K135)))</formula>
    </cfRule>
    <cfRule type="containsText" dxfId="90" priority="105" operator="containsText" text="未突破">
      <formula>NOT(ISERROR(SEARCH("未突破",K135)))</formula>
    </cfRule>
  </conditionalFormatting>
  <conditionalFormatting sqref="I135:J135">
    <cfRule type="expression" dxfId="89" priority="108" stopIfTrue="1">
      <formula>AND($I135&lt;&gt;"",OR($I135=#REF!,$I135=$I136,$I135=#REF!))</formula>
    </cfRule>
  </conditionalFormatting>
  <conditionalFormatting sqref="J140">
    <cfRule type="expression" dxfId="88" priority="100">
      <formula>AND($I140&lt;&gt;"107 ハーフマラソン",$I140&lt;&gt;"062 10000mW")</formula>
    </cfRule>
  </conditionalFormatting>
  <conditionalFormatting sqref="K140">
    <cfRule type="containsText" dxfId="87" priority="97" operator="containsText" text="B標準">
      <formula>NOT(ISERROR(SEARCH("B標準",K140)))</formula>
    </cfRule>
    <cfRule type="containsText" dxfId="86" priority="98" operator="containsText" text="A標準">
      <formula>NOT(ISERROR(SEARCH("A標準",K140)))</formula>
    </cfRule>
    <cfRule type="containsText" dxfId="85" priority="99" operator="containsText" text="未突破">
      <formula>NOT(ISERROR(SEARCH("未突破",K140)))</formula>
    </cfRule>
  </conditionalFormatting>
  <conditionalFormatting sqref="I140:J140">
    <cfRule type="expression" dxfId="84" priority="102" stopIfTrue="1">
      <formula>AND($I140&lt;&gt;"",OR($I140=#REF!,$I140=$I141,$I140=#REF!))</formula>
    </cfRule>
  </conditionalFormatting>
  <conditionalFormatting sqref="J145">
    <cfRule type="expression" dxfId="83" priority="94">
      <formula>AND($I145&lt;&gt;"107 ハーフマラソン",$I145&lt;&gt;"062 10000mW")</formula>
    </cfRule>
  </conditionalFormatting>
  <conditionalFormatting sqref="K145">
    <cfRule type="containsText" dxfId="82" priority="91" operator="containsText" text="B標準">
      <formula>NOT(ISERROR(SEARCH("B標準",K145)))</formula>
    </cfRule>
    <cfRule type="containsText" dxfId="81" priority="92" operator="containsText" text="A標準">
      <formula>NOT(ISERROR(SEARCH("A標準",K145)))</formula>
    </cfRule>
    <cfRule type="containsText" dxfId="80" priority="93" operator="containsText" text="未突破">
      <formula>NOT(ISERROR(SEARCH("未突破",K145)))</formula>
    </cfRule>
  </conditionalFormatting>
  <conditionalFormatting sqref="I145:J145">
    <cfRule type="expression" dxfId="79" priority="96" stopIfTrue="1">
      <formula>AND($I145&lt;&gt;"",OR($I145=#REF!,$I145=$I146,$I145=#REF!))</formula>
    </cfRule>
  </conditionalFormatting>
  <conditionalFormatting sqref="J150">
    <cfRule type="expression" dxfId="78" priority="88">
      <formula>AND($I150&lt;&gt;"107 ハーフマラソン",$I150&lt;&gt;"062 10000mW")</formula>
    </cfRule>
  </conditionalFormatting>
  <conditionalFormatting sqref="K150">
    <cfRule type="containsText" dxfId="77" priority="85" operator="containsText" text="B標準">
      <formula>NOT(ISERROR(SEARCH("B標準",K150)))</formula>
    </cfRule>
    <cfRule type="containsText" dxfId="76" priority="86" operator="containsText" text="A標準">
      <formula>NOT(ISERROR(SEARCH("A標準",K150)))</formula>
    </cfRule>
    <cfRule type="containsText" dxfId="75" priority="87" operator="containsText" text="未突破">
      <formula>NOT(ISERROR(SEARCH("未突破",K150)))</formula>
    </cfRule>
  </conditionalFormatting>
  <conditionalFormatting sqref="I150:J150">
    <cfRule type="expression" dxfId="74" priority="90" stopIfTrue="1">
      <formula>AND($I150&lt;&gt;"",OR($I150=#REF!,$I150=$I151,$I150=#REF!))</formula>
    </cfRule>
  </conditionalFormatting>
  <conditionalFormatting sqref="J155">
    <cfRule type="expression" dxfId="73" priority="82">
      <formula>AND($I155&lt;&gt;"107 ハーフマラソン",$I155&lt;&gt;"062 10000mW")</formula>
    </cfRule>
  </conditionalFormatting>
  <conditionalFormatting sqref="K155">
    <cfRule type="containsText" dxfId="72" priority="79" operator="containsText" text="B標準">
      <formula>NOT(ISERROR(SEARCH("B標準",K155)))</formula>
    </cfRule>
    <cfRule type="containsText" dxfId="71" priority="80" operator="containsText" text="A標準">
      <formula>NOT(ISERROR(SEARCH("A標準",K155)))</formula>
    </cfRule>
    <cfRule type="containsText" dxfId="70" priority="81" operator="containsText" text="未突破">
      <formula>NOT(ISERROR(SEARCH("未突破",K155)))</formula>
    </cfRule>
  </conditionalFormatting>
  <conditionalFormatting sqref="I155:J155">
    <cfRule type="expression" dxfId="69" priority="84" stopIfTrue="1">
      <formula>AND($I155&lt;&gt;"",OR($I155=#REF!,$I155=$I156,$I155=#REF!))</formula>
    </cfRule>
  </conditionalFormatting>
  <conditionalFormatting sqref="J160">
    <cfRule type="expression" dxfId="68" priority="76">
      <formula>AND($I160&lt;&gt;"107 ハーフマラソン",$I160&lt;&gt;"062 10000mW")</formula>
    </cfRule>
  </conditionalFormatting>
  <conditionalFormatting sqref="K160">
    <cfRule type="containsText" dxfId="67" priority="73" operator="containsText" text="B標準">
      <formula>NOT(ISERROR(SEARCH("B標準",K160)))</formula>
    </cfRule>
    <cfRule type="containsText" dxfId="66" priority="74" operator="containsText" text="A標準">
      <formula>NOT(ISERROR(SEARCH("A標準",K160)))</formula>
    </cfRule>
    <cfRule type="containsText" dxfId="65" priority="75" operator="containsText" text="未突破">
      <formula>NOT(ISERROR(SEARCH("未突破",K160)))</formula>
    </cfRule>
  </conditionalFormatting>
  <conditionalFormatting sqref="I160:J160">
    <cfRule type="expression" dxfId="64" priority="78" stopIfTrue="1">
      <formula>AND($I160&lt;&gt;"",OR($I160=#REF!,$I160=$I161,$I160=#REF!))</formula>
    </cfRule>
  </conditionalFormatting>
  <conditionalFormatting sqref="J165">
    <cfRule type="expression" dxfId="63" priority="70">
      <formula>AND($I165&lt;&gt;"107 ハーフマラソン",$I165&lt;&gt;"062 10000mW")</formula>
    </cfRule>
  </conditionalFormatting>
  <conditionalFormatting sqref="K165">
    <cfRule type="containsText" dxfId="62" priority="67" operator="containsText" text="B標準">
      <formula>NOT(ISERROR(SEARCH("B標準",K165)))</formula>
    </cfRule>
    <cfRule type="containsText" dxfId="61" priority="68" operator="containsText" text="A標準">
      <formula>NOT(ISERROR(SEARCH("A標準",K165)))</formula>
    </cfRule>
    <cfRule type="containsText" dxfId="60" priority="69" operator="containsText" text="未突破">
      <formula>NOT(ISERROR(SEARCH("未突破",K165)))</formula>
    </cfRule>
  </conditionalFormatting>
  <conditionalFormatting sqref="I165:J165">
    <cfRule type="expression" dxfId="59" priority="72" stopIfTrue="1">
      <formula>AND($I165&lt;&gt;"",OR($I165=#REF!,$I165=$I166,$I165=#REF!))</formula>
    </cfRule>
  </conditionalFormatting>
  <conditionalFormatting sqref="J170">
    <cfRule type="expression" dxfId="58" priority="64">
      <formula>AND($I170&lt;&gt;"107 ハーフマラソン",$I170&lt;&gt;"062 10000mW")</formula>
    </cfRule>
  </conditionalFormatting>
  <conditionalFormatting sqref="K170">
    <cfRule type="containsText" dxfId="57" priority="61" operator="containsText" text="B標準">
      <formula>NOT(ISERROR(SEARCH("B標準",K170)))</formula>
    </cfRule>
    <cfRule type="containsText" dxfId="56" priority="62" operator="containsText" text="A標準">
      <formula>NOT(ISERROR(SEARCH("A標準",K170)))</formula>
    </cfRule>
    <cfRule type="containsText" dxfId="55" priority="63" operator="containsText" text="未突破">
      <formula>NOT(ISERROR(SEARCH("未突破",K170)))</formula>
    </cfRule>
  </conditionalFormatting>
  <conditionalFormatting sqref="I170:J170">
    <cfRule type="expression" dxfId="54" priority="66" stopIfTrue="1">
      <formula>AND($I170&lt;&gt;"",OR($I170=#REF!,$I170=$I171,$I170=#REF!))</formula>
    </cfRule>
  </conditionalFormatting>
  <conditionalFormatting sqref="J175">
    <cfRule type="expression" dxfId="53" priority="58">
      <formula>AND($I175&lt;&gt;"107 ハーフマラソン",$I175&lt;&gt;"062 10000mW")</formula>
    </cfRule>
  </conditionalFormatting>
  <conditionalFormatting sqref="K175">
    <cfRule type="containsText" dxfId="52" priority="55" operator="containsText" text="B標準">
      <formula>NOT(ISERROR(SEARCH("B標準",K175)))</formula>
    </cfRule>
    <cfRule type="containsText" dxfId="51" priority="56" operator="containsText" text="A標準">
      <formula>NOT(ISERROR(SEARCH("A標準",K175)))</formula>
    </cfRule>
    <cfRule type="containsText" dxfId="50" priority="57" operator="containsText" text="未突破">
      <formula>NOT(ISERROR(SEARCH("未突破",K175)))</formula>
    </cfRule>
  </conditionalFormatting>
  <conditionalFormatting sqref="I175:J175">
    <cfRule type="expression" dxfId="49" priority="60" stopIfTrue="1">
      <formula>AND($I175&lt;&gt;"",OR($I175=#REF!,$I175=$I176,$I175=#REF!))</formula>
    </cfRule>
  </conditionalFormatting>
  <conditionalFormatting sqref="J180">
    <cfRule type="expression" dxfId="48" priority="52">
      <formula>AND($I180&lt;&gt;"107 ハーフマラソン",$I180&lt;&gt;"062 10000mW")</formula>
    </cfRule>
  </conditionalFormatting>
  <conditionalFormatting sqref="K180">
    <cfRule type="containsText" dxfId="47" priority="49" operator="containsText" text="B標準">
      <formula>NOT(ISERROR(SEARCH("B標準",K180)))</formula>
    </cfRule>
    <cfRule type="containsText" dxfId="46" priority="50" operator="containsText" text="A標準">
      <formula>NOT(ISERROR(SEARCH("A標準",K180)))</formula>
    </cfRule>
    <cfRule type="containsText" dxfId="45" priority="51" operator="containsText" text="未突破">
      <formula>NOT(ISERROR(SEARCH("未突破",K180)))</formula>
    </cfRule>
  </conditionalFormatting>
  <conditionalFormatting sqref="I180:J180">
    <cfRule type="expression" dxfId="44" priority="54" stopIfTrue="1">
      <formula>AND($I180&lt;&gt;"",OR($I180=#REF!,$I180=$I181,$I180=#REF!))</formula>
    </cfRule>
  </conditionalFormatting>
  <conditionalFormatting sqref="J185">
    <cfRule type="expression" dxfId="43" priority="46">
      <formula>AND($I185&lt;&gt;"107 ハーフマラソン",$I185&lt;&gt;"062 10000mW")</formula>
    </cfRule>
  </conditionalFormatting>
  <conditionalFormatting sqref="K185">
    <cfRule type="containsText" dxfId="42" priority="43" operator="containsText" text="B標準">
      <formula>NOT(ISERROR(SEARCH("B標準",K185)))</formula>
    </cfRule>
    <cfRule type="containsText" dxfId="41" priority="44" operator="containsText" text="A標準">
      <formula>NOT(ISERROR(SEARCH("A標準",K185)))</formula>
    </cfRule>
    <cfRule type="containsText" dxfId="40" priority="45" operator="containsText" text="未突破">
      <formula>NOT(ISERROR(SEARCH("未突破",K185)))</formula>
    </cfRule>
  </conditionalFormatting>
  <conditionalFormatting sqref="I185:J185">
    <cfRule type="expression" dxfId="39" priority="48" stopIfTrue="1">
      <formula>AND($I185&lt;&gt;"",OR($I185=#REF!,$I185=$I186,$I185=#REF!))</formula>
    </cfRule>
  </conditionalFormatting>
  <conditionalFormatting sqref="J190">
    <cfRule type="expression" dxfId="38" priority="40">
      <formula>AND($I190&lt;&gt;"107 ハーフマラソン",$I190&lt;&gt;"062 10000mW")</formula>
    </cfRule>
  </conditionalFormatting>
  <conditionalFormatting sqref="K190">
    <cfRule type="containsText" dxfId="37" priority="37" operator="containsText" text="B標準">
      <formula>NOT(ISERROR(SEARCH("B標準",K190)))</formula>
    </cfRule>
    <cfRule type="containsText" dxfId="36" priority="38" operator="containsText" text="A標準">
      <formula>NOT(ISERROR(SEARCH("A標準",K190)))</formula>
    </cfRule>
    <cfRule type="containsText" dxfId="35" priority="39" operator="containsText" text="未突破">
      <formula>NOT(ISERROR(SEARCH("未突破",K190)))</formula>
    </cfRule>
  </conditionalFormatting>
  <conditionalFormatting sqref="I190:J190">
    <cfRule type="expression" dxfId="34" priority="42" stopIfTrue="1">
      <formula>AND($I190&lt;&gt;"",OR($I190=#REF!,$I190=$I191,$I190=#REF!))</formula>
    </cfRule>
  </conditionalFormatting>
  <conditionalFormatting sqref="J195">
    <cfRule type="expression" dxfId="33" priority="34">
      <formula>AND($I195&lt;&gt;"107 ハーフマラソン",$I195&lt;&gt;"062 10000mW")</formula>
    </cfRule>
  </conditionalFormatting>
  <conditionalFormatting sqref="K195">
    <cfRule type="containsText" dxfId="32" priority="31" operator="containsText" text="B標準">
      <formula>NOT(ISERROR(SEARCH("B標準",K195)))</formula>
    </cfRule>
    <cfRule type="containsText" dxfId="31" priority="32" operator="containsText" text="A標準">
      <formula>NOT(ISERROR(SEARCH("A標準",K195)))</formula>
    </cfRule>
    <cfRule type="containsText" dxfId="30" priority="33" operator="containsText" text="未突破">
      <formula>NOT(ISERROR(SEARCH("未突破",K195)))</formula>
    </cfRule>
  </conditionalFormatting>
  <conditionalFormatting sqref="I195:J195">
    <cfRule type="expression" dxfId="29" priority="36" stopIfTrue="1">
      <formula>AND($I195&lt;&gt;"",OR($I195=#REF!,$I195=$I196,$I195=#REF!))</formula>
    </cfRule>
  </conditionalFormatting>
  <conditionalFormatting sqref="J200">
    <cfRule type="expression" dxfId="28" priority="28">
      <formula>AND($I200&lt;&gt;"107 ハーフマラソン",$I200&lt;&gt;"062 10000mW")</formula>
    </cfRule>
  </conditionalFormatting>
  <conditionalFormatting sqref="K200">
    <cfRule type="containsText" dxfId="27" priority="25" operator="containsText" text="B標準">
      <formula>NOT(ISERROR(SEARCH("B標準",K200)))</formula>
    </cfRule>
    <cfRule type="containsText" dxfId="26" priority="26" operator="containsText" text="A標準">
      <formula>NOT(ISERROR(SEARCH("A標準",K200)))</formula>
    </cfRule>
    <cfRule type="containsText" dxfId="25" priority="27" operator="containsText" text="未突破">
      <formula>NOT(ISERROR(SEARCH("未突破",K200)))</formula>
    </cfRule>
  </conditionalFormatting>
  <conditionalFormatting sqref="I200:J200">
    <cfRule type="expression" dxfId="24" priority="30" stopIfTrue="1">
      <formula>AND($I200&lt;&gt;"",OR($I200=#REF!,$I200=$I201,$I200=#REF!))</formula>
    </cfRule>
  </conditionalFormatting>
  <conditionalFormatting sqref="J205">
    <cfRule type="expression" dxfId="23" priority="22">
      <formula>AND($I205&lt;&gt;"107 ハーフマラソン",$I205&lt;&gt;"062 10000mW")</formula>
    </cfRule>
  </conditionalFormatting>
  <conditionalFormatting sqref="K205">
    <cfRule type="containsText" dxfId="22" priority="19" operator="containsText" text="B標準">
      <formula>NOT(ISERROR(SEARCH("B標準",K205)))</formula>
    </cfRule>
    <cfRule type="containsText" dxfId="21" priority="20" operator="containsText" text="A標準">
      <formula>NOT(ISERROR(SEARCH("A標準",K205)))</formula>
    </cfRule>
    <cfRule type="containsText" dxfId="20" priority="21" operator="containsText" text="未突破">
      <formula>NOT(ISERROR(SEARCH("未突破",K205)))</formula>
    </cfRule>
  </conditionalFormatting>
  <conditionalFormatting sqref="I205:J205">
    <cfRule type="expression" dxfId="19" priority="24" stopIfTrue="1">
      <formula>AND($I205&lt;&gt;"",OR($I205=#REF!,$I205=$I206,$I205=#REF!))</formula>
    </cfRule>
  </conditionalFormatting>
  <conditionalFormatting sqref="J210">
    <cfRule type="expression" dxfId="18" priority="16">
      <formula>AND($I210&lt;&gt;"107 ハーフマラソン",$I210&lt;&gt;"062 10000mW")</formula>
    </cfRule>
  </conditionalFormatting>
  <conditionalFormatting sqref="K210">
    <cfRule type="containsText" dxfId="17" priority="13" operator="containsText" text="B標準">
      <formula>NOT(ISERROR(SEARCH("B標準",K210)))</formula>
    </cfRule>
    <cfRule type="containsText" dxfId="16" priority="14" operator="containsText" text="A標準">
      <formula>NOT(ISERROR(SEARCH("A標準",K210)))</formula>
    </cfRule>
    <cfRule type="containsText" dxfId="15" priority="15" operator="containsText" text="未突破">
      <formula>NOT(ISERROR(SEARCH("未突破",K210)))</formula>
    </cfRule>
  </conditionalFormatting>
  <conditionalFormatting sqref="I210:J210">
    <cfRule type="expression" dxfId="14" priority="18" stopIfTrue="1">
      <formula>AND($I210&lt;&gt;"",OR($I210=#REF!,$I210=$I211,$I210=#REF!))</formula>
    </cfRule>
  </conditionalFormatting>
  <conditionalFormatting sqref="J215">
    <cfRule type="expression" dxfId="13" priority="10">
      <formula>AND($I215&lt;&gt;"107 ハーフマラソン",$I215&lt;&gt;"062 10000mW")</formula>
    </cfRule>
  </conditionalFormatting>
  <conditionalFormatting sqref="K215">
    <cfRule type="containsText" dxfId="12" priority="7" operator="containsText" text="B標準">
      <formula>NOT(ISERROR(SEARCH("B標準",K215)))</formula>
    </cfRule>
    <cfRule type="containsText" dxfId="11" priority="8" operator="containsText" text="A標準">
      <formula>NOT(ISERROR(SEARCH("A標準",K215)))</formula>
    </cfRule>
    <cfRule type="containsText" dxfId="10" priority="9" operator="containsText" text="未突破">
      <formula>NOT(ISERROR(SEARCH("未突破",K215)))</formula>
    </cfRule>
  </conditionalFormatting>
  <conditionalFormatting sqref="I215:J215">
    <cfRule type="expression" dxfId="9" priority="12" stopIfTrue="1">
      <formula>AND($I215&lt;&gt;"",OR($I215=#REF!,$I215=$I216,$I215=#REF!))</formula>
    </cfRule>
  </conditionalFormatting>
  <conditionalFormatting sqref="J220">
    <cfRule type="expression" dxfId="8" priority="4">
      <formula>AND($I220&lt;&gt;"107 ハーフマラソン",$I220&lt;&gt;"062 10000mW")</formula>
    </cfRule>
  </conditionalFormatting>
  <conditionalFormatting sqref="K220">
    <cfRule type="containsText" dxfId="7" priority="1" operator="containsText" text="B標準">
      <formula>NOT(ISERROR(SEARCH("B標準",K220)))</formula>
    </cfRule>
    <cfRule type="containsText" dxfId="6" priority="2" operator="containsText" text="A標準">
      <formula>NOT(ISERROR(SEARCH("A標準",K220)))</formula>
    </cfRule>
    <cfRule type="containsText" dxfId="5" priority="3" operator="containsText" text="未突破">
      <formula>NOT(ISERROR(SEARCH("未突破",K220)))</formula>
    </cfRule>
  </conditionalFormatting>
  <conditionalFormatting sqref="I220:J220">
    <cfRule type="expression" dxfId="4" priority="6" stopIfTrue="1">
      <formula>AND($I220&lt;&gt;"",OR($I220=#REF!,$I220=$I221,$I220=#REF!))</formula>
    </cfRule>
  </conditionalFormatting>
  <conditionalFormatting sqref="I5 I10 I15 I20 I25 I30 I35 I40 I45 I50 I55 I60 I65 I70 I75 I80 I225 I230 I235 I240 I245 I250 I255 I260 I265 I270 I275 I280 I285 I290 I295 I300 I305 I310 I315 I320 I325 I330 I335 I340 I345 I350 I355 I360 I365 I370 I375 I380 I385 I390 I395 I400 I85 I90 I95 I100 I105 I110 I115 I120 I125 I130 I135 I140 I145 I150 I155 I160 I165 I170 I175 I180 I185 I190 I195 I200 I205 I210 I215 I220">
    <cfRule type="expression" dxfId="3" priority="3939">
      <formula>AND($I5&lt;&gt;"",OR($BG5&gt;=4,$BH5&gt;=2))</formula>
    </cfRule>
  </conditionalFormatting>
  <dataValidations xWindow="96" yWindow="566" count="12">
    <dataValidation type="list" allowBlank="1" showInputMessage="1" showErrorMessage="1" sqref="I225 I205 I210 I215 I5 I395 I390 I380 I10 I200 I15 I20 I25 I30 I35 I40 I45 I50 I55 I60 I65 I70 I75 I80 I400 I85 I90 I95 I100 I105 I110 I115 I120 I125 I130 I135 I140 I145 I150 I155 I160 I165 I170 I175 I180 I185 I195 I230 I235 I240 I245 I250 I255 I260 I265 I270 I275 I280 I285 I290 I295 I300 I305 I310 I315 I320 I325 I330 I335 I340 I345 I350 I355 I360 I365 I370 I375 I385 I190 I220" xr:uid="{00000000-0002-0000-0200-000000000000}">
      <formula1>男子種目</formula1>
    </dataValidation>
    <dataValidation type="list" allowBlank="1" showInputMessage="1" showErrorMessage="1" sqref="Z205:Z206 Z210:Z211 Z220:Z221 Z5:Z6 Z385:Z386 Z375:Z376 Z390:Z391 Z215:Z216 Z10:Z11 Z15:Z16 Z20:Z21 Z25:Z26 Z30:Z31 Z35:Z36 Z40:Z41 Z45:Z46 Z50:Z51 Z55:Z56 Z60:Z61 Z65:Z66 Z70:Z71 Z75:Z76 Z395:Z396 Z80:Z81 Z85:Z86 Z90:Z91 Z95:Z96 Z100:Z101 Z105:Z106 Z110:Z111 Z115:Z116 Z120:Z121 Z125:Z126 Z130:Z131 Z135:Z136 Z140:Z141 Z145:Z146 Z150:Z151 Z155:Z156 Z160:Z161 Z165:Z166 Z170:Z171 Z175:Z176 Z180:Z181 Z190:Z191 Z195:Z196 Z200:Z201 Z225:Z226 Z230:Z231 Z235:Z236 Z240:Z241 Z245:Z246 Z250:Z251 Z255:Z256 Z260:Z261 Z265:Z266 Z270:Z271 Z275:Z276 Z280:Z281 Z285:Z286 Z290:Z291 Z295:Z296 Z300:Z301 Z305:Z306 Z310:Z311 Z315:Z316 Z320:Z321 Z325:Z326 Z330:Z331 Z335:Z336 Z340:Z341 Z345:Z346 Z350:Z351 Z355:Z356 Z360:Z361 Z365:Z366 Z370:Z371 Z380:Z381 Z185:Z186 Z400:Z401" xr:uid="{00000000-0002-0000-0200-000001000000}">
      <formula1>樹立日③</formula1>
    </dataValidation>
    <dataValidation type="list" allowBlank="1" showInputMessage="1" showErrorMessage="1" sqref="X205:X206 X210:X211 X220:X221 X5:X6 X385:X386 X375:X376 X390:X391 X215:X216 X10:X11 X15:X16 X20:X21 X25:X26 X30:X31 X35:X36 X40:X41 X45:X46 X50:X51 X55:X56 X60:X61 X65:X66 X70:X71 X75:X76 X395:X396 X80:X81 X85:X86 X90:X91 X95:X96 X100:X101 X105:X106 X110:X111 X115:X116 X120:X121 X125:X126 X130:X131 X135:X136 X140:X141 X145:X146 X150:X151 X155:X156 X160:X161 X165:X166 X170:X171 X175:X176 X180:X181 X190:X191 X195:X196 X200:X201 X225:X226 X230:X231 X235:X236 X240:X241 X245:X246 X250:X251 X255:X256 X260:X261 X265:X266 X270:X271 X275:X276 X280:X281 X285:X286 X290:X291 X295:X296 X300:X301 X305:X306 X310:X311 X315:X316 X320:X321 X325:X326 X330:X331 X335:X336 X340:X341 X345:X346 X350:X351 X355:X356 X360:X361 X365:X366 X370:X371 X380:X381 X185:X186 X400:X401" xr:uid="{00000000-0002-0000-0200-000002000000}">
      <formula1>樹立日②</formula1>
    </dataValidation>
    <dataValidation type="list" allowBlank="1" showInputMessage="1" showErrorMessage="1" sqref="V205:V206 V210:V211 V220:V221 V5:V6 V385:V386 V375:V376 V390:V391 V215:V216 V10:V11 V15:V16 V20:V21 V25:V26 V30:V31 V35:V36 V40:V41 V45:V46 V50:V51 V55:V56 V60:V61 V65:V66 V70:V71 V75:V76 V395:V396 V80:V81 V85:V86 V90:V91 V95:V96 V100:V101 V105:V106 V110:V111 V115:V116 V120:V121 V125:V126 V130:V131 V135:V136 V140:V141 V145:V146 V150:V151 V155:V156 V160:V161 V165:V166 V170:V171 V175:V176 V180:V181 V190:V191 V195:V196 V200:V201 V225:V226 V230:V231 V235:V236 V240:V241 V245:V246 V250:V251 V255:V256 V260:V261 V265:V266 V270:V271 V275:V276 V280:V281 V285:V286 V290:V291 V295:V296 V300:V301 V305:V306 V310:V311 V315:V316 V320:V321 V325:V326 V330:V331 V335:V336 V340:V341 V345:V346 V350:V351 V355:V356 V360:V361 V365:V366 V370:V371 V380:V381 V185:V186 V400:V401" xr:uid="{00000000-0002-0000-0200-000003000000}">
      <formula1>樹立日①</formula1>
    </dataValidation>
    <dataValidation type="list" allowBlank="1" showInputMessage="1" showErrorMessage="1" sqref="C210 C205 C200 C195 C185 C180 C175 C170 C165 C160 C155 C150 C145 C140 C135 C130 C125 C120 C115 C110 C105 C100 C95 C90 C85 C400 C80 C75 C70 C65 C60 C55 C50 C45 C40 C35 C30 C25 C20 C15 C10 C395 C380 C390 C190 C225 C215 C230 C235 C240 C245 C250 C255 C260 C265 C270 C275 C280 C285 C290 C295 C300 C305 C310 C315 C320 C325 C330 C335 C340 C345 C350 C355 C360 C365 C370 C375 C385 C5 C220" xr:uid="{00000000-0002-0000-0200-000004000000}">
      <formula1>"○,"</formula1>
    </dataValidation>
    <dataValidation type="list" allowBlank="1" showInputMessage="1" showErrorMessage="1" sqref="L210:L211 L215:L216 L225:L226 L5:L6 L390:L391 L380:L381 L395:L396 L10:L11 L15:L16 L20:L21 L25:L26 L30:L31 L35:L36 L40:L41 L45:L46 L50:L51 L55:L56 L60:L61 L65:L66 L70:L71 L75:L76 L80:L81 L400:L401 L85:L86 L90:L91 L95:L96 L100:L101 L105:L106 L110:L111 L115:L116 L120:L121 L125:L126 L130:L131 L135:L136 L140:L141 L145:L146 L150:L151 L155:L156 L160:L161 L165:L166 L170:L171 L175:L176 L180:L181 L185:L186 L195:L196 L200:L201 L205:L206 L230:L231 L235:L236 L240:L241 L245:L246 L250:L251 L255:L256 L260:L261 L265:L266 L270:L271 L275:L276 L280:L281 L285:L286 L290:L291 L295:L296 L300:L301 L305:L306 L310:L311 L315:L316 L320:L321 L325:L326 L330:L331 L335:L336 L340:L341 L345:L346 L350:L351 L355:L356 L360:L361 L365:L366 L370:L371 L375:L376 L385:L386 L190:L191 L220:L221" xr:uid="{00000000-0002-0000-0200-000005000000}">
      <formula1>"有,無"</formula1>
    </dataValidation>
    <dataValidation type="list" allowBlank="1" showInputMessage="1" showErrorMessage="1" sqref="J5 J220 J190 J390 J80 J75 J70 J65 J60 J55 J50 J45 J40 J35 J30 J25 J20 J15 J10 J395 J240 J235 J230 J225 J215 J210 J205 J200 J195 J185 J180 J175 J170 J165 J160 J155 J150 J145 J140 J135 J130 J125 J120 J115 J110 J105 J100 J95 J90 J85 J385 J380 J375 J370 J365 J360 J355 J350 J345 J340 J335 J330 J325 J320 J315 J310 J305 J300 J295 J290 J285 J280 J275 J270 J265 J260 J255 J250 J245 J400" xr:uid="{00000000-0002-0000-0200-000007000000}">
      <formula1>INDIRECT($AX5)</formula1>
    </dataValidation>
    <dataValidation allowBlank="1" showInputMessage="1" showErrorMessage="1" promptTitle="ナンバー" prompt="主催者側で設定しますので、入力しないでください。" sqref="B5" xr:uid="{28AE1D55-5052-4FE3-9C70-41A27FB2668A}"/>
    <dataValidation type="list" allowBlank="1" showInputMessage="1" showErrorMessage="1" sqref="AK370 AK175 AK285 AK5 AK180 AK390 AK335 AK380 AK185 AK395 AK290 AK10 AK195 AK15 AK360 AK20 AK200 AK25 AK295 AK30 AK205 AK35 AK340 AK40 AK210 AK45 AK300 AK50 AK215 AK55 AK385 AK60 AK225 AK65 AK305 AK70 AK230 AK75 AK345 AK80 AK235 AK400 AK310 AK85 AK240 AK90 AK365 AK95 AK245 AK100 AK315 AK105 AK250 AK110 AK350 AK115 AK255 AK120 AK320 AK125 AK260 AK130 AK375 AK135 AK265 AK140 AK325 AK145 AK270 AK150 AK355 AK155 AK275 AK160 AK330 AK165 AK280 AK170 AK190 AK220" xr:uid="{00000000-0002-0000-0200-000009000000}">
      <formula1>番号①</formula1>
    </dataValidation>
    <dataValidation type="list" allowBlank="1" showInputMessage="1" showErrorMessage="1" sqref="AM370 AO370 AM175 AO175 AQ175 AM285 AO285 AQ285 AM5 AO5 AQ5 AM180 AO180 AQ180 AM390 AO390 AQ390 AM335 AO335 AQ335 AM380 AO380 AQ380 AM185 AO185 AQ185 AM395 AO395 AQ395 AM290 AO290 AQ290 AM10 AO10 AQ10 AM195 AO195 AQ195 AM15 AO15 AQ15 AM360 AO360 AQ360 AM20 AO20 AQ20 AM200 AO200 AQ200 AM25 AO25 AQ25 AM295 AO295 AQ295 AM30 AO30 AQ30 AM205 AO205 AQ205 AM35 AO35 AQ35 AM340 AO340 AQ340 AM40 AO40 AQ40 AM210 AO210 AQ210 AM45 AO45 AQ45 AM300 AO300 AQ300 AM50 AO50 AQ50 AM215 AO215 AQ215 AM55 AO55 AQ55 AM385 AO385 AQ385 AM60 AO60 AQ60 AM225 AO225 AQ225 AM65 AO65 AQ65 AM305 AO305 AQ305 AM70 AO70 AQ70 AM230 AO230 AQ230 AM75 AO75 AQ75 AM345 AO345 AQ345 AM80 AO80 AQ80 AM235 AO235 AQ235 AM400 AO400 AQ400 AM310 AO310 AQ310 AM85 AO85 AQ85 AM240 AO240 AQ240 AM90 AO90 AQ90 AM365 AO365 AQ365 AM95 AO95 AQ95 AM245 AO245 AQ245 AM100 AO100 AQ100 AM315 AO315 AQ315 AM105 AO105 AQ105 AM250 AO250 AQ250 AM110 AO110 AQ110 AM350 AO350 AQ350 AM115 AO115 AQ115 AM255 AO255 AQ255 AM120 AO120 AQ120 AM320 AO320 AQ320 AM125 AO125 AQ125 AM260 AO260 AQ260 AM130 AO130 AQ130 AM375 AO375 AQ375 AM135 AO135 AQ135 AM265 AO265 AQ265 AM140 AO140 AQ140 AM325 AO325 AQ325 AM145 AO145 AQ145 AM270 AO270 AQ270 AM150 AO150 AQ150 AM355 AO355 AQ355 AM155 AO155 AQ155 AM275 AO275 AQ275 AM160 AO160 AQ160 AM330 AO330 AQ330 AM165 AO165 AQ165 AM280 AO280 AQ280 AM170 AO170 AQ170 AQ370 AM190 AO190 AQ190 AM220 AO220 AQ220" xr:uid="{00000000-0002-0000-0200-00000A000000}">
      <formula1>番号②</formula1>
    </dataValidation>
    <dataValidation type="list" allowBlank="1" showErrorMessage="1" prompt="▽をクリックし、ノブを上にスライドすると登録番号が表示されます。" sqref="D5:D6 D220:D221 D395:D396 D390:D391 D385:D386 D380:D381 D375:D376 D370:D371 D365:D366 D360:D361 D355:D356 D350:D351 D345:D346 D340:D341 D335:D336 D330:D331 D325:D326 D320:D321 D315:D316 D310:D311 D305:D306 D300:D301 D295:D296 D290:D291 D285:D286 D280:D281 D275:D276 D270:D271 D265:D266 D260:D261 D255:D256 D250:D251 D245:D246 D240:D241 D235:D236 D230:D231 D225:D226 D215:D216 D210:D211 D205:D206 D200:D201 D195:D196 D190:D191 D185:D186 D180:D181 D175:D176 D170:D171 D165:D166 D160:D161 D155:D156 D150:D151 D145:D146 D140:D141 D135:D136 D130:D131 D125:D126 D120:D121 D115:D116 D110:D111 D105:D106 D100:D101 D95:D96 D90:D91 D85:D86 D400:D401 D80:D81 D75:D76 D70:D71 D65:D66 D60:D61 D55:D56 D50:D51 D45:D46 D40:D41 D35:D36 D30:D31 D25:D26 D20:D21 D15:D16 D10:D11" xr:uid="{4144C758-F443-4198-9A01-F27BBE5DBD94}">
      <formula1>INDIRECT($AW5)</formula1>
    </dataValidation>
    <dataValidation imeMode="halfAlpha" allowBlank="1" showInputMessage="1" showErrorMessage="1" prompt="何も入力しないでください。" sqref="B20:B21 B10:B11 B15:B16 B25:B26 B30:B31 B35:B36 B40:B41 B45:B46 B50:B51 B55:B56 B60:B61 B65:B66 B70:B71 B75:B76 B80:B81 B85:B86 B90:B91 B95:B96 B100:B101 B105:B106 B110:B111 B115:B116 B120:B121 B125:B126 B130:B131 B135:B136 B140:B141 B145:B146 B150:B151 B155:B156 B160:B161 B165:B166 B170:B171 B175:B176 B180:B181 B185:B186 B190:B191 B195:B196 B200:B201 B205:B206 B210:B211 B215:B216 B220:B221 B225:B226 B230:B231 B235:B236 B240:B241 B245:B246 B250:B251 B255:B256 B260:B261 B265:B266 B270:B271 B275:B276 B280:B281 B285:B286 B290:B291 B295:B296 B300:B301 B305:B306 B310:B311 B315:B316 B320:B321 B325:B326 B330:B331 B335:B336 B340:B341 B345:B346 B350:B351 B355:B356 B360:B361 B365:B366 B370:B371 B375:B376 B380:B381 B385:B386 B390:B391 B395:B396 B400:B401" xr:uid="{62D41EAB-C1D8-4DCC-9121-6260D866C3DC}"/>
  </dataValidations>
  <pageMargins left="0.23622047244094491" right="0.23622047244094491" top="0.55118110236220474" bottom="0.55118110236220474" header="0.31496062992125984" footer="0.31496062992125984"/>
  <pageSetup paperSize="9" scale="54" fitToHeight="0" orientation="landscape" r:id="rId1"/>
  <headerFooter>
    <oddHeader>&amp;R&amp;P / &amp;N ページ</oddHeader>
  </headerFooter>
  <rowBreaks count="7" manualBreakCount="7">
    <brk id="52" max="45" man="1"/>
    <brk id="102" max="45" man="1"/>
    <brk id="152" max="45" man="1"/>
    <brk id="202" max="45" man="1"/>
    <brk id="252" max="45" man="1"/>
    <brk id="302" max="45" man="1"/>
    <brk id="352" max="4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BN107"/>
  <sheetViews>
    <sheetView zoomScale="70" zoomScaleNormal="70" zoomScaleSheetLayoutView="10" workbookViewId="0">
      <selection activeCell="T7" sqref="T7"/>
    </sheetView>
  </sheetViews>
  <sheetFormatPr defaultRowHeight="13.5" x14ac:dyDescent="0.15"/>
  <cols>
    <col min="1" max="1" width="13.625" style="3" customWidth="1"/>
    <col min="2" max="2" width="22.125" style="3" bestFit="1" customWidth="1"/>
    <col min="3" max="3" width="13.625" style="3" customWidth="1"/>
    <col min="4" max="4" width="23" style="3" hidden="1" customWidth="1"/>
    <col min="5" max="5" width="5.375" style="3" customWidth="1"/>
    <col min="6" max="6" width="7.875" style="3" customWidth="1"/>
    <col min="7" max="7" width="5.375" style="3" customWidth="1"/>
    <col min="8" max="8" width="7.875" style="3" customWidth="1"/>
    <col min="9" max="9" width="5.375" style="3" customWidth="1"/>
    <col min="10" max="10" width="7.875" style="3" customWidth="1"/>
    <col min="11" max="11" width="5.375" style="3" customWidth="1"/>
    <col min="12" max="12" width="12" style="3" customWidth="1"/>
    <col min="13" max="13" width="42" style="3" bestFit="1" customWidth="1"/>
    <col min="14" max="14" width="7.25" style="3" bestFit="1" customWidth="1"/>
    <col min="15" max="15" width="3.625" style="3" bestFit="1" customWidth="1"/>
    <col min="16" max="16" width="6.75" style="3" bestFit="1" customWidth="1"/>
    <col min="17" max="17" width="3.625" style="3" bestFit="1" customWidth="1"/>
    <col min="18" max="18" width="6.75" style="3" bestFit="1" customWidth="1"/>
    <col min="19" max="19" width="3.625" style="3" bestFit="1" customWidth="1"/>
    <col min="20" max="20" width="22.25" style="3" customWidth="1"/>
    <col min="21" max="21" width="34.875" style="3" customWidth="1"/>
    <col min="22" max="22" width="9" style="3"/>
    <col min="23" max="23" width="7" style="3" hidden="1" customWidth="1"/>
    <col min="24" max="24" width="9" style="3" hidden="1" customWidth="1"/>
    <col min="25" max="16384" width="9" style="3"/>
  </cols>
  <sheetData>
    <row r="1" spans="1:66" ht="13.5" customHeight="1" x14ac:dyDescent="0.15">
      <c r="A1" s="312" t="str">
        <f>基本情報!$D$6 &amp; "(男子1部)"</f>
        <v>(男子1部)</v>
      </c>
      <c r="B1" s="312"/>
      <c r="C1" s="312"/>
      <c r="D1" s="312"/>
      <c r="E1" s="312"/>
      <c r="F1" s="312"/>
      <c r="G1" s="312"/>
      <c r="H1" s="312"/>
      <c r="I1" s="312"/>
      <c r="J1" s="312"/>
      <c r="K1" s="312"/>
      <c r="L1" s="312"/>
      <c r="M1" s="312"/>
      <c r="N1" s="312"/>
      <c r="O1" s="312"/>
      <c r="P1" s="312"/>
      <c r="Q1" s="312"/>
      <c r="R1" s="312"/>
      <c r="S1" s="312"/>
      <c r="T1" s="312"/>
      <c r="U1" s="312"/>
    </row>
    <row r="2" spans="1:66" ht="14.25" customHeight="1" thickBot="1" x14ac:dyDescent="0.2">
      <c r="A2" s="313"/>
      <c r="B2" s="313"/>
      <c r="C2" s="313"/>
      <c r="D2" s="313"/>
      <c r="E2" s="313"/>
      <c r="F2" s="313"/>
      <c r="G2" s="313"/>
      <c r="H2" s="313"/>
      <c r="I2" s="313"/>
      <c r="J2" s="313"/>
      <c r="K2" s="313"/>
      <c r="L2" s="313"/>
      <c r="M2" s="313"/>
      <c r="N2" s="313"/>
      <c r="O2" s="313"/>
      <c r="P2" s="313"/>
      <c r="Q2" s="313"/>
      <c r="R2" s="313"/>
      <c r="S2" s="313"/>
      <c r="T2" s="313"/>
      <c r="U2" s="313"/>
    </row>
    <row r="3" spans="1:66" ht="13.5" customHeight="1" x14ac:dyDescent="0.15">
      <c r="A3" s="314" t="s">
        <v>6</v>
      </c>
      <c r="B3" s="316" t="s">
        <v>269</v>
      </c>
      <c r="C3" s="318" t="s">
        <v>273</v>
      </c>
      <c r="D3" s="319" t="s">
        <v>272</v>
      </c>
      <c r="E3" s="232" t="s">
        <v>4</v>
      </c>
      <c r="F3" s="232"/>
      <c r="G3" s="232"/>
      <c r="H3" s="232"/>
      <c r="I3" s="232"/>
      <c r="J3" s="232"/>
      <c r="K3" s="232"/>
      <c r="L3" s="232"/>
      <c r="M3" s="232"/>
      <c r="N3" s="232"/>
      <c r="O3" s="232"/>
      <c r="P3" s="232"/>
      <c r="Q3" s="232"/>
      <c r="R3" s="232"/>
      <c r="S3" s="237"/>
      <c r="T3" s="244" t="s">
        <v>270</v>
      </c>
      <c r="U3" s="318" t="s">
        <v>271</v>
      </c>
    </row>
    <row r="4" spans="1:66" ht="14.25" thickBot="1" x14ac:dyDescent="0.2">
      <c r="A4" s="315"/>
      <c r="B4" s="317"/>
      <c r="C4" s="317"/>
      <c r="D4" s="320"/>
      <c r="E4" s="239" t="s">
        <v>8</v>
      </c>
      <c r="F4" s="239"/>
      <c r="G4" s="239"/>
      <c r="H4" s="239"/>
      <c r="I4" s="239"/>
      <c r="J4" s="239"/>
      <c r="K4" s="240"/>
      <c r="L4" s="58" t="s">
        <v>9</v>
      </c>
      <c r="M4" s="58" t="s">
        <v>11</v>
      </c>
      <c r="N4" s="239" t="s">
        <v>278</v>
      </c>
      <c r="O4" s="239"/>
      <c r="P4" s="239"/>
      <c r="Q4" s="239"/>
      <c r="R4" s="239"/>
      <c r="S4" s="240"/>
      <c r="T4" s="245"/>
      <c r="U4" s="317"/>
    </row>
    <row r="5" spans="1:66" x14ac:dyDescent="0.15">
      <c r="A5" s="72" t="s">
        <v>437</v>
      </c>
      <c r="B5" s="73" t="s">
        <v>438</v>
      </c>
      <c r="C5" s="73" t="s">
        <v>439</v>
      </c>
      <c r="D5" s="74"/>
      <c r="E5" s="74"/>
      <c r="F5" s="75" t="s">
        <v>239</v>
      </c>
      <c r="G5" s="76">
        <v>40</v>
      </c>
      <c r="H5" s="75" t="s">
        <v>240</v>
      </c>
      <c r="I5" s="76">
        <v>40</v>
      </c>
      <c r="J5" s="77" t="s">
        <v>241</v>
      </c>
      <c r="K5" s="78">
        <v>40</v>
      </c>
      <c r="L5" s="79"/>
      <c r="M5" s="79" t="s">
        <v>2726</v>
      </c>
      <c r="N5" s="74">
        <v>2019</v>
      </c>
      <c r="O5" s="60" t="s">
        <v>279</v>
      </c>
      <c r="P5" s="80">
        <v>3</v>
      </c>
      <c r="Q5" s="60" t="s">
        <v>440</v>
      </c>
      <c r="R5" s="80" t="s">
        <v>449</v>
      </c>
      <c r="S5" s="63" t="s">
        <v>441</v>
      </c>
      <c r="T5" s="81" t="s">
        <v>442</v>
      </c>
      <c r="U5" s="73"/>
    </row>
    <row r="6" spans="1:66" s="70" customFormat="1" ht="14.25" thickBot="1" x14ac:dyDescent="0.2">
      <c r="A6" s="82" t="s">
        <v>302</v>
      </c>
      <c r="B6" s="83" t="s">
        <v>303</v>
      </c>
      <c r="C6" s="84"/>
      <c r="D6" s="85"/>
      <c r="E6" s="86"/>
      <c r="F6" s="75" t="s">
        <v>239</v>
      </c>
      <c r="G6" s="87">
        <v>2</v>
      </c>
      <c r="H6" s="75" t="s">
        <v>240</v>
      </c>
      <c r="I6" s="87">
        <v>10</v>
      </c>
      <c r="J6" s="77" t="s">
        <v>241</v>
      </c>
      <c r="K6" s="88"/>
      <c r="L6" s="89"/>
      <c r="M6" s="89" t="s">
        <v>304</v>
      </c>
      <c r="N6" s="90">
        <v>2019</v>
      </c>
      <c r="O6" s="60" t="s">
        <v>279</v>
      </c>
      <c r="P6" s="90">
        <v>4</v>
      </c>
      <c r="Q6" s="60" t="s">
        <v>280</v>
      </c>
      <c r="R6" s="90">
        <v>3</v>
      </c>
      <c r="S6" s="63" t="s">
        <v>281</v>
      </c>
      <c r="T6" s="91" t="s">
        <v>443</v>
      </c>
      <c r="U6" s="83"/>
      <c r="V6" s="69"/>
      <c r="W6" s="69"/>
      <c r="X6" s="69"/>
      <c r="Y6" s="69"/>
      <c r="Z6" s="69"/>
      <c r="AA6" s="69"/>
      <c r="AB6" s="69"/>
      <c r="AC6" s="69"/>
      <c r="AD6" s="69"/>
      <c r="AE6" s="69"/>
      <c r="AF6" s="69"/>
      <c r="AG6" s="69"/>
      <c r="AH6" s="69"/>
      <c r="AI6" s="69"/>
      <c r="AJ6" s="69"/>
      <c r="AK6" s="69"/>
      <c r="AL6" s="69"/>
      <c r="AM6" s="69"/>
      <c r="AN6" s="69"/>
      <c r="AO6" s="69"/>
      <c r="AP6" s="69"/>
      <c r="AQ6" s="69"/>
      <c r="AR6" s="69"/>
      <c r="AS6" s="69"/>
      <c r="AT6" s="69"/>
      <c r="AU6" s="69"/>
      <c r="AV6" s="69"/>
      <c r="AW6" s="69"/>
      <c r="AX6" s="69"/>
      <c r="AY6" s="69"/>
      <c r="AZ6" s="69"/>
      <c r="BA6" s="69"/>
      <c r="BB6" s="69"/>
      <c r="BC6" s="69"/>
      <c r="BD6" s="69"/>
      <c r="BE6" s="69"/>
      <c r="BF6" s="69"/>
      <c r="BG6" s="69"/>
      <c r="BH6" s="69"/>
      <c r="BI6" s="69"/>
      <c r="BJ6" s="69"/>
      <c r="BK6" s="69"/>
      <c r="BL6" s="69"/>
      <c r="BM6" s="69"/>
      <c r="BN6" s="69"/>
    </row>
    <row r="7" spans="1:66" x14ac:dyDescent="0.15">
      <c r="A7" s="26"/>
      <c r="B7" s="27"/>
      <c r="C7" s="27"/>
      <c r="D7" s="28" t="str">
        <f>A7 &amp; "-" &amp; B7 &amp; C7</f>
        <v>-</v>
      </c>
      <c r="E7" s="29"/>
      <c r="F7" s="21" t="s">
        <v>239</v>
      </c>
      <c r="G7" s="38"/>
      <c r="H7" s="21" t="s">
        <v>240</v>
      </c>
      <c r="I7" s="38"/>
      <c r="J7" s="22" t="s">
        <v>241</v>
      </c>
      <c r="K7" s="41"/>
      <c r="L7" s="42"/>
      <c r="M7" s="55"/>
      <c r="N7" s="52"/>
      <c r="O7" s="59" t="s">
        <v>279</v>
      </c>
      <c r="P7" s="52"/>
      <c r="Q7" s="59" t="s">
        <v>280</v>
      </c>
      <c r="R7" s="52"/>
      <c r="S7" s="62" t="s">
        <v>281</v>
      </c>
      <c r="T7" s="43"/>
      <c r="U7" s="44"/>
      <c r="V7" s="69"/>
      <c r="W7" s="69" t="str">
        <f>個人情報!$E$6</f>
        <v/>
      </c>
      <c r="X7" s="69" t="str">
        <f>IF(B7="107 ハーフマラソン","H",IF(B7="062 10000mW","W",""))</f>
        <v/>
      </c>
      <c r="Y7" s="69"/>
      <c r="Z7" s="69"/>
      <c r="AA7" s="69"/>
      <c r="AB7" s="69"/>
      <c r="AC7" s="69"/>
      <c r="AD7" s="69"/>
      <c r="AE7" s="69"/>
      <c r="AF7" s="69"/>
      <c r="AG7" s="69"/>
      <c r="AH7" s="69"/>
      <c r="AI7" s="69"/>
      <c r="AJ7" s="69"/>
      <c r="AK7" s="69"/>
      <c r="AL7" s="69"/>
      <c r="AM7" s="69"/>
      <c r="AN7" s="69"/>
      <c r="AO7" s="69"/>
      <c r="AP7" s="69"/>
      <c r="AQ7" s="69"/>
      <c r="AR7" s="69"/>
      <c r="AS7" s="69"/>
      <c r="AT7" s="69"/>
      <c r="AU7" s="69"/>
      <c r="AV7" s="69"/>
      <c r="AW7" s="69"/>
      <c r="AX7" s="69"/>
      <c r="AY7" s="69"/>
      <c r="AZ7" s="69"/>
      <c r="BA7" s="69"/>
      <c r="BB7" s="69"/>
      <c r="BC7" s="69"/>
      <c r="BD7" s="69"/>
      <c r="BE7" s="69"/>
      <c r="BF7" s="69"/>
      <c r="BG7" s="69"/>
      <c r="BH7" s="69"/>
      <c r="BI7" s="69"/>
      <c r="BJ7" s="69"/>
      <c r="BK7" s="69"/>
      <c r="BL7" s="69"/>
      <c r="BM7" s="69"/>
      <c r="BN7" s="69"/>
    </row>
    <row r="8" spans="1:66" x14ac:dyDescent="0.15">
      <c r="A8" s="30"/>
      <c r="B8" s="31"/>
      <c r="C8" s="31"/>
      <c r="D8" s="32" t="str">
        <f t="shared" ref="D8:D71" si="0">A8 &amp; "-" &amp; B8 &amp; C8</f>
        <v>-</v>
      </c>
      <c r="E8" s="33"/>
      <c r="F8" s="17" t="s">
        <v>239</v>
      </c>
      <c r="G8" s="39"/>
      <c r="H8" s="17" t="s">
        <v>240</v>
      </c>
      <c r="I8" s="39"/>
      <c r="J8" s="18" t="s">
        <v>241</v>
      </c>
      <c r="K8" s="45"/>
      <c r="L8" s="46"/>
      <c r="M8" s="56"/>
      <c r="N8" s="53"/>
      <c r="O8" s="60" t="s">
        <v>279</v>
      </c>
      <c r="P8" s="53"/>
      <c r="Q8" s="60" t="s">
        <v>280</v>
      </c>
      <c r="R8" s="53"/>
      <c r="S8" s="63" t="s">
        <v>281</v>
      </c>
      <c r="T8" s="71"/>
      <c r="U8" s="47"/>
      <c r="W8" s="3" t="e">
        <f>個人情報!#REF!</f>
        <v>#REF!</v>
      </c>
      <c r="X8" s="3" t="str">
        <f t="shared" ref="X8:X71" si="1">IF(B8="107 ハーフマラソン","H",IF(B8="062 10000mW","W",""))</f>
        <v/>
      </c>
    </row>
    <row r="9" spans="1:66" x14ac:dyDescent="0.15">
      <c r="A9" s="30"/>
      <c r="B9" s="31"/>
      <c r="C9" s="31"/>
      <c r="D9" s="32" t="str">
        <f t="shared" si="0"/>
        <v>-</v>
      </c>
      <c r="E9" s="33"/>
      <c r="F9" s="17" t="s">
        <v>239</v>
      </c>
      <c r="G9" s="39"/>
      <c r="H9" s="17" t="s">
        <v>240</v>
      </c>
      <c r="I9" s="39"/>
      <c r="J9" s="18" t="s">
        <v>241</v>
      </c>
      <c r="K9" s="45"/>
      <c r="L9" s="46"/>
      <c r="M9" s="56"/>
      <c r="N9" s="53"/>
      <c r="O9" s="60" t="s">
        <v>279</v>
      </c>
      <c r="P9" s="53"/>
      <c r="Q9" s="60" t="s">
        <v>280</v>
      </c>
      <c r="R9" s="53"/>
      <c r="S9" s="63" t="s">
        <v>281</v>
      </c>
      <c r="T9" s="71"/>
      <c r="U9" s="47"/>
      <c r="W9" s="3" t="e">
        <f>個人情報!#REF!</f>
        <v>#REF!</v>
      </c>
      <c r="X9" s="3" t="str">
        <f t="shared" si="1"/>
        <v/>
      </c>
    </row>
    <row r="10" spans="1:66" x14ac:dyDescent="0.15">
      <c r="A10" s="30"/>
      <c r="B10" s="31"/>
      <c r="C10" s="31"/>
      <c r="D10" s="32" t="str">
        <f t="shared" si="0"/>
        <v>-</v>
      </c>
      <c r="E10" s="33"/>
      <c r="F10" s="17" t="s">
        <v>239</v>
      </c>
      <c r="G10" s="39"/>
      <c r="H10" s="17" t="s">
        <v>240</v>
      </c>
      <c r="I10" s="39"/>
      <c r="J10" s="18" t="s">
        <v>241</v>
      </c>
      <c r="K10" s="45"/>
      <c r="L10" s="46"/>
      <c r="M10" s="56"/>
      <c r="N10" s="53"/>
      <c r="O10" s="60" t="s">
        <v>279</v>
      </c>
      <c r="P10" s="53"/>
      <c r="Q10" s="60" t="s">
        <v>280</v>
      </c>
      <c r="R10" s="53"/>
      <c r="S10" s="63" t="s">
        <v>281</v>
      </c>
      <c r="T10" s="71"/>
      <c r="U10" s="47"/>
      <c r="W10" s="3" t="e">
        <f>個人情報!#REF!</f>
        <v>#REF!</v>
      </c>
      <c r="X10" s="3" t="str">
        <f t="shared" si="1"/>
        <v/>
      </c>
    </row>
    <row r="11" spans="1:66" x14ac:dyDescent="0.15">
      <c r="A11" s="30"/>
      <c r="B11" s="31"/>
      <c r="C11" s="31"/>
      <c r="D11" s="32" t="str">
        <f t="shared" si="0"/>
        <v>-</v>
      </c>
      <c r="E11" s="33"/>
      <c r="F11" s="17" t="s">
        <v>239</v>
      </c>
      <c r="G11" s="39"/>
      <c r="H11" s="17" t="s">
        <v>240</v>
      </c>
      <c r="I11" s="39"/>
      <c r="J11" s="18" t="s">
        <v>241</v>
      </c>
      <c r="K11" s="45"/>
      <c r="L11" s="46"/>
      <c r="M11" s="56"/>
      <c r="N11" s="53"/>
      <c r="O11" s="60" t="s">
        <v>279</v>
      </c>
      <c r="P11" s="53"/>
      <c r="Q11" s="60" t="s">
        <v>280</v>
      </c>
      <c r="R11" s="53"/>
      <c r="S11" s="63" t="s">
        <v>281</v>
      </c>
      <c r="T11" s="71"/>
      <c r="U11" s="47"/>
      <c r="W11" s="3" t="e">
        <f>個人情報!#REF!</f>
        <v>#REF!</v>
      </c>
      <c r="X11" s="3" t="str">
        <f t="shared" si="1"/>
        <v/>
      </c>
    </row>
    <row r="12" spans="1:66" x14ac:dyDescent="0.15">
      <c r="A12" s="30"/>
      <c r="B12" s="31"/>
      <c r="C12" s="31"/>
      <c r="D12" s="32" t="str">
        <f t="shared" si="0"/>
        <v>-</v>
      </c>
      <c r="E12" s="33"/>
      <c r="F12" s="17" t="s">
        <v>239</v>
      </c>
      <c r="G12" s="39"/>
      <c r="H12" s="17" t="s">
        <v>240</v>
      </c>
      <c r="I12" s="39"/>
      <c r="J12" s="18" t="s">
        <v>241</v>
      </c>
      <c r="K12" s="45"/>
      <c r="L12" s="46"/>
      <c r="M12" s="56"/>
      <c r="N12" s="53"/>
      <c r="O12" s="60" t="s">
        <v>279</v>
      </c>
      <c r="P12" s="53"/>
      <c r="Q12" s="60" t="s">
        <v>280</v>
      </c>
      <c r="R12" s="53"/>
      <c r="S12" s="63" t="s">
        <v>281</v>
      </c>
      <c r="T12" s="71"/>
      <c r="U12" s="47"/>
      <c r="W12" s="3" t="e">
        <f>個人情報!#REF!</f>
        <v>#REF!</v>
      </c>
      <c r="X12" s="3" t="str">
        <f t="shared" si="1"/>
        <v/>
      </c>
    </row>
    <row r="13" spans="1:66" x14ac:dyDescent="0.15">
      <c r="A13" s="30"/>
      <c r="B13" s="31"/>
      <c r="C13" s="31"/>
      <c r="D13" s="32" t="str">
        <f t="shared" si="0"/>
        <v>-</v>
      </c>
      <c r="E13" s="33"/>
      <c r="F13" s="17" t="s">
        <v>239</v>
      </c>
      <c r="G13" s="39"/>
      <c r="H13" s="17" t="s">
        <v>240</v>
      </c>
      <c r="I13" s="39"/>
      <c r="J13" s="18" t="s">
        <v>241</v>
      </c>
      <c r="K13" s="45"/>
      <c r="L13" s="46"/>
      <c r="M13" s="56"/>
      <c r="N13" s="53"/>
      <c r="O13" s="60" t="s">
        <v>279</v>
      </c>
      <c r="P13" s="53"/>
      <c r="Q13" s="60" t="s">
        <v>280</v>
      </c>
      <c r="R13" s="53"/>
      <c r="S13" s="63" t="s">
        <v>281</v>
      </c>
      <c r="T13" s="71"/>
      <c r="U13" s="47"/>
      <c r="W13" s="3" t="e">
        <f>個人情報!#REF!</f>
        <v>#REF!</v>
      </c>
      <c r="X13" s="3" t="str">
        <f t="shared" si="1"/>
        <v/>
      </c>
    </row>
    <row r="14" spans="1:66" x14ac:dyDescent="0.15">
      <c r="A14" s="30"/>
      <c r="B14" s="31"/>
      <c r="C14" s="31"/>
      <c r="D14" s="32" t="str">
        <f t="shared" si="0"/>
        <v>-</v>
      </c>
      <c r="E14" s="33"/>
      <c r="F14" s="17" t="s">
        <v>239</v>
      </c>
      <c r="G14" s="39"/>
      <c r="H14" s="17" t="s">
        <v>240</v>
      </c>
      <c r="I14" s="39"/>
      <c r="J14" s="18" t="s">
        <v>241</v>
      </c>
      <c r="K14" s="45"/>
      <c r="L14" s="46"/>
      <c r="M14" s="56"/>
      <c r="N14" s="53"/>
      <c r="O14" s="60" t="s">
        <v>279</v>
      </c>
      <c r="P14" s="53"/>
      <c r="Q14" s="60" t="s">
        <v>280</v>
      </c>
      <c r="R14" s="53"/>
      <c r="S14" s="63" t="s">
        <v>281</v>
      </c>
      <c r="T14" s="71"/>
      <c r="U14" s="47"/>
      <c r="W14" s="3" t="e">
        <f>個人情報!#REF!</f>
        <v>#REF!</v>
      </c>
      <c r="X14" s="3" t="str">
        <f t="shared" si="1"/>
        <v/>
      </c>
    </row>
    <row r="15" spans="1:66" x14ac:dyDescent="0.15">
      <c r="A15" s="30"/>
      <c r="B15" s="31"/>
      <c r="C15" s="31"/>
      <c r="D15" s="32" t="str">
        <f t="shared" si="0"/>
        <v>-</v>
      </c>
      <c r="E15" s="33"/>
      <c r="F15" s="17" t="s">
        <v>239</v>
      </c>
      <c r="G15" s="39"/>
      <c r="H15" s="17" t="s">
        <v>240</v>
      </c>
      <c r="I15" s="39"/>
      <c r="J15" s="18" t="s">
        <v>241</v>
      </c>
      <c r="K15" s="45"/>
      <c r="L15" s="46"/>
      <c r="M15" s="56"/>
      <c r="N15" s="53"/>
      <c r="O15" s="60" t="s">
        <v>279</v>
      </c>
      <c r="P15" s="53"/>
      <c r="Q15" s="60" t="s">
        <v>280</v>
      </c>
      <c r="R15" s="53"/>
      <c r="S15" s="63" t="s">
        <v>281</v>
      </c>
      <c r="T15" s="71"/>
      <c r="U15" s="47"/>
      <c r="W15" s="3" t="e">
        <f>個人情報!#REF!</f>
        <v>#REF!</v>
      </c>
      <c r="X15" s="3" t="str">
        <f t="shared" si="1"/>
        <v/>
      </c>
    </row>
    <row r="16" spans="1:66" x14ac:dyDescent="0.15">
      <c r="A16" s="30"/>
      <c r="B16" s="31"/>
      <c r="C16" s="31"/>
      <c r="D16" s="32" t="str">
        <f t="shared" si="0"/>
        <v>-</v>
      </c>
      <c r="E16" s="33"/>
      <c r="F16" s="17" t="s">
        <v>239</v>
      </c>
      <c r="G16" s="39"/>
      <c r="H16" s="17" t="s">
        <v>240</v>
      </c>
      <c r="I16" s="39"/>
      <c r="J16" s="18" t="s">
        <v>241</v>
      </c>
      <c r="K16" s="45"/>
      <c r="L16" s="46"/>
      <c r="M16" s="56"/>
      <c r="N16" s="53"/>
      <c r="O16" s="60" t="s">
        <v>279</v>
      </c>
      <c r="P16" s="53"/>
      <c r="Q16" s="60" t="s">
        <v>280</v>
      </c>
      <c r="R16" s="53"/>
      <c r="S16" s="63" t="s">
        <v>281</v>
      </c>
      <c r="T16" s="71"/>
      <c r="U16" s="47"/>
      <c r="W16" s="3" t="e">
        <f>個人情報!#REF!</f>
        <v>#REF!</v>
      </c>
      <c r="X16" s="3" t="str">
        <f t="shared" si="1"/>
        <v/>
      </c>
    </row>
    <row r="17" spans="1:24" x14ac:dyDescent="0.15">
      <c r="A17" s="30"/>
      <c r="B17" s="31"/>
      <c r="C17" s="31"/>
      <c r="D17" s="32" t="str">
        <f t="shared" si="0"/>
        <v>-</v>
      </c>
      <c r="E17" s="33"/>
      <c r="F17" s="17" t="s">
        <v>239</v>
      </c>
      <c r="G17" s="39"/>
      <c r="H17" s="17" t="s">
        <v>240</v>
      </c>
      <c r="I17" s="39"/>
      <c r="J17" s="18" t="s">
        <v>241</v>
      </c>
      <c r="K17" s="45"/>
      <c r="L17" s="46"/>
      <c r="M17" s="56"/>
      <c r="N17" s="53"/>
      <c r="O17" s="60" t="s">
        <v>279</v>
      </c>
      <c r="P17" s="53"/>
      <c r="Q17" s="60" t="s">
        <v>280</v>
      </c>
      <c r="R17" s="53"/>
      <c r="S17" s="63" t="s">
        <v>281</v>
      </c>
      <c r="T17" s="71"/>
      <c r="U17" s="47"/>
      <c r="W17" s="3" t="e">
        <f>個人情報!#REF!</f>
        <v>#REF!</v>
      </c>
      <c r="X17" s="3" t="str">
        <f t="shared" si="1"/>
        <v/>
      </c>
    </row>
    <row r="18" spans="1:24" x14ac:dyDescent="0.15">
      <c r="A18" s="30"/>
      <c r="B18" s="31"/>
      <c r="C18" s="31"/>
      <c r="D18" s="32" t="str">
        <f t="shared" si="0"/>
        <v>-</v>
      </c>
      <c r="E18" s="33"/>
      <c r="F18" s="17" t="s">
        <v>239</v>
      </c>
      <c r="G18" s="39"/>
      <c r="H18" s="17" t="s">
        <v>240</v>
      </c>
      <c r="I18" s="39"/>
      <c r="J18" s="18" t="s">
        <v>241</v>
      </c>
      <c r="K18" s="45"/>
      <c r="L18" s="46"/>
      <c r="M18" s="56"/>
      <c r="N18" s="53"/>
      <c r="O18" s="60" t="s">
        <v>279</v>
      </c>
      <c r="P18" s="53"/>
      <c r="Q18" s="60" t="s">
        <v>280</v>
      </c>
      <c r="R18" s="53"/>
      <c r="S18" s="63" t="s">
        <v>281</v>
      </c>
      <c r="T18" s="71"/>
      <c r="U18" s="47"/>
      <c r="W18" s="3" t="e">
        <f>個人情報!#REF!</f>
        <v>#REF!</v>
      </c>
      <c r="X18" s="3" t="str">
        <f t="shared" si="1"/>
        <v/>
      </c>
    </row>
    <row r="19" spans="1:24" x14ac:dyDescent="0.15">
      <c r="A19" s="30"/>
      <c r="B19" s="31"/>
      <c r="C19" s="31"/>
      <c r="D19" s="32" t="str">
        <f t="shared" si="0"/>
        <v>-</v>
      </c>
      <c r="E19" s="33"/>
      <c r="F19" s="17" t="s">
        <v>239</v>
      </c>
      <c r="G19" s="39"/>
      <c r="H19" s="17" t="s">
        <v>240</v>
      </c>
      <c r="I19" s="39"/>
      <c r="J19" s="18" t="s">
        <v>241</v>
      </c>
      <c r="K19" s="45"/>
      <c r="L19" s="46"/>
      <c r="M19" s="56"/>
      <c r="N19" s="53"/>
      <c r="O19" s="60" t="s">
        <v>279</v>
      </c>
      <c r="P19" s="53"/>
      <c r="Q19" s="60" t="s">
        <v>280</v>
      </c>
      <c r="R19" s="53"/>
      <c r="S19" s="63" t="s">
        <v>281</v>
      </c>
      <c r="T19" s="71"/>
      <c r="U19" s="47"/>
      <c r="W19" s="3" t="e">
        <f>個人情報!#REF!</f>
        <v>#REF!</v>
      </c>
      <c r="X19" s="3" t="str">
        <f t="shared" si="1"/>
        <v/>
      </c>
    </row>
    <row r="20" spans="1:24" x14ac:dyDescent="0.15">
      <c r="A20" s="30"/>
      <c r="B20" s="31"/>
      <c r="C20" s="31"/>
      <c r="D20" s="32" t="str">
        <f t="shared" si="0"/>
        <v>-</v>
      </c>
      <c r="E20" s="33"/>
      <c r="F20" s="17" t="s">
        <v>239</v>
      </c>
      <c r="G20" s="39"/>
      <c r="H20" s="17" t="s">
        <v>240</v>
      </c>
      <c r="I20" s="39"/>
      <c r="J20" s="18" t="s">
        <v>241</v>
      </c>
      <c r="K20" s="45"/>
      <c r="L20" s="46"/>
      <c r="M20" s="56"/>
      <c r="N20" s="53"/>
      <c r="O20" s="60" t="s">
        <v>279</v>
      </c>
      <c r="P20" s="53"/>
      <c r="Q20" s="60" t="s">
        <v>280</v>
      </c>
      <c r="R20" s="53"/>
      <c r="S20" s="63" t="s">
        <v>281</v>
      </c>
      <c r="T20" s="71"/>
      <c r="U20" s="47"/>
      <c r="W20" s="3" t="e">
        <f>個人情報!#REF!</f>
        <v>#REF!</v>
      </c>
      <c r="X20" s="3" t="str">
        <f t="shared" si="1"/>
        <v/>
      </c>
    </row>
    <row r="21" spans="1:24" x14ac:dyDescent="0.15">
      <c r="A21" s="30"/>
      <c r="B21" s="31"/>
      <c r="C21" s="31"/>
      <c r="D21" s="32" t="str">
        <f t="shared" si="0"/>
        <v>-</v>
      </c>
      <c r="E21" s="33"/>
      <c r="F21" s="17" t="s">
        <v>239</v>
      </c>
      <c r="G21" s="39"/>
      <c r="H21" s="17" t="s">
        <v>240</v>
      </c>
      <c r="I21" s="39"/>
      <c r="J21" s="18" t="s">
        <v>241</v>
      </c>
      <c r="K21" s="45"/>
      <c r="L21" s="46"/>
      <c r="M21" s="56"/>
      <c r="N21" s="53"/>
      <c r="O21" s="60" t="s">
        <v>279</v>
      </c>
      <c r="P21" s="53"/>
      <c r="Q21" s="60" t="s">
        <v>280</v>
      </c>
      <c r="R21" s="53"/>
      <c r="S21" s="63" t="s">
        <v>281</v>
      </c>
      <c r="T21" s="71"/>
      <c r="U21" s="47"/>
      <c r="W21" s="3" t="e">
        <f>個人情報!#REF!</f>
        <v>#REF!</v>
      </c>
      <c r="X21" s="3" t="str">
        <f t="shared" si="1"/>
        <v/>
      </c>
    </row>
    <row r="22" spans="1:24" x14ac:dyDescent="0.15">
      <c r="A22" s="30"/>
      <c r="B22" s="31"/>
      <c r="C22" s="31"/>
      <c r="D22" s="32" t="str">
        <f t="shared" si="0"/>
        <v>-</v>
      </c>
      <c r="E22" s="33"/>
      <c r="F22" s="17" t="s">
        <v>239</v>
      </c>
      <c r="G22" s="39"/>
      <c r="H22" s="17" t="s">
        <v>240</v>
      </c>
      <c r="I22" s="39"/>
      <c r="J22" s="18" t="s">
        <v>241</v>
      </c>
      <c r="K22" s="45"/>
      <c r="L22" s="46"/>
      <c r="M22" s="56"/>
      <c r="N22" s="53"/>
      <c r="O22" s="60" t="s">
        <v>279</v>
      </c>
      <c r="P22" s="53"/>
      <c r="Q22" s="60" t="s">
        <v>280</v>
      </c>
      <c r="R22" s="53"/>
      <c r="S22" s="63" t="s">
        <v>281</v>
      </c>
      <c r="T22" s="71"/>
      <c r="U22" s="47"/>
      <c r="W22" s="3" t="e">
        <f>個人情報!#REF!</f>
        <v>#REF!</v>
      </c>
      <c r="X22" s="3" t="str">
        <f t="shared" si="1"/>
        <v/>
      </c>
    </row>
    <row r="23" spans="1:24" x14ac:dyDescent="0.15">
      <c r="A23" s="30"/>
      <c r="B23" s="31"/>
      <c r="C23" s="31"/>
      <c r="D23" s="32" t="str">
        <f t="shared" si="0"/>
        <v>-</v>
      </c>
      <c r="E23" s="33"/>
      <c r="F23" s="17" t="s">
        <v>239</v>
      </c>
      <c r="G23" s="39"/>
      <c r="H23" s="17" t="s">
        <v>240</v>
      </c>
      <c r="I23" s="39"/>
      <c r="J23" s="18" t="s">
        <v>241</v>
      </c>
      <c r="K23" s="45"/>
      <c r="L23" s="46"/>
      <c r="M23" s="56"/>
      <c r="N23" s="53"/>
      <c r="O23" s="60" t="s">
        <v>279</v>
      </c>
      <c r="P23" s="53"/>
      <c r="Q23" s="60" t="s">
        <v>280</v>
      </c>
      <c r="R23" s="53"/>
      <c r="S23" s="63" t="s">
        <v>281</v>
      </c>
      <c r="T23" s="71"/>
      <c r="U23" s="47"/>
      <c r="W23" s="3" t="e">
        <f>個人情報!#REF!</f>
        <v>#REF!</v>
      </c>
      <c r="X23" s="3" t="str">
        <f t="shared" si="1"/>
        <v/>
      </c>
    </row>
    <row r="24" spans="1:24" x14ac:dyDescent="0.15">
      <c r="A24" s="30"/>
      <c r="B24" s="31"/>
      <c r="C24" s="31"/>
      <c r="D24" s="32" t="str">
        <f t="shared" si="0"/>
        <v>-</v>
      </c>
      <c r="E24" s="33"/>
      <c r="F24" s="17" t="s">
        <v>239</v>
      </c>
      <c r="G24" s="39"/>
      <c r="H24" s="17" t="s">
        <v>240</v>
      </c>
      <c r="I24" s="39"/>
      <c r="J24" s="18" t="s">
        <v>241</v>
      </c>
      <c r="K24" s="45"/>
      <c r="L24" s="46"/>
      <c r="M24" s="56"/>
      <c r="N24" s="53"/>
      <c r="O24" s="60" t="s">
        <v>279</v>
      </c>
      <c r="P24" s="53"/>
      <c r="Q24" s="60" t="s">
        <v>280</v>
      </c>
      <c r="R24" s="53"/>
      <c r="S24" s="63" t="s">
        <v>281</v>
      </c>
      <c r="T24" s="71"/>
      <c r="U24" s="47"/>
      <c r="W24" s="3" t="e">
        <f>個人情報!#REF!</f>
        <v>#REF!</v>
      </c>
      <c r="X24" s="3" t="str">
        <f t="shared" si="1"/>
        <v/>
      </c>
    </row>
    <row r="25" spans="1:24" x14ac:dyDescent="0.15">
      <c r="A25" s="30"/>
      <c r="B25" s="31"/>
      <c r="C25" s="31"/>
      <c r="D25" s="32" t="str">
        <f t="shared" si="0"/>
        <v>-</v>
      </c>
      <c r="E25" s="33"/>
      <c r="F25" s="17" t="s">
        <v>239</v>
      </c>
      <c r="G25" s="39"/>
      <c r="H25" s="17" t="s">
        <v>240</v>
      </c>
      <c r="I25" s="39"/>
      <c r="J25" s="18" t="s">
        <v>241</v>
      </c>
      <c r="K25" s="45"/>
      <c r="L25" s="46"/>
      <c r="M25" s="56"/>
      <c r="N25" s="53"/>
      <c r="O25" s="60" t="s">
        <v>279</v>
      </c>
      <c r="P25" s="53"/>
      <c r="Q25" s="60" t="s">
        <v>280</v>
      </c>
      <c r="R25" s="53"/>
      <c r="S25" s="63" t="s">
        <v>281</v>
      </c>
      <c r="T25" s="71"/>
      <c r="U25" s="47"/>
      <c r="W25" s="3" t="e">
        <f>個人情報!#REF!</f>
        <v>#REF!</v>
      </c>
      <c r="X25" s="3" t="str">
        <f t="shared" si="1"/>
        <v/>
      </c>
    </row>
    <row r="26" spans="1:24" x14ac:dyDescent="0.15">
      <c r="A26" s="30"/>
      <c r="B26" s="31"/>
      <c r="C26" s="31"/>
      <c r="D26" s="32" t="str">
        <f t="shared" si="0"/>
        <v>-</v>
      </c>
      <c r="E26" s="33"/>
      <c r="F26" s="17" t="s">
        <v>239</v>
      </c>
      <c r="G26" s="39"/>
      <c r="H26" s="17" t="s">
        <v>240</v>
      </c>
      <c r="I26" s="39"/>
      <c r="J26" s="18" t="s">
        <v>241</v>
      </c>
      <c r="K26" s="45"/>
      <c r="L26" s="46"/>
      <c r="M26" s="56"/>
      <c r="N26" s="53"/>
      <c r="O26" s="60" t="s">
        <v>279</v>
      </c>
      <c r="P26" s="53"/>
      <c r="Q26" s="60" t="s">
        <v>280</v>
      </c>
      <c r="R26" s="53"/>
      <c r="S26" s="63" t="s">
        <v>281</v>
      </c>
      <c r="T26" s="71"/>
      <c r="U26" s="47"/>
      <c r="W26" s="3" t="e">
        <f>個人情報!#REF!</f>
        <v>#REF!</v>
      </c>
      <c r="X26" s="3" t="str">
        <f t="shared" si="1"/>
        <v/>
      </c>
    </row>
    <row r="27" spans="1:24" x14ac:dyDescent="0.15">
      <c r="A27" s="30"/>
      <c r="B27" s="31"/>
      <c r="C27" s="31"/>
      <c r="D27" s="32" t="str">
        <f t="shared" si="0"/>
        <v>-</v>
      </c>
      <c r="E27" s="33"/>
      <c r="F27" s="17" t="s">
        <v>239</v>
      </c>
      <c r="G27" s="39"/>
      <c r="H27" s="17" t="s">
        <v>240</v>
      </c>
      <c r="I27" s="39"/>
      <c r="J27" s="18" t="s">
        <v>241</v>
      </c>
      <c r="K27" s="45"/>
      <c r="L27" s="46"/>
      <c r="M27" s="56"/>
      <c r="N27" s="53"/>
      <c r="O27" s="60" t="s">
        <v>279</v>
      </c>
      <c r="P27" s="53"/>
      <c r="Q27" s="60" t="s">
        <v>280</v>
      </c>
      <c r="R27" s="53"/>
      <c r="S27" s="63" t="s">
        <v>281</v>
      </c>
      <c r="T27" s="71"/>
      <c r="U27" s="47"/>
      <c r="W27" s="3" t="e">
        <f>個人情報!#REF!</f>
        <v>#REF!</v>
      </c>
      <c r="X27" s="3" t="str">
        <f t="shared" si="1"/>
        <v/>
      </c>
    </row>
    <row r="28" spans="1:24" x14ac:dyDescent="0.15">
      <c r="A28" s="30"/>
      <c r="B28" s="31"/>
      <c r="C28" s="31"/>
      <c r="D28" s="32" t="str">
        <f t="shared" si="0"/>
        <v>-</v>
      </c>
      <c r="E28" s="33"/>
      <c r="F28" s="17" t="s">
        <v>239</v>
      </c>
      <c r="G28" s="39"/>
      <c r="H28" s="17" t="s">
        <v>240</v>
      </c>
      <c r="I28" s="39"/>
      <c r="J28" s="18" t="s">
        <v>241</v>
      </c>
      <c r="K28" s="45"/>
      <c r="L28" s="46"/>
      <c r="M28" s="56"/>
      <c r="N28" s="53"/>
      <c r="O28" s="60" t="s">
        <v>279</v>
      </c>
      <c r="P28" s="53"/>
      <c r="Q28" s="60" t="s">
        <v>280</v>
      </c>
      <c r="R28" s="53"/>
      <c r="S28" s="63" t="s">
        <v>281</v>
      </c>
      <c r="T28" s="71"/>
      <c r="U28" s="47"/>
      <c r="W28" s="3" t="e">
        <f>個人情報!#REF!</f>
        <v>#REF!</v>
      </c>
      <c r="X28" s="3" t="str">
        <f t="shared" si="1"/>
        <v/>
      </c>
    </row>
    <row r="29" spans="1:24" x14ac:dyDescent="0.15">
      <c r="A29" s="30"/>
      <c r="B29" s="31"/>
      <c r="C29" s="31"/>
      <c r="D29" s="32" t="str">
        <f t="shared" si="0"/>
        <v>-</v>
      </c>
      <c r="E29" s="33"/>
      <c r="F29" s="17" t="s">
        <v>239</v>
      </c>
      <c r="G29" s="39"/>
      <c r="H29" s="17" t="s">
        <v>240</v>
      </c>
      <c r="I29" s="39"/>
      <c r="J29" s="18" t="s">
        <v>241</v>
      </c>
      <c r="K29" s="45"/>
      <c r="L29" s="46"/>
      <c r="M29" s="56"/>
      <c r="N29" s="53"/>
      <c r="O29" s="60" t="s">
        <v>279</v>
      </c>
      <c r="P29" s="53"/>
      <c r="Q29" s="60" t="s">
        <v>280</v>
      </c>
      <c r="R29" s="53"/>
      <c r="S29" s="63" t="s">
        <v>281</v>
      </c>
      <c r="T29" s="71"/>
      <c r="U29" s="47"/>
      <c r="W29" s="3" t="e">
        <f>個人情報!#REF!</f>
        <v>#REF!</v>
      </c>
      <c r="X29" s="3" t="str">
        <f t="shared" si="1"/>
        <v/>
      </c>
    </row>
    <row r="30" spans="1:24" x14ac:dyDescent="0.15">
      <c r="A30" s="30"/>
      <c r="B30" s="31"/>
      <c r="C30" s="31"/>
      <c r="D30" s="32" t="str">
        <f t="shared" si="0"/>
        <v>-</v>
      </c>
      <c r="E30" s="33"/>
      <c r="F30" s="17" t="s">
        <v>239</v>
      </c>
      <c r="G30" s="39"/>
      <c r="H30" s="17" t="s">
        <v>240</v>
      </c>
      <c r="I30" s="39"/>
      <c r="J30" s="18" t="s">
        <v>241</v>
      </c>
      <c r="K30" s="45"/>
      <c r="L30" s="46"/>
      <c r="M30" s="56"/>
      <c r="N30" s="53"/>
      <c r="O30" s="60" t="s">
        <v>279</v>
      </c>
      <c r="P30" s="53"/>
      <c r="Q30" s="60" t="s">
        <v>280</v>
      </c>
      <c r="R30" s="53"/>
      <c r="S30" s="63" t="s">
        <v>281</v>
      </c>
      <c r="T30" s="71"/>
      <c r="U30" s="47"/>
      <c r="W30" s="3" t="e">
        <f>個人情報!#REF!</f>
        <v>#REF!</v>
      </c>
      <c r="X30" s="3" t="str">
        <f t="shared" si="1"/>
        <v/>
      </c>
    </row>
    <row r="31" spans="1:24" x14ac:dyDescent="0.15">
      <c r="A31" s="30"/>
      <c r="B31" s="31"/>
      <c r="C31" s="31"/>
      <c r="D31" s="32" t="str">
        <f t="shared" si="0"/>
        <v>-</v>
      </c>
      <c r="E31" s="33"/>
      <c r="F31" s="17" t="s">
        <v>239</v>
      </c>
      <c r="G31" s="39"/>
      <c r="H31" s="17" t="s">
        <v>240</v>
      </c>
      <c r="I31" s="39"/>
      <c r="J31" s="18" t="s">
        <v>241</v>
      </c>
      <c r="K31" s="45"/>
      <c r="L31" s="46"/>
      <c r="M31" s="56"/>
      <c r="N31" s="53"/>
      <c r="O31" s="60" t="s">
        <v>279</v>
      </c>
      <c r="P31" s="53"/>
      <c r="Q31" s="60" t="s">
        <v>280</v>
      </c>
      <c r="R31" s="53"/>
      <c r="S31" s="63" t="s">
        <v>281</v>
      </c>
      <c r="T31" s="71"/>
      <c r="U31" s="47"/>
      <c r="W31" s="3" t="e">
        <f>個人情報!#REF!</f>
        <v>#REF!</v>
      </c>
      <c r="X31" s="3" t="str">
        <f t="shared" si="1"/>
        <v/>
      </c>
    </row>
    <row r="32" spans="1:24" x14ac:dyDescent="0.15">
      <c r="A32" s="30"/>
      <c r="B32" s="31"/>
      <c r="C32" s="31"/>
      <c r="D32" s="32" t="str">
        <f t="shared" si="0"/>
        <v>-</v>
      </c>
      <c r="E32" s="33"/>
      <c r="F32" s="17" t="s">
        <v>239</v>
      </c>
      <c r="G32" s="39"/>
      <c r="H32" s="17" t="s">
        <v>240</v>
      </c>
      <c r="I32" s="39"/>
      <c r="J32" s="18" t="s">
        <v>241</v>
      </c>
      <c r="K32" s="45"/>
      <c r="L32" s="46"/>
      <c r="M32" s="56"/>
      <c r="N32" s="53"/>
      <c r="O32" s="60" t="s">
        <v>279</v>
      </c>
      <c r="P32" s="53"/>
      <c r="Q32" s="60" t="s">
        <v>280</v>
      </c>
      <c r="R32" s="53"/>
      <c r="S32" s="63" t="s">
        <v>281</v>
      </c>
      <c r="T32" s="71"/>
      <c r="U32" s="47"/>
      <c r="W32" s="3" t="e">
        <f>個人情報!#REF!</f>
        <v>#REF!</v>
      </c>
      <c r="X32" s="3" t="str">
        <f t="shared" si="1"/>
        <v/>
      </c>
    </row>
    <row r="33" spans="1:24" x14ac:dyDescent="0.15">
      <c r="A33" s="30"/>
      <c r="B33" s="31"/>
      <c r="C33" s="31"/>
      <c r="D33" s="32" t="str">
        <f t="shared" si="0"/>
        <v>-</v>
      </c>
      <c r="E33" s="33"/>
      <c r="F33" s="17" t="s">
        <v>239</v>
      </c>
      <c r="G33" s="39"/>
      <c r="H33" s="17" t="s">
        <v>240</v>
      </c>
      <c r="I33" s="39"/>
      <c r="J33" s="18" t="s">
        <v>241</v>
      </c>
      <c r="K33" s="45"/>
      <c r="L33" s="46"/>
      <c r="M33" s="56"/>
      <c r="N33" s="53"/>
      <c r="O33" s="60" t="s">
        <v>279</v>
      </c>
      <c r="P33" s="53"/>
      <c r="Q33" s="60" t="s">
        <v>280</v>
      </c>
      <c r="R33" s="53"/>
      <c r="S33" s="63" t="s">
        <v>281</v>
      </c>
      <c r="T33" s="71"/>
      <c r="U33" s="47"/>
      <c r="W33" s="3" t="e">
        <f>個人情報!#REF!</f>
        <v>#REF!</v>
      </c>
      <c r="X33" s="3" t="str">
        <f t="shared" si="1"/>
        <v/>
      </c>
    </row>
    <row r="34" spans="1:24" x14ac:dyDescent="0.15">
      <c r="A34" s="30"/>
      <c r="B34" s="31"/>
      <c r="C34" s="31"/>
      <c r="D34" s="32" t="str">
        <f t="shared" si="0"/>
        <v>-</v>
      </c>
      <c r="E34" s="33"/>
      <c r="F34" s="17" t="s">
        <v>239</v>
      </c>
      <c r="G34" s="39"/>
      <c r="H34" s="17" t="s">
        <v>240</v>
      </c>
      <c r="I34" s="39"/>
      <c r="J34" s="18" t="s">
        <v>241</v>
      </c>
      <c r="K34" s="45"/>
      <c r="L34" s="46"/>
      <c r="M34" s="56"/>
      <c r="N34" s="53"/>
      <c r="O34" s="60" t="s">
        <v>279</v>
      </c>
      <c r="P34" s="53"/>
      <c r="Q34" s="60" t="s">
        <v>280</v>
      </c>
      <c r="R34" s="53"/>
      <c r="S34" s="63" t="s">
        <v>281</v>
      </c>
      <c r="T34" s="71"/>
      <c r="U34" s="47"/>
      <c r="W34" s="3" t="e">
        <f>個人情報!#REF!</f>
        <v>#REF!</v>
      </c>
      <c r="X34" s="3" t="str">
        <f t="shared" si="1"/>
        <v/>
      </c>
    </row>
    <row r="35" spans="1:24" x14ac:dyDescent="0.15">
      <c r="A35" s="30"/>
      <c r="B35" s="31"/>
      <c r="C35" s="31"/>
      <c r="D35" s="32" t="str">
        <f t="shared" si="0"/>
        <v>-</v>
      </c>
      <c r="E35" s="33"/>
      <c r="F35" s="17" t="s">
        <v>239</v>
      </c>
      <c r="G35" s="39"/>
      <c r="H35" s="17" t="s">
        <v>240</v>
      </c>
      <c r="I35" s="39"/>
      <c r="J35" s="18" t="s">
        <v>241</v>
      </c>
      <c r="K35" s="45"/>
      <c r="L35" s="46"/>
      <c r="M35" s="56"/>
      <c r="N35" s="53"/>
      <c r="O35" s="60" t="s">
        <v>279</v>
      </c>
      <c r="P35" s="53"/>
      <c r="Q35" s="60" t="s">
        <v>280</v>
      </c>
      <c r="R35" s="53"/>
      <c r="S35" s="63" t="s">
        <v>281</v>
      </c>
      <c r="T35" s="71"/>
      <c r="U35" s="47"/>
      <c r="W35" s="3" t="e">
        <f>個人情報!#REF!</f>
        <v>#REF!</v>
      </c>
      <c r="X35" s="3" t="str">
        <f t="shared" si="1"/>
        <v/>
      </c>
    </row>
    <row r="36" spans="1:24" x14ac:dyDescent="0.15">
      <c r="A36" s="30"/>
      <c r="B36" s="31"/>
      <c r="C36" s="31"/>
      <c r="D36" s="32" t="str">
        <f t="shared" si="0"/>
        <v>-</v>
      </c>
      <c r="E36" s="33"/>
      <c r="F36" s="17" t="s">
        <v>239</v>
      </c>
      <c r="G36" s="39"/>
      <c r="H36" s="17" t="s">
        <v>240</v>
      </c>
      <c r="I36" s="39"/>
      <c r="J36" s="18" t="s">
        <v>241</v>
      </c>
      <c r="K36" s="45"/>
      <c r="L36" s="46"/>
      <c r="M36" s="56"/>
      <c r="N36" s="53"/>
      <c r="O36" s="60" t="s">
        <v>279</v>
      </c>
      <c r="P36" s="53"/>
      <c r="Q36" s="60" t="s">
        <v>280</v>
      </c>
      <c r="R36" s="53"/>
      <c r="S36" s="63" t="s">
        <v>281</v>
      </c>
      <c r="T36" s="71"/>
      <c r="U36" s="47"/>
      <c r="W36" s="3" t="e">
        <f>個人情報!#REF!</f>
        <v>#REF!</v>
      </c>
      <c r="X36" s="3" t="str">
        <f t="shared" si="1"/>
        <v/>
      </c>
    </row>
    <row r="37" spans="1:24" x14ac:dyDescent="0.15">
      <c r="A37" s="30"/>
      <c r="B37" s="31"/>
      <c r="C37" s="31"/>
      <c r="D37" s="32" t="str">
        <f t="shared" si="0"/>
        <v>-</v>
      </c>
      <c r="E37" s="33"/>
      <c r="F37" s="17" t="s">
        <v>239</v>
      </c>
      <c r="G37" s="39"/>
      <c r="H37" s="17" t="s">
        <v>240</v>
      </c>
      <c r="I37" s="39"/>
      <c r="J37" s="18" t="s">
        <v>241</v>
      </c>
      <c r="K37" s="45"/>
      <c r="L37" s="46"/>
      <c r="M37" s="56"/>
      <c r="N37" s="53"/>
      <c r="O37" s="60" t="s">
        <v>279</v>
      </c>
      <c r="P37" s="53"/>
      <c r="Q37" s="60" t="s">
        <v>280</v>
      </c>
      <c r="R37" s="53"/>
      <c r="S37" s="63" t="s">
        <v>281</v>
      </c>
      <c r="T37" s="71"/>
      <c r="U37" s="47"/>
      <c r="W37" s="3" t="e">
        <f>個人情報!#REF!</f>
        <v>#REF!</v>
      </c>
      <c r="X37" s="3" t="str">
        <f t="shared" si="1"/>
        <v/>
      </c>
    </row>
    <row r="38" spans="1:24" x14ac:dyDescent="0.15">
      <c r="A38" s="30"/>
      <c r="B38" s="31"/>
      <c r="C38" s="31"/>
      <c r="D38" s="32" t="str">
        <f t="shared" si="0"/>
        <v>-</v>
      </c>
      <c r="E38" s="33"/>
      <c r="F38" s="17" t="s">
        <v>239</v>
      </c>
      <c r="G38" s="39"/>
      <c r="H38" s="17" t="s">
        <v>240</v>
      </c>
      <c r="I38" s="39"/>
      <c r="J38" s="18" t="s">
        <v>241</v>
      </c>
      <c r="K38" s="45"/>
      <c r="L38" s="46"/>
      <c r="M38" s="56"/>
      <c r="N38" s="53"/>
      <c r="O38" s="60" t="s">
        <v>279</v>
      </c>
      <c r="P38" s="53"/>
      <c r="Q38" s="60" t="s">
        <v>280</v>
      </c>
      <c r="R38" s="53"/>
      <c r="S38" s="63" t="s">
        <v>281</v>
      </c>
      <c r="T38" s="71"/>
      <c r="U38" s="47"/>
      <c r="W38" s="3" t="e">
        <f>個人情報!#REF!</f>
        <v>#REF!</v>
      </c>
      <c r="X38" s="3" t="str">
        <f t="shared" si="1"/>
        <v/>
      </c>
    </row>
    <row r="39" spans="1:24" x14ac:dyDescent="0.15">
      <c r="A39" s="30"/>
      <c r="B39" s="31"/>
      <c r="C39" s="31"/>
      <c r="D39" s="32" t="str">
        <f t="shared" si="0"/>
        <v>-</v>
      </c>
      <c r="E39" s="33"/>
      <c r="F39" s="17" t="s">
        <v>239</v>
      </c>
      <c r="G39" s="39"/>
      <c r="H39" s="17" t="s">
        <v>240</v>
      </c>
      <c r="I39" s="39"/>
      <c r="J39" s="18" t="s">
        <v>241</v>
      </c>
      <c r="K39" s="45"/>
      <c r="L39" s="46"/>
      <c r="M39" s="56"/>
      <c r="N39" s="53"/>
      <c r="O39" s="60" t="s">
        <v>279</v>
      </c>
      <c r="P39" s="53"/>
      <c r="Q39" s="60" t="s">
        <v>280</v>
      </c>
      <c r="R39" s="53"/>
      <c r="S39" s="63" t="s">
        <v>281</v>
      </c>
      <c r="T39" s="71"/>
      <c r="U39" s="47"/>
      <c r="W39" s="3" t="e">
        <f>個人情報!#REF!</f>
        <v>#REF!</v>
      </c>
      <c r="X39" s="3" t="str">
        <f t="shared" si="1"/>
        <v/>
      </c>
    </row>
    <row r="40" spans="1:24" x14ac:dyDescent="0.15">
      <c r="A40" s="30"/>
      <c r="B40" s="31"/>
      <c r="C40" s="31"/>
      <c r="D40" s="32" t="str">
        <f t="shared" si="0"/>
        <v>-</v>
      </c>
      <c r="E40" s="33"/>
      <c r="F40" s="17" t="s">
        <v>239</v>
      </c>
      <c r="G40" s="39"/>
      <c r="H40" s="17" t="s">
        <v>240</v>
      </c>
      <c r="I40" s="39"/>
      <c r="J40" s="18" t="s">
        <v>241</v>
      </c>
      <c r="K40" s="45"/>
      <c r="L40" s="46"/>
      <c r="M40" s="56"/>
      <c r="N40" s="53"/>
      <c r="O40" s="60" t="s">
        <v>279</v>
      </c>
      <c r="P40" s="53"/>
      <c r="Q40" s="60" t="s">
        <v>280</v>
      </c>
      <c r="R40" s="53"/>
      <c r="S40" s="63" t="s">
        <v>281</v>
      </c>
      <c r="T40" s="71"/>
      <c r="U40" s="47"/>
      <c r="W40" s="3" t="e">
        <f>個人情報!#REF!</f>
        <v>#REF!</v>
      </c>
      <c r="X40" s="3" t="str">
        <f t="shared" si="1"/>
        <v/>
      </c>
    </row>
    <row r="41" spans="1:24" x14ac:dyDescent="0.15">
      <c r="A41" s="30"/>
      <c r="B41" s="31"/>
      <c r="C41" s="31"/>
      <c r="D41" s="32" t="str">
        <f t="shared" si="0"/>
        <v>-</v>
      </c>
      <c r="E41" s="33"/>
      <c r="F41" s="17" t="s">
        <v>239</v>
      </c>
      <c r="G41" s="39"/>
      <c r="H41" s="17" t="s">
        <v>240</v>
      </c>
      <c r="I41" s="39"/>
      <c r="J41" s="18" t="s">
        <v>241</v>
      </c>
      <c r="K41" s="45"/>
      <c r="L41" s="46"/>
      <c r="M41" s="56"/>
      <c r="N41" s="53"/>
      <c r="O41" s="60" t="s">
        <v>279</v>
      </c>
      <c r="P41" s="53"/>
      <c r="Q41" s="60" t="s">
        <v>280</v>
      </c>
      <c r="R41" s="53"/>
      <c r="S41" s="63" t="s">
        <v>281</v>
      </c>
      <c r="T41" s="71"/>
      <c r="U41" s="47"/>
      <c r="W41" s="3" t="e">
        <f>個人情報!#REF!</f>
        <v>#REF!</v>
      </c>
      <c r="X41" s="3" t="str">
        <f t="shared" si="1"/>
        <v/>
      </c>
    </row>
    <row r="42" spans="1:24" x14ac:dyDescent="0.15">
      <c r="A42" s="30"/>
      <c r="B42" s="31"/>
      <c r="C42" s="31"/>
      <c r="D42" s="32" t="str">
        <f t="shared" si="0"/>
        <v>-</v>
      </c>
      <c r="E42" s="33"/>
      <c r="F42" s="17" t="s">
        <v>239</v>
      </c>
      <c r="G42" s="39"/>
      <c r="H42" s="17" t="s">
        <v>240</v>
      </c>
      <c r="I42" s="39"/>
      <c r="J42" s="18" t="s">
        <v>241</v>
      </c>
      <c r="K42" s="45"/>
      <c r="L42" s="46"/>
      <c r="M42" s="56"/>
      <c r="N42" s="53"/>
      <c r="O42" s="60" t="s">
        <v>279</v>
      </c>
      <c r="P42" s="53"/>
      <c r="Q42" s="60" t="s">
        <v>280</v>
      </c>
      <c r="R42" s="53"/>
      <c r="S42" s="63" t="s">
        <v>281</v>
      </c>
      <c r="T42" s="71"/>
      <c r="U42" s="47"/>
      <c r="W42" s="3" t="e">
        <f>個人情報!#REF!</f>
        <v>#REF!</v>
      </c>
      <c r="X42" s="3" t="str">
        <f t="shared" si="1"/>
        <v/>
      </c>
    </row>
    <row r="43" spans="1:24" x14ac:dyDescent="0.15">
      <c r="A43" s="30"/>
      <c r="B43" s="31"/>
      <c r="C43" s="31"/>
      <c r="D43" s="32" t="str">
        <f t="shared" si="0"/>
        <v>-</v>
      </c>
      <c r="E43" s="33"/>
      <c r="F43" s="17" t="s">
        <v>239</v>
      </c>
      <c r="G43" s="39"/>
      <c r="H43" s="17" t="s">
        <v>240</v>
      </c>
      <c r="I43" s="39"/>
      <c r="J43" s="18" t="s">
        <v>241</v>
      </c>
      <c r="K43" s="45"/>
      <c r="L43" s="46"/>
      <c r="M43" s="56"/>
      <c r="N43" s="53"/>
      <c r="O43" s="60" t="s">
        <v>279</v>
      </c>
      <c r="P43" s="53"/>
      <c r="Q43" s="60" t="s">
        <v>280</v>
      </c>
      <c r="R43" s="53"/>
      <c r="S43" s="63" t="s">
        <v>281</v>
      </c>
      <c r="T43" s="71"/>
      <c r="U43" s="47"/>
      <c r="W43" s="3" t="e">
        <f>個人情報!#REF!</f>
        <v>#REF!</v>
      </c>
      <c r="X43" s="3" t="str">
        <f t="shared" si="1"/>
        <v/>
      </c>
    </row>
    <row r="44" spans="1:24" x14ac:dyDescent="0.15">
      <c r="A44" s="30"/>
      <c r="B44" s="31"/>
      <c r="C44" s="31"/>
      <c r="D44" s="32" t="str">
        <f t="shared" si="0"/>
        <v>-</v>
      </c>
      <c r="E44" s="33"/>
      <c r="F44" s="17" t="s">
        <v>239</v>
      </c>
      <c r="G44" s="39"/>
      <c r="H44" s="17" t="s">
        <v>240</v>
      </c>
      <c r="I44" s="39"/>
      <c r="J44" s="18" t="s">
        <v>241</v>
      </c>
      <c r="K44" s="45"/>
      <c r="L44" s="46"/>
      <c r="M44" s="56"/>
      <c r="N44" s="53"/>
      <c r="O44" s="60" t="s">
        <v>279</v>
      </c>
      <c r="P44" s="53"/>
      <c r="Q44" s="60" t="s">
        <v>280</v>
      </c>
      <c r="R44" s="53"/>
      <c r="S44" s="63" t="s">
        <v>281</v>
      </c>
      <c r="T44" s="71"/>
      <c r="U44" s="47"/>
      <c r="W44" s="3" t="e">
        <f>個人情報!#REF!</f>
        <v>#REF!</v>
      </c>
      <c r="X44" s="3" t="str">
        <f t="shared" si="1"/>
        <v/>
      </c>
    </row>
    <row r="45" spans="1:24" x14ac:dyDescent="0.15">
      <c r="A45" s="30"/>
      <c r="B45" s="31"/>
      <c r="C45" s="31"/>
      <c r="D45" s="32" t="str">
        <f t="shared" si="0"/>
        <v>-</v>
      </c>
      <c r="E45" s="33"/>
      <c r="F45" s="17" t="s">
        <v>239</v>
      </c>
      <c r="G45" s="39"/>
      <c r="H45" s="17" t="s">
        <v>240</v>
      </c>
      <c r="I45" s="39"/>
      <c r="J45" s="18" t="s">
        <v>241</v>
      </c>
      <c r="K45" s="45"/>
      <c r="L45" s="46"/>
      <c r="M45" s="56"/>
      <c r="N45" s="53"/>
      <c r="O45" s="60" t="s">
        <v>279</v>
      </c>
      <c r="P45" s="53"/>
      <c r="Q45" s="60" t="s">
        <v>280</v>
      </c>
      <c r="R45" s="53"/>
      <c r="S45" s="63" t="s">
        <v>281</v>
      </c>
      <c r="T45" s="71"/>
      <c r="U45" s="47"/>
      <c r="W45" s="3" t="e">
        <f>個人情報!#REF!</f>
        <v>#REF!</v>
      </c>
      <c r="X45" s="3" t="str">
        <f t="shared" si="1"/>
        <v/>
      </c>
    </row>
    <row r="46" spans="1:24" x14ac:dyDescent="0.15">
      <c r="A46" s="30"/>
      <c r="B46" s="31"/>
      <c r="C46" s="31"/>
      <c r="D46" s="32" t="str">
        <f t="shared" si="0"/>
        <v>-</v>
      </c>
      <c r="E46" s="33"/>
      <c r="F46" s="17" t="s">
        <v>239</v>
      </c>
      <c r="G46" s="39"/>
      <c r="H46" s="17" t="s">
        <v>240</v>
      </c>
      <c r="I46" s="39"/>
      <c r="J46" s="18" t="s">
        <v>241</v>
      </c>
      <c r="K46" s="45"/>
      <c r="L46" s="46"/>
      <c r="M46" s="56"/>
      <c r="N46" s="53"/>
      <c r="O46" s="60" t="s">
        <v>279</v>
      </c>
      <c r="P46" s="53"/>
      <c r="Q46" s="60" t="s">
        <v>280</v>
      </c>
      <c r="R46" s="53"/>
      <c r="S46" s="63" t="s">
        <v>281</v>
      </c>
      <c r="T46" s="71"/>
      <c r="U46" s="47"/>
      <c r="W46" s="3" t="e">
        <f>個人情報!#REF!</f>
        <v>#REF!</v>
      </c>
      <c r="X46" s="3" t="str">
        <f t="shared" si="1"/>
        <v/>
      </c>
    </row>
    <row r="47" spans="1:24" x14ac:dyDescent="0.15">
      <c r="A47" s="30"/>
      <c r="B47" s="31"/>
      <c r="C47" s="31"/>
      <c r="D47" s="32" t="str">
        <f t="shared" si="0"/>
        <v>-</v>
      </c>
      <c r="E47" s="33"/>
      <c r="F47" s="17" t="s">
        <v>239</v>
      </c>
      <c r="G47" s="39"/>
      <c r="H47" s="17" t="s">
        <v>240</v>
      </c>
      <c r="I47" s="39"/>
      <c r="J47" s="18" t="s">
        <v>241</v>
      </c>
      <c r="K47" s="45"/>
      <c r="L47" s="46"/>
      <c r="M47" s="56"/>
      <c r="N47" s="53"/>
      <c r="O47" s="60" t="s">
        <v>279</v>
      </c>
      <c r="P47" s="53"/>
      <c r="Q47" s="60" t="s">
        <v>280</v>
      </c>
      <c r="R47" s="53"/>
      <c r="S47" s="63" t="s">
        <v>281</v>
      </c>
      <c r="T47" s="71"/>
      <c r="U47" s="47"/>
      <c r="W47" s="3" t="e">
        <f>個人情報!#REF!</f>
        <v>#REF!</v>
      </c>
      <c r="X47" s="3" t="str">
        <f t="shared" si="1"/>
        <v/>
      </c>
    </row>
    <row r="48" spans="1:24" x14ac:dyDescent="0.15">
      <c r="A48" s="30"/>
      <c r="B48" s="31"/>
      <c r="C48" s="31"/>
      <c r="D48" s="32" t="str">
        <f t="shared" si="0"/>
        <v>-</v>
      </c>
      <c r="E48" s="33"/>
      <c r="F48" s="17" t="s">
        <v>239</v>
      </c>
      <c r="G48" s="39"/>
      <c r="H48" s="17" t="s">
        <v>240</v>
      </c>
      <c r="I48" s="39"/>
      <c r="J48" s="18" t="s">
        <v>241</v>
      </c>
      <c r="K48" s="45"/>
      <c r="L48" s="46"/>
      <c r="M48" s="56"/>
      <c r="N48" s="53"/>
      <c r="O48" s="60" t="s">
        <v>279</v>
      </c>
      <c r="P48" s="53"/>
      <c r="Q48" s="60" t="s">
        <v>280</v>
      </c>
      <c r="R48" s="53"/>
      <c r="S48" s="63" t="s">
        <v>281</v>
      </c>
      <c r="T48" s="71"/>
      <c r="U48" s="47"/>
      <c r="W48" s="3" t="e">
        <f>個人情報!#REF!</f>
        <v>#REF!</v>
      </c>
      <c r="X48" s="3" t="str">
        <f t="shared" si="1"/>
        <v/>
      </c>
    </row>
    <row r="49" spans="1:24" x14ac:dyDescent="0.15">
      <c r="A49" s="30"/>
      <c r="B49" s="31"/>
      <c r="C49" s="31"/>
      <c r="D49" s="32" t="str">
        <f t="shared" si="0"/>
        <v>-</v>
      </c>
      <c r="E49" s="33"/>
      <c r="F49" s="17" t="s">
        <v>239</v>
      </c>
      <c r="G49" s="39"/>
      <c r="H49" s="17" t="s">
        <v>240</v>
      </c>
      <c r="I49" s="39"/>
      <c r="J49" s="18" t="s">
        <v>241</v>
      </c>
      <c r="K49" s="45"/>
      <c r="L49" s="46"/>
      <c r="M49" s="56"/>
      <c r="N49" s="53"/>
      <c r="O49" s="60" t="s">
        <v>279</v>
      </c>
      <c r="P49" s="53"/>
      <c r="Q49" s="60" t="s">
        <v>280</v>
      </c>
      <c r="R49" s="53"/>
      <c r="S49" s="63" t="s">
        <v>281</v>
      </c>
      <c r="T49" s="71"/>
      <c r="U49" s="47"/>
      <c r="W49" s="3" t="e">
        <f>個人情報!#REF!</f>
        <v>#REF!</v>
      </c>
      <c r="X49" s="3" t="str">
        <f t="shared" si="1"/>
        <v/>
      </c>
    </row>
    <row r="50" spans="1:24" x14ac:dyDescent="0.15">
      <c r="A50" s="30"/>
      <c r="B50" s="31"/>
      <c r="C50" s="31"/>
      <c r="D50" s="32" t="str">
        <f t="shared" si="0"/>
        <v>-</v>
      </c>
      <c r="E50" s="33"/>
      <c r="F50" s="17" t="s">
        <v>239</v>
      </c>
      <c r="G50" s="39"/>
      <c r="H50" s="17" t="s">
        <v>240</v>
      </c>
      <c r="I50" s="39"/>
      <c r="J50" s="18" t="s">
        <v>241</v>
      </c>
      <c r="K50" s="45"/>
      <c r="L50" s="46"/>
      <c r="M50" s="56"/>
      <c r="N50" s="53"/>
      <c r="O50" s="60" t="s">
        <v>279</v>
      </c>
      <c r="P50" s="53"/>
      <c r="Q50" s="60" t="s">
        <v>280</v>
      </c>
      <c r="R50" s="53"/>
      <c r="S50" s="63" t="s">
        <v>281</v>
      </c>
      <c r="T50" s="71"/>
      <c r="U50" s="47"/>
      <c r="W50" s="3" t="e">
        <f>個人情報!#REF!</f>
        <v>#REF!</v>
      </c>
      <c r="X50" s="3" t="str">
        <f t="shared" si="1"/>
        <v/>
      </c>
    </row>
    <row r="51" spans="1:24" x14ac:dyDescent="0.15">
      <c r="A51" s="30"/>
      <c r="B51" s="31"/>
      <c r="C51" s="31"/>
      <c r="D51" s="32" t="str">
        <f t="shared" si="0"/>
        <v>-</v>
      </c>
      <c r="E51" s="33"/>
      <c r="F51" s="17" t="s">
        <v>239</v>
      </c>
      <c r="G51" s="39"/>
      <c r="H51" s="17" t="s">
        <v>240</v>
      </c>
      <c r="I51" s="39"/>
      <c r="J51" s="18" t="s">
        <v>241</v>
      </c>
      <c r="K51" s="45"/>
      <c r="L51" s="46"/>
      <c r="M51" s="56"/>
      <c r="N51" s="53"/>
      <c r="O51" s="60" t="s">
        <v>279</v>
      </c>
      <c r="P51" s="53"/>
      <c r="Q51" s="60" t="s">
        <v>280</v>
      </c>
      <c r="R51" s="53"/>
      <c r="S51" s="63" t="s">
        <v>281</v>
      </c>
      <c r="T51" s="71"/>
      <c r="U51" s="47"/>
      <c r="W51" s="3" t="e">
        <f>個人情報!#REF!</f>
        <v>#REF!</v>
      </c>
      <c r="X51" s="3" t="str">
        <f t="shared" si="1"/>
        <v/>
      </c>
    </row>
    <row r="52" spans="1:24" x14ac:dyDescent="0.15">
      <c r="A52" s="30"/>
      <c r="B52" s="31"/>
      <c r="C52" s="31"/>
      <c r="D52" s="32" t="str">
        <f t="shared" si="0"/>
        <v>-</v>
      </c>
      <c r="E52" s="33"/>
      <c r="F52" s="17" t="s">
        <v>239</v>
      </c>
      <c r="G52" s="39"/>
      <c r="H52" s="17" t="s">
        <v>240</v>
      </c>
      <c r="I52" s="39"/>
      <c r="J52" s="18" t="s">
        <v>241</v>
      </c>
      <c r="K52" s="45"/>
      <c r="L52" s="46"/>
      <c r="M52" s="56"/>
      <c r="N52" s="53"/>
      <c r="O52" s="60" t="s">
        <v>279</v>
      </c>
      <c r="P52" s="53"/>
      <c r="Q52" s="60" t="s">
        <v>280</v>
      </c>
      <c r="R52" s="53"/>
      <c r="S52" s="63" t="s">
        <v>281</v>
      </c>
      <c r="T52" s="71"/>
      <c r="U52" s="47"/>
      <c r="W52" s="3" t="e">
        <f>個人情報!#REF!</f>
        <v>#REF!</v>
      </c>
      <c r="X52" s="3" t="str">
        <f t="shared" si="1"/>
        <v/>
      </c>
    </row>
    <row r="53" spans="1:24" x14ac:dyDescent="0.15">
      <c r="A53" s="30"/>
      <c r="B53" s="31"/>
      <c r="C53" s="31"/>
      <c r="D53" s="32" t="str">
        <f t="shared" si="0"/>
        <v>-</v>
      </c>
      <c r="E53" s="33"/>
      <c r="F53" s="17" t="s">
        <v>239</v>
      </c>
      <c r="G53" s="39"/>
      <c r="H53" s="17" t="s">
        <v>240</v>
      </c>
      <c r="I53" s="39"/>
      <c r="J53" s="18" t="s">
        <v>241</v>
      </c>
      <c r="K53" s="45"/>
      <c r="L53" s="46"/>
      <c r="M53" s="56"/>
      <c r="N53" s="53"/>
      <c r="O53" s="60" t="s">
        <v>279</v>
      </c>
      <c r="P53" s="53"/>
      <c r="Q53" s="60" t="s">
        <v>280</v>
      </c>
      <c r="R53" s="53"/>
      <c r="S53" s="63" t="s">
        <v>281</v>
      </c>
      <c r="T53" s="71"/>
      <c r="U53" s="47"/>
      <c r="W53" s="3" t="e">
        <f>個人情報!#REF!</f>
        <v>#REF!</v>
      </c>
      <c r="X53" s="3" t="str">
        <f t="shared" si="1"/>
        <v/>
      </c>
    </row>
    <row r="54" spans="1:24" x14ac:dyDescent="0.15">
      <c r="A54" s="30"/>
      <c r="B54" s="31"/>
      <c r="C54" s="31"/>
      <c r="D54" s="32" t="str">
        <f t="shared" si="0"/>
        <v>-</v>
      </c>
      <c r="E54" s="33"/>
      <c r="F54" s="17" t="s">
        <v>239</v>
      </c>
      <c r="G54" s="39"/>
      <c r="H54" s="17" t="s">
        <v>240</v>
      </c>
      <c r="I54" s="39"/>
      <c r="J54" s="18" t="s">
        <v>241</v>
      </c>
      <c r="K54" s="45"/>
      <c r="L54" s="46"/>
      <c r="M54" s="56"/>
      <c r="N54" s="53"/>
      <c r="O54" s="60" t="s">
        <v>279</v>
      </c>
      <c r="P54" s="53"/>
      <c r="Q54" s="60" t="s">
        <v>280</v>
      </c>
      <c r="R54" s="53"/>
      <c r="S54" s="63" t="s">
        <v>281</v>
      </c>
      <c r="T54" s="71"/>
      <c r="U54" s="47"/>
      <c r="W54" s="3" t="e">
        <f>個人情報!#REF!</f>
        <v>#REF!</v>
      </c>
      <c r="X54" s="3" t="str">
        <f t="shared" si="1"/>
        <v/>
      </c>
    </row>
    <row r="55" spans="1:24" x14ac:dyDescent="0.15">
      <c r="A55" s="30"/>
      <c r="B55" s="31"/>
      <c r="C55" s="31"/>
      <c r="D55" s="32" t="str">
        <f t="shared" si="0"/>
        <v>-</v>
      </c>
      <c r="E55" s="33"/>
      <c r="F55" s="17" t="s">
        <v>239</v>
      </c>
      <c r="G55" s="39"/>
      <c r="H55" s="17" t="s">
        <v>240</v>
      </c>
      <c r="I55" s="39"/>
      <c r="J55" s="18" t="s">
        <v>241</v>
      </c>
      <c r="K55" s="45"/>
      <c r="L55" s="46"/>
      <c r="M55" s="56"/>
      <c r="N55" s="53"/>
      <c r="O55" s="60" t="s">
        <v>279</v>
      </c>
      <c r="P55" s="53"/>
      <c r="Q55" s="60" t="s">
        <v>280</v>
      </c>
      <c r="R55" s="53"/>
      <c r="S55" s="63" t="s">
        <v>281</v>
      </c>
      <c r="T55" s="71"/>
      <c r="U55" s="47"/>
      <c r="W55" s="3" t="e">
        <f>個人情報!#REF!</f>
        <v>#REF!</v>
      </c>
      <c r="X55" s="3" t="str">
        <f t="shared" si="1"/>
        <v/>
      </c>
    </row>
    <row r="56" spans="1:24" x14ac:dyDescent="0.15">
      <c r="A56" s="30"/>
      <c r="B56" s="31"/>
      <c r="C56" s="31"/>
      <c r="D56" s="32" t="str">
        <f t="shared" si="0"/>
        <v>-</v>
      </c>
      <c r="E56" s="33"/>
      <c r="F56" s="17" t="s">
        <v>239</v>
      </c>
      <c r="G56" s="39"/>
      <c r="H56" s="17" t="s">
        <v>240</v>
      </c>
      <c r="I56" s="39"/>
      <c r="J56" s="18" t="s">
        <v>241</v>
      </c>
      <c r="K56" s="45"/>
      <c r="L56" s="46"/>
      <c r="M56" s="56"/>
      <c r="N56" s="53"/>
      <c r="O56" s="60" t="s">
        <v>279</v>
      </c>
      <c r="P56" s="53"/>
      <c r="Q56" s="60" t="s">
        <v>280</v>
      </c>
      <c r="R56" s="53"/>
      <c r="S56" s="63" t="s">
        <v>281</v>
      </c>
      <c r="T56" s="71"/>
      <c r="U56" s="47"/>
      <c r="W56" s="3" t="e">
        <f>個人情報!#REF!</f>
        <v>#REF!</v>
      </c>
      <c r="X56" s="3" t="str">
        <f t="shared" si="1"/>
        <v/>
      </c>
    </row>
    <row r="57" spans="1:24" x14ac:dyDescent="0.15">
      <c r="A57" s="30"/>
      <c r="B57" s="31"/>
      <c r="C57" s="31"/>
      <c r="D57" s="32" t="str">
        <f t="shared" si="0"/>
        <v>-</v>
      </c>
      <c r="E57" s="33"/>
      <c r="F57" s="17" t="s">
        <v>239</v>
      </c>
      <c r="G57" s="39"/>
      <c r="H57" s="17" t="s">
        <v>240</v>
      </c>
      <c r="I57" s="39"/>
      <c r="J57" s="18" t="s">
        <v>241</v>
      </c>
      <c r="K57" s="45"/>
      <c r="L57" s="46"/>
      <c r="M57" s="56"/>
      <c r="N57" s="53"/>
      <c r="O57" s="60" t="s">
        <v>279</v>
      </c>
      <c r="P57" s="53"/>
      <c r="Q57" s="60" t="s">
        <v>280</v>
      </c>
      <c r="R57" s="53"/>
      <c r="S57" s="63" t="s">
        <v>281</v>
      </c>
      <c r="T57" s="71"/>
      <c r="U57" s="47"/>
      <c r="W57" s="3" t="e">
        <f>個人情報!#REF!</f>
        <v>#REF!</v>
      </c>
      <c r="X57" s="3" t="str">
        <f t="shared" si="1"/>
        <v/>
      </c>
    </row>
    <row r="58" spans="1:24" x14ac:dyDescent="0.15">
      <c r="A58" s="30"/>
      <c r="B58" s="31"/>
      <c r="C58" s="31"/>
      <c r="D58" s="32" t="str">
        <f t="shared" si="0"/>
        <v>-</v>
      </c>
      <c r="E58" s="33"/>
      <c r="F58" s="17" t="s">
        <v>239</v>
      </c>
      <c r="G58" s="39"/>
      <c r="H58" s="17" t="s">
        <v>240</v>
      </c>
      <c r="I58" s="39"/>
      <c r="J58" s="18" t="s">
        <v>241</v>
      </c>
      <c r="K58" s="45"/>
      <c r="L58" s="46"/>
      <c r="M58" s="56"/>
      <c r="N58" s="53"/>
      <c r="O58" s="60" t="s">
        <v>279</v>
      </c>
      <c r="P58" s="53"/>
      <c r="Q58" s="60" t="s">
        <v>280</v>
      </c>
      <c r="R58" s="53"/>
      <c r="S58" s="63" t="s">
        <v>281</v>
      </c>
      <c r="T58" s="71"/>
      <c r="U58" s="47"/>
      <c r="W58" s="3" t="e">
        <f>個人情報!#REF!</f>
        <v>#REF!</v>
      </c>
      <c r="X58" s="3" t="str">
        <f t="shared" si="1"/>
        <v/>
      </c>
    </row>
    <row r="59" spans="1:24" x14ac:dyDescent="0.15">
      <c r="A59" s="30"/>
      <c r="B59" s="31"/>
      <c r="C59" s="31"/>
      <c r="D59" s="32" t="str">
        <f t="shared" si="0"/>
        <v>-</v>
      </c>
      <c r="E59" s="33"/>
      <c r="F59" s="17" t="s">
        <v>239</v>
      </c>
      <c r="G59" s="39"/>
      <c r="H59" s="17" t="s">
        <v>240</v>
      </c>
      <c r="I59" s="39"/>
      <c r="J59" s="18" t="s">
        <v>241</v>
      </c>
      <c r="K59" s="45"/>
      <c r="L59" s="46"/>
      <c r="M59" s="56"/>
      <c r="N59" s="53"/>
      <c r="O59" s="60" t="s">
        <v>279</v>
      </c>
      <c r="P59" s="53"/>
      <c r="Q59" s="60" t="s">
        <v>280</v>
      </c>
      <c r="R59" s="53"/>
      <c r="S59" s="63" t="s">
        <v>281</v>
      </c>
      <c r="T59" s="71"/>
      <c r="U59" s="47"/>
      <c r="W59" s="3" t="e">
        <f>個人情報!#REF!</f>
        <v>#REF!</v>
      </c>
      <c r="X59" s="3" t="str">
        <f t="shared" si="1"/>
        <v/>
      </c>
    </row>
    <row r="60" spans="1:24" x14ac:dyDescent="0.15">
      <c r="A60" s="30"/>
      <c r="B60" s="31"/>
      <c r="C60" s="31"/>
      <c r="D60" s="32" t="str">
        <f t="shared" si="0"/>
        <v>-</v>
      </c>
      <c r="E60" s="33"/>
      <c r="F60" s="17" t="s">
        <v>239</v>
      </c>
      <c r="G60" s="39"/>
      <c r="H60" s="17" t="s">
        <v>240</v>
      </c>
      <c r="I60" s="39"/>
      <c r="J60" s="18" t="s">
        <v>241</v>
      </c>
      <c r="K60" s="45"/>
      <c r="L60" s="46"/>
      <c r="M60" s="56"/>
      <c r="N60" s="53"/>
      <c r="O60" s="60" t="s">
        <v>279</v>
      </c>
      <c r="P60" s="53"/>
      <c r="Q60" s="60" t="s">
        <v>280</v>
      </c>
      <c r="R60" s="53"/>
      <c r="S60" s="63" t="s">
        <v>281</v>
      </c>
      <c r="T60" s="71"/>
      <c r="U60" s="47"/>
      <c r="W60" s="3" t="e">
        <f>個人情報!#REF!</f>
        <v>#REF!</v>
      </c>
      <c r="X60" s="3" t="str">
        <f t="shared" si="1"/>
        <v/>
      </c>
    </row>
    <row r="61" spans="1:24" x14ac:dyDescent="0.15">
      <c r="A61" s="30"/>
      <c r="B61" s="31"/>
      <c r="C61" s="31"/>
      <c r="D61" s="32" t="str">
        <f t="shared" si="0"/>
        <v>-</v>
      </c>
      <c r="E61" s="33"/>
      <c r="F61" s="17" t="s">
        <v>239</v>
      </c>
      <c r="G61" s="39"/>
      <c r="H61" s="17" t="s">
        <v>240</v>
      </c>
      <c r="I61" s="39"/>
      <c r="J61" s="18" t="s">
        <v>241</v>
      </c>
      <c r="K61" s="45"/>
      <c r="L61" s="46"/>
      <c r="M61" s="56"/>
      <c r="N61" s="53"/>
      <c r="O61" s="60" t="s">
        <v>279</v>
      </c>
      <c r="P61" s="53"/>
      <c r="Q61" s="60" t="s">
        <v>280</v>
      </c>
      <c r="R61" s="53"/>
      <c r="S61" s="63" t="s">
        <v>281</v>
      </c>
      <c r="T61" s="71"/>
      <c r="U61" s="47"/>
      <c r="W61" s="3" t="e">
        <f>個人情報!#REF!</f>
        <v>#REF!</v>
      </c>
      <c r="X61" s="3" t="str">
        <f t="shared" si="1"/>
        <v/>
      </c>
    </row>
    <row r="62" spans="1:24" x14ac:dyDescent="0.15">
      <c r="A62" s="30"/>
      <c r="B62" s="31"/>
      <c r="C62" s="31"/>
      <c r="D62" s="32" t="str">
        <f t="shared" si="0"/>
        <v>-</v>
      </c>
      <c r="E62" s="33"/>
      <c r="F62" s="17" t="s">
        <v>239</v>
      </c>
      <c r="G62" s="39"/>
      <c r="H62" s="17" t="s">
        <v>240</v>
      </c>
      <c r="I62" s="39"/>
      <c r="J62" s="18" t="s">
        <v>241</v>
      </c>
      <c r="K62" s="45"/>
      <c r="L62" s="46"/>
      <c r="M62" s="56"/>
      <c r="N62" s="53"/>
      <c r="O62" s="60" t="s">
        <v>279</v>
      </c>
      <c r="P62" s="53"/>
      <c r="Q62" s="60" t="s">
        <v>280</v>
      </c>
      <c r="R62" s="53"/>
      <c r="S62" s="63" t="s">
        <v>281</v>
      </c>
      <c r="T62" s="71"/>
      <c r="U62" s="47"/>
      <c r="W62" s="3" t="e">
        <f>個人情報!#REF!</f>
        <v>#REF!</v>
      </c>
      <c r="X62" s="3" t="str">
        <f t="shared" si="1"/>
        <v/>
      </c>
    </row>
    <row r="63" spans="1:24" x14ac:dyDescent="0.15">
      <c r="A63" s="30"/>
      <c r="B63" s="31"/>
      <c r="C63" s="31"/>
      <c r="D63" s="32" t="str">
        <f t="shared" si="0"/>
        <v>-</v>
      </c>
      <c r="E63" s="33"/>
      <c r="F63" s="17" t="s">
        <v>239</v>
      </c>
      <c r="G63" s="39"/>
      <c r="H63" s="17" t="s">
        <v>240</v>
      </c>
      <c r="I63" s="39"/>
      <c r="J63" s="18" t="s">
        <v>241</v>
      </c>
      <c r="K63" s="45"/>
      <c r="L63" s="46"/>
      <c r="M63" s="56"/>
      <c r="N63" s="53"/>
      <c r="O63" s="60" t="s">
        <v>279</v>
      </c>
      <c r="P63" s="53"/>
      <c r="Q63" s="60" t="s">
        <v>280</v>
      </c>
      <c r="R63" s="53"/>
      <c r="S63" s="63" t="s">
        <v>281</v>
      </c>
      <c r="T63" s="71"/>
      <c r="U63" s="47"/>
      <c r="W63" s="3" t="e">
        <f>個人情報!#REF!</f>
        <v>#REF!</v>
      </c>
      <c r="X63" s="3" t="str">
        <f t="shared" si="1"/>
        <v/>
      </c>
    </row>
    <row r="64" spans="1:24" x14ac:dyDescent="0.15">
      <c r="A64" s="30"/>
      <c r="B64" s="31"/>
      <c r="C64" s="31"/>
      <c r="D64" s="32" t="str">
        <f t="shared" si="0"/>
        <v>-</v>
      </c>
      <c r="E64" s="33"/>
      <c r="F64" s="17" t="s">
        <v>239</v>
      </c>
      <c r="G64" s="39"/>
      <c r="H64" s="17" t="s">
        <v>240</v>
      </c>
      <c r="I64" s="39"/>
      <c r="J64" s="18" t="s">
        <v>241</v>
      </c>
      <c r="K64" s="45"/>
      <c r="L64" s="46"/>
      <c r="M64" s="56"/>
      <c r="N64" s="53"/>
      <c r="O64" s="60" t="s">
        <v>279</v>
      </c>
      <c r="P64" s="53"/>
      <c r="Q64" s="60" t="s">
        <v>280</v>
      </c>
      <c r="R64" s="53"/>
      <c r="S64" s="63" t="s">
        <v>281</v>
      </c>
      <c r="T64" s="71"/>
      <c r="U64" s="47"/>
      <c r="W64" s="3" t="e">
        <f>個人情報!#REF!</f>
        <v>#REF!</v>
      </c>
      <c r="X64" s="3" t="str">
        <f t="shared" si="1"/>
        <v/>
      </c>
    </row>
    <row r="65" spans="1:24" x14ac:dyDescent="0.15">
      <c r="A65" s="30"/>
      <c r="B65" s="31"/>
      <c r="C65" s="31"/>
      <c r="D65" s="32" t="str">
        <f t="shared" si="0"/>
        <v>-</v>
      </c>
      <c r="E65" s="33"/>
      <c r="F65" s="17" t="s">
        <v>239</v>
      </c>
      <c r="G65" s="39"/>
      <c r="H65" s="17" t="s">
        <v>240</v>
      </c>
      <c r="I65" s="39"/>
      <c r="J65" s="18" t="s">
        <v>241</v>
      </c>
      <c r="K65" s="45"/>
      <c r="L65" s="46"/>
      <c r="M65" s="56"/>
      <c r="N65" s="53"/>
      <c r="O65" s="60" t="s">
        <v>279</v>
      </c>
      <c r="P65" s="53"/>
      <c r="Q65" s="60" t="s">
        <v>280</v>
      </c>
      <c r="R65" s="53"/>
      <c r="S65" s="63" t="s">
        <v>281</v>
      </c>
      <c r="T65" s="71"/>
      <c r="U65" s="47"/>
      <c r="W65" s="3" t="e">
        <f>個人情報!#REF!</f>
        <v>#REF!</v>
      </c>
      <c r="X65" s="3" t="str">
        <f t="shared" si="1"/>
        <v/>
      </c>
    </row>
    <row r="66" spans="1:24" x14ac:dyDescent="0.15">
      <c r="A66" s="30"/>
      <c r="B66" s="31"/>
      <c r="C66" s="31"/>
      <c r="D66" s="32" t="str">
        <f t="shared" si="0"/>
        <v>-</v>
      </c>
      <c r="E66" s="33"/>
      <c r="F66" s="17" t="s">
        <v>239</v>
      </c>
      <c r="G66" s="39"/>
      <c r="H66" s="17" t="s">
        <v>240</v>
      </c>
      <c r="I66" s="39"/>
      <c r="J66" s="18" t="s">
        <v>241</v>
      </c>
      <c r="K66" s="45"/>
      <c r="L66" s="46"/>
      <c r="M66" s="56"/>
      <c r="N66" s="53"/>
      <c r="O66" s="60" t="s">
        <v>279</v>
      </c>
      <c r="P66" s="53"/>
      <c r="Q66" s="60" t="s">
        <v>280</v>
      </c>
      <c r="R66" s="53"/>
      <c r="S66" s="63" t="s">
        <v>281</v>
      </c>
      <c r="T66" s="71"/>
      <c r="U66" s="47"/>
      <c r="W66" s="3" t="e">
        <f>個人情報!#REF!</f>
        <v>#REF!</v>
      </c>
      <c r="X66" s="3" t="str">
        <f t="shared" si="1"/>
        <v/>
      </c>
    </row>
    <row r="67" spans="1:24" x14ac:dyDescent="0.15">
      <c r="A67" s="30"/>
      <c r="B67" s="31"/>
      <c r="C67" s="31"/>
      <c r="D67" s="32" t="str">
        <f t="shared" si="0"/>
        <v>-</v>
      </c>
      <c r="E67" s="33"/>
      <c r="F67" s="17" t="s">
        <v>239</v>
      </c>
      <c r="G67" s="39"/>
      <c r="H67" s="17" t="s">
        <v>240</v>
      </c>
      <c r="I67" s="39"/>
      <c r="J67" s="18" t="s">
        <v>241</v>
      </c>
      <c r="K67" s="45"/>
      <c r="L67" s="46"/>
      <c r="M67" s="56"/>
      <c r="N67" s="53"/>
      <c r="O67" s="60" t="s">
        <v>279</v>
      </c>
      <c r="P67" s="53"/>
      <c r="Q67" s="60" t="s">
        <v>280</v>
      </c>
      <c r="R67" s="53"/>
      <c r="S67" s="63" t="s">
        <v>281</v>
      </c>
      <c r="T67" s="71"/>
      <c r="U67" s="47"/>
      <c r="W67" s="3" t="e">
        <f>個人情報!#REF!</f>
        <v>#REF!</v>
      </c>
      <c r="X67" s="3" t="str">
        <f t="shared" si="1"/>
        <v/>
      </c>
    </row>
    <row r="68" spans="1:24" x14ac:dyDescent="0.15">
      <c r="A68" s="30"/>
      <c r="B68" s="31"/>
      <c r="C68" s="31"/>
      <c r="D68" s="32" t="str">
        <f t="shared" si="0"/>
        <v>-</v>
      </c>
      <c r="E68" s="33"/>
      <c r="F68" s="17" t="s">
        <v>239</v>
      </c>
      <c r="G68" s="39"/>
      <c r="H68" s="17" t="s">
        <v>240</v>
      </c>
      <c r="I68" s="39"/>
      <c r="J68" s="18" t="s">
        <v>241</v>
      </c>
      <c r="K68" s="45"/>
      <c r="L68" s="46"/>
      <c r="M68" s="56"/>
      <c r="N68" s="53"/>
      <c r="O68" s="60" t="s">
        <v>279</v>
      </c>
      <c r="P68" s="53"/>
      <c r="Q68" s="60" t="s">
        <v>280</v>
      </c>
      <c r="R68" s="53"/>
      <c r="S68" s="63" t="s">
        <v>281</v>
      </c>
      <c r="T68" s="71"/>
      <c r="U68" s="47"/>
      <c r="W68" s="3" t="e">
        <f>個人情報!#REF!</f>
        <v>#REF!</v>
      </c>
      <c r="X68" s="3" t="str">
        <f t="shared" si="1"/>
        <v/>
      </c>
    </row>
    <row r="69" spans="1:24" x14ac:dyDescent="0.15">
      <c r="A69" s="30"/>
      <c r="B69" s="31"/>
      <c r="C69" s="31"/>
      <c r="D69" s="32" t="str">
        <f t="shared" si="0"/>
        <v>-</v>
      </c>
      <c r="E69" s="33"/>
      <c r="F69" s="17" t="s">
        <v>239</v>
      </c>
      <c r="G69" s="39"/>
      <c r="H69" s="17" t="s">
        <v>240</v>
      </c>
      <c r="I69" s="39"/>
      <c r="J69" s="18" t="s">
        <v>241</v>
      </c>
      <c r="K69" s="45"/>
      <c r="L69" s="46"/>
      <c r="M69" s="56"/>
      <c r="N69" s="53"/>
      <c r="O69" s="60" t="s">
        <v>279</v>
      </c>
      <c r="P69" s="53"/>
      <c r="Q69" s="60" t="s">
        <v>280</v>
      </c>
      <c r="R69" s="53"/>
      <c r="S69" s="63" t="s">
        <v>281</v>
      </c>
      <c r="T69" s="71"/>
      <c r="U69" s="47"/>
      <c r="W69" s="3" t="e">
        <f>個人情報!#REF!</f>
        <v>#REF!</v>
      </c>
      <c r="X69" s="3" t="str">
        <f t="shared" si="1"/>
        <v/>
      </c>
    </row>
    <row r="70" spans="1:24" x14ac:dyDescent="0.15">
      <c r="A70" s="30"/>
      <c r="B70" s="31"/>
      <c r="C70" s="31"/>
      <c r="D70" s="32" t="str">
        <f t="shared" si="0"/>
        <v>-</v>
      </c>
      <c r="E70" s="33"/>
      <c r="F70" s="17" t="s">
        <v>239</v>
      </c>
      <c r="G70" s="39"/>
      <c r="H70" s="17" t="s">
        <v>240</v>
      </c>
      <c r="I70" s="39"/>
      <c r="J70" s="18" t="s">
        <v>241</v>
      </c>
      <c r="K70" s="45"/>
      <c r="L70" s="46"/>
      <c r="M70" s="56"/>
      <c r="N70" s="53"/>
      <c r="O70" s="60" t="s">
        <v>279</v>
      </c>
      <c r="P70" s="53"/>
      <c r="Q70" s="60" t="s">
        <v>280</v>
      </c>
      <c r="R70" s="53"/>
      <c r="S70" s="63" t="s">
        <v>281</v>
      </c>
      <c r="T70" s="71"/>
      <c r="U70" s="47"/>
      <c r="W70" s="3" t="e">
        <f>個人情報!#REF!</f>
        <v>#REF!</v>
      </c>
      <c r="X70" s="3" t="str">
        <f t="shared" si="1"/>
        <v/>
      </c>
    </row>
    <row r="71" spans="1:24" x14ac:dyDescent="0.15">
      <c r="A71" s="30"/>
      <c r="B71" s="31"/>
      <c r="C71" s="31"/>
      <c r="D71" s="32" t="str">
        <f t="shared" si="0"/>
        <v>-</v>
      </c>
      <c r="E71" s="33"/>
      <c r="F71" s="17" t="s">
        <v>239</v>
      </c>
      <c r="G71" s="39"/>
      <c r="H71" s="17" t="s">
        <v>240</v>
      </c>
      <c r="I71" s="39"/>
      <c r="J71" s="18" t="s">
        <v>241</v>
      </c>
      <c r="K71" s="45"/>
      <c r="L71" s="46"/>
      <c r="M71" s="56"/>
      <c r="N71" s="53"/>
      <c r="O71" s="60" t="s">
        <v>279</v>
      </c>
      <c r="P71" s="53"/>
      <c r="Q71" s="60" t="s">
        <v>280</v>
      </c>
      <c r="R71" s="53"/>
      <c r="S71" s="63" t="s">
        <v>281</v>
      </c>
      <c r="T71" s="71"/>
      <c r="U71" s="47"/>
      <c r="W71" s="3" t="e">
        <f>個人情報!#REF!</f>
        <v>#REF!</v>
      </c>
      <c r="X71" s="3" t="str">
        <f t="shared" si="1"/>
        <v/>
      </c>
    </row>
    <row r="72" spans="1:24" x14ac:dyDescent="0.15">
      <c r="A72" s="30"/>
      <c r="B72" s="31"/>
      <c r="C72" s="31"/>
      <c r="D72" s="32" t="str">
        <f t="shared" ref="D72:D106" si="2">A72 &amp; "-" &amp; B72 &amp; C72</f>
        <v>-</v>
      </c>
      <c r="E72" s="33"/>
      <c r="F72" s="17" t="s">
        <v>239</v>
      </c>
      <c r="G72" s="39"/>
      <c r="H72" s="17" t="s">
        <v>240</v>
      </c>
      <c r="I72" s="39"/>
      <c r="J72" s="18" t="s">
        <v>241</v>
      </c>
      <c r="K72" s="45"/>
      <c r="L72" s="46"/>
      <c r="M72" s="56"/>
      <c r="N72" s="53"/>
      <c r="O72" s="60" t="s">
        <v>279</v>
      </c>
      <c r="P72" s="53"/>
      <c r="Q72" s="60" t="s">
        <v>280</v>
      </c>
      <c r="R72" s="53"/>
      <c r="S72" s="63" t="s">
        <v>281</v>
      </c>
      <c r="T72" s="71"/>
      <c r="U72" s="47"/>
      <c r="W72" s="3" t="e">
        <f>個人情報!#REF!</f>
        <v>#REF!</v>
      </c>
      <c r="X72" s="3" t="str">
        <f t="shared" ref="X72:X106" si="3">IF(B72="107 ハーフマラソン","H",IF(B72="062 10000mW","W",""))</f>
        <v/>
      </c>
    </row>
    <row r="73" spans="1:24" x14ac:dyDescent="0.15">
      <c r="A73" s="30"/>
      <c r="B73" s="31"/>
      <c r="C73" s="31"/>
      <c r="D73" s="32" t="str">
        <f t="shared" si="2"/>
        <v>-</v>
      </c>
      <c r="E73" s="33"/>
      <c r="F73" s="17" t="s">
        <v>239</v>
      </c>
      <c r="G73" s="39"/>
      <c r="H73" s="17" t="s">
        <v>240</v>
      </c>
      <c r="I73" s="39"/>
      <c r="J73" s="18" t="s">
        <v>241</v>
      </c>
      <c r="K73" s="45"/>
      <c r="L73" s="46"/>
      <c r="M73" s="56"/>
      <c r="N73" s="53"/>
      <c r="O73" s="60" t="s">
        <v>279</v>
      </c>
      <c r="P73" s="53"/>
      <c r="Q73" s="60" t="s">
        <v>280</v>
      </c>
      <c r="R73" s="53"/>
      <c r="S73" s="63" t="s">
        <v>281</v>
      </c>
      <c r="T73" s="71"/>
      <c r="U73" s="47"/>
      <c r="W73" s="3" t="e">
        <f>個人情報!#REF!</f>
        <v>#REF!</v>
      </c>
      <c r="X73" s="3" t="str">
        <f t="shared" si="3"/>
        <v/>
      </c>
    </row>
    <row r="74" spans="1:24" x14ac:dyDescent="0.15">
      <c r="A74" s="30"/>
      <c r="B74" s="31"/>
      <c r="C74" s="31"/>
      <c r="D74" s="32" t="str">
        <f t="shared" si="2"/>
        <v>-</v>
      </c>
      <c r="E74" s="33"/>
      <c r="F74" s="17" t="s">
        <v>239</v>
      </c>
      <c r="G74" s="39"/>
      <c r="H74" s="17" t="s">
        <v>240</v>
      </c>
      <c r="I74" s="39"/>
      <c r="J74" s="18" t="s">
        <v>241</v>
      </c>
      <c r="K74" s="45"/>
      <c r="L74" s="46"/>
      <c r="M74" s="56"/>
      <c r="N74" s="53"/>
      <c r="O74" s="60" t="s">
        <v>279</v>
      </c>
      <c r="P74" s="53"/>
      <c r="Q74" s="60" t="s">
        <v>280</v>
      </c>
      <c r="R74" s="53"/>
      <c r="S74" s="63" t="s">
        <v>281</v>
      </c>
      <c r="T74" s="71"/>
      <c r="U74" s="47"/>
      <c r="W74" s="3" t="e">
        <f>個人情報!#REF!</f>
        <v>#REF!</v>
      </c>
      <c r="X74" s="3" t="str">
        <f t="shared" si="3"/>
        <v/>
      </c>
    </row>
    <row r="75" spans="1:24" x14ac:dyDescent="0.15">
      <c r="A75" s="30"/>
      <c r="B75" s="31"/>
      <c r="C75" s="31"/>
      <c r="D75" s="32" t="str">
        <f t="shared" si="2"/>
        <v>-</v>
      </c>
      <c r="E75" s="33"/>
      <c r="F75" s="17" t="s">
        <v>239</v>
      </c>
      <c r="G75" s="39"/>
      <c r="H75" s="17" t="s">
        <v>240</v>
      </c>
      <c r="I75" s="39"/>
      <c r="J75" s="18" t="s">
        <v>241</v>
      </c>
      <c r="K75" s="45"/>
      <c r="L75" s="46"/>
      <c r="M75" s="56"/>
      <c r="N75" s="53"/>
      <c r="O75" s="60" t="s">
        <v>279</v>
      </c>
      <c r="P75" s="53"/>
      <c r="Q75" s="60" t="s">
        <v>280</v>
      </c>
      <c r="R75" s="53"/>
      <c r="S75" s="63" t="s">
        <v>281</v>
      </c>
      <c r="T75" s="71"/>
      <c r="U75" s="47"/>
      <c r="W75" s="3" t="e">
        <f>個人情報!#REF!</f>
        <v>#REF!</v>
      </c>
      <c r="X75" s="3" t="str">
        <f t="shared" si="3"/>
        <v/>
      </c>
    </row>
    <row r="76" spans="1:24" x14ac:dyDescent="0.15">
      <c r="A76" s="30"/>
      <c r="B76" s="31"/>
      <c r="C76" s="31"/>
      <c r="D76" s="32" t="str">
        <f t="shared" si="2"/>
        <v>-</v>
      </c>
      <c r="E76" s="33"/>
      <c r="F76" s="17" t="s">
        <v>239</v>
      </c>
      <c r="G76" s="39"/>
      <c r="H76" s="17" t="s">
        <v>240</v>
      </c>
      <c r="I76" s="39"/>
      <c r="J76" s="18" t="s">
        <v>241</v>
      </c>
      <c r="K76" s="45"/>
      <c r="L76" s="46"/>
      <c r="M76" s="56"/>
      <c r="N76" s="53"/>
      <c r="O76" s="60" t="s">
        <v>279</v>
      </c>
      <c r="P76" s="53"/>
      <c r="Q76" s="60" t="s">
        <v>280</v>
      </c>
      <c r="R76" s="53"/>
      <c r="S76" s="63" t="s">
        <v>281</v>
      </c>
      <c r="T76" s="71"/>
      <c r="U76" s="47"/>
      <c r="W76" s="3" t="e">
        <f>個人情報!#REF!</f>
        <v>#REF!</v>
      </c>
      <c r="X76" s="3" t="str">
        <f t="shared" si="3"/>
        <v/>
      </c>
    </row>
    <row r="77" spans="1:24" x14ac:dyDescent="0.15">
      <c r="A77" s="30"/>
      <c r="B77" s="31"/>
      <c r="C77" s="31"/>
      <c r="D77" s="32" t="str">
        <f t="shared" si="2"/>
        <v>-</v>
      </c>
      <c r="E77" s="33"/>
      <c r="F77" s="17" t="s">
        <v>239</v>
      </c>
      <c r="G77" s="39"/>
      <c r="H77" s="17" t="s">
        <v>240</v>
      </c>
      <c r="I77" s="39"/>
      <c r="J77" s="18" t="s">
        <v>241</v>
      </c>
      <c r="K77" s="45"/>
      <c r="L77" s="46"/>
      <c r="M77" s="56"/>
      <c r="N77" s="53"/>
      <c r="O77" s="60" t="s">
        <v>279</v>
      </c>
      <c r="P77" s="53"/>
      <c r="Q77" s="60" t="s">
        <v>280</v>
      </c>
      <c r="R77" s="53"/>
      <c r="S77" s="63" t="s">
        <v>281</v>
      </c>
      <c r="T77" s="71"/>
      <c r="U77" s="47"/>
      <c r="W77" s="3" t="e">
        <f>個人情報!#REF!</f>
        <v>#REF!</v>
      </c>
      <c r="X77" s="3" t="str">
        <f t="shared" si="3"/>
        <v/>
      </c>
    </row>
    <row r="78" spans="1:24" x14ac:dyDescent="0.15">
      <c r="A78" s="30"/>
      <c r="B78" s="31"/>
      <c r="C78" s="31"/>
      <c r="D78" s="32" t="str">
        <f t="shared" si="2"/>
        <v>-</v>
      </c>
      <c r="E78" s="33"/>
      <c r="F78" s="17" t="s">
        <v>239</v>
      </c>
      <c r="G78" s="39"/>
      <c r="H78" s="17" t="s">
        <v>240</v>
      </c>
      <c r="I78" s="39"/>
      <c r="J78" s="18" t="s">
        <v>241</v>
      </c>
      <c r="K78" s="45"/>
      <c r="L78" s="46"/>
      <c r="M78" s="56"/>
      <c r="N78" s="53"/>
      <c r="O78" s="60" t="s">
        <v>279</v>
      </c>
      <c r="P78" s="53"/>
      <c r="Q78" s="60" t="s">
        <v>280</v>
      </c>
      <c r="R78" s="53"/>
      <c r="S78" s="63" t="s">
        <v>281</v>
      </c>
      <c r="T78" s="71"/>
      <c r="U78" s="47"/>
      <c r="W78" s="3" t="e">
        <f>個人情報!#REF!</f>
        <v>#REF!</v>
      </c>
      <c r="X78" s="3" t="str">
        <f t="shared" si="3"/>
        <v/>
      </c>
    </row>
    <row r="79" spans="1:24" x14ac:dyDescent="0.15">
      <c r="A79" s="30"/>
      <c r="B79" s="31"/>
      <c r="C79" s="31"/>
      <c r="D79" s="32" t="str">
        <f t="shared" si="2"/>
        <v>-</v>
      </c>
      <c r="E79" s="33"/>
      <c r="F79" s="17" t="s">
        <v>239</v>
      </c>
      <c r="G79" s="39"/>
      <c r="H79" s="17" t="s">
        <v>240</v>
      </c>
      <c r="I79" s="39"/>
      <c r="J79" s="18" t="s">
        <v>241</v>
      </c>
      <c r="K79" s="45"/>
      <c r="L79" s="46"/>
      <c r="M79" s="56"/>
      <c r="N79" s="53"/>
      <c r="O79" s="60" t="s">
        <v>279</v>
      </c>
      <c r="P79" s="53"/>
      <c r="Q79" s="60" t="s">
        <v>280</v>
      </c>
      <c r="R79" s="53"/>
      <c r="S79" s="63" t="s">
        <v>281</v>
      </c>
      <c r="T79" s="71"/>
      <c r="U79" s="47"/>
      <c r="W79" s="3" t="e">
        <f>個人情報!#REF!</f>
        <v>#REF!</v>
      </c>
      <c r="X79" s="3" t="str">
        <f t="shared" si="3"/>
        <v/>
      </c>
    </row>
    <row r="80" spans="1:24" x14ac:dyDescent="0.15">
      <c r="A80" s="30"/>
      <c r="B80" s="31"/>
      <c r="C80" s="31"/>
      <c r="D80" s="32" t="str">
        <f t="shared" si="2"/>
        <v>-</v>
      </c>
      <c r="E80" s="33"/>
      <c r="F80" s="17" t="s">
        <v>239</v>
      </c>
      <c r="G80" s="39"/>
      <c r="H80" s="17" t="s">
        <v>240</v>
      </c>
      <c r="I80" s="39"/>
      <c r="J80" s="18" t="s">
        <v>241</v>
      </c>
      <c r="K80" s="45"/>
      <c r="L80" s="46"/>
      <c r="M80" s="56"/>
      <c r="N80" s="53"/>
      <c r="O80" s="60" t="s">
        <v>279</v>
      </c>
      <c r="P80" s="53"/>
      <c r="Q80" s="60" t="s">
        <v>280</v>
      </c>
      <c r="R80" s="53"/>
      <c r="S80" s="63" t="s">
        <v>281</v>
      </c>
      <c r="T80" s="71"/>
      <c r="U80" s="47"/>
      <c r="W80" s="3" t="e">
        <f>個人情報!#REF!</f>
        <v>#REF!</v>
      </c>
      <c r="X80" s="3" t="str">
        <f t="shared" si="3"/>
        <v/>
      </c>
    </row>
    <row r="81" spans="1:24" x14ac:dyDescent="0.15">
      <c r="A81" s="30"/>
      <c r="B81" s="31"/>
      <c r="C81" s="31"/>
      <c r="D81" s="32" t="str">
        <f t="shared" si="2"/>
        <v>-</v>
      </c>
      <c r="E81" s="33"/>
      <c r="F81" s="17" t="s">
        <v>239</v>
      </c>
      <c r="G81" s="39"/>
      <c r="H81" s="17" t="s">
        <v>240</v>
      </c>
      <c r="I81" s="39"/>
      <c r="J81" s="18" t="s">
        <v>241</v>
      </c>
      <c r="K81" s="45"/>
      <c r="L81" s="46"/>
      <c r="M81" s="56"/>
      <c r="N81" s="53"/>
      <c r="O81" s="60" t="s">
        <v>279</v>
      </c>
      <c r="P81" s="53"/>
      <c r="Q81" s="60" t="s">
        <v>280</v>
      </c>
      <c r="R81" s="53"/>
      <c r="S81" s="63" t="s">
        <v>281</v>
      </c>
      <c r="T81" s="71"/>
      <c r="U81" s="47"/>
      <c r="W81" s="3" t="e">
        <f>個人情報!#REF!</f>
        <v>#REF!</v>
      </c>
      <c r="X81" s="3" t="str">
        <f t="shared" si="3"/>
        <v/>
      </c>
    </row>
    <row r="82" spans="1:24" x14ac:dyDescent="0.15">
      <c r="A82" s="30"/>
      <c r="B82" s="31"/>
      <c r="C82" s="31"/>
      <c r="D82" s="32" t="str">
        <f t="shared" si="2"/>
        <v>-</v>
      </c>
      <c r="E82" s="33"/>
      <c r="F82" s="17" t="s">
        <v>239</v>
      </c>
      <c r="G82" s="39"/>
      <c r="H82" s="17" t="s">
        <v>240</v>
      </c>
      <c r="I82" s="39"/>
      <c r="J82" s="18" t="s">
        <v>241</v>
      </c>
      <c r="K82" s="45"/>
      <c r="L82" s="46"/>
      <c r="M82" s="56"/>
      <c r="N82" s="53"/>
      <c r="O82" s="60" t="s">
        <v>279</v>
      </c>
      <c r="P82" s="53"/>
      <c r="Q82" s="60" t="s">
        <v>280</v>
      </c>
      <c r="R82" s="53"/>
      <c r="S82" s="63" t="s">
        <v>281</v>
      </c>
      <c r="T82" s="71"/>
      <c r="U82" s="47"/>
      <c r="W82" s="3" t="e">
        <f>個人情報!#REF!</f>
        <v>#REF!</v>
      </c>
      <c r="X82" s="3" t="str">
        <f t="shared" si="3"/>
        <v/>
      </c>
    </row>
    <row r="83" spans="1:24" x14ac:dyDescent="0.15">
      <c r="A83" s="30"/>
      <c r="B83" s="31"/>
      <c r="C83" s="31"/>
      <c r="D83" s="32" t="str">
        <f t="shared" si="2"/>
        <v>-</v>
      </c>
      <c r="E83" s="33"/>
      <c r="F83" s="17" t="s">
        <v>239</v>
      </c>
      <c r="G83" s="39"/>
      <c r="H83" s="17" t="s">
        <v>240</v>
      </c>
      <c r="I83" s="39"/>
      <c r="J83" s="18" t="s">
        <v>241</v>
      </c>
      <c r="K83" s="45"/>
      <c r="L83" s="46"/>
      <c r="M83" s="56"/>
      <c r="N83" s="53"/>
      <c r="O83" s="60" t="s">
        <v>279</v>
      </c>
      <c r="P83" s="53"/>
      <c r="Q83" s="60" t="s">
        <v>280</v>
      </c>
      <c r="R83" s="53"/>
      <c r="S83" s="63" t="s">
        <v>281</v>
      </c>
      <c r="T83" s="71"/>
      <c r="U83" s="47"/>
      <c r="W83" s="3" t="e">
        <f>個人情報!#REF!</f>
        <v>#REF!</v>
      </c>
      <c r="X83" s="3" t="str">
        <f t="shared" si="3"/>
        <v/>
      </c>
    </row>
    <row r="84" spans="1:24" x14ac:dyDescent="0.15">
      <c r="A84" s="30"/>
      <c r="B84" s="31"/>
      <c r="C84" s="31"/>
      <c r="D84" s="32" t="str">
        <f t="shared" si="2"/>
        <v>-</v>
      </c>
      <c r="E84" s="33"/>
      <c r="F84" s="17" t="s">
        <v>239</v>
      </c>
      <c r="G84" s="39"/>
      <c r="H84" s="17" t="s">
        <v>240</v>
      </c>
      <c r="I84" s="39"/>
      <c r="J84" s="18" t="s">
        <v>241</v>
      </c>
      <c r="K84" s="45"/>
      <c r="L84" s="46"/>
      <c r="M84" s="56"/>
      <c r="N84" s="53"/>
      <c r="O84" s="60" t="s">
        <v>279</v>
      </c>
      <c r="P84" s="53"/>
      <c r="Q84" s="60" t="s">
        <v>280</v>
      </c>
      <c r="R84" s="53"/>
      <c r="S84" s="63" t="s">
        <v>281</v>
      </c>
      <c r="T84" s="71"/>
      <c r="U84" s="47"/>
      <c r="W84" s="3" t="e">
        <f>個人情報!#REF!</f>
        <v>#REF!</v>
      </c>
      <c r="X84" s="3" t="str">
        <f t="shared" si="3"/>
        <v/>
      </c>
    </row>
    <row r="85" spans="1:24" x14ac:dyDescent="0.15">
      <c r="A85" s="30"/>
      <c r="B85" s="31"/>
      <c r="C85" s="31"/>
      <c r="D85" s="32" t="str">
        <f t="shared" si="2"/>
        <v>-</v>
      </c>
      <c r="E85" s="33"/>
      <c r="F85" s="17" t="s">
        <v>239</v>
      </c>
      <c r="G85" s="39"/>
      <c r="H85" s="17" t="s">
        <v>240</v>
      </c>
      <c r="I85" s="39"/>
      <c r="J85" s="18" t="s">
        <v>241</v>
      </c>
      <c r="K85" s="45"/>
      <c r="L85" s="46"/>
      <c r="M85" s="56"/>
      <c r="N85" s="53"/>
      <c r="O85" s="60" t="s">
        <v>279</v>
      </c>
      <c r="P85" s="53"/>
      <c r="Q85" s="60" t="s">
        <v>280</v>
      </c>
      <c r="R85" s="53"/>
      <c r="S85" s="63" t="s">
        <v>281</v>
      </c>
      <c r="T85" s="71"/>
      <c r="U85" s="47"/>
      <c r="W85" s="3" t="e">
        <f>個人情報!#REF!</f>
        <v>#REF!</v>
      </c>
      <c r="X85" s="3" t="str">
        <f t="shared" si="3"/>
        <v/>
      </c>
    </row>
    <row r="86" spans="1:24" x14ac:dyDescent="0.15">
      <c r="A86" s="30"/>
      <c r="B86" s="31"/>
      <c r="C86" s="31"/>
      <c r="D86" s="32" t="str">
        <f t="shared" si="2"/>
        <v>-</v>
      </c>
      <c r="E86" s="33"/>
      <c r="F86" s="17" t="s">
        <v>239</v>
      </c>
      <c r="G86" s="39"/>
      <c r="H86" s="17" t="s">
        <v>240</v>
      </c>
      <c r="I86" s="39"/>
      <c r="J86" s="18" t="s">
        <v>241</v>
      </c>
      <c r="K86" s="45"/>
      <c r="L86" s="46"/>
      <c r="M86" s="56"/>
      <c r="N86" s="53"/>
      <c r="O86" s="60" t="s">
        <v>279</v>
      </c>
      <c r="P86" s="53"/>
      <c r="Q86" s="60" t="s">
        <v>280</v>
      </c>
      <c r="R86" s="53"/>
      <c r="S86" s="63" t="s">
        <v>281</v>
      </c>
      <c r="T86" s="71"/>
      <c r="U86" s="47"/>
      <c r="W86" s="3" t="e">
        <f>個人情報!#REF!</f>
        <v>#REF!</v>
      </c>
      <c r="X86" s="3" t="str">
        <f t="shared" si="3"/>
        <v/>
      </c>
    </row>
    <row r="87" spans="1:24" x14ac:dyDescent="0.15">
      <c r="A87" s="30"/>
      <c r="B87" s="31"/>
      <c r="C87" s="31"/>
      <c r="D87" s="32" t="str">
        <f t="shared" si="2"/>
        <v>-</v>
      </c>
      <c r="E87" s="33"/>
      <c r="F87" s="17" t="s">
        <v>239</v>
      </c>
      <c r="G87" s="39"/>
      <c r="H87" s="17" t="s">
        <v>240</v>
      </c>
      <c r="I87" s="39"/>
      <c r="J87" s="18" t="s">
        <v>241</v>
      </c>
      <c r="K87" s="45"/>
      <c r="L87" s="46"/>
      <c r="M87" s="56"/>
      <c r="N87" s="53"/>
      <c r="O87" s="60" t="s">
        <v>279</v>
      </c>
      <c r="P87" s="53"/>
      <c r="Q87" s="60" t="s">
        <v>280</v>
      </c>
      <c r="R87" s="53"/>
      <c r="S87" s="63" t="s">
        <v>281</v>
      </c>
      <c r="T87" s="71"/>
      <c r="U87" s="47"/>
      <c r="X87" s="3" t="str">
        <f t="shared" si="3"/>
        <v/>
      </c>
    </row>
    <row r="88" spans="1:24" x14ac:dyDescent="0.15">
      <c r="A88" s="30"/>
      <c r="B88" s="31"/>
      <c r="C88" s="31"/>
      <c r="D88" s="32" t="str">
        <f t="shared" si="2"/>
        <v>-</v>
      </c>
      <c r="E88" s="33"/>
      <c r="F88" s="17" t="s">
        <v>239</v>
      </c>
      <c r="G88" s="39"/>
      <c r="H88" s="17" t="s">
        <v>240</v>
      </c>
      <c r="I88" s="39"/>
      <c r="J88" s="18" t="s">
        <v>241</v>
      </c>
      <c r="K88" s="45"/>
      <c r="L88" s="46"/>
      <c r="M88" s="56"/>
      <c r="N88" s="53"/>
      <c r="O88" s="60" t="s">
        <v>279</v>
      </c>
      <c r="P88" s="53"/>
      <c r="Q88" s="60" t="s">
        <v>280</v>
      </c>
      <c r="R88" s="53"/>
      <c r="S88" s="63" t="s">
        <v>281</v>
      </c>
      <c r="T88" s="71"/>
      <c r="U88" s="47"/>
      <c r="X88" s="3" t="str">
        <f t="shared" si="3"/>
        <v/>
      </c>
    </row>
    <row r="89" spans="1:24" x14ac:dyDescent="0.15">
      <c r="A89" s="30"/>
      <c r="B89" s="31"/>
      <c r="C89" s="31"/>
      <c r="D89" s="32" t="str">
        <f t="shared" si="2"/>
        <v>-</v>
      </c>
      <c r="E89" s="33"/>
      <c r="F89" s="17" t="s">
        <v>239</v>
      </c>
      <c r="G89" s="39"/>
      <c r="H89" s="17" t="s">
        <v>240</v>
      </c>
      <c r="I89" s="39"/>
      <c r="J89" s="18" t="s">
        <v>241</v>
      </c>
      <c r="K89" s="45"/>
      <c r="L89" s="46"/>
      <c r="M89" s="56"/>
      <c r="N89" s="53"/>
      <c r="O89" s="60" t="s">
        <v>279</v>
      </c>
      <c r="P89" s="53"/>
      <c r="Q89" s="60" t="s">
        <v>280</v>
      </c>
      <c r="R89" s="53"/>
      <c r="S89" s="63" t="s">
        <v>281</v>
      </c>
      <c r="T89" s="71"/>
      <c r="U89" s="47"/>
      <c r="X89" s="3" t="str">
        <f t="shared" si="3"/>
        <v/>
      </c>
    </row>
    <row r="90" spans="1:24" x14ac:dyDescent="0.15">
      <c r="A90" s="30"/>
      <c r="B90" s="31"/>
      <c r="C90" s="31"/>
      <c r="D90" s="32" t="str">
        <f t="shared" si="2"/>
        <v>-</v>
      </c>
      <c r="E90" s="33"/>
      <c r="F90" s="17" t="s">
        <v>239</v>
      </c>
      <c r="G90" s="39"/>
      <c r="H90" s="17" t="s">
        <v>240</v>
      </c>
      <c r="I90" s="39"/>
      <c r="J90" s="18" t="s">
        <v>241</v>
      </c>
      <c r="K90" s="45"/>
      <c r="L90" s="46"/>
      <c r="M90" s="56"/>
      <c r="N90" s="53"/>
      <c r="O90" s="60" t="s">
        <v>279</v>
      </c>
      <c r="P90" s="53"/>
      <c r="Q90" s="60" t="s">
        <v>280</v>
      </c>
      <c r="R90" s="53"/>
      <c r="S90" s="63" t="s">
        <v>281</v>
      </c>
      <c r="T90" s="71"/>
      <c r="U90" s="47"/>
      <c r="X90" s="3" t="str">
        <f t="shared" si="3"/>
        <v/>
      </c>
    </row>
    <row r="91" spans="1:24" x14ac:dyDescent="0.15">
      <c r="A91" s="30"/>
      <c r="B91" s="31"/>
      <c r="C91" s="31"/>
      <c r="D91" s="32" t="str">
        <f t="shared" si="2"/>
        <v>-</v>
      </c>
      <c r="E91" s="33"/>
      <c r="F91" s="17" t="s">
        <v>239</v>
      </c>
      <c r="G91" s="39"/>
      <c r="H91" s="17" t="s">
        <v>240</v>
      </c>
      <c r="I91" s="39"/>
      <c r="J91" s="18" t="s">
        <v>241</v>
      </c>
      <c r="K91" s="45"/>
      <c r="L91" s="46"/>
      <c r="M91" s="56"/>
      <c r="N91" s="53"/>
      <c r="O91" s="60" t="s">
        <v>279</v>
      </c>
      <c r="P91" s="53"/>
      <c r="Q91" s="60" t="s">
        <v>280</v>
      </c>
      <c r="R91" s="53"/>
      <c r="S91" s="63" t="s">
        <v>281</v>
      </c>
      <c r="T91" s="71"/>
      <c r="U91" s="47"/>
      <c r="X91" s="3" t="str">
        <f t="shared" si="3"/>
        <v/>
      </c>
    </row>
    <row r="92" spans="1:24" x14ac:dyDescent="0.15">
      <c r="A92" s="30"/>
      <c r="B92" s="31"/>
      <c r="C92" s="31"/>
      <c r="D92" s="32" t="str">
        <f t="shared" si="2"/>
        <v>-</v>
      </c>
      <c r="E92" s="33"/>
      <c r="F92" s="17" t="s">
        <v>239</v>
      </c>
      <c r="G92" s="39"/>
      <c r="H92" s="17" t="s">
        <v>240</v>
      </c>
      <c r="I92" s="39"/>
      <c r="J92" s="18" t="s">
        <v>241</v>
      </c>
      <c r="K92" s="45"/>
      <c r="L92" s="46"/>
      <c r="M92" s="56"/>
      <c r="N92" s="53"/>
      <c r="O92" s="60" t="s">
        <v>279</v>
      </c>
      <c r="P92" s="53"/>
      <c r="Q92" s="60" t="s">
        <v>280</v>
      </c>
      <c r="R92" s="53"/>
      <c r="S92" s="63" t="s">
        <v>281</v>
      </c>
      <c r="T92" s="71"/>
      <c r="U92" s="47"/>
      <c r="X92" s="3" t="str">
        <f t="shared" si="3"/>
        <v/>
      </c>
    </row>
    <row r="93" spans="1:24" x14ac:dyDescent="0.15">
      <c r="A93" s="30"/>
      <c r="B93" s="31"/>
      <c r="C93" s="31"/>
      <c r="D93" s="32" t="str">
        <f t="shared" si="2"/>
        <v>-</v>
      </c>
      <c r="E93" s="33"/>
      <c r="F93" s="17" t="s">
        <v>239</v>
      </c>
      <c r="G93" s="39"/>
      <c r="H93" s="17" t="s">
        <v>240</v>
      </c>
      <c r="I93" s="39"/>
      <c r="J93" s="18" t="s">
        <v>241</v>
      </c>
      <c r="K93" s="45"/>
      <c r="L93" s="46"/>
      <c r="M93" s="56"/>
      <c r="N93" s="53"/>
      <c r="O93" s="60" t="s">
        <v>279</v>
      </c>
      <c r="P93" s="53"/>
      <c r="Q93" s="60" t="s">
        <v>280</v>
      </c>
      <c r="R93" s="53"/>
      <c r="S93" s="63" t="s">
        <v>281</v>
      </c>
      <c r="T93" s="71"/>
      <c r="U93" s="47"/>
      <c r="X93" s="3" t="str">
        <f t="shared" si="3"/>
        <v/>
      </c>
    </row>
    <row r="94" spans="1:24" x14ac:dyDescent="0.15">
      <c r="A94" s="30"/>
      <c r="B94" s="31"/>
      <c r="C94" s="31"/>
      <c r="D94" s="32" t="str">
        <f t="shared" si="2"/>
        <v>-</v>
      </c>
      <c r="E94" s="33"/>
      <c r="F94" s="17" t="s">
        <v>239</v>
      </c>
      <c r="G94" s="39"/>
      <c r="H94" s="17" t="s">
        <v>240</v>
      </c>
      <c r="I94" s="39"/>
      <c r="J94" s="18" t="s">
        <v>241</v>
      </c>
      <c r="K94" s="45"/>
      <c r="L94" s="46"/>
      <c r="M94" s="56"/>
      <c r="N94" s="53"/>
      <c r="O94" s="60" t="s">
        <v>279</v>
      </c>
      <c r="P94" s="53"/>
      <c r="Q94" s="60" t="s">
        <v>280</v>
      </c>
      <c r="R94" s="53"/>
      <c r="S94" s="63" t="s">
        <v>281</v>
      </c>
      <c r="T94" s="71"/>
      <c r="U94" s="47"/>
      <c r="X94" s="3" t="str">
        <f t="shared" si="3"/>
        <v/>
      </c>
    </row>
    <row r="95" spans="1:24" x14ac:dyDescent="0.15">
      <c r="A95" s="30"/>
      <c r="B95" s="31"/>
      <c r="C95" s="31"/>
      <c r="D95" s="32" t="str">
        <f t="shared" si="2"/>
        <v>-</v>
      </c>
      <c r="E95" s="33"/>
      <c r="F95" s="17" t="s">
        <v>239</v>
      </c>
      <c r="G95" s="39"/>
      <c r="H95" s="17" t="s">
        <v>240</v>
      </c>
      <c r="I95" s="39"/>
      <c r="J95" s="18" t="s">
        <v>241</v>
      </c>
      <c r="K95" s="45"/>
      <c r="L95" s="46"/>
      <c r="M95" s="56"/>
      <c r="N95" s="53"/>
      <c r="O95" s="60" t="s">
        <v>279</v>
      </c>
      <c r="P95" s="53"/>
      <c r="Q95" s="60" t="s">
        <v>280</v>
      </c>
      <c r="R95" s="53"/>
      <c r="S95" s="63" t="s">
        <v>281</v>
      </c>
      <c r="T95" s="71"/>
      <c r="U95" s="47"/>
      <c r="X95" s="3" t="str">
        <f t="shared" si="3"/>
        <v/>
      </c>
    </row>
    <row r="96" spans="1:24" x14ac:dyDescent="0.15">
      <c r="A96" s="30"/>
      <c r="B96" s="31"/>
      <c r="C96" s="31"/>
      <c r="D96" s="32" t="str">
        <f t="shared" si="2"/>
        <v>-</v>
      </c>
      <c r="E96" s="33"/>
      <c r="F96" s="17" t="s">
        <v>239</v>
      </c>
      <c r="G96" s="39"/>
      <c r="H96" s="17" t="s">
        <v>240</v>
      </c>
      <c r="I96" s="39"/>
      <c r="J96" s="18" t="s">
        <v>241</v>
      </c>
      <c r="K96" s="45"/>
      <c r="L96" s="46"/>
      <c r="M96" s="56"/>
      <c r="N96" s="53"/>
      <c r="O96" s="60" t="s">
        <v>279</v>
      </c>
      <c r="P96" s="53"/>
      <c r="Q96" s="60" t="s">
        <v>280</v>
      </c>
      <c r="R96" s="53"/>
      <c r="S96" s="63" t="s">
        <v>281</v>
      </c>
      <c r="T96" s="71"/>
      <c r="U96" s="47"/>
      <c r="X96" s="3" t="str">
        <f t="shared" si="3"/>
        <v/>
      </c>
    </row>
    <row r="97" spans="1:24" x14ac:dyDescent="0.15">
      <c r="A97" s="30"/>
      <c r="B97" s="31"/>
      <c r="C97" s="31"/>
      <c r="D97" s="32" t="str">
        <f t="shared" si="2"/>
        <v>-</v>
      </c>
      <c r="E97" s="33"/>
      <c r="F97" s="17" t="s">
        <v>239</v>
      </c>
      <c r="G97" s="39"/>
      <c r="H97" s="17" t="s">
        <v>240</v>
      </c>
      <c r="I97" s="39"/>
      <c r="J97" s="18" t="s">
        <v>241</v>
      </c>
      <c r="K97" s="45"/>
      <c r="L97" s="46"/>
      <c r="M97" s="56"/>
      <c r="N97" s="53"/>
      <c r="O97" s="60" t="s">
        <v>279</v>
      </c>
      <c r="P97" s="53"/>
      <c r="Q97" s="60" t="s">
        <v>280</v>
      </c>
      <c r="R97" s="53"/>
      <c r="S97" s="63" t="s">
        <v>281</v>
      </c>
      <c r="T97" s="71"/>
      <c r="U97" s="47"/>
      <c r="X97" s="3" t="str">
        <f t="shared" si="3"/>
        <v/>
      </c>
    </row>
    <row r="98" spans="1:24" x14ac:dyDescent="0.15">
      <c r="A98" s="30"/>
      <c r="B98" s="31"/>
      <c r="C98" s="31"/>
      <c r="D98" s="32" t="str">
        <f t="shared" si="2"/>
        <v>-</v>
      </c>
      <c r="E98" s="33"/>
      <c r="F98" s="17" t="s">
        <v>239</v>
      </c>
      <c r="G98" s="39"/>
      <c r="H98" s="17" t="s">
        <v>240</v>
      </c>
      <c r="I98" s="39"/>
      <c r="J98" s="18" t="s">
        <v>241</v>
      </c>
      <c r="K98" s="45"/>
      <c r="L98" s="46"/>
      <c r="M98" s="56"/>
      <c r="N98" s="53"/>
      <c r="O98" s="60" t="s">
        <v>279</v>
      </c>
      <c r="P98" s="53"/>
      <c r="Q98" s="60" t="s">
        <v>280</v>
      </c>
      <c r="R98" s="53"/>
      <c r="S98" s="63" t="s">
        <v>281</v>
      </c>
      <c r="T98" s="71"/>
      <c r="U98" s="47"/>
      <c r="X98" s="3" t="str">
        <f t="shared" si="3"/>
        <v/>
      </c>
    </row>
    <row r="99" spans="1:24" x14ac:dyDescent="0.15">
      <c r="A99" s="30"/>
      <c r="B99" s="31"/>
      <c r="C99" s="31"/>
      <c r="D99" s="32" t="str">
        <f t="shared" si="2"/>
        <v>-</v>
      </c>
      <c r="E99" s="33"/>
      <c r="F99" s="17" t="s">
        <v>239</v>
      </c>
      <c r="G99" s="39"/>
      <c r="H99" s="17" t="s">
        <v>240</v>
      </c>
      <c r="I99" s="39"/>
      <c r="J99" s="18" t="s">
        <v>241</v>
      </c>
      <c r="K99" s="45"/>
      <c r="L99" s="46"/>
      <c r="M99" s="56"/>
      <c r="N99" s="53"/>
      <c r="O99" s="60" t="s">
        <v>279</v>
      </c>
      <c r="P99" s="53"/>
      <c r="Q99" s="60" t="s">
        <v>280</v>
      </c>
      <c r="R99" s="53"/>
      <c r="S99" s="63" t="s">
        <v>281</v>
      </c>
      <c r="T99" s="71"/>
      <c r="U99" s="47"/>
      <c r="X99" s="3" t="str">
        <f t="shared" si="3"/>
        <v/>
      </c>
    </row>
    <row r="100" spans="1:24" x14ac:dyDescent="0.15">
      <c r="A100" s="30"/>
      <c r="B100" s="31"/>
      <c r="C100" s="31"/>
      <c r="D100" s="32" t="str">
        <f t="shared" si="2"/>
        <v>-</v>
      </c>
      <c r="E100" s="33"/>
      <c r="F100" s="17" t="s">
        <v>239</v>
      </c>
      <c r="G100" s="39"/>
      <c r="H100" s="17" t="s">
        <v>240</v>
      </c>
      <c r="I100" s="39"/>
      <c r="J100" s="18" t="s">
        <v>241</v>
      </c>
      <c r="K100" s="45"/>
      <c r="L100" s="46"/>
      <c r="M100" s="56"/>
      <c r="N100" s="53"/>
      <c r="O100" s="60" t="s">
        <v>279</v>
      </c>
      <c r="P100" s="53"/>
      <c r="Q100" s="60" t="s">
        <v>280</v>
      </c>
      <c r="R100" s="53"/>
      <c r="S100" s="63" t="s">
        <v>281</v>
      </c>
      <c r="T100" s="71"/>
      <c r="U100" s="47"/>
      <c r="X100" s="3" t="str">
        <f t="shared" si="3"/>
        <v/>
      </c>
    </row>
    <row r="101" spans="1:24" x14ac:dyDescent="0.15">
      <c r="A101" s="30"/>
      <c r="B101" s="31"/>
      <c r="C101" s="31"/>
      <c r="D101" s="32" t="str">
        <f t="shared" si="2"/>
        <v>-</v>
      </c>
      <c r="E101" s="33"/>
      <c r="F101" s="17" t="s">
        <v>239</v>
      </c>
      <c r="G101" s="39"/>
      <c r="H101" s="17" t="s">
        <v>240</v>
      </c>
      <c r="I101" s="39"/>
      <c r="J101" s="18" t="s">
        <v>241</v>
      </c>
      <c r="K101" s="45"/>
      <c r="L101" s="46"/>
      <c r="M101" s="56"/>
      <c r="N101" s="53"/>
      <c r="O101" s="60" t="s">
        <v>279</v>
      </c>
      <c r="P101" s="53"/>
      <c r="Q101" s="60" t="s">
        <v>280</v>
      </c>
      <c r="R101" s="53"/>
      <c r="S101" s="63" t="s">
        <v>281</v>
      </c>
      <c r="T101" s="71"/>
      <c r="U101" s="47"/>
      <c r="X101" s="3" t="str">
        <f t="shared" si="3"/>
        <v/>
      </c>
    </row>
    <row r="102" spans="1:24" x14ac:dyDescent="0.15">
      <c r="A102" s="30"/>
      <c r="B102" s="31"/>
      <c r="C102" s="31"/>
      <c r="D102" s="32" t="str">
        <f t="shared" si="2"/>
        <v>-</v>
      </c>
      <c r="E102" s="33"/>
      <c r="F102" s="17" t="s">
        <v>239</v>
      </c>
      <c r="G102" s="39"/>
      <c r="H102" s="17" t="s">
        <v>240</v>
      </c>
      <c r="I102" s="39"/>
      <c r="J102" s="18" t="s">
        <v>241</v>
      </c>
      <c r="K102" s="45"/>
      <c r="L102" s="46"/>
      <c r="M102" s="56"/>
      <c r="N102" s="53"/>
      <c r="O102" s="60" t="s">
        <v>279</v>
      </c>
      <c r="P102" s="53"/>
      <c r="Q102" s="60" t="s">
        <v>280</v>
      </c>
      <c r="R102" s="53"/>
      <c r="S102" s="63" t="s">
        <v>281</v>
      </c>
      <c r="T102" s="71"/>
      <c r="U102" s="47"/>
      <c r="X102" s="3" t="str">
        <f t="shared" si="3"/>
        <v/>
      </c>
    </row>
    <row r="103" spans="1:24" x14ac:dyDescent="0.15">
      <c r="A103" s="30"/>
      <c r="B103" s="31"/>
      <c r="C103" s="31"/>
      <c r="D103" s="32" t="str">
        <f t="shared" si="2"/>
        <v>-</v>
      </c>
      <c r="E103" s="33"/>
      <c r="F103" s="17" t="s">
        <v>239</v>
      </c>
      <c r="G103" s="39"/>
      <c r="H103" s="17" t="s">
        <v>240</v>
      </c>
      <c r="I103" s="39"/>
      <c r="J103" s="18" t="s">
        <v>241</v>
      </c>
      <c r="K103" s="45"/>
      <c r="L103" s="46"/>
      <c r="M103" s="56"/>
      <c r="N103" s="53"/>
      <c r="O103" s="60" t="s">
        <v>279</v>
      </c>
      <c r="P103" s="53"/>
      <c r="Q103" s="60" t="s">
        <v>280</v>
      </c>
      <c r="R103" s="53"/>
      <c r="S103" s="63" t="s">
        <v>281</v>
      </c>
      <c r="T103" s="71"/>
      <c r="U103" s="47"/>
      <c r="X103" s="3" t="str">
        <f t="shared" si="3"/>
        <v/>
      </c>
    </row>
    <row r="104" spans="1:24" x14ac:dyDescent="0.15">
      <c r="A104" s="30"/>
      <c r="B104" s="31"/>
      <c r="C104" s="31"/>
      <c r="D104" s="32" t="str">
        <f t="shared" si="2"/>
        <v>-</v>
      </c>
      <c r="E104" s="33"/>
      <c r="F104" s="17" t="s">
        <v>239</v>
      </c>
      <c r="G104" s="39"/>
      <c r="H104" s="17" t="s">
        <v>240</v>
      </c>
      <c r="I104" s="39"/>
      <c r="J104" s="18" t="s">
        <v>241</v>
      </c>
      <c r="K104" s="45"/>
      <c r="L104" s="46"/>
      <c r="M104" s="56"/>
      <c r="N104" s="53"/>
      <c r="O104" s="60" t="s">
        <v>279</v>
      </c>
      <c r="P104" s="53"/>
      <c r="Q104" s="60" t="s">
        <v>280</v>
      </c>
      <c r="R104" s="53"/>
      <c r="S104" s="63" t="s">
        <v>281</v>
      </c>
      <c r="T104" s="71"/>
      <c r="U104" s="47"/>
      <c r="X104" s="3" t="str">
        <f t="shared" si="3"/>
        <v/>
      </c>
    </row>
    <row r="105" spans="1:24" x14ac:dyDescent="0.15">
      <c r="A105" s="30"/>
      <c r="B105" s="31"/>
      <c r="C105" s="31"/>
      <c r="D105" s="32" t="str">
        <f t="shared" si="2"/>
        <v>-</v>
      </c>
      <c r="E105" s="33"/>
      <c r="F105" s="17" t="s">
        <v>239</v>
      </c>
      <c r="G105" s="39"/>
      <c r="H105" s="17" t="s">
        <v>240</v>
      </c>
      <c r="I105" s="39"/>
      <c r="J105" s="18" t="s">
        <v>241</v>
      </c>
      <c r="K105" s="45"/>
      <c r="L105" s="46"/>
      <c r="M105" s="56"/>
      <c r="N105" s="53"/>
      <c r="O105" s="60" t="s">
        <v>279</v>
      </c>
      <c r="P105" s="53"/>
      <c r="Q105" s="60" t="s">
        <v>280</v>
      </c>
      <c r="R105" s="53"/>
      <c r="S105" s="63" t="s">
        <v>281</v>
      </c>
      <c r="T105" s="71"/>
      <c r="U105" s="47"/>
      <c r="X105" s="3" t="str">
        <f t="shared" si="3"/>
        <v/>
      </c>
    </row>
    <row r="106" spans="1:24" ht="14.25" thickBot="1" x14ac:dyDescent="0.2">
      <c r="A106" s="34"/>
      <c r="B106" s="35"/>
      <c r="C106" s="35"/>
      <c r="D106" s="36" t="str">
        <f t="shared" si="2"/>
        <v>-</v>
      </c>
      <c r="E106" s="37"/>
      <c r="F106" s="19" t="s">
        <v>239</v>
      </c>
      <c r="G106" s="40"/>
      <c r="H106" s="19" t="s">
        <v>240</v>
      </c>
      <c r="I106" s="40"/>
      <c r="J106" s="20" t="s">
        <v>241</v>
      </c>
      <c r="K106" s="48"/>
      <c r="L106" s="49"/>
      <c r="M106" s="57"/>
      <c r="N106" s="54"/>
      <c r="O106" s="61" t="s">
        <v>279</v>
      </c>
      <c r="P106" s="54"/>
      <c r="Q106" s="61" t="s">
        <v>280</v>
      </c>
      <c r="R106" s="54"/>
      <c r="S106" s="64" t="s">
        <v>281</v>
      </c>
      <c r="T106" s="50"/>
      <c r="U106" s="51"/>
      <c r="X106" s="3" t="str">
        <f t="shared" si="3"/>
        <v/>
      </c>
    </row>
    <row r="107" spans="1:24" x14ac:dyDescent="0.15">
      <c r="A107" s="23"/>
    </row>
  </sheetData>
  <sheetProtection selectLockedCells="1"/>
  <mergeCells count="10">
    <mergeCell ref="A1:U2"/>
    <mergeCell ref="N4:S4"/>
    <mergeCell ref="E3:S3"/>
    <mergeCell ref="A3:A4"/>
    <mergeCell ref="B3:B4"/>
    <mergeCell ref="T3:T4"/>
    <mergeCell ref="U3:U4"/>
    <mergeCell ref="C3:C4"/>
    <mergeCell ref="D3:D4"/>
    <mergeCell ref="E4:K4"/>
  </mergeCells>
  <phoneticPr fontId="6"/>
  <conditionalFormatting sqref="C7:C106">
    <cfRule type="expression" dxfId="2" priority="1">
      <formula>AND($B7&lt;&gt;"107 ハーフマラソン",$B7&lt;&gt;"062 10000mW")</formula>
    </cfRule>
  </conditionalFormatting>
  <dataValidations count="8">
    <dataValidation type="list" allowBlank="1" showInputMessage="1" showErrorMessage="1" sqref="B7:B106" xr:uid="{00000000-0002-0000-0400-000000000000}">
      <formula1>男子種目</formula1>
    </dataValidation>
    <dataValidation type="list" allowBlank="1" showInputMessage="1" showErrorMessage="1" sqref="T106" xr:uid="{00000000-0002-0000-0400-000001000000}">
      <formula1>"大会HPURL,記録証"</formula1>
    </dataValidation>
    <dataValidation type="list" allowBlank="1" showInputMessage="1" showErrorMessage="1" sqref="A7:A106" xr:uid="{00000000-0002-0000-0400-000002000000}">
      <formula1>$W$7:$W$86</formula1>
    </dataValidation>
    <dataValidation type="list" allowBlank="1" showInputMessage="1" showErrorMessage="1" sqref="N6:N106" xr:uid="{00000000-0002-0000-0400-000003000000}">
      <formula1>INDIRECT("樹立日①")</formula1>
    </dataValidation>
    <dataValidation type="list" allowBlank="1" showInputMessage="1" showErrorMessage="1" sqref="P6:P106" xr:uid="{00000000-0002-0000-0400-000004000000}">
      <formula1>INDIRECT("樹立日②")</formula1>
    </dataValidation>
    <dataValidation type="list" allowBlank="1" showInputMessage="1" showErrorMessage="1" sqref="R6:R106" xr:uid="{00000000-0002-0000-0400-000005000000}">
      <formula1>INDIRECT("樹立日③")</formula1>
    </dataValidation>
    <dataValidation type="list" allowBlank="1" showInputMessage="1" showErrorMessage="1" sqref="C7:C106" xr:uid="{00000000-0002-0000-0400-000006000000}">
      <formula1>INDIRECT($X7)</formula1>
    </dataValidation>
    <dataValidation type="list" allowBlank="1" showInputMessage="1" showErrorMessage="1" sqref="T6:T105" xr:uid="{00000000-0002-0000-0400-000007000000}">
      <formula1>"大会HPURL,記録証,関東学連主催大会"</formula1>
    </dataValidation>
  </dataValidations>
  <pageMargins left="0.11811023622047245" right="0.11811023622047245" top="0.74803149606299213" bottom="0.74803149606299213" header="0.31496062992125984" footer="0.31496062992125984"/>
  <pageSetup paperSize="9" scale="62" fitToHeight="0" orientation="landscape" r:id="rId1"/>
  <headerFooter>
    <oddHeader>&amp;R&amp;P / &amp;N</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00B0F0"/>
  </sheetPr>
  <dimension ref="A1:H5818"/>
  <sheetViews>
    <sheetView workbookViewId="0">
      <selection activeCell="A2" sqref="A2"/>
    </sheetView>
  </sheetViews>
  <sheetFormatPr defaultRowHeight="13.5" x14ac:dyDescent="0.15"/>
  <cols>
    <col min="1" max="1" width="8.625" customWidth="1"/>
    <col min="2" max="2" width="15" customWidth="1"/>
    <col min="3" max="3" width="17.875" customWidth="1"/>
    <col min="4" max="4" width="25.75" bestFit="1" customWidth="1"/>
    <col min="5" max="5" width="8.625" customWidth="1"/>
    <col min="6" max="6" width="9.75" bestFit="1" customWidth="1"/>
    <col min="247" max="262" width="8.625" customWidth="1"/>
    <col min="503" max="518" width="8.625" customWidth="1"/>
    <col min="759" max="774" width="8.625" customWidth="1"/>
    <col min="1015" max="1030" width="8.625" customWidth="1"/>
    <col min="1271" max="1286" width="8.625" customWidth="1"/>
    <col min="1527" max="1542" width="8.625" customWidth="1"/>
    <col min="1783" max="1798" width="8.625" customWidth="1"/>
    <col min="2039" max="2054" width="8.625" customWidth="1"/>
    <col min="2295" max="2310" width="8.625" customWidth="1"/>
    <col min="2551" max="2566" width="8.625" customWidth="1"/>
    <col min="2807" max="2822" width="8.625" customWidth="1"/>
    <col min="3063" max="3078" width="8.625" customWidth="1"/>
    <col min="3319" max="3334" width="8.625" customWidth="1"/>
    <col min="3575" max="3590" width="8.625" customWidth="1"/>
    <col min="3831" max="3846" width="8.625" customWidth="1"/>
    <col min="4087" max="4102" width="8.625" customWidth="1"/>
    <col min="4343" max="4358" width="8.625" customWidth="1"/>
    <col min="4599" max="4614" width="8.625" customWidth="1"/>
    <col min="4855" max="4870" width="8.625" customWidth="1"/>
    <col min="5111" max="5126" width="8.625" customWidth="1"/>
    <col min="5367" max="5382" width="8.625" customWidth="1"/>
    <col min="5623" max="5638" width="8.625" customWidth="1"/>
    <col min="5879" max="5894" width="8.625" customWidth="1"/>
    <col min="6135" max="6150" width="8.625" customWidth="1"/>
    <col min="6391" max="6406" width="8.625" customWidth="1"/>
    <col min="6647" max="6662" width="8.625" customWidth="1"/>
    <col min="6903" max="6918" width="8.625" customWidth="1"/>
    <col min="7159" max="7174" width="8.625" customWidth="1"/>
    <col min="7415" max="7430" width="8.625" customWidth="1"/>
    <col min="7671" max="7686" width="8.625" customWidth="1"/>
    <col min="7927" max="7942" width="8.625" customWidth="1"/>
    <col min="8183" max="8198" width="8.625" customWidth="1"/>
    <col min="8439" max="8454" width="8.625" customWidth="1"/>
    <col min="8695" max="8710" width="8.625" customWidth="1"/>
    <col min="8951" max="8966" width="8.625" customWidth="1"/>
    <col min="9207" max="9222" width="8.625" customWidth="1"/>
    <col min="9463" max="9478" width="8.625" customWidth="1"/>
    <col min="9719" max="9734" width="8.625" customWidth="1"/>
    <col min="9975" max="9990" width="8.625" customWidth="1"/>
    <col min="10231" max="10246" width="8.625" customWidth="1"/>
    <col min="10487" max="10502" width="8.625" customWidth="1"/>
    <col min="10743" max="10758" width="8.625" customWidth="1"/>
    <col min="10999" max="11014" width="8.625" customWidth="1"/>
    <col min="11255" max="11270" width="8.625" customWidth="1"/>
    <col min="11511" max="11526" width="8.625" customWidth="1"/>
    <col min="11767" max="11782" width="8.625" customWidth="1"/>
    <col min="12023" max="12038" width="8.625" customWidth="1"/>
    <col min="12279" max="12294" width="8.625" customWidth="1"/>
    <col min="12535" max="12550" width="8.625" customWidth="1"/>
    <col min="12791" max="12806" width="8.625" customWidth="1"/>
    <col min="13047" max="13062" width="8.625" customWidth="1"/>
    <col min="13303" max="13318" width="8.625" customWidth="1"/>
    <col min="13559" max="13574" width="8.625" customWidth="1"/>
    <col min="13815" max="13830" width="8.625" customWidth="1"/>
    <col min="14071" max="14086" width="8.625" customWidth="1"/>
    <col min="14327" max="14342" width="8.625" customWidth="1"/>
    <col min="14583" max="14598" width="8.625" customWidth="1"/>
    <col min="14839" max="14854" width="8.625" customWidth="1"/>
    <col min="15095" max="15110" width="8.625" customWidth="1"/>
    <col min="15351" max="15366" width="8.625" customWidth="1"/>
    <col min="15607" max="15622" width="8.625" customWidth="1"/>
    <col min="15863" max="15878" width="8.625" customWidth="1"/>
    <col min="16119" max="16134" width="8.625" customWidth="1"/>
  </cols>
  <sheetData>
    <row r="1" spans="1:8" x14ac:dyDescent="0.15">
      <c r="A1" t="s">
        <v>244</v>
      </c>
      <c r="B1" t="s">
        <v>6</v>
      </c>
      <c r="C1" t="s">
        <v>436</v>
      </c>
      <c r="D1" t="s">
        <v>245</v>
      </c>
      <c r="E1" t="s">
        <v>1</v>
      </c>
      <c r="F1" t="s">
        <v>7</v>
      </c>
      <c r="G1" t="s">
        <v>275</v>
      </c>
      <c r="H1" t="s">
        <v>13552</v>
      </c>
    </row>
    <row r="2" spans="1:8" x14ac:dyDescent="0.15">
      <c r="A2">
        <v>1</v>
      </c>
      <c r="B2" t="s">
        <v>4197</v>
      </c>
      <c r="C2" t="s">
        <v>7862</v>
      </c>
      <c r="D2" t="s">
        <v>13563</v>
      </c>
      <c r="E2" s="2" t="s">
        <v>70</v>
      </c>
      <c r="F2" t="s">
        <v>13906</v>
      </c>
      <c r="G2" s="2" t="s">
        <v>6230</v>
      </c>
      <c r="H2" t="s">
        <v>13553</v>
      </c>
    </row>
    <row r="3" spans="1:8" x14ac:dyDescent="0.15">
      <c r="A3">
        <v>2</v>
      </c>
      <c r="B3" t="s">
        <v>4198</v>
      </c>
      <c r="C3" t="s">
        <v>7863</v>
      </c>
      <c r="D3" t="s">
        <v>13563</v>
      </c>
      <c r="E3" s="2" t="s">
        <v>70</v>
      </c>
      <c r="F3" t="s">
        <v>13906</v>
      </c>
      <c r="G3" s="2" t="s">
        <v>6231</v>
      </c>
      <c r="H3" t="s">
        <v>13553</v>
      </c>
    </row>
    <row r="4" spans="1:8" x14ac:dyDescent="0.15">
      <c r="A4">
        <v>3</v>
      </c>
      <c r="B4" t="s">
        <v>4199</v>
      </c>
      <c r="C4" t="s">
        <v>7864</v>
      </c>
      <c r="D4" t="s">
        <v>13563</v>
      </c>
      <c r="E4" s="2" t="s">
        <v>70</v>
      </c>
      <c r="F4" t="s">
        <v>13906</v>
      </c>
      <c r="G4" s="2" t="s">
        <v>6232</v>
      </c>
      <c r="H4" t="s">
        <v>13553</v>
      </c>
    </row>
    <row r="5" spans="1:8" x14ac:dyDescent="0.15">
      <c r="A5">
        <v>4</v>
      </c>
      <c r="B5" t="s">
        <v>4200</v>
      </c>
      <c r="C5" t="s">
        <v>7865</v>
      </c>
      <c r="D5" t="s">
        <v>13563</v>
      </c>
      <c r="E5" s="2" t="s">
        <v>70</v>
      </c>
      <c r="F5" t="s">
        <v>13907</v>
      </c>
      <c r="G5" s="2" t="s">
        <v>6233</v>
      </c>
      <c r="H5" t="s">
        <v>13553</v>
      </c>
    </row>
    <row r="6" spans="1:8" x14ac:dyDescent="0.15">
      <c r="A6">
        <v>5</v>
      </c>
      <c r="B6" t="s">
        <v>2727</v>
      </c>
      <c r="C6" t="s">
        <v>7866</v>
      </c>
      <c r="D6" t="s">
        <v>318</v>
      </c>
      <c r="E6" s="2" t="s">
        <v>234</v>
      </c>
      <c r="F6" t="s">
        <v>13906</v>
      </c>
      <c r="G6" s="2" t="s">
        <v>6234</v>
      </c>
      <c r="H6" t="s">
        <v>13553</v>
      </c>
    </row>
    <row r="7" spans="1:8" x14ac:dyDescent="0.15">
      <c r="A7">
        <v>6</v>
      </c>
      <c r="B7" t="s">
        <v>452</v>
      </c>
      <c r="C7" t="s">
        <v>7867</v>
      </c>
      <c r="D7" t="s">
        <v>318</v>
      </c>
      <c r="E7" s="2" t="s">
        <v>232</v>
      </c>
      <c r="F7" t="s">
        <v>13908</v>
      </c>
      <c r="G7" s="2" t="s">
        <v>6235</v>
      </c>
      <c r="H7" t="s">
        <v>13553</v>
      </c>
    </row>
    <row r="8" spans="1:8" x14ac:dyDescent="0.15">
      <c r="A8">
        <v>7</v>
      </c>
      <c r="B8" t="s">
        <v>454</v>
      </c>
      <c r="C8" t="s">
        <v>7868</v>
      </c>
      <c r="D8" t="s">
        <v>318</v>
      </c>
      <c r="E8" s="2" t="s">
        <v>232</v>
      </c>
      <c r="F8" t="s">
        <v>13909</v>
      </c>
      <c r="G8" s="2" t="s">
        <v>6236</v>
      </c>
      <c r="H8" t="s">
        <v>13553</v>
      </c>
    </row>
    <row r="9" spans="1:8" x14ac:dyDescent="0.15">
      <c r="A9">
        <v>8</v>
      </c>
      <c r="B9" t="s">
        <v>455</v>
      </c>
      <c r="C9" t="s">
        <v>7869</v>
      </c>
      <c r="D9" t="s">
        <v>318</v>
      </c>
      <c r="E9" s="2" t="s">
        <v>232</v>
      </c>
      <c r="F9" t="s">
        <v>13906</v>
      </c>
      <c r="G9" s="2" t="s">
        <v>6237</v>
      </c>
      <c r="H9" t="s">
        <v>13553</v>
      </c>
    </row>
    <row r="10" spans="1:8" x14ac:dyDescent="0.15">
      <c r="A10">
        <v>9</v>
      </c>
      <c r="B10" t="s">
        <v>456</v>
      </c>
      <c r="C10" t="s">
        <v>7870</v>
      </c>
      <c r="D10" t="s">
        <v>318</v>
      </c>
      <c r="E10" s="2" t="s">
        <v>232</v>
      </c>
      <c r="F10" t="s">
        <v>13907</v>
      </c>
      <c r="G10" s="2" t="s">
        <v>6238</v>
      </c>
      <c r="H10" t="s">
        <v>13553</v>
      </c>
    </row>
    <row r="11" spans="1:8" x14ac:dyDescent="0.15">
      <c r="A11">
        <v>10</v>
      </c>
      <c r="B11" t="s">
        <v>428</v>
      </c>
      <c r="C11" t="s">
        <v>7871</v>
      </c>
      <c r="D11" t="s">
        <v>318</v>
      </c>
      <c r="E11" s="2" t="s">
        <v>232</v>
      </c>
      <c r="F11" t="s">
        <v>13906</v>
      </c>
      <c r="G11" s="2" t="s">
        <v>6239</v>
      </c>
      <c r="H11" t="s">
        <v>13553</v>
      </c>
    </row>
    <row r="12" spans="1:8" x14ac:dyDescent="0.15">
      <c r="A12">
        <v>11</v>
      </c>
      <c r="B12" t="s">
        <v>457</v>
      </c>
      <c r="C12" t="s">
        <v>7872</v>
      </c>
      <c r="D12" t="s">
        <v>318</v>
      </c>
      <c r="E12" s="2" t="s">
        <v>232</v>
      </c>
      <c r="F12" t="s">
        <v>13910</v>
      </c>
      <c r="G12" s="2" t="s">
        <v>6240</v>
      </c>
      <c r="H12" t="s">
        <v>13553</v>
      </c>
    </row>
    <row r="13" spans="1:8" x14ac:dyDescent="0.15">
      <c r="A13">
        <v>12</v>
      </c>
      <c r="B13" t="s">
        <v>458</v>
      </c>
      <c r="C13" t="s">
        <v>7873</v>
      </c>
      <c r="D13" t="s">
        <v>318</v>
      </c>
      <c r="E13" s="2" t="s">
        <v>232</v>
      </c>
      <c r="F13" t="s">
        <v>13906</v>
      </c>
      <c r="G13" s="2" t="s">
        <v>6241</v>
      </c>
      <c r="H13" t="s">
        <v>13553</v>
      </c>
    </row>
    <row r="14" spans="1:8" x14ac:dyDescent="0.15">
      <c r="A14">
        <v>13</v>
      </c>
      <c r="B14" t="s">
        <v>459</v>
      </c>
      <c r="C14" t="s">
        <v>7874</v>
      </c>
      <c r="D14" t="s">
        <v>318</v>
      </c>
      <c r="E14" s="2" t="s">
        <v>232</v>
      </c>
      <c r="F14" t="s">
        <v>13906</v>
      </c>
      <c r="G14" s="2" t="s">
        <v>6242</v>
      </c>
      <c r="H14" t="s">
        <v>13553</v>
      </c>
    </row>
    <row r="15" spans="1:8" x14ac:dyDescent="0.15">
      <c r="A15">
        <v>14</v>
      </c>
      <c r="B15" t="s">
        <v>460</v>
      </c>
      <c r="C15" t="s">
        <v>7875</v>
      </c>
      <c r="D15" t="s">
        <v>318</v>
      </c>
      <c r="E15" s="2" t="s">
        <v>232</v>
      </c>
      <c r="F15" t="s">
        <v>13911</v>
      </c>
      <c r="G15" s="2" t="s">
        <v>6243</v>
      </c>
      <c r="H15" t="s">
        <v>13553</v>
      </c>
    </row>
    <row r="16" spans="1:8" x14ac:dyDescent="0.15">
      <c r="A16">
        <v>15</v>
      </c>
      <c r="B16" t="s">
        <v>461</v>
      </c>
      <c r="C16" t="s">
        <v>7876</v>
      </c>
      <c r="D16" t="s">
        <v>318</v>
      </c>
      <c r="E16" s="2" t="s">
        <v>232</v>
      </c>
      <c r="F16" t="s">
        <v>13907</v>
      </c>
      <c r="G16" s="2" t="s">
        <v>6244</v>
      </c>
      <c r="H16" t="s">
        <v>13553</v>
      </c>
    </row>
    <row r="17" spans="1:8" x14ac:dyDescent="0.15">
      <c r="A17">
        <v>16</v>
      </c>
      <c r="B17" t="s">
        <v>462</v>
      </c>
      <c r="C17" t="s">
        <v>7877</v>
      </c>
      <c r="D17" t="s">
        <v>318</v>
      </c>
      <c r="E17" s="2" t="s">
        <v>232</v>
      </c>
      <c r="F17" t="s">
        <v>13912</v>
      </c>
      <c r="G17" s="2" t="s">
        <v>6245</v>
      </c>
      <c r="H17" t="s">
        <v>13553</v>
      </c>
    </row>
    <row r="18" spans="1:8" x14ac:dyDescent="0.15">
      <c r="A18">
        <v>17</v>
      </c>
      <c r="B18" t="s">
        <v>463</v>
      </c>
      <c r="C18" t="s">
        <v>7878</v>
      </c>
      <c r="D18" t="s">
        <v>318</v>
      </c>
      <c r="E18" s="2" t="s">
        <v>232</v>
      </c>
      <c r="F18" t="s">
        <v>13913</v>
      </c>
      <c r="G18" s="2" t="s">
        <v>6246</v>
      </c>
      <c r="H18" t="s">
        <v>13553</v>
      </c>
    </row>
    <row r="19" spans="1:8" x14ac:dyDescent="0.15">
      <c r="A19">
        <v>18</v>
      </c>
      <c r="B19" t="s">
        <v>464</v>
      </c>
      <c r="C19" t="s">
        <v>7879</v>
      </c>
      <c r="D19" t="s">
        <v>318</v>
      </c>
      <c r="E19" s="2" t="s">
        <v>232</v>
      </c>
      <c r="F19" t="s">
        <v>13906</v>
      </c>
      <c r="G19" s="2" t="s">
        <v>6247</v>
      </c>
      <c r="H19" t="s">
        <v>13553</v>
      </c>
    </row>
    <row r="20" spans="1:8" x14ac:dyDescent="0.15">
      <c r="A20">
        <v>19</v>
      </c>
      <c r="B20" t="s">
        <v>465</v>
      </c>
      <c r="C20" t="s">
        <v>7880</v>
      </c>
      <c r="D20" t="s">
        <v>318</v>
      </c>
      <c r="E20" s="2" t="s">
        <v>232</v>
      </c>
      <c r="F20" t="s">
        <v>13907</v>
      </c>
      <c r="G20" s="2" t="s">
        <v>6248</v>
      </c>
      <c r="H20" t="s">
        <v>13553</v>
      </c>
    </row>
    <row r="21" spans="1:8" x14ac:dyDescent="0.15">
      <c r="A21">
        <v>20</v>
      </c>
      <c r="B21" t="s">
        <v>466</v>
      </c>
      <c r="C21" t="s">
        <v>7881</v>
      </c>
      <c r="D21" t="s">
        <v>318</v>
      </c>
      <c r="E21" s="2" t="s">
        <v>232</v>
      </c>
      <c r="F21" t="s">
        <v>13906</v>
      </c>
      <c r="G21" s="2" t="s">
        <v>6249</v>
      </c>
      <c r="H21" t="s">
        <v>13553</v>
      </c>
    </row>
    <row r="22" spans="1:8" x14ac:dyDescent="0.15">
      <c r="A22">
        <v>21</v>
      </c>
      <c r="B22" t="s">
        <v>467</v>
      </c>
      <c r="C22" t="s">
        <v>7882</v>
      </c>
      <c r="D22" t="s">
        <v>318</v>
      </c>
      <c r="E22" s="2" t="s">
        <v>232</v>
      </c>
      <c r="F22" t="s">
        <v>13906</v>
      </c>
      <c r="G22" s="2" t="s">
        <v>6250</v>
      </c>
      <c r="H22" t="s">
        <v>13553</v>
      </c>
    </row>
    <row r="23" spans="1:8" x14ac:dyDescent="0.15">
      <c r="A23">
        <v>22</v>
      </c>
      <c r="B23" t="s">
        <v>468</v>
      </c>
      <c r="C23" t="s">
        <v>7883</v>
      </c>
      <c r="D23" t="s">
        <v>318</v>
      </c>
      <c r="E23" s="2" t="s">
        <v>232</v>
      </c>
      <c r="F23" t="s">
        <v>13907</v>
      </c>
      <c r="G23" s="2" t="s">
        <v>6251</v>
      </c>
      <c r="H23" t="s">
        <v>13553</v>
      </c>
    </row>
    <row r="24" spans="1:8" x14ac:dyDescent="0.15">
      <c r="A24">
        <v>23</v>
      </c>
      <c r="B24" t="s">
        <v>469</v>
      </c>
      <c r="C24" t="s">
        <v>7884</v>
      </c>
      <c r="D24" t="s">
        <v>318</v>
      </c>
      <c r="E24" s="2" t="s">
        <v>232</v>
      </c>
      <c r="F24" t="s">
        <v>13914</v>
      </c>
      <c r="G24" s="2" t="s">
        <v>6252</v>
      </c>
      <c r="H24" t="s">
        <v>13553</v>
      </c>
    </row>
    <row r="25" spans="1:8" x14ac:dyDescent="0.15">
      <c r="A25">
        <v>24</v>
      </c>
      <c r="B25" t="s">
        <v>470</v>
      </c>
      <c r="C25" t="s">
        <v>7885</v>
      </c>
      <c r="D25" t="s">
        <v>318</v>
      </c>
      <c r="E25" s="2" t="s">
        <v>232</v>
      </c>
      <c r="F25" t="s">
        <v>13906</v>
      </c>
      <c r="G25" s="2" t="s">
        <v>6253</v>
      </c>
      <c r="H25" t="s">
        <v>13553</v>
      </c>
    </row>
    <row r="26" spans="1:8" x14ac:dyDescent="0.15">
      <c r="A26">
        <v>25</v>
      </c>
      <c r="B26" t="s">
        <v>471</v>
      </c>
      <c r="C26" t="s">
        <v>7886</v>
      </c>
      <c r="D26" t="s">
        <v>318</v>
      </c>
      <c r="E26" s="2" t="s">
        <v>232</v>
      </c>
      <c r="F26" t="s">
        <v>13906</v>
      </c>
      <c r="G26" s="2" t="s">
        <v>6254</v>
      </c>
      <c r="H26" t="s">
        <v>13553</v>
      </c>
    </row>
    <row r="27" spans="1:8" x14ac:dyDescent="0.15">
      <c r="A27">
        <v>26</v>
      </c>
      <c r="B27" t="s">
        <v>472</v>
      </c>
      <c r="C27" t="s">
        <v>7887</v>
      </c>
      <c r="D27" t="s">
        <v>318</v>
      </c>
      <c r="E27" s="2" t="s">
        <v>232</v>
      </c>
      <c r="F27" t="s">
        <v>13906</v>
      </c>
      <c r="G27" s="2" t="s">
        <v>6255</v>
      </c>
      <c r="H27" t="s">
        <v>13553</v>
      </c>
    </row>
    <row r="28" spans="1:8" x14ac:dyDescent="0.15">
      <c r="A28">
        <v>27</v>
      </c>
      <c r="B28" t="s">
        <v>473</v>
      </c>
      <c r="C28" t="s">
        <v>7888</v>
      </c>
      <c r="D28" t="s">
        <v>318</v>
      </c>
      <c r="E28" s="2" t="s">
        <v>232</v>
      </c>
      <c r="F28" t="s">
        <v>13906</v>
      </c>
      <c r="G28" s="2" t="s">
        <v>6256</v>
      </c>
      <c r="H28" t="s">
        <v>13553</v>
      </c>
    </row>
    <row r="29" spans="1:8" x14ac:dyDescent="0.15">
      <c r="A29">
        <v>28</v>
      </c>
      <c r="B29" t="s">
        <v>2249</v>
      </c>
      <c r="C29" t="s">
        <v>7889</v>
      </c>
      <c r="D29" t="s">
        <v>318</v>
      </c>
      <c r="E29" s="2" t="s">
        <v>231</v>
      </c>
      <c r="F29" t="s">
        <v>13907</v>
      </c>
      <c r="G29" s="2" t="s">
        <v>6257</v>
      </c>
      <c r="H29" t="s">
        <v>13553</v>
      </c>
    </row>
    <row r="30" spans="1:8" x14ac:dyDescent="0.15">
      <c r="A30">
        <v>29</v>
      </c>
      <c r="B30" t="s">
        <v>2250</v>
      </c>
      <c r="C30" t="s">
        <v>7890</v>
      </c>
      <c r="D30" t="s">
        <v>318</v>
      </c>
      <c r="E30" s="2" t="s">
        <v>231</v>
      </c>
      <c r="F30" t="s">
        <v>13915</v>
      </c>
      <c r="G30" s="2" t="s">
        <v>6258</v>
      </c>
      <c r="H30" t="s">
        <v>13553</v>
      </c>
    </row>
    <row r="31" spans="1:8" x14ac:dyDescent="0.15">
      <c r="A31">
        <v>30</v>
      </c>
      <c r="B31" t="s">
        <v>2251</v>
      </c>
      <c r="C31" t="s">
        <v>7891</v>
      </c>
      <c r="D31" t="s">
        <v>318</v>
      </c>
      <c r="E31" s="2" t="s">
        <v>231</v>
      </c>
      <c r="F31" t="s">
        <v>13916</v>
      </c>
      <c r="G31" s="2" t="s">
        <v>6259</v>
      </c>
      <c r="H31" t="s">
        <v>13553</v>
      </c>
    </row>
    <row r="32" spans="1:8" x14ac:dyDescent="0.15">
      <c r="A32">
        <v>31</v>
      </c>
      <c r="B32" t="s">
        <v>2252</v>
      </c>
      <c r="C32" t="s">
        <v>7892</v>
      </c>
      <c r="D32" t="s">
        <v>318</v>
      </c>
      <c r="E32" s="2" t="s">
        <v>231</v>
      </c>
      <c r="F32" t="s">
        <v>13910</v>
      </c>
      <c r="G32" s="2" t="s">
        <v>6260</v>
      </c>
      <c r="H32" t="s">
        <v>13553</v>
      </c>
    </row>
    <row r="33" spans="1:8" x14ac:dyDescent="0.15">
      <c r="A33">
        <v>32</v>
      </c>
      <c r="B33" t="s">
        <v>2728</v>
      </c>
      <c r="C33" t="s">
        <v>7893</v>
      </c>
      <c r="D33" t="s">
        <v>318</v>
      </c>
      <c r="E33" s="2" t="s">
        <v>231</v>
      </c>
      <c r="F33" t="s">
        <v>13906</v>
      </c>
      <c r="G33" s="2" t="s">
        <v>6261</v>
      </c>
      <c r="H33" t="s">
        <v>13553</v>
      </c>
    </row>
    <row r="34" spans="1:8" x14ac:dyDescent="0.15">
      <c r="A34">
        <v>33</v>
      </c>
      <c r="B34" t="s">
        <v>2253</v>
      </c>
      <c r="C34" t="s">
        <v>7894</v>
      </c>
      <c r="D34" t="s">
        <v>318</v>
      </c>
      <c r="E34" s="2" t="s">
        <v>231</v>
      </c>
      <c r="F34" t="s">
        <v>13906</v>
      </c>
      <c r="G34" s="2" t="s">
        <v>6262</v>
      </c>
      <c r="H34" t="s">
        <v>13553</v>
      </c>
    </row>
    <row r="35" spans="1:8" x14ac:dyDescent="0.15">
      <c r="A35">
        <v>34</v>
      </c>
      <c r="B35" t="s">
        <v>2729</v>
      </c>
      <c r="C35" t="s">
        <v>7895</v>
      </c>
      <c r="D35" t="s">
        <v>318</v>
      </c>
      <c r="E35" s="2" t="s">
        <v>231</v>
      </c>
      <c r="F35" t="s">
        <v>13906</v>
      </c>
      <c r="G35" s="2" t="s">
        <v>6263</v>
      </c>
      <c r="H35" t="s">
        <v>13553</v>
      </c>
    </row>
    <row r="36" spans="1:8" x14ac:dyDescent="0.15">
      <c r="A36">
        <v>35</v>
      </c>
      <c r="B36" t="s">
        <v>2730</v>
      </c>
      <c r="C36" t="s">
        <v>7896</v>
      </c>
      <c r="D36" t="s">
        <v>318</v>
      </c>
      <c r="E36" s="2" t="s">
        <v>231</v>
      </c>
      <c r="F36" t="s">
        <v>13915</v>
      </c>
      <c r="G36" s="2" t="s">
        <v>6264</v>
      </c>
      <c r="H36" t="s">
        <v>13553</v>
      </c>
    </row>
    <row r="37" spans="1:8" x14ac:dyDescent="0.15">
      <c r="A37">
        <v>36</v>
      </c>
      <c r="B37" t="s">
        <v>2731</v>
      </c>
      <c r="C37" t="s">
        <v>7897</v>
      </c>
      <c r="D37" t="s">
        <v>318</v>
      </c>
      <c r="E37" s="2" t="s">
        <v>231</v>
      </c>
      <c r="F37" t="s">
        <v>13906</v>
      </c>
      <c r="G37" s="2" t="s">
        <v>6265</v>
      </c>
      <c r="H37" t="s">
        <v>13553</v>
      </c>
    </row>
    <row r="38" spans="1:8" x14ac:dyDescent="0.15">
      <c r="A38">
        <v>37</v>
      </c>
      <c r="B38" t="s">
        <v>2732</v>
      </c>
      <c r="C38" t="s">
        <v>7898</v>
      </c>
      <c r="D38" t="s">
        <v>318</v>
      </c>
      <c r="E38" s="2" t="s">
        <v>231</v>
      </c>
      <c r="F38" t="s">
        <v>13906</v>
      </c>
      <c r="G38" s="2" t="s">
        <v>6266</v>
      </c>
      <c r="H38" t="s">
        <v>13553</v>
      </c>
    </row>
    <row r="39" spans="1:8" x14ac:dyDescent="0.15">
      <c r="A39">
        <v>38</v>
      </c>
      <c r="B39" t="s">
        <v>2254</v>
      </c>
      <c r="C39" t="s">
        <v>7899</v>
      </c>
      <c r="D39" t="s">
        <v>318</v>
      </c>
      <c r="E39" s="2" t="s">
        <v>231</v>
      </c>
      <c r="F39" t="s">
        <v>13906</v>
      </c>
      <c r="G39" s="2" t="s">
        <v>6267</v>
      </c>
      <c r="H39" t="s">
        <v>13553</v>
      </c>
    </row>
    <row r="40" spans="1:8" x14ac:dyDescent="0.15">
      <c r="A40">
        <v>39</v>
      </c>
      <c r="B40" t="s">
        <v>474</v>
      </c>
      <c r="C40" t="s">
        <v>7900</v>
      </c>
      <c r="D40" t="s">
        <v>318</v>
      </c>
      <c r="E40" s="2" t="s">
        <v>231</v>
      </c>
      <c r="F40" t="s">
        <v>13917</v>
      </c>
      <c r="G40" s="2" t="s">
        <v>6268</v>
      </c>
      <c r="H40" t="s">
        <v>13553</v>
      </c>
    </row>
    <row r="41" spans="1:8" x14ac:dyDescent="0.15">
      <c r="A41">
        <v>40</v>
      </c>
      <c r="B41" t="s">
        <v>475</v>
      </c>
      <c r="C41" t="s">
        <v>7901</v>
      </c>
      <c r="D41" t="s">
        <v>318</v>
      </c>
      <c r="E41" s="2" t="s">
        <v>231</v>
      </c>
      <c r="F41" t="s">
        <v>13918</v>
      </c>
      <c r="G41" s="2" t="s">
        <v>6269</v>
      </c>
      <c r="H41" t="s">
        <v>13553</v>
      </c>
    </row>
    <row r="42" spans="1:8" x14ac:dyDescent="0.15">
      <c r="A42">
        <v>41</v>
      </c>
      <c r="B42" t="s">
        <v>2733</v>
      </c>
      <c r="C42" t="s">
        <v>7902</v>
      </c>
      <c r="D42" t="s">
        <v>318</v>
      </c>
      <c r="E42" s="2" t="s">
        <v>231</v>
      </c>
      <c r="F42" t="s">
        <v>13919</v>
      </c>
      <c r="G42" s="2" t="s">
        <v>6270</v>
      </c>
      <c r="H42" t="s">
        <v>13553</v>
      </c>
    </row>
    <row r="43" spans="1:8" x14ac:dyDescent="0.15">
      <c r="A43">
        <v>42</v>
      </c>
      <c r="B43" t="s">
        <v>2255</v>
      </c>
      <c r="C43" t="s">
        <v>7903</v>
      </c>
      <c r="D43" t="s">
        <v>318</v>
      </c>
      <c r="E43" s="2" t="s">
        <v>231</v>
      </c>
      <c r="F43" t="s">
        <v>13906</v>
      </c>
      <c r="G43" s="2" t="s">
        <v>6271</v>
      </c>
      <c r="H43" t="s">
        <v>13553</v>
      </c>
    </row>
    <row r="44" spans="1:8" x14ac:dyDescent="0.15">
      <c r="A44">
        <v>43</v>
      </c>
      <c r="B44" t="s">
        <v>2256</v>
      </c>
      <c r="C44" t="s">
        <v>7904</v>
      </c>
      <c r="D44" t="s">
        <v>318</v>
      </c>
      <c r="E44" s="2" t="s">
        <v>231</v>
      </c>
      <c r="F44" t="s">
        <v>13908</v>
      </c>
      <c r="G44" s="2" t="s">
        <v>6272</v>
      </c>
      <c r="H44" t="s">
        <v>13553</v>
      </c>
    </row>
    <row r="45" spans="1:8" x14ac:dyDescent="0.15">
      <c r="A45">
        <v>44</v>
      </c>
      <c r="B45" t="s">
        <v>2257</v>
      </c>
      <c r="C45" t="s">
        <v>7905</v>
      </c>
      <c r="D45" t="s">
        <v>318</v>
      </c>
      <c r="E45" s="2" t="s">
        <v>231</v>
      </c>
      <c r="F45" t="s">
        <v>13920</v>
      </c>
      <c r="G45" s="2" t="s">
        <v>6273</v>
      </c>
      <c r="H45" t="s">
        <v>13553</v>
      </c>
    </row>
    <row r="46" spans="1:8" x14ac:dyDescent="0.15">
      <c r="A46">
        <v>45</v>
      </c>
      <c r="B46" t="s">
        <v>2734</v>
      </c>
      <c r="C46" t="s">
        <v>7906</v>
      </c>
      <c r="D46" t="s">
        <v>318</v>
      </c>
      <c r="E46" s="2" t="s">
        <v>231</v>
      </c>
      <c r="F46" t="s">
        <v>13921</v>
      </c>
      <c r="G46" s="2" t="s">
        <v>6274</v>
      </c>
      <c r="H46" t="s">
        <v>13553</v>
      </c>
    </row>
    <row r="47" spans="1:8" x14ac:dyDescent="0.15">
      <c r="A47">
        <v>46</v>
      </c>
      <c r="B47" t="s">
        <v>476</v>
      </c>
      <c r="C47" t="s">
        <v>7907</v>
      </c>
      <c r="D47" t="s">
        <v>318</v>
      </c>
      <c r="E47" s="2" t="s">
        <v>231</v>
      </c>
      <c r="F47" t="s">
        <v>13907</v>
      </c>
      <c r="G47" s="2" t="s">
        <v>6275</v>
      </c>
      <c r="H47" t="s">
        <v>13553</v>
      </c>
    </row>
    <row r="48" spans="1:8" x14ac:dyDescent="0.15">
      <c r="A48">
        <v>47</v>
      </c>
      <c r="B48" t="s">
        <v>477</v>
      </c>
      <c r="C48" t="s">
        <v>7908</v>
      </c>
      <c r="D48" t="s">
        <v>318</v>
      </c>
      <c r="E48" s="2" t="s">
        <v>231</v>
      </c>
      <c r="F48" t="s">
        <v>13911</v>
      </c>
      <c r="G48" s="2" t="s">
        <v>6276</v>
      </c>
      <c r="H48" t="s">
        <v>13553</v>
      </c>
    </row>
    <row r="49" spans="1:8" x14ac:dyDescent="0.15">
      <c r="A49">
        <v>48</v>
      </c>
      <c r="B49" t="s">
        <v>2735</v>
      </c>
      <c r="C49" t="s">
        <v>7909</v>
      </c>
      <c r="D49" t="s">
        <v>318</v>
      </c>
      <c r="E49" s="2" t="s">
        <v>231</v>
      </c>
      <c r="F49" t="s">
        <v>13906</v>
      </c>
      <c r="G49" s="2" t="s">
        <v>6277</v>
      </c>
      <c r="H49" t="s">
        <v>13553</v>
      </c>
    </row>
    <row r="50" spans="1:8" x14ac:dyDescent="0.15">
      <c r="A50">
        <v>49</v>
      </c>
      <c r="B50" t="s">
        <v>2736</v>
      </c>
      <c r="C50" t="s">
        <v>7910</v>
      </c>
      <c r="D50" t="s">
        <v>318</v>
      </c>
      <c r="E50" s="2" t="s">
        <v>231</v>
      </c>
      <c r="F50" t="s">
        <v>13922</v>
      </c>
      <c r="G50" s="2" t="s">
        <v>6278</v>
      </c>
      <c r="H50" t="s">
        <v>13553</v>
      </c>
    </row>
    <row r="51" spans="1:8" x14ac:dyDescent="0.15">
      <c r="A51">
        <v>50</v>
      </c>
      <c r="B51" t="s">
        <v>2737</v>
      </c>
      <c r="C51" t="s">
        <v>7911</v>
      </c>
      <c r="D51" t="s">
        <v>318</v>
      </c>
      <c r="E51" s="2" t="s">
        <v>231</v>
      </c>
      <c r="F51" t="s">
        <v>13906</v>
      </c>
      <c r="G51" s="2" t="s">
        <v>6279</v>
      </c>
      <c r="H51" t="s">
        <v>13553</v>
      </c>
    </row>
    <row r="52" spans="1:8" x14ac:dyDescent="0.15">
      <c r="A52">
        <v>51</v>
      </c>
      <c r="B52" t="s">
        <v>2738</v>
      </c>
      <c r="C52" t="s">
        <v>7912</v>
      </c>
      <c r="D52" t="s">
        <v>318</v>
      </c>
      <c r="E52" s="2" t="s">
        <v>231</v>
      </c>
      <c r="F52" t="s">
        <v>13906</v>
      </c>
      <c r="G52" s="2" t="s">
        <v>6280</v>
      </c>
      <c r="H52" t="s">
        <v>13553</v>
      </c>
    </row>
    <row r="53" spans="1:8" x14ac:dyDescent="0.15">
      <c r="A53">
        <v>52</v>
      </c>
      <c r="B53" t="s">
        <v>2258</v>
      </c>
      <c r="C53" t="s">
        <v>7913</v>
      </c>
      <c r="D53" t="s">
        <v>318</v>
      </c>
      <c r="E53" s="2" t="s">
        <v>231</v>
      </c>
      <c r="F53" t="s">
        <v>13906</v>
      </c>
      <c r="G53" s="2" t="s">
        <v>6281</v>
      </c>
      <c r="H53" t="s">
        <v>13553</v>
      </c>
    </row>
    <row r="54" spans="1:8" x14ac:dyDescent="0.15">
      <c r="A54">
        <v>53</v>
      </c>
      <c r="B54" t="s">
        <v>478</v>
      </c>
      <c r="C54" t="s">
        <v>7914</v>
      </c>
      <c r="D54" t="s">
        <v>318</v>
      </c>
      <c r="E54" s="2" t="s">
        <v>231</v>
      </c>
      <c r="F54" t="s">
        <v>13907</v>
      </c>
      <c r="G54" s="2" t="s">
        <v>6282</v>
      </c>
      <c r="H54" t="s">
        <v>13553</v>
      </c>
    </row>
    <row r="55" spans="1:8" x14ac:dyDescent="0.15">
      <c r="A55">
        <v>54</v>
      </c>
      <c r="B55" t="s">
        <v>2739</v>
      </c>
      <c r="C55" t="s">
        <v>7915</v>
      </c>
      <c r="D55" t="s">
        <v>318</v>
      </c>
      <c r="E55" s="2" t="s">
        <v>231</v>
      </c>
      <c r="F55" t="s">
        <v>13917</v>
      </c>
      <c r="G55" s="2" t="s">
        <v>6283</v>
      </c>
      <c r="H55" t="s">
        <v>13553</v>
      </c>
    </row>
    <row r="56" spans="1:8" x14ac:dyDescent="0.15">
      <c r="A56">
        <v>55</v>
      </c>
      <c r="B56" t="s">
        <v>2740</v>
      </c>
      <c r="C56" t="s">
        <v>7916</v>
      </c>
      <c r="D56" t="s">
        <v>318</v>
      </c>
      <c r="E56" s="2" t="s">
        <v>231</v>
      </c>
      <c r="F56" t="s">
        <v>13906</v>
      </c>
      <c r="G56" s="2" t="s">
        <v>6284</v>
      </c>
      <c r="H56" t="s">
        <v>13553</v>
      </c>
    </row>
    <row r="57" spans="1:8" x14ac:dyDescent="0.15">
      <c r="A57">
        <v>56</v>
      </c>
      <c r="B57" t="s">
        <v>2259</v>
      </c>
      <c r="C57" t="s">
        <v>7917</v>
      </c>
      <c r="D57" t="s">
        <v>318</v>
      </c>
      <c r="E57" s="2" t="s">
        <v>231</v>
      </c>
      <c r="F57" t="s">
        <v>13923</v>
      </c>
      <c r="G57" s="2" t="s">
        <v>6285</v>
      </c>
      <c r="H57" t="s">
        <v>13553</v>
      </c>
    </row>
    <row r="58" spans="1:8" x14ac:dyDescent="0.15">
      <c r="A58">
        <v>57</v>
      </c>
      <c r="B58" t="s">
        <v>2741</v>
      </c>
      <c r="C58" t="s">
        <v>7918</v>
      </c>
      <c r="D58" t="s">
        <v>318</v>
      </c>
      <c r="E58" s="2" t="s">
        <v>231</v>
      </c>
      <c r="F58" t="s">
        <v>13907</v>
      </c>
      <c r="G58" s="2" t="s">
        <v>6286</v>
      </c>
      <c r="H58" t="s">
        <v>13553</v>
      </c>
    </row>
    <row r="59" spans="1:8" x14ac:dyDescent="0.15">
      <c r="A59">
        <v>58</v>
      </c>
      <c r="B59" t="s">
        <v>2742</v>
      </c>
      <c r="C59" t="s">
        <v>7919</v>
      </c>
      <c r="D59" t="s">
        <v>318</v>
      </c>
      <c r="E59" s="2" t="s">
        <v>231</v>
      </c>
      <c r="F59" t="s">
        <v>13906</v>
      </c>
      <c r="G59" s="2" t="s">
        <v>6287</v>
      </c>
      <c r="H59" t="s">
        <v>13553</v>
      </c>
    </row>
    <row r="60" spans="1:8" x14ac:dyDescent="0.15">
      <c r="A60">
        <v>59</v>
      </c>
      <c r="B60" t="s">
        <v>2743</v>
      </c>
      <c r="C60" t="s">
        <v>7920</v>
      </c>
      <c r="D60" t="s">
        <v>318</v>
      </c>
      <c r="E60" s="2" t="s">
        <v>231</v>
      </c>
      <c r="F60" t="s">
        <v>13924</v>
      </c>
      <c r="G60" s="2" t="s">
        <v>6288</v>
      </c>
      <c r="H60" t="s">
        <v>13553</v>
      </c>
    </row>
    <row r="61" spans="1:8" x14ac:dyDescent="0.15">
      <c r="A61">
        <v>60</v>
      </c>
      <c r="B61" t="s">
        <v>2744</v>
      </c>
      <c r="C61" t="s">
        <v>7921</v>
      </c>
      <c r="D61" t="s">
        <v>318</v>
      </c>
      <c r="E61" s="2" t="s">
        <v>231</v>
      </c>
      <c r="F61" t="s">
        <v>13924</v>
      </c>
      <c r="G61" s="2" t="s">
        <v>6288</v>
      </c>
      <c r="H61" t="s">
        <v>13553</v>
      </c>
    </row>
    <row r="62" spans="1:8" x14ac:dyDescent="0.15">
      <c r="A62">
        <v>61</v>
      </c>
      <c r="B62" t="s">
        <v>2745</v>
      </c>
      <c r="C62" t="s">
        <v>7922</v>
      </c>
      <c r="D62" t="s">
        <v>318</v>
      </c>
      <c r="E62" s="2" t="s">
        <v>231</v>
      </c>
      <c r="F62" t="s">
        <v>13906</v>
      </c>
      <c r="G62" s="2" t="s">
        <v>6289</v>
      </c>
      <c r="H62" t="s">
        <v>13553</v>
      </c>
    </row>
    <row r="63" spans="1:8" x14ac:dyDescent="0.15">
      <c r="A63">
        <v>62</v>
      </c>
      <c r="B63" t="s">
        <v>2746</v>
      </c>
      <c r="C63" t="s">
        <v>7923</v>
      </c>
      <c r="D63" t="s">
        <v>318</v>
      </c>
      <c r="E63" s="2" t="s">
        <v>231</v>
      </c>
      <c r="F63" t="s">
        <v>13906</v>
      </c>
      <c r="G63" s="2" t="s">
        <v>6290</v>
      </c>
      <c r="H63" t="s">
        <v>13553</v>
      </c>
    </row>
    <row r="64" spans="1:8" x14ac:dyDescent="0.15">
      <c r="A64">
        <v>63</v>
      </c>
      <c r="B64" t="s">
        <v>2260</v>
      </c>
      <c r="C64" t="s">
        <v>7924</v>
      </c>
      <c r="D64" t="s">
        <v>318</v>
      </c>
      <c r="E64" s="2" t="s">
        <v>231</v>
      </c>
      <c r="F64" t="s">
        <v>13925</v>
      </c>
      <c r="G64" s="2" t="s">
        <v>6291</v>
      </c>
      <c r="H64" t="s">
        <v>13553</v>
      </c>
    </row>
    <row r="65" spans="1:8" x14ac:dyDescent="0.15">
      <c r="A65">
        <v>64</v>
      </c>
      <c r="B65" t="s">
        <v>479</v>
      </c>
      <c r="C65" t="s">
        <v>7925</v>
      </c>
      <c r="D65" t="s">
        <v>318</v>
      </c>
      <c r="E65" s="2" t="s">
        <v>231</v>
      </c>
      <c r="F65" t="s">
        <v>13926</v>
      </c>
      <c r="G65" s="2" t="s">
        <v>6292</v>
      </c>
      <c r="H65" t="s">
        <v>13553</v>
      </c>
    </row>
    <row r="66" spans="1:8" x14ac:dyDescent="0.15">
      <c r="A66">
        <v>65</v>
      </c>
      <c r="B66" t="s">
        <v>2747</v>
      </c>
      <c r="C66" t="s">
        <v>7926</v>
      </c>
      <c r="D66" t="s">
        <v>318</v>
      </c>
      <c r="E66" s="2" t="s">
        <v>231</v>
      </c>
      <c r="F66" t="s">
        <v>13906</v>
      </c>
      <c r="G66" s="2" t="s">
        <v>6293</v>
      </c>
      <c r="H66" t="s">
        <v>13553</v>
      </c>
    </row>
    <row r="67" spans="1:8" x14ac:dyDescent="0.15">
      <c r="A67">
        <v>66</v>
      </c>
      <c r="B67" t="s">
        <v>3618</v>
      </c>
      <c r="C67" t="s">
        <v>7927</v>
      </c>
      <c r="D67" t="s">
        <v>318</v>
      </c>
      <c r="E67" s="2" t="s">
        <v>230</v>
      </c>
      <c r="F67" t="s">
        <v>13917</v>
      </c>
      <c r="G67" s="2" t="s">
        <v>6294</v>
      </c>
      <c r="H67" t="s">
        <v>13553</v>
      </c>
    </row>
    <row r="68" spans="1:8" x14ac:dyDescent="0.15">
      <c r="A68">
        <v>67</v>
      </c>
      <c r="B68" t="s">
        <v>4201</v>
      </c>
      <c r="C68" t="s">
        <v>7928</v>
      </c>
      <c r="D68" t="s">
        <v>318</v>
      </c>
      <c r="E68" s="2" t="s">
        <v>230</v>
      </c>
      <c r="F68" t="s">
        <v>13906</v>
      </c>
      <c r="G68" s="2" t="s">
        <v>6295</v>
      </c>
      <c r="H68" t="s">
        <v>13553</v>
      </c>
    </row>
    <row r="69" spans="1:8" x14ac:dyDescent="0.15">
      <c r="A69">
        <v>68</v>
      </c>
      <c r="B69" t="s">
        <v>4202</v>
      </c>
      <c r="C69" t="s">
        <v>7929</v>
      </c>
      <c r="D69" t="s">
        <v>318</v>
      </c>
      <c r="E69" s="2" t="s">
        <v>230</v>
      </c>
      <c r="F69" t="s">
        <v>13906</v>
      </c>
      <c r="G69" s="2" t="s">
        <v>6296</v>
      </c>
      <c r="H69" t="s">
        <v>13553</v>
      </c>
    </row>
    <row r="70" spans="1:8" x14ac:dyDescent="0.15">
      <c r="A70">
        <v>69</v>
      </c>
      <c r="B70" t="s">
        <v>4203</v>
      </c>
      <c r="C70" t="s">
        <v>7930</v>
      </c>
      <c r="D70" t="s">
        <v>318</v>
      </c>
      <c r="E70" s="2" t="s">
        <v>230</v>
      </c>
      <c r="F70" t="s">
        <v>13915</v>
      </c>
      <c r="G70" s="2" t="s">
        <v>6297</v>
      </c>
      <c r="H70" t="s">
        <v>13553</v>
      </c>
    </row>
    <row r="71" spans="1:8" x14ac:dyDescent="0.15">
      <c r="A71">
        <v>70</v>
      </c>
      <c r="B71" t="s">
        <v>4204</v>
      </c>
      <c r="C71" t="s">
        <v>7931</v>
      </c>
      <c r="D71" t="s">
        <v>318</v>
      </c>
      <c r="E71" s="2" t="s">
        <v>230</v>
      </c>
      <c r="F71" t="s">
        <v>13906</v>
      </c>
      <c r="G71" s="2" t="s">
        <v>6298</v>
      </c>
      <c r="H71" t="s">
        <v>13553</v>
      </c>
    </row>
    <row r="72" spans="1:8" x14ac:dyDescent="0.15">
      <c r="A72">
        <v>71</v>
      </c>
      <c r="B72" t="s">
        <v>2748</v>
      </c>
      <c r="C72" t="s">
        <v>7932</v>
      </c>
      <c r="D72" t="s">
        <v>318</v>
      </c>
      <c r="E72" s="2" t="s">
        <v>230</v>
      </c>
      <c r="F72" t="s">
        <v>13927</v>
      </c>
      <c r="G72" s="2" t="s">
        <v>6299</v>
      </c>
      <c r="H72" t="s">
        <v>13553</v>
      </c>
    </row>
    <row r="73" spans="1:8" x14ac:dyDescent="0.15">
      <c r="A73">
        <v>72</v>
      </c>
      <c r="B73" t="s">
        <v>4205</v>
      </c>
      <c r="C73" t="s">
        <v>7933</v>
      </c>
      <c r="D73" t="s">
        <v>318</v>
      </c>
      <c r="E73" s="2" t="s">
        <v>230</v>
      </c>
      <c r="F73" t="s">
        <v>13928</v>
      </c>
      <c r="G73" s="2">
        <v>990719</v>
      </c>
      <c r="H73" t="s">
        <v>13553</v>
      </c>
    </row>
    <row r="74" spans="1:8" x14ac:dyDescent="0.15">
      <c r="A74">
        <v>73</v>
      </c>
      <c r="B74" t="s">
        <v>4206</v>
      </c>
      <c r="C74" t="s">
        <v>7934</v>
      </c>
      <c r="D74" t="s">
        <v>318</v>
      </c>
      <c r="E74" s="2" t="s">
        <v>230</v>
      </c>
      <c r="F74" t="s">
        <v>13906</v>
      </c>
      <c r="G74" s="2" t="s">
        <v>6300</v>
      </c>
      <c r="H74" t="s">
        <v>13553</v>
      </c>
    </row>
    <row r="75" spans="1:8" x14ac:dyDescent="0.15">
      <c r="A75">
        <v>74</v>
      </c>
      <c r="B75" t="s">
        <v>3619</v>
      </c>
      <c r="C75" t="s">
        <v>7935</v>
      </c>
      <c r="D75" t="s">
        <v>318</v>
      </c>
      <c r="E75" s="2" t="s">
        <v>230</v>
      </c>
      <c r="F75" t="s">
        <v>13907</v>
      </c>
      <c r="G75" s="2" t="s">
        <v>6301</v>
      </c>
      <c r="H75" t="s">
        <v>13553</v>
      </c>
    </row>
    <row r="76" spans="1:8" x14ac:dyDescent="0.15">
      <c r="A76">
        <v>75</v>
      </c>
      <c r="B76" t="s">
        <v>2749</v>
      </c>
      <c r="C76" t="s">
        <v>7936</v>
      </c>
      <c r="D76" t="s">
        <v>318</v>
      </c>
      <c r="E76" s="2" t="s">
        <v>230</v>
      </c>
      <c r="F76" t="s">
        <v>13928</v>
      </c>
      <c r="G76" s="2" t="s">
        <v>6302</v>
      </c>
      <c r="H76" t="s">
        <v>13553</v>
      </c>
    </row>
    <row r="77" spans="1:8" x14ac:dyDescent="0.15">
      <c r="A77">
        <v>76</v>
      </c>
      <c r="B77" t="s">
        <v>3620</v>
      </c>
      <c r="C77" t="s">
        <v>7937</v>
      </c>
      <c r="D77" t="s">
        <v>318</v>
      </c>
      <c r="E77" s="2" t="s">
        <v>230</v>
      </c>
      <c r="F77" t="s">
        <v>13906</v>
      </c>
      <c r="G77" s="2" t="s">
        <v>6303</v>
      </c>
      <c r="H77" t="s">
        <v>13553</v>
      </c>
    </row>
    <row r="78" spans="1:8" x14ac:dyDescent="0.15">
      <c r="A78">
        <v>77</v>
      </c>
      <c r="B78" t="s">
        <v>3621</v>
      </c>
      <c r="C78" t="s">
        <v>7938</v>
      </c>
      <c r="D78" t="s">
        <v>318</v>
      </c>
      <c r="E78" s="2" t="s">
        <v>230</v>
      </c>
      <c r="F78" t="s">
        <v>13913</v>
      </c>
      <c r="G78" s="2" t="s">
        <v>6304</v>
      </c>
      <c r="H78" t="s">
        <v>13553</v>
      </c>
    </row>
    <row r="79" spans="1:8" x14ac:dyDescent="0.15">
      <c r="A79">
        <v>78</v>
      </c>
      <c r="B79" t="s">
        <v>4207</v>
      </c>
      <c r="C79" t="s">
        <v>7939</v>
      </c>
      <c r="D79" t="s">
        <v>318</v>
      </c>
      <c r="E79" s="2" t="s">
        <v>230</v>
      </c>
      <c r="F79" t="s">
        <v>13906</v>
      </c>
      <c r="G79" s="2" t="s">
        <v>6305</v>
      </c>
      <c r="H79" t="s">
        <v>13553</v>
      </c>
    </row>
    <row r="80" spans="1:8" x14ac:dyDescent="0.15">
      <c r="A80">
        <v>79</v>
      </c>
      <c r="B80" t="s">
        <v>3622</v>
      </c>
      <c r="C80" t="s">
        <v>7940</v>
      </c>
      <c r="D80" t="s">
        <v>318</v>
      </c>
      <c r="E80" s="2" t="s">
        <v>230</v>
      </c>
      <c r="F80" t="s">
        <v>13910</v>
      </c>
      <c r="G80" s="2" t="s">
        <v>6306</v>
      </c>
      <c r="H80" t="s">
        <v>13553</v>
      </c>
    </row>
    <row r="81" spans="1:8" x14ac:dyDescent="0.15">
      <c r="A81">
        <v>80</v>
      </c>
      <c r="B81" t="s">
        <v>4208</v>
      </c>
      <c r="C81" t="s">
        <v>7941</v>
      </c>
      <c r="D81" t="s">
        <v>318</v>
      </c>
      <c r="E81" s="2" t="s">
        <v>230</v>
      </c>
      <c r="F81" t="s">
        <v>13929</v>
      </c>
      <c r="G81" s="2" t="s">
        <v>6304</v>
      </c>
      <c r="H81" t="s">
        <v>13553</v>
      </c>
    </row>
    <row r="82" spans="1:8" x14ac:dyDescent="0.15">
      <c r="A82">
        <v>81</v>
      </c>
      <c r="B82" t="s">
        <v>4209</v>
      </c>
      <c r="C82" t="s">
        <v>7942</v>
      </c>
      <c r="D82" t="s">
        <v>318</v>
      </c>
      <c r="E82" s="2" t="s">
        <v>230</v>
      </c>
      <c r="F82" t="s">
        <v>13930</v>
      </c>
      <c r="G82" s="2" t="s">
        <v>6307</v>
      </c>
      <c r="H82" t="s">
        <v>13553</v>
      </c>
    </row>
    <row r="83" spans="1:8" x14ac:dyDescent="0.15">
      <c r="A83">
        <v>82</v>
      </c>
      <c r="B83" t="s">
        <v>4210</v>
      </c>
      <c r="C83" t="s">
        <v>7943</v>
      </c>
      <c r="D83" t="s">
        <v>318</v>
      </c>
      <c r="E83" s="2" t="s">
        <v>230</v>
      </c>
      <c r="F83" t="s">
        <v>13907</v>
      </c>
      <c r="G83" s="2">
        <v>990609</v>
      </c>
      <c r="H83" t="s">
        <v>13553</v>
      </c>
    </row>
    <row r="84" spans="1:8" x14ac:dyDescent="0.15">
      <c r="A84">
        <v>83</v>
      </c>
      <c r="B84" t="s">
        <v>4211</v>
      </c>
      <c r="C84" t="s">
        <v>7944</v>
      </c>
      <c r="D84" t="s">
        <v>318</v>
      </c>
      <c r="E84" s="2" t="s">
        <v>230</v>
      </c>
      <c r="F84" t="s">
        <v>13913</v>
      </c>
      <c r="G84" s="2">
        <v>990406</v>
      </c>
      <c r="H84" t="s">
        <v>13553</v>
      </c>
    </row>
    <row r="85" spans="1:8" x14ac:dyDescent="0.15">
      <c r="A85">
        <v>84</v>
      </c>
      <c r="B85" t="s">
        <v>4212</v>
      </c>
      <c r="C85" t="s">
        <v>7945</v>
      </c>
      <c r="D85" t="s">
        <v>318</v>
      </c>
      <c r="E85" s="2" t="s">
        <v>230</v>
      </c>
      <c r="F85" t="s">
        <v>13906</v>
      </c>
      <c r="G85" s="2" t="s">
        <v>6308</v>
      </c>
      <c r="H85" t="s">
        <v>13553</v>
      </c>
    </row>
    <row r="86" spans="1:8" x14ac:dyDescent="0.15">
      <c r="A86">
        <v>85</v>
      </c>
      <c r="B86" t="s">
        <v>3623</v>
      </c>
      <c r="C86" t="s">
        <v>7946</v>
      </c>
      <c r="D86" t="s">
        <v>318</v>
      </c>
      <c r="E86" s="2" t="s">
        <v>230</v>
      </c>
      <c r="F86" t="s">
        <v>13917</v>
      </c>
      <c r="G86" s="2" t="s">
        <v>6309</v>
      </c>
      <c r="H86" t="s">
        <v>13553</v>
      </c>
    </row>
    <row r="87" spans="1:8" x14ac:dyDescent="0.15">
      <c r="A87">
        <v>86</v>
      </c>
      <c r="B87" t="s">
        <v>4213</v>
      </c>
      <c r="C87" t="s">
        <v>7947</v>
      </c>
      <c r="D87" t="s">
        <v>318</v>
      </c>
      <c r="E87" s="2" t="s">
        <v>230</v>
      </c>
      <c r="F87" t="s">
        <v>13906</v>
      </c>
      <c r="G87" s="2" t="s">
        <v>6310</v>
      </c>
      <c r="H87" t="s">
        <v>13553</v>
      </c>
    </row>
    <row r="88" spans="1:8" x14ac:dyDescent="0.15">
      <c r="A88">
        <v>87</v>
      </c>
      <c r="B88" t="s">
        <v>3624</v>
      </c>
      <c r="C88" t="s">
        <v>7948</v>
      </c>
      <c r="D88" t="s">
        <v>318</v>
      </c>
      <c r="E88" s="2" t="s">
        <v>230</v>
      </c>
      <c r="F88" t="s">
        <v>13906</v>
      </c>
      <c r="G88" s="2" t="s">
        <v>6311</v>
      </c>
      <c r="H88" t="s">
        <v>13553</v>
      </c>
    </row>
    <row r="89" spans="1:8" x14ac:dyDescent="0.15">
      <c r="A89">
        <v>88</v>
      </c>
      <c r="B89" t="s">
        <v>3625</v>
      </c>
      <c r="C89" t="s">
        <v>7949</v>
      </c>
      <c r="D89" t="s">
        <v>318</v>
      </c>
      <c r="E89" s="2" t="s">
        <v>230</v>
      </c>
      <c r="F89" t="s">
        <v>13917</v>
      </c>
      <c r="G89" s="2" t="s">
        <v>6312</v>
      </c>
      <c r="H89" t="s">
        <v>13553</v>
      </c>
    </row>
    <row r="90" spans="1:8" x14ac:dyDescent="0.15">
      <c r="A90">
        <v>89</v>
      </c>
      <c r="B90" t="s">
        <v>4214</v>
      </c>
      <c r="C90" t="s">
        <v>7950</v>
      </c>
      <c r="D90" t="s">
        <v>318</v>
      </c>
      <c r="E90" s="2" t="s">
        <v>7855</v>
      </c>
      <c r="F90" t="s">
        <v>13906</v>
      </c>
      <c r="G90" s="2" t="s">
        <v>6313</v>
      </c>
      <c r="H90" t="s">
        <v>13553</v>
      </c>
    </row>
    <row r="91" spans="1:8" x14ac:dyDescent="0.15">
      <c r="A91">
        <v>90</v>
      </c>
      <c r="B91" t="s">
        <v>4215</v>
      </c>
      <c r="C91" t="s">
        <v>7951</v>
      </c>
      <c r="D91" t="s">
        <v>318</v>
      </c>
      <c r="E91" s="2" t="s">
        <v>7855</v>
      </c>
      <c r="F91" t="s">
        <v>13909</v>
      </c>
      <c r="G91" s="2" t="s">
        <v>6314</v>
      </c>
      <c r="H91" t="s">
        <v>13553</v>
      </c>
    </row>
    <row r="92" spans="1:8" x14ac:dyDescent="0.15">
      <c r="A92">
        <v>91</v>
      </c>
      <c r="B92" t="s">
        <v>4216</v>
      </c>
      <c r="C92" t="s">
        <v>7952</v>
      </c>
      <c r="D92" t="s">
        <v>318</v>
      </c>
      <c r="E92" s="2" t="s">
        <v>7855</v>
      </c>
      <c r="F92" t="s">
        <v>13931</v>
      </c>
      <c r="G92" s="2" t="s">
        <v>6315</v>
      </c>
      <c r="H92" t="s">
        <v>13553</v>
      </c>
    </row>
    <row r="93" spans="1:8" x14ac:dyDescent="0.15">
      <c r="A93">
        <v>92</v>
      </c>
      <c r="B93" t="s">
        <v>4217</v>
      </c>
      <c r="C93" t="s">
        <v>7953</v>
      </c>
      <c r="D93" t="s">
        <v>318</v>
      </c>
      <c r="E93" s="2" t="s">
        <v>7855</v>
      </c>
      <c r="F93" t="s">
        <v>13932</v>
      </c>
      <c r="G93" s="2" t="s">
        <v>6316</v>
      </c>
      <c r="H93" t="s">
        <v>13553</v>
      </c>
    </row>
    <row r="94" spans="1:8" x14ac:dyDescent="0.15">
      <c r="A94">
        <v>93</v>
      </c>
      <c r="B94" t="s">
        <v>4133</v>
      </c>
      <c r="C94" t="s">
        <v>7954</v>
      </c>
      <c r="D94" t="s">
        <v>4134</v>
      </c>
      <c r="E94" s="2" t="s">
        <v>233</v>
      </c>
      <c r="F94" t="s">
        <v>13907</v>
      </c>
      <c r="G94" s="2" t="s">
        <v>6317</v>
      </c>
      <c r="H94" t="s">
        <v>13553</v>
      </c>
    </row>
    <row r="95" spans="1:8" x14ac:dyDescent="0.15">
      <c r="A95">
        <v>94</v>
      </c>
      <c r="B95" t="s">
        <v>723</v>
      </c>
      <c r="C95" t="s">
        <v>7955</v>
      </c>
      <c r="D95" t="s">
        <v>335</v>
      </c>
      <c r="E95" s="2" t="s">
        <v>232</v>
      </c>
      <c r="F95" t="s">
        <v>13906</v>
      </c>
      <c r="G95" s="2" t="s">
        <v>6318</v>
      </c>
      <c r="H95" t="s">
        <v>13553</v>
      </c>
    </row>
    <row r="96" spans="1:8" x14ac:dyDescent="0.15">
      <c r="A96">
        <v>95</v>
      </c>
      <c r="B96" t="s">
        <v>2271</v>
      </c>
      <c r="C96" t="s">
        <v>7956</v>
      </c>
      <c r="D96" t="s">
        <v>335</v>
      </c>
      <c r="E96" s="2" t="s">
        <v>231</v>
      </c>
      <c r="F96" t="s">
        <v>13906</v>
      </c>
      <c r="G96" s="2" t="s">
        <v>6319</v>
      </c>
      <c r="H96" t="s">
        <v>13553</v>
      </c>
    </row>
    <row r="97" spans="1:8" x14ac:dyDescent="0.15">
      <c r="A97">
        <v>96</v>
      </c>
      <c r="B97" t="s">
        <v>2272</v>
      </c>
      <c r="C97" t="s">
        <v>7957</v>
      </c>
      <c r="D97" t="s">
        <v>335</v>
      </c>
      <c r="E97" s="2" t="s">
        <v>231</v>
      </c>
      <c r="F97" t="s">
        <v>13906</v>
      </c>
      <c r="G97" s="2" t="s">
        <v>6320</v>
      </c>
      <c r="H97" t="s">
        <v>13553</v>
      </c>
    </row>
    <row r="98" spans="1:8" x14ac:dyDescent="0.15">
      <c r="A98">
        <v>97</v>
      </c>
      <c r="B98" t="s">
        <v>2890</v>
      </c>
      <c r="C98" t="s">
        <v>7958</v>
      </c>
      <c r="D98" t="s">
        <v>335</v>
      </c>
      <c r="E98" s="2" t="s">
        <v>231</v>
      </c>
      <c r="F98" t="s">
        <v>13906</v>
      </c>
      <c r="G98" s="2" t="s">
        <v>6321</v>
      </c>
      <c r="H98" t="s">
        <v>13553</v>
      </c>
    </row>
    <row r="99" spans="1:8" x14ac:dyDescent="0.15">
      <c r="A99">
        <v>98</v>
      </c>
      <c r="B99" t="s">
        <v>2270</v>
      </c>
      <c r="C99" t="s">
        <v>7959</v>
      </c>
      <c r="D99" t="s">
        <v>335</v>
      </c>
      <c r="E99" s="2" t="s">
        <v>231</v>
      </c>
      <c r="F99" t="s">
        <v>13906</v>
      </c>
      <c r="G99" s="2" t="s">
        <v>6322</v>
      </c>
      <c r="H99" t="s">
        <v>13553</v>
      </c>
    </row>
    <row r="100" spans="1:8" x14ac:dyDescent="0.15">
      <c r="A100">
        <v>99</v>
      </c>
      <c r="B100" t="s">
        <v>2891</v>
      </c>
      <c r="C100" t="s">
        <v>7960</v>
      </c>
      <c r="D100" t="s">
        <v>335</v>
      </c>
      <c r="E100" s="2" t="s">
        <v>231</v>
      </c>
      <c r="F100" t="s">
        <v>13907</v>
      </c>
      <c r="G100" s="2" t="s">
        <v>6323</v>
      </c>
      <c r="H100" t="s">
        <v>13553</v>
      </c>
    </row>
    <row r="101" spans="1:8" x14ac:dyDescent="0.15">
      <c r="A101">
        <v>100</v>
      </c>
      <c r="B101" t="s">
        <v>2892</v>
      </c>
      <c r="C101" t="s">
        <v>7961</v>
      </c>
      <c r="D101" t="s">
        <v>335</v>
      </c>
      <c r="E101" s="2" t="s">
        <v>231</v>
      </c>
      <c r="F101" t="s">
        <v>13906</v>
      </c>
      <c r="G101" s="2" t="s">
        <v>6324</v>
      </c>
      <c r="H101" t="s">
        <v>13553</v>
      </c>
    </row>
    <row r="102" spans="1:8" x14ac:dyDescent="0.15">
      <c r="A102">
        <v>101</v>
      </c>
      <c r="B102" t="s">
        <v>2273</v>
      </c>
      <c r="C102" t="s">
        <v>7962</v>
      </c>
      <c r="D102" t="s">
        <v>335</v>
      </c>
      <c r="E102" s="2" t="s">
        <v>231</v>
      </c>
      <c r="F102" t="s">
        <v>13914</v>
      </c>
      <c r="G102" s="2" t="s">
        <v>6325</v>
      </c>
      <c r="H102" t="s">
        <v>13553</v>
      </c>
    </row>
    <row r="103" spans="1:8" x14ac:dyDescent="0.15">
      <c r="A103">
        <v>102</v>
      </c>
      <c r="B103" t="s">
        <v>4218</v>
      </c>
      <c r="C103" t="s">
        <v>7963</v>
      </c>
      <c r="D103" t="s">
        <v>335</v>
      </c>
      <c r="E103" s="2" t="s">
        <v>230</v>
      </c>
      <c r="F103" t="s">
        <v>13906</v>
      </c>
      <c r="G103" s="2" t="s">
        <v>6326</v>
      </c>
      <c r="H103" t="s">
        <v>13553</v>
      </c>
    </row>
    <row r="104" spans="1:8" x14ac:dyDescent="0.15">
      <c r="A104">
        <v>103</v>
      </c>
      <c r="B104" t="s">
        <v>4219</v>
      </c>
      <c r="C104" t="s">
        <v>7964</v>
      </c>
      <c r="D104" t="s">
        <v>335</v>
      </c>
      <c r="E104" s="2" t="s">
        <v>230</v>
      </c>
      <c r="F104" t="s">
        <v>13917</v>
      </c>
      <c r="G104" s="2" t="s">
        <v>6327</v>
      </c>
      <c r="H104" t="s">
        <v>13553</v>
      </c>
    </row>
    <row r="105" spans="1:8" x14ac:dyDescent="0.15">
      <c r="A105">
        <v>104</v>
      </c>
      <c r="B105" t="s">
        <v>707</v>
      </c>
      <c r="C105" t="s">
        <v>7965</v>
      </c>
      <c r="D105" t="s">
        <v>335</v>
      </c>
      <c r="E105" s="2" t="s">
        <v>232</v>
      </c>
      <c r="F105" t="s">
        <v>13929</v>
      </c>
      <c r="G105" s="2" t="s">
        <v>6328</v>
      </c>
      <c r="H105" t="s">
        <v>13553</v>
      </c>
    </row>
    <row r="106" spans="1:8" x14ac:dyDescent="0.15">
      <c r="A106">
        <v>105</v>
      </c>
      <c r="B106" t="s">
        <v>708</v>
      </c>
      <c r="C106" t="s">
        <v>7966</v>
      </c>
      <c r="D106" t="s">
        <v>335</v>
      </c>
      <c r="E106" s="2" t="s">
        <v>232</v>
      </c>
      <c r="F106" t="s">
        <v>13908</v>
      </c>
      <c r="G106" s="2" t="s">
        <v>6329</v>
      </c>
      <c r="H106" t="s">
        <v>13553</v>
      </c>
    </row>
    <row r="107" spans="1:8" x14ac:dyDescent="0.15">
      <c r="A107">
        <v>106</v>
      </c>
      <c r="B107" t="s">
        <v>709</v>
      </c>
      <c r="C107" t="s">
        <v>7967</v>
      </c>
      <c r="D107" t="s">
        <v>335</v>
      </c>
      <c r="E107" s="2" t="s">
        <v>232</v>
      </c>
      <c r="F107" t="s">
        <v>13915</v>
      </c>
      <c r="G107" s="2" t="s">
        <v>6239</v>
      </c>
      <c r="H107" t="s">
        <v>13553</v>
      </c>
    </row>
    <row r="108" spans="1:8" x14ac:dyDescent="0.15">
      <c r="A108">
        <v>107</v>
      </c>
      <c r="B108" t="s">
        <v>710</v>
      </c>
      <c r="C108" t="s">
        <v>7968</v>
      </c>
      <c r="D108" t="s">
        <v>335</v>
      </c>
      <c r="E108" s="2" t="s">
        <v>232</v>
      </c>
      <c r="F108" t="s">
        <v>13933</v>
      </c>
      <c r="G108" s="2" t="s">
        <v>6330</v>
      </c>
      <c r="H108" t="s">
        <v>13553</v>
      </c>
    </row>
    <row r="109" spans="1:8" x14ac:dyDescent="0.15">
      <c r="A109">
        <v>108</v>
      </c>
      <c r="B109" t="s">
        <v>711</v>
      </c>
      <c r="C109" t="s">
        <v>7969</v>
      </c>
      <c r="D109" t="s">
        <v>335</v>
      </c>
      <c r="E109" s="2" t="s">
        <v>232</v>
      </c>
      <c r="F109" t="s">
        <v>13906</v>
      </c>
      <c r="G109" s="2" t="s">
        <v>6331</v>
      </c>
      <c r="H109" t="s">
        <v>13553</v>
      </c>
    </row>
    <row r="110" spans="1:8" x14ac:dyDescent="0.15">
      <c r="A110">
        <v>109</v>
      </c>
      <c r="B110" t="s">
        <v>712</v>
      </c>
      <c r="C110" t="s">
        <v>7970</v>
      </c>
      <c r="D110" t="s">
        <v>335</v>
      </c>
      <c r="E110" s="2" t="s">
        <v>232</v>
      </c>
      <c r="F110" t="s">
        <v>13914</v>
      </c>
      <c r="G110" s="2" t="s">
        <v>6332</v>
      </c>
      <c r="H110" t="s">
        <v>13553</v>
      </c>
    </row>
    <row r="111" spans="1:8" x14ac:dyDescent="0.15">
      <c r="A111">
        <v>110</v>
      </c>
      <c r="B111" t="s">
        <v>714</v>
      </c>
      <c r="C111" t="s">
        <v>7971</v>
      </c>
      <c r="D111" t="s">
        <v>335</v>
      </c>
      <c r="E111" s="2" t="s">
        <v>232</v>
      </c>
      <c r="F111" t="s">
        <v>13909</v>
      </c>
      <c r="G111" s="2" t="s">
        <v>6332</v>
      </c>
      <c r="H111" t="s">
        <v>13553</v>
      </c>
    </row>
    <row r="112" spans="1:8" x14ac:dyDescent="0.15">
      <c r="A112">
        <v>111</v>
      </c>
      <c r="B112" t="s">
        <v>715</v>
      </c>
      <c r="C112" t="s">
        <v>7972</v>
      </c>
      <c r="D112" t="s">
        <v>335</v>
      </c>
      <c r="E112" s="2" t="s">
        <v>232</v>
      </c>
      <c r="F112" t="s">
        <v>13921</v>
      </c>
      <c r="G112" s="2" t="s">
        <v>6244</v>
      </c>
      <c r="H112" t="s">
        <v>13553</v>
      </c>
    </row>
    <row r="113" spans="1:8" x14ac:dyDescent="0.15">
      <c r="A113">
        <v>112</v>
      </c>
      <c r="B113" t="s">
        <v>716</v>
      </c>
      <c r="C113" t="s">
        <v>7973</v>
      </c>
      <c r="D113" t="s">
        <v>335</v>
      </c>
      <c r="E113" s="2" t="s">
        <v>232</v>
      </c>
      <c r="F113" t="s">
        <v>13911</v>
      </c>
      <c r="G113" s="2" t="s">
        <v>6333</v>
      </c>
      <c r="H113" t="s">
        <v>13553</v>
      </c>
    </row>
    <row r="114" spans="1:8" x14ac:dyDescent="0.15">
      <c r="A114">
        <v>113</v>
      </c>
      <c r="B114" t="s">
        <v>4220</v>
      </c>
      <c r="C114" t="s">
        <v>7974</v>
      </c>
      <c r="D114" t="s">
        <v>335</v>
      </c>
      <c r="E114" s="2" t="s">
        <v>232</v>
      </c>
      <c r="F114" t="s">
        <v>13907</v>
      </c>
      <c r="G114" s="2" t="s">
        <v>6334</v>
      </c>
      <c r="H114" t="s">
        <v>13553</v>
      </c>
    </row>
    <row r="115" spans="1:8" x14ac:dyDescent="0.15">
      <c r="A115">
        <v>114</v>
      </c>
      <c r="B115" t="s">
        <v>717</v>
      </c>
      <c r="C115" t="s">
        <v>7975</v>
      </c>
      <c r="D115" t="s">
        <v>335</v>
      </c>
      <c r="E115" s="2" t="s">
        <v>231</v>
      </c>
      <c r="F115" t="s">
        <v>13910</v>
      </c>
      <c r="G115" s="2" t="s">
        <v>6335</v>
      </c>
      <c r="H115" t="s">
        <v>13553</v>
      </c>
    </row>
    <row r="116" spans="1:8" x14ac:dyDescent="0.15">
      <c r="A116">
        <v>115</v>
      </c>
      <c r="B116" t="s">
        <v>724</v>
      </c>
      <c r="C116" t="s">
        <v>7976</v>
      </c>
      <c r="D116" t="s">
        <v>335</v>
      </c>
      <c r="E116" s="2" t="s">
        <v>231</v>
      </c>
      <c r="F116" t="s">
        <v>13906</v>
      </c>
      <c r="G116" s="2" t="s">
        <v>6336</v>
      </c>
      <c r="H116" t="s">
        <v>13553</v>
      </c>
    </row>
    <row r="117" spans="1:8" x14ac:dyDescent="0.15">
      <c r="A117">
        <v>116</v>
      </c>
      <c r="B117" t="s">
        <v>718</v>
      </c>
      <c r="C117" t="s">
        <v>7977</v>
      </c>
      <c r="D117" t="s">
        <v>335</v>
      </c>
      <c r="E117" s="2" t="s">
        <v>231</v>
      </c>
      <c r="F117" t="s">
        <v>13910</v>
      </c>
      <c r="G117" s="2" t="s">
        <v>6337</v>
      </c>
      <c r="H117" t="s">
        <v>13553</v>
      </c>
    </row>
    <row r="118" spans="1:8" x14ac:dyDescent="0.15">
      <c r="A118">
        <v>117</v>
      </c>
      <c r="B118" t="s">
        <v>725</v>
      </c>
      <c r="C118" t="s">
        <v>7978</v>
      </c>
      <c r="D118" t="s">
        <v>335</v>
      </c>
      <c r="E118" s="2" t="s">
        <v>231</v>
      </c>
      <c r="F118" t="s">
        <v>13915</v>
      </c>
      <c r="G118" s="2" t="s">
        <v>6338</v>
      </c>
      <c r="H118" t="s">
        <v>13553</v>
      </c>
    </row>
    <row r="119" spans="1:8" x14ac:dyDescent="0.15">
      <c r="A119">
        <v>118</v>
      </c>
      <c r="B119" t="s">
        <v>719</v>
      </c>
      <c r="C119" t="s">
        <v>7979</v>
      </c>
      <c r="D119" t="s">
        <v>335</v>
      </c>
      <c r="E119" s="2" t="s">
        <v>231</v>
      </c>
      <c r="F119" t="s">
        <v>13932</v>
      </c>
      <c r="G119" s="2" t="s">
        <v>6339</v>
      </c>
      <c r="H119" t="s">
        <v>13553</v>
      </c>
    </row>
    <row r="120" spans="1:8" x14ac:dyDescent="0.15">
      <c r="A120">
        <v>119</v>
      </c>
      <c r="B120" t="s">
        <v>720</v>
      </c>
      <c r="C120" t="s">
        <v>7980</v>
      </c>
      <c r="D120" t="s">
        <v>335</v>
      </c>
      <c r="E120" s="2" t="s">
        <v>231</v>
      </c>
      <c r="F120" t="s">
        <v>13912</v>
      </c>
      <c r="G120" s="2" t="s">
        <v>6340</v>
      </c>
      <c r="H120" t="s">
        <v>13553</v>
      </c>
    </row>
    <row r="121" spans="1:8" x14ac:dyDescent="0.15">
      <c r="A121">
        <v>120</v>
      </c>
      <c r="B121" t="s">
        <v>721</v>
      </c>
      <c r="C121" t="s">
        <v>7981</v>
      </c>
      <c r="D121" t="s">
        <v>335</v>
      </c>
      <c r="E121" s="2" t="s">
        <v>231</v>
      </c>
      <c r="F121" t="s">
        <v>13917</v>
      </c>
      <c r="G121" s="2" t="s">
        <v>6341</v>
      </c>
      <c r="H121" t="s">
        <v>13553</v>
      </c>
    </row>
    <row r="122" spans="1:8" x14ac:dyDescent="0.15">
      <c r="A122">
        <v>121</v>
      </c>
      <c r="B122" t="s">
        <v>722</v>
      </c>
      <c r="C122" t="s">
        <v>7982</v>
      </c>
      <c r="D122" t="s">
        <v>335</v>
      </c>
      <c r="E122" s="2" t="s">
        <v>231</v>
      </c>
      <c r="F122" t="s">
        <v>13934</v>
      </c>
      <c r="G122" s="2" t="s">
        <v>6342</v>
      </c>
      <c r="H122" t="s">
        <v>13553</v>
      </c>
    </row>
    <row r="123" spans="1:8" x14ac:dyDescent="0.15">
      <c r="A123">
        <v>122</v>
      </c>
      <c r="B123" t="s">
        <v>344</v>
      </c>
      <c r="C123" t="s">
        <v>7983</v>
      </c>
      <c r="D123" t="s">
        <v>335</v>
      </c>
      <c r="E123" s="2" t="s">
        <v>231</v>
      </c>
      <c r="F123" t="s">
        <v>13921</v>
      </c>
      <c r="G123" s="2" t="s">
        <v>6271</v>
      </c>
      <c r="H123" t="s">
        <v>13553</v>
      </c>
    </row>
    <row r="124" spans="1:8" x14ac:dyDescent="0.15">
      <c r="A124">
        <v>123</v>
      </c>
      <c r="B124" t="s">
        <v>2893</v>
      </c>
      <c r="C124" t="s">
        <v>7984</v>
      </c>
      <c r="D124" t="s">
        <v>335</v>
      </c>
      <c r="E124" s="2" t="s">
        <v>230</v>
      </c>
      <c r="F124" t="s">
        <v>13935</v>
      </c>
      <c r="G124" s="2" t="s">
        <v>6343</v>
      </c>
      <c r="H124" t="s">
        <v>13553</v>
      </c>
    </row>
    <row r="125" spans="1:8" x14ac:dyDescent="0.15">
      <c r="A125">
        <v>124</v>
      </c>
      <c r="B125" t="s">
        <v>2894</v>
      </c>
      <c r="C125" t="s">
        <v>7985</v>
      </c>
      <c r="D125" t="s">
        <v>335</v>
      </c>
      <c r="E125" s="2" t="s">
        <v>230</v>
      </c>
      <c r="F125" t="s">
        <v>13909</v>
      </c>
      <c r="G125" s="2" t="s">
        <v>6344</v>
      </c>
      <c r="H125" t="s">
        <v>13553</v>
      </c>
    </row>
    <row r="126" spans="1:8" x14ac:dyDescent="0.15">
      <c r="A126">
        <v>125</v>
      </c>
      <c r="B126" t="s">
        <v>2895</v>
      </c>
      <c r="C126" t="s">
        <v>7986</v>
      </c>
      <c r="D126" t="s">
        <v>335</v>
      </c>
      <c r="E126" s="2" t="s">
        <v>230</v>
      </c>
      <c r="F126" t="s">
        <v>13924</v>
      </c>
      <c r="G126" s="2" t="s">
        <v>6345</v>
      </c>
      <c r="H126" t="s">
        <v>13553</v>
      </c>
    </row>
    <row r="127" spans="1:8" x14ac:dyDescent="0.15">
      <c r="A127">
        <v>126</v>
      </c>
      <c r="B127" t="s">
        <v>2896</v>
      </c>
      <c r="C127" t="s">
        <v>7987</v>
      </c>
      <c r="D127" t="s">
        <v>335</v>
      </c>
      <c r="E127" s="2" t="s">
        <v>230</v>
      </c>
      <c r="F127" t="s">
        <v>13922</v>
      </c>
      <c r="G127" s="2" t="s">
        <v>6346</v>
      </c>
      <c r="H127" t="s">
        <v>13553</v>
      </c>
    </row>
    <row r="128" spans="1:8" x14ac:dyDescent="0.15">
      <c r="A128">
        <v>127</v>
      </c>
      <c r="B128" t="s">
        <v>2897</v>
      </c>
      <c r="C128" t="s">
        <v>7988</v>
      </c>
      <c r="D128" t="s">
        <v>335</v>
      </c>
      <c r="E128" s="2" t="s">
        <v>230</v>
      </c>
      <c r="F128" t="s">
        <v>13922</v>
      </c>
      <c r="G128" s="2" t="s">
        <v>6347</v>
      </c>
      <c r="H128" t="s">
        <v>13553</v>
      </c>
    </row>
    <row r="129" spans="1:8" x14ac:dyDescent="0.15">
      <c r="A129">
        <v>128</v>
      </c>
      <c r="B129" t="s">
        <v>2898</v>
      </c>
      <c r="C129" t="s">
        <v>7989</v>
      </c>
      <c r="D129" t="s">
        <v>335</v>
      </c>
      <c r="E129" s="2" t="s">
        <v>230</v>
      </c>
      <c r="F129" t="s">
        <v>13922</v>
      </c>
      <c r="G129" s="2" t="s">
        <v>6348</v>
      </c>
      <c r="H129" t="s">
        <v>13553</v>
      </c>
    </row>
    <row r="130" spans="1:8" x14ac:dyDescent="0.15">
      <c r="A130">
        <v>129</v>
      </c>
      <c r="B130" t="s">
        <v>2899</v>
      </c>
      <c r="C130" t="s">
        <v>7990</v>
      </c>
      <c r="D130" t="s">
        <v>335</v>
      </c>
      <c r="E130" s="2" t="s">
        <v>230</v>
      </c>
      <c r="F130" t="s">
        <v>13910</v>
      </c>
      <c r="G130" s="2" t="s">
        <v>6349</v>
      </c>
      <c r="H130" t="s">
        <v>13553</v>
      </c>
    </row>
    <row r="131" spans="1:8" x14ac:dyDescent="0.15">
      <c r="A131">
        <v>130</v>
      </c>
      <c r="B131" t="s">
        <v>2900</v>
      </c>
      <c r="C131" t="s">
        <v>7991</v>
      </c>
      <c r="D131" t="s">
        <v>335</v>
      </c>
      <c r="E131" s="2" t="s">
        <v>230</v>
      </c>
      <c r="F131" t="s">
        <v>13909</v>
      </c>
      <c r="G131" s="2" t="s">
        <v>6350</v>
      </c>
      <c r="H131" t="s">
        <v>13553</v>
      </c>
    </row>
    <row r="132" spans="1:8" x14ac:dyDescent="0.15">
      <c r="A132">
        <v>131</v>
      </c>
      <c r="B132" t="s">
        <v>2901</v>
      </c>
      <c r="C132" t="s">
        <v>7992</v>
      </c>
      <c r="D132" t="s">
        <v>335</v>
      </c>
      <c r="E132" s="2" t="s">
        <v>230</v>
      </c>
      <c r="F132" t="s">
        <v>13936</v>
      </c>
      <c r="G132" s="2" t="s">
        <v>6351</v>
      </c>
      <c r="H132" t="s">
        <v>13553</v>
      </c>
    </row>
    <row r="133" spans="1:8" x14ac:dyDescent="0.15">
      <c r="A133">
        <v>132</v>
      </c>
      <c r="B133" t="s">
        <v>2902</v>
      </c>
      <c r="C133" t="s">
        <v>7993</v>
      </c>
      <c r="D133" t="s">
        <v>335</v>
      </c>
      <c r="E133" s="2" t="s">
        <v>230</v>
      </c>
      <c r="F133" t="s">
        <v>13913</v>
      </c>
      <c r="G133" s="2" t="s">
        <v>6352</v>
      </c>
      <c r="H133" t="s">
        <v>13553</v>
      </c>
    </row>
    <row r="134" spans="1:8" x14ac:dyDescent="0.15">
      <c r="A134">
        <v>133</v>
      </c>
      <c r="B134" t="s">
        <v>2903</v>
      </c>
      <c r="C134" t="s">
        <v>7994</v>
      </c>
      <c r="D134" t="s">
        <v>335</v>
      </c>
      <c r="E134" s="2" t="s">
        <v>230</v>
      </c>
      <c r="F134" t="s">
        <v>13917</v>
      </c>
      <c r="G134" s="2" t="s">
        <v>6353</v>
      </c>
      <c r="H134" t="s">
        <v>13553</v>
      </c>
    </row>
    <row r="135" spans="1:8" x14ac:dyDescent="0.15">
      <c r="A135">
        <v>134</v>
      </c>
      <c r="B135" t="s">
        <v>2904</v>
      </c>
      <c r="C135" t="s">
        <v>7995</v>
      </c>
      <c r="D135" t="s">
        <v>335</v>
      </c>
      <c r="E135" s="2" t="s">
        <v>230</v>
      </c>
      <c r="F135" t="s">
        <v>13915</v>
      </c>
      <c r="G135" s="2" t="s">
        <v>6354</v>
      </c>
      <c r="H135" t="s">
        <v>13553</v>
      </c>
    </row>
    <row r="136" spans="1:8" x14ac:dyDescent="0.15">
      <c r="A136">
        <v>135</v>
      </c>
      <c r="B136" t="s">
        <v>2905</v>
      </c>
      <c r="C136" t="s">
        <v>7996</v>
      </c>
      <c r="D136" t="s">
        <v>335</v>
      </c>
      <c r="E136" s="2" t="s">
        <v>230</v>
      </c>
      <c r="F136" t="s">
        <v>13924</v>
      </c>
      <c r="G136" s="2" t="s">
        <v>6355</v>
      </c>
      <c r="H136" t="s">
        <v>13553</v>
      </c>
    </row>
    <row r="137" spans="1:8" x14ac:dyDescent="0.15">
      <c r="A137">
        <v>136</v>
      </c>
      <c r="B137" t="s">
        <v>2906</v>
      </c>
      <c r="C137" t="s">
        <v>7997</v>
      </c>
      <c r="D137" t="s">
        <v>335</v>
      </c>
      <c r="E137" s="2" t="s">
        <v>230</v>
      </c>
      <c r="F137" t="s">
        <v>13922</v>
      </c>
      <c r="G137" s="2" t="s">
        <v>6356</v>
      </c>
      <c r="H137" t="s">
        <v>13553</v>
      </c>
    </row>
    <row r="138" spans="1:8" x14ac:dyDescent="0.15">
      <c r="A138">
        <v>137</v>
      </c>
      <c r="B138" t="s">
        <v>4221</v>
      </c>
      <c r="C138" t="s">
        <v>7998</v>
      </c>
      <c r="D138" t="s">
        <v>335</v>
      </c>
      <c r="E138" s="2" t="s">
        <v>7855</v>
      </c>
      <c r="F138" t="s">
        <v>13909</v>
      </c>
      <c r="G138" s="2" t="s">
        <v>6357</v>
      </c>
      <c r="H138" t="s">
        <v>13553</v>
      </c>
    </row>
    <row r="139" spans="1:8" x14ac:dyDescent="0.15">
      <c r="A139">
        <v>138</v>
      </c>
      <c r="B139" t="s">
        <v>4222</v>
      </c>
      <c r="C139" t="s">
        <v>7999</v>
      </c>
      <c r="D139" t="s">
        <v>335</v>
      </c>
      <c r="E139" s="2" t="s">
        <v>7855</v>
      </c>
      <c r="F139" t="s">
        <v>13922</v>
      </c>
      <c r="G139" s="2" t="s">
        <v>6358</v>
      </c>
      <c r="H139" t="s">
        <v>13553</v>
      </c>
    </row>
    <row r="140" spans="1:8" x14ac:dyDescent="0.15">
      <c r="A140">
        <v>139</v>
      </c>
      <c r="B140" t="s">
        <v>4223</v>
      </c>
      <c r="C140" t="s">
        <v>8000</v>
      </c>
      <c r="D140" t="s">
        <v>335</v>
      </c>
      <c r="E140" s="2" t="s">
        <v>7855</v>
      </c>
      <c r="F140" t="s">
        <v>13918</v>
      </c>
      <c r="G140" s="2" t="s">
        <v>6359</v>
      </c>
      <c r="H140" t="s">
        <v>13553</v>
      </c>
    </row>
    <row r="141" spans="1:8" x14ac:dyDescent="0.15">
      <c r="A141">
        <v>140</v>
      </c>
      <c r="B141" t="s">
        <v>4224</v>
      </c>
      <c r="C141" t="s">
        <v>8001</v>
      </c>
      <c r="D141" t="s">
        <v>335</v>
      </c>
      <c r="E141" s="2" t="s">
        <v>7855</v>
      </c>
      <c r="F141" t="s">
        <v>13913</v>
      </c>
      <c r="G141" s="2" t="s">
        <v>6360</v>
      </c>
      <c r="H141" t="s">
        <v>13553</v>
      </c>
    </row>
    <row r="142" spans="1:8" x14ac:dyDescent="0.15">
      <c r="A142">
        <v>141</v>
      </c>
      <c r="B142" t="s">
        <v>4225</v>
      </c>
      <c r="C142" t="s">
        <v>8002</v>
      </c>
      <c r="D142" t="s">
        <v>335</v>
      </c>
      <c r="E142" s="2" t="s">
        <v>7855</v>
      </c>
      <c r="F142" t="s">
        <v>13937</v>
      </c>
      <c r="G142" s="2" t="s">
        <v>6361</v>
      </c>
      <c r="H142" t="s">
        <v>13553</v>
      </c>
    </row>
    <row r="143" spans="1:8" x14ac:dyDescent="0.15">
      <c r="A143">
        <v>142</v>
      </c>
      <c r="B143" t="s">
        <v>4226</v>
      </c>
      <c r="C143" t="s">
        <v>8003</v>
      </c>
      <c r="D143" t="s">
        <v>335</v>
      </c>
      <c r="E143" s="2" t="s">
        <v>7855</v>
      </c>
      <c r="F143" t="s">
        <v>13910</v>
      </c>
      <c r="G143" s="2" t="s">
        <v>6362</v>
      </c>
      <c r="H143" t="s">
        <v>13553</v>
      </c>
    </row>
    <row r="144" spans="1:8" x14ac:dyDescent="0.15">
      <c r="A144">
        <v>143</v>
      </c>
      <c r="B144" t="s">
        <v>4227</v>
      </c>
      <c r="C144" t="s">
        <v>8004</v>
      </c>
      <c r="D144" t="s">
        <v>335</v>
      </c>
      <c r="E144" s="2" t="s">
        <v>7855</v>
      </c>
      <c r="F144" t="s">
        <v>13938</v>
      </c>
      <c r="G144" s="2" t="s">
        <v>6363</v>
      </c>
      <c r="H144" t="s">
        <v>13553</v>
      </c>
    </row>
    <row r="145" spans="1:8" x14ac:dyDescent="0.15">
      <c r="A145">
        <v>144</v>
      </c>
      <c r="B145" t="s">
        <v>4228</v>
      </c>
      <c r="C145" t="s">
        <v>8005</v>
      </c>
      <c r="D145" t="s">
        <v>335</v>
      </c>
      <c r="E145" s="2" t="s">
        <v>7855</v>
      </c>
      <c r="F145" t="s">
        <v>13922</v>
      </c>
      <c r="G145" s="2" t="s">
        <v>6364</v>
      </c>
      <c r="H145" t="s">
        <v>13553</v>
      </c>
    </row>
    <row r="146" spans="1:8" x14ac:dyDescent="0.15">
      <c r="A146">
        <v>145</v>
      </c>
      <c r="B146" t="s">
        <v>4229</v>
      </c>
      <c r="C146" t="s">
        <v>8006</v>
      </c>
      <c r="D146" t="s">
        <v>335</v>
      </c>
      <c r="E146" s="2" t="s">
        <v>7855</v>
      </c>
      <c r="F146" t="s">
        <v>27</v>
      </c>
      <c r="G146" s="2" t="s">
        <v>6365</v>
      </c>
      <c r="H146" t="s">
        <v>13553</v>
      </c>
    </row>
    <row r="147" spans="1:8" x14ac:dyDescent="0.15">
      <c r="A147">
        <v>146</v>
      </c>
      <c r="B147" t="s">
        <v>4230</v>
      </c>
      <c r="C147" t="s">
        <v>8007</v>
      </c>
      <c r="D147" t="s">
        <v>335</v>
      </c>
      <c r="E147" s="2" t="s">
        <v>7855</v>
      </c>
      <c r="F147" t="s">
        <v>13911</v>
      </c>
      <c r="G147" s="2" t="s">
        <v>6366</v>
      </c>
      <c r="H147" t="s">
        <v>13553</v>
      </c>
    </row>
    <row r="148" spans="1:8" x14ac:dyDescent="0.15">
      <c r="A148">
        <v>147</v>
      </c>
      <c r="B148" t="s">
        <v>4231</v>
      </c>
      <c r="C148" t="s">
        <v>8008</v>
      </c>
      <c r="D148" t="s">
        <v>335</v>
      </c>
      <c r="E148" s="2" t="s">
        <v>7855</v>
      </c>
      <c r="F148" t="s">
        <v>13939</v>
      </c>
      <c r="G148" s="2" t="s">
        <v>6367</v>
      </c>
      <c r="H148" t="s">
        <v>13553</v>
      </c>
    </row>
    <row r="149" spans="1:8" x14ac:dyDescent="0.15">
      <c r="A149">
        <v>148</v>
      </c>
      <c r="B149" t="s">
        <v>4232</v>
      </c>
      <c r="C149" t="s">
        <v>8009</v>
      </c>
      <c r="D149" t="s">
        <v>335</v>
      </c>
      <c r="E149" s="2" t="s">
        <v>7855</v>
      </c>
      <c r="F149" t="s">
        <v>13940</v>
      </c>
      <c r="G149" s="2" t="s">
        <v>6368</v>
      </c>
      <c r="H149" t="s">
        <v>13553</v>
      </c>
    </row>
    <row r="150" spans="1:8" x14ac:dyDescent="0.15">
      <c r="A150">
        <v>149</v>
      </c>
      <c r="B150" t="s">
        <v>859</v>
      </c>
      <c r="C150" t="s">
        <v>8010</v>
      </c>
      <c r="D150" t="s">
        <v>319</v>
      </c>
      <c r="E150" s="2" t="s">
        <v>232</v>
      </c>
      <c r="F150" t="s">
        <v>27</v>
      </c>
      <c r="G150" s="2" t="s">
        <v>6369</v>
      </c>
      <c r="H150" t="s">
        <v>13553</v>
      </c>
    </row>
    <row r="151" spans="1:8" x14ac:dyDescent="0.15">
      <c r="A151">
        <v>150</v>
      </c>
      <c r="B151" t="s">
        <v>860</v>
      </c>
      <c r="C151" t="s">
        <v>8011</v>
      </c>
      <c r="D151" t="s">
        <v>319</v>
      </c>
      <c r="E151" s="2" t="s">
        <v>232</v>
      </c>
      <c r="F151" t="s">
        <v>13920</v>
      </c>
      <c r="G151" s="2" t="s">
        <v>6370</v>
      </c>
      <c r="H151" t="s">
        <v>13553</v>
      </c>
    </row>
    <row r="152" spans="1:8" x14ac:dyDescent="0.15">
      <c r="A152">
        <v>151</v>
      </c>
      <c r="B152" t="s">
        <v>861</v>
      </c>
      <c r="C152" t="s">
        <v>8012</v>
      </c>
      <c r="D152" t="s">
        <v>319</v>
      </c>
      <c r="E152" s="2" t="s">
        <v>232</v>
      </c>
      <c r="F152" t="s">
        <v>13917</v>
      </c>
      <c r="G152" s="2" t="s">
        <v>6371</v>
      </c>
      <c r="H152" t="s">
        <v>13553</v>
      </c>
    </row>
    <row r="153" spans="1:8" x14ac:dyDescent="0.15">
      <c r="A153">
        <v>152</v>
      </c>
      <c r="B153" t="s">
        <v>862</v>
      </c>
      <c r="C153" t="s">
        <v>8013</v>
      </c>
      <c r="D153" t="s">
        <v>319</v>
      </c>
      <c r="E153" s="2" t="s">
        <v>232</v>
      </c>
      <c r="F153" t="s">
        <v>13906</v>
      </c>
      <c r="G153" s="2" t="s">
        <v>6372</v>
      </c>
      <c r="H153" t="s">
        <v>13553</v>
      </c>
    </row>
    <row r="154" spans="1:8" x14ac:dyDescent="0.15">
      <c r="A154">
        <v>153</v>
      </c>
      <c r="B154" t="s">
        <v>863</v>
      </c>
      <c r="C154" t="s">
        <v>8014</v>
      </c>
      <c r="D154" t="s">
        <v>319</v>
      </c>
      <c r="E154" s="2" t="s">
        <v>232</v>
      </c>
      <c r="F154" t="s">
        <v>13932</v>
      </c>
      <c r="G154" s="2" t="s">
        <v>6330</v>
      </c>
      <c r="H154" t="s">
        <v>13553</v>
      </c>
    </row>
    <row r="155" spans="1:8" x14ac:dyDescent="0.15">
      <c r="A155">
        <v>154</v>
      </c>
      <c r="B155" t="s">
        <v>864</v>
      </c>
      <c r="C155" t="s">
        <v>8015</v>
      </c>
      <c r="D155" t="s">
        <v>319</v>
      </c>
      <c r="E155" s="2" t="s">
        <v>232</v>
      </c>
      <c r="F155" t="s">
        <v>13921</v>
      </c>
      <c r="G155" s="2" t="s">
        <v>6373</v>
      </c>
      <c r="H155" t="s">
        <v>13553</v>
      </c>
    </row>
    <row r="156" spans="1:8" x14ac:dyDescent="0.15">
      <c r="A156">
        <v>155</v>
      </c>
      <c r="B156" t="s">
        <v>3059</v>
      </c>
      <c r="C156" t="s">
        <v>8016</v>
      </c>
      <c r="D156" t="s">
        <v>319</v>
      </c>
      <c r="E156" s="2" t="s">
        <v>232</v>
      </c>
      <c r="F156" t="s">
        <v>13912</v>
      </c>
      <c r="G156" s="2" t="s">
        <v>6374</v>
      </c>
      <c r="H156" t="s">
        <v>13553</v>
      </c>
    </row>
    <row r="157" spans="1:8" x14ac:dyDescent="0.15">
      <c r="A157">
        <v>156</v>
      </c>
      <c r="B157" t="s">
        <v>865</v>
      </c>
      <c r="C157" t="s">
        <v>8017</v>
      </c>
      <c r="D157" t="s">
        <v>319</v>
      </c>
      <c r="E157" s="2" t="s">
        <v>232</v>
      </c>
      <c r="F157" t="s">
        <v>13938</v>
      </c>
      <c r="G157" s="2" t="s">
        <v>6375</v>
      </c>
      <c r="H157" t="s">
        <v>13553</v>
      </c>
    </row>
    <row r="158" spans="1:8" x14ac:dyDescent="0.15">
      <c r="A158">
        <v>157</v>
      </c>
      <c r="B158" t="s">
        <v>866</v>
      </c>
      <c r="C158" t="s">
        <v>8018</v>
      </c>
      <c r="D158" t="s">
        <v>319</v>
      </c>
      <c r="E158" s="2" t="s">
        <v>232</v>
      </c>
      <c r="F158" t="s">
        <v>13910</v>
      </c>
      <c r="G158" s="2" t="s">
        <v>6376</v>
      </c>
      <c r="H158" t="s">
        <v>13553</v>
      </c>
    </row>
    <row r="159" spans="1:8" x14ac:dyDescent="0.15">
      <c r="A159">
        <v>158</v>
      </c>
      <c r="B159" t="s">
        <v>867</v>
      </c>
      <c r="C159" t="s">
        <v>8019</v>
      </c>
      <c r="D159" t="s">
        <v>319</v>
      </c>
      <c r="E159" s="2" t="s">
        <v>232</v>
      </c>
      <c r="F159" t="s">
        <v>13932</v>
      </c>
      <c r="G159" s="2" t="s">
        <v>6377</v>
      </c>
      <c r="H159" t="s">
        <v>13553</v>
      </c>
    </row>
    <row r="160" spans="1:8" x14ac:dyDescent="0.15">
      <c r="A160">
        <v>159</v>
      </c>
      <c r="B160" t="s">
        <v>868</v>
      </c>
      <c r="C160" t="s">
        <v>8020</v>
      </c>
      <c r="D160" t="s">
        <v>319</v>
      </c>
      <c r="E160" s="2" t="s">
        <v>232</v>
      </c>
      <c r="F160" t="s">
        <v>13914</v>
      </c>
      <c r="G160" s="2" t="s">
        <v>6262</v>
      </c>
      <c r="H160" t="s">
        <v>13553</v>
      </c>
    </row>
    <row r="161" spans="1:8" x14ac:dyDescent="0.15">
      <c r="A161">
        <v>160</v>
      </c>
      <c r="B161" t="s">
        <v>869</v>
      </c>
      <c r="C161" t="s">
        <v>8021</v>
      </c>
      <c r="D161" t="s">
        <v>319</v>
      </c>
      <c r="E161" s="2" t="s">
        <v>232</v>
      </c>
      <c r="F161" t="s">
        <v>13908</v>
      </c>
      <c r="G161" s="2" t="s">
        <v>6378</v>
      </c>
      <c r="H161" t="s">
        <v>13553</v>
      </c>
    </row>
    <row r="162" spans="1:8" x14ac:dyDescent="0.15">
      <c r="A162">
        <v>161</v>
      </c>
      <c r="B162" t="s">
        <v>870</v>
      </c>
      <c r="C162" t="s">
        <v>8022</v>
      </c>
      <c r="D162" t="s">
        <v>319</v>
      </c>
      <c r="E162" s="2" t="s">
        <v>232</v>
      </c>
      <c r="F162" t="s">
        <v>27</v>
      </c>
      <c r="G162" s="2" t="s">
        <v>6379</v>
      </c>
      <c r="H162" t="s">
        <v>13553</v>
      </c>
    </row>
    <row r="163" spans="1:8" x14ac:dyDescent="0.15">
      <c r="A163">
        <v>162</v>
      </c>
      <c r="B163" t="s">
        <v>871</v>
      </c>
      <c r="C163" t="s">
        <v>8023</v>
      </c>
      <c r="D163" t="s">
        <v>319</v>
      </c>
      <c r="E163" s="2" t="s">
        <v>232</v>
      </c>
      <c r="F163" t="s">
        <v>13912</v>
      </c>
      <c r="G163" s="2" t="s">
        <v>6245</v>
      </c>
      <c r="H163" t="s">
        <v>13553</v>
      </c>
    </row>
    <row r="164" spans="1:8" x14ac:dyDescent="0.15">
      <c r="A164">
        <v>163</v>
      </c>
      <c r="B164" t="s">
        <v>872</v>
      </c>
      <c r="C164" t="s">
        <v>8024</v>
      </c>
      <c r="D164" t="s">
        <v>319</v>
      </c>
      <c r="E164" s="2" t="s">
        <v>232</v>
      </c>
      <c r="F164" t="s">
        <v>13915</v>
      </c>
      <c r="G164" s="2" t="s">
        <v>6380</v>
      </c>
      <c r="H164" t="s">
        <v>13553</v>
      </c>
    </row>
    <row r="165" spans="1:8" x14ac:dyDescent="0.15">
      <c r="A165">
        <v>164</v>
      </c>
      <c r="B165" t="s">
        <v>873</v>
      </c>
      <c r="C165" t="s">
        <v>8025</v>
      </c>
      <c r="D165" t="s">
        <v>319</v>
      </c>
      <c r="E165" s="2" t="s">
        <v>232</v>
      </c>
      <c r="F165" t="s">
        <v>13906</v>
      </c>
      <c r="G165" s="2" t="s">
        <v>6381</v>
      </c>
      <c r="H165" t="s">
        <v>13553</v>
      </c>
    </row>
    <row r="166" spans="1:8" x14ac:dyDescent="0.15">
      <c r="A166">
        <v>165</v>
      </c>
      <c r="B166" t="s">
        <v>427</v>
      </c>
      <c r="C166" t="s">
        <v>8026</v>
      </c>
      <c r="D166" t="s">
        <v>319</v>
      </c>
      <c r="E166" s="2" t="s">
        <v>232</v>
      </c>
      <c r="F166" t="s">
        <v>13906</v>
      </c>
      <c r="G166" s="2" t="s">
        <v>6382</v>
      </c>
      <c r="H166" t="s">
        <v>13553</v>
      </c>
    </row>
    <row r="167" spans="1:8" x14ac:dyDescent="0.15">
      <c r="A167">
        <v>166</v>
      </c>
      <c r="B167" t="s">
        <v>874</v>
      </c>
      <c r="C167" t="s">
        <v>8027</v>
      </c>
      <c r="D167" t="s">
        <v>319</v>
      </c>
      <c r="E167" s="2" t="s">
        <v>232</v>
      </c>
      <c r="F167" t="s">
        <v>13906</v>
      </c>
      <c r="G167" s="2" t="s">
        <v>6383</v>
      </c>
      <c r="H167" t="s">
        <v>13553</v>
      </c>
    </row>
    <row r="168" spans="1:8" x14ac:dyDescent="0.15">
      <c r="A168">
        <v>167</v>
      </c>
      <c r="B168" t="s">
        <v>875</v>
      </c>
      <c r="C168" t="s">
        <v>8028</v>
      </c>
      <c r="D168" t="s">
        <v>319</v>
      </c>
      <c r="E168" s="2" t="s">
        <v>232</v>
      </c>
      <c r="F168" t="s">
        <v>13906</v>
      </c>
      <c r="G168" s="2" t="s">
        <v>6384</v>
      </c>
      <c r="H168" t="s">
        <v>13553</v>
      </c>
    </row>
    <row r="169" spans="1:8" x14ac:dyDescent="0.15">
      <c r="A169">
        <v>168</v>
      </c>
      <c r="B169" t="s">
        <v>876</v>
      </c>
      <c r="C169" t="s">
        <v>8029</v>
      </c>
      <c r="D169" t="s">
        <v>319</v>
      </c>
      <c r="E169" s="2" t="s">
        <v>232</v>
      </c>
      <c r="F169" t="s">
        <v>13906</v>
      </c>
      <c r="G169" s="2" t="s">
        <v>6385</v>
      </c>
      <c r="H169" t="s">
        <v>13553</v>
      </c>
    </row>
    <row r="170" spans="1:8" x14ac:dyDescent="0.15">
      <c r="A170">
        <v>169</v>
      </c>
      <c r="B170" t="s">
        <v>877</v>
      </c>
      <c r="C170" t="s">
        <v>8030</v>
      </c>
      <c r="D170" t="s">
        <v>319</v>
      </c>
      <c r="E170" s="2" t="s">
        <v>232</v>
      </c>
      <c r="F170" t="s">
        <v>13909</v>
      </c>
      <c r="G170" s="2" t="s">
        <v>6386</v>
      </c>
      <c r="H170" t="s">
        <v>13553</v>
      </c>
    </row>
    <row r="171" spans="1:8" x14ac:dyDescent="0.15">
      <c r="A171">
        <v>170</v>
      </c>
      <c r="B171" t="s">
        <v>878</v>
      </c>
      <c r="C171" t="s">
        <v>8031</v>
      </c>
      <c r="D171" t="s">
        <v>319</v>
      </c>
      <c r="E171" s="2" t="s">
        <v>232</v>
      </c>
      <c r="F171" t="s">
        <v>13906</v>
      </c>
      <c r="G171" s="2" t="s">
        <v>6321</v>
      </c>
      <c r="H171" t="s">
        <v>13553</v>
      </c>
    </row>
    <row r="172" spans="1:8" x14ac:dyDescent="0.15">
      <c r="A172">
        <v>171</v>
      </c>
      <c r="B172" t="s">
        <v>879</v>
      </c>
      <c r="C172" t="s">
        <v>8032</v>
      </c>
      <c r="D172" t="s">
        <v>319</v>
      </c>
      <c r="E172" s="2" t="s">
        <v>232</v>
      </c>
      <c r="F172" t="s">
        <v>13906</v>
      </c>
      <c r="G172" s="2" t="s">
        <v>6387</v>
      </c>
      <c r="H172" t="s">
        <v>13553</v>
      </c>
    </row>
    <row r="173" spans="1:8" x14ac:dyDescent="0.15">
      <c r="A173">
        <v>172</v>
      </c>
      <c r="B173" t="s">
        <v>880</v>
      </c>
      <c r="C173" t="s">
        <v>8033</v>
      </c>
      <c r="D173" t="s">
        <v>319</v>
      </c>
      <c r="E173" s="2" t="s">
        <v>232</v>
      </c>
      <c r="F173" t="s">
        <v>13933</v>
      </c>
      <c r="G173" s="2" t="s">
        <v>6388</v>
      </c>
      <c r="H173" t="s">
        <v>13553</v>
      </c>
    </row>
    <row r="174" spans="1:8" x14ac:dyDescent="0.15">
      <c r="A174">
        <v>173</v>
      </c>
      <c r="B174" t="s">
        <v>881</v>
      </c>
      <c r="C174" t="s">
        <v>8034</v>
      </c>
      <c r="D174" t="s">
        <v>319</v>
      </c>
      <c r="E174" s="2" t="s">
        <v>232</v>
      </c>
      <c r="F174" t="s">
        <v>13911</v>
      </c>
      <c r="G174" s="2" t="s">
        <v>6389</v>
      </c>
      <c r="H174" t="s">
        <v>13553</v>
      </c>
    </row>
    <row r="175" spans="1:8" x14ac:dyDescent="0.15">
      <c r="A175">
        <v>174</v>
      </c>
      <c r="B175" t="s">
        <v>858</v>
      </c>
      <c r="C175" t="s">
        <v>8035</v>
      </c>
      <c r="D175" t="s">
        <v>319</v>
      </c>
      <c r="E175" s="2" t="s">
        <v>232</v>
      </c>
      <c r="F175" t="s">
        <v>13933</v>
      </c>
      <c r="G175" s="2" t="s">
        <v>6390</v>
      </c>
      <c r="H175" t="s">
        <v>13553</v>
      </c>
    </row>
    <row r="176" spans="1:8" x14ac:dyDescent="0.15">
      <c r="A176">
        <v>175</v>
      </c>
      <c r="B176" t="s">
        <v>4233</v>
      </c>
      <c r="C176" t="s">
        <v>8036</v>
      </c>
      <c r="D176" t="s">
        <v>319</v>
      </c>
      <c r="E176" s="2" t="s">
        <v>232</v>
      </c>
      <c r="F176" t="s">
        <v>13912</v>
      </c>
      <c r="G176" s="2" t="s">
        <v>6391</v>
      </c>
      <c r="H176" t="s">
        <v>13553</v>
      </c>
    </row>
    <row r="177" spans="1:8" x14ac:dyDescent="0.15">
      <c r="A177">
        <v>176</v>
      </c>
      <c r="B177" t="s">
        <v>882</v>
      </c>
      <c r="C177" t="s">
        <v>8037</v>
      </c>
      <c r="D177" t="s">
        <v>319</v>
      </c>
      <c r="E177" s="2" t="s">
        <v>231</v>
      </c>
      <c r="F177" t="s">
        <v>13923</v>
      </c>
      <c r="G177" s="2" t="s">
        <v>6392</v>
      </c>
      <c r="H177" t="s">
        <v>13553</v>
      </c>
    </row>
    <row r="178" spans="1:8" x14ac:dyDescent="0.15">
      <c r="A178">
        <v>177</v>
      </c>
      <c r="B178" t="s">
        <v>883</v>
      </c>
      <c r="C178" t="s">
        <v>8038</v>
      </c>
      <c r="D178" t="s">
        <v>319</v>
      </c>
      <c r="E178" s="2" t="s">
        <v>231</v>
      </c>
      <c r="F178" t="s">
        <v>13907</v>
      </c>
      <c r="G178" s="2" t="s">
        <v>6325</v>
      </c>
      <c r="H178" t="s">
        <v>13553</v>
      </c>
    </row>
    <row r="179" spans="1:8" x14ac:dyDescent="0.15">
      <c r="A179">
        <v>178</v>
      </c>
      <c r="B179" t="s">
        <v>884</v>
      </c>
      <c r="C179" t="s">
        <v>8039</v>
      </c>
      <c r="D179" t="s">
        <v>319</v>
      </c>
      <c r="E179" s="2" t="s">
        <v>231</v>
      </c>
      <c r="F179" t="s">
        <v>13925</v>
      </c>
      <c r="G179" s="2" t="s">
        <v>6393</v>
      </c>
      <c r="H179" t="s">
        <v>13553</v>
      </c>
    </row>
    <row r="180" spans="1:8" x14ac:dyDescent="0.15">
      <c r="A180">
        <v>179</v>
      </c>
      <c r="B180" t="s">
        <v>885</v>
      </c>
      <c r="C180" t="s">
        <v>8040</v>
      </c>
      <c r="D180" t="s">
        <v>319</v>
      </c>
      <c r="E180" s="2" t="s">
        <v>231</v>
      </c>
      <c r="F180" t="s">
        <v>13917</v>
      </c>
      <c r="G180" s="2" t="s">
        <v>6394</v>
      </c>
      <c r="H180" t="s">
        <v>13553</v>
      </c>
    </row>
    <row r="181" spans="1:8" x14ac:dyDescent="0.15">
      <c r="A181">
        <v>180</v>
      </c>
      <c r="B181" t="s">
        <v>886</v>
      </c>
      <c r="C181" t="s">
        <v>8041</v>
      </c>
      <c r="D181" t="s">
        <v>319</v>
      </c>
      <c r="E181" s="2" t="s">
        <v>231</v>
      </c>
      <c r="F181" t="s">
        <v>13906</v>
      </c>
      <c r="G181" s="2" t="s">
        <v>6395</v>
      </c>
      <c r="H181" t="s">
        <v>13553</v>
      </c>
    </row>
    <row r="182" spans="1:8" x14ac:dyDescent="0.15">
      <c r="A182">
        <v>181</v>
      </c>
      <c r="B182" t="s">
        <v>887</v>
      </c>
      <c r="C182" t="s">
        <v>8042</v>
      </c>
      <c r="D182" t="s">
        <v>319</v>
      </c>
      <c r="E182" s="2" t="s">
        <v>231</v>
      </c>
      <c r="F182" t="s">
        <v>13941</v>
      </c>
      <c r="G182" s="2" t="s">
        <v>6396</v>
      </c>
      <c r="H182" t="s">
        <v>13553</v>
      </c>
    </row>
    <row r="183" spans="1:8" x14ac:dyDescent="0.15">
      <c r="A183">
        <v>182</v>
      </c>
      <c r="B183" t="s">
        <v>888</v>
      </c>
      <c r="C183" t="s">
        <v>8043</v>
      </c>
      <c r="D183" t="s">
        <v>319</v>
      </c>
      <c r="E183" s="2" t="s">
        <v>231</v>
      </c>
      <c r="F183" t="s">
        <v>13933</v>
      </c>
      <c r="G183" s="2" t="s">
        <v>6397</v>
      </c>
      <c r="H183" t="s">
        <v>13553</v>
      </c>
    </row>
    <row r="184" spans="1:8" x14ac:dyDescent="0.15">
      <c r="A184">
        <v>183</v>
      </c>
      <c r="B184" t="s">
        <v>889</v>
      </c>
      <c r="C184" t="s">
        <v>8044</v>
      </c>
      <c r="D184" t="s">
        <v>319</v>
      </c>
      <c r="E184" s="2" t="s">
        <v>231</v>
      </c>
      <c r="F184" t="s">
        <v>13906</v>
      </c>
      <c r="G184" s="2" t="s">
        <v>6398</v>
      </c>
      <c r="H184" t="s">
        <v>13553</v>
      </c>
    </row>
    <row r="185" spans="1:8" x14ac:dyDescent="0.15">
      <c r="A185">
        <v>184</v>
      </c>
      <c r="B185" t="s">
        <v>890</v>
      </c>
      <c r="C185" t="s">
        <v>8045</v>
      </c>
      <c r="D185" t="s">
        <v>319</v>
      </c>
      <c r="E185" s="2" t="s">
        <v>231</v>
      </c>
      <c r="F185" t="s">
        <v>13935</v>
      </c>
      <c r="G185" s="2" t="s">
        <v>6399</v>
      </c>
      <c r="H185" t="s">
        <v>13553</v>
      </c>
    </row>
    <row r="186" spans="1:8" x14ac:dyDescent="0.15">
      <c r="A186">
        <v>185</v>
      </c>
      <c r="B186" t="s">
        <v>891</v>
      </c>
      <c r="C186" t="s">
        <v>8046</v>
      </c>
      <c r="D186" t="s">
        <v>319</v>
      </c>
      <c r="E186" s="2" t="s">
        <v>231</v>
      </c>
      <c r="F186" t="s">
        <v>13942</v>
      </c>
      <c r="G186" s="2" t="s">
        <v>6400</v>
      </c>
      <c r="H186" t="s">
        <v>13553</v>
      </c>
    </row>
    <row r="187" spans="1:8" x14ac:dyDescent="0.15">
      <c r="A187">
        <v>186</v>
      </c>
      <c r="B187" t="s">
        <v>892</v>
      </c>
      <c r="C187" t="s">
        <v>8047</v>
      </c>
      <c r="D187" t="s">
        <v>319</v>
      </c>
      <c r="E187" s="2" t="s">
        <v>231</v>
      </c>
      <c r="F187" t="s">
        <v>13922</v>
      </c>
      <c r="G187" s="2" t="s">
        <v>6401</v>
      </c>
      <c r="H187" t="s">
        <v>13553</v>
      </c>
    </row>
    <row r="188" spans="1:8" x14ac:dyDescent="0.15">
      <c r="A188">
        <v>187</v>
      </c>
      <c r="B188" t="s">
        <v>893</v>
      </c>
      <c r="C188" t="s">
        <v>8048</v>
      </c>
      <c r="D188" t="s">
        <v>319</v>
      </c>
      <c r="E188" s="2" t="s">
        <v>231</v>
      </c>
      <c r="F188" t="s">
        <v>13925</v>
      </c>
      <c r="G188" s="2" t="s">
        <v>6402</v>
      </c>
      <c r="H188" t="s">
        <v>13553</v>
      </c>
    </row>
    <row r="189" spans="1:8" x14ac:dyDescent="0.15">
      <c r="A189">
        <v>188</v>
      </c>
      <c r="B189" t="s">
        <v>894</v>
      </c>
      <c r="C189" t="s">
        <v>8049</v>
      </c>
      <c r="D189" t="s">
        <v>319</v>
      </c>
      <c r="E189" s="2" t="s">
        <v>231</v>
      </c>
      <c r="F189" t="s">
        <v>13943</v>
      </c>
      <c r="G189" s="2" t="s">
        <v>6260</v>
      </c>
      <c r="H189" t="s">
        <v>13553</v>
      </c>
    </row>
    <row r="190" spans="1:8" x14ac:dyDescent="0.15">
      <c r="A190">
        <v>189</v>
      </c>
      <c r="B190" t="s">
        <v>895</v>
      </c>
      <c r="C190" t="s">
        <v>8050</v>
      </c>
      <c r="D190" t="s">
        <v>319</v>
      </c>
      <c r="E190" s="2" t="s">
        <v>231</v>
      </c>
      <c r="F190" t="s">
        <v>13910</v>
      </c>
      <c r="G190" s="2" t="s">
        <v>6403</v>
      </c>
      <c r="H190" t="s">
        <v>13553</v>
      </c>
    </row>
    <row r="191" spans="1:8" x14ac:dyDescent="0.15">
      <c r="A191">
        <v>190</v>
      </c>
      <c r="B191" t="s">
        <v>896</v>
      </c>
      <c r="C191" t="s">
        <v>8051</v>
      </c>
      <c r="D191" t="s">
        <v>319</v>
      </c>
      <c r="E191" s="2" t="s">
        <v>231</v>
      </c>
      <c r="F191" t="s">
        <v>13927</v>
      </c>
      <c r="G191" s="2" t="s">
        <v>6404</v>
      </c>
      <c r="H191" t="s">
        <v>13553</v>
      </c>
    </row>
    <row r="192" spans="1:8" x14ac:dyDescent="0.15">
      <c r="A192">
        <v>191</v>
      </c>
      <c r="B192" t="s">
        <v>897</v>
      </c>
      <c r="C192" t="s">
        <v>8052</v>
      </c>
      <c r="D192" t="s">
        <v>319</v>
      </c>
      <c r="E192" s="2" t="s">
        <v>231</v>
      </c>
      <c r="F192" t="s">
        <v>13912</v>
      </c>
      <c r="G192" s="2" t="s">
        <v>6405</v>
      </c>
      <c r="H192" t="s">
        <v>13553</v>
      </c>
    </row>
    <row r="193" spans="1:8" x14ac:dyDescent="0.15">
      <c r="A193">
        <v>192</v>
      </c>
      <c r="B193" t="s">
        <v>898</v>
      </c>
      <c r="C193" t="s">
        <v>8053</v>
      </c>
      <c r="D193" t="s">
        <v>319</v>
      </c>
      <c r="E193" s="2" t="s">
        <v>231</v>
      </c>
      <c r="F193" t="s">
        <v>13910</v>
      </c>
      <c r="G193" s="2" t="s">
        <v>6406</v>
      </c>
      <c r="H193" t="s">
        <v>13553</v>
      </c>
    </row>
    <row r="194" spans="1:8" x14ac:dyDescent="0.15">
      <c r="A194">
        <v>193</v>
      </c>
      <c r="B194" t="s">
        <v>899</v>
      </c>
      <c r="C194" t="s">
        <v>8054</v>
      </c>
      <c r="D194" t="s">
        <v>319</v>
      </c>
      <c r="E194" s="2" t="s">
        <v>231</v>
      </c>
      <c r="F194" t="s">
        <v>13906</v>
      </c>
      <c r="G194" s="2" t="s">
        <v>6407</v>
      </c>
      <c r="H194" t="s">
        <v>13553</v>
      </c>
    </row>
    <row r="195" spans="1:8" x14ac:dyDescent="0.15">
      <c r="A195">
        <v>194</v>
      </c>
      <c r="B195" t="s">
        <v>900</v>
      </c>
      <c r="C195" t="s">
        <v>8055</v>
      </c>
      <c r="D195" t="s">
        <v>319</v>
      </c>
      <c r="E195" s="2" t="s">
        <v>231</v>
      </c>
      <c r="F195" t="s">
        <v>13906</v>
      </c>
      <c r="G195" s="2" t="s">
        <v>6408</v>
      </c>
      <c r="H195" t="s">
        <v>13553</v>
      </c>
    </row>
    <row r="196" spans="1:8" x14ac:dyDescent="0.15">
      <c r="A196">
        <v>195</v>
      </c>
      <c r="B196" t="s">
        <v>901</v>
      </c>
      <c r="C196" t="s">
        <v>8056</v>
      </c>
      <c r="D196" t="s">
        <v>319</v>
      </c>
      <c r="E196" s="2" t="s">
        <v>231</v>
      </c>
      <c r="F196" t="s">
        <v>13906</v>
      </c>
      <c r="G196" s="2" t="s">
        <v>6409</v>
      </c>
      <c r="H196" t="s">
        <v>13553</v>
      </c>
    </row>
    <row r="197" spans="1:8" x14ac:dyDescent="0.15">
      <c r="A197">
        <v>196</v>
      </c>
      <c r="B197" t="s">
        <v>902</v>
      </c>
      <c r="C197" t="s">
        <v>8057</v>
      </c>
      <c r="D197" t="s">
        <v>319</v>
      </c>
      <c r="E197" s="2" t="s">
        <v>231</v>
      </c>
      <c r="F197" t="s">
        <v>13906</v>
      </c>
      <c r="G197" s="2" t="s">
        <v>6410</v>
      </c>
      <c r="H197" t="s">
        <v>13553</v>
      </c>
    </row>
    <row r="198" spans="1:8" x14ac:dyDescent="0.15">
      <c r="A198">
        <v>197</v>
      </c>
      <c r="B198" t="s">
        <v>903</v>
      </c>
      <c r="C198" t="s">
        <v>8058</v>
      </c>
      <c r="D198" t="s">
        <v>319</v>
      </c>
      <c r="E198" s="2" t="s">
        <v>231</v>
      </c>
      <c r="F198" t="s">
        <v>13906</v>
      </c>
      <c r="G198" s="2" t="s">
        <v>6260</v>
      </c>
      <c r="H198" t="s">
        <v>13553</v>
      </c>
    </row>
    <row r="199" spans="1:8" x14ac:dyDescent="0.15">
      <c r="A199">
        <v>198</v>
      </c>
      <c r="B199" t="s">
        <v>904</v>
      </c>
      <c r="C199" t="s">
        <v>8059</v>
      </c>
      <c r="D199" t="s">
        <v>319</v>
      </c>
      <c r="E199" s="2" t="s">
        <v>231</v>
      </c>
      <c r="F199" t="s">
        <v>13906</v>
      </c>
      <c r="G199" s="2" t="s">
        <v>6411</v>
      </c>
      <c r="H199" t="s">
        <v>13553</v>
      </c>
    </row>
    <row r="200" spans="1:8" x14ac:dyDescent="0.15">
      <c r="A200">
        <v>199</v>
      </c>
      <c r="B200" t="s">
        <v>905</v>
      </c>
      <c r="C200" t="s">
        <v>8060</v>
      </c>
      <c r="D200" t="s">
        <v>319</v>
      </c>
      <c r="E200" s="2" t="s">
        <v>231</v>
      </c>
      <c r="F200" t="s">
        <v>13933</v>
      </c>
      <c r="G200" s="2" t="s">
        <v>6412</v>
      </c>
      <c r="H200" t="s">
        <v>13553</v>
      </c>
    </row>
    <row r="201" spans="1:8" x14ac:dyDescent="0.15">
      <c r="A201">
        <v>200</v>
      </c>
      <c r="B201" t="s">
        <v>2404</v>
      </c>
      <c r="C201" t="s">
        <v>8061</v>
      </c>
      <c r="D201" t="s">
        <v>319</v>
      </c>
      <c r="E201" s="2" t="s">
        <v>231</v>
      </c>
      <c r="F201" t="s">
        <v>13906</v>
      </c>
      <c r="G201" s="2" t="s">
        <v>6253</v>
      </c>
      <c r="H201" t="s">
        <v>13553</v>
      </c>
    </row>
    <row r="202" spans="1:8" x14ac:dyDescent="0.15">
      <c r="A202">
        <v>201</v>
      </c>
      <c r="B202" t="s">
        <v>1559</v>
      </c>
      <c r="C202" t="s">
        <v>8062</v>
      </c>
      <c r="D202" t="s">
        <v>319</v>
      </c>
      <c r="E202" s="2" t="s">
        <v>231</v>
      </c>
      <c r="F202" t="s">
        <v>13943</v>
      </c>
      <c r="G202" s="2" t="s">
        <v>6413</v>
      </c>
      <c r="H202" t="s">
        <v>13553</v>
      </c>
    </row>
    <row r="203" spans="1:8" x14ac:dyDescent="0.15">
      <c r="A203">
        <v>202</v>
      </c>
      <c r="B203" t="s">
        <v>3060</v>
      </c>
      <c r="C203" t="s">
        <v>8063</v>
      </c>
      <c r="D203" t="s">
        <v>319</v>
      </c>
      <c r="E203" s="2" t="s">
        <v>230</v>
      </c>
      <c r="F203" t="s">
        <v>13906</v>
      </c>
      <c r="G203" s="2" t="s">
        <v>6414</v>
      </c>
      <c r="H203" t="s">
        <v>13553</v>
      </c>
    </row>
    <row r="204" spans="1:8" x14ac:dyDescent="0.15">
      <c r="A204">
        <v>203</v>
      </c>
      <c r="B204" t="s">
        <v>3061</v>
      </c>
      <c r="C204" t="s">
        <v>8064</v>
      </c>
      <c r="D204" t="s">
        <v>319</v>
      </c>
      <c r="E204" s="2" t="s">
        <v>230</v>
      </c>
      <c r="F204" t="s">
        <v>13912</v>
      </c>
      <c r="G204" s="2" t="s">
        <v>6415</v>
      </c>
      <c r="H204" t="s">
        <v>13553</v>
      </c>
    </row>
    <row r="205" spans="1:8" x14ac:dyDescent="0.15">
      <c r="A205">
        <v>204</v>
      </c>
      <c r="B205" t="s">
        <v>3062</v>
      </c>
      <c r="C205" t="s">
        <v>8065</v>
      </c>
      <c r="D205" t="s">
        <v>319</v>
      </c>
      <c r="E205" s="2" t="s">
        <v>230</v>
      </c>
      <c r="F205" t="s">
        <v>13906</v>
      </c>
      <c r="G205" s="2" t="s">
        <v>6416</v>
      </c>
      <c r="H205" t="s">
        <v>13553</v>
      </c>
    </row>
    <row r="206" spans="1:8" x14ac:dyDescent="0.15">
      <c r="A206">
        <v>205</v>
      </c>
      <c r="B206" t="s">
        <v>3063</v>
      </c>
      <c r="C206" t="s">
        <v>8066</v>
      </c>
      <c r="D206" t="s">
        <v>319</v>
      </c>
      <c r="E206" s="2" t="s">
        <v>230</v>
      </c>
      <c r="F206" t="s">
        <v>13919</v>
      </c>
      <c r="G206" s="2" t="s">
        <v>6417</v>
      </c>
      <c r="H206" t="s">
        <v>13553</v>
      </c>
    </row>
    <row r="207" spans="1:8" x14ac:dyDescent="0.15">
      <c r="A207">
        <v>206</v>
      </c>
      <c r="B207" t="s">
        <v>3064</v>
      </c>
      <c r="C207" t="s">
        <v>8067</v>
      </c>
      <c r="D207" t="s">
        <v>319</v>
      </c>
      <c r="E207" s="2" t="s">
        <v>230</v>
      </c>
      <c r="F207" t="s">
        <v>13922</v>
      </c>
      <c r="G207" s="2" t="s">
        <v>6418</v>
      </c>
      <c r="H207" t="s">
        <v>13553</v>
      </c>
    </row>
    <row r="208" spans="1:8" x14ac:dyDescent="0.15">
      <c r="A208">
        <v>207</v>
      </c>
      <c r="B208" t="s">
        <v>3065</v>
      </c>
      <c r="C208" t="s">
        <v>8068</v>
      </c>
      <c r="D208" t="s">
        <v>319</v>
      </c>
      <c r="E208" s="2" t="s">
        <v>230</v>
      </c>
      <c r="F208" t="s">
        <v>13918</v>
      </c>
      <c r="G208" s="2" t="s">
        <v>6419</v>
      </c>
      <c r="H208" t="s">
        <v>13553</v>
      </c>
    </row>
    <row r="209" spans="1:8" x14ac:dyDescent="0.15">
      <c r="A209">
        <v>208</v>
      </c>
      <c r="B209" t="s">
        <v>3066</v>
      </c>
      <c r="C209" t="s">
        <v>8069</v>
      </c>
      <c r="D209" t="s">
        <v>319</v>
      </c>
      <c r="E209" s="2" t="s">
        <v>230</v>
      </c>
      <c r="F209" t="s">
        <v>13921</v>
      </c>
      <c r="G209" s="2" t="s">
        <v>6420</v>
      </c>
      <c r="H209" t="s">
        <v>13553</v>
      </c>
    </row>
    <row r="210" spans="1:8" x14ac:dyDescent="0.15">
      <c r="A210">
        <v>209</v>
      </c>
      <c r="B210" t="s">
        <v>3067</v>
      </c>
      <c r="C210" t="s">
        <v>8070</v>
      </c>
      <c r="D210" t="s">
        <v>319</v>
      </c>
      <c r="E210" s="2" t="s">
        <v>230</v>
      </c>
      <c r="F210" t="s">
        <v>13932</v>
      </c>
      <c r="G210" s="2" t="s">
        <v>6421</v>
      </c>
      <c r="H210" t="s">
        <v>13553</v>
      </c>
    </row>
    <row r="211" spans="1:8" x14ac:dyDescent="0.15">
      <c r="A211">
        <v>210</v>
      </c>
      <c r="B211" t="s">
        <v>3068</v>
      </c>
      <c r="C211" t="s">
        <v>8071</v>
      </c>
      <c r="D211" t="s">
        <v>319</v>
      </c>
      <c r="E211" s="2" t="s">
        <v>230</v>
      </c>
      <c r="F211" t="s">
        <v>13918</v>
      </c>
      <c r="G211" s="2" t="s">
        <v>6422</v>
      </c>
      <c r="H211" t="s">
        <v>13553</v>
      </c>
    </row>
    <row r="212" spans="1:8" x14ac:dyDescent="0.15">
      <c r="A212">
        <v>211</v>
      </c>
      <c r="B212" t="s">
        <v>3069</v>
      </c>
      <c r="C212" t="s">
        <v>8072</v>
      </c>
      <c r="D212" t="s">
        <v>319</v>
      </c>
      <c r="E212" s="2" t="s">
        <v>230</v>
      </c>
      <c r="F212" t="s">
        <v>13910</v>
      </c>
      <c r="G212" s="2" t="s">
        <v>6423</v>
      </c>
      <c r="H212" t="s">
        <v>13553</v>
      </c>
    </row>
    <row r="213" spans="1:8" x14ac:dyDescent="0.15">
      <c r="A213">
        <v>212</v>
      </c>
      <c r="B213" t="s">
        <v>3079</v>
      </c>
      <c r="C213" t="s">
        <v>8073</v>
      </c>
      <c r="D213" t="s">
        <v>319</v>
      </c>
      <c r="E213" s="2" t="s">
        <v>230</v>
      </c>
      <c r="F213" t="s">
        <v>13921</v>
      </c>
      <c r="G213" s="2" t="s">
        <v>6424</v>
      </c>
      <c r="H213" t="s">
        <v>13553</v>
      </c>
    </row>
    <row r="214" spans="1:8" x14ac:dyDescent="0.15">
      <c r="A214">
        <v>213</v>
      </c>
      <c r="B214" t="s">
        <v>3070</v>
      </c>
      <c r="C214" t="s">
        <v>8074</v>
      </c>
      <c r="D214" t="s">
        <v>319</v>
      </c>
      <c r="E214" s="2" t="s">
        <v>230</v>
      </c>
      <c r="F214" t="s">
        <v>13911</v>
      </c>
      <c r="G214" s="2" t="s">
        <v>6425</v>
      </c>
      <c r="H214" t="s">
        <v>13553</v>
      </c>
    </row>
    <row r="215" spans="1:8" x14ac:dyDescent="0.15">
      <c r="A215">
        <v>214</v>
      </c>
      <c r="B215" t="s">
        <v>3071</v>
      </c>
      <c r="C215" t="s">
        <v>8075</v>
      </c>
      <c r="D215" t="s">
        <v>319</v>
      </c>
      <c r="E215" s="2" t="s">
        <v>230</v>
      </c>
      <c r="F215" t="s">
        <v>13922</v>
      </c>
      <c r="G215" s="2" t="s">
        <v>6426</v>
      </c>
      <c r="H215" t="s">
        <v>13553</v>
      </c>
    </row>
    <row r="216" spans="1:8" x14ac:dyDescent="0.15">
      <c r="A216">
        <v>215</v>
      </c>
      <c r="B216" t="s">
        <v>3072</v>
      </c>
      <c r="C216" t="s">
        <v>8076</v>
      </c>
      <c r="D216" t="s">
        <v>319</v>
      </c>
      <c r="E216" s="2" t="s">
        <v>230</v>
      </c>
      <c r="F216" t="s">
        <v>13906</v>
      </c>
      <c r="G216" s="2" t="s">
        <v>6427</v>
      </c>
      <c r="H216" t="s">
        <v>13553</v>
      </c>
    </row>
    <row r="217" spans="1:8" x14ac:dyDescent="0.15">
      <c r="A217">
        <v>216</v>
      </c>
      <c r="B217" t="s">
        <v>3073</v>
      </c>
      <c r="C217" t="s">
        <v>8077</v>
      </c>
      <c r="D217" t="s">
        <v>319</v>
      </c>
      <c r="E217" s="2" t="s">
        <v>230</v>
      </c>
      <c r="F217" t="s">
        <v>13908</v>
      </c>
      <c r="G217" s="2" t="s">
        <v>6428</v>
      </c>
      <c r="H217" t="s">
        <v>13553</v>
      </c>
    </row>
    <row r="218" spans="1:8" x14ac:dyDescent="0.15">
      <c r="A218">
        <v>217</v>
      </c>
      <c r="B218" t="s">
        <v>3074</v>
      </c>
      <c r="C218" t="s">
        <v>8078</v>
      </c>
      <c r="D218" t="s">
        <v>319</v>
      </c>
      <c r="E218" s="2" t="s">
        <v>230</v>
      </c>
      <c r="F218" t="s">
        <v>13908</v>
      </c>
      <c r="G218" s="2" t="s">
        <v>6429</v>
      </c>
      <c r="H218" t="s">
        <v>13553</v>
      </c>
    </row>
    <row r="219" spans="1:8" x14ac:dyDescent="0.15">
      <c r="A219">
        <v>218</v>
      </c>
      <c r="B219" t="s">
        <v>3075</v>
      </c>
      <c r="C219" t="s">
        <v>8079</v>
      </c>
      <c r="D219" t="s">
        <v>319</v>
      </c>
      <c r="E219" s="2" t="s">
        <v>230</v>
      </c>
      <c r="F219" t="s">
        <v>13907</v>
      </c>
      <c r="G219" s="2" t="s">
        <v>6301</v>
      </c>
      <c r="H219" t="s">
        <v>13553</v>
      </c>
    </row>
    <row r="220" spans="1:8" x14ac:dyDescent="0.15">
      <c r="A220">
        <v>219</v>
      </c>
      <c r="B220" t="s">
        <v>3076</v>
      </c>
      <c r="C220" t="s">
        <v>8080</v>
      </c>
      <c r="D220" t="s">
        <v>319</v>
      </c>
      <c r="E220" s="2" t="s">
        <v>230</v>
      </c>
      <c r="F220" t="s">
        <v>13906</v>
      </c>
      <c r="G220" s="2" t="s">
        <v>6430</v>
      </c>
      <c r="H220" t="s">
        <v>13553</v>
      </c>
    </row>
    <row r="221" spans="1:8" x14ac:dyDescent="0.15">
      <c r="A221">
        <v>220</v>
      </c>
      <c r="B221" t="s">
        <v>4234</v>
      </c>
      <c r="C221" t="s">
        <v>8081</v>
      </c>
      <c r="D221" t="s">
        <v>319</v>
      </c>
      <c r="E221" s="2" t="s">
        <v>230</v>
      </c>
      <c r="F221" t="s">
        <v>27</v>
      </c>
      <c r="G221" s="2" t="s">
        <v>6431</v>
      </c>
      <c r="H221" t="s">
        <v>13553</v>
      </c>
    </row>
    <row r="222" spans="1:8" x14ac:dyDescent="0.15">
      <c r="A222">
        <v>221</v>
      </c>
      <c r="B222" t="s">
        <v>4235</v>
      </c>
      <c r="C222" t="s">
        <v>8082</v>
      </c>
      <c r="D222" t="s">
        <v>319</v>
      </c>
      <c r="E222" s="2" t="s">
        <v>230</v>
      </c>
      <c r="F222" t="s">
        <v>13942</v>
      </c>
      <c r="G222" s="2" t="s">
        <v>6432</v>
      </c>
      <c r="H222" t="s">
        <v>13553</v>
      </c>
    </row>
    <row r="223" spans="1:8" x14ac:dyDescent="0.15">
      <c r="A223">
        <v>222</v>
      </c>
      <c r="B223" t="s">
        <v>4236</v>
      </c>
      <c r="C223" t="s">
        <v>8083</v>
      </c>
      <c r="D223" t="s">
        <v>319</v>
      </c>
      <c r="E223" s="2" t="s">
        <v>230</v>
      </c>
      <c r="F223" t="s">
        <v>13934</v>
      </c>
      <c r="G223" s="2" t="s">
        <v>6433</v>
      </c>
      <c r="H223" t="s">
        <v>13553</v>
      </c>
    </row>
    <row r="224" spans="1:8" x14ac:dyDescent="0.15">
      <c r="A224">
        <v>223</v>
      </c>
      <c r="B224" t="s">
        <v>3757</v>
      </c>
      <c r="C224" t="s">
        <v>8084</v>
      </c>
      <c r="D224" t="s">
        <v>319</v>
      </c>
      <c r="E224" s="2" t="s">
        <v>230</v>
      </c>
      <c r="F224" t="s">
        <v>13919</v>
      </c>
      <c r="G224" s="2" t="s">
        <v>6299</v>
      </c>
      <c r="H224" t="s">
        <v>13553</v>
      </c>
    </row>
    <row r="225" spans="1:8" x14ac:dyDescent="0.15">
      <c r="A225">
        <v>224</v>
      </c>
      <c r="B225" t="s">
        <v>3758</v>
      </c>
      <c r="C225" t="s">
        <v>8085</v>
      </c>
      <c r="D225" t="s">
        <v>319</v>
      </c>
      <c r="E225" s="2" t="s">
        <v>230</v>
      </c>
      <c r="F225" t="s">
        <v>13911</v>
      </c>
      <c r="G225" s="2" t="s">
        <v>6424</v>
      </c>
      <c r="H225" t="s">
        <v>13553</v>
      </c>
    </row>
    <row r="226" spans="1:8" x14ac:dyDescent="0.15">
      <c r="A226">
        <v>225</v>
      </c>
      <c r="B226" t="s">
        <v>3077</v>
      </c>
      <c r="C226" t="s">
        <v>8086</v>
      </c>
      <c r="D226" t="s">
        <v>319</v>
      </c>
      <c r="E226" s="2" t="s">
        <v>230</v>
      </c>
      <c r="F226" t="s">
        <v>13906</v>
      </c>
      <c r="G226" s="2" t="s">
        <v>6434</v>
      </c>
      <c r="H226" t="s">
        <v>13553</v>
      </c>
    </row>
    <row r="227" spans="1:8" x14ac:dyDescent="0.15">
      <c r="A227">
        <v>226</v>
      </c>
      <c r="B227" t="s">
        <v>3078</v>
      </c>
      <c r="C227" t="s">
        <v>8087</v>
      </c>
      <c r="D227" t="s">
        <v>319</v>
      </c>
      <c r="E227" s="2" t="s">
        <v>230</v>
      </c>
      <c r="F227" t="s">
        <v>13906</v>
      </c>
      <c r="G227" s="2" t="s">
        <v>6435</v>
      </c>
      <c r="H227" t="s">
        <v>13553</v>
      </c>
    </row>
    <row r="228" spans="1:8" x14ac:dyDescent="0.15">
      <c r="A228">
        <v>227</v>
      </c>
      <c r="B228" t="s">
        <v>4237</v>
      </c>
      <c r="C228" t="s">
        <v>8088</v>
      </c>
      <c r="D228" t="s">
        <v>319</v>
      </c>
      <c r="E228" s="2" t="s">
        <v>7855</v>
      </c>
      <c r="F228" t="s">
        <v>13937</v>
      </c>
      <c r="G228" s="2" t="s">
        <v>6436</v>
      </c>
      <c r="H228" t="s">
        <v>13553</v>
      </c>
    </row>
    <row r="229" spans="1:8" x14ac:dyDescent="0.15">
      <c r="A229">
        <v>228</v>
      </c>
      <c r="B229" t="s">
        <v>4238</v>
      </c>
      <c r="C229" t="s">
        <v>8089</v>
      </c>
      <c r="D229" t="s">
        <v>319</v>
      </c>
      <c r="E229" s="2" t="s">
        <v>7855</v>
      </c>
      <c r="F229" t="s">
        <v>13908</v>
      </c>
      <c r="G229" s="2" t="s">
        <v>6437</v>
      </c>
      <c r="H229" t="s">
        <v>13553</v>
      </c>
    </row>
    <row r="230" spans="1:8" x14ac:dyDescent="0.15">
      <c r="A230">
        <v>229</v>
      </c>
      <c r="B230" t="s">
        <v>4239</v>
      </c>
      <c r="C230" t="s">
        <v>8090</v>
      </c>
      <c r="D230" t="s">
        <v>319</v>
      </c>
      <c r="E230" s="2" t="s">
        <v>7855</v>
      </c>
      <c r="F230" t="s">
        <v>13907</v>
      </c>
      <c r="G230" s="2" t="s">
        <v>6438</v>
      </c>
      <c r="H230" t="s">
        <v>13553</v>
      </c>
    </row>
    <row r="231" spans="1:8" x14ac:dyDescent="0.15">
      <c r="A231">
        <v>230</v>
      </c>
      <c r="B231" t="s">
        <v>4240</v>
      </c>
      <c r="C231" t="s">
        <v>8091</v>
      </c>
      <c r="D231" t="s">
        <v>319</v>
      </c>
      <c r="E231" s="2" t="s">
        <v>7855</v>
      </c>
      <c r="F231" t="s">
        <v>13918</v>
      </c>
      <c r="G231" s="2" t="s">
        <v>6439</v>
      </c>
      <c r="H231" t="s">
        <v>13553</v>
      </c>
    </row>
    <row r="232" spans="1:8" x14ac:dyDescent="0.15">
      <c r="A232">
        <v>231</v>
      </c>
      <c r="B232" t="s">
        <v>4241</v>
      </c>
      <c r="C232" t="s">
        <v>8092</v>
      </c>
      <c r="D232" t="s">
        <v>319</v>
      </c>
      <c r="E232" s="2" t="s">
        <v>7855</v>
      </c>
      <c r="F232" t="s">
        <v>13911</v>
      </c>
      <c r="G232" s="2" t="s">
        <v>6440</v>
      </c>
      <c r="H232" t="s">
        <v>13553</v>
      </c>
    </row>
    <row r="233" spans="1:8" x14ac:dyDescent="0.15">
      <c r="A233">
        <v>232</v>
      </c>
      <c r="B233" t="s">
        <v>4242</v>
      </c>
      <c r="C233" t="s">
        <v>8093</v>
      </c>
      <c r="D233" t="s">
        <v>319</v>
      </c>
      <c r="E233" s="2" t="s">
        <v>7855</v>
      </c>
      <c r="F233" t="s">
        <v>13943</v>
      </c>
      <c r="G233" s="2" t="s">
        <v>6441</v>
      </c>
      <c r="H233" t="s">
        <v>13553</v>
      </c>
    </row>
    <row r="234" spans="1:8" x14ac:dyDescent="0.15">
      <c r="A234">
        <v>233</v>
      </c>
      <c r="B234" t="s">
        <v>4243</v>
      </c>
      <c r="C234" t="s">
        <v>8094</v>
      </c>
      <c r="D234" t="s">
        <v>319</v>
      </c>
      <c r="E234" s="2" t="s">
        <v>7855</v>
      </c>
      <c r="F234" t="s">
        <v>13944</v>
      </c>
      <c r="G234" s="2" t="s">
        <v>6442</v>
      </c>
      <c r="H234" t="s">
        <v>13553</v>
      </c>
    </row>
    <row r="235" spans="1:8" x14ac:dyDescent="0.15">
      <c r="A235">
        <v>234</v>
      </c>
      <c r="B235" t="s">
        <v>4244</v>
      </c>
      <c r="C235" t="s">
        <v>8095</v>
      </c>
      <c r="D235" t="s">
        <v>319</v>
      </c>
      <c r="E235" s="2" t="s">
        <v>7855</v>
      </c>
      <c r="F235" t="s">
        <v>13910</v>
      </c>
      <c r="G235" s="2" t="s">
        <v>6316</v>
      </c>
      <c r="H235" t="s">
        <v>13553</v>
      </c>
    </row>
    <row r="236" spans="1:8" x14ac:dyDescent="0.15">
      <c r="A236">
        <v>235</v>
      </c>
      <c r="B236" t="s">
        <v>4245</v>
      </c>
      <c r="C236" t="s">
        <v>8096</v>
      </c>
      <c r="D236" t="s">
        <v>319</v>
      </c>
      <c r="E236" s="2" t="s">
        <v>7855</v>
      </c>
      <c r="F236" t="s">
        <v>13917</v>
      </c>
      <c r="G236" s="2" t="s">
        <v>6443</v>
      </c>
      <c r="H236" t="s">
        <v>13553</v>
      </c>
    </row>
    <row r="237" spans="1:8" x14ac:dyDescent="0.15">
      <c r="A237">
        <v>236</v>
      </c>
      <c r="B237" t="s">
        <v>4246</v>
      </c>
      <c r="C237" t="s">
        <v>8097</v>
      </c>
      <c r="D237" t="s">
        <v>319</v>
      </c>
      <c r="E237" s="2" t="s">
        <v>7855</v>
      </c>
      <c r="F237" t="s">
        <v>13922</v>
      </c>
      <c r="G237" s="2" t="s">
        <v>6444</v>
      </c>
      <c r="H237" t="s">
        <v>13553</v>
      </c>
    </row>
    <row r="238" spans="1:8" x14ac:dyDescent="0.15">
      <c r="A238">
        <v>237</v>
      </c>
      <c r="B238" t="s">
        <v>4247</v>
      </c>
      <c r="C238" t="s">
        <v>8098</v>
      </c>
      <c r="D238" t="s">
        <v>319</v>
      </c>
      <c r="E238" s="2" t="s">
        <v>7855</v>
      </c>
      <c r="F238" t="s">
        <v>13932</v>
      </c>
      <c r="G238" s="2" t="s">
        <v>6357</v>
      </c>
      <c r="H238" t="s">
        <v>13553</v>
      </c>
    </row>
    <row r="239" spans="1:8" x14ac:dyDescent="0.15">
      <c r="A239">
        <v>238</v>
      </c>
      <c r="B239" t="s">
        <v>4248</v>
      </c>
      <c r="C239" t="s">
        <v>8099</v>
      </c>
      <c r="D239" t="s">
        <v>319</v>
      </c>
      <c r="E239" s="2" t="s">
        <v>7855</v>
      </c>
      <c r="F239" t="s">
        <v>13909</v>
      </c>
      <c r="G239" s="2" t="s">
        <v>6445</v>
      </c>
      <c r="H239" t="s">
        <v>13553</v>
      </c>
    </row>
    <row r="240" spans="1:8" x14ac:dyDescent="0.15">
      <c r="A240">
        <v>239</v>
      </c>
      <c r="B240" t="s">
        <v>4249</v>
      </c>
      <c r="C240" t="s">
        <v>8100</v>
      </c>
      <c r="D240" t="s">
        <v>319</v>
      </c>
      <c r="E240" s="2" t="s">
        <v>7855</v>
      </c>
      <c r="F240" t="s">
        <v>13908</v>
      </c>
      <c r="G240" s="2" t="s">
        <v>6446</v>
      </c>
      <c r="H240" t="s">
        <v>13553</v>
      </c>
    </row>
    <row r="241" spans="1:8" x14ac:dyDescent="0.15">
      <c r="A241">
        <v>240</v>
      </c>
      <c r="B241" t="s">
        <v>4250</v>
      </c>
      <c r="C241" t="s">
        <v>8101</v>
      </c>
      <c r="D241" t="s">
        <v>319</v>
      </c>
      <c r="E241" s="2" t="s">
        <v>7855</v>
      </c>
      <c r="F241" t="s">
        <v>13933</v>
      </c>
      <c r="G241" s="2" t="s">
        <v>6438</v>
      </c>
      <c r="H241" t="s">
        <v>13553</v>
      </c>
    </row>
    <row r="242" spans="1:8" x14ac:dyDescent="0.15">
      <c r="A242">
        <v>241</v>
      </c>
      <c r="B242" t="s">
        <v>4251</v>
      </c>
      <c r="C242" t="s">
        <v>8102</v>
      </c>
      <c r="D242" t="s">
        <v>319</v>
      </c>
      <c r="E242" s="2" t="s">
        <v>7855</v>
      </c>
      <c r="F242" t="s">
        <v>13913</v>
      </c>
      <c r="G242" s="2" t="s">
        <v>6447</v>
      </c>
      <c r="H242" t="s">
        <v>13553</v>
      </c>
    </row>
    <row r="243" spans="1:8" x14ac:dyDescent="0.15">
      <c r="A243">
        <v>242</v>
      </c>
      <c r="B243" t="s">
        <v>4252</v>
      </c>
      <c r="C243" t="s">
        <v>8103</v>
      </c>
      <c r="D243" t="s">
        <v>319</v>
      </c>
      <c r="E243" s="2" t="s">
        <v>7855</v>
      </c>
      <c r="F243" t="s">
        <v>13910</v>
      </c>
      <c r="G243" s="2" t="s">
        <v>6448</v>
      </c>
      <c r="H243" t="s">
        <v>13553</v>
      </c>
    </row>
    <row r="244" spans="1:8" x14ac:dyDescent="0.15">
      <c r="A244">
        <v>243</v>
      </c>
      <c r="B244" t="s">
        <v>4253</v>
      </c>
      <c r="C244" t="s">
        <v>8104</v>
      </c>
      <c r="D244" t="s">
        <v>319</v>
      </c>
      <c r="E244" s="2" t="s">
        <v>7855</v>
      </c>
      <c r="F244" t="s">
        <v>13936</v>
      </c>
      <c r="G244" s="2" t="s">
        <v>6449</v>
      </c>
      <c r="H244" t="s">
        <v>13553</v>
      </c>
    </row>
    <row r="245" spans="1:8" x14ac:dyDescent="0.15">
      <c r="A245">
        <v>244</v>
      </c>
      <c r="B245" t="s">
        <v>4254</v>
      </c>
      <c r="C245" t="s">
        <v>8105</v>
      </c>
      <c r="D245" t="s">
        <v>319</v>
      </c>
      <c r="E245" s="2" t="s">
        <v>7855</v>
      </c>
      <c r="F245" t="s">
        <v>13906</v>
      </c>
      <c r="G245" s="2" t="s">
        <v>6450</v>
      </c>
      <c r="H245" t="s">
        <v>13553</v>
      </c>
    </row>
    <row r="246" spans="1:8" x14ac:dyDescent="0.15">
      <c r="A246">
        <v>245</v>
      </c>
      <c r="B246" t="s">
        <v>4255</v>
      </c>
      <c r="C246" t="s">
        <v>8106</v>
      </c>
      <c r="D246" t="s">
        <v>319</v>
      </c>
      <c r="E246" s="2" t="s">
        <v>7855</v>
      </c>
      <c r="F246" t="s">
        <v>13917</v>
      </c>
      <c r="G246" s="2" t="s">
        <v>6451</v>
      </c>
      <c r="H246" t="s">
        <v>13553</v>
      </c>
    </row>
    <row r="247" spans="1:8" x14ac:dyDescent="0.15">
      <c r="A247">
        <v>246</v>
      </c>
      <c r="B247" t="s">
        <v>4256</v>
      </c>
      <c r="C247" t="s">
        <v>8107</v>
      </c>
      <c r="D247" t="s">
        <v>319</v>
      </c>
      <c r="E247" s="2" t="s">
        <v>7855</v>
      </c>
      <c r="F247" t="s">
        <v>13906</v>
      </c>
      <c r="G247" s="2" t="s">
        <v>6452</v>
      </c>
      <c r="H247" t="s">
        <v>13553</v>
      </c>
    </row>
    <row r="248" spans="1:8" x14ac:dyDescent="0.15">
      <c r="A248">
        <v>247</v>
      </c>
      <c r="B248" t="s">
        <v>4257</v>
      </c>
      <c r="C248" t="s">
        <v>8108</v>
      </c>
      <c r="D248" t="s">
        <v>319</v>
      </c>
      <c r="E248" s="2" t="s">
        <v>7855</v>
      </c>
      <c r="F248" t="s">
        <v>13924</v>
      </c>
      <c r="G248" s="2" t="s">
        <v>6453</v>
      </c>
      <c r="H248" t="s">
        <v>13553</v>
      </c>
    </row>
    <row r="249" spans="1:8" x14ac:dyDescent="0.15">
      <c r="A249">
        <v>248</v>
      </c>
      <c r="B249" t="s">
        <v>4258</v>
      </c>
      <c r="C249" t="s">
        <v>8109</v>
      </c>
      <c r="D249" t="s">
        <v>319</v>
      </c>
      <c r="E249" s="2" t="s">
        <v>7855</v>
      </c>
      <c r="F249" t="s">
        <v>13924</v>
      </c>
      <c r="G249" s="2" t="s">
        <v>6437</v>
      </c>
      <c r="H249" t="s">
        <v>13553</v>
      </c>
    </row>
    <row r="250" spans="1:8" x14ac:dyDescent="0.15">
      <c r="A250">
        <v>249</v>
      </c>
      <c r="B250" t="s">
        <v>4259</v>
      </c>
      <c r="C250" t="s">
        <v>8110</v>
      </c>
      <c r="D250" t="s">
        <v>319</v>
      </c>
      <c r="E250" s="2" t="s">
        <v>7855</v>
      </c>
      <c r="F250" t="s">
        <v>13906</v>
      </c>
      <c r="G250" s="2" t="s">
        <v>6454</v>
      </c>
      <c r="H250" t="s">
        <v>13553</v>
      </c>
    </row>
    <row r="251" spans="1:8" x14ac:dyDescent="0.15">
      <c r="A251">
        <v>250</v>
      </c>
      <c r="B251" t="s">
        <v>4260</v>
      </c>
      <c r="C251" t="s">
        <v>8111</v>
      </c>
      <c r="D251" t="s">
        <v>319</v>
      </c>
      <c r="E251" s="2" t="s">
        <v>7855</v>
      </c>
      <c r="F251" t="s">
        <v>13906</v>
      </c>
      <c r="G251" s="2" t="s">
        <v>6455</v>
      </c>
      <c r="H251" t="s">
        <v>13553</v>
      </c>
    </row>
    <row r="252" spans="1:8" x14ac:dyDescent="0.15">
      <c r="A252">
        <v>251</v>
      </c>
      <c r="B252" t="s">
        <v>4261</v>
      </c>
      <c r="C252" t="s">
        <v>8112</v>
      </c>
      <c r="D252" t="s">
        <v>319</v>
      </c>
      <c r="E252" s="2" t="s">
        <v>7855</v>
      </c>
      <c r="F252" t="s">
        <v>27</v>
      </c>
      <c r="G252" s="2" t="s">
        <v>6456</v>
      </c>
      <c r="H252" t="s">
        <v>13553</v>
      </c>
    </row>
    <row r="253" spans="1:8" x14ac:dyDescent="0.15">
      <c r="A253">
        <v>252</v>
      </c>
      <c r="B253" t="s">
        <v>4262</v>
      </c>
      <c r="C253" t="s">
        <v>8113</v>
      </c>
      <c r="D253" t="s">
        <v>319</v>
      </c>
      <c r="E253" s="2" t="s">
        <v>7855</v>
      </c>
      <c r="F253" t="s">
        <v>13924</v>
      </c>
      <c r="G253" s="2" t="s">
        <v>6457</v>
      </c>
      <c r="H253" t="s">
        <v>13553</v>
      </c>
    </row>
    <row r="254" spans="1:8" x14ac:dyDescent="0.15">
      <c r="A254">
        <v>253</v>
      </c>
      <c r="B254" t="s">
        <v>624</v>
      </c>
      <c r="C254" t="s">
        <v>8114</v>
      </c>
      <c r="D254" t="s">
        <v>319</v>
      </c>
      <c r="E254" s="2" t="s">
        <v>7855</v>
      </c>
      <c r="F254" t="s">
        <v>13906</v>
      </c>
      <c r="G254" s="2" t="s">
        <v>6458</v>
      </c>
      <c r="H254" t="s">
        <v>13553</v>
      </c>
    </row>
    <row r="255" spans="1:8" x14ac:dyDescent="0.15">
      <c r="A255">
        <v>254</v>
      </c>
      <c r="B255" t="s">
        <v>4263</v>
      </c>
      <c r="C255" t="s">
        <v>8115</v>
      </c>
      <c r="D255" t="s">
        <v>13564</v>
      </c>
      <c r="E255" s="2" t="s">
        <v>70</v>
      </c>
      <c r="F255" t="s">
        <v>13945</v>
      </c>
      <c r="G255" s="2" t="s">
        <v>6459</v>
      </c>
      <c r="H255" t="s">
        <v>13553</v>
      </c>
    </row>
    <row r="256" spans="1:8" x14ac:dyDescent="0.15">
      <c r="A256">
        <v>255</v>
      </c>
      <c r="B256" t="s">
        <v>4264</v>
      </c>
      <c r="C256" t="s">
        <v>8116</v>
      </c>
      <c r="D256" t="s">
        <v>13564</v>
      </c>
      <c r="E256" s="2" t="s">
        <v>70</v>
      </c>
      <c r="F256" t="s">
        <v>13931</v>
      </c>
      <c r="G256" s="2" t="s">
        <v>6460</v>
      </c>
      <c r="H256" t="s">
        <v>13553</v>
      </c>
    </row>
    <row r="257" spans="1:8" x14ac:dyDescent="0.15">
      <c r="A257">
        <v>256</v>
      </c>
      <c r="B257" t="s">
        <v>536</v>
      </c>
      <c r="C257" t="s">
        <v>8117</v>
      </c>
      <c r="D257" t="s">
        <v>337</v>
      </c>
      <c r="E257" s="2" t="s">
        <v>232</v>
      </c>
      <c r="F257" t="s">
        <v>13940</v>
      </c>
      <c r="G257" s="2" t="s">
        <v>6461</v>
      </c>
      <c r="H257" t="s">
        <v>13553</v>
      </c>
    </row>
    <row r="258" spans="1:8" x14ac:dyDescent="0.15">
      <c r="A258">
        <v>257</v>
      </c>
      <c r="B258" t="s">
        <v>537</v>
      </c>
      <c r="C258" t="s">
        <v>8118</v>
      </c>
      <c r="D258" t="s">
        <v>337</v>
      </c>
      <c r="E258" s="2" t="s">
        <v>232</v>
      </c>
      <c r="F258" t="s">
        <v>13931</v>
      </c>
      <c r="G258" s="2" t="s">
        <v>6281</v>
      </c>
      <c r="H258" t="s">
        <v>13553</v>
      </c>
    </row>
    <row r="259" spans="1:8" x14ac:dyDescent="0.15">
      <c r="A259">
        <v>258</v>
      </c>
      <c r="B259" t="s">
        <v>538</v>
      </c>
      <c r="C259" t="s">
        <v>8119</v>
      </c>
      <c r="D259" t="s">
        <v>337</v>
      </c>
      <c r="E259" s="2" t="s">
        <v>232</v>
      </c>
      <c r="F259" t="s">
        <v>13921</v>
      </c>
      <c r="G259" s="2" t="s">
        <v>6462</v>
      </c>
      <c r="H259" t="s">
        <v>13553</v>
      </c>
    </row>
    <row r="260" spans="1:8" x14ac:dyDescent="0.15">
      <c r="A260">
        <v>259</v>
      </c>
      <c r="B260" t="s">
        <v>539</v>
      </c>
      <c r="C260" t="s">
        <v>8120</v>
      </c>
      <c r="D260" t="s">
        <v>337</v>
      </c>
      <c r="E260" s="2" t="s">
        <v>232</v>
      </c>
      <c r="F260" t="s">
        <v>13917</v>
      </c>
      <c r="G260" s="2" t="s">
        <v>6241</v>
      </c>
      <c r="H260" t="s">
        <v>13553</v>
      </c>
    </row>
    <row r="261" spans="1:8" x14ac:dyDescent="0.15">
      <c r="A261">
        <v>260</v>
      </c>
      <c r="B261" t="s">
        <v>540</v>
      </c>
      <c r="C261" t="s">
        <v>8121</v>
      </c>
      <c r="D261" t="s">
        <v>337</v>
      </c>
      <c r="E261" s="2" t="s">
        <v>232</v>
      </c>
      <c r="F261" t="s">
        <v>13906</v>
      </c>
      <c r="G261" s="2" t="s">
        <v>6463</v>
      </c>
      <c r="H261" t="s">
        <v>13553</v>
      </c>
    </row>
    <row r="262" spans="1:8" x14ac:dyDescent="0.15">
      <c r="A262">
        <v>261</v>
      </c>
      <c r="B262" t="s">
        <v>541</v>
      </c>
      <c r="C262" t="s">
        <v>8122</v>
      </c>
      <c r="D262" t="s">
        <v>337</v>
      </c>
      <c r="E262" s="2" t="s">
        <v>232</v>
      </c>
      <c r="F262" t="s">
        <v>13910</v>
      </c>
      <c r="G262" s="2" t="s">
        <v>6464</v>
      </c>
      <c r="H262" t="s">
        <v>13553</v>
      </c>
    </row>
    <row r="263" spans="1:8" x14ac:dyDescent="0.15">
      <c r="A263">
        <v>262</v>
      </c>
      <c r="B263" t="s">
        <v>542</v>
      </c>
      <c r="C263" t="s">
        <v>8123</v>
      </c>
      <c r="D263" t="s">
        <v>337</v>
      </c>
      <c r="E263" s="2" t="s">
        <v>232</v>
      </c>
      <c r="F263" t="s">
        <v>13907</v>
      </c>
      <c r="G263" s="2" t="s">
        <v>6465</v>
      </c>
      <c r="H263" t="s">
        <v>13553</v>
      </c>
    </row>
    <row r="264" spans="1:8" x14ac:dyDescent="0.15">
      <c r="A264">
        <v>263</v>
      </c>
      <c r="B264" t="s">
        <v>543</v>
      </c>
      <c r="C264" t="s">
        <v>8124</v>
      </c>
      <c r="D264" t="s">
        <v>337</v>
      </c>
      <c r="E264" s="2" t="s">
        <v>231</v>
      </c>
      <c r="F264" t="s">
        <v>13916</v>
      </c>
      <c r="G264" s="2" t="s">
        <v>6466</v>
      </c>
      <c r="H264" t="s">
        <v>13553</v>
      </c>
    </row>
    <row r="265" spans="1:8" x14ac:dyDescent="0.15">
      <c r="A265">
        <v>264</v>
      </c>
      <c r="B265" t="s">
        <v>544</v>
      </c>
      <c r="C265" t="s">
        <v>8125</v>
      </c>
      <c r="D265" t="s">
        <v>337</v>
      </c>
      <c r="E265" s="2" t="s">
        <v>231</v>
      </c>
      <c r="F265" t="s">
        <v>13946</v>
      </c>
      <c r="G265" s="2" t="s">
        <v>6467</v>
      </c>
      <c r="H265" t="s">
        <v>13553</v>
      </c>
    </row>
    <row r="266" spans="1:8" x14ac:dyDescent="0.15">
      <c r="A266">
        <v>265</v>
      </c>
      <c r="B266" t="s">
        <v>545</v>
      </c>
      <c r="C266" t="s">
        <v>8126</v>
      </c>
      <c r="D266" t="s">
        <v>337</v>
      </c>
      <c r="E266" s="2" t="s">
        <v>231</v>
      </c>
      <c r="F266" t="s">
        <v>13935</v>
      </c>
      <c r="G266" s="2" t="s">
        <v>6468</v>
      </c>
      <c r="H266" t="s">
        <v>13553</v>
      </c>
    </row>
    <row r="267" spans="1:8" x14ac:dyDescent="0.15">
      <c r="A267">
        <v>266</v>
      </c>
      <c r="B267" t="s">
        <v>546</v>
      </c>
      <c r="C267" t="s">
        <v>8127</v>
      </c>
      <c r="D267" t="s">
        <v>337</v>
      </c>
      <c r="E267" s="2" t="s">
        <v>231</v>
      </c>
      <c r="F267" t="s">
        <v>13943</v>
      </c>
      <c r="G267" s="2" t="s">
        <v>6319</v>
      </c>
      <c r="H267" t="s">
        <v>13553</v>
      </c>
    </row>
    <row r="268" spans="1:8" x14ac:dyDescent="0.15">
      <c r="A268">
        <v>267</v>
      </c>
      <c r="B268" t="s">
        <v>547</v>
      </c>
      <c r="C268" t="s">
        <v>8128</v>
      </c>
      <c r="D268" t="s">
        <v>337</v>
      </c>
      <c r="E268" s="2" t="s">
        <v>231</v>
      </c>
      <c r="F268" t="s">
        <v>13925</v>
      </c>
      <c r="G268" s="2" t="s">
        <v>6469</v>
      </c>
      <c r="H268" t="s">
        <v>13553</v>
      </c>
    </row>
    <row r="269" spans="1:8" x14ac:dyDescent="0.15">
      <c r="A269">
        <v>268</v>
      </c>
      <c r="B269" t="s">
        <v>548</v>
      </c>
      <c r="C269" t="s">
        <v>8129</v>
      </c>
      <c r="D269" t="s">
        <v>337</v>
      </c>
      <c r="E269" s="2" t="s">
        <v>231</v>
      </c>
      <c r="F269" t="s">
        <v>13937</v>
      </c>
      <c r="G269" s="2" t="s">
        <v>6275</v>
      </c>
      <c r="H269" t="s">
        <v>13553</v>
      </c>
    </row>
    <row r="270" spans="1:8" x14ac:dyDescent="0.15">
      <c r="A270">
        <v>269</v>
      </c>
      <c r="B270" t="s">
        <v>549</v>
      </c>
      <c r="C270" t="s">
        <v>8130</v>
      </c>
      <c r="D270" t="s">
        <v>337</v>
      </c>
      <c r="E270" s="2" t="s">
        <v>231</v>
      </c>
      <c r="F270" t="s">
        <v>13910</v>
      </c>
      <c r="G270" s="2" t="s">
        <v>6470</v>
      </c>
      <c r="H270" t="s">
        <v>13553</v>
      </c>
    </row>
    <row r="271" spans="1:8" x14ac:dyDescent="0.15">
      <c r="A271">
        <v>270</v>
      </c>
      <c r="B271" t="s">
        <v>550</v>
      </c>
      <c r="C271" t="s">
        <v>8131</v>
      </c>
      <c r="D271" t="s">
        <v>337</v>
      </c>
      <c r="E271" s="2" t="s">
        <v>231</v>
      </c>
      <c r="F271" t="s">
        <v>13921</v>
      </c>
      <c r="G271" s="2" t="s">
        <v>6471</v>
      </c>
      <c r="H271" t="s">
        <v>13553</v>
      </c>
    </row>
    <row r="272" spans="1:8" x14ac:dyDescent="0.15">
      <c r="A272">
        <v>271</v>
      </c>
      <c r="B272" t="s">
        <v>551</v>
      </c>
      <c r="C272" t="s">
        <v>8132</v>
      </c>
      <c r="D272" t="s">
        <v>337</v>
      </c>
      <c r="E272" s="2" t="s">
        <v>231</v>
      </c>
      <c r="F272" t="s">
        <v>13932</v>
      </c>
      <c r="G272" s="2" t="s">
        <v>6411</v>
      </c>
      <c r="H272" t="s">
        <v>13553</v>
      </c>
    </row>
    <row r="273" spans="1:8" x14ac:dyDescent="0.15">
      <c r="A273">
        <v>272</v>
      </c>
      <c r="B273" t="s">
        <v>2964</v>
      </c>
      <c r="C273" t="s">
        <v>8133</v>
      </c>
      <c r="D273" t="s">
        <v>337</v>
      </c>
      <c r="E273" s="2" t="s">
        <v>230</v>
      </c>
      <c r="F273" t="s">
        <v>13937</v>
      </c>
      <c r="G273" s="2" t="s">
        <v>6472</v>
      </c>
      <c r="H273" t="s">
        <v>13553</v>
      </c>
    </row>
    <row r="274" spans="1:8" x14ac:dyDescent="0.15">
      <c r="A274">
        <v>273</v>
      </c>
      <c r="B274" t="s">
        <v>2965</v>
      </c>
      <c r="C274" t="s">
        <v>8134</v>
      </c>
      <c r="D274" t="s">
        <v>337</v>
      </c>
      <c r="E274" s="2" t="s">
        <v>230</v>
      </c>
      <c r="F274" t="s">
        <v>13913</v>
      </c>
      <c r="G274" s="2" t="s">
        <v>6473</v>
      </c>
      <c r="H274" t="s">
        <v>13553</v>
      </c>
    </row>
    <row r="275" spans="1:8" x14ac:dyDescent="0.15">
      <c r="A275">
        <v>274</v>
      </c>
      <c r="B275" t="s">
        <v>2966</v>
      </c>
      <c r="C275" t="s">
        <v>8135</v>
      </c>
      <c r="D275" t="s">
        <v>337</v>
      </c>
      <c r="E275" s="2" t="s">
        <v>230</v>
      </c>
      <c r="F275" t="s">
        <v>13906</v>
      </c>
      <c r="G275" s="2" t="s">
        <v>6473</v>
      </c>
      <c r="H275" t="s">
        <v>13553</v>
      </c>
    </row>
    <row r="276" spans="1:8" x14ac:dyDescent="0.15">
      <c r="A276">
        <v>275</v>
      </c>
      <c r="B276" t="s">
        <v>3795</v>
      </c>
      <c r="C276" t="s">
        <v>8136</v>
      </c>
      <c r="D276" t="s">
        <v>337</v>
      </c>
      <c r="E276" s="2" t="s">
        <v>230</v>
      </c>
      <c r="F276" t="s">
        <v>13946</v>
      </c>
      <c r="G276" s="2" t="s">
        <v>6473</v>
      </c>
      <c r="H276" t="s">
        <v>13553</v>
      </c>
    </row>
    <row r="277" spans="1:8" x14ac:dyDescent="0.15">
      <c r="A277">
        <v>276</v>
      </c>
      <c r="B277" t="s">
        <v>3796</v>
      </c>
      <c r="C277" t="s">
        <v>8137</v>
      </c>
      <c r="D277" t="s">
        <v>337</v>
      </c>
      <c r="E277" s="2" t="s">
        <v>230</v>
      </c>
      <c r="F277" t="s">
        <v>13927</v>
      </c>
      <c r="G277" s="2" t="s">
        <v>6474</v>
      </c>
      <c r="H277" t="s">
        <v>13553</v>
      </c>
    </row>
    <row r="278" spans="1:8" x14ac:dyDescent="0.15">
      <c r="A278">
        <v>277</v>
      </c>
      <c r="B278" t="s">
        <v>4265</v>
      </c>
      <c r="C278" t="s">
        <v>8138</v>
      </c>
      <c r="D278" t="s">
        <v>337</v>
      </c>
      <c r="E278" s="2" t="s">
        <v>230</v>
      </c>
      <c r="F278" t="s">
        <v>13906</v>
      </c>
      <c r="G278" s="2" t="s">
        <v>6475</v>
      </c>
      <c r="H278" t="s">
        <v>13553</v>
      </c>
    </row>
    <row r="279" spans="1:8" x14ac:dyDescent="0.15">
      <c r="A279">
        <v>278</v>
      </c>
      <c r="B279" t="s">
        <v>4266</v>
      </c>
      <c r="C279" t="s">
        <v>8139</v>
      </c>
      <c r="D279" t="s">
        <v>337</v>
      </c>
      <c r="E279" s="2" t="s">
        <v>7855</v>
      </c>
      <c r="F279" t="s">
        <v>13937</v>
      </c>
      <c r="G279" s="2" t="s">
        <v>6476</v>
      </c>
      <c r="H279" t="s">
        <v>13553</v>
      </c>
    </row>
    <row r="280" spans="1:8" x14ac:dyDescent="0.15">
      <c r="A280">
        <v>279</v>
      </c>
      <c r="B280" t="s">
        <v>4267</v>
      </c>
      <c r="C280" t="s">
        <v>8140</v>
      </c>
      <c r="D280" t="s">
        <v>337</v>
      </c>
      <c r="E280" s="2" t="s">
        <v>7855</v>
      </c>
      <c r="F280" t="s">
        <v>13908</v>
      </c>
      <c r="G280" s="2" t="s">
        <v>6477</v>
      </c>
      <c r="H280" t="s">
        <v>13553</v>
      </c>
    </row>
    <row r="281" spans="1:8" x14ac:dyDescent="0.15">
      <c r="A281">
        <v>280</v>
      </c>
      <c r="B281" t="s">
        <v>4268</v>
      </c>
      <c r="C281" t="s">
        <v>8141</v>
      </c>
      <c r="D281" t="s">
        <v>337</v>
      </c>
      <c r="E281" s="2" t="s">
        <v>7855</v>
      </c>
      <c r="F281" t="s">
        <v>13944</v>
      </c>
      <c r="G281" s="2" t="s">
        <v>6451</v>
      </c>
      <c r="H281" t="s">
        <v>13553</v>
      </c>
    </row>
    <row r="282" spans="1:8" x14ac:dyDescent="0.15">
      <c r="A282">
        <v>281</v>
      </c>
      <c r="B282" t="s">
        <v>570</v>
      </c>
      <c r="C282" t="s">
        <v>8142</v>
      </c>
      <c r="D282" t="s">
        <v>337</v>
      </c>
      <c r="E282" s="2" t="s">
        <v>232</v>
      </c>
      <c r="F282" t="s">
        <v>13915</v>
      </c>
      <c r="G282" s="2" t="s">
        <v>6478</v>
      </c>
      <c r="H282" t="s">
        <v>13553</v>
      </c>
    </row>
    <row r="283" spans="1:8" x14ac:dyDescent="0.15">
      <c r="A283">
        <v>282</v>
      </c>
      <c r="B283" t="s">
        <v>571</v>
      </c>
      <c r="C283" t="s">
        <v>8143</v>
      </c>
      <c r="D283" t="s">
        <v>337</v>
      </c>
      <c r="E283" s="2" t="s">
        <v>232</v>
      </c>
      <c r="F283" t="s">
        <v>13908</v>
      </c>
      <c r="G283" s="2" t="s">
        <v>6479</v>
      </c>
      <c r="H283" t="s">
        <v>13553</v>
      </c>
    </row>
    <row r="284" spans="1:8" x14ac:dyDescent="0.15">
      <c r="A284">
        <v>283</v>
      </c>
      <c r="B284" t="s">
        <v>572</v>
      </c>
      <c r="C284" t="s">
        <v>8144</v>
      </c>
      <c r="D284" t="s">
        <v>337</v>
      </c>
      <c r="E284" s="2" t="s">
        <v>232</v>
      </c>
      <c r="F284" t="s">
        <v>13910</v>
      </c>
      <c r="G284" s="2" t="s">
        <v>6480</v>
      </c>
      <c r="H284" t="s">
        <v>13553</v>
      </c>
    </row>
    <row r="285" spans="1:8" x14ac:dyDescent="0.15">
      <c r="A285">
        <v>284</v>
      </c>
      <c r="B285" t="s">
        <v>365</v>
      </c>
      <c r="C285" t="s">
        <v>8145</v>
      </c>
      <c r="D285" t="s">
        <v>337</v>
      </c>
      <c r="E285" s="2" t="s">
        <v>232</v>
      </c>
      <c r="F285" t="s">
        <v>13906</v>
      </c>
      <c r="G285" s="2" t="s">
        <v>6481</v>
      </c>
      <c r="H285" t="s">
        <v>13553</v>
      </c>
    </row>
    <row r="286" spans="1:8" x14ac:dyDescent="0.15">
      <c r="A286">
        <v>285</v>
      </c>
      <c r="B286" t="s">
        <v>573</v>
      </c>
      <c r="C286" t="s">
        <v>8146</v>
      </c>
      <c r="D286" t="s">
        <v>337</v>
      </c>
      <c r="E286" s="2" t="s">
        <v>232</v>
      </c>
      <c r="F286" t="s">
        <v>13932</v>
      </c>
      <c r="G286" s="2" t="s">
        <v>6482</v>
      </c>
      <c r="H286" t="s">
        <v>13553</v>
      </c>
    </row>
    <row r="287" spans="1:8" x14ac:dyDescent="0.15">
      <c r="A287">
        <v>286</v>
      </c>
      <c r="B287" t="s">
        <v>574</v>
      </c>
      <c r="C287" t="s">
        <v>8147</v>
      </c>
      <c r="D287" t="s">
        <v>337</v>
      </c>
      <c r="E287" s="2" t="s">
        <v>232</v>
      </c>
      <c r="F287" t="s">
        <v>13933</v>
      </c>
      <c r="G287" s="2" t="s">
        <v>6379</v>
      </c>
      <c r="H287" t="s">
        <v>13553</v>
      </c>
    </row>
    <row r="288" spans="1:8" x14ac:dyDescent="0.15">
      <c r="A288">
        <v>287</v>
      </c>
      <c r="B288" t="s">
        <v>575</v>
      </c>
      <c r="C288" t="s">
        <v>8148</v>
      </c>
      <c r="D288" t="s">
        <v>337</v>
      </c>
      <c r="E288" s="2" t="s">
        <v>232</v>
      </c>
      <c r="F288" t="s">
        <v>13924</v>
      </c>
      <c r="G288" s="2" t="s">
        <v>6483</v>
      </c>
      <c r="H288" t="s">
        <v>13553</v>
      </c>
    </row>
    <row r="289" spans="1:8" x14ac:dyDescent="0.15">
      <c r="A289">
        <v>288</v>
      </c>
      <c r="B289" t="s">
        <v>576</v>
      </c>
      <c r="C289" t="s">
        <v>8149</v>
      </c>
      <c r="D289" t="s">
        <v>337</v>
      </c>
      <c r="E289" s="2" t="s">
        <v>232</v>
      </c>
      <c r="F289" t="s">
        <v>13926</v>
      </c>
      <c r="G289" s="2" t="s">
        <v>6484</v>
      </c>
      <c r="H289" t="s">
        <v>13553</v>
      </c>
    </row>
    <row r="290" spans="1:8" x14ac:dyDescent="0.15">
      <c r="A290">
        <v>289</v>
      </c>
      <c r="B290" t="s">
        <v>577</v>
      </c>
      <c r="C290" t="s">
        <v>8150</v>
      </c>
      <c r="D290" t="s">
        <v>337</v>
      </c>
      <c r="E290" s="2" t="s">
        <v>232</v>
      </c>
      <c r="F290" t="s">
        <v>13912</v>
      </c>
      <c r="G290" s="2" t="s">
        <v>6485</v>
      </c>
      <c r="H290" t="s">
        <v>13553</v>
      </c>
    </row>
    <row r="291" spans="1:8" x14ac:dyDescent="0.15">
      <c r="A291">
        <v>290</v>
      </c>
      <c r="B291" t="s">
        <v>2261</v>
      </c>
      <c r="C291" t="s">
        <v>8151</v>
      </c>
      <c r="D291" t="s">
        <v>337</v>
      </c>
      <c r="E291" s="2" t="s">
        <v>231</v>
      </c>
      <c r="F291" t="s">
        <v>13922</v>
      </c>
      <c r="G291" s="2" t="s">
        <v>6486</v>
      </c>
      <c r="H291" t="s">
        <v>13553</v>
      </c>
    </row>
    <row r="292" spans="1:8" x14ac:dyDescent="0.15">
      <c r="A292">
        <v>291</v>
      </c>
      <c r="B292" t="s">
        <v>580</v>
      </c>
      <c r="C292" t="s">
        <v>8152</v>
      </c>
      <c r="D292" t="s">
        <v>337</v>
      </c>
      <c r="E292" s="2" t="s">
        <v>231</v>
      </c>
      <c r="F292" t="s">
        <v>13906</v>
      </c>
      <c r="G292" s="2" t="s">
        <v>6466</v>
      </c>
      <c r="H292" t="s">
        <v>13553</v>
      </c>
    </row>
    <row r="293" spans="1:8" x14ac:dyDescent="0.15">
      <c r="A293">
        <v>292</v>
      </c>
      <c r="B293" t="s">
        <v>581</v>
      </c>
      <c r="C293" t="s">
        <v>8153</v>
      </c>
      <c r="D293" t="s">
        <v>337</v>
      </c>
      <c r="E293" s="2" t="s">
        <v>231</v>
      </c>
      <c r="F293" t="s">
        <v>13917</v>
      </c>
      <c r="G293" s="2" t="s">
        <v>6271</v>
      </c>
      <c r="H293" t="s">
        <v>13553</v>
      </c>
    </row>
    <row r="294" spans="1:8" x14ac:dyDescent="0.15">
      <c r="A294">
        <v>293</v>
      </c>
      <c r="B294" t="s">
        <v>582</v>
      </c>
      <c r="C294" t="s">
        <v>8154</v>
      </c>
      <c r="D294" t="s">
        <v>337</v>
      </c>
      <c r="E294" s="2" t="s">
        <v>231</v>
      </c>
      <c r="F294" t="s">
        <v>13938</v>
      </c>
      <c r="G294" s="2" t="s">
        <v>6487</v>
      </c>
      <c r="H294" t="s">
        <v>13553</v>
      </c>
    </row>
    <row r="295" spans="1:8" x14ac:dyDescent="0.15">
      <c r="A295">
        <v>294</v>
      </c>
      <c r="B295" t="s">
        <v>583</v>
      </c>
      <c r="C295" t="s">
        <v>8155</v>
      </c>
      <c r="D295" t="s">
        <v>337</v>
      </c>
      <c r="E295" s="2" t="s">
        <v>231</v>
      </c>
      <c r="F295" t="s">
        <v>13907</v>
      </c>
      <c r="G295" s="2" t="s">
        <v>6488</v>
      </c>
      <c r="H295" t="s">
        <v>13553</v>
      </c>
    </row>
    <row r="296" spans="1:8" x14ac:dyDescent="0.15">
      <c r="A296">
        <v>295</v>
      </c>
      <c r="B296" t="s">
        <v>584</v>
      </c>
      <c r="C296" t="s">
        <v>8156</v>
      </c>
      <c r="D296" t="s">
        <v>337</v>
      </c>
      <c r="E296" s="2" t="s">
        <v>231</v>
      </c>
      <c r="F296" t="s">
        <v>13914</v>
      </c>
      <c r="G296" s="2" t="s">
        <v>6489</v>
      </c>
      <c r="H296" t="s">
        <v>13553</v>
      </c>
    </row>
    <row r="297" spans="1:8" x14ac:dyDescent="0.15">
      <c r="A297">
        <v>296</v>
      </c>
      <c r="B297" t="s">
        <v>585</v>
      </c>
      <c r="C297" t="s">
        <v>8157</v>
      </c>
      <c r="D297" t="s">
        <v>337</v>
      </c>
      <c r="E297" s="2" t="s">
        <v>231</v>
      </c>
      <c r="F297" t="s">
        <v>13935</v>
      </c>
      <c r="G297" s="2" t="s">
        <v>6490</v>
      </c>
      <c r="H297" t="s">
        <v>13553</v>
      </c>
    </row>
    <row r="298" spans="1:8" x14ac:dyDescent="0.15">
      <c r="A298">
        <v>297</v>
      </c>
      <c r="B298" t="s">
        <v>586</v>
      </c>
      <c r="C298" t="s">
        <v>8158</v>
      </c>
      <c r="D298" t="s">
        <v>337</v>
      </c>
      <c r="E298" s="2" t="s">
        <v>231</v>
      </c>
      <c r="F298" t="s">
        <v>13944</v>
      </c>
      <c r="G298" s="2" t="s">
        <v>6491</v>
      </c>
      <c r="H298" t="s">
        <v>13553</v>
      </c>
    </row>
    <row r="299" spans="1:8" x14ac:dyDescent="0.15">
      <c r="A299">
        <v>298</v>
      </c>
      <c r="B299" t="s">
        <v>2157</v>
      </c>
      <c r="C299" t="s">
        <v>8159</v>
      </c>
      <c r="D299" t="s">
        <v>337</v>
      </c>
      <c r="E299" s="2" t="s">
        <v>231</v>
      </c>
      <c r="F299" t="s">
        <v>13937</v>
      </c>
      <c r="G299" s="2" t="s">
        <v>6492</v>
      </c>
      <c r="H299" t="s">
        <v>13553</v>
      </c>
    </row>
    <row r="300" spans="1:8" x14ac:dyDescent="0.15">
      <c r="A300">
        <v>299</v>
      </c>
      <c r="B300" t="s">
        <v>587</v>
      </c>
      <c r="C300" t="s">
        <v>8160</v>
      </c>
      <c r="D300" t="s">
        <v>337</v>
      </c>
      <c r="E300" s="2" t="s">
        <v>231</v>
      </c>
      <c r="F300" t="s">
        <v>27</v>
      </c>
      <c r="G300" s="2" t="s">
        <v>6394</v>
      </c>
      <c r="H300" t="s">
        <v>13553</v>
      </c>
    </row>
    <row r="301" spans="1:8" x14ac:dyDescent="0.15">
      <c r="A301">
        <v>300</v>
      </c>
      <c r="B301" t="s">
        <v>588</v>
      </c>
      <c r="C301" t="s">
        <v>8161</v>
      </c>
      <c r="D301" t="s">
        <v>337</v>
      </c>
      <c r="E301" s="2" t="s">
        <v>231</v>
      </c>
      <c r="F301" t="s">
        <v>13932</v>
      </c>
      <c r="G301" s="2" t="s">
        <v>6493</v>
      </c>
      <c r="H301" t="s">
        <v>13553</v>
      </c>
    </row>
    <row r="302" spans="1:8" x14ac:dyDescent="0.15">
      <c r="A302">
        <v>301</v>
      </c>
      <c r="B302" t="s">
        <v>589</v>
      </c>
      <c r="C302" t="s">
        <v>8162</v>
      </c>
      <c r="D302" t="s">
        <v>337</v>
      </c>
      <c r="E302" s="2" t="s">
        <v>231</v>
      </c>
      <c r="F302" t="s">
        <v>13932</v>
      </c>
      <c r="G302" s="2" t="s">
        <v>6335</v>
      </c>
      <c r="H302" t="s">
        <v>13553</v>
      </c>
    </row>
    <row r="303" spans="1:8" x14ac:dyDescent="0.15">
      <c r="A303">
        <v>302</v>
      </c>
      <c r="B303" t="s">
        <v>590</v>
      </c>
      <c r="C303" t="s">
        <v>8163</v>
      </c>
      <c r="D303" t="s">
        <v>337</v>
      </c>
      <c r="E303" s="2" t="s">
        <v>231</v>
      </c>
      <c r="F303" t="s">
        <v>13911</v>
      </c>
      <c r="G303" s="2" t="s">
        <v>6494</v>
      </c>
      <c r="H303" t="s">
        <v>13553</v>
      </c>
    </row>
    <row r="304" spans="1:8" x14ac:dyDescent="0.15">
      <c r="A304">
        <v>303</v>
      </c>
      <c r="B304" t="s">
        <v>2978</v>
      </c>
      <c r="C304" t="s">
        <v>8164</v>
      </c>
      <c r="D304" t="s">
        <v>337</v>
      </c>
      <c r="E304" s="2" t="s">
        <v>231</v>
      </c>
      <c r="F304" t="s">
        <v>13911</v>
      </c>
      <c r="G304" s="2" t="s">
        <v>6495</v>
      </c>
      <c r="H304" t="s">
        <v>13553</v>
      </c>
    </row>
    <row r="305" spans="1:8" x14ac:dyDescent="0.15">
      <c r="A305">
        <v>304</v>
      </c>
      <c r="B305" t="s">
        <v>2979</v>
      </c>
      <c r="C305" t="s">
        <v>8165</v>
      </c>
      <c r="D305" t="s">
        <v>337</v>
      </c>
      <c r="E305" s="2" t="s">
        <v>230</v>
      </c>
      <c r="F305" t="s">
        <v>13906</v>
      </c>
      <c r="G305" s="2" t="s">
        <v>6496</v>
      </c>
      <c r="H305" t="s">
        <v>13553</v>
      </c>
    </row>
    <row r="306" spans="1:8" x14ac:dyDescent="0.15">
      <c r="A306">
        <v>305</v>
      </c>
      <c r="B306" t="s">
        <v>2980</v>
      </c>
      <c r="C306" t="s">
        <v>8166</v>
      </c>
      <c r="D306" t="s">
        <v>337</v>
      </c>
      <c r="E306" s="2" t="s">
        <v>230</v>
      </c>
      <c r="F306" t="s">
        <v>13933</v>
      </c>
      <c r="G306" s="2" t="s">
        <v>6497</v>
      </c>
      <c r="H306" t="s">
        <v>13553</v>
      </c>
    </row>
    <row r="307" spans="1:8" x14ac:dyDescent="0.15">
      <c r="A307">
        <v>306</v>
      </c>
      <c r="B307" t="s">
        <v>2981</v>
      </c>
      <c r="C307" t="s">
        <v>8167</v>
      </c>
      <c r="D307" t="s">
        <v>337</v>
      </c>
      <c r="E307" s="2" t="s">
        <v>230</v>
      </c>
      <c r="F307" t="s">
        <v>13908</v>
      </c>
      <c r="G307" s="2" t="s">
        <v>6498</v>
      </c>
      <c r="H307" t="s">
        <v>13553</v>
      </c>
    </row>
    <row r="308" spans="1:8" x14ac:dyDescent="0.15">
      <c r="A308">
        <v>307</v>
      </c>
      <c r="B308" t="s">
        <v>2982</v>
      </c>
      <c r="C308" t="s">
        <v>8168</v>
      </c>
      <c r="D308" t="s">
        <v>337</v>
      </c>
      <c r="E308" s="2" t="s">
        <v>230</v>
      </c>
      <c r="F308" t="s">
        <v>13912</v>
      </c>
      <c r="G308" s="2" t="s">
        <v>6499</v>
      </c>
      <c r="H308" t="s">
        <v>13553</v>
      </c>
    </row>
    <row r="309" spans="1:8" x14ac:dyDescent="0.15">
      <c r="A309">
        <v>308</v>
      </c>
      <c r="B309" t="s">
        <v>2983</v>
      </c>
      <c r="C309" t="s">
        <v>8169</v>
      </c>
      <c r="D309" t="s">
        <v>337</v>
      </c>
      <c r="E309" s="2" t="s">
        <v>230</v>
      </c>
      <c r="F309" t="s">
        <v>13918</v>
      </c>
      <c r="G309" s="2" t="s">
        <v>6500</v>
      </c>
      <c r="H309" t="s">
        <v>13553</v>
      </c>
    </row>
    <row r="310" spans="1:8" x14ac:dyDescent="0.15">
      <c r="A310">
        <v>309</v>
      </c>
      <c r="B310" t="s">
        <v>2984</v>
      </c>
      <c r="C310" t="s">
        <v>8170</v>
      </c>
      <c r="D310" t="s">
        <v>337</v>
      </c>
      <c r="E310" s="2" t="s">
        <v>230</v>
      </c>
      <c r="F310" t="s">
        <v>13910</v>
      </c>
      <c r="G310" s="2" t="s">
        <v>6501</v>
      </c>
      <c r="H310" t="s">
        <v>13553</v>
      </c>
    </row>
    <row r="311" spans="1:8" x14ac:dyDescent="0.15">
      <c r="A311">
        <v>310</v>
      </c>
      <c r="B311" t="s">
        <v>2985</v>
      </c>
      <c r="C311" t="s">
        <v>8171</v>
      </c>
      <c r="D311" t="s">
        <v>337</v>
      </c>
      <c r="E311" s="2" t="s">
        <v>230</v>
      </c>
      <c r="F311" t="s">
        <v>13910</v>
      </c>
      <c r="G311" s="2" t="s">
        <v>6501</v>
      </c>
      <c r="H311" t="s">
        <v>13553</v>
      </c>
    </row>
    <row r="312" spans="1:8" x14ac:dyDescent="0.15">
      <c r="A312">
        <v>311</v>
      </c>
      <c r="B312" t="s">
        <v>2986</v>
      </c>
      <c r="C312" t="s">
        <v>8172</v>
      </c>
      <c r="D312" t="s">
        <v>337</v>
      </c>
      <c r="E312" s="2" t="s">
        <v>230</v>
      </c>
      <c r="F312" t="s">
        <v>13942</v>
      </c>
      <c r="G312" s="2" t="s">
        <v>6343</v>
      </c>
      <c r="H312" t="s">
        <v>13553</v>
      </c>
    </row>
    <row r="313" spans="1:8" x14ac:dyDescent="0.15">
      <c r="A313">
        <v>312</v>
      </c>
      <c r="B313" t="s">
        <v>4269</v>
      </c>
      <c r="C313" t="s">
        <v>8173</v>
      </c>
      <c r="D313" t="s">
        <v>337</v>
      </c>
      <c r="E313" s="2" t="s">
        <v>230</v>
      </c>
      <c r="F313" t="s">
        <v>13932</v>
      </c>
      <c r="G313" s="2" t="s">
        <v>6502</v>
      </c>
      <c r="H313" t="s">
        <v>13553</v>
      </c>
    </row>
    <row r="314" spans="1:8" x14ac:dyDescent="0.15">
      <c r="A314">
        <v>313</v>
      </c>
      <c r="B314" t="s">
        <v>2987</v>
      </c>
      <c r="C314" t="s">
        <v>8174</v>
      </c>
      <c r="D314" t="s">
        <v>337</v>
      </c>
      <c r="E314" s="2" t="s">
        <v>230</v>
      </c>
      <c r="F314" t="s">
        <v>13929</v>
      </c>
      <c r="G314" s="2" t="s">
        <v>6426</v>
      </c>
      <c r="H314" t="s">
        <v>13553</v>
      </c>
    </row>
    <row r="315" spans="1:8" x14ac:dyDescent="0.15">
      <c r="A315">
        <v>314</v>
      </c>
      <c r="B315" t="s">
        <v>2995</v>
      </c>
      <c r="C315" t="s">
        <v>8175</v>
      </c>
      <c r="D315" t="s">
        <v>337</v>
      </c>
      <c r="E315" s="2" t="s">
        <v>230</v>
      </c>
      <c r="F315" t="s">
        <v>13910</v>
      </c>
      <c r="G315" s="2" t="s">
        <v>6503</v>
      </c>
      <c r="H315" t="s">
        <v>13553</v>
      </c>
    </row>
    <row r="316" spans="1:8" x14ac:dyDescent="0.15">
      <c r="A316">
        <v>315</v>
      </c>
      <c r="B316" t="s">
        <v>2988</v>
      </c>
      <c r="C316" t="s">
        <v>8176</v>
      </c>
      <c r="D316" t="s">
        <v>337</v>
      </c>
      <c r="E316" s="2" t="s">
        <v>230</v>
      </c>
      <c r="F316" t="s">
        <v>13914</v>
      </c>
      <c r="G316" s="2" t="s">
        <v>6504</v>
      </c>
      <c r="H316" t="s">
        <v>13553</v>
      </c>
    </row>
    <row r="317" spans="1:8" x14ac:dyDescent="0.15">
      <c r="A317">
        <v>316</v>
      </c>
      <c r="B317" t="s">
        <v>2989</v>
      </c>
      <c r="C317" t="s">
        <v>8177</v>
      </c>
      <c r="D317" t="s">
        <v>337</v>
      </c>
      <c r="E317" s="2" t="s">
        <v>230</v>
      </c>
      <c r="F317" t="s">
        <v>13908</v>
      </c>
      <c r="G317" s="2" t="s">
        <v>6421</v>
      </c>
      <c r="H317" t="s">
        <v>13553</v>
      </c>
    </row>
    <row r="318" spans="1:8" x14ac:dyDescent="0.15">
      <c r="A318">
        <v>317</v>
      </c>
      <c r="B318" t="s">
        <v>2990</v>
      </c>
      <c r="C318" t="s">
        <v>8178</v>
      </c>
      <c r="D318" t="s">
        <v>337</v>
      </c>
      <c r="E318" s="2" t="s">
        <v>230</v>
      </c>
      <c r="F318" t="s">
        <v>13910</v>
      </c>
      <c r="G318" s="2" t="s">
        <v>6505</v>
      </c>
      <c r="H318" t="s">
        <v>13553</v>
      </c>
    </row>
    <row r="319" spans="1:8" x14ac:dyDescent="0.15">
      <c r="A319">
        <v>318</v>
      </c>
      <c r="B319" t="s">
        <v>2991</v>
      </c>
      <c r="C319" t="s">
        <v>8179</v>
      </c>
      <c r="D319" t="s">
        <v>337</v>
      </c>
      <c r="E319" s="2" t="s">
        <v>230</v>
      </c>
      <c r="F319" t="s">
        <v>13911</v>
      </c>
      <c r="G319" s="2" t="s">
        <v>6506</v>
      </c>
      <c r="H319" t="s">
        <v>13553</v>
      </c>
    </row>
    <row r="320" spans="1:8" x14ac:dyDescent="0.15">
      <c r="A320">
        <v>319</v>
      </c>
      <c r="B320" t="s">
        <v>2992</v>
      </c>
      <c r="C320" t="s">
        <v>8180</v>
      </c>
      <c r="D320" t="s">
        <v>337</v>
      </c>
      <c r="E320" s="2" t="s">
        <v>230</v>
      </c>
      <c r="F320" t="s">
        <v>13932</v>
      </c>
      <c r="G320" s="2" t="s">
        <v>6507</v>
      </c>
      <c r="H320" t="s">
        <v>13553</v>
      </c>
    </row>
    <row r="321" spans="1:8" x14ac:dyDescent="0.15">
      <c r="A321">
        <v>320</v>
      </c>
      <c r="B321" t="s">
        <v>2993</v>
      </c>
      <c r="C321" t="s">
        <v>8181</v>
      </c>
      <c r="D321" t="s">
        <v>337</v>
      </c>
      <c r="E321" s="2" t="s">
        <v>230</v>
      </c>
      <c r="F321" t="s">
        <v>13906</v>
      </c>
      <c r="G321" s="2" t="s">
        <v>6508</v>
      </c>
      <c r="H321" t="s">
        <v>13553</v>
      </c>
    </row>
    <row r="322" spans="1:8" x14ac:dyDescent="0.15">
      <c r="A322">
        <v>321</v>
      </c>
      <c r="B322" t="s">
        <v>4270</v>
      </c>
      <c r="C322" t="s">
        <v>8182</v>
      </c>
      <c r="D322" t="s">
        <v>337</v>
      </c>
      <c r="E322" s="2" t="s">
        <v>7855</v>
      </c>
      <c r="F322" t="s">
        <v>13942</v>
      </c>
      <c r="G322" s="2" t="s">
        <v>6509</v>
      </c>
      <c r="H322" t="s">
        <v>13553</v>
      </c>
    </row>
    <row r="323" spans="1:8" x14ac:dyDescent="0.15">
      <c r="A323">
        <v>322</v>
      </c>
      <c r="B323" t="s">
        <v>4271</v>
      </c>
      <c r="C323" t="s">
        <v>8183</v>
      </c>
      <c r="D323" t="s">
        <v>337</v>
      </c>
      <c r="E323" s="2" t="s">
        <v>7855</v>
      </c>
      <c r="F323" t="s">
        <v>13920</v>
      </c>
      <c r="G323" s="2" t="s">
        <v>6510</v>
      </c>
      <c r="H323" t="s">
        <v>13553</v>
      </c>
    </row>
    <row r="324" spans="1:8" x14ac:dyDescent="0.15">
      <c r="A324">
        <v>323</v>
      </c>
      <c r="B324" t="s">
        <v>4272</v>
      </c>
      <c r="C324" t="s">
        <v>8184</v>
      </c>
      <c r="D324" t="s">
        <v>337</v>
      </c>
      <c r="E324" s="2" t="s">
        <v>7855</v>
      </c>
      <c r="F324" t="s">
        <v>13933</v>
      </c>
      <c r="G324" s="2" t="s">
        <v>6511</v>
      </c>
      <c r="H324" t="s">
        <v>13553</v>
      </c>
    </row>
    <row r="325" spans="1:8" x14ac:dyDescent="0.15">
      <c r="A325">
        <v>324</v>
      </c>
      <c r="B325" t="s">
        <v>4273</v>
      </c>
      <c r="C325" t="s">
        <v>8185</v>
      </c>
      <c r="D325" t="s">
        <v>337</v>
      </c>
      <c r="E325" s="2" t="s">
        <v>7855</v>
      </c>
      <c r="F325" t="s">
        <v>13915</v>
      </c>
      <c r="G325" s="2" t="s">
        <v>6438</v>
      </c>
      <c r="H325" t="s">
        <v>13553</v>
      </c>
    </row>
    <row r="326" spans="1:8" x14ac:dyDescent="0.15">
      <c r="A326">
        <v>325</v>
      </c>
      <c r="B326" t="s">
        <v>4274</v>
      </c>
      <c r="C326" t="s">
        <v>8186</v>
      </c>
      <c r="D326" t="s">
        <v>337</v>
      </c>
      <c r="E326" s="2" t="s">
        <v>7855</v>
      </c>
      <c r="F326" t="s">
        <v>13947</v>
      </c>
      <c r="G326" s="2" t="s">
        <v>6512</v>
      </c>
      <c r="H326" t="s">
        <v>13553</v>
      </c>
    </row>
    <row r="327" spans="1:8" x14ac:dyDescent="0.15">
      <c r="A327">
        <v>326</v>
      </c>
      <c r="B327" t="s">
        <v>4275</v>
      </c>
      <c r="C327" t="s">
        <v>8187</v>
      </c>
      <c r="D327" t="s">
        <v>337</v>
      </c>
      <c r="E327" s="2" t="s">
        <v>7855</v>
      </c>
      <c r="F327" t="s">
        <v>13934</v>
      </c>
      <c r="G327" s="2" t="s">
        <v>6513</v>
      </c>
      <c r="H327" t="s">
        <v>13553</v>
      </c>
    </row>
    <row r="328" spans="1:8" x14ac:dyDescent="0.15">
      <c r="A328">
        <v>327</v>
      </c>
      <c r="B328" t="s">
        <v>4276</v>
      </c>
      <c r="C328" t="s">
        <v>8188</v>
      </c>
      <c r="D328" t="s">
        <v>337</v>
      </c>
      <c r="E328" s="2" t="s">
        <v>7855</v>
      </c>
      <c r="F328" t="s">
        <v>13939</v>
      </c>
      <c r="G328" s="2" t="s">
        <v>6514</v>
      </c>
      <c r="H328" t="s">
        <v>13553</v>
      </c>
    </row>
    <row r="329" spans="1:8" x14ac:dyDescent="0.15">
      <c r="A329">
        <v>328</v>
      </c>
      <c r="B329" t="s">
        <v>4277</v>
      </c>
      <c r="C329" t="s">
        <v>8189</v>
      </c>
      <c r="D329" t="s">
        <v>337</v>
      </c>
      <c r="E329" s="2" t="s">
        <v>7855</v>
      </c>
      <c r="F329" t="s">
        <v>13906</v>
      </c>
      <c r="G329" s="2" t="s">
        <v>6515</v>
      </c>
      <c r="H329" t="s">
        <v>13553</v>
      </c>
    </row>
    <row r="330" spans="1:8" x14ac:dyDescent="0.15">
      <c r="A330">
        <v>329</v>
      </c>
      <c r="B330" t="s">
        <v>4278</v>
      </c>
      <c r="C330" t="s">
        <v>8190</v>
      </c>
      <c r="D330" t="s">
        <v>337</v>
      </c>
      <c r="E330" s="2" t="s">
        <v>7855</v>
      </c>
      <c r="F330" t="s">
        <v>13918</v>
      </c>
      <c r="G330" s="2" t="s">
        <v>6516</v>
      </c>
      <c r="H330" t="s">
        <v>13553</v>
      </c>
    </row>
    <row r="331" spans="1:8" x14ac:dyDescent="0.15">
      <c r="A331">
        <v>330</v>
      </c>
      <c r="B331" t="s">
        <v>4279</v>
      </c>
      <c r="C331" t="s">
        <v>8191</v>
      </c>
      <c r="D331" t="s">
        <v>337</v>
      </c>
      <c r="E331" s="2" t="s">
        <v>7855</v>
      </c>
      <c r="F331" t="s">
        <v>13906</v>
      </c>
      <c r="G331" s="2" t="s">
        <v>6367</v>
      </c>
      <c r="H331" t="s">
        <v>13553</v>
      </c>
    </row>
    <row r="332" spans="1:8" x14ac:dyDescent="0.15">
      <c r="A332">
        <v>331</v>
      </c>
      <c r="B332" t="s">
        <v>4280</v>
      </c>
      <c r="C332" t="s">
        <v>8192</v>
      </c>
      <c r="D332" t="s">
        <v>337</v>
      </c>
      <c r="E332" s="2" t="s">
        <v>7855</v>
      </c>
      <c r="F332" t="s">
        <v>13908</v>
      </c>
      <c r="G332" s="2" t="s">
        <v>6517</v>
      </c>
      <c r="H332" t="s">
        <v>13553</v>
      </c>
    </row>
    <row r="333" spans="1:8" x14ac:dyDescent="0.15">
      <c r="A333">
        <v>332</v>
      </c>
      <c r="B333" t="s">
        <v>4281</v>
      </c>
      <c r="C333" t="s">
        <v>8193</v>
      </c>
      <c r="D333" t="s">
        <v>337</v>
      </c>
      <c r="E333" s="2" t="s">
        <v>7855</v>
      </c>
      <c r="F333" t="s">
        <v>13906</v>
      </c>
      <c r="G333" s="2" t="s">
        <v>6518</v>
      </c>
      <c r="H333" t="s">
        <v>13553</v>
      </c>
    </row>
    <row r="334" spans="1:8" x14ac:dyDescent="0.15">
      <c r="A334">
        <v>333</v>
      </c>
      <c r="B334" t="s">
        <v>4282</v>
      </c>
      <c r="C334" t="s">
        <v>8194</v>
      </c>
      <c r="D334" t="s">
        <v>337</v>
      </c>
      <c r="E334" s="2" t="s">
        <v>7855</v>
      </c>
      <c r="F334" t="s">
        <v>13908</v>
      </c>
      <c r="G334" s="2" t="s">
        <v>6519</v>
      </c>
      <c r="H334" t="s">
        <v>13553</v>
      </c>
    </row>
    <row r="335" spans="1:8" x14ac:dyDescent="0.15">
      <c r="A335">
        <v>334</v>
      </c>
      <c r="B335" t="s">
        <v>4283</v>
      </c>
      <c r="C335" t="s">
        <v>8195</v>
      </c>
      <c r="D335" t="s">
        <v>337</v>
      </c>
      <c r="E335" s="2" t="s">
        <v>7855</v>
      </c>
      <c r="F335" t="s">
        <v>13944</v>
      </c>
      <c r="G335" s="2" t="s">
        <v>6520</v>
      </c>
      <c r="H335" t="s">
        <v>13553</v>
      </c>
    </row>
    <row r="336" spans="1:8" x14ac:dyDescent="0.15">
      <c r="A336">
        <v>335</v>
      </c>
      <c r="B336" t="s">
        <v>4284</v>
      </c>
      <c r="C336" t="s">
        <v>8196</v>
      </c>
      <c r="D336" t="s">
        <v>337</v>
      </c>
      <c r="E336" s="2" t="s">
        <v>7855</v>
      </c>
      <c r="F336" t="s">
        <v>13908</v>
      </c>
      <c r="G336" s="2" t="s">
        <v>6521</v>
      </c>
      <c r="H336" t="s">
        <v>13553</v>
      </c>
    </row>
    <row r="337" spans="1:8" x14ac:dyDescent="0.15">
      <c r="A337">
        <v>336</v>
      </c>
      <c r="B337" t="s">
        <v>4285</v>
      </c>
      <c r="C337" t="s">
        <v>8197</v>
      </c>
      <c r="D337" t="s">
        <v>337</v>
      </c>
      <c r="E337" s="2" t="s">
        <v>7855</v>
      </c>
      <c r="F337" t="s">
        <v>13915</v>
      </c>
      <c r="G337" s="2" t="s">
        <v>6522</v>
      </c>
      <c r="H337" t="s">
        <v>13553</v>
      </c>
    </row>
    <row r="338" spans="1:8" x14ac:dyDescent="0.15">
      <c r="A338">
        <v>337</v>
      </c>
      <c r="B338" t="s">
        <v>4286</v>
      </c>
      <c r="C338" t="s">
        <v>8198</v>
      </c>
      <c r="D338" t="s">
        <v>337</v>
      </c>
      <c r="E338" s="2" t="s">
        <v>7855</v>
      </c>
      <c r="F338" t="s">
        <v>13924</v>
      </c>
      <c r="G338" s="2" t="s">
        <v>6523</v>
      </c>
      <c r="H338" t="s">
        <v>13553</v>
      </c>
    </row>
    <row r="339" spans="1:8" x14ac:dyDescent="0.15">
      <c r="A339">
        <v>338</v>
      </c>
      <c r="B339" t="s">
        <v>4287</v>
      </c>
      <c r="C339" t="s">
        <v>8199</v>
      </c>
      <c r="D339" t="s">
        <v>337</v>
      </c>
      <c r="E339" s="2" t="s">
        <v>7855</v>
      </c>
      <c r="F339" t="s">
        <v>13919</v>
      </c>
      <c r="G339" s="2" t="s">
        <v>6524</v>
      </c>
      <c r="H339" t="s">
        <v>13553</v>
      </c>
    </row>
    <row r="340" spans="1:8" x14ac:dyDescent="0.15">
      <c r="A340">
        <v>339</v>
      </c>
      <c r="B340" t="s">
        <v>578</v>
      </c>
      <c r="C340" t="s">
        <v>8200</v>
      </c>
      <c r="D340" t="s">
        <v>337</v>
      </c>
      <c r="E340" s="2" t="s">
        <v>232</v>
      </c>
      <c r="F340" t="s">
        <v>13906</v>
      </c>
      <c r="G340" s="2" t="s">
        <v>6525</v>
      </c>
      <c r="H340" t="s">
        <v>13553</v>
      </c>
    </row>
    <row r="341" spans="1:8" x14ac:dyDescent="0.15">
      <c r="A341">
        <v>340</v>
      </c>
      <c r="B341" t="s">
        <v>579</v>
      </c>
      <c r="C341" t="s">
        <v>8201</v>
      </c>
      <c r="D341" t="s">
        <v>337</v>
      </c>
      <c r="E341" s="2" t="s">
        <v>232</v>
      </c>
      <c r="F341" t="s">
        <v>13921</v>
      </c>
      <c r="G341" s="2" t="s">
        <v>6526</v>
      </c>
      <c r="H341" t="s">
        <v>13553</v>
      </c>
    </row>
    <row r="342" spans="1:8" x14ac:dyDescent="0.15">
      <c r="A342">
        <v>341</v>
      </c>
      <c r="B342" t="s">
        <v>591</v>
      </c>
      <c r="C342" t="s">
        <v>8202</v>
      </c>
      <c r="D342" t="s">
        <v>337</v>
      </c>
      <c r="E342" s="2" t="s">
        <v>231</v>
      </c>
      <c r="F342" t="s">
        <v>13910</v>
      </c>
      <c r="G342" s="2" t="s">
        <v>6527</v>
      </c>
      <c r="H342" t="s">
        <v>13553</v>
      </c>
    </row>
    <row r="343" spans="1:8" x14ac:dyDescent="0.15">
      <c r="A343">
        <v>342</v>
      </c>
      <c r="B343" t="s">
        <v>2158</v>
      </c>
      <c r="C343" t="s">
        <v>8203</v>
      </c>
      <c r="D343" t="s">
        <v>337</v>
      </c>
      <c r="E343" s="2" t="s">
        <v>231</v>
      </c>
      <c r="F343" t="s">
        <v>27</v>
      </c>
      <c r="G343" s="2" t="s">
        <v>6528</v>
      </c>
      <c r="H343" t="s">
        <v>13553</v>
      </c>
    </row>
    <row r="344" spans="1:8" x14ac:dyDescent="0.15">
      <c r="A344">
        <v>343</v>
      </c>
      <c r="B344" t="s">
        <v>592</v>
      </c>
      <c r="C344" t="s">
        <v>8204</v>
      </c>
      <c r="D344" t="s">
        <v>337</v>
      </c>
      <c r="E344" s="2" t="s">
        <v>231</v>
      </c>
      <c r="F344" t="s">
        <v>13908</v>
      </c>
      <c r="G344" s="2" t="s">
        <v>6529</v>
      </c>
      <c r="H344" t="s">
        <v>13553</v>
      </c>
    </row>
    <row r="345" spans="1:8" x14ac:dyDescent="0.15">
      <c r="A345">
        <v>344</v>
      </c>
      <c r="B345" t="s">
        <v>2994</v>
      </c>
      <c r="C345" t="s">
        <v>8205</v>
      </c>
      <c r="D345" t="s">
        <v>337</v>
      </c>
      <c r="E345" s="2" t="s">
        <v>230</v>
      </c>
      <c r="F345" t="s">
        <v>13944</v>
      </c>
      <c r="G345" s="2" t="s">
        <v>6414</v>
      </c>
      <c r="H345" t="s">
        <v>13553</v>
      </c>
    </row>
    <row r="346" spans="1:8" x14ac:dyDescent="0.15">
      <c r="A346">
        <v>345</v>
      </c>
      <c r="B346" t="s">
        <v>4288</v>
      </c>
      <c r="C346" t="s">
        <v>8206</v>
      </c>
      <c r="D346" t="s">
        <v>337</v>
      </c>
      <c r="E346" s="2" t="s">
        <v>7855</v>
      </c>
      <c r="F346" t="s">
        <v>13917</v>
      </c>
      <c r="G346" s="2" t="s">
        <v>6530</v>
      </c>
      <c r="H346" t="s">
        <v>13553</v>
      </c>
    </row>
    <row r="347" spans="1:8" x14ac:dyDescent="0.15">
      <c r="A347">
        <v>346</v>
      </c>
      <c r="B347" t="s">
        <v>552</v>
      </c>
      <c r="C347" t="s">
        <v>8207</v>
      </c>
      <c r="D347" t="s">
        <v>337</v>
      </c>
      <c r="E347" s="2" t="s">
        <v>232</v>
      </c>
      <c r="F347" t="s">
        <v>13937</v>
      </c>
      <c r="G347" s="2" t="s">
        <v>6531</v>
      </c>
      <c r="H347" t="s">
        <v>13553</v>
      </c>
    </row>
    <row r="348" spans="1:8" x14ac:dyDescent="0.15">
      <c r="A348">
        <v>347</v>
      </c>
      <c r="B348" t="s">
        <v>553</v>
      </c>
      <c r="C348" t="s">
        <v>8208</v>
      </c>
      <c r="D348" t="s">
        <v>337</v>
      </c>
      <c r="E348" s="2" t="s">
        <v>232</v>
      </c>
      <c r="F348" t="s">
        <v>13906</v>
      </c>
      <c r="G348" s="2" t="s">
        <v>6525</v>
      </c>
      <c r="H348" t="s">
        <v>13553</v>
      </c>
    </row>
    <row r="349" spans="1:8" x14ac:dyDescent="0.15">
      <c r="A349">
        <v>348</v>
      </c>
      <c r="B349" t="s">
        <v>566</v>
      </c>
      <c r="C349" t="s">
        <v>8209</v>
      </c>
      <c r="D349" t="s">
        <v>337</v>
      </c>
      <c r="E349" s="2" t="s">
        <v>232</v>
      </c>
      <c r="F349" t="s">
        <v>13934</v>
      </c>
      <c r="G349" s="2" t="s">
        <v>6462</v>
      </c>
      <c r="H349" t="s">
        <v>13553</v>
      </c>
    </row>
    <row r="350" spans="1:8" x14ac:dyDescent="0.15">
      <c r="A350">
        <v>349</v>
      </c>
      <c r="B350" t="s">
        <v>564</v>
      </c>
      <c r="C350" t="s">
        <v>8210</v>
      </c>
      <c r="D350" t="s">
        <v>337</v>
      </c>
      <c r="E350" s="2" t="s">
        <v>232</v>
      </c>
      <c r="F350" t="s">
        <v>13906</v>
      </c>
      <c r="G350" s="2" t="s">
        <v>6321</v>
      </c>
      <c r="H350" t="s">
        <v>13553</v>
      </c>
    </row>
    <row r="351" spans="1:8" x14ac:dyDescent="0.15">
      <c r="A351">
        <v>350</v>
      </c>
      <c r="B351" t="s">
        <v>565</v>
      </c>
      <c r="C351" t="s">
        <v>8211</v>
      </c>
      <c r="D351" t="s">
        <v>337</v>
      </c>
      <c r="E351" s="2" t="s">
        <v>232</v>
      </c>
      <c r="F351" t="s">
        <v>13906</v>
      </c>
      <c r="G351" s="2" t="s">
        <v>6532</v>
      </c>
      <c r="H351" t="s">
        <v>13553</v>
      </c>
    </row>
    <row r="352" spans="1:8" x14ac:dyDescent="0.15">
      <c r="A352">
        <v>351</v>
      </c>
      <c r="B352" t="s">
        <v>554</v>
      </c>
      <c r="C352" t="s">
        <v>8212</v>
      </c>
      <c r="D352" t="s">
        <v>337</v>
      </c>
      <c r="E352" s="2" t="s">
        <v>232</v>
      </c>
      <c r="F352" t="s">
        <v>13921</v>
      </c>
      <c r="G352" s="2" t="s">
        <v>6262</v>
      </c>
      <c r="H352" t="s">
        <v>13553</v>
      </c>
    </row>
    <row r="353" spans="1:8" x14ac:dyDescent="0.15">
      <c r="A353">
        <v>352</v>
      </c>
      <c r="B353" t="s">
        <v>555</v>
      </c>
      <c r="C353" t="s">
        <v>8213</v>
      </c>
      <c r="D353" t="s">
        <v>337</v>
      </c>
      <c r="E353" s="2" t="s">
        <v>232</v>
      </c>
      <c r="F353" t="s">
        <v>13939</v>
      </c>
      <c r="G353" s="2" t="s">
        <v>6265</v>
      </c>
      <c r="H353" t="s">
        <v>13553</v>
      </c>
    </row>
    <row r="354" spans="1:8" x14ac:dyDescent="0.15">
      <c r="A354">
        <v>353</v>
      </c>
      <c r="B354" t="s">
        <v>556</v>
      </c>
      <c r="C354" t="s">
        <v>8214</v>
      </c>
      <c r="D354" t="s">
        <v>337</v>
      </c>
      <c r="E354" s="2" t="s">
        <v>232</v>
      </c>
      <c r="F354" t="s">
        <v>13917</v>
      </c>
      <c r="G354" s="2" t="s">
        <v>6533</v>
      </c>
      <c r="H354" t="s">
        <v>13553</v>
      </c>
    </row>
    <row r="355" spans="1:8" x14ac:dyDescent="0.15">
      <c r="A355">
        <v>354</v>
      </c>
      <c r="B355" t="s">
        <v>557</v>
      </c>
      <c r="C355" t="s">
        <v>8215</v>
      </c>
      <c r="D355" t="s">
        <v>337</v>
      </c>
      <c r="E355" s="2" t="s">
        <v>232</v>
      </c>
      <c r="F355" t="s">
        <v>13921</v>
      </c>
      <c r="G355" s="2" t="s">
        <v>6534</v>
      </c>
      <c r="H355" t="s">
        <v>13553</v>
      </c>
    </row>
    <row r="356" spans="1:8" x14ac:dyDescent="0.15">
      <c r="A356">
        <v>355</v>
      </c>
      <c r="B356" t="s">
        <v>558</v>
      </c>
      <c r="C356" t="s">
        <v>8216</v>
      </c>
      <c r="D356" t="s">
        <v>337</v>
      </c>
      <c r="E356" s="2" t="s">
        <v>232</v>
      </c>
      <c r="F356" t="s">
        <v>13906</v>
      </c>
      <c r="G356" s="2" t="s">
        <v>6535</v>
      </c>
      <c r="H356" t="s">
        <v>13553</v>
      </c>
    </row>
    <row r="357" spans="1:8" x14ac:dyDescent="0.15">
      <c r="A357">
        <v>356</v>
      </c>
      <c r="B357" t="s">
        <v>559</v>
      </c>
      <c r="C357" t="s">
        <v>8217</v>
      </c>
      <c r="D357" t="s">
        <v>337</v>
      </c>
      <c r="E357" s="2" t="s">
        <v>232</v>
      </c>
      <c r="F357" t="s">
        <v>13921</v>
      </c>
      <c r="G357" s="2" t="s">
        <v>6536</v>
      </c>
      <c r="H357" t="s">
        <v>13553</v>
      </c>
    </row>
    <row r="358" spans="1:8" x14ac:dyDescent="0.15">
      <c r="A358">
        <v>357</v>
      </c>
      <c r="B358" t="s">
        <v>567</v>
      </c>
      <c r="C358" t="s">
        <v>8218</v>
      </c>
      <c r="D358" t="s">
        <v>337</v>
      </c>
      <c r="E358" s="2" t="s">
        <v>232</v>
      </c>
      <c r="F358" t="s">
        <v>13918</v>
      </c>
      <c r="G358" s="2" t="s">
        <v>6537</v>
      </c>
      <c r="H358" t="s">
        <v>13553</v>
      </c>
    </row>
    <row r="359" spans="1:8" x14ac:dyDescent="0.15">
      <c r="A359">
        <v>358</v>
      </c>
      <c r="B359" t="s">
        <v>569</v>
      </c>
      <c r="C359" t="s">
        <v>8219</v>
      </c>
      <c r="D359" t="s">
        <v>337</v>
      </c>
      <c r="E359" s="2" t="s">
        <v>232</v>
      </c>
      <c r="F359" t="s">
        <v>13921</v>
      </c>
      <c r="G359" s="2" t="s">
        <v>6538</v>
      </c>
      <c r="H359" t="s">
        <v>13553</v>
      </c>
    </row>
    <row r="360" spans="1:8" x14ac:dyDescent="0.15">
      <c r="A360">
        <v>359</v>
      </c>
      <c r="B360" t="s">
        <v>562</v>
      </c>
      <c r="C360" t="s">
        <v>8220</v>
      </c>
      <c r="D360" t="s">
        <v>337</v>
      </c>
      <c r="E360" s="2" t="s">
        <v>232</v>
      </c>
      <c r="F360" t="s">
        <v>13924</v>
      </c>
      <c r="G360" s="2" t="s">
        <v>6539</v>
      </c>
      <c r="H360" t="s">
        <v>13553</v>
      </c>
    </row>
    <row r="361" spans="1:8" x14ac:dyDescent="0.15">
      <c r="A361">
        <v>360</v>
      </c>
      <c r="B361" t="s">
        <v>561</v>
      </c>
      <c r="C361" t="s">
        <v>8221</v>
      </c>
      <c r="D361" t="s">
        <v>337</v>
      </c>
      <c r="E361" s="2" t="s">
        <v>232</v>
      </c>
      <c r="F361" t="s">
        <v>13910</v>
      </c>
      <c r="G361" s="2" t="s">
        <v>6378</v>
      </c>
      <c r="H361" t="s">
        <v>13553</v>
      </c>
    </row>
    <row r="362" spans="1:8" x14ac:dyDescent="0.15">
      <c r="A362">
        <v>361</v>
      </c>
      <c r="B362" t="s">
        <v>560</v>
      </c>
      <c r="C362" t="s">
        <v>8222</v>
      </c>
      <c r="D362" t="s">
        <v>337</v>
      </c>
      <c r="E362" s="2" t="s">
        <v>232</v>
      </c>
      <c r="F362" t="s">
        <v>13944</v>
      </c>
      <c r="G362" s="2" t="s">
        <v>6540</v>
      </c>
      <c r="H362" t="s">
        <v>13553</v>
      </c>
    </row>
    <row r="363" spans="1:8" x14ac:dyDescent="0.15">
      <c r="A363">
        <v>362</v>
      </c>
      <c r="B363" t="s">
        <v>568</v>
      </c>
      <c r="C363" t="s">
        <v>8223</v>
      </c>
      <c r="D363" t="s">
        <v>337</v>
      </c>
      <c r="E363" s="2" t="s">
        <v>232</v>
      </c>
      <c r="F363" t="s">
        <v>13924</v>
      </c>
      <c r="G363" s="2" t="s">
        <v>6541</v>
      </c>
      <c r="H363" t="s">
        <v>13553</v>
      </c>
    </row>
    <row r="364" spans="1:8" x14ac:dyDescent="0.15">
      <c r="A364">
        <v>363</v>
      </c>
      <c r="B364" t="s">
        <v>563</v>
      </c>
      <c r="C364" t="s">
        <v>8224</v>
      </c>
      <c r="D364" t="s">
        <v>337</v>
      </c>
      <c r="E364" s="2" t="s">
        <v>232</v>
      </c>
      <c r="F364" t="s">
        <v>13912</v>
      </c>
      <c r="G364" s="2" t="s">
        <v>6542</v>
      </c>
      <c r="H364" t="s">
        <v>13553</v>
      </c>
    </row>
    <row r="365" spans="1:8" x14ac:dyDescent="0.15">
      <c r="A365">
        <v>364</v>
      </c>
      <c r="B365" t="s">
        <v>2166</v>
      </c>
      <c r="C365" t="s">
        <v>8225</v>
      </c>
      <c r="D365" t="s">
        <v>337</v>
      </c>
      <c r="E365" s="2" t="s">
        <v>231</v>
      </c>
      <c r="F365" t="s">
        <v>13906</v>
      </c>
      <c r="G365" s="2" t="s">
        <v>6543</v>
      </c>
      <c r="H365" t="s">
        <v>13553</v>
      </c>
    </row>
    <row r="366" spans="1:8" x14ac:dyDescent="0.15">
      <c r="A366">
        <v>365</v>
      </c>
      <c r="B366" t="s">
        <v>2268</v>
      </c>
      <c r="C366" t="s">
        <v>8226</v>
      </c>
      <c r="D366" t="s">
        <v>337</v>
      </c>
      <c r="E366" s="2" t="s">
        <v>231</v>
      </c>
      <c r="F366" t="s">
        <v>13910</v>
      </c>
      <c r="G366" s="2" t="s">
        <v>6544</v>
      </c>
      <c r="H366" t="s">
        <v>13553</v>
      </c>
    </row>
    <row r="367" spans="1:8" x14ac:dyDescent="0.15">
      <c r="A367">
        <v>366</v>
      </c>
      <c r="B367" t="s">
        <v>2976</v>
      </c>
      <c r="C367" t="s">
        <v>8227</v>
      </c>
      <c r="D367" t="s">
        <v>337</v>
      </c>
      <c r="E367" s="2" t="s">
        <v>231</v>
      </c>
      <c r="F367" t="s">
        <v>13906</v>
      </c>
      <c r="G367" s="2" t="s">
        <v>6545</v>
      </c>
      <c r="H367" t="s">
        <v>13553</v>
      </c>
    </row>
    <row r="368" spans="1:8" x14ac:dyDescent="0.15">
      <c r="A368">
        <v>367</v>
      </c>
      <c r="B368" t="s">
        <v>2165</v>
      </c>
      <c r="C368" t="s">
        <v>8228</v>
      </c>
      <c r="D368" t="s">
        <v>337</v>
      </c>
      <c r="E368" s="2" t="s">
        <v>231</v>
      </c>
      <c r="F368" t="s">
        <v>13906</v>
      </c>
      <c r="G368" s="2" t="s">
        <v>6546</v>
      </c>
      <c r="H368" t="s">
        <v>13553</v>
      </c>
    </row>
    <row r="369" spans="1:8" x14ac:dyDescent="0.15">
      <c r="A369">
        <v>368</v>
      </c>
      <c r="B369" t="s">
        <v>2168</v>
      </c>
      <c r="C369" t="s">
        <v>8229</v>
      </c>
      <c r="D369" t="s">
        <v>337</v>
      </c>
      <c r="E369" s="2" t="s">
        <v>231</v>
      </c>
      <c r="F369" t="s">
        <v>13906</v>
      </c>
      <c r="G369" s="2" t="s">
        <v>6547</v>
      </c>
      <c r="H369" t="s">
        <v>13553</v>
      </c>
    </row>
    <row r="370" spans="1:8" x14ac:dyDescent="0.15">
      <c r="A370">
        <v>369</v>
      </c>
      <c r="B370" t="s">
        <v>2162</v>
      </c>
      <c r="C370" t="s">
        <v>8230</v>
      </c>
      <c r="D370" t="s">
        <v>337</v>
      </c>
      <c r="E370" s="2" t="s">
        <v>231</v>
      </c>
      <c r="F370" t="s">
        <v>13908</v>
      </c>
      <c r="G370" s="2" t="s">
        <v>6544</v>
      </c>
      <c r="H370" t="s">
        <v>13553</v>
      </c>
    </row>
    <row r="371" spans="1:8" x14ac:dyDescent="0.15">
      <c r="A371">
        <v>370</v>
      </c>
      <c r="B371" t="s">
        <v>2163</v>
      </c>
      <c r="C371" t="s">
        <v>8231</v>
      </c>
      <c r="D371" t="s">
        <v>337</v>
      </c>
      <c r="E371" s="2" t="s">
        <v>231</v>
      </c>
      <c r="F371" t="s">
        <v>13937</v>
      </c>
      <c r="G371" s="2" t="s">
        <v>6548</v>
      </c>
      <c r="H371" t="s">
        <v>13553</v>
      </c>
    </row>
    <row r="372" spans="1:8" x14ac:dyDescent="0.15">
      <c r="A372">
        <v>371</v>
      </c>
      <c r="B372" t="s">
        <v>2266</v>
      </c>
      <c r="C372" t="s">
        <v>8232</v>
      </c>
      <c r="D372" t="s">
        <v>337</v>
      </c>
      <c r="E372" s="2" t="s">
        <v>231</v>
      </c>
      <c r="F372" t="s">
        <v>13915</v>
      </c>
      <c r="G372" s="2" t="s">
        <v>6549</v>
      </c>
      <c r="H372" t="s">
        <v>13553</v>
      </c>
    </row>
    <row r="373" spans="1:8" x14ac:dyDescent="0.15">
      <c r="A373">
        <v>372</v>
      </c>
      <c r="B373" t="s">
        <v>2267</v>
      </c>
      <c r="C373" t="s">
        <v>8233</v>
      </c>
      <c r="D373" t="s">
        <v>337</v>
      </c>
      <c r="E373" s="2" t="s">
        <v>231</v>
      </c>
      <c r="F373" t="s">
        <v>13924</v>
      </c>
      <c r="G373" s="2" t="s">
        <v>6274</v>
      </c>
      <c r="H373" t="s">
        <v>13553</v>
      </c>
    </row>
    <row r="374" spans="1:8" x14ac:dyDescent="0.15">
      <c r="A374">
        <v>373</v>
      </c>
      <c r="B374" t="s">
        <v>2977</v>
      </c>
      <c r="C374" t="s">
        <v>8234</v>
      </c>
      <c r="D374" t="s">
        <v>337</v>
      </c>
      <c r="E374" s="2" t="s">
        <v>231</v>
      </c>
      <c r="F374" t="s">
        <v>13906</v>
      </c>
      <c r="G374" s="2" t="s">
        <v>6550</v>
      </c>
      <c r="H374" t="s">
        <v>13553</v>
      </c>
    </row>
    <row r="375" spans="1:8" x14ac:dyDescent="0.15">
      <c r="A375">
        <v>374</v>
      </c>
      <c r="B375" t="s">
        <v>2161</v>
      </c>
      <c r="C375" t="s">
        <v>8235</v>
      </c>
      <c r="D375" t="s">
        <v>337</v>
      </c>
      <c r="E375" s="2" t="s">
        <v>231</v>
      </c>
      <c r="F375" t="s">
        <v>13906</v>
      </c>
      <c r="G375" s="2" t="s">
        <v>6551</v>
      </c>
      <c r="H375" t="s">
        <v>13553</v>
      </c>
    </row>
    <row r="376" spans="1:8" x14ac:dyDescent="0.15">
      <c r="A376">
        <v>375</v>
      </c>
      <c r="B376" t="s">
        <v>2164</v>
      </c>
      <c r="C376" t="s">
        <v>8236</v>
      </c>
      <c r="D376" t="s">
        <v>337</v>
      </c>
      <c r="E376" s="2" t="s">
        <v>231</v>
      </c>
      <c r="F376" t="s">
        <v>13917</v>
      </c>
      <c r="G376" s="2" t="s">
        <v>6494</v>
      </c>
      <c r="H376" t="s">
        <v>13553</v>
      </c>
    </row>
    <row r="377" spans="1:8" x14ac:dyDescent="0.15">
      <c r="A377">
        <v>376</v>
      </c>
      <c r="B377" t="s">
        <v>2167</v>
      </c>
      <c r="C377" t="s">
        <v>8237</v>
      </c>
      <c r="D377" t="s">
        <v>337</v>
      </c>
      <c r="E377" s="2" t="s">
        <v>231</v>
      </c>
      <c r="F377" t="s">
        <v>13906</v>
      </c>
      <c r="G377" s="2" t="s">
        <v>6267</v>
      </c>
      <c r="H377" t="s">
        <v>13553</v>
      </c>
    </row>
    <row r="378" spans="1:8" x14ac:dyDescent="0.15">
      <c r="A378">
        <v>377</v>
      </c>
      <c r="B378" t="s">
        <v>3797</v>
      </c>
      <c r="C378" t="s">
        <v>8238</v>
      </c>
      <c r="D378" t="s">
        <v>337</v>
      </c>
      <c r="E378" s="2" t="s">
        <v>230</v>
      </c>
      <c r="F378" t="s">
        <v>13943</v>
      </c>
      <c r="G378" s="2" t="s">
        <v>6475</v>
      </c>
      <c r="H378" t="s">
        <v>13553</v>
      </c>
    </row>
    <row r="379" spans="1:8" x14ac:dyDescent="0.15">
      <c r="A379">
        <v>378</v>
      </c>
      <c r="B379" t="s">
        <v>1711</v>
      </c>
      <c r="C379" t="s">
        <v>8239</v>
      </c>
      <c r="D379" t="s">
        <v>337</v>
      </c>
      <c r="E379" s="2" t="s">
        <v>230</v>
      </c>
      <c r="F379" t="s">
        <v>13906</v>
      </c>
      <c r="G379" s="2" t="s">
        <v>6302</v>
      </c>
      <c r="H379" t="s">
        <v>13553</v>
      </c>
    </row>
    <row r="380" spans="1:8" x14ac:dyDescent="0.15">
      <c r="A380">
        <v>379</v>
      </c>
      <c r="B380" t="s">
        <v>3798</v>
      </c>
      <c r="C380" t="s">
        <v>8240</v>
      </c>
      <c r="D380" t="s">
        <v>337</v>
      </c>
      <c r="E380" s="2" t="s">
        <v>230</v>
      </c>
      <c r="F380" t="s">
        <v>13910</v>
      </c>
      <c r="G380" s="2" t="s">
        <v>6498</v>
      </c>
      <c r="H380" t="s">
        <v>13553</v>
      </c>
    </row>
    <row r="381" spans="1:8" x14ac:dyDescent="0.15">
      <c r="A381">
        <v>380</v>
      </c>
      <c r="B381" t="s">
        <v>3799</v>
      </c>
      <c r="C381" t="s">
        <v>8241</v>
      </c>
      <c r="D381" t="s">
        <v>337</v>
      </c>
      <c r="E381" s="2" t="s">
        <v>230</v>
      </c>
      <c r="F381" t="s">
        <v>13906</v>
      </c>
      <c r="G381" s="2" t="s">
        <v>6552</v>
      </c>
      <c r="H381" t="s">
        <v>13553</v>
      </c>
    </row>
    <row r="382" spans="1:8" x14ac:dyDescent="0.15">
      <c r="A382">
        <v>381</v>
      </c>
      <c r="B382" t="s">
        <v>3800</v>
      </c>
      <c r="C382" t="s">
        <v>8242</v>
      </c>
      <c r="D382" t="s">
        <v>337</v>
      </c>
      <c r="E382" s="2" t="s">
        <v>230</v>
      </c>
      <c r="F382" t="s">
        <v>13907</v>
      </c>
      <c r="G382" s="2" t="s">
        <v>6553</v>
      </c>
      <c r="H382" t="s">
        <v>13553</v>
      </c>
    </row>
    <row r="383" spans="1:8" x14ac:dyDescent="0.15">
      <c r="A383">
        <v>382</v>
      </c>
      <c r="B383" t="s">
        <v>3801</v>
      </c>
      <c r="C383" t="s">
        <v>8243</v>
      </c>
      <c r="D383" t="s">
        <v>337</v>
      </c>
      <c r="E383" s="2" t="s">
        <v>230</v>
      </c>
      <c r="F383" t="s">
        <v>13906</v>
      </c>
      <c r="G383" s="2" t="s">
        <v>6554</v>
      </c>
      <c r="H383" t="s">
        <v>13553</v>
      </c>
    </row>
    <row r="384" spans="1:8" x14ac:dyDescent="0.15">
      <c r="A384">
        <v>383</v>
      </c>
      <c r="B384" t="s">
        <v>4289</v>
      </c>
      <c r="C384" t="s">
        <v>8244</v>
      </c>
      <c r="D384" t="s">
        <v>337</v>
      </c>
      <c r="E384" s="2" t="s">
        <v>230</v>
      </c>
      <c r="F384" t="s">
        <v>13937</v>
      </c>
      <c r="G384" s="2" t="s">
        <v>6304</v>
      </c>
      <c r="H384" t="s">
        <v>13553</v>
      </c>
    </row>
    <row r="385" spans="1:8" x14ac:dyDescent="0.15">
      <c r="A385">
        <v>384</v>
      </c>
      <c r="B385" t="s">
        <v>3802</v>
      </c>
      <c r="C385" t="s">
        <v>8245</v>
      </c>
      <c r="D385" t="s">
        <v>337</v>
      </c>
      <c r="E385" s="2" t="s">
        <v>230</v>
      </c>
      <c r="F385" t="s">
        <v>13912</v>
      </c>
      <c r="G385" s="2" t="s">
        <v>6555</v>
      </c>
      <c r="H385" t="s">
        <v>13553</v>
      </c>
    </row>
    <row r="386" spans="1:8" x14ac:dyDescent="0.15">
      <c r="A386">
        <v>385</v>
      </c>
      <c r="B386" t="s">
        <v>3803</v>
      </c>
      <c r="C386" t="s">
        <v>8246</v>
      </c>
      <c r="D386" t="s">
        <v>337</v>
      </c>
      <c r="E386" s="2" t="s">
        <v>230</v>
      </c>
      <c r="F386" t="s">
        <v>13907</v>
      </c>
      <c r="G386" s="2" t="s">
        <v>6556</v>
      </c>
      <c r="H386" t="s">
        <v>13553</v>
      </c>
    </row>
    <row r="387" spans="1:8" x14ac:dyDescent="0.15">
      <c r="A387">
        <v>386</v>
      </c>
      <c r="B387" t="s">
        <v>3804</v>
      </c>
      <c r="C387" t="s">
        <v>8247</v>
      </c>
      <c r="D387" t="s">
        <v>337</v>
      </c>
      <c r="E387" s="2" t="s">
        <v>230</v>
      </c>
      <c r="F387" t="s">
        <v>13924</v>
      </c>
      <c r="G387" s="2" t="s">
        <v>6557</v>
      </c>
      <c r="H387" t="s">
        <v>13553</v>
      </c>
    </row>
    <row r="388" spans="1:8" x14ac:dyDescent="0.15">
      <c r="A388">
        <v>387</v>
      </c>
      <c r="B388" t="s">
        <v>3805</v>
      </c>
      <c r="C388" t="s">
        <v>8248</v>
      </c>
      <c r="D388" t="s">
        <v>337</v>
      </c>
      <c r="E388" s="2" t="s">
        <v>230</v>
      </c>
      <c r="F388" t="s">
        <v>13910</v>
      </c>
      <c r="G388" s="2" t="s">
        <v>6558</v>
      </c>
      <c r="H388" t="s">
        <v>13553</v>
      </c>
    </row>
    <row r="389" spans="1:8" x14ac:dyDescent="0.15">
      <c r="A389">
        <v>388</v>
      </c>
      <c r="B389" t="s">
        <v>3806</v>
      </c>
      <c r="C389" t="s">
        <v>8249</v>
      </c>
      <c r="D389" t="s">
        <v>337</v>
      </c>
      <c r="E389" s="2" t="s">
        <v>230</v>
      </c>
      <c r="F389" t="s">
        <v>13912</v>
      </c>
      <c r="G389" s="2" t="s">
        <v>6559</v>
      </c>
      <c r="H389" t="s">
        <v>13553</v>
      </c>
    </row>
    <row r="390" spans="1:8" x14ac:dyDescent="0.15">
      <c r="A390">
        <v>389</v>
      </c>
      <c r="B390" t="s">
        <v>3807</v>
      </c>
      <c r="C390" t="s">
        <v>8250</v>
      </c>
      <c r="D390" t="s">
        <v>337</v>
      </c>
      <c r="E390" s="2" t="s">
        <v>230</v>
      </c>
      <c r="F390" t="s">
        <v>13910</v>
      </c>
      <c r="G390" s="2" t="s">
        <v>6560</v>
      </c>
      <c r="H390" t="s">
        <v>13553</v>
      </c>
    </row>
    <row r="391" spans="1:8" x14ac:dyDescent="0.15">
      <c r="A391">
        <v>390</v>
      </c>
      <c r="B391" t="s">
        <v>3808</v>
      </c>
      <c r="C391" t="s">
        <v>8251</v>
      </c>
      <c r="D391" t="s">
        <v>337</v>
      </c>
      <c r="E391" s="2" t="s">
        <v>230</v>
      </c>
      <c r="F391" t="s">
        <v>13907</v>
      </c>
      <c r="G391" s="2" t="s">
        <v>6426</v>
      </c>
      <c r="H391" t="s">
        <v>13553</v>
      </c>
    </row>
    <row r="392" spans="1:8" x14ac:dyDescent="0.15">
      <c r="A392">
        <v>391</v>
      </c>
      <c r="B392" t="s">
        <v>3809</v>
      </c>
      <c r="C392" t="s">
        <v>8252</v>
      </c>
      <c r="D392" t="s">
        <v>337</v>
      </c>
      <c r="E392" s="2" t="s">
        <v>230</v>
      </c>
      <c r="F392" t="s">
        <v>13906</v>
      </c>
      <c r="G392" s="2" t="s">
        <v>6561</v>
      </c>
      <c r="H392" t="s">
        <v>13553</v>
      </c>
    </row>
    <row r="393" spans="1:8" x14ac:dyDescent="0.15">
      <c r="A393">
        <v>392</v>
      </c>
      <c r="B393" t="s">
        <v>3810</v>
      </c>
      <c r="C393" t="s">
        <v>8253</v>
      </c>
      <c r="D393" t="s">
        <v>337</v>
      </c>
      <c r="E393" s="2" t="s">
        <v>230</v>
      </c>
      <c r="F393" t="s">
        <v>13907</v>
      </c>
      <c r="G393" s="2" t="s">
        <v>6562</v>
      </c>
      <c r="H393" t="s">
        <v>13553</v>
      </c>
    </row>
    <row r="394" spans="1:8" x14ac:dyDescent="0.15">
      <c r="A394">
        <v>393</v>
      </c>
      <c r="B394" t="s">
        <v>3811</v>
      </c>
      <c r="C394" t="s">
        <v>8254</v>
      </c>
      <c r="D394" t="s">
        <v>337</v>
      </c>
      <c r="E394" s="2" t="s">
        <v>230</v>
      </c>
      <c r="F394" t="s">
        <v>13910</v>
      </c>
      <c r="G394" s="2" t="s">
        <v>6435</v>
      </c>
      <c r="H394" t="s">
        <v>13553</v>
      </c>
    </row>
    <row r="395" spans="1:8" x14ac:dyDescent="0.15">
      <c r="A395">
        <v>394</v>
      </c>
      <c r="B395" t="s">
        <v>3812</v>
      </c>
      <c r="C395" t="s">
        <v>8255</v>
      </c>
      <c r="D395" t="s">
        <v>337</v>
      </c>
      <c r="E395" s="2" t="s">
        <v>230</v>
      </c>
      <c r="F395" t="s">
        <v>13906</v>
      </c>
      <c r="G395" s="2" t="s">
        <v>6563</v>
      </c>
      <c r="H395" t="s">
        <v>13553</v>
      </c>
    </row>
    <row r="396" spans="1:8" x14ac:dyDescent="0.15">
      <c r="A396">
        <v>395</v>
      </c>
      <c r="B396" t="s">
        <v>3813</v>
      </c>
      <c r="C396" t="s">
        <v>8256</v>
      </c>
      <c r="D396" t="s">
        <v>337</v>
      </c>
      <c r="E396" s="2" t="s">
        <v>230</v>
      </c>
      <c r="F396" t="s">
        <v>13907</v>
      </c>
      <c r="G396" s="2" t="s">
        <v>6353</v>
      </c>
      <c r="H396" t="s">
        <v>13553</v>
      </c>
    </row>
    <row r="397" spans="1:8" x14ac:dyDescent="0.15">
      <c r="A397">
        <v>396</v>
      </c>
      <c r="B397" t="s">
        <v>3814</v>
      </c>
      <c r="C397" t="s">
        <v>8257</v>
      </c>
      <c r="D397" t="s">
        <v>337</v>
      </c>
      <c r="E397" s="2" t="s">
        <v>230</v>
      </c>
      <c r="F397" t="s">
        <v>13944</v>
      </c>
      <c r="G397" s="2" t="s">
        <v>6564</v>
      </c>
      <c r="H397" t="s">
        <v>13553</v>
      </c>
    </row>
    <row r="398" spans="1:8" x14ac:dyDescent="0.15">
      <c r="A398">
        <v>397</v>
      </c>
      <c r="B398" t="s">
        <v>3815</v>
      </c>
      <c r="C398" t="s">
        <v>8258</v>
      </c>
      <c r="D398" t="s">
        <v>337</v>
      </c>
      <c r="E398" s="2" t="s">
        <v>230</v>
      </c>
      <c r="F398" t="s">
        <v>13908</v>
      </c>
      <c r="G398" s="2" t="s">
        <v>6349</v>
      </c>
      <c r="H398" t="s">
        <v>13553</v>
      </c>
    </row>
    <row r="399" spans="1:8" x14ac:dyDescent="0.15">
      <c r="A399">
        <v>398</v>
      </c>
      <c r="B399" t="s">
        <v>3816</v>
      </c>
      <c r="C399" t="s">
        <v>8259</v>
      </c>
      <c r="D399" t="s">
        <v>337</v>
      </c>
      <c r="E399" s="2" t="s">
        <v>230</v>
      </c>
      <c r="F399" t="s">
        <v>13917</v>
      </c>
      <c r="G399" s="2" t="s">
        <v>6326</v>
      </c>
      <c r="H399" t="s">
        <v>13553</v>
      </c>
    </row>
    <row r="400" spans="1:8" x14ac:dyDescent="0.15">
      <c r="A400">
        <v>399</v>
      </c>
      <c r="B400" t="s">
        <v>4290</v>
      </c>
      <c r="C400" t="s">
        <v>8260</v>
      </c>
      <c r="D400" t="s">
        <v>13564</v>
      </c>
      <c r="E400" s="2" t="s">
        <v>70</v>
      </c>
      <c r="F400" t="s">
        <v>13907</v>
      </c>
      <c r="G400" s="2" t="s">
        <v>6565</v>
      </c>
      <c r="H400" t="s">
        <v>13553</v>
      </c>
    </row>
    <row r="401" spans="1:8" x14ac:dyDescent="0.15">
      <c r="A401">
        <v>400</v>
      </c>
      <c r="B401" t="s">
        <v>4291</v>
      </c>
      <c r="C401" t="s">
        <v>8261</v>
      </c>
      <c r="D401" t="s">
        <v>337</v>
      </c>
      <c r="E401" s="2" t="s">
        <v>7855</v>
      </c>
      <c r="F401" t="s">
        <v>13915</v>
      </c>
      <c r="G401" s="2" t="s">
        <v>6566</v>
      </c>
      <c r="H401" t="s">
        <v>13553</v>
      </c>
    </row>
    <row r="402" spans="1:8" x14ac:dyDescent="0.15">
      <c r="A402">
        <v>401</v>
      </c>
      <c r="B402" t="s">
        <v>4292</v>
      </c>
      <c r="C402" t="s">
        <v>8262</v>
      </c>
      <c r="D402" t="s">
        <v>337</v>
      </c>
      <c r="E402" s="2" t="s">
        <v>7855</v>
      </c>
      <c r="F402" t="s">
        <v>13915</v>
      </c>
      <c r="G402" s="2" t="s">
        <v>6566</v>
      </c>
      <c r="H402" t="s">
        <v>13553</v>
      </c>
    </row>
    <row r="403" spans="1:8" x14ac:dyDescent="0.15">
      <c r="A403">
        <v>402</v>
      </c>
      <c r="B403" t="s">
        <v>593</v>
      </c>
      <c r="C403" t="s">
        <v>8263</v>
      </c>
      <c r="D403" t="s">
        <v>13564</v>
      </c>
      <c r="E403" s="2" t="s">
        <v>67</v>
      </c>
      <c r="F403" t="s">
        <v>13931</v>
      </c>
      <c r="G403" s="2" t="s">
        <v>6567</v>
      </c>
      <c r="H403" t="s">
        <v>13553</v>
      </c>
    </row>
    <row r="404" spans="1:8" x14ac:dyDescent="0.15">
      <c r="A404">
        <v>403</v>
      </c>
      <c r="B404" t="s">
        <v>594</v>
      </c>
      <c r="C404" t="s">
        <v>8264</v>
      </c>
      <c r="D404" t="s">
        <v>337</v>
      </c>
      <c r="E404" s="2" t="s">
        <v>232</v>
      </c>
      <c r="F404" t="s">
        <v>13943</v>
      </c>
      <c r="G404" s="2" t="s">
        <v>6568</v>
      </c>
      <c r="H404" t="s">
        <v>13553</v>
      </c>
    </row>
    <row r="405" spans="1:8" x14ac:dyDescent="0.15">
      <c r="A405">
        <v>404</v>
      </c>
      <c r="B405" t="s">
        <v>595</v>
      </c>
      <c r="C405" t="s">
        <v>8265</v>
      </c>
      <c r="D405" t="s">
        <v>337</v>
      </c>
      <c r="E405" s="2" t="s">
        <v>232</v>
      </c>
      <c r="F405" t="s">
        <v>13915</v>
      </c>
      <c r="G405" s="2" t="s">
        <v>6569</v>
      </c>
      <c r="H405" t="s">
        <v>13553</v>
      </c>
    </row>
    <row r="406" spans="1:8" x14ac:dyDescent="0.15">
      <c r="A406">
        <v>405</v>
      </c>
      <c r="B406" t="s">
        <v>597</v>
      </c>
      <c r="C406" t="s">
        <v>8266</v>
      </c>
      <c r="D406" t="s">
        <v>337</v>
      </c>
      <c r="E406" s="2" t="s">
        <v>232</v>
      </c>
      <c r="F406" t="s">
        <v>13912</v>
      </c>
      <c r="G406" s="2" t="s">
        <v>6570</v>
      </c>
      <c r="H406" t="s">
        <v>13553</v>
      </c>
    </row>
    <row r="407" spans="1:8" x14ac:dyDescent="0.15">
      <c r="A407">
        <v>406</v>
      </c>
      <c r="B407" t="s">
        <v>598</v>
      </c>
      <c r="C407" t="s">
        <v>8267</v>
      </c>
      <c r="D407" t="s">
        <v>337</v>
      </c>
      <c r="E407" s="2" t="s">
        <v>232</v>
      </c>
      <c r="F407" t="s">
        <v>13912</v>
      </c>
      <c r="G407" s="2" t="s">
        <v>6571</v>
      </c>
      <c r="H407" t="s">
        <v>13553</v>
      </c>
    </row>
    <row r="408" spans="1:8" x14ac:dyDescent="0.15">
      <c r="A408">
        <v>407</v>
      </c>
      <c r="B408" t="s">
        <v>599</v>
      </c>
      <c r="C408" t="s">
        <v>8268</v>
      </c>
      <c r="D408" t="s">
        <v>337</v>
      </c>
      <c r="E408" s="2" t="s">
        <v>232</v>
      </c>
      <c r="F408" t="s">
        <v>13915</v>
      </c>
      <c r="G408" s="2" t="s">
        <v>6572</v>
      </c>
      <c r="H408" t="s">
        <v>13553</v>
      </c>
    </row>
    <row r="409" spans="1:8" x14ac:dyDescent="0.15">
      <c r="A409">
        <v>408</v>
      </c>
      <c r="B409" t="s">
        <v>600</v>
      </c>
      <c r="C409" t="s">
        <v>8269</v>
      </c>
      <c r="D409" t="s">
        <v>337</v>
      </c>
      <c r="E409" s="2" t="s">
        <v>232</v>
      </c>
      <c r="F409" t="s">
        <v>13906</v>
      </c>
      <c r="G409" s="2" t="s">
        <v>6573</v>
      </c>
      <c r="H409" t="s">
        <v>13553</v>
      </c>
    </row>
    <row r="410" spans="1:8" x14ac:dyDescent="0.15">
      <c r="A410">
        <v>409</v>
      </c>
      <c r="B410" t="s">
        <v>601</v>
      </c>
      <c r="C410" t="s">
        <v>8270</v>
      </c>
      <c r="D410" t="s">
        <v>337</v>
      </c>
      <c r="E410" s="2" t="s">
        <v>232</v>
      </c>
      <c r="F410" t="s">
        <v>13910</v>
      </c>
      <c r="G410" s="2" t="s">
        <v>6574</v>
      </c>
      <c r="H410" t="s">
        <v>13553</v>
      </c>
    </row>
    <row r="411" spans="1:8" x14ac:dyDescent="0.15">
      <c r="A411">
        <v>410</v>
      </c>
      <c r="B411" t="s">
        <v>602</v>
      </c>
      <c r="C411" t="s">
        <v>8271</v>
      </c>
      <c r="D411" t="s">
        <v>337</v>
      </c>
      <c r="E411" s="2" t="s">
        <v>232</v>
      </c>
      <c r="F411" t="s">
        <v>13906</v>
      </c>
      <c r="G411" s="2" t="s">
        <v>6575</v>
      </c>
      <c r="H411" t="s">
        <v>13553</v>
      </c>
    </row>
    <row r="412" spans="1:8" x14ac:dyDescent="0.15">
      <c r="A412">
        <v>411</v>
      </c>
      <c r="B412" t="s">
        <v>603</v>
      </c>
      <c r="C412" t="s">
        <v>8272</v>
      </c>
      <c r="D412" t="s">
        <v>337</v>
      </c>
      <c r="E412" s="2" t="s">
        <v>232</v>
      </c>
      <c r="F412" t="s">
        <v>13906</v>
      </c>
      <c r="G412" s="2" t="s">
        <v>6576</v>
      </c>
      <c r="H412" t="s">
        <v>13553</v>
      </c>
    </row>
    <row r="413" spans="1:8" x14ac:dyDescent="0.15">
      <c r="A413">
        <v>412</v>
      </c>
      <c r="B413" t="s">
        <v>604</v>
      </c>
      <c r="C413" t="s">
        <v>8273</v>
      </c>
      <c r="D413" t="s">
        <v>337</v>
      </c>
      <c r="E413" s="2" t="s">
        <v>232</v>
      </c>
      <c r="F413" t="s">
        <v>13906</v>
      </c>
      <c r="G413" s="2" t="s">
        <v>6532</v>
      </c>
      <c r="H413" t="s">
        <v>13553</v>
      </c>
    </row>
    <row r="414" spans="1:8" x14ac:dyDescent="0.15">
      <c r="A414">
        <v>413</v>
      </c>
      <c r="B414" t="s">
        <v>605</v>
      </c>
      <c r="C414" t="s">
        <v>8274</v>
      </c>
      <c r="D414" t="s">
        <v>337</v>
      </c>
      <c r="E414" s="2" t="s">
        <v>232</v>
      </c>
      <c r="F414" t="s">
        <v>13917</v>
      </c>
      <c r="G414" s="2" t="s">
        <v>6577</v>
      </c>
      <c r="H414" t="s">
        <v>13553</v>
      </c>
    </row>
    <row r="415" spans="1:8" x14ac:dyDescent="0.15">
      <c r="A415">
        <v>414</v>
      </c>
      <c r="B415" t="s">
        <v>606</v>
      </c>
      <c r="C415" t="s">
        <v>8275</v>
      </c>
      <c r="D415" t="s">
        <v>337</v>
      </c>
      <c r="E415" s="2" t="s">
        <v>232</v>
      </c>
      <c r="F415" t="s">
        <v>13906</v>
      </c>
      <c r="G415" s="2" t="s">
        <v>6578</v>
      </c>
      <c r="H415" t="s">
        <v>13553</v>
      </c>
    </row>
    <row r="416" spans="1:8" x14ac:dyDescent="0.15">
      <c r="A416">
        <v>415</v>
      </c>
      <c r="B416" t="s">
        <v>607</v>
      </c>
      <c r="C416" t="s">
        <v>8276</v>
      </c>
      <c r="D416" t="s">
        <v>337</v>
      </c>
      <c r="E416" s="2" t="s">
        <v>231</v>
      </c>
      <c r="F416" t="s">
        <v>13910</v>
      </c>
      <c r="G416" s="2" t="s">
        <v>6259</v>
      </c>
      <c r="H416" t="s">
        <v>13553</v>
      </c>
    </row>
    <row r="417" spans="1:8" x14ac:dyDescent="0.15">
      <c r="A417">
        <v>416</v>
      </c>
      <c r="B417" t="s">
        <v>608</v>
      </c>
      <c r="C417" t="s">
        <v>8277</v>
      </c>
      <c r="D417" t="s">
        <v>337</v>
      </c>
      <c r="E417" s="2" t="s">
        <v>231</v>
      </c>
      <c r="F417" t="s">
        <v>13944</v>
      </c>
      <c r="G417" s="2" t="s">
        <v>6579</v>
      </c>
      <c r="H417" t="s">
        <v>13553</v>
      </c>
    </row>
    <row r="418" spans="1:8" x14ac:dyDescent="0.15">
      <c r="A418">
        <v>417</v>
      </c>
      <c r="B418" t="s">
        <v>4293</v>
      </c>
      <c r="C418" t="s">
        <v>8278</v>
      </c>
      <c r="D418" t="s">
        <v>337</v>
      </c>
      <c r="E418" s="2" t="s">
        <v>231</v>
      </c>
      <c r="F418" t="s">
        <v>13941</v>
      </c>
      <c r="G418" s="2" t="s">
        <v>6580</v>
      </c>
      <c r="H418" t="s">
        <v>13553</v>
      </c>
    </row>
    <row r="419" spans="1:8" x14ac:dyDescent="0.15">
      <c r="A419">
        <v>418</v>
      </c>
      <c r="B419" t="s">
        <v>609</v>
      </c>
      <c r="C419" t="s">
        <v>8279</v>
      </c>
      <c r="D419" t="s">
        <v>337</v>
      </c>
      <c r="E419" s="2" t="s">
        <v>231</v>
      </c>
      <c r="F419" t="s">
        <v>13906</v>
      </c>
      <c r="G419" s="2" t="s">
        <v>6581</v>
      </c>
      <c r="H419" t="s">
        <v>13553</v>
      </c>
    </row>
    <row r="420" spans="1:8" x14ac:dyDescent="0.15">
      <c r="A420">
        <v>419</v>
      </c>
      <c r="B420" t="s">
        <v>4294</v>
      </c>
      <c r="C420" t="s">
        <v>8280</v>
      </c>
      <c r="D420" t="s">
        <v>337</v>
      </c>
      <c r="E420" s="2" t="s">
        <v>231</v>
      </c>
      <c r="F420" t="s">
        <v>13932</v>
      </c>
      <c r="G420" s="2" t="s">
        <v>6582</v>
      </c>
      <c r="H420" t="s">
        <v>13553</v>
      </c>
    </row>
    <row r="421" spans="1:8" x14ac:dyDescent="0.15">
      <c r="A421">
        <v>420</v>
      </c>
      <c r="B421" t="s">
        <v>610</v>
      </c>
      <c r="C421" t="s">
        <v>8281</v>
      </c>
      <c r="D421" t="s">
        <v>337</v>
      </c>
      <c r="E421" s="2" t="s">
        <v>231</v>
      </c>
      <c r="F421" t="s">
        <v>13906</v>
      </c>
      <c r="G421" s="2" t="s">
        <v>6403</v>
      </c>
      <c r="H421" t="s">
        <v>13553</v>
      </c>
    </row>
    <row r="422" spans="1:8" x14ac:dyDescent="0.15">
      <c r="A422">
        <v>421</v>
      </c>
      <c r="B422" t="s">
        <v>611</v>
      </c>
      <c r="C422" t="s">
        <v>8282</v>
      </c>
      <c r="D422" t="s">
        <v>337</v>
      </c>
      <c r="E422" s="2" t="s">
        <v>231</v>
      </c>
      <c r="F422" t="s">
        <v>13906</v>
      </c>
      <c r="G422" s="2" t="s">
        <v>6583</v>
      </c>
      <c r="H422" t="s">
        <v>13553</v>
      </c>
    </row>
    <row r="423" spans="1:8" x14ac:dyDescent="0.15">
      <c r="A423">
        <v>422</v>
      </c>
      <c r="B423" t="s">
        <v>612</v>
      </c>
      <c r="C423" t="s">
        <v>8283</v>
      </c>
      <c r="D423" t="s">
        <v>337</v>
      </c>
      <c r="E423" s="2" t="s">
        <v>231</v>
      </c>
      <c r="F423" t="s">
        <v>13934</v>
      </c>
      <c r="G423" s="2" t="s">
        <v>6584</v>
      </c>
      <c r="H423" t="s">
        <v>13553</v>
      </c>
    </row>
    <row r="424" spans="1:8" x14ac:dyDescent="0.15">
      <c r="A424">
        <v>423</v>
      </c>
      <c r="B424" t="s">
        <v>613</v>
      </c>
      <c r="C424" t="s">
        <v>8284</v>
      </c>
      <c r="D424" t="s">
        <v>337</v>
      </c>
      <c r="E424" s="2" t="s">
        <v>231</v>
      </c>
      <c r="F424" t="s">
        <v>13921</v>
      </c>
      <c r="G424" s="2" t="s">
        <v>6585</v>
      </c>
      <c r="H424" t="s">
        <v>13553</v>
      </c>
    </row>
    <row r="425" spans="1:8" x14ac:dyDescent="0.15">
      <c r="A425">
        <v>424</v>
      </c>
      <c r="B425" t="s">
        <v>2264</v>
      </c>
      <c r="C425" t="s">
        <v>8285</v>
      </c>
      <c r="D425" t="s">
        <v>337</v>
      </c>
      <c r="E425" s="2" t="s">
        <v>231</v>
      </c>
      <c r="F425" t="s">
        <v>13906</v>
      </c>
      <c r="G425" s="2" t="s">
        <v>6338</v>
      </c>
      <c r="H425" t="s">
        <v>13553</v>
      </c>
    </row>
    <row r="426" spans="1:8" x14ac:dyDescent="0.15">
      <c r="A426">
        <v>425</v>
      </c>
      <c r="B426" t="s">
        <v>2263</v>
      </c>
      <c r="C426" t="s">
        <v>8286</v>
      </c>
      <c r="D426" t="s">
        <v>337</v>
      </c>
      <c r="E426" s="2" t="s">
        <v>231</v>
      </c>
      <c r="F426" t="s">
        <v>13910</v>
      </c>
      <c r="G426" s="2" t="s">
        <v>6586</v>
      </c>
      <c r="H426" t="s">
        <v>13553</v>
      </c>
    </row>
    <row r="427" spans="1:8" x14ac:dyDescent="0.15">
      <c r="A427">
        <v>426</v>
      </c>
      <c r="B427" t="s">
        <v>2265</v>
      </c>
      <c r="C427" t="s">
        <v>8287</v>
      </c>
      <c r="D427" t="s">
        <v>337</v>
      </c>
      <c r="E427" s="2" t="s">
        <v>231</v>
      </c>
      <c r="F427" t="s">
        <v>13932</v>
      </c>
      <c r="G427" s="2" t="s">
        <v>6325</v>
      </c>
      <c r="H427" t="s">
        <v>13553</v>
      </c>
    </row>
    <row r="428" spans="1:8" x14ac:dyDescent="0.15">
      <c r="A428">
        <v>427</v>
      </c>
      <c r="B428" t="s">
        <v>2159</v>
      </c>
      <c r="C428" t="s">
        <v>8288</v>
      </c>
      <c r="D428" t="s">
        <v>337</v>
      </c>
      <c r="E428" s="2" t="s">
        <v>231</v>
      </c>
      <c r="F428" t="s">
        <v>13910</v>
      </c>
      <c r="G428" s="2" t="s">
        <v>6587</v>
      </c>
      <c r="H428" t="s">
        <v>13553</v>
      </c>
    </row>
    <row r="429" spans="1:8" x14ac:dyDescent="0.15">
      <c r="A429">
        <v>428</v>
      </c>
      <c r="B429" t="s">
        <v>2967</v>
      </c>
      <c r="C429" t="s">
        <v>8289</v>
      </c>
      <c r="D429" t="s">
        <v>337</v>
      </c>
      <c r="E429" s="2" t="s">
        <v>230</v>
      </c>
      <c r="F429" t="s">
        <v>13910</v>
      </c>
      <c r="G429" s="2" t="s">
        <v>6588</v>
      </c>
      <c r="H429" t="s">
        <v>13553</v>
      </c>
    </row>
    <row r="430" spans="1:8" x14ac:dyDescent="0.15">
      <c r="A430">
        <v>429</v>
      </c>
      <c r="B430" t="s">
        <v>2968</v>
      </c>
      <c r="C430" t="s">
        <v>8290</v>
      </c>
      <c r="D430" t="s">
        <v>337</v>
      </c>
      <c r="E430" s="2" t="s">
        <v>230</v>
      </c>
      <c r="F430" t="s">
        <v>13921</v>
      </c>
      <c r="G430" s="2" t="s">
        <v>6349</v>
      </c>
      <c r="H430" t="s">
        <v>13553</v>
      </c>
    </row>
    <row r="431" spans="1:8" x14ac:dyDescent="0.15">
      <c r="A431">
        <v>430</v>
      </c>
      <c r="B431" t="s">
        <v>2969</v>
      </c>
      <c r="C431" t="s">
        <v>8291</v>
      </c>
      <c r="D431" t="s">
        <v>337</v>
      </c>
      <c r="E431" s="2" t="s">
        <v>230</v>
      </c>
      <c r="F431" t="s">
        <v>13906</v>
      </c>
      <c r="G431" s="2" t="s">
        <v>6589</v>
      </c>
      <c r="H431" t="s">
        <v>13553</v>
      </c>
    </row>
    <row r="432" spans="1:8" x14ac:dyDescent="0.15">
      <c r="A432">
        <v>431</v>
      </c>
      <c r="B432" t="s">
        <v>2970</v>
      </c>
      <c r="C432" t="s">
        <v>8292</v>
      </c>
      <c r="D432" t="s">
        <v>337</v>
      </c>
      <c r="E432" s="2" t="s">
        <v>230</v>
      </c>
      <c r="F432" t="s">
        <v>13910</v>
      </c>
      <c r="G432" s="2" t="s">
        <v>6590</v>
      </c>
      <c r="H432" t="s">
        <v>13553</v>
      </c>
    </row>
    <row r="433" spans="1:8" x14ac:dyDescent="0.15">
      <c r="A433">
        <v>432</v>
      </c>
      <c r="B433" t="s">
        <v>2971</v>
      </c>
      <c r="C433" t="s">
        <v>8293</v>
      </c>
      <c r="D433" t="s">
        <v>337</v>
      </c>
      <c r="E433" s="2" t="s">
        <v>230</v>
      </c>
      <c r="F433" t="s">
        <v>13925</v>
      </c>
      <c r="G433" s="2" t="s">
        <v>6308</v>
      </c>
      <c r="H433" t="s">
        <v>13553</v>
      </c>
    </row>
    <row r="434" spans="1:8" x14ac:dyDescent="0.15">
      <c r="A434">
        <v>433</v>
      </c>
      <c r="B434" t="s">
        <v>2972</v>
      </c>
      <c r="C434" t="s">
        <v>8294</v>
      </c>
      <c r="D434" t="s">
        <v>337</v>
      </c>
      <c r="E434" s="2" t="s">
        <v>230</v>
      </c>
      <c r="F434" t="s">
        <v>13910</v>
      </c>
      <c r="G434" s="2" t="s">
        <v>6591</v>
      </c>
      <c r="H434" t="s">
        <v>13553</v>
      </c>
    </row>
    <row r="435" spans="1:8" x14ac:dyDescent="0.15">
      <c r="A435">
        <v>434</v>
      </c>
      <c r="B435" t="s">
        <v>2973</v>
      </c>
      <c r="C435" t="s">
        <v>8295</v>
      </c>
      <c r="D435" t="s">
        <v>337</v>
      </c>
      <c r="E435" s="2" t="s">
        <v>230</v>
      </c>
      <c r="F435" t="s">
        <v>13906</v>
      </c>
      <c r="G435" s="2" t="s">
        <v>6592</v>
      </c>
      <c r="H435" t="s">
        <v>13553</v>
      </c>
    </row>
    <row r="436" spans="1:8" x14ac:dyDescent="0.15">
      <c r="A436">
        <v>435</v>
      </c>
      <c r="B436" t="s">
        <v>2974</v>
      </c>
      <c r="C436" t="s">
        <v>8296</v>
      </c>
      <c r="D436" t="s">
        <v>337</v>
      </c>
      <c r="E436" s="2" t="s">
        <v>230</v>
      </c>
      <c r="F436" t="s">
        <v>13907</v>
      </c>
      <c r="G436" s="2" t="s">
        <v>6593</v>
      </c>
      <c r="H436" t="s">
        <v>13553</v>
      </c>
    </row>
    <row r="437" spans="1:8" x14ac:dyDescent="0.15">
      <c r="A437">
        <v>436</v>
      </c>
      <c r="B437" t="s">
        <v>2975</v>
      </c>
      <c r="C437" t="s">
        <v>8297</v>
      </c>
      <c r="D437" t="s">
        <v>337</v>
      </c>
      <c r="E437" s="2" t="s">
        <v>230</v>
      </c>
      <c r="F437" t="s">
        <v>13918</v>
      </c>
      <c r="G437" s="2" t="s">
        <v>6594</v>
      </c>
      <c r="H437" t="s">
        <v>13553</v>
      </c>
    </row>
    <row r="438" spans="1:8" x14ac:dyDescent="0.15">
      <c r="A438">
        <v>437</v>
      </c>
      <c r="B438" t="s">
        <v>2996</v>
      </c>
      <c r="C438" t="s">
        <v>8298</v>
      </c>
      <c r="D438" t="s">
        <v>337</v>
      </c>
      <c r="E438" s="2" t="s">
        <v>230</v>
      </c>
      <c r="F438" t="s">
        <v>13910</v>
      </c>
      <c r="G438" s="2" t="s">
        <v>6348</v>
      </c>
      <c r="H438" t="s">
        <v>13553</v>
      </c>
    </row>
    <row r="439" spans="1:8" x14ac:dyDescent="0.15">
      <c r="A439">
        <v>438</v>
      </c>
      <c r="B439" t="s">
        <v>4295</v>
      </c>
      <c r="C439" t="s">
        <v>8299</v>
      </c>
      <c r="D439" t="s">
        <v>337</v>
      </c>
      <c r="E439" s="2" t="s">
        <v>230</v>
      </c>
      <c r="F439" t="s">
        <v>13909</v>
      </c>
      <c r="G439" s="2" t="s">
        <v>6595</v>
      </c>
      <c r="H439" t="s">
        <v>13553</v>
      </c>
    </row>
    <row r="440" spans="1:8" x14ac:dyDescent="0.15">
      <c r="A440">
        <v>439</v>
      </c>
      <c r="B440" t="s">
        <v>4296</v>
      </c>
      <c r="C440" t="s">
        <v>8300</v>
      </c>
      <c r="D440" t="s">
        <v>337</v>
      </c>
      <c r="E440" s="2" t="s">
        <v>230</v>
      </c>
      <c r="F440" t="s">
        <v>13923</v>
      </c>
      <c r="G440" s="2" t="s">
        <v>6596</v>
      </c>
      <c r="H440" t="s">
        <v>13553</v>
      </c>
    </row>
    <row r="441" spans="1:8" x14ac:dyDescent="0.15">
      <c r="A441">
        <v>440</v>
      </c>
      <c r="B441" t="s">
        <v>3817</v>
      </c>
      <c r="C441" t="s">
        <v>8301</v>
      </c>
      <c r="D441" t="s">
        <v>337</v>
      </c>
      <c r="E441" s="2" t="s">
        <v>230</v>
      </c>
      <c r="F441" t="s">
        <v>13906</v>
      </c>
      <c r="G441" s="2" t="s">
        <v>6597</v>
      </c>
      <c r="H441" t="s">
        <v>13553</v>
      </c>
    </row>
    <row r="442" spans="1:8" x14ac:dyDescent="0.15">
      <c r="A442">
        <v>441</v>
      </c>
      <c r="B442" t="s">
        <v>4297</v>
      </c>
      <c r="C442" t="s">
        <v>8302</v>
      </c>
      <c r="D442" t="s">
        <v>337</v>
      </c>
      <c r="E442" s="2" t="s">
        <v>7855</v>
      </c>
      <c r="F442" t="s">
        <v>13932</v>
      </c>
      <c r="G442" s="2" t="s">
        <v>6598</v>
      </c>
      <c r="H442" t="s">
        <v>13553</v>
      </c>
    </row>
    <row r="443" spans="1:8" x14ac:dyDescent="0.15">
      <c r="A443">
        <v>442</v>
      </c>
      <c r="B443" t="s">
        <v>2160</v>
      </c>
      <c r="C443" t="s">
        <v>8303</v>
      </c>
      <c r="D443" t="s">
        <v>337</v>
      </c>
      <c r="E443" s="2" t="s">
        <v>231</v>
      </c>
      <c r="F443" t="s">
        <v>13906</v>
      </c>
      <c r="G443" s="2" t="s">
        <v>6599</v>
      </c>
      <c r="H443" t="s">
        <v>13553</v>
      </c>
    </row>
    <row r="444" spans="1:8" x14ac:dyDescent="0.15">
      <c r="A444">
        <v>443</v>
      </c>
      <c r="B444" t="s">
        <v>4298</v>
      </c>
      <c r="C444" t="s">
        <v>8304</v>
      </c>
      <c r="D444" t="s">
        <v>337</v>
      </c>
      <c r="E444" s="2" t="s">
        <v>7855</v>
      </c>
      <c r="F444" t="s">
        <v>13909</v>
      </c>
      <c r="G444" s="2" t="s">
        <v>6600</v>
      </c>
      <c r="H444" t="s">
        <v>13553</v>
      </c>
    </row>
    <row r="445" spans="1:8" x14ac:dyDescent="0.15">
      <c r="A445">
        <v>444</v>
      </c>
      <c r="B445" t="s">
        <v>4299</v>
      </c>
      <c r="C445" t="s">
        <v>8305</v>
      </c>
      <c r="D445" t="s">
        <v>337</v>
      </c>
      <c r="E445" s="2" t="s">
        <v>7855</v>
      </c>
      <c r="F445" t="s">
        <v>13906</v>
      </c>
      <c r="G445" s="2" t="s">
        <v>6512</v>
      </c>
      <c r="H445" t="s">
        <v>13553</v>
      </c>
    </row>
    <row r="446" spans="1:8" x14ac:dyDescent="0.15">
      <c r="A446">
        <v>445</v>
      </c>
      <c r="B446" t="s">
        <v>4300</v>
      </c>
      <c r="C446" t="s">
        <v>8306</v>
      </c>
      <c r="D446" t="s">
        <v>337</v>
      </c>
      <c r="E446" s="2" t="s">
        <v>7855</v>
      </c>
      <c r="F446" t="s">
        <v>13907</v>
      </c>
      <c r="G446" s="2" t="s">
        <v>6517</v>
      </c>
      <c r="H446" t="s">
        <v>13553</v>
      </c>
    </row>
    <row r="447" spans="1:8" x14ac:dyDescent="0.15">
      <c r="A447">
        <v>446</v>
      </c>
      <c r="B447" t="s">
        <v>4301</v>
      </c>
      <c r="C447" t="s">
        <v>8307</v>
      </c>
      <c r="D447" t="s">
        <v>337</v>
      </c>
      <c r="E447" s="2" t="s">
        <v>7855</v>
      </c>
      <c r="F447" t="s">
        <v>13933</v>
      </c>
      <c r="G447" s="2" t="s">
        <v>6601</v>
      </c>
      <c r="H447" t="s">
        <v>13553</v>
      </c>
    </row>
    <row r="448" spans="1:8" x14ac:dyDescent="0.15">
      <c r="A448">
        <v>447</v>
      </c>
      <c r="B448" t="s">
        <v>4302</v>
      </c>
      <c r="C448" t="s">
        <v>8308</v>
      </c>
      <c r="D448" t="s">
        <v>337</v>
      </c>
      <c r="E448" s="2" t="s">
        <v>7855</v>
      </c>
      <c r="F448" t="s">
        <v>13910</v>
      </c>
      <c r="G448" s="2" t="s">
        <v>6602</v>
      </c>
      <c r="H448" t="s">
        <v>13553</v>
      </c>
    </row>
    <row r="449" spans="1:8" x14ac:dyDescent="0.15">
      <c r="A449">
        <v>448</v>
      </c>
      <c r="B449" t="s">
        <v>4303</v>
      </c>
      <c r="C449" t="s">
        <v>8309</v>
      </c>
      <c r="D449" t="s">
        <v>337</v>
      </c>
      <c r="E449" s="2" t="s">
        <v>7855</v>
      </c>
      <c r="F449" t="s">
        <v>13948</v>
      </c>
      <c r="G449" s="2" t="s">
        <v>6603</v>
      </c>
      <c r="H449" t="s">
        <v>13553</v>
      </c>
    </row>
    <row r="450" spans="1:8" x14ac:dyDescent="0.15">
      <c r="A450">
        <v>449</v>
      </c>
      <c r="B450" t="s">
        <v>4304</v>
      </c>
      <c r="C450" t="s">
        <v>8310</v>
      </c>
      <c r="D450" t="s">
        <v>337</v>
      </c>
      <c r="E450" s="2" t="s">
        <v>7855</v>
      </c>
      <c r="F450" t="s">
        <v>13910</v>
      </c>
      <c r="G450" s="2" t="s">
        <v>6604</v>
      </c>
      <c r="H450" t="s">
        <v>13553</v>
      </c>
    </row>
    <row r="451" spans="1:8" x14ac:dyDescent="0.15">
      <c r="A451">
        <v>450</v>
      </c>
      <c r="B451" t="s">
        <v>4305</v>
      </c>
      <c r="C451" t="s">
        <v>8311</v>
      </c>
      <c r="D451" t="s">
        <v>337</v>
      </c>
      <c r="E451" s="2" t="s">
        <v>7855</v>
      </c>
      <c r="F451" t="s">
        <v>13910</v>
      </c>
      <c r="G451" s="2" t="s">
        <v>6605</v>
      </c>
      <c r="H451" t="s">
        <v>13553</v>
      </c>
    </row>
    <row r="452" spans="1:8" x14ac:dyDescent="0.15">
      <c r="A452">
        <v>451</v>
      </c>
      <c r="B452" t="s">
        <v>4306</v>
      </c>
      <c r="C452" t="s">
        <v>8312</v>
      </c>
      <c r="D452" t="s">
        <v>337</v>
      </c>
      <c r="E452" s="2" t="s">
        <v>7855</v>
      </c>
      <c r="F452" t="s">
        <v>13940</v>
      </c>
      <c r="G452" s="2" t="s">
        <v>6606</v>
      </c>
      <c r="H452" t="s">
        <v>13553</v>
      </c>
    </row>
    <row r="453" spans="1:8" x14ac:dyDescent="0.15">
      <c r="A453">
        <v>452</v>
      </c>
      <c r="B453" t="s">
        <v>3794</v>
      </c>
      <c r="C453" t="s">
        <v>8313</v>
      </c>
      <c r="D453" t="s">
        <v>337</v>
      </c>
      <c r="E453" s="2" t="s">
        <v>230</v>
      </c>
      <c r="F453" t="s">
        <v>13910</v>
      </c>
      <c r="G453" s="2" t="s">
        <v>6607</v>
      </c>
      <c r="H453" t="s">
        <v>13553</v>
      </c>
    </row>
    <row r="454" spans="1:8" x14ac:dyDescent="0.15">
      <c r="A454">
        <v>453</v>
      </c>
      <c r="B454" t="s">
        <v>4307</v>
      </c>
      <c r="C454" t="s">
        <v>8314</v>
      </c>
      <c r="D454" t="s">
        <v>337</v>
      </c>
      <c r="E454" s="2" t="s">
        <v>7855</v>
      </c>
      <c r="F454" t="s">
        <v>13906</v>
      </c>
      <c r="G454" s="2" t="s">
        <v>6439</v>
      </c>
      <c r="H454" t="s">
        <v>13553</v>
      </c>
    </row>
    <row r="455" spans="1:8" x14ac:dyDescent="0.15">
      <c r="A455">
        <v>454</v>
      </c>
      <c r="B455" t="s">
        <v>3793</v>
      </c>
      <c r="C455" t="s">
        <v>8315</v>
      </c>
      <c r="D455" t="s">
        <v>337</v>
      </c>
      <c r="E455" s="2" t="s">
        <v>230</v>
      </c>
      <c r="F455" t="s">
        <v>13932</v>
      </c>
      <c r="G455" s="2" t="s">
        <v>6608</v>
      </c>
      <c r="H455" t="s">
        <v>13553</v>
      </c>
    </row>
    <row r="456" spans="1:8" x14ac:dyDescent="0.15">
      <c r="A456">
        <v>455</v>
      </c>
      <c r="B456" t="s">
        <v>3792</v>
      </c>
      <c r="C456" t="s">
        <v>8316</v>
      </c>
      <c r="D456" t="s">
        <v>337</v>
      </c>
      <c r="E456" s="2" t="s">
        <v>230</v>
      </c>
      <c r="F456" t="s">
        <v>13932</v>
      </c>
      <c r="G456" s="2" t="s">
        <v>6326</v>
      </c>
      <c r="H456" t="s">
        <v>13553</v>
      </c>
    </row>
    <row r="457" spans="1:8" x14ac:dyDescent="0.15">
      <c r="A457">
        <v>456</v>
      </c>
      <c r="B457" t="s">
        <v>2262</v>
      </c>
      <c r="C457" t="s">
        <v>8317</v>
      </c>
      <c r="D457" t="s">
        <v>337</v>
      </c>
      <c r="E457" s="2" t="s">
        <v>231</v>
      </c>
      <c r="F457" t="s">
        <v>13907</v>
      </c>
      <c r="G457" s="2" t="s">
        <v>6609</v>
      </c>
      <c r="H457" t="s">
        <v>13553</v>
      </c>
    </row>
    <row r="458" spans="1:8" x14ac:dyDescent="0.15">
      <c r="A458">
        <v>457</v>
      </c>
      <c r="B458" t="s">
        <v>4308</v>
      </c>
      <c r="C458" t="s">
        <v>8318</v>
      </c>
      <c r="D458" t="s">
        <v>337</v>
      </c>
      <c r="E458" s="2" t="s">
        <v>7855</v>
      </c>
      <c r="F458" t="s">
        <v>13906</v>
      </c>
      <c r="G458" s="2" t="s">
        <v>6610</v>
      </c>
      <c r="H458" t="s">
        <v>13553</v>
      </c>
    </row>
    <row r="459" spans="1:8" x14ac:dyDescent="0.15">
      <c r="A459">
        <v>458</v>
      </c>
      <c r="B459" t="s">
        <v>2269</v>
      </c>
      <c r="C459" t="s">
        <v>8319</v>
      </c>
      <c r="D459" t="s">
        <v>337</v>
      </c>
      <c r="E459" s="2" t="s">
        <v>232</v>
      </c>
      <c r="F459" t="s">
        <v>13906</v>
      </c>
      <c r="G459" s="2" t="s">
        <v>6611</v>
      </c>
      <c r="H459" t="s">
        <v>13553</v>
      </c>
    </row>
    <row r="460" spans="1:8" x14ac:dyDescent="0.15">
      <c r="A460">
        <v>459</v>
      </c>
      <c r="B460" t="s">
        <v>2997</v>
      </c>
      <c r="C460" t="s">
        <v>8320</v>
      </c>
      <c r="D460" t="s">
        <v>337</v>
      </c>
      <c r="E460" s="2" t="s">
        <v>231</v>
      </c>
      <c r="F460" t="s">
        <v>13913</v>
      </c>
      <c r="G460" s="2" t="s">
        <v>6612</v>
      </c>
      <c r="H460" t="s">
        <v>13553</v>
      </c>
    </row>
    <row r="461" spans="1:8" x14ac:dyDescent="0.15">
      <c r="A461">
        <v>460</v>
      </c>
      <c r="B461" t="s">
        <v>4309</v>
      </c>
      <c r="C461" t="s">
        <v>8321</v>
      </c>
      <c r="D461" t="s">
        <v>337</v>
      </c>
      <c r="E461" s="2" t="s">
        <v>230</v>
      </c>
      <c r="F461" t="s">
        <v>13944</v>
      </c>
      <c r="G461" s="2" t="s">
        <v>6613</v>
      </c>
      <c r="H461" t="s">
        <v>13553</v>
      </c>
    </row>
    <row r="462" spans="1:8" x14ac:dyDescent="0.15">
      <c r="A462">
        <v>461</v>
      </c>
      <c r="B462" t="s">
        <v>3791</v>
      </c>
      <c r="C462" t="s">
        <v>8322</v>
      </c>
      <c r="D462" t="s">
        <v>337</v>
      </c>
      <c r="E462" s="2" t="s">
        <v>230</v>
      </c>
      <c r="F462" t="s">
        <v>13946</v>
      </c>
      <c r="G462" s="2" t="s">
        <v>6502</v>
      </c>
      <c r="H462" t="s">
        <v>13553</v>
      </c>
    </row>
    <row r="463" spans="1:8" x14ac:dyDescent="0.15">
      <c r="A463">
        <v>462</v>
      </c>
      <c r="B463" t="s">
        <v>596</v>
      </c>
      <c r="C463" t="s">
        <v>8323</v>
      </c>
      <c r="D463" t="s">
        <v>337</v>
      </c>
      <c r="E463" s="2" t="s">
        <v>232</v>
      </c>
      <c r="F463" t="s">
        <v>13922</v>
      </c>
      <c r="G463" s="2" t="s">
        <v>6614</v>
      </c>
      <c r="H463" t="s">
        <v>13553</v>
      </c>
    </row>
    <row r="464" spans="1:8" x14ac:dyDescent="0.15">
      <c r="A464">
        <v>463</v>
      </c>
      <c r="B464" t="s">
        <v>4310</v>
      </c>
      <c r="C464" t="s">
        <v>8324</v>
      </c>
      <c r="D464" t="s">
        <v>337</v>
      </c>
      <c r="E464" s="2" t="s">
        <v>7855</v>
      </c>
      <c r="F464" t="s">
        <v>13944</v>
      </c>
      <c r="G464" s="2" t="s">
        <v>6615</v>
      </c>
      <c r="H464" t="s">
        <v>13553</v>
      </c>
    </row>
    <row r="465" spans="1:8" x14ac:dyDescent="0.15">
      <c r="A465">
        <v>464</v>
      </c>
      <c r="B465" t="s">
        <v>829</v>
      </c>
      <c r="C465" t="s">
        <v>8325</v>
      </c>
      <c r="D465" t="s">
        <v>382</v>
      </c>
      <c r="E465" s="2" t="s">
        <v>232</v>
      </c>
      <c r="F465" t="s">
        <v>13921</v>
      </c>
      <c r="G465" s="2" t="s">
        <v>6616</v>
      </c>
      <c r="H465" t="s">
        <v>13553</v>
      </c>
    </row>
    <row r="466" spans="1:8" x14ac:dyDescent="0.15">
      <c r="A466">
        <v>465</v>
      </c>
      <c r="B466" t="s">
        <v>830</v>
      </c>
      <c r="C466" t="s">
        <v>8326</v>
      </c>
      <c r="D466" t="s">
        <v>382</v>
      </c>
      <c r="E466" s="2" t="s">
        <v>232</v>
      </c>
      <c r="F466" t="s">
        <v>13943</v>
      </c>
      <c r="G466" s="2" t="s">
        <v>6333</v>
      </c>
      <c r="H466" t="s">
        <v>13553</v>
      </c>
    </row>
    <row r="467" spans="1:8" x14ac:dyDescent="0.15">
      <c r="A467">
        <v>466</v>
      </c>
      <c r="B467" t="s">
        <v>831</v>
      </c>
      <c r="C467" t="s">
        <v>8327</v>
      </c>
      <c r="D467" t="s">
        <v>382</v>
      </c>
      <c r="E467" s="2" t="s">
        <v>232</v>
      </c>
      <c r="F467" t="s">
        <v>13928</v>
      </c>
      <c r="G467" s="2" t="s">
        <v>6379</v>
      </c>
      <c r="H467" t="s">
        <v>13553</v>
      </c>
    </row>
    <row r="468" spans="1:8" x14ac:dyDescent="0.15">
      <c r="A468">
        <v>467</v>
      </c>
      <c r="B468" t="s">
        <v>832</v>
      </c>
      <c r="C468" t="s">
        <v>8328</v>
      </c>
      <c r="D468" t="s">
        <v>382</v>
      </c>
      <c r="E468" s="2" t="s">
        <v>232</v>
      </c>
      <c r="F468" t="s">
        <v>13931</v>
      </c>
      <c r="G468" s="2" t="s">
        <v>6617</v>
      </c>
      <c r="H468" t="s">
        <v>13553</v>
      </c>
    </row>
    <row r="469" spans="1:8" x14ac:dyDescent="0.15">
      <c r="A469">
        <v>468</v>
      </c>
      <c r="B469" t="s">
        <v>833</v>
      </c>
      <c r="C469" t="s">
        <v>8329</v>
      </c>
      <c r="D469" t="s">
        <v>382</v>
      </c>
      <c r="E469" s="2" t="s">
        <v>232</v>
      </c>
      <c r="F469" t="s">
        <v>27</v>
      </c>
      <c r="G469" s="2" t="s">
        <v>6618</v>
      </c>
      <c r="H469" t="s">
        <v>13553</v>
      </c>
    </row>
    <row r="470" spans="1:8" x14ac:dyDescent="0.15">
      <c r="A470">
        <v>469</v>
      </c>
      <c r="B470" t="s">
        <v>834</v>
      </c>
      <c r="C470" t="s">
        <v>8330</v>
      </c>
      <c r="D470" t="s">
        <v>382</v>
      </c>
      <c r="E470" s="2" t="s">
        <v>232</v>
      </c>
      <c r="F470" t="s">
        <v>13915</v>
      </c>
      <c r="G470" s="2" t="s">
        <v>6619</v>
      </c>
      <c r="H470" t="s">
        <v>13553</v>
      </c>
    </row>
    <row r="471" spans="1:8" x14ac:dyDescent="0.15">
      <c r="A471">
        <v>470</v>
      </c>
      <c r="B471" t="s">
        <v>835</v>
      </c>
      <c r="C471" t="s">
        <v>8331</v>
      </c>
      <c r="D471" t="s">
        <v>382</v>
      </c>
      <c r="E471" s="2" t="s">
        <v>232</v>
      </c>
      <c r="F471" t="s">
        <v>13911</v>
      </c>
      <c r="G471" s="2" t="s">
        <v>6483</v>
      </c>
      <c r="H471" t="s">
        <v>13553</v>
      </c>
    </row>
    <row r="472" spans="1:8" x14ac:dyDescent="0.15">
      <c r="A472">
        <v>471</v>
      </c>
      <c r="B472" t="s">
        <v>836</v>
      </c>
      <c r="C472" t="s">
        <v>8332</v>
      </c>
      <c r="D472" t="s">
        <v>382</v>
      </c>
      <c r="E472" s="2" t="s">
        <v>232</v>
      </c>
      <c r="F472" t="s">
        <v>13915</v>
      </c>
      <c r="G472" s="2" t="s">
        <v>6620</v>
      </c>
      <c r="H472" t="s">
        <v>13553</v>
      </c>
    </row>
    <row r="473" spans="1:8" x14ac:dyDescent="0.15">
      <c r="A473">
        <v>472</v>
      </c>
      <c r="B473" t="s">
        <v>837</v>
      </c>
      <c r="C473" t="s">
        <v>8333</v>
      </c>
      <c r="D473" t="s">
        <v>382</v>
      </c>
      <c r="E473" s="2" t="s">
        <v>232</v>
      </c>
      <c r="F473" t="s">
        <v>13935</v>
      </c>
      <c r="G473" s="2" t="s">
        <v>6621</v>
      </c>
      <c r="H473" t="s">
        <v>13553</v>
      </c>
    </row>
    <row r="474" spans="1:8" x14ac:dyDescent="0.15">
      <c r="A474">
        <v>473</v>
      </c>
      <c r="B474" t="s">
        <v>838</v>
      </c>
      <c r="C474" t="s">
        <v>8334</v>
      </c>
      <c r="D474" t="s">
        <v>382</v>
      </c>
      <c r="E474" s="2" t="s">
        <v>232</v>
      </c>
      <c r="F474" t="s">
        <v>13908</v>
      </c>
      <c r="G474" s="2" t="s">
        <v>6622</v>
      </c>
      <c r="H474" t="s">
        <v>13553</v>
      </c>
    </row>
    <row r="475" spans="1:8" x14ac:dyDescent="0.15">
      <c r="A475">
        <v>474</v>
      </c>
      <c r="B475" t="s">
        <v>839</v>
      </c>
      <c r="C475" t="s">
        <v>8335</v>
      </c>
      <c r="D475" t="s">
        <v>382</v>
      </c>
      <c r="E475" s="2" t="s">
        <v>232</v>
      </c>
      <c r="F475" t="s">
        <v>13920</v>
      </c>
      <c r="G475" s="2" t="s">
        <v>6623</v>
      </c>
      <c r="H475" t="s">
        <v>13553</v>
      </c>
    </row>
    <row r="476" spans="1:8" x14ac:dyDescent="0.15">
      <c r="A476">
        <v>475</v>
      </c>
      <c r="B476" t="s">
        <v>840</v>
      </c>
      <c r="C476" t="s">
        <v>8336</v>
      </c>
      <c r="D476" t="s">
        <v>382</v>
      </c>
      <c r="E476" s="2" t="s">
        <v>232</v>
      </c>
      <c r="F476" t="s">
        <v>27</v>
      </c>
      <c r="G476" s="2" t="s">
        <v>6238</v>
      </c>
      <c r="H476" t="s">
        <v>13553</v>
      </c>
    </row>
    <row r="477" spans="1:8" x14ac:dyDescent="0.15">
      <c r="A477">
        <v>476</v>
      </c>
      <c r="B477" t="s">
        <v>841</v>
      </c>
      <c r="C477" t="s">
        <v>8337</v>
      </c>
      <c r="D477" t="s">
        <v>382</v>
      </c>
      <c r="E477" s="2" t="s">
        <v>232</v>
      </c>
      <c r="F477" t="s">
        <v>13910</v>
      </c>
      <c r="G477" s="2" t="s">
        <v>6575</v>
      </c>
      <c r="H477" t="s">
        <v>13553</v>
      </c>
    </row>
    <row r="478" spans="1:8" x14ac:dyDescent="0.15">
      <c r="A478">
        <v>477</v>
      </c>
      <c r="B478" t="s">
        <v>842</v>
      </c>
      <c r="C478" t="s">
        <v>8338</v>
      </c>
      <c r="D478" t="s">
        <v>382</v>
      </c>
      <c r="E478" s="2" t="s">
        <v>232</v>
      </c>
      <c r="F478" t="s">
        <v>13907</v>
      </c>
      <c r="G478" s="2" t="s">
        <v>6624</v>
      </c>
      <c r="H478" t="s">
        <v>13553</v>
      </c>
    </row>
    <row r="479" spans="1:8" x14ac:dyDescent="0.15">
      <c r="A479">
        <v>478</v>
      </c>
      <c r="B479" t="s">
        <v>843</v>
      </c>
      <c r="C479" t="s">
        <v>8339</v>
      </c>
      <c r="D479" t="s">
        <v>382</v>
      </c>
      <c r="E479" s="2" t="s">
        <v>232</v>
      </c>
      <c r="F479" t="s">
        <v>13906</v>
      </c>
      <c r="G479" s="2" t="s">
        <v>6334</v>
      </c>
      <c r="H479" t="s">
        <v>13553</v>
      </c>
    </row>
    <row r="480" spans="1:8" x14ac:dyDescent="0.15">
      <c r="A480">
        <v>479</v>
      </c>
      <c r="B480" t="s">
        <v>844</v>
      </c>
      <c r="C480" t="s">
        <v>8340</v>
      </c>
      <c r="D480" t="s">
        <v>382</v>
      </c>
      <c r="E480" s="2" t="s">
        <v>232</v>
      </c>
      <c r="F480" t="s">
        <v>13906</v>
      </c>
      <c r="G480" s="2" t="s">
        <v>6625</v>
      </c>
      <c r="H480" t="s">
        <v>13553</v>
      </c>
    </row>
    <row r="481" spans="1:8" x14ac:dyDescent="0.15">
      <c r="A481">
        <v>480</v>
      </c>
      <c r="B481" t="s">
        <v>845</v>
      </c>
      <c r="C481" t="s">
        <v>8341</v>
      </c>
      <c r="D481" t="s">
        <v>382</v>
      </c>
      <c r="E481" s="2" t="s">
        <v>231</v>
      </c>
      <c r="F481" t="s">
        <v>13925</v>
      </c>
      <c r="G481" s="2" t="s">
        <v>6626</v>
      </c>
      <c r="H481" t="s">
        <v>13553</v>
      </c>
    </row>
    <row r="482" spans="1:8" x14ac:dyDescent="0.15">
      <c r="A482">
        <v>481</v>
      </c>
      <c r="B482" t="s">
        <v>847</v>
      </c>
      <c r="C482" t="s">
        <v>8342</v>
      </c>
      <c r="D482" t="s">
        <v>382</v>
      </c>
      <c r="E482" s="2" t="s">
        <v>231</v>
      </c>
      <c r="F482" t="s">
        <v>13922</v>
      </c>
      <c r="G482" s="2" t="s">
        <v>6323</v>
      </c>
      <c r="H482" t="s">
        <v>13553</v>
      </c>
    </row>
    <row r="483" spans="1:8" x14ac:dyDescent="0.15">
      <c r="A483">
        <v>482</v>
      </c>
      <c r="B483" t="s">
        <v>848</v>
      </c>
      <c r="C483" t="s">
        <v>8343</v>
      </c>
      <c r="D483" t="s">
        <v>382</v>
      </c>
      <c r="E483" s="2" t="s">
        <v>231</v>
      </c>
      <c r="F483" t="s">
        <v>13915</v>
      </c>
      <c r="G483" s="2" t="s">
        <v>6627</v>
      </c>
      <c r="H483" t="s">
        <v>13553</v>
      </c>
    </row>
    <row r="484" spans="1:8" x14ac:dyDescent="0.15">
      <c r="A484">
        <v>483</v>
      </c>
      <c r="B484" t="s">
        <v>849</v>
      </c>
      <c r="C484" t="s">
        <v>8344</v>
      </c>
      <c r="D484" t="s">
        <v>382</v>
      </c>
      <c r="E484" s="2" t="s">
        <v>231</v>
      </c>
      <c r="F484" t="s">
        <v>27</v>
      </c>
      <c r="G484" s="2" t="s">
        <v>6408</v>
      </c>
      <c r="H484" t="s">
        <v>13553</v>
      </c>
    </row>
    <row r="485" spans="1:8" x14ac:dyDescent="0.15">
      <c r="A485">
        <v>484</v>
      </c>
      <c r="B485" t="s">
        <v>850</v>
      </c>
      <c r="C485" t="s">
        <v>8345</v>
      </c>
      <c r="D485" t="s">
        <v>382</v>
      </c>
      <c r="E485" s="2" t="s">
        <v>231</v>
      </c>
      <c r="F485" t="s">
        <v>13911</v>
      </c>
      <c r="G485" s="2" t="s">
        <v>6628</v>
      </c>
      <c r="H485" t="s">
        <v>13553</v>
      </c>
    </row>
    <row r="486" spans="1:8" x14ac:dyDescent="0.15">
      <c r="A486">
        <v>485</v>
      </c>
      <c r="B486" t="s">
        <v>851</v>
      </c>
      <c r="C486" t="s">
        <v>8346</v>
      </c>
      <c r="D486" t="s">
        <v>382</v>
      </c>
      <c r="E486" s="2" t="s">
        <v>231</v>
      </c>
      <c r="F486" t="s">
        <v>13907</v>
      </c>
      <c r="G486" s="2" t="s">
        <v>6629</v>
      </c>
      <c r="H486" t="s">
        <v>13553</v>
      </c>
    </row>
    <row r="487" spans="1:8" x14ac:dyDescent="0.15">
      <c r="A487">
        <v>486</v>
      </c>
      <c r="B487" t="s">
        <v>363</v>
      </c>
      <c r="C487" t="s">
        <v>8347</v>
      </c>
      <c r="D487" t="s">
        <v>382</v>
      </c>
      <c r="E487" s="2" t="s">
        <v>231</v>
      </c>
      <c r="F487" t="s">
        <v>13934</v>
      </c>
      <c r="G487" s="2" t="s">
        <v>6630</v>
      </c>
      <c r="H487" t="s">
        <v>13553</v>
      </c>
    </row>
    <row r="488" spans="1:8" x14ac:dyDescent="0.15">
      <c r="A488">
        <v>487</v>
      </c>
      <c r="B488" t="s">
        <v>852</v>
      </c>
      <c r="C488" t="s">
        <v>8348</v>
      </c>
      <c r="D488" t="s">
        <v>382</v>
      </c>
      <c r="E488" s="2" t="s">
        <v>231</v>
      </c>
      <c r="F488" t="s">
        <v>13935</v>
      </c>
      <c r="G488" s="2" t="s">
        <v>6546</v>
      </c>
      <c r="H488" t="s">
        <v>13553</v>
      </c>
    </row>
    <row r="489" spans="1:8" x14ac:dyDescent="0.15">
      <c r="A489">
        <v>488</v>
      </c>
      <c r="B489" t="s">
        <v>853</v>
      </c>
      <c r="C489" t="s">
        <v>8349</v>
      </c>
      <c r="D489" t="s">
        <v>382</v>
      </c>
      <c r="E489" s="2" t="s">
        <v>231</v>
      </c>
      <c r="F489" t="s">
        <v>13907</v>
      </c>
      <c r="G489" s="2" t="s">
        <v>6527</v>
      </c>
      <c r="H489" t="s">
        <v>13553</v>
      </c>
    </row>
    <row r="490" spans="1:8" x14ac:dyDescent="0.15">
      <c r="A490">
        <v>489</v>
      </c>
      <c r="B490" t="s">
        <v>854</v>
      </c>
      <c r="C490" t="s">
        <v>8350</v>
      </c>
      <c r="D490" t="s">
        <v>382</v>
      </c>
      <c r="E490" s="2" t="s">
        <v>231</v>
      </c>
      <c r="F490" t="s">
        <v>13920</v>
      </c>
      <c r="G490" s="2" t="s">
        <v>6631</v>
      </c>
      <c r="H490" t="s">
        <v>13553</v>
      </c>
    </row>
    <row r="491" spans="1:8" x14ac:dyDescent="0.15">
      <c r="A491">
        <v>490</v>
      </c>
      <c r="B491" t="s">
        <v>855</v>
      </c>
      <c r="C491" t="s">
        <v>8351</v>
      </c>
      <c r="D491" t="s">
        <v>382</v>
      </c>
      <c r="E491" s="2" t="s">
        <v>231</v>
      </c>
      <c r="F491" t="s">
        <v>13939</v>
      </c>
      <c r="G491" s="2" t="s">
        <v>6632</v>
      </c>
      <c r="H491" t="s">
        <v>13553</v>
      </c>
    </row>
    <row r="492" spans="1:8" x14ac:dyDescent="0.15">
      <c r="A492">
        <v>491</v>
      </c>
      <c r="B492" t="s">
        <v>856</v>
      </c>
      <c r="C492" t="s">
        <v>8352</v>
      </c>
      <c r="D492" t="s">
        <v>382</v>
      </c>
      <c r="E492" s="2" t="s">
        <v>231</v>
      </c>
      <c r="F492" t="s">
        <v>13944</v>
      </c>
      <c r="G492" s="2" t="s">
        <v>6626</v>
      </c>
      <c r="H492" t="s">
        <v>13553</v>
      </c>
    </row>
    <row r="493" spans="1:8" x14ac:dyDescent="0.15">
      <c r="A493">
        <v>492</v>
      </c>
      <c r="B493" t="s">
        <v>857</v>
      </c>
      <c r="C493" t="s">
        <v>8353</v>
      </c>
      <c r="D493" t="s">
        <v>382</v>
      </c>
      <c r="E493" s="2" t="s">
        <v>231</v>
      </c>
      <c r="F493" t="s">
        <v>13932</v>
      </c>
      <c r="G493" s="2" t="s">
        <v>6633</v>
      </c>
      <c r="H493" t="s">
        <v>13553</v>
      </c>
    </row>
    <row r="494" spans="1:8" x14ac:dyDescent="0.15">
      <c r="A494">
        <v>493</v>
      </c>
      <c r="B494" t="s">
        <v>2750</v>
      </c>
      <c r="C494" t="s">
        <v>8354</v>
      </c>
      <c r="D494" t="s">
        <v>382</v>
      </c>
      <c r="E494" s="2" t="s">
        <v>231</v>
      </c>
      <c r="F494" t="s">
        <v>13942</v>
      </c>
      <c r="G494" s="2" t="s">
        <v>6400</v>
      </c>
      <c r="H494" t="s">
        <v>13553</v>
      </c>
    </row>
    <row r="495" spans="1:8" x14ac:dyDescent="0.15">
      <c r="A495">
        <v>494</v>
      </c>
      <c r="B495" t="s">
        <v>2751</v>
      </c>
      <c r="C495" t="s">
        <v>8355</v>
      </c>
      <c r="D495" t="s">
        <v>382</v>
      </c>
      <c r="E495" s="2" t="s">
        <v>231</v>
      </c>
      <c r="F495" t="s">
        <v>13907</v>
      </c>
      <c r="G495" s="2" t="s">
        <v>6634</v>
      </c>
      <c r="H495" t="s">
        <v>13553</v>
      </c>
    </row>
    <row r="496" spans="1:8" x14ac:dyDescent="0.15">
      <c r="A496">
        <v>495</v>
      </c>
      <c r="B496" t="s">
        <v>2752</v>
      </c>
      <c r="C496" t="s">
        <v>8356</v>
      </c>
      <c r="D496" t="s">
        <v>382</v>
      </c>
      <c r="E496" s="2" t="s">
        <v>231</v>
      </c>
      <c r="F496" t="s">
        <v>13912</v>
      </c>
      <c r="G496" s="2" t="s">
        <v>6635</v>
      </c>
      <c r="H496" t="s">
        <v>13553</v>
      </c>
    </row>
    <row r="497" spans="1:8" x14ac:dyDescent="0.15">
      <c r="A497">
        <v>496</v>
      </c>
      <c r="B497" t="s">
        <v>2753</v>
      </c>
      <c r="C497" t="s">
        <v>8357</v>
      </c>
      <c r="D497" t="s">
        <v>382</v>
      </c>
      <c r="E497" s="2" t="s">
        <v>231</v>
      </c>
      <c r="F497" t="s">
        <v>13907</v>
      </c>
      <c r="G497" s="2" t="s">
        <v>6636</v>
      </c>
      <c r="H497" t="s">
        <v>13553</v>
      </c>
    </row>
    <row r="498" spans="1:8" x14ac:dyDescent="0.15">
      <c r="A498">
        <v>497</v>
      </c>
      <c r="B498" t="s">
        <v>2754</v>
      </c>
      <c r="C498" t="s">
        <v>8358</v>
      </c>
      <c r="D498" t="s">
        <v>382</v>
      </c>
      <c r="E498" s="2" t="s">
        <v>231</v>
      </c>
      <c r="F498" t="s">
        <v>13926</v>
      </c>
      <c r="G498" s="2" t="s">
        <v>6338</v>
      </c>
      <c r="H498" t="s">
        <v>13553</v>
      </c>
    </row>
    <row r="499" spans="1:8" x14ac:dyDescent="0.15">
      <c r="A499">
        <v>498</v>
      </c>
      <c r="B499" t="s">
        <v>2755</v>
      </c>
      <c r="C499" t="s">
        <v>8359</v>
      </c>
      <c r="D499" t="s">
        <v>382</v>
      </c>
      <c r="E499" s="2" t="s">
        <v>231</v>
      </c>
      <c r="F499" t="s">
        <v>13915</v>
      </c>
      <c r="G499" s="2" t="s">
        <v>6637</v>
      </c>
      <c r="H499" t="s">
        <v>13553</v>
      </c>
    </row>
    <row r="500" spans="1:8" x14ac:dyDescent="0.15">
      <c r="A500">
        <v>499</v>
      </c>
      <c r="B500" t="s">
        <v>2756</v>
      </c>
      <c r="C500" t="s">
        <v>8360</v>
      </c>
      <c r="D500" t="s">
        <v>382</v>
      </c>
      <c r="E500" s="2" t="s">
        <v>230</v>
      </c>
      <c r="F500" t="s">
        <v>13907</v>
      </c>
      <c r="G500" s="2" t="s">
        <v>6638</v>
      </c>
      <c r="H500" t="s">
        <v>13553</v>
      </c>
    </row>
    <row r="501" spans="1:8" x14ac:dyDescent="0.15">
      <c r="A501">
        <v>500</v>
      </c>
      <c r="B501" t="s">
        <v>2757</v>
      </c>
      <c r="C501" t="s">
        <v>8361</v>
      </c>
      <c r="D501" t="s">
        <v>382</v>
      </c>
      <c r="E501" s="2" t="s">
        <v>230</v>
      </c>
      <c r="F501" t="s">
        <v>13922</v>
      </c>
      <c r="G501" s="2" t="s">
        <v>6297</v>
      </c>
      <c r="H501" t="s">
        <v>13553</v>
      </c>
    </row>
    <row r="502" spans="1:8" x14ac:dyDescent="0.15">
      <c r="A502">
        <v>501</v>
      </c>
      <c r="B502" t="s">
        <v>2758</v>
      </c>
      <c r="C502" t="s">
        <v>8362</v>
      </c>
      <c r="D502" t="s">
        <v>382</v>
      </c>
      <c r="E502" s="2" t="s">
        <v>230</v>
      </c>
      <c r="F502" t="s">
        <v>13944</v>
      </c>
      <c r="G502" s="2" t="s">
        <v>6639</v>
      </c>
      <c r="H502" t="s">
        <v>13553</v>
      </c>
    </row>
    <row r="503" spans="1:8" x14ac:dyDescent="0.15">
      <c r="A503">
        <v>502</v>
      </c>
      <c r="B503" t="s">
        <v>2759</v>
      </c>
      <c r="C503" t="s">
        <v>8363</v>
      </c>
      <c r="D503" t="s">
        <v>382</v>
      </c>
      <c r="E503" s="2" t="s">
        <v>230</v>
      </c>
      <c r="F503" t="s">
        <v>13942</v>
      </c>
      <c r="G503" s="2" t="s">
        <v>6640</v>
      </c>
      <c r="H503" t="s">
        <v>13553</v>
      </c>
    </row>
    <row r="504" spans="1:8" x14ac:dyDescent="0.15">
      <c r="A504">
        <v>503</v>
      </c>
      <c r="B504" t="s">
        <v>2760</v>
      </c>
      <c r="C504" t="s">
        <v>8364</v>
      </c>
      <c r="D504" t="s">
        <v>382</v>
      </c>
      <c r="E504" s="2" t="s">
        <v>230</v>
      </c>
      <c r="F504" t="s">
        <v>13907</v>
      </c>
      <c r="G504" s="2" t="s">
        <v>6641</v>
      </c>
      <c r="H504" t="s">
        <v>13553</v>
      </c>
    </row>
    <row r="505" spans="1:8" x14ac:dyDescent="0.15">
      <c r="A505">
        <v>504</v>
      </c>
      <c r="B505" t="s">
        <v>2761</v>
      </c>
      <c r="C505" t="s">
        <v>8365</v>
      </c>
      <c r="D505" t="s">
        <v>382</v>
      </c>
      <c r="E505" s="2" t="s">
        <v>230</v>
      </c>
      <c r="F505" t="s">
        <v>27</v>
      </c>
      <c r="G505" s="2" t="s">
        <v>6508</v>
      </c>
      <c r="H505" t="s">
        <v>13553</v>
      </c>
    </row>
    <row r="506" spans="1:8" x14ac:dyDescent="0.15">
      <c r="A506">
        <v>505</v>
      </c>
      <c r="B506" t="s">
        <v>2762</v>
      </c>
      <c r="C506" t="s">
        <v>8366</v>
      </c>
      <c r="D506" t="s">
        <v>382</v>
      </c>
      <c r="E506" s="2" t="s">
        <v>230</v>
      </c>
      <c r="F506" t="s">
        <v>13944</v>
      </c>
      <c r="G506" s="2" t="s">
        <v>6642</v>
      </c>
      <c r="H506" t="s">
        <v>13553</v>
      </c>
    </row>
    <row r="507" spans="1:8" x14ac:dyDescent="0.15">
      <c r="A507">
        <v>506</v>
      </c>
      <c r="B507" t="s">
        <v>2763</v>
      </c>
      <c r="C507" t="s">
        <v>8367</v>
      </c>
      <c r="D507" t="s">
        <v>382</v>
      </c>
      <c r="E507" s="2" t="s">
        <v>230</v>
      </c>
      <c r="F507" t="s">
        <v>13910</v>
      </c>
      <c r="G507" s="2" t="s">
        <v>6643</v>
      </c>
      <c r="H507" t="s">
        <v>13553</v>
      </c>
    </row>
    <row r="508" spans="1:8" x14ac:dyDescent="0.15">
      <c r="A508">
        <v>507</v>
      </c>
      <c r="B508" t="s">
        <v>2764</v>
      </c>
      <c r="C508" t="s">
        <v>8368</v>
      </c>
      <c r="D508" t="s">
        <v>382</v>
      </c>
      <c r="E508" s="2" t="s">
        <v>230</v>
      </c>
      <c r="F508" t="s">
        <v>13939</v>
      </c>
      <c r="G508" s="2" t="s">
        <v>6644</v>
      </c>
      <c r="H508" t="s">
        <v>13553</v>
      </c>
    </row>
    <row r="509" spans="1:8" x14ac:dyDescent="0.15">
      <c r="A509">
        <v>508</v>
      </c>
      <c r="B509" t="s">
        <v>2765</v>
      </c>
      <c r="C509" t="s">
        <v>8369</v>
      </c>
      <c r="D509" t="s">
        <v>382</v>
      </c>
      <c r="E509" s="2" t="s">
        <v>230</v>
      </c>
      <c r="F509" t="s">
        <v>13939</v>
      </c>
      <c r="G509" s="2" t="s">
        <v>6645</v>
      </c>
      <c r="H509" t="s">
        <v>13553</v>
      </c>
    </row>
    <row r="510" spans="1:8" x14ac:dyDescent="0.15">
      <c r="A510">
        <v>509</v>
      </c>
      <c r="B510" t="s">
        <v>2766</v>
      </c>
      <c r="C510" t="s">
        <v>8370</v>
      </c>
      <c r="D510" t="s">
        <v>382</v>
      </c>
      <c r="E510" s="2" t="s">
        <v>230</v>
      </c>
      <c r="F510" t="s">
        <v>13925</v>
      </c>
      <c r="G510" s="2" t="s">
        <v>6646</v>
      </c>
      <c r="H510" t="s">
        <v>13553</v>
      </c>
    </row>
    <row r="511" spans="1:8" x14ac:dyDescent="0.15">
      <c r="A511">
        <v>510</v>
      </c>
      <c r="B511" t="s">
        <v>2767</v>
      </c>
      <c r="C511" t="s">
        <v>8371</v>
      </c>
      <c r="D511" t="s">
        <v>382</v>
      </c>
      <c r="E511" s="2" t="s">
        <v>230</v>
      </c>
      <c r="F511" t="s">
        <v>13907</v>
      </c>
      <c r="G511" s="2" t="s">
        <v>6647</v>
      </c>
      <c r="H511" t="s">
        <v>13553</v>
      </c>
    </row>
    <row r="512" spans="1:8" x14ac:dyDescent="0.15">
      <c r="A512">
        <v>511</v>
      </c>
      <c r="B512" t="s">
        <v>2768</v>
      </c>
      <c r="C512" t="s">
        <v>8372</v>
      </c>
      <c r="D512" t="s">
        <v>382</v>
      </c>
      <c r="E512" s="2" t="s">
        <v>230</v>
      </c>
      <c r="F512" t="s">
        <v>13912</v>
      </c>
      <c r="G512" s="2" t="s">
        <v>6594</v>
      </c>
      <c r="H512" t="s">
        <v>13553</v>
      </c>
    </row>
    <row r="513" spans="1:8" x14ac:dyDescent="0.15">
      <c r="A513">
        <v>512</v>
      </c>
      <c r="B513" t="s">
        <v>2769</v>
      </c>
      <c r="C513" t="s">
        <v>8373</v>
      </c>
      <c r="D513" t="s">
        <v>382</v>
      </c>
      <c r="E513" s="2" t="s">
        <v>230</v>
      </c>
      <c r="F513" t="s">
        <v>13921</v>
      </c>
      <c r="G513" s="2" t="s">
        <v>6648</v>
      </c>
      <c r="H513" t="s">
        <v>13553</v>
      </c>
    </row>
    <row r="514" spans="1:8" x14ac:dyDescent="0.15">
      <c r="A514">
        <v>513</v>
      </c>
      <c r="B514" t="s">
        <v>2770</v>
      </c>
      <c r="C514" t="s">
        <v>8374</v>
      </c>
      <c r="D514" t="s">
        <v>382</v>
      </c>
      <c r="E514" s="2" t="s">
        <v>230</v>
      </c>
      <c r="F514" t="s">
        <v>27</v>
      </c>
      <c r="G514" s="2" t="s">
        <v>6649</v>
      </c>
      <c r="H514" t="s">
        <v>13553</v>
      </c>
    </row>
    <row r="515" spans="1:8" x14ac:dyDescent="0.15">
      <c r="A515">
        <v>514</v>
      </c>
      <c r="B515" t="s">
        <v>4311</v>
      </c>
      <c r="C515" t="s">
        <v>8375</v>
      </c>
      <c r="D515" t="s">
        <v>382</v>
      </c>
      <c r="E515" s="2" t="s">
        <v>230</v>
      </c>
      <c r="F515" t="s">
        <v>13932</v>
      </c>
      <c r="G515" s="2" t="s">
        <v>6429</v>
      </c>
      <c r="H515" t="s">
        <v>13553</v>
      </c>
    </row>
    <row r="516" spans="1:8" x14ac:dyDescent="0.15">
      <c r="A516">
        <v>515</v>
      </c>
      <c r="B516" t="s">
        <v>846</v>
      </c>
      <c r="C516" t="s">
        <v>8376</v>
      </c>
      <c r="D516" t="s">
        <v>382</v>
      </c>
      <c r="E516" s="2" t="s">
        <v>231</v>
      </c>
      <c r="F516" t="s">
        <v>13922</v>
      </c>
      <c r="G516" s="2" t="s">
        <v>6650</v>
      </c>
      <c r="H516" t="s">
        <v>13553</v>
      </c>
    </row>
    <row r="517" spans="1:8" x14ac:dyDescent="0.15">
      <c r="A517">
        <v>516</v>
      </c>
      <c r="B517" t="s">
        <v>4312</v>
      </c>
      <c r="C517" t="s">
        <v>8377</v>
      </c>
      <c r="D517" t="s">
        <v>382</v>
      </c>
      <c r="E517" s="2" t="s">
        <v>230</v>
      </c>
      <c r="F517" t="s">
        <v>13907</v>
      </c>
      <c r="G517" s="2" t="s">
        <v>6651</v>
      </c>
      <c r="H517" t="s">
        <v>13553</v>
      </c>
    </row>
    <row r="518" spans="1:8" x14ac:dyDescent="0.15">
      <c r="A518">
        <v>517</v>
      </c>
      <c r="B518" t="s">
        <v>2771</v>
      </c>
      <c r="C518" t="s">
        <v>8378</v>
      </c>
      <c r="D518" t="s">
        <v>382</v>
      </c>
      <c r="E518" s="2" t="s">
        <v>230</v>
      </c>
      <c r="F518" t="s">
        <v>13911</v>
      </c>
      <c r="G518" s="2" t="s">
        <v>6652</v>
      </c>
      <c r="H518" t="s">
        <v>13553</v>
      </c>
    </row>
    <row r="519" spans="1:8" x14ac:dyDescent="0.15">
      <c r="A519">
        <v>518</v>
      </c>
      <c r="B519" t="s">
        <v>4313</v>
      </c>
      <c r="C519" t="s">
        <v>8379</v>
      </c>
      <c r="D519" t="s">
        <v>382</v>
      </c>
      <c r="E519" s="2" t="s">
        <v>230</v>
      </c>
      <c r="F519" t="s">
        <v>13906</v>
      </c>
      <c r="G519" s="2" t="s">
        <v>6528</v>
      </c>
      <c r="H519" t="s">
        <v>13553</v>
      </c>
    </row>
    <row r="520" spans="1:8" x14ac:dyDescent="0.15">
      <c r="A520">
        <v>519</v>
      </c>
      <c r="B520" t="s">
        <v>4314</v>
      </c>
      <c r="C520" t="s">
        <v>8380</v>
      </c>
      <c r="D520" t="s">
        <v>382</v>
      </c>
      <c r="E520" s="2" t="s">
        <v>7855</v>
      </c>
      <c r="F520" t="s">
        <v>13915</v>
      </c>
      <c r="G520" s="2" t="s">
        <v>6436</v>
      </c>
      <c r="H520" t="s">
        <v>13553</v>
      </c>
    </row>
    <row r="521" spans="1:8" x14ac:dyDescent="0.15">
      <c r="A521">
        <v>520</v>
      </c>
      <c r="B521" t="s">
        <v>4315</v>
      </c>
      <c r="C521" t="s">
        <v>8381</v>
      </c>
      <c r="D521" t="s">
        <v>382</v>
      </c>
      <c r="E521" s="2" t="s">
        <v>7855</v>
      </c>
      <c r="F521" t="s">
        <v>13907</v>
      </c>
      <c r="G521" s="2" t="s">
        <v>6653</v>
      </c>
      <c r="H521" t="s">
        <v>13553</v>
      </c>
    </row>
    <row r="522" spans="1:8" x14ac:dyDescent="0.15">
      <c r="A522">
        <v>521</v>
      </c>
      <c r="B522" t="s">
        <v>4316</v>
      </c>
      <c r="C522" t="s">
        <v>8382</v>
      </c>
      <c r="D522" t="s">
        <v>382</v>
      </c>
      <c r="E522" s="2" t="s">
        <v>7855</v>
      </c>
      <c r="F522" t="s">
        <v>13935</v>
      </c>
      <c r="G522" s="2" t="s">
        <v>6654</v>
      </c>
      <c r="H522" t="s">
        <v>13553</v>
      </c>
    </row>
    <row r="523" spans="1:8" x14ac:dyDescent="0.15">
      <c r="A523">
        <v>522</v>
      </c>
      <c r="B523" t="s">
        <v>4317</v>
      </c>
      <c r="C523" t="s">
        <v>8383</v>
      </c>
      <c r="D523" t="s">
        <v>382</v>
      </c>
      <c r="E523" s="2" t="s">
        <v>7855</v>
      </c>
      <c r="F523" t="s">
        <v>13907</v>
      </c>
      <c r="G523" s="2" t="s">
        <v>6455</v>
      </c>
      <c r="H523" t="s">
        <v>13553</v>
      </c>
    </row>
    <row r="524" spans="1:8" x14ac:dyDescent="0.15">
      <c r="A524">
        <v>523</v>
      </c>
      <c r="B524" t="s">
        <v>4318</v>
      </c>
      <c r="C524" t="s">
        <v>8384</v>
      </c>
      <c r="D524" t="s">
        <v>382</v>
      </c>
      <c r="E524" s="2" t="s">
        <v>7855</v>
      </c>
      <c r="F524" t="s">
        <v>13944</v>
      </c>
      <c r="G524" s="2" t="s">
        <v>6314</v>
      </c>
      <c r="H524" t="s">
        <v>13553</v>
      </c>
    </row>
    <row r="525" spans="1:8" x14ac:dyDescent="0.15">
      <c r="A525">
        <v>524</v>
      </c>
      <c r="B525" t="s">
        <v>4319</v>
      </c>
      <c r="C525" t="s">
        <v>8385</v>
      </c>
      <c r="D525" t="s">
        <v>382</v>
      </c>
      <c r="E525" s="2" t="s">
        <v>7855</v>
      </c>
      <c r="F525" t="s">
        <v>13906</v>
      </c>
      <c r="G525" s="2" t="s">
        <v>6655</v>
      </c>
      <c r="H525" t="s">
        <v>13553</v>
      </c>
    </row>
    <row r="526" spans="1:8" x14ac:dyDescent="0.15">
      <c r="A526">
        <v>525</v>
      </c>
      <c r="B526" t="s">
        <v>3826</v>
      </c>
      <c r="C526" t="s">
        <v>8386</v>
      </c>
      <c r="D526" t="s">
        <v>382</v>
      </c>
      <c r="E526" s="2" t="s">
        <v>7855</v>
      </c>
      <c r="F526" t="s">
        <v>13932</v>
      </c>
      <c r="G526" s="2" t="s">
        <v>6656</v>
      </c>
      <c r="H526" t="s">
        <v>13553</v>
      </c>
    </row>
    <row r="527" spans="1:8" x14ac:dyDescent="0.15">
      <c r="A527">
        <v>526</v>
      </c>
      <c r="B527" t="s">
        <v>4320</v>
      </c>
      <c r="C527" t="s">
        <v>8387</v>
      </c>
      <c r="D527" t="s">
        <v>382</v>
      </c>
      <c r="E527" s="2" t="s">
        <v>7855</v>
      </c>
      <c r="F527" t="s">
        <v>13910</v>
      </c>
      <c r="G527" s="2" t="s">
        <v>6362</v>
      </c>
      <c r="H527" t="s">
        <v>13553</v>
      </c>
    </row>
    <row r="528" spans="1:8" x14ac:dyDescent="0.15">
      <c r="A528">
        <v>527</v>
      </c>
      <c r="B528" t="s">
        <v>4321</v>
      </c>
      <c r="C528" t="s">
        <v>8388</v>
      </c>
      <c r="D528" t="s">
        <v>382</v>
      </c>
      <c r="E528" s="2" t="s">
        <v>7855</v>
      </c>
      <c r="F528" t="s">
        <v>13932</v>
      </c>
      <c r="G528" s="2" t="s">
        <v>6477</v>
      </c>
      <c r="H528" t="s">
        <v>13553</v>
      </c>
    </row>
    <row r="529" spans="1:8" x14ac:dyDescent="0.15">
      <c r="A529">
        <v>528</v>
      </c>
      <c r="B529" t="s">
        <v>4322</v>
      </c>
      <c r="C529" t="s">
        <v>8389</v>
      </c>
      <c r="D529" t="s">
        <v>382</v>
      </c>
      <c r="E529" s="2" t="s">
        <v>7855</v>
      </c>
      <c r="F529" t="s">
        <v>13936</v>
      </c>
      <c r="G529" s="2" t="s">
        <v>6657</v>
      </c>
      <c r="H529" t="s">
        <v>13553</v>
      </c>
    </row>
    <row r="530" spans="1:8" x14ac:dyDescent="0.15">
      <c r="A530">
        <v>529</v>
      </c>
      <c r="B530" t="s">
        <v>4323</v>
      </c>
      <c r="C530" t="s">
        <v>8390</v>
      </c>
      <c r="D530" t="s">
        <v>382</v>
      </c>
      <c r="E530" s="2" t="s">
        <v>7855</v>
      </c>
      <c r="F530" t="s">
        <v>13932</v>
      </c>
      <c r="G530" s="2" t="s">
        <v>6658</v>
      </c>
      <c r="H530" t="s">
        <v>13553</v>
      </c>
    </row>
    <row r="531" spans="1:8" x14ac:dyDescent="0.15">
      <c r="A531">
        <v>530</v>
      </c>
      <c r="B531" t="s">
        <v>4324</v>
      </c>
      <c r="C531" t="s">
        <v>8391</v>
      </c>
      <c r="D531" t="s">
        <v>382</v>
      </c>
      <c r="E531" s="2" t="s">
        <v>7855</v>
      </c>
      <c r="F531" t="s">
        <v>13920</v>
      </c>
      <c r="G531" s="2" t="s">
        <v>6511</v>
      </c>
      <c r="H531" t="s">
        <v>13553</v>
      </c>
    </row>
    <row r="532" spans="1:8" x14ac:dyDescent="0.15">
      <c r="A532">
        <v>531</v>
      </c>
      <c r="B532" t="s">
        <v>4325</v>
      </c>
      <c r="C532" t="s">
        <v>8392</v>
      </c>
      <c r="D532" t="s">
        <v>382</v>
      </c>
      <c r="E532" s="2" t="s">
        <v>7855</v>
      </c>
      <c r="F532" t="s">
        <v>13910</v>
      </c>
      <c r="G532" s="2" t="s">
        <v>6446</v>
      </c>
      <c r="H532" t="s">
        <v>13553</v>
      </c>
    </row>
    <row r="533" spans="1:8" x14ac:dyDescent="0.15">
      <c r="A533">
        <v>532</v>
      </c>
      <c r="B533" t="s">
        <v>4326</v>
      </c>
      <c r="C533" t="s">
        <v>8393</v>
      </c>
      <c r="D533" t="s">
        <v>382</v>
      </c>
      <c r="E533" s="2" t="s">
        <v>7855</v>
      </c>
      <c r="F533" t="s">
        <v>13922</v>
      </c>
      <c r="G533" s="2" t="s">
        <v>6659</v>
      </c>
      <c r="H533" t="s">
        <v>13553</v>
      </c>
    </row>
    <row r="534" spans="1:8" x14ac:dyDescent="0.15">
      <c r="A534">
        <v>533</v>
      </c>
      <c r="B534" t="s">
        <v>4327</v>
      </c>
      <c r="C534" t="s">
        <v>8394</v>
      </c>
      <c r="D534" t="s">
        <v>382</v>
      </c>
      <c r="E534" s="2" t="s">
        <v>7855</v>
      </c>
      <c r="F534" t="s">
        <v>13921</v>
      </c>
      <c r="G534" s="2" t="s">
        <v>6660</v>
      </c>
      <c r="H534" t="s">
        <v>13553</v>
      </c>
    </row>
    <row r="535" spans="1:8" x14ac:dyDescent="0.15">
      <c r="A535">
        <v>534</v>
      </c>
      <c r="B535" t="s">
        <v>1106</v>
      </c>
      <c r="C535" t="s">
        <v>8395</v>
      </c>
      <c r="D535" t="s">
        <v>248</v>
      </c>
      <c r="E535" s="2" t="s">
        <v>232</v>
      </c>
      <c r="F535" t="s">
        <v>13934</v>
      </c>
      <c r="G535" s="2" t="s">
        <v>6385</v>
      </c>
      <c r="H535" t="s">
        <v>13553</v>
      </c>
    </row>
    <row r="536" spans="1:8" x14ac:dyDescent="0.15">
      <c r="A536">
        <v>535</v>
      </c>
      <c r="B536" t="s">
        <v>1118</v>
      </c>
      <c r="C536" t="s">
        <v>8396</v>
      </c>
      <c r="D536" t="s">
        <v>248</v>
      </c>
      <c r="E536" s="2" t="s">
        <v>232</v>
      </c>
      <c r="F536" t="s">
        <v>13934</v>
      </c>
      <c r="G536" s="2" t="s">
        <v>6661</v>
      </c>
      <c r="H536" t="s">
        <v>13553</v>
      </c>
    </row>
    <row r="537" spans="1:8" x14ac:dyDescent="0.15">
      <c r="A537">
        <v>536</v>
      </c>
      <c r="B537" t="s">
        <v>1107</v>
      </c>
      <c r="C537" t="s">
        <v>8397</v>
      </c>
      <c r="D537" t="s">
        <v>248</v>
      </c>
      <c r="E537" s="2" t="s">
        <v>232</v>
      </c>
      <c r="F537" t="s">
        <v>13942</v>
      </c>
      <c r="G537" s="2" t="s">
        <v>6383</v>
      </c>
      <c r="H537" t="s">
        <v>13553</v>
      </c>
    </row>
    <row r="538" spans="1:8" x14ac:dyDescent="0.15">
      <c r="A538">
        <v>537</v>
      </c>
      <c r="B538" t="s">
        <v>1108</v>
      </c>
      <c r="C538" t="s">
        <v>8398</v>
      </c>
      <c r="D538" t="s">
        <v>248</v>
      </c>
      <c r="E538" s="2" t="s">
        <v>232</v>
      </c>
      <c r="F538" t="s">
        <v>13931</v>
      </c>
      <c r="G538" s="2" t="s">
        <v>6662</v>
      </c>
      <c r="H538" t="s">
        <v>13553</v>
      </c>
    </row>
    <row r="539" spans="1:8" x14ac:dyDescent="0.15">
      <c r="A539">
        <v>538</v>
      </c>
      <c r="B539" t="s">
        <v>1109</v>
      </c>
      <c r="C539" t="s">
        <v>8399</v>
      </c>
      <c r="D539" t="s">
        <v>248</v>
      </c>
      <c r="E539" s="2" t="s">
        <v>232</v>
      </c>
      <c r="F539" t="s">
        <v>13934</v>
      </c>
      <c r="G539" s="2" t="s">
        <v>6663</v>
      </c>
      <c r="H539" t="s">
        <v>13553</v>
      </c>
    </row>
    <row r="540" spans="1:8" x14ac:dyDescent="0.15">
      <c r="A540">
        <v>539</v>
      </c>
      <c r="B540" t="s">
        <v>1110</v>
      </c>
      <c r="C540" t="s">
        <v>8400</v>
      </c>
      <c r="D540" t="s">
        <v>248</v>
      </c>
      <c r="E540" s="2" t="s">
        <v>232</v>
      </c>
      <c r="F540" t="s">
        <v>13934</v>
      </c>
      <c r="G540" s="2" t="s">
        <v>6664</v>
      </c>
      <c r="H540" t="s">
        <v>13553</v>
      </c>
    </row>
    <row r="541" spans="1:8" x14ac:dyDescent="0.15">
      <c r="A541">
        <v>540</v>
      </c>
      <c r="B541" t="s">
        <v>1111</v>
      </c>
      <c r="C541" t="s">
        <v>8401</v>
      </c>
      <c r="D541" t="s">
        <v>248</v>
      </c>
      <c r="E541" s="2" t="s">
        <v>232</v>
      </c>
      <c r="F541" t="s">
        <v>13944</v>
      </c>
      <c r="G541" s="2" t="s">
        <v>6665</v>
      </c>
      <c r="H541" t="s">
        <v>13553</v>
      </c>
    </row>
    <row r="542" spans="1:8" x14ac:dyDescent="0.15">
      <c r="A542">
        <v>541</v>
      </c>
      <c r="B542" t="s">
        <v>1112</v>
      </c>
      <c r="C542" t="s">
        <v>8402</v>
      </c>
      <c r="D542" t="s">
        <v>248</v>
      </c>
      <c r="E542" s="2" t="s">
        <v>232</v>
      </c>
      <c r="F542" t="s">
        <v>13934</v>
      </c>
      <c r="G542" s="2" t="s">
        <v>6532</v>
      </c>
      <c r="H542" t="s">
        <v>13553</v>
      </c>
    </row>
    <row r="543" spans="1:8" x14ac:dyDescent="0.15">
      <c r="A543">
        <v>542</v>
      </c>
      <c r="B543" t="s">
        <v>1113</v>
      </c>
      <c r="C543" t="s">
        <v>8403</v>
      </c>
      <c r="D543" t="s">
        <v>248</v>
      </c>
      <c r="E543" s="2" t="s">
        <v>232</v>
      </c>
      <c r="F543" t="s">
        <v>13910</v>
      </c>
      <c r="G543" s="2" t="s">
        <v>6377</v>
      </c>
      <c r="H543" t="s">
        <v>13553</v>
      </c>
    </row>
    <row r="544" spans="1:8" x14ac:dyDescent="0.15">
      <c r="A544">
        <v>543</v>
      </c>
      <c r="B544" t="s">
        <v>1114</v>
      </c>
      <c r="C544" t="s">
        <v>8404</v>
      </c>
      <c r="D544" t="s">
        <v>248</v>
      </c>
      <c r="E544" s="2" t="s">
        <v>232</v>
      </c>
      <c r="F544" t="s">
        <v>13937</v>
      </c>
      <c r="G544" s="2" t="s">
        <v>6666</v>
      </c>
      <c r="H544" t="s">
        <v>13553</v>
      </c>
    </row>
    <row r="545" spans="1:8" x14ac:dyDescent="0.15">
      <c r="A545">
        <v>544</v>
      </c>
      <c r="B545" t="s">
        <v>1119</v>
      </c>
      <c r="C545" t="s">
        <v>8405</v>
      </c>
      <c r="D545" t="s">
        <v>248</v>
      </c>
      <c r="E545" s="2" t="s">
        <v>232</v>
      </c>
      <c r="F545" t="s">
        <v>13910</v>
      </c>
      <c r="G545" s="2" t="s">
        <v>6667</v>
      </c>
      <c r="H545" t="s">
        <v>13553</v>
      </c>
    </row>
    <row r="546" spans="1:8" x14ac:dyDescent="0.15">
      <c r="A546">
        <v>545</v>
      </c>
      <c r="B546" t="s">
        <v>1115</v>
      </c>
      <c r="C546" t="s">
        <v>8406</v>
      </c>
      <c r="D546" t="s">
        <v>248</v>
      </c>
      <c r="E546" s="2" t="s">
        <v>232</v>
      </c>
      <c r="F546" t="s">
        <v>13934</v>
      </c>
      <c r="G546" s="2" t="s">
        <v>6668</v>
      </c>
      <c r="H546" t="s">
        <v>13553</v>
      </c>
    </row>
    <row r="547" spans="1:8" x14ac:dyDescent="0.15">
      <c r="A547">
        <v>546</v>
      </c>
      <c r="B547" t="s">
        <v>1116</v>
      </c>
      <c r="C547" t="s">
        <v>8407</v>
      </c>
      <c r="D547" t="s">
        <v>248</v>
      </c>
      <c r="E547" s="2" t="s">
        <v>232</v>
      </c>
      <c r="F547" t="s">
        <v>13934</v>
      </c>
      <c r="G547" s="2" t="s">
        <v>6669</v>
      </c>
      <c r="H547" t="s">
        <v>13553</v>
      </c>
    </row>
    <row r="548" spans="1:8" x14ac:dyDescent="0.15">
      <c r="A548">
        <v>547</v>
      </c>
      <c r="B548" t="s">
        <v>1117</v>
      </c>
      <c r="C548" t="s">
        <v>8408</v>
      </c>
      <c r="D548" t="s">
        <v>248</v>
      </c>
      <c r="E548" s="2" t="s">
        <v>232</v>
      </c>
      <c r="F548" t="s">
        <v>13934</v>
      </c>
      <c r="G548" s="2" t="s">
        <v>6532</v>
      </c>
      <c r="H548" t="s">
        <v>13553</v>
      </c>
    </row>
    <row r="549" spans="1:8" x14ac:dyDescent="0.15">
      <c r="A549">
        <v>548</v>
      </c>
      <c r="B549" t="s">
        <v>2463</v>
      </c>
      <c r="C549" t="s">
        <v>8409</v>
      </c>
      <c r="D549" t="s">
        <v>248</v>
      </c>
      <c r="E549" s="2" t="s">
        <v>231</v>
      </c>
      <c r="F549" t="s">
        <v>13934</v>
      </c>
      <c r="G549" s="2" t="s">
        <v>6670</v>
      </c>
      <c r="H549" t="s">
        <v>13553</v>
      </c>
    </row>
    <row r="550" spans="1:8" x14ac:dyDescent="0.15">
      <c r="A550">
        <v>549</v>
      </c>
      <c r="B550" t="s">
        <v>4328</v>
      </c>
      <c r="C550" t="s">
        <v>8410</v>
      </c>
      <c r="D550" t="s">
        <v>248</v>
      </c>
      <c r="E550" s="2" t="s">
        <v>231</v>
      </c>
      <c r="F550" t="s">
        <v>13934</v>
      </c>
      <c r="G550" s="2" t="s">
        <v>6671</v>
      </c>
      <c r="H550" t="s">
        <v>13553</v>
      </c>
    </row>
    <row r="551" spans="1:8" x14ac:dyDescent="0.15">
      <c r="A551">
        <v>550</v>
      </c>
      <c r="B551" t="s">
        <v>2483</v>
      </c>
      <c r="C551" t="s">
        <v>8411</v>
      </c>
      <c r="D551" t="s">
        <v>248</v>
      </c>
      <c r="E551" s="2" t="s">
        <v>231</v>
      </c>
      <c r="F551" t="s">
        <v>13934</v>
      </c>
      <c r="G551" s="2" t="s">
        <v>6672</v>
      </c>
      <c r="H551" t="s">
        <v>13553</v>
      </c>
    </row>
    <row r="552" spans="1:8" x14ac:dyDescent="0.15">
      <c r="A552">
        <v>551</v>
      </c>
      <c r="B552" t="s">
        <v>2464</v>
      </c>
      <c r="C552" t="s">
        <v>8412</v>
      </c>
      <c r="D552" t="s">
        <v>248</v>
      </c>
      <c r="E552" s="2" t="s">
        <v>231</v>
      </c>
      <c r="F552" t="s">
        <v>13934</v>
      </c>
      <c r="G552" s="2" t="s">
        <v>6673</v>
      </c>
      <c r="H552" t="s">
        <v>13553</v>
      </c>
    </row>
    <row r="553" spans="1:8" x14ac:dyDescent="0.15">
      <c r="A553">
        <v>552</v>
      </c>
      <c r="B553" t="s">
        <v>2465</v>
      </c>
      <c r="C553" t="s">
        <v>8413</v>
      </c>
      <c r="D553" t="s">
        <v>248</v>
      </c>
      <c r="E553" s="2" t="s">
        <v>231</v>
      </c>
      <c r="F553" t="s">
        <v>13910</v>
      </c>
      <c r="G553" s="2" t="s">
        <v>6325</v>
      </c>
      <c r="H553" t="s">
        <v>13553</v>
      </c>
    </row>
    <row r="554" spans="1:8" x14ac:dyDescent="0.15">
      <c r="A554">
        <v>553</v>
      </c>
      <c r="B554" t="s">
        <v>2466</v>
      </c>
      <c r="C554" t="s">
        <v>8414</v>
      </c>
      <c r="D554" t="s">
        <v>248</v>
      </c>
      <c r="E554" s="2" t="s">
        <v>231</v>
      </c>
      <c r="F554" t="s">
        <v>13934</v>
      </c>
      <c r="G554" s="2" t="s">
        <v>6469</v>
      </c>
      <c r="H554" t="s">
        <v>13553</v>
      </c>
    </row>
    <row r="555" spans="1:8" x14ac:dyDescent="0.15">
      <c r="A555">
        <v>554</v>
      </c>
      <c r="B555" t="s">
        <v>2467</v>
      </c>
      <c r="C555" t="s">
        <v>8415</v>
      </c>
      <c r="D555" t="s">
        <v>248</v>
      </c>
      <c r="E555" s="2" t="s">
        <v>231</v>
      </c>
      <c r="F555" t="s">
        <v>13931</v>
      </c>
      <c r="G555" s="2" t="s">
        <v>6674</v>
      </c>
      <c r="H555" t="s">
        <v>13553</v>
      </c>
    </row>
    <row r="556" spans="1:8" x14ac:dyDescent="0.15">
      <c r="A556">
        <v>555</v>
      </c>
      <c r="B556" t="s">
        <v>2468</v>
      </c>
      <c r="C556" t="s">
        <v>8416</v>
      </c>
      <c r="D556" t="s">
        <v>248</v>
      </c>
      <c r="E556" s="2" t="s">
        <v>231</v>
      </c>
      <c r="F556" t="s">
        <v>13934</v>
      </c>
      <c r="G556" s="2" t="s">
        <v>6675</v>
      </c>
      <c r="H556" t="s">
        <v>13553</v>
      </c>
    </row>
    <row r="557" spans="1:8" x14ac:dyDescent="0.15">
      <c r="A557">
        <v>556</v>
      </c>
      <c r="B557" t="s">
        <v>2480</v>
      </c>
      <c r="C557" t="s">
        <v>8417</v>
      </c>
      <c r="D557" t="s">
        <v>248</v>
      </c>
      <c r="E557" s="2" t="s">
        <v>231</v>
      </c>
      <c r="F557" t="s">
        <v>13934</v>
      </c>
      <c r="G557" s="2" t="s">
        <v>6676</v>
      </c>
      <c r="H557" t="s">
        <v>13553</v>
      </c>
    </row>
    <row r="558" spans="1:8" x14ac:dyDescent="0.15">
      <c r="A558">
        <v>557</v>
      </c>
      <c r="B558" t="s">
        <v>2865</v>
      </c>
      <c r="C558" t="s">
        <v>8418</v>
      </c>
      <c r="D558" t="s">
        <v>248</v>
      </c>
      <c r="E558" s="2" t="s">
        <v>231</v>
      </c>
      <c r="F558" t="s">
        <v>13907</v>
      </c>
      <c r="G558" s="2" t="s">
        <v>6677</v>
      </c>
      <c r="H558" t="s">
        <v>13553</v>
      </c>
    </row>
    <row r="559" spans="1:8" x14ac:dyDescent="0.15">
      <c r="A559">
        <v>558</v>
      </c>
      <c r="B559" t="s">
        <v>2469</v>
      </c>
      <c r="C559" t="s">
        <v>8419</v>
      </c>
      <c r="D559" t="s">
        <v>248</v>
      </c>
      <c r="E559" s="2" t="s">
        <v>231</v>
      </c>
      <c r="F559" t="s">
        <v>13934</v>
      </c>
      <c r="G559" s="2" t="s">
        <v>6678</v>
      </c>
      <c r="H559" t="s">
        <v>13553</v>
      </c>
    </row>
    <row r="560" spans="1:8" x14ac:dyDescent="0.15">
      <c r="A560">
        <v>559</v>
      </c>
      <c r="B560" t="s">
        <v>2470</v>
      </c>
      <c r="C560" t="s">
        <v>8420</v>
      </c>
      <c r="D560" t="s">
        <v>248</v>
      </c>
      <c r="E560" s="2" t="s">
        <v>231</v>
      </c>
      <c r="F560" t="s">
        <v>13934</v>
      </c>
      <c r="G560" s="2" t="s">
        <v>6679</v>
      </c>
      <c r="H560" t="s">
        <v>13553</v>
      </c>
    </row>
    <row r="561" spans="1:8" x14ac:dyDescent="0.15">
      <c r="A561">
        <v>560</v>
      </c>
      <c r="B561" t="s">
        <v>2471</v>
      </c>
      <c r="C561" t="s">
        <v>8421</v>
      </c>
      <c r="D561" t="s">
        <v>248</v>
      </c>
      <c r="E561" s="2" t="s">
        <v>231</v>
      </c>
      <c r="F561" t="s">
        <v>13914</v>
      </c>
      <c r="G561" s="2" t="s">
        <v>6587</v>
      </c>
      <c r="H561" t="s">
        <v>13553</v>
      </c>
    </row>
    <row r="562" spans="1:8" x14ac:dyDescent="0.15">
      <c r="A562">
        <v>561</v>
      </c>
      <c r="B562" t="s">
        <v>2481</v>
      </c>
      <c r="C562" t="s">
        <v>8422</v>
      </c>
      <c r="D562" t="s">
        <v>248</v>
      </c>
      <c r="E562" s="2" t="s">
        <v>231</v>
      </c>
      <c r="F562" t="s">
        <v>13917</v>
      </c>
      <c r="G562" s="2" t="s">
        <v>6404</v>
      </c>
      <c r="H562" t="s">
        <v>13553</v>
      </c>
    </row>
    <row r="563" spans="1:8" x14ac:dyDescent="0.15">
      <c r="A563">
        <v>562</v>
      </c>
      <c r="B563" t="s">
        <v>2482</v>
      </c>
      <c r="C563" t="s">
        <v>8423</v>
      </c>
      <c r="D563" t="s">
        <v>248</v>
      </c>
      <c r="E563" s="2" t="s">
        <v>231</v>
      </c>
      <c r="F563" t="s">
        <v>13934</v>
      </c>
      <c r="G563" s="2" t="s">
        <v>6680</v>
      </c>
      <c r="H563" t="s">
        <v>13553</v>
      </c>
    </row>
    <row r="564" spans="1:8" x14ac:dyDescent="0.15">
      <c r="A564">
        <v>563</v>
      </c>
      <c r="B564" t="s">
        <v>2472</v>
      </c>
      <c r="C564" t="s">
        <v>8424</v>
      </c>
      <c r="D564" t="s">
        <v>248</v>
      </c>
      <c r="E564" s="2" t="s">
        <v>231</v>
      </c>
      <c r="F564" t="s">
        <v>13934</v>
      </c>
      <c r="G564" s="2" t="s">
        <v>6681</v>
      </c>
      <c r="H564" t="s">
        <v>13553</v>
      </c>
    </row>
    <row r="565" spans="1:8" x14ac:dyDescent="0.15">
      <c r="A565">
        <v>564</v>
      </c>
      <c r="B565" t="s">
        <v>2473</v>
      </c>
      <c r="C565" t="s">
        <v>8425</v>
      </c>
      <c r="D565" t="s">
        <v>248</v>
      </c>
      <c r="E565" s="2" t="s">
        <v>231</v>
      </c>
      <c r="F565" t="s">
        <v>13942</v>
      </c>
      <c r="G565" s="2" t="s">
        <v>6682</v>
      </c>
      <c r="H565" t="s">
        <v>13553</v>
      </c>
    </row>
    <row r="566" spans="1:8" x14ac:dyDescent="0.15">
      <c r="A566">
        <v>565</v>
      </c>
      <c r="B566" t="s">
        <v>2474</v>
      </c>
      <c r="C566" t="s">
        <v>8426</v>
      </c>
      <c r="D566" t="s">
        <v>248</v>
      </c>
      <c r="E566" s="2" t="s">
        <v>231</v>
      </c>
      <c r="F566" t="s">
        <v>13934</v>
      </c>
      <c r="G566" s="2" t="s">
        <v>6683</v>
      </c>
      <c r="H566" t="s">
        <v>13553</v>
      </c>
    </row>
    <row r="567" spans="1:8" x14ac:dyDescent="0.15">
      <c r="A567">
        <v>566</v>
      </c>
      <c r="B567" t="s">
        <v>2722</v>
      </c>
      <c r="C567" t="s">
        <v>8427</v>
      </c>
      <c r="D567" t="s">
        <v>248</v>
      </c>
      <c r="E567" s="2" t="s">
        <v>231</v>
      </c>
      <c r="F567" t="s">
        <v>13934</v>
      </c>
      <c r="G567" s="2" t="s">
        <v>6684</v>
      </c>
      <c r="H567" t="s">
        <v>13553</v>
      </c>
    </row>
    <row r="568" spans="1:8" x14ac:dyDescent="0.15">
      <c r="A568">
        <v>567</v>
      </c>
      <c r="B568" t="s">
        <v>2475</v>
      </c>
      <c r="C568" t="s">
        <v>8428</v>
      </c>
      <c r="D568" t="s">
        <v>248</v>
      </c>
      <c r="E568" s="2" t="s">
        <v>231</v>
      </c>
      <c r="F568" t="s">
        <v>13931</v>
      </c>
      <c r="G568" s="2" t="s">
        <v>6685</v>
      </c>
      <c r="H568" t="s">
        <v>13553</v>
      </c>
    </row>
    <row r="569" spans="1:8" x14ac:dyDescent="0.15">
      <c r="A569">
        <v>568</v>
      </c>
      <c r="B569" t="s">
        <v>2476</v>
      </c>
      <c r="C569" t="s">
        <v>8429</v>
      </c>
      <c r="D569" t="s">
        <v>248</v>
      </c>
      <c r="E569" s="2" t="s">
        <v>231</v>
      </c>
      <c r="F569" t="s">
        <v>13934</v>
      </c>
      <c r="G569" s="2" t="s">
        <v>6686</v>
      </c>
      <c r="H569" t="s">
        <v>13553</v>
      </c>
    </row>
    <row r="570" spans="1:8" x14ac:dyDescent="0.15">
      <c r="A570">
        <v>569</v>
      </c>
      <c r="B570" t="s">
        <v>2477</v>
      </c>
      <c r="C570" t="s">
        <v>8430</v>
      </c>
      <c r="D570" t="s">
        <v>248</v>
      </c>
      <c r="E570" s="2" t="s">
        <v>231</v>
      </c>
      <c r="F570" t="s">
        <v>13934</v>
      </c>
      <c r="G570" s="2" t="s">
        <v>6687</v>
      </c>
      <c r="H570" t="s">
        <v>13553</v>
      </c>
    </row>
    <row r="571" spans="1:8" x14ac:dyDescent="0.15">
      <c r="A571">
        <v>570</v>
      </c>
      <c r="B571" t="s">
        <v>2478</v>
      </c>
      <c r="C571" t="s">
        <v>8431</v>
      </c>
      <c r="D571" t="s">
        <v>248</v>
      </c>
      <c r="E571" s="2" t="s">
        <v>231</v>
      </c>
      <c r="F571" t="s">
        <v>13931</v>
      </c>
      <c r="G571" s="2" t="s">
        <v>6688</v>
      </c>
      <c r="H571" t="s">
        <v>13553</v>
      </c>
    </row>
    <row r="572" spans="1:8" x14ac:dyDescent="0.15">
      <c r="A572">
        <v>571</v>
      </c>
      <c r="B572" t="s">
        <v>2479</v>
      </c>
      <c r="C572" t="s">
        <v>8432</v>
      </c>
      <c r="D572" t="s">
        <v>248</v>
      </c>
      <c r="E572" s="2" t="s">
        <v>231</v>
      </c>
      <c r="F572" t="s">
        <v>13915</v>
      </c>
      <c r="G572" s="2" t="s">
        <v>6689</v>
      </c>
      <c r="H572" t="s">
        <v>13553</v>
      </c>
    </row>
    <row r="573" spans="1:8" x14ac:dyDescent="0.15">
      <c r="A573">
        <v>572</v>
      </c>
      <c r="B573" t="s">
        <v>2720</v>
      </c>
      <c r="C573" t="s">
        <v>8433</v>
      </c>
      <c r="D573" t="s">
        <v>248</v>
      </c>
      <c r="E573" s="2" t="s">
        <v>231</v>
      </c>
      <c r="F573" t="s">
        <v>13934</v>
      </c>
      <c r="G573" s="2" t="s">
        <v>6690</v>
      </c>
      <c r="H573" t="s">
        <v>13553</v>
      </c>
    </row>
    <row r="574" spans="1:8" x14ac:dyDescent="0.15">
      <c r="A574">
        <v>573</v>
      </c>
      <c r="B574" t="s">
        <v>3759</v>
      </c>
      <c r="C574" t="s">
        <v>8434</v>
      </c>
      <c r="D574" t="s">
        <v>248</v>
      </c>
      <c r="E574" s="2" t="s">
        <v>230</v>
      </c>
      <c r="F574" t="s">
        <v>13934</v>
      </c>
      <c r="G574" s="2" t="s">
        <v>6301</v>
      </c>
      <c r="H574" t="s">
        <v>13553</v>
      </c>
    </row>
    <row r="575" spans="1:8" x14ac:dyDescent="0.15">
      <c r="A575">
        <v>574</v>
      </c>
      <c r="B575" t="s">
        <v>3760</v>
      </c>
      <c r="C575" t="s">
        <v>8435</v>
      </c>
      <c r="D575" t="s">
        <v>248</v>
      </c>
      <c r="E575" s="2" t="s">
        <v>230</v>
      </c>
      <c r="F575" t="s">
        <v>13931</v>
      </c>
      <c r="G575" s="2" t="s">
        <v>6691</v>
      </c>
      <c r="H575" t="s">
        <v>13553</v>
      </c>
    </row>
    <row r="576" spans="1:8" x14ac:dyDescent="0.15">
      <c r="A576">
        <v>575</v>
      </c>
      <c r="B576" t="s">
        <v>3777</v>
      </c>
      <c r="C576" t="s">
        <v>8436</v>
      </c>
      <c r="D576" t="s">
        <v>248</v>
      </c>
      <c r="E576" s="2" t="s">
        <v>230</v>
      </c>
      <c r="F576" t="s">
        <v>13934</v>
      </c>
      <c r="G576" s="2" t="s">
        <v>6692</v>
      </c>
      <c r="H576" t="s">
        <v>13553</v>
      </c>
    </row>
    <row r="577" spans="1:8" x14ac:dyDescent="0.15">
      <c r="A577">
        <v>576</v>
      </c>
      <c r="B577" t="s">
        <v>3761</v>
      </c>
      <c r="C577" t="s">
        <v>8437</v>
      </c>
      <c r="D577" t="s">
        <v>248</v>
      </c>
      <c r="E577" s="2" t="s">
        <v>230</v>
      </c>
      <c r="F577" t="s">
        <v>13934</v>
      </c>
      <c r="G577" s="2" t="s">
        <v>6693</v>
      </c>
      <c r="H577" t="s">
        <v>13553</v>
      </c>
    </row>
    <row r="578" spans="1:8" x14ac:dyDescent="0.15">
      <c r="A578">
        <v>577</v>
      </c>
      <c r="B578" t="s">
        <v>3762</v>
      </c>
      <c r="C578" t="s">
        <v>8438</v>
      </c>
      <c r="D578" t="s">
        <v>248</v>
      </c>
      <c r="E578" s="2" t="s">
        <v>230</v>
      </c>
      <c r="F578" t="s">
        <v>13934</v>
      </c>
      <c r="G578" s="2" t="s">
        <v>6694</v>
      </c>
      <c r="H578" t="s">
        <v>13553</v>
      </c>
    </row>
    <row r="579" spans="1:8" x14ac:dyDescent="0.15">
      <c r="A579">
        <v>578</v>
      </c>
      <c r="B579" t="s">
        <v>3763</v>
      </c>
      <c r="C579" t="s">
        <v>8439</v>
      </c>
      <c r="D579" t="s">
        <v>248</v>
      </c>
      <c r="E579" s="2" t="s">
        <v>230</v>
      </c>
      <c r="F579" t="s">
        <v>13934</v>
      </c>
      <c r="G579" s="2" t="s">
        <v>6695</v>
      </c>
      <c r="H579" t="s">
        <v>13553</v>
      </c>
    </row>
    <row r="580" spans="1:8" x14ac:dyDescent="0.15">
      <c r="A580">
        <v>579</v>
      </c>
      <c r="B580" t="s">
        <v>3764</v>
      </c>
      <c r="C580" t="s">
        <v>8440</v>
      </c>
      <c r="D580" t="s">
        <v>248</v>
      </c>
      <c r="E580" s="2" t="s">
        <v>230</v>
      </c>
      <c r="F580" t="s">
        <v>13934</v>
      </c>
      <c r="G580" s="2" t="s">
        <v>6696</v>
      </c>
      <c r="H580" t="s">
        <v>13553</v>
      </c>
    </row>
    <row r="581" spans="1:8" x14ac:dyDescent="0.15">
      <c r="A581">
        <v>580</v>
      </c>
      <c r="B581" t="s">
        <v>3765</v>
      </c>
      <c r="C581" t="s">
        <v>8441</v>
      </c>
      <c r="D581" t="s">
        <v>248</v>
      </c>
      <c r="E581" s="2" t="s">
        <v>230</v>
      </c>
      <c r="F581" t="s">
        <v>13934</v>
      </c>
      <c r="G581" s="2" t="s">
        <v>6693</v>
      </c>
      <c r="H581" t="s">
        <v>13553</v>
      </c>
    </row>
    <row r="582" spans="1:8" x14ac:dyDescent="0.15">
      <c r="A582">
        <v>581</v>
      </c>
      <c r="B582" t="s">
        <v>3766</v>
      </c>
      <c r="C582" t="s">
        <v>8442</v>
      </c>
      <c r="D582" t="s">
        <v>248</v>
      </c>
      <c r="E582" s="2" t="s">
        <v>230</v>
      </c>
      <c r="F582" t="s">
        <v>13934</v>
      </c>
      <c r="G582" s="2" t="s">
        <v>6697</v>
      </c>
      <c r="H582" t="s">
        <v>13553</v>
      </c>
    </row>
    <row r="583" spans="1:8" x14ac:dyDescent="0.15">
      <c r="A583">
        <v>582</v>
      </c>
      <c r="B583" t="s">
        <v>3767</v>
      </c>
      <c r="C583" t="s">
        <v>8443</v>
      </c>
      <c r="D583" t="s">
        <v>248</v>
      </c>
      <c r="E583" s="2" t="s">
        <v>230</v>
      </c>
      <c r="F583" t="s">
        <v>13949</v>
      </c>
      <c r="G583" s="2" t="s">
        <v>6698</v>
      </c>
      <c r="H583" t="s">
        <v>13553</v>
      </c>
    </row>
    <row r="584" spans="1:8" x14ac:dyDescent="0.15">
      <c r="A584">
        <v>583</v>
      </c>
      <c r="B584" t="s">
        <v>3768</v>
      </c>
      <c r="C584" t="s">
        <v>8444</v>
      </c>
      <c r="D584" t="s">
        <v>248</v>
      </c>
      <c r="E584" s="2" t="s">
        <v>230</v>
      </c>
      <c r="F584" t="s">
        <v>13910</v>
      </c>
      <c r="G584" s="2" t="s">
        <v>6699</v>
      </c>
      <c r="H584" t="s">
        <v>13553</v>
      </c>
    </row>
    <row r="585" spans="1:8" x14ac:dyDescent="0.15">
      <c r="A585">
        <v>584</v>
      </c>
      <c r="B585" t="s">
        <v>3770</v>
      </c>
      <c r="C585" t="s">
        <v>8445</v>
      </c>
      <c r="D585" t="s">
        <v>248</v>
      </c>
      <c r="E585" s="2" t="s">
        <v>230</v>
      </c>
      <c r="F585" t="s">
        <v>13925</v>
      </c>
      <c r="G585" s="2" t="s">
        <v>6309</v>
      </c>
      <c r="H585" t="s">
        <v>13553</v>
      </c>
    </row>
    <row r="586" spans="1:8" x14ac:dyDescent="0.15">
      <c r="A586">
        <v>585</v>
      </c>
      <c r="B586" t="s">
        <v>3769</v>
      </c>
      <c r="C586" t="s">
        <v>8446</v>
      </c>
      <c r="D586" t="s">
        <v>248</v>
      </c>
      <c r="E586" s="2" t="s">
        <v>230</v>
      </c>
      <c r="F586" t="s">
        <v>13925</v>
      </c>
      <c r="G586" s="2" t="s">
        <v>6309</v>
      </c>
      <c r="H586" t="s">
        <v>13553</v>
      </c>
    </row>
    <row r="587" spans="1:8" x14ac:dyDescent="0.15">
      <c r="A587">
        <v>586</v>
      </c>
      <c r="B587" t="s">
        <v>3771</v>
      </c>
      <c r="C587" t="s">
        <v>8447</v>
      </c>
      <c r="D587" t="s">
        <v>248</v>
      </c>
      <c r="E587" s="2" t="s">
        <v>230</v>
      </c>
      <c r="F587" t="s">
        <v>13934</v>
      </c>
      <c r="G587" s="2" t="s">
        <v>6553</v>
      </c>
      <c r="H587" t="s">
        <v>13553</v>
      </c>
    </row>
    <row r="588" spans="1:8" x14ac:dyDescent="0.15">
      <c r="A588">
        <v>587</v>
      </c>
      <c r="B588" t="s">
        <v>3772</v>
      </c>
      <c r="C588" t="s">
        <v>8448</v>
      </c>
      <c r="D588" t="s">
        <v>248</v>
      </c>
      <c r="E588" s="2" t="s">
        <v>230</v>
      </c>
      <c r="F588" t="s">
        <v>13925</v>
      </c>
      <c r="G588" s="2" t="s">
        <v>6700</v>
      </c>
      <c r="H588" t="s">
        <v>13553</v>
      </c>
    </row>
    <row r="589" spans="1:8" x14ac:dyDescent="0.15">
      <c r="A589">
        <v>588</v>
      </c>
      <c r="B589" t="s">
        <v>3773</v>
      </c>
      <c r="C589" t="s">
        <v>8449</v>
      </c>
      <c r="D589" t="s">
        <v>248</v>
      </c>
      <c r="E589" s="2" t="s">
        <v>230</v>
      </c>
      <c r="F589" t="s">
        <v>13925</v>
      </c>
      <c r="G589" s="2" t="s">
        <v>6701</v>
      </c>
      <c r="H589" t="s">
        <v>13553</v>
      </c>
    </row>
    <row r="590" spans="1:8" x14ac:dyDescent="0.15">
      <c r="A590">
        <v>589</v>
      </c>
      <c r="B590" t="s">
        <v>3774</v>
      </c>
      <c r="C590" t="s">
        <v>8450</v>
      </c>
      <c r="D590" t="s">
        <v>248</v>
      </c>
      <c r="E590" s="2" t="s">
        <v>230</v>
      </c>
      <c r="F590" t="s">
        <v>13934</v>
      </c>
      <c r="G590" s="2" t="s">
        <v>6702</v>
      </c>
      <c r="H590" t="s">
        <v>13553</v>
      </c>
    </row>
    <row r="591" spans="1:8" x14ac:dyDescent="0.15">
      <c r="A591">
        <v>590</v>
      </c>
      <c r="B591" t="s">
        <v>3775</v>
      </c>
      <c r="C591" t="s">
        <v>8451</v>
      </c>
      <c r="D591" t="s">
        <v>248</v>
      </c>
      <c r="E591" s="2" t="s">
        <v>230</v>
      </c>
      <c r="F591" t="s">
        <v>13934</v>
      </c>
      <c r="G591" s="2" t="s">
        <v>6703</v>
      </c>
      <c r="H591" t="s">
        <v>13553</v>
      </c>
    </row>
    <row r="592" spans="1:8" x14ac:dyDescent="0.15">
      <c r="A592">
        <v>591</v>
      </c>
      <c r="B592" t="s">
        <v>3776</v>
      </c>
      <c r="C592" t="s">
        <v>8452</v>
      </c>
      <c r="D592" t="s">
        <v>248</v>
      </c>
      <c r="E592" s="2" t="s">
        <v>230</v>
      </c>
      <c r="F592" t="s">
        <v>13937</v>
      </c>
      <c r="G592" s="2" t="s">
        <v>6704</v>
      </c>
      <c r="H592" t="s">
        <v>13553</v>
      </c>
    </row>
    <row r="593" spans="1:8" x14ac:dyDescent="0.15">
      <c r="A593">
        <v>592</v>
      </c>
      <c r="B593" t="s">
        <v>1120</v>
      </c>
      <c r="C593" t="s">
        <v>8453</v>
      </c>
      <c r="D593" t="s">
        <v>248</v>
      </c>
      <c r="E593" s="2" t="s">
        <v>232</v>
      </c>
      <c r="F593" t="s">
        <v>13910</v>
      </c>
      <c r="G593" s="2" t="s">
        <v>6705</v>
      </c>
      <c r="H593" t="s">
        <v>13553</v>
      </c>
    </row>
    <row r="594" spans="1:8" x14ac:dyDescent="0.15">
      <c r="A594">
        <v>593</v>
      </c>
      <c r="B594" t="s">
        <v>1121</v>
      </c>
      <c r="C594" t="s">
        <v>8454</v>
      </c>
      <c r="D594" t="s">
        <v>248</v>
      </c>
      <c r="E594" s="2" t="s">
        <v>232</v>
      </c>
      <c r="F594" t="s">
        <v>13933</v>
      </c>
      <c r="G594" s="2" t="s">
        <v>6706</v>
      </c>
      <c r="H594" t="s">
        <v>13553</v>
      </c>
    </row>
    <row r="595" spans="1:8" x14ac:dyDescent="0.15">
      <c r="A595">
        <v>594</v>
      </c>
      <c r="B595" t="s">
        <v>1122</v>
      </c>
      <c r="C595" t="s">
        <v>8455</v>
      </c>
      <c r="D595" t="s">
        <v>248</v>
      </c>
      <c r="E595" s="2" t="s">
        <v>232</v>
      </c>
      <c r="F595" t="s">
        <v>13929</v>
      </c>
      <c r="G595" s="2" t="s">
        <v>6707</v>
      </c>
      <c r="H595" t="s">
        <v>13553</v>
      </c>
    </row>
    <row r="596" spans="1:8" x14ac:dyDescent="0.15">
      <c r="A596">
        <v>595</v>
      </c>
      <c r="B596" t="s">
        <v>1123</v>
      </c>
      <c r="C596" t="s">
        <v>8456</v>
      </c>
      <c r="D596" t="s">
        <v>248</v>
      </c>
      <c r="E596" s="2" t="s">
        <v>232</v>
      </c>
      <c r="F596" t="s">
        <v>13936</v>
      </c>
      <c r="G596" s="2" t="s">
        <v>6288</v>
      </c>
      <c r="H596" t="s">
        <v>13553</v>
      </c>
    </row>
    <row r="597" spans="1:8" x14ac:dyDescent="0.15">
      <c r="A597">
        <v>596</v>
      </c>
      <c r="B597" t="s">
        <v>1124</v>
      </c>
      <c r="C597" t="s">
        <v>8457</v>
      </c>
      <c r="D597" t="s">
        <v>248</v>
      </c>
      <c r="E597" s="2" t="s">
        <v>232</v>
      </c>
      <c r="F597" t="s">
        <v>13910</v>
      </c>
      <c r="G597" s="2" t="s">
        <v>6708</v>
      </c>
      <c r="H597" t="s">
        <v>13553</v>
      </c>
    </row>
    <row r="598" spans="1:8" x14ac:dyDescent="0.15">
      <c r="A598">
        <v>597</v>
      </c>
      <c r="B598" t="s">
        <v>1125</v>
      </c>
      <c r="C598" t="s">
        <v>8458</v>
      </c>
      <c r="D598" t="s">
        <v>248</v>
      </c>
      <c r="E598" s="2" t="s">
        <v>232</v>
      </c>
      <c r="F598" t="s">
        <v>13910</v>
      </c>
      <c r="G598" s="2" t="s">
        <v>6709</v>
      </c>
      <c r="H598" t="s">
        <v>13553</v>
      </c>
    </row>
    <row r="599" spans="1:8" x14ac:dyDescent="0.15">
      <c r="A599">
        <v>598</v>
      </c>
      <c r="B599" t="s">
        <v>1126</v>
      </c>
      <c r="C599" t="s">
        <v>8459</v>
      </c>
      <c r="D599" t="s">
        <v>248</v>
      </c>
      <c r="E599" s="2" t="s">
        <v>232</v>
      </c>
      <c r="F599" t="s">
        <v>13937</v>
      </c>
      <c r="G599" s="2" t="s">
        <v>6577</v>
      </c>
      <c r="H599" t="s">
        <v>13553</v>
      </c>
    </row>
    <row r="600" spans="1:8" x14ac:dyDescent="0.15">
      <c r="A600">
        <v>599</v>
      </c>
      <c r="B600" t="s">
        <v>1127</v>
      </c>
      <c r="C600" t="s">
        <v>8460</v>
      </c>
      <c r="D600" t="s">
        <v>248</v>
      </c>
      <c r="E600" s="2" t="s">
        <v>232</v>
      </c>
      <c r="F600" t="s">
        <v>13910</v>
      </c>
      <c r="G600" s="2" t="s">
        <v>6710</v>
      </c>
      <c r="H600" t="s">
        <v>13553</v>
      </c>
    </row>
    <row r="601" spans="1:8" x14ac:dyDescent="0.15">
      <c r="A601">
        <v>600</v>
      </c>
      <c r="B601" t="s">
        <v>1128</v>
      </c>
      <c r="C601" t="s">
        <v>8461</v>
      </c>
      <c r="D601" t="s">
        <v>248</v>
      </c>
      <c r="E601" s="2" t="s">
        <v>232</v>
      </c>
      <c r="F601" t="s">
        <v>13939</v>
      </c>
      <c r="G601" s="2" t="s">
        <v>6711</v>
      </c>
      <c r="H601" t="s">
        <v>13553</v>
      </c>
    </row>
    <row r="602" spans="1:8" x14ac:dyDescent="0.15">
      <c r="A602">
        <v>601</v>
      </c>
      <c r="B602" t="s">
        <v>1129</v>
      </c>
      <c r="C602" t="s">
        <v>8462</v>
      </c>
      <c r="D602" t="s">
        <v>248</v>
      </c>
      <c r="E602" s="2" t="s">
        <v>232</v>
      </c>
      <c r="F602" t="s">
        <v>13919</v>
      </c>
      <c r="G602" s="2" t="s">
        <v>6712</v>
      </c>
      <c r="H602" t="s">
        <v>13553</v>
      </c>
    </row>
    <row r="603" spans="1:8" x14ac:dyDescent="0.15">
      <c r="A603">
        <v>602</v>
      </c>
      <c r="B603" t="s">
        <v>1130</v>
      </c>
      <c r="C603" t="s">
        <v>8463</v>
      </c>
      <c r="D603" t="s">
        <v>248</v>
      </c>
      <c r="E603" s="2" t="s">
        <v>232</v>
      </c>
      <c r="F603" t="s">
        <v>13910</v>
      </c>
      <c r="G603" s="2" t="s">
        <v>6713</v>
      </c>
      <c r="H603" t="s">
        <v>13553</v>
      </c>
    </row>
    <row r="604" spans="1:8" x14ac:dyDescent="0.15">
      <c r="A604">
        <v>603</v>
      </c>
      <c r="B604" t="s">
        <v>2864</v>
      </c>
      <c r="C604" t="s">
        <v>8464</v>
      </c>
      <c r="D604" t="s">
        <v>248</v>
      </c>
      <c r="E604" s="2" t="s">
        <v>232</v>
      </c>
      <c r="F604" t="s">
        <v>13910</v>
      </c>
      <c r="G604" s="2" t="s">
        <v>6714</v>
      </c>
      <c r="H604" t="s">
        <v>13553</v>
      </c>
    </row>
    <row r="605" spans="1:8" x14ac:dyDescent="0.15">
      <c r="A605">
        <v>604</v>
      </c>
      <c r="B605" t="s">
        <v>1131</v>
      </c>
      <c r="C605" t="s">
        <v>8465</v>
      </c>
      <c r="D605" t="s">
        <v>248</v>
      </c>
      <c r="E605" s="2" t="s">
        <v>232</v>
      </c>
      <c r="F605" t="s">
        <v>13935</v>
      </c>
      <c r="G605" s="2" t="s">
        <v>6715</v>
      </c>
      <c r="H605" t="s">
        <v>13553</v>
      </c>
    </row>
    <row r="606" spans="1:8" x14ac:dyDescent="0.15">
      <c r="A606">
        <v>605</v>
      </c>
      <c r="B606" t="s">
        <v>1132</v>
      </c>
      <c r="C606" t="s">
        <v>8466</v>
      </c>
      <c r="D606" t="s">
        <v>248</v>
      </c>
      <c r="E606" s="2" t="s">
        <v>232</v>
      </c>
      <c r="F606" t="s">
        <v>13906</v>
      </c>
      <c r="G606" s="2" t="s">
        <v>6716</v>
      </c>
      <c r="H606" t="s">
        <v>13553</v>
      </c>
    </row>
    <row r="607" spans="1:8" x14ac:dyDescent="0.15">
      <c r="A607">
        <v>606</v>
      </c>
      <c r="B607" t="s">
        <v>1133</v>
      </c>
      <c r="C607" t="s">
        <v>8467</v>
      </c>
      <c r="D607" t="s">
        <v>248</v>
      </c>
      <c r="E607" s="2" t="s">
        <v>232</v>
      </c>
      <c r="F607" t="s">
        <v>13910</v>
      </c>
      <c r="G607" s="2" t="s">
        <v>6717</v>
      </c>
      <c r="H607" t="s">
        <v>13553</v>
      </c>
    </row>
    <row r="608" spans="1:8" x14ac:dyDescent="0.15">
      <c r="A608">
        <v>607</v>
      </c>
      <c r="B608" t="s">
        <v>1134</v>
      </c>
      <c r="C608" t="s">
        <v>8468</v>
      </c>
      <c r="D608" t="s">
        <v>248</v>
      </c>
      <c r="E608" s="2" t="s">
        <v>232</v>
      </c>
      <c r="F608" t="s">
        <v>13943</v>
      </c>
      <c r="G608" s="2" t="s">
        <v>6718</v>
      </c>
      <c r="H608" t="s">
        <v>13553</v>
      </c>
    </row>
    <row r="609" spans="1:8" x14ac:dyDescent="0.15">
      <c r="A609">
        <v>608</v>
      </c>
      <c r="B609" t="s">
        <v>1135</v>
      </c>
      <c r="C609" t="s">
        <v>8469</v>
      </c>
      <c r="D609" t="s">
        <v>248</v>
      </c>
      <c r="E609" s="2" t="s">
        <v>232</v>
      </c>
      <c r="F609" t="s">
        <v>13910</v>
      </c>
      <c r="G609" s="2" t="s">
        <v>6719</v>
      </c>
      <c r="H609" t="s">
        <v>13553</v>
      </c>
    </row>
    <row r="610" spans="1:8" x14ac:dyDescent="0.15">
      <c r="A610">
        <v>609</v>
      </c>
      <c r="B610" t="s">
        <v>1136</v>
      </c>
      <c r="C610" t="s">
        <v>8470</v>
      </c>
      <c r="D610" t="s">
        <v>248</v>
      </c>
      <c r="E610" s="2" t="s">
        <v>232</v>
      </c>
      <c r="F610" t="s">
        <v>13933</v>
      </c>
      <c r="G610" s="2" t="s">
        <v>6720</v>
      </c>
      <c r="H610" t="s">
        <v>13553</v>
      </c>
    </row>
    <row r="611" spans="1:8" x14ac:dyDescent="0.15">
      <c r="A611">
        <v>610</v>
      </c>
      <c r="B611" t="s">
        <v>4329</v>
      </c>
      <c r="C611" t="s">
        <v>8471</v>
      </c>
      <c r="D611" t="s">
        <v>248</v>
      </c>
      <c r="E611" s="2" t="s">
        <v>231</v>
      </c>
      <c r="F611" t="s">
        <v>13936</v>
      </c>
      <c r="G611" s="2" t="s">
        <v>6721</v>
      </c>
      <c r="H611" t="s">
        <v>13553</v>
      </c>
    </row>
    <row r="612" spans="1:8" x14ac:dyDescent="0.15">
      <c r="A612">
        <v>611</v>
      </c>
      <c r="B612" t="s">
        <v>1137</v>
      </c>
      <c r="C612" t="s">
        <v>8472</v>
      </c>
      <c r="D612" t="s">
        <v>248</v>
      </c>
      <c r="E612" s="2" t="s">
        <v>231</v>
      </c>
      <c r="F612" t="s">
        <v>13918</v>
      </c>
      <c r="G612" s="2" t="s">
        <v>6722</v>
      </c>
      <c r="H612" t="s">
        <v>13553</v>
      </c>
    </row>
    <row r="613" spans="1:8" x14ac:dyDescent="0.15">
      <c r="A613">
        <v>612</v>
      </c>
      <c r="B613" t="s">
        <v>1138</v>
      </c>
      <c r="C613" t="s">
        <v>8473</v>
      </c>
      <c r="D613" t="s">
        <v>248</v>
      </c>
      <c r="E613" s="2" t="s">
        <v>231</v>
      </c>
      <c r="F613" t="s">
        <v>13910</v>
      </c>
      <c r="G613" s="2" t="s">
        <v>6723</v>
      </c>
      <c r="H613" t="s">
        <v>13553</v>
      </c>
    </row>
    <row r="614" spans="1:8" x14ac:dyDescent="0.15">
      <c r="A614">
        <v>613</v>
      </c>
      <c r="B614" t="s">
        <v>1139</v>
      </c>
      <c r="C614" t="s">
        <v>8474</v>
      </c>
      <c r="D614" t="s">
        <v>248</v>
      </c>
      <c r="E614" s="2" t="s">
        <v>231</v>
      </c>
      <c r="F614" t="s">
        <v>13930</v>
      </c>
      <c r="G614" s="2" t="s">
        <v>6319</v>
      </c>
      <c r="H614" t="s">
        <v>13553</v>
      </c>
    </row>
    <row r="615" spans="1:8" x14ac:dyDescent="0.15">
      <c r="A615">
        <v>614</v>
      </c>
      <c r="B615" t="s">
        <v>1140</v>
      </c>
      <c r="C615" t="s">
        <v>8475</v>
      </c>
      <c r="D615" t="s">
        <v>248</v>
      </c>
      <c r="E615" s="2" t="s">
        <v>231</v>
      </c>
      <c r="F615" t="s">
        <v>13927</v>
      </c>
      <c r="G615" s="2" t="s">
        <v>6724</v>
      </c>
      <c r="H615" t="s">
        <v>13553</v>
      </c>
    </row>
    <row r="616" spans="1:8" x14ac:dyDescent="0.15">
      <c r="A616">
        <v>615</v>
      </c>
      <c r="B616" t="s">
        <v>1141</v>
      </c>
      <c r="C616" t="s">
        <v>8476</v>
      </c>
      <c r="D616" t="s">
        <v>248</v>
      </c>
      <c r="E616" s="2" t="s">
        <v>231</v>
      </c>
      <c r="F616" t="s">
        <v>13927</v>
      </c>
      <c r="G616" s="2" t="s">
        <v>6725</v>
      </c>
      <c r="H616" t="s">
        <v>13553</v>
      </c>
    </row>
    <row r="617" spans="1:8" x14ac:dyDescent="0.15">
      <c r="A617">
        <v>616</v>
      </c>
      <c r="B617" t="s">
        <v>1142</v>
      </c>
      <c r="C617" t="s">
        <v>8477</v>
      </c>
      <c r="D617" t="s">
        <v>248</v>
      </c>
      <c r="E617" s="2" t="s">
        <v>231</v>
      </c>
      <c r="F617" t="s">
        <v>13922</v>
      </c>
      <c r="G617" s="2" t="s">
        <v>6726</v>
      </c>
      <c r="H617" t="s">
        <v>13553</v>
      </c>
    </row>
    <row r="618" spans="1:8" x14ac:dyDescent="0.15">
      <c r="A618">
        <v>617</v>
      </c>
      <c r="B618" t="s">
        <v>1143</v>
      </c>
      <c r="C618" t="s">
        <v>8478</v>
      </c>
      <c r="D618" t="s">
        <v>248</v>
      </c>
      <c r="E618" s="2" t="s">
        <v>231</v>
      </c>
      <c r="F618" t="s">
        <v>13930</v>
      </c>
      <c r="G618" s="2" t="s">
        <v>6727</v>
      </c>
      <c r="H618" t="s">
        <v>13553</v>
      </c>
    </row>
    <row r="619" spans="1:8" x14ac:dyDescent="0.15">
      <c r="A619">
        <v>618</v>
      </c>
      <c r="B619" t="s">
        <v>1144</v>
      </c>
      <c r="C619" t="s">
        <v>8479</v>
      </c>
      <c r="D619" t="s">
        <v>248</v>
      </c>
      <c r="E619" s="2" t="s">
        <v>231</v>
      </c>
      <c r="F619" t="s">
        <v>13907</v>
      </c>
      <c r="G619" s="2" t="s">
        <v>6728</v>
      </c>
      <c r="H619" t="s">
        <v>13553</v>
      </c>
    </row>
    <row r="620" spans="1:8" x14ac:dyDescent="0.15">
      <c r="A620">
        <v>619</v>
      </c>
      <c r="B620" t="s">
        <v>1145</v>
      </c>
      <c r="C620" t="s">
        <v>8480</v>
      </c>
      <c r="D620" t="s">
        <v>248</v>
      </c>
      <c r="E620" s="2" t="s">
        <v>231</v>
      </c>
      <c r="F620" t="s">
        <v>13910</v>
      </c>
      <c r="G620" s="2" t="s">
        <v>6729</v>
      </c>
      <c r="H620" t="s">
        <v>13553</v>
      </c>
    </row>
    <row r="621" spans="1:8" x14ac:dyDescent="0.15">
      <c r="A621">
        <v>620</v>
      </c>
      <c r="B621" t="s">
        <v>1146</v>
      </c>
      <c r="C621" t="s">
        <v>8481</v>
      </c>
      <c r="D621" t="s">
        <v>248</v>
      </c>
      <c r="E621" s="2" t="s">
        <v>231</v>
      </c>
      <c r="F621" t="s">
        <v>13917</v>
      </c>
      <c r="G621" s="2" t="s">
        <v>6579</v>
      </c>
      <c r="H621" t="s">
        <v>13553</v>
      </c>
    </row>
    <row r="622" spans="1:8" x14ac:dyDescent="0.15">
      <c r="A622">
        <v>621</v>
      </c>
      <c r="B622" t="s">
        <v>1147</v>
      </c>
      <c r="C622" t="s">
        <v>8482</v>
      </c>
      <c r="D622" t="s">
        <v>248</v>
      </c>
      <c r="E622" s="2" t="s">
        <v>231</v>
      </c>
      <c r="F622" t="s">
        <v>13910</v>
      </c>
      <c r="G622" s="2" t="s">
        <v>6631</v>
      </c>
      <c r="H622" t="s">
        <v>13553</v>
      </c>
    </row>
    <row r="623" spans="1:8" x14ac:dyDescent="0.15">
      <c r="A623">
        <v>622</v>
      </c>
      <c r="B623" t="s">
        <v>1148</v>
      </c>
      <c r="C623" t="s">
        <v>8483</v>
      </c>
      <c r="D623" t="s">
        <v>248</v>
      </c>
      <c r="E623" s="2" t="s">
        <v>231</v>
      </c>
      <c r="F623" t="s">
        <v>13950</v>
      </c>
      <c r="G623" s="2" t="s">
        <v>6492</v>
      </c>
      <c r="H623" t="s">
        <v>13553</v>
      </c>
    </row>
    <row r="624" spans="1:8" x14ac:dyDescent="0.15">
      <c r="A624">
        <v>623</v>
      </c>
      <c r="B624" t="s">
        <v>1149</v>
      </c>
      <c r="C624" t="s">
        <v>8484</v>
      </c>
      <c r="D624" t="s">
        <v>248</v>
      </c>
      <c r="E624" s="2" t="s">
        <v>231</v>
      </c>
      <c r="F624" t="s">
        <v>27</v>
      </c>
      <c r="G624" s="2" t="s">
        <v>6730</v>
      </c>
      <c r="H624" t="s">
        <v>13553</v>
      </c>
    </row>
    <row r="625" spans="1:8" x14ac:dyDescent="0.15">
      <c r="A625">
        <v>624</v>
      </c>
      <c r="B625" t="s">
        <v>1150</v>
      </c>
      <c r="C625" t="s">
        <v>8485</v>
      </c>
      <c r="D625" t="s">
        <v>248</v>
      </c>
      <c r="E625" s="2" t="s">
        <v>231</v>
      </c>
      <c r="F625" t="s">
        <v>13910</v>
      </c>
      <c r="G625" s="2" t="s">
        <v>6731</v>
      </c>
      <c r="H625" t="s">
        <v>13553</v>
      </c>
    </row>
    <row r="626" spans="1:8" x14ac:dyDescent="0.15">
      <c r="A626">
        <v>625</v>
      </c>
      <c r="B626" t="s">
        <v>2866</v>
      </c>
      <c r="C626" t="s">
        <v>8486</v>
      </c>
      <c r="D626" t="s">
        <v>248</v>
      </c>
      <c r="E626" s="2" t="s">
        <v>231</v>
      </c>
      <c r="F626" t="s">
        <v>13924</v>
      </c>
      <c r="G626" s="2" t="s">
        <v>6722</v>
      </c>
      <c r="H626" t="s">
        <v>13553</v>
      </c>
    </row>
    <row r="627" spans="1:8" x14ac:dyDescent="0.15">
      <c r="A627">
        <v>626</v>
      </c>
      <c r="B627" t="s">
        <v>2867</v>
      </c>
      <c r="C627" t="s">
        <v>8487</v>
      </c>
      <c r="D627" t="s">
        <v>248</v>
      </c>
      <c r="E627" s="2" t="s">
        <v>231</v>
      </c>
      <c r="F627" t="s">
        <v>13924</v>
      </c>
      <c r="G627" s="2" t="s">
        <v>6722</v>
      </c>
      <c r="H627" t="s">
        <v>13553</v>
      </c>
    </row>
    <row r="628" spans="1:8" x14ac:dyDescent="0.15">
      <c r="A628">
        <v>627</v>
      </c>
      <c r="B628" t="s">
        <v>1151</v>
      </c>
      <c r="C628" t="s">
        <v>8488</v>
      </c>
      <c r="D628" t="s">
        <v>248</v>
      </c>
      <c r="E628" s="2" t="s">
        <v>231</v>
      </c>
      <c r="F628" t="s">
        <v>13906</v>
      </c>
      <c r="G628" s="2" t="s">
        <v>6412</v>
      </c>
      <c r="H628" t="s">
        <v>13553</v>
      </c>
    </row>
    <row r="629" spans="1:8" x14ac:dyDescent="0.15">
      <c r="A629">
        <v>628</v>
      </c>
      <c r="B629" t="s">
        <v>2868</v>
      </c>
      <c r="C629" t="s">
        <v>8489</v>
      </c>
      <c r="D629" t="s">
        <v>248</v>
      </c>
      <c r="E629" s="2" t="s">
        <v>230</v>
      </c>
      <c r="F629" t="s">
        <v>13910</v>
      </c>
      <c r="G629" s="2" t="s">
        <v>6694</v>
      </c>
      <c r="H629" t="s">
        <v>13553</v>
      </c>
    </row>
    <row r="630" spans="1:8" x14ac:dyDescent="0.15">
      <c r="A630">
        <v>629</v>
      </c>
      <c r="B630" t="s">
        <v>2869</v>
      </c>
      <c r="C630" t="s">
        <v>8490</v>
      </c>
      <c r="D630" t="s">
        <v>248</v>
      </c>
      <c r="E630" s="2" t="s">
        <v>230</v>
      </c>
      <c r="F630" t="s">
        <v>13927</v>
      </c>
      <c r="G630" s="2" t="s">
        <v>6732</v>
      </c>
      <c r="H630" t="s">
        <v>13553</v>
      </c>
    </row>
    <row r="631" spans="1:8" x14ac:dyDescent="0.15">
      <c r="A631">
        <v>630</v>
      </c>
      <c r="B631" t="s">
        <v>2870</v>
      </c>
      <c r="C631" t="s">
        <v>8491</v>
      </c>
      <c r="D631" t="s">
        <v>248</v>
      </c>
      <c r="E631" s="2" t="s">
        <v>230</v>
      </c>
      <c r="F631" t="s">
        <v>13910</v>
      </c>
      <c r="G631" s="2" t="s">
        <v>6733</v>
      </c>
      <c r="H631" t="s">
        <v>13553</v>
      </c>
    </row>
    <row r="632" spans="1:8" x14ac:dyDescent="0.15">
      <c r="A632">
        <v>631</v>
      </c>
      <c r="B632" t="s">
        <v>4330</v>
      </c>
      <c r="C632" t="s">
        <v>8492</v>
      </c>
      <c r="D632" t="s">
        <v>248</v>
      </c>
      <c r="E632" s="2" t="s">
        <v>230</v>
      </c>
      <c r="F632" t="s">
        <v>13910</v>
      </c>
      <c r="G632" s="2" t="s">
        <v>6701</v>
      </c>
      <c r="H632" t="s">
        <v>13553</v>
      </c>
    </row>
    <row r="633" spans="1:8" x14ac:dyDescent="0.15">
      <c r="A633">
        <v>632</v>
      </c>
      <c r="B633" t="s">
        <v>2871</v>
      </c>
      <c r="C633" t="s">
        <v>8493</v>
      </c>
      <c r="D633" t="s">
        <v>248</v>
      </c>
      <c r="E633" s="2" t="s">
        <v>230</v>
      </c>
      <c r="F633" t="s">
        <v>13908</v>
      </c>
      <c r="G633" s="2" t="s">
        <v>6734</v>
      </c>
      <c r="H633" t="s">
        <v>13553</v>
      </c>
    </row>
    <row r="634" spans="1:8" x14ac:dyDescent="0.15">
      <c r="A634">
        <v>633</v>
      </c>
      <c r="B634" t="s">
        <v>2872</v>
      </c>
      <c r="C634" t="s">
        <v>8494</v>
      </c>
      <c r="D634" t="s">
        <v>248</v>
      </c>
      <c r="E634" s="2" t="s">
        <v>230</v>
      </c>
      <c r="F634" t="s">
        <v>13922</v>
      </c>
      <c r="G634" s="2" t="s">
        <v>6735</v>
      </c>
      <c r="H634" t="s">
        <v>13553</v>
      </c>
    </row>
    <row r="635" spans="1:8" x14ac:dyDescent="0.15">
      <c r="A635">
        <v>634</v>
      </c>
      <c r="B635" t="s">
        <v>2873</v>
      </c>
      <c r="C635" t="s">
        <v>8495</v>
      </c>
      <c r="D635" t="s">
        <v>248</v>
      </c>
      <c r="E635" s="2" t="s">
        <v>230</v>
      </c>
      <c r="F635" t="s">
        <v>13922</v>
      </c>
      <c r="G635" s="2" t="s">
        <v>6642</v>
      </c>
      <c r="H635" t="s">
        <v>13553</v>
      </c>
    </row>
    <row r="636" spans="1:8" x14ac:dyDescent="0.15">
      <c r="A636">
        <v>635</v>
      </c>
      <c r="B636" t="s">
        <v>2874</v>
      </c>
      <c r="C636" t="s">
        <v>8496</v>
      </c>
      <c r="D636" t="s">
        <v>248</v>
      </c>
      <c r="E636" s="2" t="s">
        <v>230</v>
      </c>
      <c r="F636" t="s">
        <v>13910</v>
      </c>
      <c r="G636" s="2" t="s">
        <v>6736</v>
      </c>
      <c r="H636" t="s">
        <v>13553</v>
      </c>
    </row>
    <row r="637" spans="1:8" x14ac:dyDescent="0.15">
      <c r="A637">
        <v>636</v>
      </c>
      <c r="B637" t="s">
        <v>2875</v>
      </c>
      <c r="C637" t="s">
        <v>8497</v>
      </c>
      <c r="D637" t="s">
        <v>248</v>
      </c>
      <c r="E637" s="2" t="s">
        <v>230</v>
      </c>
      <c r="F637" t="s">
        <v>13917</v>
      </c>
      <c r="G637" s="2" t="s">
        <v>6737</v>
      </c>
      <c r="H637" t="s">
        <v>13553</v>
      </c>
    </row>
    <row r="638" spans="1:8" x14ac:dyDescent="0.15">
      <c r="A638">
        <v>637</v>
      </c>
      <c r="B638" t="s">
        <v>2876</v>
      </c>
      <c r="C638" t="s">
        <v>8498</v>
      </c>
      <c r="D638" t="s">
        <v>248</v>
      </c>
      <c r="E638" s="2" t="s">
        <v>230</v>
      </c>
      <c r="F638" t="s">
        <v>13917</v>
      </c>
      <c r="G638" s="2" t="s">
        <v>6309</v>
      </c>
      <c r="H638" t="s">
        <v>13553</v>
      </c>
    </row>
    <row r="639" spans="1:8" x14ac:dyDescent="0.15">
      <c r="A639">
        <v>638</v>
      </c>
      <c r="B639" t="s">
        <v>2877</v>
      </c>
      <c r="C639" t="s">
        <v>8499</v>
      </c>
      <c r="D639" t="s">
        <v>248</v>
      </c>
      <c r="E639" s="2" t="s">
        <v>230</v>
      </c>
      <c r="F639" t="s">
        <v>13910</v>
      </c>
      <c r="G639" s="2" t="s">
        <v>6475</v>
      </c>
      <c r="H639" t="s">
        <v>13553</v>
      </c>
    </row>
    <row r="640" spans="1:8" x14ac:dyDescent="0.15">
      <c r="A640">
        <v>639</v>
      </c>
      <c r="B640" t="s">
        <v>2878</v>
      </c>
      <c r="C640" t="s">
        <v>8500</v>
      </c>
      <c r="D640" t="s">
        <v>248</v>
      </c>
      <c r="E640" s="2" t="s">
        <v>230</v>
      </c>
      <c r="F640" t="s">
        <v>13910</v>
      </c>
      <c r="G640" s="2" t="s">
        <v>6738</v>
      </c>
      <c r="H640" t="s">
        <v>13553</v>
      </c>
    </row>
    <row r="641" spans="1:8" x14ac:dyDescent="0.15">
      <c r="A641">
        <v>640</v>
      </c>
      <c r="B641" t="s">
        <v>2879</v>
      </c>
      <c r="C641" t="s">
        <v>8501</v>
      </c>
      <c r="D641" t="s">
        <v>248</v>
      </c>
      <c r="E641" s="2" t="s">
        <v>230</v>
      </c>
      <c r="F641" t="s">
        <v>13919</v>
      </c>
      <c r="G641" s="2" t="s">
        <v>6697</v>
      </c>
      <c r="H641" t="s">
        <v>13553</v>
      </c>
    </row>
    <row r="642" spans="1:8" x14ac:dyDescent="0.15">
      <c r="A642">
        <v>641</v>
      </c>
      <c r="B642" t="s">
        <v>2880</v>
      </c>
      <c r="C642" t="s">
        <v>8502</v>
      </c>
      <c r="D642" t="s">
        <v>248</v>
      </c>
      <c r="E642" s="2" t="s">
        <v>230</v>
      </c>
      <c r="F642" t="s">
        <v>13934</v>
      </c>
      <c r="G642" s="2" t="s">
        <v>6327</v>
      </c>
      <c r="H642" t="s">
        <v>13553</v>
      </c>
    </row>
    <row r="643" spans="1:8" x14ac:dyDescent="0.15">
      <c r="A643">
        <v>642</v>
      </c>
      <c r="B643" t="s">
        <v>2881</v>
      </c>
      <c r="C643" t="s">
        <v>8503</v>
      </c>
      <c r="D643" t="s">
        <v>248</v>
      </c>
      <c r="E643" s="2" t="s">
        <v>230</v>
      </c>
      <c r="F643" t="s">
        <v>13917</v>
      </c>
      <c r="G643" s="2" t="s">
        <v>6739</v>
      </c>
      <c r="H643" t="s">
        <v>13553</v>
      </c>
    </row>
    <row r="644" spans="1:8" x14ac:dyDescent="0.15">
      <c r="A644">
        <v>643</v>
      </c>
      <c r="B644" t="s">
        <v>2882</v>
      </c>
      <c r="C644" t="s">
        <v>8504</v>
      </c>
      <c r="D644" t="s">
        <v>248</v>
      </c>
      <c r="E644" s="2" t="s">
        <v>230</v>
      </c>
      <c r="F644" t="s">
        <v>13910</v>
      </c>
      <c r="G644" s="2" t="s">
        <v>6740</v>
      </c>
      <c r="H644" t="s">
        <v>13553</v>
      </c>
    </row>
    <row r="645" spans="1:8" x14ac:dyDescent="0.15">
      <c r="A645">
        <v>644</v>
      </c>
      <c r="B645" t="s">
        <v>3778</v>
      </c>
      <c r="C645" t="s">
        <v>8505</v>
      </c>
      <c r="D645" t="s">
        <v>248</v>
      </c>
      <c r="E645" s="2" t="s">
        <v>230</v>
      </c>
      <c r="F645" t="s">
        <v>13906</v>
      </c>
      <c r="G645" s="2" t="s">
        <v>6741</v>
      </c>
      <c r="H645" t="s">
        <v>13553</v>
      </c>
    </row>
    <row r="646" spans="1:8" x14ac:dyDescent="0.15">
      <c r="A646">
        <v>645</v>
      </c>
      <c r="B646" t="s">
        <v>2883</v>
      </c>
      <c r="C646" t="s">
        <v>8506</v>
      </c>
      <c r="D646" t="s">
        <v>248</v>
      </c>
      <c r="E646" s="2" t="s">
        <v>230</v>
      </c>
      <c r="F646" t="s">
        <v>13947</v>
      </c>
      <c r="G646" s="2" t="s">
        <v>6557</v>
      </c>
      <c r="H646" t="s">
        <v>13553</v>
      </c>
    </row>
    <row r="647" spans="1:8" x14ac:dyDescent="0.15">
      <c r="A647">
        <v>646</v>
      </c>
      <c r="B647" t="s">
        <v>2884</v>
      </c>
      <c r="C647" t="s">
        <v>8507</v>
      </c>
      <c r="D647" t="s">
        <v>248</v>
      </c>
      <c r="E647" s="2" t="s">
        <v>230</v>
      </c>
      <c r="F647" t="s">
        <v>13910</v>
      </c>
      <c r="G647" s="2" t="s">
        <v>6742</v>
      </c>
      <c r="H647" t="s">
        <v>13553</v>
      </c>
    </row>
    <row r="648" spans="1:8" x14ac:dyDescent="0.15">
      <c r="A648">
        <v>647</v>
      </c>
      <c r="B648" t="s">
        <v>2885</v>
      </c>
      <c r="C648" t="s">
        <v>8508</v>
      </c>
      <c r="D648" t="s">
        <v>248</v>
      </c>
      <c r="E648" s="2" t="s">
        <v>230</v>
      </c>
      <c r="F648" t="s">
        <v>13910</v>
      </c>
      <c r="G648" s="2" t="s">
        <v>6743</v>
      </c>
      <c r="H648" t="s">
        <v>13553</v>
      </c>
    </row>
    <row r="649" spans="1:8" x14ac:dyDescent="0.15">
      <c r="A649">
        <v>648</v>
      </c>
      <c r="B649" t="s">
        <v>2886</v>
      </c>
      <c r="C649" t="s">
        <v>8509</v>
      </c>
      <c r="D649" t="s">
        <v>248</v>
      </c>
      <c r="E649" s="2" t="s">
        <v>230</v>
      </c>
      <c r="F649" t="s">
        <v>13910</v>
      </c>
      <c r="G649" s="2" t="s">
        <v>6744</v>
      </c>
      <c r="H649" t="s">
        <v>13553</v>
      </c>
    </row>
    <row r="650" spans="1:8" x14ac:dyDescent="0.15">
      <c r="A650">
        <v>649</v>
      </c>
      <c r="B650" t="s">
        <v>2887</v>
      </c>
      <c r="C650" t="s">
        <v>8510</v>
      </c>
      <c r="D650" t="s">
        <v>248</v>
      </c>
      <c r="E650" s="2" t="s">
        <v>230</v>
      </c>
      <c r="F650" t="s">
        <v>13910</v>
      </c>
      <c r="G650" s="2" t="s">
        <v>6425</v>
      </c>
      <c r="H650" t="s">
        <v>13553</v>
      </c>
    </row>
    <row r="651" spans="1:8" x14ac:dyDescent="0.15">
      <c r="A651">
        <v>650</v>
      </c>
      <c r="B651" t="s">
        <v>4331</v>
      </c>
      <c r="C651" t="s">
        <v>8511</v>
      </c>
      <c r="D651" t="s">
        <v>248</v>
      </c>
      <c r="E651" s="2" t="s">
        <v>230</v>
      </c>
      <c r="F651" t="s">
        <v>13927</v>
      </c>
      <c r="G651" s="2" t="s">
        <v>6745</v>
      </c>
      <c r="H651" t="s">
        <v>13553</v>
      </c>
    </row>
    <row r="652" spans="1:8" x14ac:dyDescent="0.15">
      <c r="A652">
        <v>651</v>
      </c>
      <c r="B652" t="s">
        <v>2888</v>
      </c>
      <c r="C652" t="s">
        <v>8512</v>
      </c>
      <c r="D652" t="s">
        <v>248</v>
      </c>
      <c r="E652" s="2" t="s">
        <v>230</v>
      </c>
      <c r="F652" t="s">
        <v>13934</v>
      </c>
      <c r="G652" s="2" t="s">
        <v>6417</v>
      </c>
      <c r="H652" t="s">
        <v>13553</v>
      </c>
    </row>
    <row r="653" spans="1:8" x14ac:dyDescent="0.15">
      <c r="A653">
        <v>652</v>
      </c>
      <c r="B653" t="s">
        <v>2889</v>
      </c>
      <c r="C653" t="s">
        <v>8513</v>
      </c>
      <c r="D653" t="s">
        <v>248</v>
      </c>
      <c r="E653" s="2" t="s">
        <v>230</v>
      </c>
      <c r="F653" t="s">
        <v>13910</v>
      </c>
      <c r="G653" s="2" t="s">
        <v>6746</v>
      </c>
      <c r="H653" t="s">
        <v>13553</v>
      </c>
    </row>
    <row r="654" spans="1:8" x14ac:dyDescent="0.15">
      <c r="A654">
        <v>653</v>
      </c>
      <c r="B654" t="s">
        <v>4332</v>
      </c>
      <c r="C654" t="s">
        <v>8514</v>
      </c>
      <c r="D654" t="s">
        <v>248</v>
      </c>
      <c r="E654" s="2" t="s">
        <v>7855</v>
      </c>
      <c r="F654" t="s">
        <v>13910</v>
      </c>
      <c r="G654" s="2" t="s">
        <v>6747</v>
      </c>
      <c r="H654" t="s">
        <v>13553</v>
      </c>
    </row>
    <row r="655" spans="1:8" x14ac:dyDescent="0.15">
      <c r="A655">
        <v>654</v>
      </c>
      <c r="B655" t="s">
        <v>4333</v>
      </c>
      <c r="C655" t="s">
        <v>8515</v>
      </c>
      <c r="D655" t="s">
        <v>248</v>
      </c>
      <c r="E655" s="2" t="s">
        <v>7855</v>
      </c>
      <c r="F655" t="s">
        <v>13910</v>
      </c>
      <c r="G655" s="2" t="s">
        <v>6748</v>
      </c>
      <c r="H655" t="s">
        <v>13553</v>
      </c>
    </row>
    <row r="656" spans="1:8" x14ac:dyDescent="0.15">
      <c r="A656">
        <v>655</v>
      </c>
      <c r="B656" t="s">
        <v>4334</v>
      </c>
      <c r="C656" t="s">
        <v>8516</v>
      </c>
      <c r="D656" t="s">
        <v>248</v>
      </c>
      <c r="E656" s="2" t="s">
        <v>7855</v>
      </c>
      <c r="F656" t="s">
        <v>13910</v>
      </c>
      <c r="G656" s="2" t="s">
        <v>6365</v>
      </c>
      <c r="H656" t="s">
        <v>13553</v>
      </c>
    </row>
    <row r="657" spans="1:8" x14ac:dyDescent="0.15">
      <c r="A657">
        <v>656</v>
      </c>
      <c r="B657" t="s">
        <v>4335</v>
      </c>
      <c r="C657" t="s">
        <v>8517</v>
      </c>
      <c r="D657" t="s">
        <v>248</v>
      </c>
      <c r="E657" s="2" t="s">
        <v>7855</v>
      </c>
      <c r="F657" t="s">
        <v>13906</v>
      </c>
      <c r="G657" s="2" t="s">
        <v>6749</v>
      </c>
      <c r="H657" t="s">
        <v>13553</v>
      </c>
    </row>
    <row r="658" spans="1:8" x14ac:dyDescent="0.15">
      <c r="A658">
        <v>657</v>
      </c>
      <c r="B658" t="s">
        <v>4336</v>
      </c>
      <c r="C658" t="s">
        <v>8518</v>
      </c>
      <c r="D658" t="s">
        <v>248</v>
      </c>
      <c r="E658" s="2" t="s">
        <v>7855</v>
      </c>
      <c r="F658" t="s">
        <v>13927</v>
      </c>
      <c r="G658" s="2" t="s">
        <v>6750</v>
      </c>
      <c r="H658" t="s">
        <v>13553</v>
      </c>
    </row>
    <row r="659" spans="1:8" x14ac:dyDescent="0.15">
      <c r="A659">
        <v>658</v>
      </c>
      <c r="B659" t="s">
        <v>4337</v>
      </c>
      <c r="C659" t="s">
        <v>8519</v>
      </c>
      <c r="D659" t="s">
        <v>248</v>
      </c>
      <c r="E659" s="2" t="s">
        <v>7855</v>
      </c>
      <c r="F659" t="s">
        <v>13913</v>
      </c>
      <c r="G659" s="2" t="s">
        <v>6751</v>
      </c>
      <c r="H659" t="s">
        <v>13553</v>
      </c>
    </row>
    <row r="660" spans="1:8" x14ac:dyDescent="0.15">
      <c r="A660">
        <v>659</v>
      </c>
      <c r="B660" t="s">
        <v>4338</v>
      </c>
      <c r="C660" t="s">
        <v>8520</v>
      </c>
      <c r="D660" t="s">
        <v>248</v>
      </c>
      <c r="E660" s="2" t="s">
        <v>7855</v>
      </c>
      <c r="F660" t="s">
        <v>13934</v>
      </c>
      <c r="G660" s="2" t="s">
        <v>6438</v>
      </c>
      <c r="H660" t="s">
        <v>13553</v>
      </c>
    </row>
    <row r="661" spans="1:8" x14ac:dyDescent="0.15">
      <c r="A661">
        <v>660</v>
      </c>
      <c r="B661" t="s">
        <v>4339</v>
      </c>
      <c r="C661" t="s">
        <v>8521</v>
      </c>
      <c r="D661" t="s">
        <v>248</v>
      </c>
      <c r="E661" s="2" t="s">
        <v>7855</v>
      </c>
      <c r="F661" t="s">
        <v>13927</v>
      </c>
      <c r="G661" s="2" t="s">
        <v>6752</v>
      </c>
      <c r="H661" t="s">
        <v>13553</v>
      </c>
    </row>
    <row r="662" spans="1:8" x14ac:dyDescent="0.15">
      <c r="A662">
        <v>661</v>
      </c>
      <c r="B662" t="s">
        <v>4340</v>
      </c>
      <c r="C662" t="s">
        <v>8522</v>
      </c>
      <c r="D662" t="s">
        <v>248</v>
      </c>
      <c r="E662" s="2" t="s">
        <v>7855</v>
      </c>
      <c r="F662" t="s">
        <v>13940</v>
      </c>
      <c r="G662" s="2" t="s">
        <v>6604</v>
      </c>
      <c r="H662" t="s">
        <v>13553</v>
      </c>
    </row>
    <row r="663" spans="1:8" x14ac:dyDescent="0.15">
      <c r="A663">
        <v>662</v>
      </c>
      <c r="B663" t="s">
        <v>4341</v>
      </c>
      <c r="C663" t="s">
        <v>8523</v>
      </c>
      <c r="D663" t="s">
        <v>248</v>
      </c>
      <c r="E663" s="2" t="s">
        <v>7855</v>
      </c>
      <c r="F663" t="s">
        <v>13943</v>
      </c>
      <c r="G663" s="2" t="s">
        <v>6753</v>
      </c>
      <c r="H663" t="s">
        <v>13553</v>
      </c>
    </row>
    <row r="664" spans="1:8" x14ac:dyDescent="0.15">
      <c r="A664">
        <v>663</v>
      </c>
      <c r="B664" t="s">
        <v>4342</v>
      </c>
      <c r="C664" t="s">
        <v>8524</v>
      </c>
      <c r="D664" t="s">
        <v>248</v>
      </c>
      <c r="E664" s="2" t="s">
        <v>7855</v>
      </c>
      <c r="F664" t="s">
        <v>13910</v>
      </c>
      <c r="G664" s="2" t="s">
        <v>6754</v>
      </c>
      <c r="H664" t="s">
        <v>13553</v>
      </c>
    </row>
    <row r="665" spans="1:8" x14ac:dyDescent="0.15">
      <c r="A665">
        <v>664</v>
      </c>
      <c r="B665" t="s">
        <v>4343</v>
      </c>
      <c r="C665" t="s">
        <v>8525</v>
      </c>
      <c r="D665" t="s">
        <v>248</v>
      </c>
      <c r="E665" s="2" t="s">
        <v>7855</v>
      </c>
      <c r="F665" t="s">
        <v>13927</v>
      </c>
      <c r="G665" s="2" t="s">
        <v>6443</v>
      </c>
      <c r="H665" t="s">
        <v>13553</v>
      </c>
    </row>
    <row r="666" spans="1:8" x14ac:dyDescent="0.15">
      <c r="A666">
        <v>665</v>
      </c>
      <c r="B666" t="s">
        <v>4344</v>
      </c>
      <c r="C666" t="s">
        <v>8526</v>
      </c>
      <c r="D666" t="s">
        <v>248</v>
      </c>
      <c r="E666" s="2" t="s">
        <v>7855</v>
      </c>
      <c r="F666" t="s">
        <v>13917</v>
      </c>
      <c r="G666" s="2" t="s">
        <v>6457</v>
      </c>
      <c r="H666" t="s">
        <v>13553</v>
      </c>
    </row>
    <row r="667" spans="1:8" x14ac:dyDescent="0.15">
      <c r="A667">
        <v>666</v>
      </c>
      <c r="B667" t="s">
        <v>4345</v>
      </c>
      <c r="C667" t="s">
        <v>8527</v>
      </c>
      <c r="D667" t="s">
        <v>248</v>
      </c>
      <c r="E667" s="2" t="s">
        <v>7855</v>
      </c>
      <c r="F667" t="s">
        <v>13917</v>
      </c>
      <c r="G667" s="2" t="s">
        <v>6755</v>
      </c>
      <c r="H667" t="s">
        <v>13553</v>
      </c>
    </row>
    <row r="668" spans="1:8" x14ac:dyDescent="0.15">
      <c r="A668">
        <v>667</v>
      </c>
      <c r="B668" t="s">
        <v>4346</v>
      </c>
      <c r="C668" t="s">
        <v>8528</v>
      </c>
      <c r="D668" t="s">
        <v>248</v>
      </c>
      <c r="E668" s="2" t="s">
        <v>7855</v>
      </c>
      <c r="F668" t="s">
        <v>13932</v>
      </c>
      <c r="G668" s="2" t="s">
        <v>6756</v>
      </c>
      <c r="H668" t="s">
        <v>13553</v>
      </c>
    </row>
    <row r="669" spans="1:8" x14ac:dyDescent="0.15">
      <c r="A669">
        <v>668</v>
      </c>
      <c r="B669" t="s">
        <v>4347</v>
      </c>
      <c r="C669" t="s">
        <v>8529</v>
      </c>
      <c r="D669" t="s">
        <v>248</v>
      </c>
      <c r="E669" s="2" t="s">
        <v>7855</v>
      </c>
      <c r="F669" t="s">
        <v>13910</v>
      </c>
      <c r="G669" s="2" t="s">
        <v>6757</v>
      </c>
      <c r="H669" t="s">
        <v>13553</v>
      </c>
    </row>
    <row r="670" spans="1:8" x14ac:dyDescent="0.15">
      <c r="A670">
        <v>669</v>
      </c>
      <c r="B670" t="s">
        <v>4348</v>
      </c>
      <c r="C670" t="s">
        <v>8530</v>
      </c>
      <c r="D670" t="s">
        <v>248</v>
      </c>
      <c r="E670" s="2" t="s">
        <v>7855</v>
      </c>
      <c r="F670" t="s">
        <v>13927</v>
      </c>
      <c r="G670" s="2" t="s">
        <v>6518</v>
      </c>
      <c r="H670" t="s">
        <v>13553</v>
      </c>
    </row>
    <row r="671" spans="1:8" x14ac:dyDescent="0.15">
      <c r="A671">
        <v>670</v>
      </c>
      <c r="B671" t="s">
        <v>4349</v>
      </c>
      <c r="C671" t="s">
        <v>8531</v>
      </c>
      <c r="D671" t="s">
        <v>248</v>
      </c>
      <c r="E671" s="2" t="s">
        <v>7855</v>
      </c>
      <c r="F671" t="s">
        <v>13911</v>
      </c>
      <c r="G671" s="2" t="s">
        <v>6758</v>
      </c>
      <c r="H671" t="s">
        <v>13553</v>
      </c>
    </row>
    <row r="672" spans="1:8" x14ac:dyDescent="0.15">
      <c r="A672">
        <v>671</v>
      </c>
      <c r="B672" t="s">
        <v>4350</v>
      </c>
      <c r="C672" t="s">
        <v>8532</v>
      </c>
      <c r="D672" t="s">
        <v>248</v>
      </c>
      <c r="E672" s="2" t="s">
        <v>7855</v>
      </c>
      <c r="F672" t="s">
        <v>13947</v>
      </c>
      <c r="G672" s="2" t="s">
        <v>6759</v>
      </c>
      <c r="H672" t="s">
        <v>13553</v>
      </c>
    </row>
    <row r="673" spans="1:8" x14ac:dyDescent="0.15">
      <c r="A673">
        <v>672</v>
      </c>
      <c r="B673" t="s">
        <v>4351</v>
      </c>
      <c r="C673" t="s">
        <v>8533</v>
      </c>
      <c r="D673" t="s">
        <v>248</v>
      </c>
      <c r="E673" s="2" t="s">
        <v>7855</v>
      </c>
      <c r="F673" t="s">
        <v>13934</v>
      </c>
      <c r="G673" s="2" t="s">
        <v>6760</v>
      </c>
      <c r="H673" t="s">
        <v>13553</v>
      </c>
    </row>
    <row r="674" spans="1:8" x14ac:dyDescent="0.15">
      <c r="A674">
        <v>673</v>
      </c>
      <c r="B674" t="s">
        <v>4352</v>
      </c>
      <c r="C674" t="s">
        <v>8534</v>
      </c>
      <c r="D674" t="s">
        <v>248</v>
      </c>
      <c r="E674" s="2" t="s">
        <v>7855</v>
      </c>
      <c r="F674" t="s">
        <v>13908</v>
      </c>
      <c r="G674" s="2" t="s">
        <v>6761</v>
      </c>
      <c r="H674" t="s">
        <v>13553</v>
      </c>
    </row>
    <row r="675" spans="1:8" x14ac:dyDescent="0.15">
      <c r="A675">
        <v>674</v>
      </c>
      <c r="B675" t="s">
        <v>4353</v>
      </c>
      <c r="C675" t="s">
        <v>8535</v>
      </c>
      <c r="D675" t="s">
        <v>248</v>
      </c>
      <c r="E675" s="2" t="s">
        <v>7855</v>
      </c>
      <c r="F675" t="s">
        <v>13910</v>
      </c>
      <c r="G675" s="2" t="s">
        <v>6762</v>
      </c>
      <c r="H675" t="s">
        <v>13553</v>
      </c>
    </row>
    <row r="676" spans="1:8" x14ac:dyDescent="0.15">
      <c r="A676">
        <v>675</v>
      </c>
      <c r="B676" t="s">
        <v>4354</v>
      </c>
      <c r="C676" t="s">
        <v>8536</v>
      </c>
      <c r="D676" t="s">
        <v>248</v>
      </c>
      <c r="E676" s="2" t="s">
        <v>7855</v>
      </c>
      <c r="F676" t="s">
        <v>13910</v>
      </c>
      <c r="G676" s="2" t="s">
        <v>6316</v>
      </c>
      <c r="H676" t="s">
        <v>13553</v>
      </c>
    </row>
    <row r="677" spans="1:8" x14ac:dyDescent="0.15">
      <c r="A677">
        <v>678</v>
      </c>
      <c r="B677" t="s">
        <v>480</v>
      </c>
      <c r="C677" t="s">
        <v>8537</v>
      </c>
      <c r="D677" t="s">
        <v>321</v>
      </c>
      <c r="E677" s="2" t="s">
        <v>232</v>
      </c>
      <c r="F677" t="s">
        <v>13949</v>
      </c>
      <c r="G677" s="2" t="s">
        <v>6763</v>
      </c>
      <c r="H677" t="s">
        <v>13553</v>
      </c>
    </row>
    <row r="678" spans="1:8" x14ac:dyDescent="0.15">
      <c r="A678">
        <v>679</v>
      </c>
      <c r="B678" t="s">
        <v>481</v>
      </c>
      <c r="C678" t="s">
        <v>8538</v>
      </c>
      <c r="D678" t="s">
        <v>321</v>
      </c>
      <c r="E678" s="2" t="s">
        <v>232</v>
      </c>
      <c r="F678" t="s">
        <v>13938</v>
      </c>
      <c r="G678" s="2" t="s">
        <v>6764</v>
      </c>
      <c r="H678" t="s">
        <v>13553</v>
      </c>
    </row>
    <row r="679" spans="1:8" x14ac:dyDescent="0.15">
      <c r="A679">
        <v>680</v>
      </c>
      <c r="B679" t="s">
        <v>482</v>
      </c>
      <c r="C679" t="s">
        <v>8539</v>
      </c>
      <c r="D679" t="s">
        <v>321</v>
      </c>
      <c r="E679" s="2" t="s">
        <v>232</v>
      </c>
      <c r="F679" t="s">
        <v>13927</v>
      </c>
      <c r="G679" s="2" t="s">
        <v>6765</v>
      </c>
      <c r="H679" t="s">
        <v>13553</v>
      </c>
    </row>
    <row r="680" spans="1:8" x14ac:dyDescent="0.15">
      <c r="A680">
        <v>681</v>
      </c>
      <c r="B680" t="s">
        <v>483</v>
      </c>
      <c r="C680" t="s">
        <v>8540</v>
      </c>
      <c r="D680" t="s">
        <v>321</v>
      </c>
      <c r="E680" s="2" t="s">
        <v>232</v>
      </c>
      <c r="F680" t="s">
        <v>13945</v>
      </c>
      <c r="G680" s="2" t="s">
        <v>6764</v>
      </c>
      <c r="H680" t="s">
        <v>13553</v>
      </c>
    </row>
    <row r="681" spans="1:8" x14ac:dyDescent="0.15">
      <c r="A681">
        <v>682</v>
      </c>
      <c r="B681" t="s">
        <v>484</v>
      </c>
      <c r="C681" t="s">
        <v>8541</v>
      </c>
      <c r="D681" t="s">
        <v>321</v>
      </c>
      <c r="E681" s="2" t="s">
        <v>232</v>
      </c>
      <c r="F681" t="s">
        <v>13921</v>
      </c>
      <c r="G681" s="2" t="s">
        <v>6705</v>
      </c>
      <c r="H681" t="s">
        <v>13553</v>
      </c>
    </row>
    <row r="682" spans="1:8" x14ac:dyDescent="0.15">
      <c r="A682">
        <v>683</v>
      </c>
      <c r="B682" t="s">
        <v>485</v>
      </c>
      <c r="C682" t="s">
        <v>8542</v>
      </c>
      <c r="D682" t="s">
        <v>321</v>
      </c>
      <c r="E682" s="2" t="s">
        <v>232</v>
      </c>
      <c r="F682" t="s">
        <v>13921</v>
      </c>
      <c r="G682" s="2" t="s">
        <v>6766</v>
      </c>
      <c r="H682" t="s">
        <v>13553</v>
      </c>
    </row>
    <row r="683" spans="1:8" x14ac:dyDescent="0.15">
      <c r="A683">
        <v>684</v>
      </c>
      <c r="B683" t="s">
        <v>486</v>
      </c>
      <c r="C683" t="s">
        <v>8543</v>
      </c>
      <c r="D683" t="s">
        <v>321</v>
      </c>
      <c r="E683" s="2" t="s">
        <v>232</v>
      </c>
      <c r="F683" t="s">
        <v>13950</v>
      </c>
      <c r="G683" s="2" t="s">
        <v>6480</v>
      </c>
      <c r="H683" t="s">
        <v>13553</v>
      </c>
    </row>
    <row r="684" spans="1:8" x14ac:dyDescent="0.15">
      <c r="A684">
        <v>685</v>
      </c>
      <c r="B684" t="s">
        <v>487</v>
      </c>
      <c r="C684" t="s">
        <v>8544</v>
      </c>
      <c r="D684" t="s">
        <v>321</v>
      </c>
      <c r="E684" s="2" t="s">
        <v>232</v>
      </c>
      <c r="F684" t="s">
        <v>13926</v>
      </c>
      <c r="G684" s="2" t="s">
        <v>6252</v>
      </c>
      <c r="H684" t="s">
        <v>13553</v>
      </c>
    </row>
    <row r="685" spans="1:8" x14ac:dyDescent="0.15">
      <c r="A685">
        <v>686</v>
      </c>
      <c r="B685" t="s">
        <v>488</v>
      </c>
      <c r="C685" t="s">
        <v>8545</v>
      </c>
      <c r="D685" t="s">
        <v>321</v>
      </c>
      <c r="E685" s="2" t="s">
        <v>232</v>
      </c>
      <c r="F685" t="s">
        <v>13933</v>
      </c>
      <c r="G685" s="2" t="s">
        <v>6767</v>
      </c>
      <c r="H685" t="s">
        <v>13553</v>
      </c>
    </row>
    <row r="686" spans="1:8" x14ac:dyDescent="0.15">
      <c r="A686">
        <v>687</v>
      </c>
      <c r="B686" t="s">
        <v>489</v>
      </c>
      <c r="C686" t="s">
        <v>8546</v>
      </c>
      <c r="D686" t="s">
        <v>321</v>
      </c>
      <c r="E686" s="2" t="s">
        <v>232</v>
      </c>
      <c r="F686" t="s">
        <v>13923</v>
      </c>
      <c r="G686" s="2" t="s">
        <v>6768</v>
      </c>
      <c r="H686" t="s">
        <v>13553</v>
      </c>
    </row>
    <row r="687" spans="1:8" x14ac:dyDescent="0.15">
      <c r="A687">
        <v>688</v>
      </c>
      <c r="B687" t="s">
        <v>490</v>
      </c>
      <c r="C687" t="s">
        <v>8547</v>
      </c>
      <c r="D687" t="s">
        <v>321</v>
      </c>
      <c r="E687" s="2" t="s">
        <v>232</v>
      </c>
      <c r="F687" t="s">
        <v>13909</v>
      </c>
      <c r="G687" s="2" t="s">
        <v>6381</v>
      </c>
      <c r="H687" t="s">
        <v>13553</v>
      </c>
    </row>
    <row r="688" spans="1:8" x14ac:dyDescent="0.15">
      <c r="A688">
        <v>689</v>
      </c>
      <c r="B688" t="s">
        <v>491</v>
      </c>
      <c r="C688" t="s">
        <v>8548</v>
      </c>
      <c r="D688" t="s">
        <v>321</v>
      </c>
      <c r="E688" s="2" t="s">
        <v>232</v>
      </c>
      <c r="F688" t="s">
        <v>13917</v>
      </c>
      <c r="G688" s="2" t="s">
        <v>6769</v>
      </c>
      <c r="H688" t="s">
        <v>13553</v>
      </c>
    </row>
    <row r="689" spans="1:8" x14ac:dyDescent="0.15">
      <c r="A689">
        <v>690</v>
      </c>
      <c r="B689" t="s">
        <v>492</v>
      </c>
      <c r="C689" t="s">
        <v>8549</v>
      </c>
      <c r="D689" t="s">
        <v>321</v>
      </c>
      <c r="E689" s="2" t="s">
        <v>232</v>
      </c>
      <c r="F689" t="s">
        <v>13917</v>
      </c>
      <c r="G689" s="2" t="s">
        <v>6770</v>
      </c>
      <c r="H689" t="s">
        <v>13553</v>
      </c>
    </row>
    <row r="690" spans="1:8" x14ac:dyDescent="0.15">
      <c r="A690">
        <v>691</v>
      </c>
      <c r="B690" t="s">
        <v>493</v>
      </c>
      <c r="C690" t="s">
        <v>8550</v>
      </c>
      <c r="D690" t="s">
        <v>321</v>
      </c>
      <c r="E690" s="2" t="s">
        <v>232</v>
      </c>
      <c r="F690" t="s">
        <v>13927</v>
      </c>
      <c r="G690" s="2" t="s">
        <v>6771</v>
      </c>
      <c r="H690" t="s">
        <v>13553</v>
      </c>
    </row>
    <row r="691" spans="1:8" x14ac:dyDescent="0.15">
      <c r="A691">
        <v>692</v>
      </c>
      <c r="B691" t="s">
        <v>494</v>
      </c>
      <c r="C691" t="s">
        <v>8551</v>
      </c>
      <c r="D691" t="s">
        <v>321</v>
      </c>
      <c r="E691" s="2" t="s">
        <v>232</v>
      </c>
      <c r="F691" t="s">
        <v>13938</v>
      </c>
      <c r="G691" s="2" t="s">
        <v>6570</v>
      </c>
      <c r="H691" t="s">
        <v>13553</v>
      </c>
    </row>
    <row r="692" spans="1:8" x14ac:dyDescent="0.15">
      <c r="A692">
        <v>693</v>
      </c>
      <c r="B692" t="s">
        <v>499</v>
      </c>
      <c r="C692" t="s">
        <v>8040</v>
      </c>
      <c r="D692" t="s">
        <v>321</v>
      </c>
      <c r="E692" s="2" t="s">
        <v>232</v>
      </c>
      <c r="F692" t="s">
        <v>13913</v>
      </c>
      <c r="G692" s="2" t="s">
        <v>6772</v>
      </c>
      <c r="H692" t="s">
        <v>13553</v>
      </c>
    </row>
    <row r="693" spans="1:8" x14ac:dyDescent="0.15">
      <c r="A693">
        <v>694</v>
      </c>
      <c r="B693" t="s">
        <v>498</v>
      </c>
      <c r="C693" t="s">
        <v>8552</v>
      </c>
      <c r="D693" t="s">
        <v>321</v>
      </c>
      <c r="E693" s="2" t="s">
        <v>232</v>
      </c>
      <c r="F693" t="s">
        <v>13907</v>
      </c>
      <c r="G693" s="2" t="s">
        <v>6541</v>
      </c>
      <c r="H693" t="s">
        <v>13553</v>
      </c>
    </row>
    <row r="694" spans="1:8" x14ac:dyDescent="0.15">
      <c r="A694">
        <v>695</v>
      </c>
      <c r="B694" t="s">
        <v>495</v>
      </c>
      <c r="C694" t="s">
        <v>8553</v>
      </c>
      <c r="D694" t="s">
        <v>321</v>
      </c>
      <c r="E694" s="2" t="s">
        <v>232</v>
      </c>
      <c r="F694" t="s">
        <v>13921</v>
      </c>
      <c r="G694" s="2" t="s">
        <v>6283</v>
      </c>
      <c r="H694" t="s">
        <v>13553</v>
      </c>
    </row>
    <row r="695" spans="1:8" x14ac:dyDescent="0.15">
      <c r="A695">
        <v>696</v>
      </c>
      <c r="B695" t="s">
        <v>496</v>
      </c>
      <c r="C695" t="s">
        <v>8554</v>
      </c>
      <c r="D695" t="s">
        <v>321</v>
      </c>
      <c r="E695" s="2" t="s">
        <v>232</v>
      </c>
      <c r="F695" t="s">
        <v>13921</v>
      </c>
      <c r="G695" s="2" t="s">
        <v>6372</v>
      </c>
      <c r="H695" t="s">
        <v>13553</v>
      </c>
    </row>
    <row r="696" spans="1:8" x14ac:dyDescent="0.15">
      <c r="A696">
        <v>697</v>
      </c>
      <c r="B696" t="s">
        <v>497</v>
      </c>
      <c r="C696" t="s">
        <v>8555</v>
      </c>
      <c r="D696" t="s">
        <v>321</v>
      </c>
      <c r="E696" s="2" t="s">
        <v>232</v>
      </c>
      <c r="F696" t="s">
        <v>13908</v>
      </c>
      <c r="G696" s="2" t="s">
        <v>6773</v>
      </c>
      <c r="H696" t="s">
        <v>13553</v>
      </c>
    </row>
    <row r="697" spans="1:8" x14ac:dyDescent="0.15">
      <c r="A697">
        <v>698</v>
      </c>
      <c r="B697" t="s">
        <v>500</v>
      </c>
      <c r="C697" t="s">
        <v>8556</v>
      </c>
      <c r="D697" t="s">
        <v>321</v>
      </c>
      <c r="E697" s="2" t="s">
        <v>231</v>
      </c>
      <c r="F697" t="s">
        <v>13927</v>
      </c>
      <c r="G697" s="2" t="s">
        <v>6774</v>
      </c>
      <c r="H697" t="s">
        <v>13553</v>
      </c>
    </row>
    <row r="698" spans="1:8" x14ac:dyDescent="0.15">
      <c r="A698">
        <v>699</v>
      </c>
      <c r="B698" t="s">
        <v>501</v>
      </c>
      <c r="C698" t="s">
        <v>8557</v>
      </c>
      <c r="D698" t="s">
        <v>321</v>
      </c>
      <c r="E698" s="2" t="s">
        <v>231</v>
      </c>
      <c r="F698" t="s">
        <v>13922</v>
      </c>
      <c r="G698" s="2" t="s">
        <v>6397</v>
      </c>
      <c r="H698" t="s">
        <v>13553</v>
      </c>
    </row>
    <row r="699" spans="1:8" x14ac:dyDescent="0.15">
      <c r="A699">
        <v>700</v>
      </c>
      <c r="B699" t="s">
        <v>502</v>
      </c>
      <c r="C699" t="s">
        <v>8558</v>
      </c>
      <c r="D699" t="s">
        <v>321</v>
      </c>
      <c r="E699" s="2" t="s">
        <v>231</v>
      </c>
      <c r="F699" t="s">
        <v>13909</v>
      </c>
      <c r="G699" s="2" t="s">
        <v>6775</v>
      </c>
      <c r="H699" t="s">
        <v>13553</v>
      </c>
    </row>
    <row r="700" spans="1:8" x14ac:dyDescent="0.15">
      <c r="A700">
        <v>701</v>
      </c>
      <c r="B700" t="s">
        <v>503</v>
      </c>
      <c r="C700" t="s">
        <v>8559</v>
      </c>
      <c r="D700" t="s">
        <v>321</v>
      </c>
      <c r="E700" s="2" t="s">
        <v>231</v>
      </c>
      <c r="F700" t="s">
        <v>13950</v>
      </c>
      <c r="G700" s="2" t="s">
        <v>6776</v>
      </c>
      <c r="H700" t="s">
        <v>13553</v>
      </c>
    </row>
    <row r="701" spans="1:8" x14ac:dyDescent="0.15">
      <c r="A701">
        <v>702</v>
      </c>
      <c r="B701" t="s">
        <v>504</v>
      </c>
      <c r="C701" t="s">
        <v>8560</v>
      </c>
      <c r="D701" t="s">
        <v>321</v>
      </c>
      <c r="E701" s="2" t="s">
        <v>231</v>
      </c>
      <c r="F701" t="s">
        <v>13906</v>
      </c>
      <c r="G701" s="2" t="s">
        <v>6777</v>
      </c>
      <c r="H701" t="s">
        <v>13553</v>
      </c>
    </row>
    <row r="702" spans="1:8" x14ac:dyDescent="0.15">
      <c r="A702">
        <v>703</v>
      </c>
      <c r="B702" t="s">
        <v>505</v>
      </c>
      <c r="C702" t="s">
        <v>8561</v>
      </c>
      <c r="D702" t="s">
        <v>321</v>
      </c>
      <c r="E702" s="2" t="s">
        <v>231</v>
      </c>
      <c r="F702" t="s">
        <v>13921</v>
      </c>
      <c r="G702" s="2" t="s">
        <v>6778</v>
      </c>
      <c r="H702" t="s">
        <v>13553</v>
      </c>
    </row>
    <row r="703" spans="1:8" x14ac:dyDescent="0.15">
      <c r="A703">
        <v>704</v>
      </c>
      <c r="B703" t="s">
        <v>506</v>
      </c>
      <c r="C703" t="s">
        <v>8562</v>
      </c>
      <c r="D703" t="s">
        <v>321</v>
      </c>
      <c r="E703" s="2" t="s">
        <v>231</v>
      </c>
      <c r="F703" t="s">
        <v>13921</v>
      </c>
      <c r="G703" s="2" t="s">
        <v>6324</v>
      </c>
      <c r="H703" t="s">
        <v>13553</v>
      </c>
    </row>
    <row r="704" spans="1:8" x14ac:dyDescent="0.15">
      <c r="A704">
        <v>705</v>
      </c>
      <c r="B704" t="s">
        <v>507</v>
      </c>
      <c r="C704" t="s">
        <v>8563</v>
      </c>
      <c r="D704" t="s">
        <v>321</v>
      </c>
      <c r="E704" s="2" t="s">
        <v>231</v>
      </c>
      <c r="F704" t="s">
        <v>13949</v>
      </c>
      <c r="G704" s="2" t="s">
        <v>6779</v>
      </c>
      <c r="H704" t="s">
        <v>13553</v>
      </c>
    </row>
    <row r="705" spans="1:8" x14ac:dyDescent="0.15">
      <c r="A705">
        <v>706</v>
      </c>
      <c r="B705" t="s">
        <v>508</v>
      </c>
      <c r="C705" t="s">
        <v>8564</v>
      </c>
      <c r="D705" t="s">
        <v>321</v>
      </c>
      <c r="E705" s="2" t="s">
        <v>231</v>
      </c>
      <c r="F705" t="s">
        <v>13944</v>
      </c>
      <c r="G705" s="2" t="s">
        <v>6780</v>
      </c>
      <c r="H705" t="s">
        <v>13553</v>
      </c>
    </row>
    <row r="706" spans="1:8" x14ac:dyDescent="0.15">
      <c r="A706">
        <v>707</v>
      </c>
      <c r="B706" t="s">
        <v>511</v>
      </c>
      <c r="C706" t="s">
        <v>8565</v>
      </c>
      <c r="D706" t="s">
        <v>321</v>
      </c>
      <c r="E706" s="2" t="s">
        <v>231</v>
      </c>
      <c r="F706" t="s">
        <v>13917</v>
      </c>
      <c r="G706" s="2" t="s">
        <v>6544</v>
      </c>
      <c r="H706" t="s">
        <v>13553</v>
      </c>
    </row>
    <row r="707" spans="1:8" x14ac:dyDescent="0.15">
      <c r="A707">
        <v>708</v>
      </c>
      <c r="B707" t="s">
        <v>510</v>
      </c>
      <c r="C707" t="s">
        <v>8566</v>
      </c>
      <c r="D707" t="s">
        <v>321</v>
      </c>
      <c r="E707" s="2" t="s">
        <v>231</v>
      </c>
      <c r="F707" t="s">
        <v>13917</v>
      </c>
      <c r="G707" s="2" t="s">
        <v>6630</v>
      </c>
      <c r="H707" t="s">
        <v>13553</v>
      </c>
    </row>
    <row r="708" spans="1:8" x14ac:dyDescent="0.15">
      <c r="A708">
        <v>710</v>
      </c>
      <c r="B708" t="s">
        <v>2795</v>
      </c>
      <c r="C708" t="s">
        <v>8567</v>
      </c>
      <c r="D708" t="s">
        <v>321</v>
      </c>
      <c r="E708" s="2" t="s">
        <v>230</v>
      </c>
      <c r="F708" t="s">
        <v>13938</v>
      </c>
      <c r="G708" s="2" t="s">
        <v>6649</v>
      </c>
      <c r="H708" t="s">
        <v>13553</v>
      </c>
    </row>
    <row r="709" spans="1:8" x14ac:dyDescent="0.15">
      <c r="A709">
        <v>711</v>
      </c>
      <c r="B709" t="s">
        <v>2797</v>
      </c>
      <c r="C709" t="s">
        <v>8568</v>
      </c>
      <c r="D709" t="s">
        <v>321</v>
      </c>
      <c r="E709" s="2" t="s">
        <v>230</v>
      </c>
      <c r="F709" t="s">
        <v>13937</v>
      </c>
      <c r="G709" s="2" t="s">
        <v>6781</v>
      </c>
      <c r="H709" t="s">
        <v>13553</v>
      </c>
    </row>
    <row r="710" spans="1:8" x14ac:dyDescent="0.15">
      <c r="A710">
        <v>712</v>
      </c>
      <c r="B710" t="s">
        <v>2798</v>
      </c>
      <c r="C710" t="s">
        <v>8569</v>
      </c>
      <c r="D710" t="s">
        <v>321</v>
      </c>
      <c r="E710" s="2" t="s">
        <v>230</v>
      </c>
      <c r="F710" t="s">
        <v>13938</v>
      </c>
      <c r="G710" s="2" t="s">
        <v>6416</v>
      </c>
      <c r="H710" t="s">
        <v>13553</v>
      </c>
    </row>
    <row r="711" spans="1:8" x14ac:dyDescent="0.15">
      <c r="A711">
        <v>713</v>
      </c>
      <c r="B711" t="s">
        <v>2799</v>
      </c>
      <c r="C711" t="s">
        <v>8570</v>
      </c>
      <c r="D711" t="s">
        <v>321</v>
      </c>
      <c r="E711" s="2" t="s">
        <v>230</v>
      </c>
      <c r="F711" t="s">
        <v>13922</v>
      </c>
      <c r="G711" s="2" t="s">
        <v>6590</v>
      </c>
      <c r="H711" t="s">
        <v>13553</v>
      </c>
    </row>
    <row r="712" spans="1:8" x14ac:dyDescent="0.15">
      <c r="A712">
        <v>714</v>
      </c>
      <c r="B712" t="s">
        <v>2800</v>
      </c>
      <c r="C712" t="s">
        <v>8571</v>
      </c>
      <c r="D712" t="s">
        <v>321</v>
      </c>
      <c r="E712" s="2" t="s">
        <v>230</v>
      </c>
      <c r="F712" t="s">
        <v>13927</v>
      </c>
      <c r="G712" s="2" t="s">
        <v>6640</v>
      </c>
      <c r="H712" t="s">
        <v>13553</v>
      </c>
    </row>
    <row r="713" spans="1:8" x14ac:dyDescent="0.15">
      <c r="A713">
        <v>715</v>
      </c>
      <c r="B713" t="s">
        <v>2814</v>
      </c>
      <c r="C713" t="s">
        <v>8572</v>
      </c>
      <c r="D713" t="s">
        <v>321</v>
      </c>
      <c r="E713" s="2" t="s">
        <v>230</v>
      </c>
      <c r="F713" t="s">
        <v>13934</v>
      </c>
      <c r="G713" s="2" t="s">
        <v>6782</v>
      </c>
      <c r="H713" t="s">
        <v>13553</v>
      </c>
    </row>
    <row r="714" spans="1:8" x14ac:dyDescent="0.15">
      <c r="A714">
        <v>716</v>
      </c>
      <c r="B714" t="s">
        <v>2802</v>
      </c>
      <c r="C714" t="s">
        <v>8573</v>
      </c>
      <c r="D714" t="s">
        <v>321</v>
      </c>
      <c r="E714" s="2" t="s">
        <v>230</v>
      </c>
      <c r="F714" t="s">
        <v>13917</v>
      </c>
      <c r="G714" s="2" t="s">
        <v>6472</v>
      </c>
      <c r="H714" t="s">
        <v>13553</v>
      </c>
    </row>
    <row r="715" spans="1:8" x14ac:dyDescent="0.15">
      <c r="A715">
        <v>717</v>
      </c>
      <c r="B715" t="s">
        <v>2801</v>
      </c>
      <c r="C715" t="s">
        <v>8574</v>
      </c>
      <c r="D715" t="s">
        <v>321</v>
      </c>
      <c r="E715" s="2" t="s">
        <v>230</v>
      </c>
      <c r="F715" t="s">
        <v>13918</v>
      </c>
      <c r="G715" s="2" t="s">
        <v>6356</v>
      </c>
      <c r="H715" t="s">
        <v>13553</v>
      </c>
    </row>
    <row r="716" spans="1:8" x14ac:dyDescent="0.15">
      <c r="A716">
        <v>718</v>
      </c>
      <c r="B716" t="s">
        <v>2803</v>
      </c>
      <c r="C716" t="s">
        <v>8575</v>
      </c>
      <c r="D716" t="s">
        <v>321</v>
      </c>
      <c r="E716" s="2" t="s">
        <v>230</v>
      </c>
      <c r="F716" t="s">
        <v>13942</v>
      </c>
      <c r="G716" s="2" t="s">
        <v>6783</v>
      </c>
      <c r="H716" t="s">
        <v>13553</v>
      </c>
    </row>
    <row r="717" spans="1:8" x14ac:dyDescent="0.15">
      <c r="A717">
        <v>719</v>
      </c>
      <c r="B717" t="s">
        <v>2804</v>
      </c>
      <c r="C717" t="s">
        <v>8576</v>
      </c>
      <c r="D717" t="s">
        <v>321</v>
      </c>
      <c r="E717" s="2" t="s">
        <v>230</v>
      </c>
      <c r="F717" t="s">
        <v>13919</v>
      </c>
      <c r="G717" s="2" t="s">
        <v>6558</v>
      </c>
      <c r="H717" t="s">
        <v>13553</v>
      </c>
    </row>
    <row r="718" spans="1:8" x14ac:dyDescent="0.15">
      <c r="A718">
        <v>720</v>
      </c>
      <c r="B718" t="s">
        <v>2805</v>
      </c>
      <c r="C718" t="s">
        <v>8577</v>
      </c>
      <c r="D718" t="s">
        <v>321</v>
      </c>
      <c r="E718" s="2" t="s">
        <v>230</v>
      </c>
      <c r="F718" t="s">
        <v>13945</v>
      </c>
      <c r="G718" s="2" t="s">
        <v>6416</v>
      </c>
      <c r="H718" t="s">
        <v>13553</v>
      </c>
    </row>
    <row r="719" spans="1:8" x14ac:dyDescent="0.15">
      <c r="A719">
        <v>721</v>
      </c>
      <c r="B719" t="s">
        <v>2806</v>
      </c>
      <c r="C719" t="s">
        <v>8578</v>
      </c>
      <c r="D719" t="s">
        <v>321</v>
      </c>
      <c r="E719" s="2" t="s">
        <v>230</v>
      </c>
      <c r="F719" t="s">
        <v>13925</v>
      </c>
      <c r="G719" s="2" t="s">
        <v>6745</v>
      </c>
      <c r="H719" t="s">
        <v>13553</v>
      </c>
    </row>
    <row r="720" spans="1:8" x14ac:dyDescent="0.15">
      <c r="A720">
        <v>722</v>
      </c>
      <c r="B720" t="s">
        <v>2807</v>
      </c>
      <c r="C720" t="s">
        <v>8579</v>
      </c>
      <c r="D720" t="s">
        <v>321</v>
      </c>
      <c r="E720" s="2" t="s">
        <v>230</v>
      </c>
      <c r="F720" t="s">
        <v>13933</v>
      </c>
      <c r="G720" s="2" t="s">
        <v>6784</v>
      </c>
      <c r="H720" t="s">
        <v>13553</v>
      </c>
    </row>
    <row r="721" spans="1:8" x14ac:dyDescent="0.15">
      <c r="A721">
        <v>723</v>
      </c>
      <c r="B721" t="s">
        <v>2809</v>
      </c>
      <c r="C721" t="s">
        <v>8580</v>
      </c>
      <c r="D721" t="s">
        <v>321</v>
      </c>
      <c r="E721" s="2" t="s">
        <v>230</v>
      </c>
      <c r="F721" t="s">
        <v>13934</v>
      </c>
      <c r="G721" s="2" t="s">
        <v>6352</v>
      </c>
      <c r="H721" t="s">
        <v>13553</v>
      </c>
    </row>
    <row r="722" spans="1:8" x14ac:dyDescent="0.15">
      <c r="A722">
        <v>724</v>
      </c>
      <c r="B722" t="s">
        <v>2810</v>
      </c>
      <c r="C722" t="s">
        <v>8581</v>
      </c>
      <c r="D722" t="s">
        <v>321</v>
      </c>
      <c r="E722" s="2" t="s">
        <v>230</v>
      </c>
      <c r="F722" t="s">
        <v>13926</v>
      </c>
      <c r="G722" s="2" t="s">
        <v>6785</v>
      </c>
      <c r="H722" t="s">
        <v>13553</v>
      </c>
    </row>
    <row r="723" spans="1:8" x14ac:dyDescent="0.15">
      <c r="A723">
        <v>725</v>
      </c>
      <c r="B723" t="s">
        <v>2811</v>
      </c>
      <c r="C723" t="s">
        <v>8582</v>
      </c>
      <c r="D723" t="s">
        <v>321</v>
      </c>
      <c r="E723" s="2" t="s">
        <v>230</v>
      </c>
      <c r="F723" t="s">
        <v>13939</v>
      </c>
      <c r="G723" s="2" t="s">
        <v>6786</v>
      </c>
      <c r="H723" t="s">
        <v>13553</v>
      </c>
    </row>
    <row r="724" spans="1:8" x14ac:dyDescent="0.15">
      <c r="A724">
        <v>726</v>
      </c>
      <c r="B724" t="s">
        <v>2812</v>
      </c>
      <c r="C724" t="s">
        <v>8583</v>
      </c>
      <c r="D724" t="s">
        <v>321</v>
      </c>
      <c r="E724" s="2" t="s">
        <v>230</v>
      </c>
      <c r="F724" t="s">
        <v>13944</v>
      </c>
      <c r="G724" s="2" t="s">
        <v>6787</v>
      </c>
      <c r="H724" t="s">
        <v>13553</v>
      </c>
    </row>
    <row r="725" spans="1:8" x14ac:dyDescent="0.15">
      <c r="A725">
        <v>727</v>
      </c>
      <c r="B725" t="s">
        <v>2813</v>
      </c>
      <c r="C725" t="s">
        <v>8584</v>
      </c>
      <c r="D725" t="s">
        <v>321</v>
      </c>
      <c r="E725" s="2" t="s">
        <v>230</v>
      </c>
      <c r="F725" t="s">
        <v>13925</v>
      </c>
      <c r="G725" s="2" t="s">
        <v>6788</v>
      </c>
      <c r="H725" t="s">
        <v>13553</v>
      </c>
    </row>
    <row r="726" spans="1:8" x14ac:dyDescent="0.15">
      <c r="A726">
        <v>729</v>
      </c>
      <c r="B726" t="s">
        <v>2808</v>
      </c>
      <c r="C726" t="s">
        <v>8585</v>
      </c>
      <c r="D726" t="s">
        <v>321</v>
      </c>
      <c r="E726" s="2" t="s">
        <v>230</v>
      </c>
      <c r="F726" t="s">
        <v>13923</v>
      </c>
      <c r="G726" s="2" t="s">
        <v>6789</v>
      </c>
      <c r="H726" t="s">
        <v>13553</v>
      </c>
    </row>
    <row r="727" spans="1:8" x14ac:dyDescent="0.15">
      <c r="A727">
        <v>730</v>
      </c>
      <c r="B727" t="s">
        <v>4355</v>
      </c>
      <c r="C727" t="s">
        <v>8586</v>
      </c>
      <c r="D727" t="s">
        <v>321</v>
      </c>
      <c r="E727" s="2" t="s">
        <v>7855</v>
      </c>
      <c r="F727" t="s">
        <v>13947</v>
      </c>
      <c r="G727" s="2" t="s">
        <v>6790</v>
      </c>
      <c r="H727" t="s">
        <v>13553</v>
      </c>
    </row>
    <row r="728" spans="1:8" x14ac:dyDescent="0.15">
      <c r="A728">
        <v>731</v>
      </c>
      <c r="B728" t="s">
        <v>4356</v>
      </c>
      <c r="C728" t="s">
        <v>8587</v>
      </c>
      <c r="D728" t="s">
        <v>321</v>
      </c>
      <c r="E728" s="2" t="s">
        <v>7855</v>
      </c>
      <c r="F728" t="s">
        <v>13917</v>
      </c>
      <c r="G728" s="2" t="s">
        <v>6791</v>
      </c>
      <c r="H728" t="s">
        <v>13553</v>
      </c>
    </row>
    <row r="729" spans="1:8" x14ac:dyDescent="0.15">
      <c r="A729">
        <v>732</v>
      </c>
      <c r="B729" t="s">
        <v>4357</v>
      </c>
      <c r="C729" t="s">
        <v>8588</v>
      </c>
      <c r="D729" t="s">
        <v>321</v>
      </c>
      <c r="E729" s="2" t="s">
        <v>7855</v>
      </c>
      <c r="F729" t="s">
        <v>13906</v>
      </c>
      <c r="G729" s="2" t="s">
        <v>6792</v>
      </c>
      <c r="H729" t="s">
        <v>13553</v>
      </c>
    </row>
    <row r="730" spans="1:8" x14ac:dyDescent="0.15">
      <c r="A730">
        <v>733</v>
      </c>
      <c r="B730" t="s">
        <v>4358</v>
      </c>
      <c r="C730" t="s">
        <v>8589</v>
      </c>
      <c r="D730" t="s">
        <v>321</v>
      </c>
      <c r="E730" s="2" t="s">
        <v>7855</v>
      </c>
      <c r="F730" t="s">
        <v>13947</v>
      </c>
      <c r="G730" s="2" t="s">
        <v>6793</v>
      </c>
      <c r="H730" t="s">
        <v>13553</v>
      </c>
    </row>
    <row r="731" spans="1:8" x14ac:dyDescent="0.15">
      <c r="A731">
        <v>734</v>
      </c>
      <c r="B731" t="s">
        <v>4359</v>
      </c>
      <c r="C731" t="s">
        <v>8590</v>
      </c>
      <c r="D731" t="s">
        <v>321</v>
      </c>
      <c r="E731" s="2" t="s">
        <v>7855</v>
      </c>
      <c r="F731" t="s">
        <v>13917</v>
      </c>
      <c r="G731" s="2" t="s">
        <v>6794</v>
      </c>
      <c r="H731" t="s">
        <v>13553</v>
      </c>
    </row>
    <row r="732" spans="1:8" x14ac:dyDescent="0.15">
      <c r="A732">
        <v>735</v>
      </c>
      <c r="B732" t="s">
        <v>4360</v>
      </c>
      <c r="C732" t="s">
        <v>8591</v>
      </c>
      <c r="D732" t="s">
        <v>321</v>
      </c>
      <c r="E732" s="2" t="s">
        <v>7855</v>
      </c>
      <c r="F732" t="s">
        <v>13909</v>
      </c>
      <c r="G732" s="2" t="s">
        <v>6795</v>
      </c>
      <c r="H732" t="s">
        <v>13553</v>
      </c>
    </row>
    <row r="733" spans="1:8" x14ac:dyDescent="0.15">
      <c r="A733">
        <v>736</v>
      </c>
      <c r="B733" t="s">
        <v>4361</v>
      </c>
      <c r="C733" t="s">
        <v>8592</v>
      </c>
      <c r="D733" t="s">
        <v>321</v>
      </c>
      <c r="E733" s="2" t="s">
        <v>7855</v>
      </c>
      <c r="F733" t="s">
        <v>13913</v>
      </c>
      <c r="G733" s="2" t="s">
        <v>6796</v>
      </c>
      <c r="H733" t="s">
        <v>13553</v>
      </c>
    </row>
    <row r="734" spans="1:8" x14ac:dyDescent="0.15">
      <c r="A734">
        <v>737</v>
      </c>
      <c r="B734" t="s">
        <v>4362</v>
      </c>
      <c r="C734" t="s">
        <v>8593</v>
      </c>
      <c r="D734" t="s">
        <v>321</v>
      </c>
      <c r="E734" s="2" t="s">
        <v>7855</v>
      </c>
      <c r="F734" t="s">
        <v>13935</v>
      </c>
      <c r="G734" s="2" t="s">
        <v>6660</v>
      </c>
      <c r="H734" t="s">
        <v>13553</v>
      </c>
    </row>
    <row r="735" spans="1:8" x14ac:dyDescent="0.15">
      <c r="A735">
        <v>738</v>
      </c>
      <c r="B735" t="s">
        <v>4363</v>
      </c>
      <c r="C735" t="s">
        <v>8594</v>
      </c>
      <c r="D735" t="s">
        <v>321</v>
      </c>
      <c r="E735" s="2" t="s">
        <v>7855</v>
      </c>
      <c r="F735" t="s">
        <v>13928</v>
      </c>
      <c r="G735" s="2" t="s">
        <v>6444</v>
      </c>
      <c r="H735" t="s">
        <v>13553</v>
      </c>
    </row>
    <row r="736" spans="1:8" x14ac:dyDescent="0.15">
      <c r="A736">
        <v>739</v>
      </c>
      <c r="B736" t="s">
        <v>4364</v>
      </c>
      <c r="C736" t="s">
        <v>8595</v>
      </c>
      <c r="D736" t="s">
        <v>321</v>
      </c>
      <c r="E736" s="2" t="s">
        <v>7855</v>
      </c>
      <c r="F736" t="s">
        <v>13934</v>
      </c>
      <c r="G736" s="2" t="s">
        <v>6797</v>
      </c>
      <c r="H736" t="s">
        <v>13553</v>
      </c>
    </row>
    <row r="737" spans="1:8" x14ac:dyDescent="0.15">
      <c r="A737">
        <v>740</v>
      </c>
      <c r="B737" t="s">
        <v>4365</v>
      </c>
      <c r="C737" t="s">
        <v>8596</v>
      </c>
      <c r="D737" t="s">
        <v>321</v>
      </c>
      <c r="E737" s="2" t="s">
        <v>7855</v>
      </c>
      <c r="F737" t="s">
        <v>13937</v>
      </c>
      <c r="G737" s="2" t="s">
        <v>6798</v>
      </c>
      <c r="H737" t="s">
        <v>13553</v>
      </c>
    </row>
    <row r="738" spans="1:8" x14ac:dyDescent="0.15">
      <c r="A738">
        <v>741</v>
      </c>
      <c r="B738" t="s">
        <v>4366</v>
      </c>
      <c r="C738" t="s">
        <v>8597</v>
      </c>
      <c r="D738" t="s">
        <v>321</v>
      </c>
      <c r="E738" s="2" t="s">
        <v>7855</v>
      </c>
      <c r="F738" t="s">
        <v>13915</v>
      </c>
      <c r="G738" s="2" t="s">
        <v>6799</v>
      </c>
      <c r="H738" t="s">
        <v>13553</v>
      </c>
    </row>
    <row r="739" spans="1:8" x14ac:dyDescent="0.15">
      <c r="A739">
        <v>742</v>
      </c>
      <c r="B739" t="s">
        <v>4367</v>
      </c>
      <c r="C739" t="s">
        <v>8598</v>
      </c>
      <c r="D739" t="s">
        <v>321</v>
      </c>
      <c r="E739" s="2" t="s">
        <v>7855</v>
      </c>
      <c r="F739" t="s">
        <v>13942</v>
      </c>
      <c r="G739" s="2" t="s">
        <v>6800</v>
      </c>
      <c r="H739" t="s">
        <v>13553</v>
      </c>
    </row>
    <row r="740" spans="1:8" x14ac:dyDescent="0.15">
      <c r="A740">
        <v>743</v>
      </c>
      <c r="B740" t="s">
        <v>4368</v>
      </c>
      <c r="C740" t="s">
        <v>8599</v>
      </c>
      <c r="D740" t="s">
        <v>321</v>
      </c>
      <c r="E740" s="2" t="s">
        <v>7855</v>
      </c>
      <c r="F740" t="s">
        <v>27</v>
      </c>
      <c r="G740" s="2" t="s">
        <v>6801</v>
      </c>
      <c r="H740" t="s">
        <v>13553</v>
      </c>
    </row>
    <row r="741" spans="1:8" x14ac:dyDescent="0.15">
      <c r="A741">
        <v>744</v>
      </c>
      <c r="B741" t="s">
        <v>4369</v>
      </c>
      <c r="C741" t="s">
        <v>8600</v>
      </c>
      <c r="D741" t="s">
        <v>321</v>
      </c>
      <c r="E741" s="2" t="s">
        <v>7855</v>
      </c>
      <c r="F741" t="s">
        <v>13921</v>
      </c>
      <c r="G741" s="2" t="s">
        <v>6802</v>
      </c>
      <c r="H741" t="s">
        <v>13553</v>
      </c>
    </row>
    <row r="742" spans="1:8" x14ac:dyDescent="0.15">
      <c r="A742">
        <v>745</v>
      </c>
      <c r="B742" t="s">
        <v>4370</v>
      </c>
      <c r="C742" t="s">
        <v>8601</v>
      </c>
      <c r="D742" t="s">
        <v>321</v>
      </c>
      <c r="E742" s="2" t="s">
        <v>7855</v>
      </c>
      <c r="F742" t="s">
        <v>13942</v>
      </c>
      <c r="G742" s="2" t="s">
        <v>6803</v>
      </c>
      <c r="H742" t="s">
        <v>13553</v>
      </c>
    </row>
    <row r="743" spans="1:8" x14ac:dyDescent="0.15">
      <c r="A743">
        <v>746</v>
      </c>
      <c r="B743" t="s">
        <v>4371</v>
      </c>
      <c r="C743" t="s">
        <v>8602</v>
      </c>
      <c r="D743" t="s">
        <v>321</v>
      </c>
      <c r="E743" s="2" t="s">
        <v>7855</v>
      </c>
      <c r="F743" t="s">
        <v>13927</v>
      </c>
      <c r="G743" s="2" t="s">
        <v>6518</v>
      </c>
      <c r="H743" t="s">
        <v>13553</v>
      </c>
    </row>
    <row r="744" spans="1:8" x14ac:dyDescent="0.15">
      <c r="A744">
        <v>747</v>
      </c>
      <c r="B744" t="s">
        <v>4372</v>
      </c>
      <c r="C744" t="s">
        <v>8603</v>
      </c>
      <c r="D744" t="s">
        <v>321</v>
      </c>
      <c r="E744" s="2" t="s">
        <v>7855</v>
      </c>
      <c r="F744" t="s">
        <v>13915</v>
      </c>
      <c r="G744" s="2" t="s">
        <v>6804</v>
      </c>
      <c r="H744" t="s">
        <v>13553</v>
      </c>
    </row>
    <row r="745" spans="1:8" x14ac:dyDescent="0.15">
      <c r="A745">
        <v>748</v>
      </c>
      <c r="B745" t="s">
        <v>4373</v>
      </c>
      <c r="C745" t="s">
        <v>8604</v>
      </c>
      <c r="D745" t="s">
        <v>321</v>
      </c>
      <c r="E745" s="2" t="s">
        <v>7855</v>
      </c>
      <c r="F745" t="s">
        <v>13936</v>
      </c>
      <c r="G745" s="2" t="s">
        <v>6805</v>
      </c>
      <c r="H745" t="s">
        <v>13553</v>
      </c>
    </row>
    <row r="746" spans="1:8" x14ac:dyDescent="0.15">
      <c r="A746">
        <v>749</v>
      </c>
      <c r="B746" t="s">
        <v>4374</v>
      </c>
      <c r="C746" t="s">
        <v>8605</v>
      </c>
      <c r="D746" t="s">
        <v>321</v>
      </c>
      <c r="E746" s="2" t="s">
        <v>7855</v>
      </c>
      <c r="F746" t="s">
        <v>13914</v>
      </c>
      <c r="G746" s="2" t="s">
        <v>6797</v>
      </c>
      <c r="H746" t="s">
        <v>13553</v>
      </c>
    </row>
    <row r="747" spans="1:8" x14ac:dyDescent="0.15">
      <c r="A747">
        <v>750</v>
      </c>
      <c r="B747" t="s">
        <v>533</v>
      </c>
      <c r="C747" t="s">
        <v>8606</v>
      </c>
      <c r="D747" t="s">
        <v>13565</v>
      </c>
      <c r="E747" s="2" t="s">
        <v>67</v>
      </c>
      <c r="F747" t="s">
        <v>13909</v>
      </c>
      <c r="G747" s="2" t="s">
        <v>6806</v>
      </c>
      <c r="H747" t="s">
        <v>13553</v>
      </c>
    </row>
    <row r="748" spans="1:8" x14ac:dyDescent="0.15">
      <c r="A748">
        <v>751</v>
      </c>
      <c r="B748" t="s">
        <v>534</v>
      </c>
      <c r="C748" t="s">
        <v>8607</v>
      </c>
      <c r="D748" t="s">
        <v>321</v>
      </c>
      <c r="E748" s="2" t="s">
        <v>232</v>
      </c>
      <c r="F748" t="s">
        <v>13917</v>
      </c>
      <c r="G748" s="2" t="s">
        <v>6807</v>
      </c>
      <c r="H748" t="s">
        <v>13553</v>
      </c>
    </row>
    <row r="749" spans="1:8" x14ac:dyDescent="0.15">
      <c r="A749">
        <v>752</v>
      </c>
      <c r="B749" t="s">
        <v>535</v>
      </c>
      <c r="C749" t="s">
        <v>8608</v>
      </c>
      <c r="D749" t="s">
        <v>321</v>
      </c>
      <c r="E749" s="2" t="s">
        <v>232</v>
      </c>
      <c r="F749" t="s">
        <v>13951</v>
      </c>
      <c r="G749" s="2" t="s">
        <v>6808</v>
      </c>
      <c r="H749" t="s">
        <v>13553</v>
      </c>
    </row>
    <row r="750" spans="1:8" x14ac:dyDescent="0.15">
      <c r="A750">
        <v>753</v>
      </c>
      <c r="B750" t="s">
        <v>2826</v>
      </c>
      <c r="C750" t="s">
        <v>8609</v>
      </c>
      <c r="D750" t="s">
        <v>321</v>
      </c>
      <c r="E750" s="2" t="s">
        <v>231</v>
      </c>
      <c r="F750" t="s">
        <v>13938</v>
      </c>
      <c r="G750" s="2" t="s">
        <v>6412</v>
      </c>
      <c r="H750" t="s">
        <v>13553</v>
      </c>
    </row>
    <row r="751" spans="1:8" x14ac:dyDescent="0.15">
      <c r="A751">
        <v>754</v>
      </c>
      <c r="B751" t="s">
        <v>2827</v>
      </c>
      <c r="C751" t="s">
        <v>8610</v>
      </c>
      <c r="D751" t="s">
        <v>321</v>
      </c>
      <c r="E751" s="2" t="s">
        <v>231</v>
      </c>
      <c r="F751" t="s">
        <v>27</v>
      </c>
      <c r="G751" s="2" t="s">
        <v>6726</v>
      </c>
      <c r="H751" t="s">
        <v>13553</v>
      </c>
    </row>
    <row r="752" spans="1:8" x14ac:dyDescent="0.15">
      <c r="A752">
        <v>755</v>
      </c>
      <c r="B752" t="s">
        <v>2828</v>
      </c>
      <c r="C752" t="s">
        <v>8611</v>
      </c>
      <c r="D752" t="s">
        <v>321</v>
      </c>
      <c r="E752" s="2" t="s">
        <v>231</v>
      </c>
      <c r="F752" t="s">
        <v>13942</v>
      </c>
      <c r="G752" s="2" t="s">
        <v>6809</v>
      </c>
      <c r="H752" t="s">
        <v>13553</v>
      </c>
    </row>
    <row r="753" spans="1:8" x14ac:dyDescent="0.15">
      <c r="A753">
        <v>756</v>
      </c>
      <c r="B753" t="s">
        <v>2829</v>
      </c>
      <c r="C753" t="s">
        <v>8612</v>
      </c>
      <c r="D753" t="s">
        <v>321</v>
      </c>
      <c r="E753" s="2" t="s">
        <v>231</v>
      </c>
      <c r="F753" t="s">
        <v>13917</v>
      </c>
      <c r="G753" s="2" t="s">
        <v>6650</v>
      </c>
      <c r="H753" t="s">
        <v>13553</v>
      </c>
    </row>
    <row r="754" spans="1:8" x14ac:dyDescent="0.15">
      <c r="A754">
        <v>757</v>
      </c>
      <c r="B754" t="s">
        <v>509</v>
      </c>
      <c r="C754" t="s">
        <v>8613</v>
      </c>
      <c r="D754" t="s">
        <v>321</v>
      </c>
      <c r="E754" s="2" t="s">
        <v>231</v>
      </c>
      <c r="F754" t="s">
        <v>13938</v>
      </c>
      <c r="G754" s="2" t="s">
        <v>6267</v>
      </c>
      <c r="H754" t="s">
        <v>13553</v>
      </c>
    </row>
    <row r="755" spans="1:8" x14ac:dyDescent="0.15">
      <c r="A755">
        <v>758</v>
      </c>
      <c r="B755" t="s">
        <v>2831</v>
      </c>
      <c r="C755" t="s">
        <v>8614</v>
      </c>
      <c r="D755" t="s">
        <v>321</v>
      </c>
      <c r="E755" s="2" t="s">
        <v>231</v>
      </c>
      <c r="F755" t="s">
        <v>13917</v>
      </c>
      <c r="G755" s="2" t="s">
        <v>6780</v>
      </c>
      <c r="H755" t="s">
        <v>13553</v>
      </c>
    </row>
    <row r="756" spans="1:8" x14ac:dyDescent="0.15">
      <c r="A756">
        <v>759</v>
      </c>
      <c r="B756" t="s">
        <v>2833</v>
      </c>
      <c r="C756" t="s">
        <v>8615</v>
      </c>
      <c r="D756" t="s">
        <v>321</v>
      </c>
      <c r="E756" s="2" t="s">
        <v>231</v>
      </c>
      <c r="F756" t="s">
        <v>13907</v>
      </c>
      <c r="G756" s="2" t="s">
        <v>6810</v>
      </c>
      <c r="H756" t="s">
        <v>13553</v>
      </c>
    </row>
    <row r="757" spans="1:8" x14ac:dyDescent="0.15">
      <c r="A757">
        <v>760</v>
      </c>
      <c r="B757" t="s">
        <v>4375</v>
      </c>
      <c r="C757" t="s">
        <v>8616</v>
      </c>
      <c r="D757" t="s">
        <v>321</v>
      </c>
      <c r="E757" s="2" t="s">
        <v>230</v>
      </c>
      <c r="F757" t="s">
        <v>13917</v>
      </c>
      <c r="G757" s="2" t="s">
        <v>6811</v>
      </c>
      <c r="H757" t="s">
        <v>13553</v>
      </c>
    </row>
    <row r="758" spans="1:8" x14ac:dyDescent="0.15">
      <c r="A758">
        <v>761</v>
      </c>
      <c r="B758" t="s">
        <v>4376</v>
      </c>
      <c r="C758" t="s">
        <v>8617</v>
      </c>
      <c r="D758" t="s">
        <v>321</v>
      </c>
      <c r="E758" s="2" t="s">
        <v>230</v>
      </c>
      <c r="F758" t="s">
        <v>13907</v>
      </c>
      <c r="G758" s="2" t="s">
        <v>6812</v>
      </c>
      <c r="H758" t="s">
        <v>13553</v>
      </c>
    </row>
    <row r="759" spans="1:8" x14ac:dyDescent="0.15">
      <c r="A759">
        <v>762</v>
      </c>
      <c r="B759" t="s">
        <v>4377</v>
      </c>
      <c r="C759" t="s">
        <v>8618</v>
      </c>
      <c r="D759" t="s">
        <v>321</v>
      </c>
      <c r="E759" s="2" t="s">
        <v>230</v>
      </c>
      <c r="F759" t="s">
        <v>13932</v>
      </c>
      <c r="G759" s="2" t="s">
        <v>6312</v>
      </c>
      <c r="H759" t="s">
        <v>13553</v>
      </c>
    </row>
    <row r="760" spans="1:8" x14ac:dyDescent="0.15">
      <c r="A760">
        <v>763</v>
      </c>
      <c r="B760" t="s">
        <v>4378</v>
      </c>
      <c r="C760" t="s">
        <v>8619</v>
      </c>
      <c r="D760" t="s">
        <v>321</v>
      </c>
      <c r="E760" s="2" t="s">
        <v>230</v>
      </c>
      <c r="F760" t="s">
        <v>13917</v>
      </c>
      <c r="G760" s="2" t="s">
        <v>6352</v>
      </c>
      <c r="H760" t="s">
        <v>13553</v>
      </c>
    </row>
    <row r="761" spans="1:8" x14ac:dyDescent="0.15">
      <c r="A761">
        <v>764</v>
      </c>
      <c r="B761" t="s">
        <v>4379</v>
      </c>
      <c r="C761" t="s">
        <v>8620</v>
      </c>
      <c r="D761" t="s">
        <v>321</v>
      </c>
      <c r="E761" s="2" t="s">
        <v>230</v>
      </c>
      <c r="F761" t="s">
        <v>13917</v>
      </c>
      <c r="G761" s="2" t="s">
        <v>6352</v>
      </c>
      <c r="H761" t="s">
        <v>13553</v>
      </c>
    </row>
    <row r="762" spans="1:8" x14ac:dyDescent="0.15">
      <c r="A762">
        <v>765</v>
      </c>
      <c r="B762" t="s">
        <v>4380</v>
      </c>
      <c r="C762" t="s">
        <v>8621</v>
      </c>
      <c r="D762" t="s">
        <v>321</v>
      </c>
      <c r="E762" s="2" t="s">
        <v>230</v>
      </c>
      <c r="F762" t="s">
        <v>13907</v>
      </c>
      <c r="G762" s="2" t="s">
        <v>6353</v>
      </c>
      <c r="H762" t="s">
        <v>13553</v>
      </c>
    </row>
    <row r="763" spans="1:8" x14ac:dyDescent="0.15">
      <c r="A763">
        <v>766</v>
      </c>
      <c r="B763" t="s">
        <v>4381</v>
      </c>
      <c r="C763" t="s">
        <v>8622</v>
      </c>
      <c r="D763" t="s">
        <v>321</v>
      </c>
      <c r="E763" s="2" t="s">
        <v>230</v>
      </c>
      <c r="F763" t="s">
        <v>13917</v>
      </c>
      <c r="G763" s="2" t="s">
        <v>6813</v>
      </c>
      <c r="H763" t="s">
        <v>13553</v>
      </c>
    </row>
    <row r="764" spans="1:8" x14ac:dyDescent="0.15">
      <c r="A764">
        <v>767</v>
      </c>
      <c r="B764" t="s">
        <v>4382</v>
      </c>
      <c r="C764" t="s">
        <v>8623</v>
      </c>
      <c r="D764" t="s">
        <v>321</v>
      </c>
      <c r="E764" s="2" t="s">
        <v>230</v>
      </c>
      <c r="F764" t="s">
        <v>13948</v>
      </c>
      <c r="G764" s="2" t="s">
        <v>6814</v>
      </c>
      <c r="H764" t="s">
        <v>13553</v>
      </c>
    </row>
    <row r="765" spans="1:8" x14ac:dyDescent="0.15">
      <c r="A765">
        <v>768</v>
      </c>
      <c r="B765" t="s">
        <v>2796</v>
      </c>
      <c r="C765" t="s">
        <v>8624</v>
      </c>
      <c r="D765" t="s">
        <v>321</v>
      </c>
      <c r="E765" s="2" t="s">
        <v>230</v>
      </c>
      <c r="F765" t="s">
        <v>13921</v>
      </c>
      <c r="G765" s="2" t="s">
        <v>6298</v>
      </c>
      <c r="H765" t="s">
        <v>13553</v>
      </c>
    </row>
    <row r="766" spans="1:8" x14ac:dyDescent="0.15">
      <c r="A766">
        <v>769</v>
      </c>
      <c r="B766" t="s">
        <v>514</v>
      </c>
      <c r="C766" t="s">
        <v>8625</v>
      </c>
      <c r="D766" t="s">
        <v>321</v>
      </c>
      <c r="E766" s="2" t="s">
        <v>232</v>
      </c>
      <c r="F766" t="s">
        <v>13924</v>
      </c>
      <c r="G766" s="2" t="s">
        <v>6815</v>
      </c>
      <c r="H766" t="s">
        <v>13553</v>
      </c>
    </row>
    <row r="767" spans="1:8" x14ac:dyDescent="0.15">
      <c r="A767">
        <v>770</v>
      </c>
      <c r="B767" t="s">
        <v>518</v>
      </c>
      <c r="C767" t="s">
        <v>8626</v>
      </c>
      <c r="D767" t="s">
        <v>321</v>
      </c>
      <c r="E767" s="2" t="s">
        <v>232</v>
      </c>
      <c r="F767" t="s">
        <v>13940</v>
      </c>
      <c r="G767" s="2" t="s">
        <v>6816</v>
      </c>
      <c r="H767" t="s">
        <v>13553</v>
      </c>
    </row>
    <row r="768" spans="1:8" x14ac:dyDescent="0.15">
      <c r="A768">
        <v>771</v>
      </c>
      <c r="B768" t="s">
        <v>522</v>
      </c>
      <c r="C768" t="s">
        <v>8627</v>
      </c>
      <c r="D768" t="s">
        <v>321</v>
      </c>
      <c r="E768" s="2" t="s">
        <v>232</v>
      </c>
      <c r="F768" t="s">
        <v>13929</v>
      </c>
      <c r="G768" s="2" t="s">
        <v>6817</v>
      </c>
      <c r="H768" t="s">
        <v>13553</v>
      </c>
    </row>
    <row r="769" spans="1:8" x14ac:dyDescent="0.15">
      <c r="A769">
        <v>772</v>
      </c>
      <c r="B769" t="s">
        <v>517</v>
      </c>
      <c r="C769" t="s">
        <v>8628</v>
      </c>
      <c r="D769" t="s">
        <v>321</v>
      </c>
      <c r="E769" s="2" t="s">
        <v>232</v>
      </c>
      <c r="F769" t="s">
        <v>13937</v>
      </c>
      <c r="G769" s="2" t="s">
        <v>6818</v>
      </c>
      <c r="H769" t="s">
        <v>13553</v>
      </c>
    </row>
    <row r="770" spans="1:8" x14ac:dyDescent="0.15">
      <c r="A770">
        <v>773</v>
      </c>
      <c r="B770" t="s">
        <v>512</v>
      </c>
      <c r="C770" t="s">
        <v>8629</v>
      </c>
      <c r="D770" t="s">
        <v>321</v>
      </c>
      <c r="E770" s="2" t="s">
        <v>232</v>
      </c>
      <c r="F770" t="s">
        <v>13906</v>
      </c>
      <c r="G770" s="2" t="s">
        <v>6819</v>
      </c>
      <c r="H770" t="s">
        <v>13553</v>
      </c>
    </row>
    <row r="771" spans="1:8" x14ac:dyDescent="0.15">
      <c r="A771">
        <v>774</v>
      </c>
      <c r="B771" t="s">
        <v>521</v>
      </c>
      <c r="C771" t="s">
        <v>8630</v>
      </c>
      <c r="D771" t="s">
        <v>321</v>
      </c>
      <c r="E771" s="2" t="s">
        <v>232</v>
      </c>
      <c r="F771" t="s">
        <v>13913</v>
      </c>
      <c r="G771" s="2" t="s">
        <v>6370</v>
      </c>
      <c r="H771" t="s">
        <v>13553</v>
      </c>
    </row>
    <row r="772" spans="1:8" x14ac:dyDescent="0.15">
      <c r="A772">
        <v>775</v>
      </c>
      <c r="B772" t="s">
        <v>513</v>
      </c>
      <c r="C772" t="s">
        <v>8631</v>
      </c>
      <c r="D772" t="s">
        <v>321</v>
      </c>
      <c r="E772" s="2" t="s">
        <v>232</v>
      </c>
      <c r="F772" t="s">
        <v>13933</v>
      </c>
      <c r="G772" s="2" t="s">
        <v>6820</v>
      </c>
      <c r="H772" t="s">
        <v>13553</v>
      </c>
    </row>
    <row r="773" spans="1:8" x14ac:dyDescent="0.15">
      <c r="A773">
        <v>776</v>
      </c>
      <c r="B773" t="s">
        <v>519</v>
      </c>
      <c r="C773" t="s">
        <v>8632</v>
      </c>
      <c r="D773" t="s">
        <v>321</v>
      </c>
      <c r="E773" s="2" t="s">
        <v>232</v>
      </c>
      <c r="F773" t="s">
        <v>13917</v>
      </c>
      <c r="G773" s="2" t="s">
        <v>6821</v>
      </c>
      <c r="H773" t="s">
        <v>13553</v>
      </c>
    </row>
    <row r="774" spans="1:8" x14ac:dyDescent="0.15">
      <c r="A774">
        <v>777</v>
      </c>
      <c r="B774" t="s">
        <v>520</v>
      </c>
      <c r="C774" t="s">
        <v>8633</v>
      </c>
      <c r="D774" t="s">
        <v>321</v>
      </c>
      <c r="E774" s="2" t="s">
        <v>232</v>
      </c>
      <c r="F774" t="s">
        <v>13922</v>
      </c>
      <c r="G774" s="2" t="s">
        <v>6334</v>
      </c>
      <c r="H774" t="s">
        <v>13553</v>
      </c>
    </row>
    <row r="775" spans="1:8" x14ac:dyDescent="0.15">
      <c r="A775">
        <v>778</v>
      </c>
      <c r="B775" t="s">
        <v>523</v>
      </c>
      <c r="C775" t="s">
        <v>8634</v>
      </c>
      <c r="D775" t="s">
        <v>321</v>
      </c>
      <c r="E775" s="2" t="s">
        <v>232</v>
      </c>
      <c r="F775" t="s">
        <v>13926</v>
      </c>
      <c r="G775" s="2" t="s">
        <v>6371</v>
      </c>
      <c r="H775" t="s">
        <v>13553</v>
      </c>
    </row>
    <row r="776" spans="1:8" x14ac:dyDescent="0.15">
      <c r="A776">
        <v>779</v>
      </c>
      <c r="B776" t="s">
        <v>516</v>
      </c>
      <c r="C776" t="s">
        <v>8635</v>
      </c>
      <c r="D776" t="s">
        <v>321</v>
      </c>
      <c r="E776" s="2" t="s">
        <v>232</v>
      </c>
      <c r="F776" t="s">
        <v>13949</v>
      </c>
      <c r="G776" s="2" t="s">
        <v>6572</v>
      </c>
      <c r="H776" t="s">
        <v>13553</v>
      </c>
    </row>
    <row r="777" spans="1:8" x14ac:dyDescent="0.15">
      <c r="A777">
        <v>780</v>
      </c>
      <c r="B777" t="s">
        <v>515</v>
      </c>
      <c r="C777" t="s">
        <v>8636</v>
      </c>
      <c r="D777" t="s">
        <v>321</v>
      </c>
      <c r="E777" s="2" t="s">
        <v>232</v>
      </c>
      <c r="F777" t="s">
        <v>13922</v>
      </c>
      <c r="G777" s="2" t="s">
        <v>6318</v>
      </c>
      <c r="H777" t="s">
        <v>13553</v>
      </c>
    </row>
    <row r="778" spans="1:8" x14ac:dyDescent="0.15">
      <c r="A778">
        <v>781</v>
      </c>
      <c r="B778" t="s">
        <v>528</v>
      </c>
      <c r="C778" t="s">
        <v>8637</v>
      </c>
      <c r="D778" t="s">
        <v>321</v>
      </c>
      <c r="E778" s="2" t="s">
        <v>231</v>
      </c>
      <c r="F778" t="s">
        <v>13917</v>
      </c>
      <c r="G778" s="2" t="s">
        <v>6822</v>
      </c>
      <c r="H778" t="s">
        <v>13553</v>
      </c>
    </row>
    <row r="779" spans="1:8" x14ac:dyDescent="0.15">
      <c r="A779">
        <v>782</v>
      </c>
      <c r="B779" t="s">
        <v>525</v>
      </c>
      <c r="C779" t="s">
        <v>8638</v>
      </c>
      <c r="D779" t="s">
        <v>321</v>
      </c>
      <c r="E779" s="2" t="s">
        <v>231</v>
      </c>
      <c r="F779" t="s">
        <v>13931</v>
      </c>
      <c r="G779" s="2" t="s">
        <v>6409</v>
      </c>
      <c r="H779" t="s">
        <v>13553</v>
      </c>
    </row>
    <row r="780" spans="1:8" x14ac:dyDescent="0.15">
      <c r="A780">
        <v>783</v>
      </c>
      <c r="B780" t="s">
        <v>2815</v>
      </c>
      <c r="C780" t="s">
        <v>8639</v>
      </c>
      <c r="D780" t="s">
        <v>321</v>
      </c>
      <c r="E780" s="2" t="s">
        <v>231</v>
      </c>
      <c r="F780" t="s">
        <v>13909</v>
      </c>
      <c r="G780" s="2" t="s">
        <v>6823</v>
      </c>
      <c r="H780" t="s">
        <v>13553</v>
      </c>
    </row>
    <row r="781" spans="1:8" x14ac:dyDescent="0.15">
      <c r="A781">
        <v>784</v>
      </c>
      <c r="B781" t="s">
        <v>529</v>
      </c>
      <c r="C781" t="s">
        <v>8640</v>
      </c>
      <c r="D781" t="s">
        <v>321</v>
      </c>
      <c r="E781" s="2" t="s">
        <v>231</v>
      </c>
      <c r="F781" t="s">
        <v>13928</v>
      </c>
      <c r="G781" s="2" t="s">
        <v>6727</v>
      </c>
      <c r="H781" t="s">
        <v>13553</v>
      </c>
    </row>
    <row r="782" spans="1:8" x14ac:dyDescent="0.15">
      <c r="A782">
        <v>785</v>
      </c>
      <c r="B782" t="s">
        <v>526</v>
      </c>
      <c r="C782" t="s">
        <v>8641</v>
      </c>
      <c r="D782" t="s">
        <v>321</v>
      </c>
      <c r="E782" s="2" t="s">
        <v>231</v>
      </c>
      <c r="F782" t="s">
        <v>13938</v>
      </c>
      <c r="G782" s="2" t="s">
        <v>6824</v>
      </c>
      <c r="H782" t="s">
        <v>13553</v>
      </c>
    </row>
    <row r="783" spans="1:8" x14ac:dyDescent="0.15">
      <c r="A783">
        <v>786</v>
      </c>
      <c r="B783" t="s">
        <v>531</v>
      </c>
      <c r="C783" t="s">
        <v>8642</v>
      </c>
      <c r="D783" t="s">
        <v>321</v>
      </c>
      <c r="E783" s="2" t="s">
        <v>231</v>
      </c>
      <c r="F783" t="s">
        <v>13934</v>
      </c>
      <c r="G783" s="2" t="s">
        <v>6825</v>
      </c>
      <c r="H783" t="s">
        <v>13553</v>
      </c>
    </row>
    <row r="784" spans="1:8" x14ac:dyDescent="0.15">
      <c r="A784">
        <v>787</v>
      </c>
      <c r="B784" t="s">
        <v>527</v>
      </c>
      <c r="C784" t="s">
        <v>8643</v>
      </c>
      <c r="D784" t="s">
        <v>321</v>
      </c>
      <c r="E784" s="2" t="s">
        <v>231</v>
      </c>
      <c r="F784" t="s">
        <v>13949</v>
      </c>
      <c r="G784" s="2" t="s">
        <v>6826</v>
      </c>
      <c r="H784" t="s">
        <v>13553</v>
      </c>
    </row>
    <row r="785" spans="1:8" x14ac:dyDescent="0.15">
      <c r="A785">
        <v>789</v>
      </c>
      <c r="B785" t="s">
        <v>530</v>
      </c>
      <c r="C785" t="s">
        <v>8644</v>
      </c>
      <c r="D785" t="s">
        <v>321</v>
      </c>
      <c r="E785" s="2" t="s">
        <v>231</v>
      </c>
      <c r="F785" t="s">
        <v>13929</v>
      </c>
      <c r="G785" s="2" t="s">
        <v>6279</v>
      </c>
      <c r="H785" t="s">
        <v>13553</v>
      </c>
    </row>
    <row r="786" spans="1:8" x14ac:dyDescent="0.15">
      <c r="A786">
        <v>790</v>
      </c>
      <c r="B786" t="s">
        <v>524</v>
      </c>
      <c r="C786" t="s">
        <v>8645</v>
      </c>
      <c r="D786" t="s">
        <v>321</v>
      </c>
      <c r="E786" s="2" t="s">
        <v>231</v>
      </c>
      <c r="F786" t="s">
        <v>13917</v>
      </c>
      <c r="G786" s="2" t="s">
        <v>6825</v>
      </c>
      <c r="H786" t="s">
        <v>13553</v>
      </c>
    </row>
    <row r="787" spans="1:8" x14ac:dyDescent="0.15">
      <c r="A787">
        <v>791</v>
      </c>
      <c r="B787" t="s">
        <v>2832</v>
      </c>
      <c r="C787" t="s">
        <v>8646</v>
      </c>
      <c r="D787" t="s">
        <v>321</v>
      </c>
      <c r="E787" s="2" t="s">
        <v>231</v>
      </c>
      <c r="F787" t="s">
        <v>13907</v>
      </c>
      <c r="G787" s="2" t="s">
        <v>6291</v>
      </c>
      <c r="H787" t="s">
        <v>13553</v>
      </c>
    </row>
    <row r="788" spans="1:8" x14ac:dyDescent="0.15">
      <c r="A788">
        <v>792</v>
      </c>
      <c r="B788" t="s">
        <v>2830</v>
      </c>
      <c r="C788" t="s">
        <v>8647</v>
      </c>
      <c r="D788" t="s">
        <v>321</v>
      </c>
      <c r="E788" s="2" t="s">
        <v>231</v>
      </c>
      <c r="F788" t="s">
        <v>13911</v>
      </c>
      <c r="G788" s="2" t="s">
        <v>6827</v>
      </c>
      <c r="H788" t="s">
        <v>13553</v>
      </c>
    </row>
    <row r="789" spans="1:8" x14ac:dyDescent="0.15">
      <c r="A789">
        <v>793</v>
      </c>
      <c r="B789" t="s">
        <v>2825</v>
      </c>
      <c r="C789" t="s">
        <v>8648</v>
      </c>
      <c r="D789" t="s">
        <v>321</v>
      </c>
      <c r="E789" s="2" t="s">
        <v>230</v>
      </c>
      <c r="F789" t="s">
        <v>13941</v>
      </c>
      <c r="G789" s="2" t="s">
        <v>6828</v>
      </c>
      <c r="H789" t="s">
        <v>13553</v>
      </c>
    </row>
    <row r="790" spans="1:8" x14ac:dyDescent="0.15">
      <c r="A790">
        <v>794</v>
      </c>
      <c r="B790" t="s">
        <v>2821</v>
      </c>
      <c r="C790" t="s">
        <v>8649</v>
      </c>
      <c r="D790" t="s">
        <v>321</v>
      </c>
      <c r="E790" s="2" t="s">
        <v>230</v>
      </c>
      <c r="F790" t="s">
        <v>13917</v>
      </c>
      <c r="G790" s="2" t="s">
        <v>6829</v>
      </c>
      <c r="H790" t="s">
        <v>13553</v>
      </c>
    </row>
    <row r="791" spans="1:8" x14ac:dyDescent="0.15">
      <c r="A791">
        <v>795</v>
      </c>
      <c r="B791" t="s">
        <v>2823</v>
      </c>
      <c r="C791" t="s">
        <v>8650</v>
      </c>
      <c r="D791" t="s">
        <v>321</v>
      </c>
      <c r="E791" s="2" t="s">
        <v>230</v>
      </c>
      <c r="F791" t="s">
        <v>13910</v>
      </c>
      <c r="G791" s="2" t="s">
        <v>6415</v>
      </c>
      <c r="H791" t="s">
        <v>13553</v>
      </c>
    </row>
    <row r="792" spans="1:8" x14ac:dyDescent="0.15">
      <c r="A792">
        <v>796</v>
      </c>
      <c r="B792" t="s">
        <v>2816</v>
      </c>
      <c r="C792" t="s">
        <v>8651</v>
      </c>
      <c r="D792" t="s">
        <v>321</v>
      </c>
      <c r="E792" s="2" t="s">
        <v>230</v>
      </c>
      <c r="F792" t="s">
        <v>13931</v>
      </c>
      <c r="G792" s="2" t="s">
        <v>6309</v>
      </c>
      <c r="H792" t="s">
        <v>13553</v>
      </c>
    </row>
    <row r="793" spans="1:8" x14ac:dyDescent="0.15">
      <c r="A793">
        <v>797</v>
      </c>
      <c r="B793" t="s">
        <v>4383</v>
      </c>
      <c r="C793" t="s">
        <v>8652</v>
      </c>
      <c r="D793" t="s">
        <v>321</v>
      </c>
      <c r="E793" s="2" t="s">
        <v>230</v>
      </c>
      <c r="F793" t="s">
        <v>13911</v>
      </c>
      <c r="G793" s="2" t="s">
        <v>6430</v>
      </c>
      <c r="H793" t="s">
        <v>13553</v>
      </c>
    </row>
    <row r="794" spans="1:8" x14ac:dyDescent="0.15">
      <c r="A794">
        <v>798</v>
      </c>
      <c r="B794" t="s">
        <v>4384</v>
      </c>
      <c r="C794" t="s">
        <v>8653</v>
      </c>
      <c r="D794" t="s">
        <v>321</v>
      </c>
      <c r="E794" s="2" t="s">
        <v>230</v>
      </c>
      <c r="F794" t="s">
        <v>13917</v>
      </c>
      <c r="G794" s="2" t="s">
        <v>6830</v>
      </c>
      <c r="H794" t="s">
        <v>13553</v>
      </c>
    </row>
    <row r="795" spans="1:8" x14ac:dyDescent="0.15">
      <c r="A795">
        <v>799</v>
      </c>
      <c r="B795" t="s">
        <v>2824</v>
      </c>
      <c r="C795" t="s">
        <v>8654</v>
      </c>
      <c r="D795" t="s">
        <v>321</v>
      </c>
      <c r="E795" s="2" t="s">
        <v>230</v>
      </c>
      <c r="F795" t="s">
        <v>27</v>
      </c>
      <c r="G795" s="2" t="s">
        <v>6831</v>
      </c>
      <c r="H795" t="s">
        <v>13553</v>
      </c>
    </row>
    <row r="796" spans="1:8" x14ac:dyDescent="0.15">
      <c r="A796">
        <v>800</v>
      </c>
      <c r="B796" t="s">
        <v>2820</v>
      </c>
      <c r="C796" t="s">
        <v>8655</v>
      </c>
      <c r="D796" t="s">
        <v>321</v>
      </c>
      <c r="E796" s="2" t="s">
        <v>230</v>
      </c>
      <c r="F796" t="s">
        <v>13917</v>
      </c>
      <c r="G796" s="2" t="s">
        <v>6741</v>
      </c>
      <c r="H796" t="s">
        <v>13553</v>
      </c>
    </row>
    <row r="797" spans="1:8" x14ac:dyDescent="0.15">
      <c r="A797">
        <v>801</v>
      </c>
      <c r="B797" t="s">
        <v>2819</v>
      </c>
      <c r="C797" t="s">
        <v>8656</v>
      </c>
      <c r="D797" t="s">
        <v>321</v>
      </c>
      <c r="E797" s="2" t="s">
        <v>230</v>
      </c>
      <c r="F797" t="s">
        <v>13911</v>
      </c>
      <c r="G797" s="2" t="s">
        <v>6832</v>
      </c>
      <c r="H797" t="s">
        <v>13553</v>
      </c>
    </row>
    <row r="798" spans="1:8" x14ac:dyDescent="0.15">
      <c r="A798">
        <v>802</v>
      </c>
      <c r="B798" t="s">
        <v>2822</v>
      </c>
      <c r="C798" t="s">
        <v>8657</v>
      </c>
      <c r="D798" t="s">
        <v>321</v>
      </c>
      <c r="E798" s="2" t="s">
        <v>230</v>
      </c>
      <c r="F798" t="s">
        <v>13912</v>
      </c>
      <c r="G798" s="2" t="s">
        <v>6833</v>
      </c>
      <c r="H798" t="s">
        <v>13553</v>
      </c>
    </row>
    <row r="799" spans="1:8" x14ac:dyDescent="0.15">
      <c r="A799">
        <v>803</v>
      </c>
      <c r="B799" t="s">
        <v>2818</v>
      </c>
      <c r="C799" t="s">
        <v>8658</v>
      </c>
      <c r="D799" t="s">
        <v>321</v>
      </c>
      <c r="E799" s="2" t="s">
        <v>230</v>
      </c>
      <c r="F799" t="s">
        <v>13921</v>
      </c>
      <c r="G799" s="2" t="s">
        <v>6300</v>
      </c>
      <c r="H799" t="s">
        <v>13553</v>
      </c>
    </row>
    <row r="800" spans="1:8" x14ac:dyDescent="0.15">
      <c r="A800">
        <v>804</v>
      </c>
      <c r="B800" t="s">
        <v>2817</v>
      </c>
      <c r="C800" t="s">
        <v>8659</v>
      </c>
      <c r="D800" t="s">
        <v>321</v>
      </c>
      <c r="E800" s="2" t="s">
        <v>230</v>
      </c>
      <c r="F800" t="s">
        <v>13944</v>
      </c>
      <c r="G800" s="2" t="s">
        <v>6743</v>
      </c>
      <c r="H800" t="s">
        <v>13553</v>
      </c>
    </row>
    <row r="801" spans="1:8" x14ac:dyDescent="0.15">
      <c r="A801">
        <v>805</v>
      </c>
      <c r="B801" t="s">
        <v>4385</v>
      </c>
      <c r="C801" t="s">
        <v>8660</v>
      </c>
      <c r="D801" t="s">
        <v>321</v>
      </c>
      <c r="E801" s="2" t="s">
        <v>230</v>
      </c>
      <c r="F801" t="s">
        <v>13932</v>
      </c>
      <c r="G801" s="2" t="s">
        <v>6834</v>
      </c>
      <c r="H801" t="s">
        <v>13553</v>
      </c>
    </row>
    <row r="802" spans="1:8" x14ac:dyDescent="0.15">
      <c r="A802">
        <v>806</v>
      </c>
      <c r="B802" t="s">
        <v>4386</v>
      </c>
      <c r="C802" t="s">
        <v>8661</v>
      </c>
      <c r="D802" t="s">
        <v>321</v>
      </c>
      <c r="E802" s="2" t="s">
        <v>7855</v>
      </c>
      <c r="F802" t="s">
        <v>13917</v>
      </c>
      <c r="G802" s="2" t="s">
        <v>6451</v>
      </c>
      <c r="H802" t="s">
        <v>13553</v>
      </c>
    </row>
    <row r="803" spans="1:8" x14ac:dyDescent="0.15">
      <c r="A803">
        <v>807</v>
      </c>
      <c r="B803" t="s">
        <v>4387</v>
      </c>
      <c r="C803" t="s">
        <v>8662</v>
      </c>
      <c r="D803" t="s">
        <v>321</v>
      </c>
      <c r="E803" s="2" t="s">
        <v>7855</v>
      </c>
      <c r="F803" t="s">
        <v>13938</v>
      </c>
      <c r="G803" s="2" t="s">
        <v>6362</v>
      </c>
      <c r="H803" t="s">
        <v>13553</v>
      </c>
    </row>
    <row r="804" spans="1:8" x14ac:dyDescent="0.15">
      <c r="A804">
        <v>808</v>
      </c>
      <c r="B804" t="s">
        <v>4388</v>
      </c>
      <c r="C804" t="s">
        <v>8663</v>
      </c>
      <c r="D804" t="s">
        <v>321</v>
      </c>
      <c r="E804" s="2" t="s">
        <v>7855</v>
      </c>
      <c r="F804" t="s">
        <v>13917</v>
      </c>
      <c r="G804" s="2" t="s">
        <v>6835</v>
      </c>
      <c r="H804" t="s">
        <v>13553</v>
      </c>
    </row>
    <row r="805" spans="1:8" x14ac:dyDescent="0.15">
      <c r="A805">
        <v>809</v>
      </c>
      <c r="B805" t="s">
        <v>4389</v>
      </c>
      <c r="C805" t="s">
        <v>8664</v>
      </c>
      <c r="D805" t="s">
        <v>321</v>
      </c>
      <c r="E805" s="2" t="s">
        <v>7855</v>
      </c>
      <c r="F805" t="s">
        <v>13907</v>
      </c>
      <c r="G805" s="2" t="s">
        <v>6836</v>
      </c>
      <c r="H805" t="s">
        <v>13553</v>
      </c>
    </row>
    <row r="806" spans="1:8" x14ac:dyDescent="0.15">
      <c r="A806">
        <v>810</v>
      </c>
      <c r="B806" t="s">
        <v>4390</v>
      </c>
      <c r="C806" t="s">
        <v>8665</v>
      </c>
      <c r="D806" t="s">
        <v>321</v>
      </c>
      <c r="E806" s="2" t="s">
        <v>7855</v>
      </c>
      <c r="F806" t="s">
        <v>13921</v>
      </c>
      <c r="G806" s="2" t="s">
        <v>6837</v>
      </c>
      <c r="H806" t="s">
        <v>13553</v>
      </c>
    </row>
    <row r="807" spans="1:8" x14ac:dyDescent="0.15">
      <c r="A807">
        <v>811</v>
      </c>
      <c r="B807" t="s">
        <v>906</v>
      </c>
      <c r="C807" t="s">
        <v>8666</v>
      </c>
      <c r="D807" t="s">
        <v>324</v>
      </c>
      <c r="E807" s="2" t="s">
        <v>232</v>
      </c>
      <c r="F807" t="s">
        <v>13943</v>
      </c>
      <c r="G807" s="2" t="s">
        <v>6838</v>
      </c>
      <c r="H807" t="s">
        <v>13553</v>
      </c>
    </row>
    <row r="808" spans="1:8" x14ac:dyDescent="0.15">
      <c r="A808">
        <v>812</v>
      </c>
      <c r="B808" t="s">
        <v>907</v>
      </c>
      <c r="C808" t="s">
        <v>8667</v>
      </c>
      <c r="D808" t="s">
        <v>324</v>
      </c>
      <c r="E808" s="2" t="s">
        <v>232</v>
      </c>
      <c r="F808" t="s">
        <v>13906</v>
      </c>
      <c r="G808" s="2" t="s">
        <v>6773</v>
      </c>
      <c r="H808" t="s">
        <v>13553</v>
      </c>
    </row>
    <row r="809" spans="1:8" x14ac:dyDescent="0.15">
      <c r="A809">
        <v>813</v>
      </c>
      <c r="B809" t="s">
        <v>908</v>
      </c>
      <c r="C809" t="s">
        <v>8668</v>
      </c>
      <c r="D809" t="s">
        <v>324</v>
      </c>
      <c r="E809" s="2" t="s">
        <v>232</v>
      </c>
      <c r="F809" t="s">
        <v>13917</v>
      </c>
      <c r="G809" s="2" t="s">
        <v>6839</v>
      </c>
      <c r="H809" t="s">
        <v>13553</v>
      </c>
    </row>
    <row r="810" spans="1:8" x14ac:dyDescent="0.15">
      <c r="A810">
        <v>814</v>
      </c>
      <c r="B810" t="s">
        <v>909</v>
      </c>
      <c r="C810" t="s">
        <v>8669</v>
      </c>
      <c r="D810" t="s">
        <v>324</v>
      </c>
      <c r="E810" s="2" t="s">
        <v>232</v>
      </c>
      <c r="F810" t="s">
        <v>13924</v>
      </c>
      <c r="G810" s="2">
        <v>980925</v>
      </c>
      <c r="H810" t="s">
        <v>13553</v>
      </c>
    </row>
    <row r="811" spans="1:8" x14ac:dyDescent="0.15">
      <c r="A811">
        <v>815</v>
      </c>
      <c r="B811" t="s">
        <v>910</v>
      </c>
      <c r="C811" t="s">
        <v>8670</v>
      </c>
      <c r="D811" t="s">
        <v>324</v>
      </c>
      <c r="E811" s="2" t="s">
        <v>232</v>
      </c>
      <c r="F811" t="s">
        <v>13933</v>
      </c>
      <c r="G811" s="2">
        <v>980828</v>
      </c>
      <c r="H811" t="s">
        <v>13553</v>
      </c>
    </row>
    <row r="812" spans="1:8" x14ac:dyDescent="0.15">
      <c r="A812">
        <v>816</v>
      </c>
      <c r="B812" t="s">
        <v>911</v>
      </c>
      <c r="C812" t="s">
        <v>8671</v>
      </c>
      <c r="D812" t="s">
        <v>324</v>
      </c>
      <c r="E812" s="2" t="s">
        <v>232</v>
      </c>
      <c r="F812" t="s">
        <v>13910</v>
      </c>
      <c r="G812" s="2" t="s">
        <v>6318</v>
      </c>
      <c r="H812" t="s">
        <v>13553</v>
      </c>
    </row>
    <row r="813" spans="1:8" x14ac:dyDescent="0.15">
      <c r="A813">
        <v>817</v>
      </c>
      <c r="B813" t="s">
        <v>912</v>
      </c>
      <c r="C813" t="s">
        <v>8672</v>
      </c>
      <c r="D813" t="s">
        <v>324</v>
      </c>
      <c r="E813" s="2" t="s">
        <v>232</v>
      </c>
      <c r="F813" t="s">
        <v>13909</v>
      </c>
      <c r="G813" s="2" t="s">
        <v>6840</v>
      </c>
      <c r="H813" t="s">
        <v>13553</v>
      </c>
    </row>
    <row r="814" spans="1:8" x14ac:dyDescent="0.15">
      <c r="A814">
        <v>818</v>
      </c>
      <c r="B814" t="s">
        <v>913</v>
      </c>
      <c r="C814" t="s">
        <v>8673</v>
      </c>
      <c r="D814" t="s">
        <v>324</v>
      </c>
      <c r="E814" s="2" t="s">
        <v>232</v>
      </c>
      <c r="F814" t="s">
        <v>27</v>
      </c>
      <c r="G814" s="2" t="s">
        <v>6482</v>
      </c>
      <c r="H814" t="s">
        <v>13553</v>
      </c>
    </row>
    <row r="815" spans="1:8" x14ac:dyDescent="0.15">
      <c r="A815">
        <v>819</v>
      </c>
      <c r="B815" t="s">
        <v>914</v>
      </c>
      <c r="C815" t="s">
        <v>8674</v>
      </c>
      <c r="D815" t="s">
        <v>324</v>
      </c>
      <c r="E815" s="2" t="s">
        <v>232</v>
      </c>
      <c r="F815" t="s">
        <v>13922</v>
      </c>
      <c r="G815" s="2" t="s">
        <v>6841</v>
      </c>
      <c r="H815" t="s">
        <v>13553</v>
      </c>
    </row>
    <row r="816" spans="1:8" x14ac:dyDescent="0.15">
      <c r="A816">
        <v>820</v>
      </c>
      <c r="B816" t="s">
        <v>915</v>
      </c>
      <c r="C816" t="s">
        <v>8675</v>
      </c>
      <c r="D816" t="s">
        <v>324</v>
      </c>
      <c r="E816" s="2" t="s">
        <v>232</v>
      </c>
      <c r="F816" t="s">
        <v>13922</v>
      </c>
      <c r="G816" s="2" t="s">
        <v>6842</v>
      </c>
      <c r="H816" t="s">
        <v>13553</v>
      </c>
    </row>
    <row r="817" spans="1:8" x14ac:dyDescent="0.15">
      <c r="A817">
        <v>821</v>
      </c>
      <c r="B817" t="s">
        <v>916</v>
      </c>
      <c r="C817" t="s">
        <v>8676</v>
      </c>
      <c r="D817" t="s">
        <v>324</v>
      </c>
      <c r="E817" s="2" t="s">
        <v>232</v>
      </c>
      <c r="F817" t="s">
        <v>13921</v>
      </c>
      <c r="G817" s="2" t="s">
        <v>6575</v>
      </c>
      <c r="H817" t="s">
        <v>13553</v>
      </c>
    </row>
    <row r="818" spans="1:8" x14ac:dyDescent="0.15">
      <c r="A818">
        <v>822</v>
      </c>
      <c r="B818" t="s">
        <v>2309</v>
      </c>
      <c r="C818" t="s">
        <v>8677</v>
      </c>
      <c r="D818" t="s">
        <v>324</v>
      </c>
      <c r="E818" s="2" t="s">
        <v>231</v>
      </c>
      <c r="F818" t="s">
        <v>13945</v>
      </c>
      <c r="G818" s="2">
        <v>991217</v>
      </c>
      <c r="H818" t="s">
        <v>13553</v>
      </c>
    </row>
    <row r="819" spans="1:8" x14ac:dyDescent="0.15">
      <c r="A819">
        <v>823</v>
      </c>
      <c r="B819" t="s">
        <v>2310</v>
      </c>
      <c r="C819" t="s">
        <v>8678</v>
      </c>
      <c r="D819" t="s">
        <v>324</v>
      </c>
      <c r="E819" s="2" t="s">
        <v>231</v>
      </c>
      <c r="F819" t="s">
        <v>13938</v>
      </c>
      <c r="G819" s="2">
        <v>990609</v>
      </c>
      <c r="H819" t="s">
        <v>13553</v>
      </c>
    </row>
    <row r="820" spans="1:8" x14ac:dyDescent="0.15">
      <c r="A820">
        <v>824</v>
      </c>
      <c r="B820" t="s">
        <v>2311</v>
      </c>
      <c r="C820" t="s">
        <v>8679</v>
      </c>
      <c r="D820" t="s">
        <v>324</v>
      </c>
      <c r="E820" s="2" t="s">
        <v>231</v>
      </c>
      <c r="F820" t="s">
        <v>13911</v>
      </c>
      <c r="G820" s="2">
        <v>990421</v>
      </c>
      <c r="H820" t="s">
        <v>13553</v>
      </c>
    </row>
    <row r="821" spans="1:8" x14ac:dyDescent="0.15">
      <c r="A821">
        <v>825</v>
      </c>
      <c r="B821" t="s">
        <v>2312</v>
      </c>
      <c r="C821" t="s">
        <v>8680</v>
      </c>
      <c r="D821" t="s">
        <v>324</v>
      </c>
      <c r="E821" s="2" t="s">
        <v>231</v>
      </c>
      <c r="F821" t="s">
        <v>13911</v>
      </c>
      <c r="G821" s="2">
        <v>990930</v>
      </c>
      <c r="H821" t="s">
        <v>13553</v>
      </c>
    </row>
    <row r="822" spans="1:8" x14ac:dyDescent="0.15">
      <c r="A822">
        <v>826</v>
      </c>
      <c r="B822" t="s">
        <v>2313</v>
      </c>
      <c r="C822" t="s">
        <v>8681</v>
      </c>
      <c r="D822" t="s">
        <v>324</v>
      </c>
      <c r="E822" s="2" t="s">
        <v>231</v>
      </c>
      <c r="F822" t="s">
        <v>27</v>
      </c>
      <c r="G822" s="2">
        <v>990509</v>
      </c>
      <c r="H822" t="s">
        <v>13553</v>
      </c>
    </row>
    <row r="823" spans="1:8" x14ac:dyDescent="0.15">
      <c r="A823">
        <v>827</v>
      </c>
      <c r="B823" t="s">
        <v>2314</v>
      </c>
      <c r="C823" t="s">
        <v>8682</v>
      </c>
      <c r="D823" t="s">
        <v>324</v>
      </c>
      <c r="E823" s="2" t="s">
        <v>231</v>
      </c>
      <c r="F823" t="s">
        <v>13944</v>
      </c>
      <c r="G823" s="2">
        <v>991126</v>
      </c>
      <c r="H823" t="s">
        <v>13553</v>
      </c>
    </row>
    <row r="824" spans="1:8" x14ac:dyDescent="0.15">
      <c r="A824">
        <v>828</v>
      </c>
      <c r="B824" t="s">
        <v>2315</v>
      </c>
      <c r="C824" t="s">
        <v>8683</v>
      </c>
      <c r="D824" t="s">
        <v>324</v>
      </c>
      <c r="E824" s="2" t="s">
        <v>231</v>
      </c>
      <c r="F824" t="s">
        <v>13922</v>
      </c>
      <c r="G824" s="2">
        <v>990421</v>
      </c>
      <c r="H824" t="s">
        <v>13553</v>
      </c>
    </row>
    <row r="825" spans="1:8" x14ac:dyDescent="0.15">
      <c r="A825">
        <v>829</v>
      </c>
      <c r="B825" t="s">
        <v>2316</v>
      </c>
      <c r="C825" t="s">
        <v>8684</v>
      </c>
      <c r="D825" t="s">
        <v>324</v>
      </c>
      <c r="E825" s="2" t="s">
        <v>231</v>
      </c>
      <c r="F825" t="s">
        <v>13919</v>
      </c>
      <c r="G825" s="2">
        <v>990712</v>
      </c>
      <c r="H825" t="s">
        <v>13553</v>
      </c>
    </row>
    <row r="826" spans="1:8" x14ac:dyDescent="0.15">
      <c r="A826">
        <v>830</v>
      </c>
      <c r="B826" t="s">
        <v>2620</v>
      </c>
      <c r="C826" t="s">
        <v>8685</v>
      </c>
      <c r="D826" t="s">
        <v>324</v>
      </c>
      <c r="E826" s="2" t="s">
        <v>231</v>
      </c>
      <c r="F826" t="s">
        <v>13909</v>
      </c>
      <c r="G826" s="2" t="s">
        <v>6489</v>
      </c>
      <c r="H826" t="s">
        <v>13553</v>
      </c>
    </row>
    <row r="827" spans="1:8" x14ac:dyDescent="0.15">
      <c r="A827">
        <v>831</v>
      </c>
      <c r="B827" t="s">
        <v>3029</v>
      </c>
      <c r="C827" t="s">
        <v>8686</v>
      </c>
      <c r="D827" t="s">
        <v>324</v>
      </c>
      <c r="E827" s="2" t="s">
        <v>230</v>
      </c>
      <c r="F827" t="s">
        <v>13911</v>
      </c>
      <c r="G827" s="2" t="s">
        <v>6843</v>
      </c>
      <c r="H827" t="s">
        <v>13553</v>
      </c>
    </row>
    <row r="828" spans="1:8" x14ac:dyDescent="0.15">
      <c r="A828">
        <v>832</v>
      </c>
      <c r="B828" t="s">
        <v>3030</v>
      </c>
      <c r="C828" t="s">
        <v>8687</v>
      </c>
      <c r="D828" t="s">
        <v>324</v>
      </c>
      <c r="E828" s="2" t="s">
        <v>230</v>
      </c>
      <c r="F828" t="s">
        <v>13925</v>
      </c>
      <c r="G828" s="2" t="s">
        <v>6844</v>
      </c>
      <c r="H828" t="s">
        <v>13553</v>
      </c>
    </row>
    <row r="829" spans="1:8" x14ac:dyDescent="0.15">
      <c r="A829">
        <v>833</v>
      </c>
      <c r="B829" t="s">
        <v>3031</v>
      </c>
      <c r="C829" t="s">
        <v>8688</v>
      </c>
      <c r="D829" t="s">
        <v>324</v>
      </c>
      <c r="E829" s="2" t="s">
        <v>230</v>
      </c>
      <c r="F829" t="s">
        <v>13915</v>
      </c>
      <c r="G829" s="2" t="s">
        <v>6560</v>
      </c>
      <c r="H829" t="s">
        <v>13553</v>
      </c>
    </row>
    <row r="830" spans="1:8" x14ac:dyDescent="0.15">
      <c r="A830">
        <v>834</v>
      </c>
      <c r="B830" t="s">
        <v>3032</v>
      </c>
      <c r="C830" t="s">
        <v>8689</v>
      </c>
      <c r="D830" t="s">
        <v>324</v>
      </c>
      <c r="E830" s="2" t="s">
        <v>230</v>
      </c>
      <c r="F830" t="s">
        <v>13935</v>
      </c>
      <c r="G830" s="2" t="s">
        <v>6419</v>
      </c>
      <c r="H830" t="s">
        <v>13553</v>
      </c>
    </row>
    <row r="831" spans="1:8" x14ac:dyDescent="0.15">
      <c r="A831">
        <v>835</v>
      </c>
      <c r="B831" t="s">
        <v>3033</v>
      </c>
      <c r="C831" t="s">
        <v>8690</v>
      </c>
      <c r="D831" t="s">
        <v>324</v>
      </c>
      <c r="E831" s="2" t="s">
        <v>230</v>
      </c>
      <c r="F831" t="s">
        <v>13945</v>
      </c>
      <c r="G831" s="2" t="s">
        <v>6640</v>
      </c>
      <c r="H831" t="s">
        <v>13553</v>
      </c>
    </row>
    <row r="832" spans="1:8" x14ac:dyDescent="0.15">
      <c r="A832">
        <v>836</v>
      </c>
      <c r="B832" t="s">
        <v>3646</v>
      </c>
      <c r="C832" t="s">
        <v>8691</v>
      </c>
      <c r="D832" t="s">
        <v>324</v>
      </c>
      <c r="E832" s="2" t="s">
        <v>230</v>
      </c>
      <c r="F832" t="s">
        <v>13943</v>
      </c>
      <c r="G832" s="2" t="s">
        <v>6701</v>
      </c>
      <c r="H832" t="s">
        <v>13553</v>
      </c>
    </row>
    <row r="833" spans="1:8" x14ac:dyDescent="0.15">
      <c r="A833">
        <v>837</v>
      </c>
      <c r="B833" t="s">
        <v>4391</v>
      </c>
      <c r="C833" t="s">
        <v>8692</v>
      </c>
      <c r="D833" t="s">
        <v>324</v>
      </c>
      <c r="E833" s="2" t="s">
        <v>7855</v>
      </c>
      <c r="F833" t="s">
        <v>13919</v>
      </c>
      <c r="G833" s="2" t="s">
        <v>6845</v>
      </c>
      <c r="H833" t="s">
        <v>13553</v>
      </c>
    </row>
    <row r="834" spans="1:8" x14ac:dyDescent="0.15">
      <c r="A834">
        <v>838</v>
      </c>
      <c r="B834" t="s">
        <v>426</v>
      </c>
      <c r="C834" t="s">
        <v>8693</v>
      </c>
      <c r="D834" t="s">
        <v>324</v>
      </c>
      <c r="E834" s="2" t="s">
        <v>234</v>
      </c>
      <c r="F834" t="s">
        <v>13912</v>
      </c>
      <c r="G834" s="2" t="s">
        <v>6846</v>
      </c>
      <c r="H834" t="s">
        <v>13553</v>
      </c>
    </row>
    <row r="835" spans="1:8" x14ac:dyDescent="0.15">
      <c r="A835">
        <v>839</v>
      </c>
      <c r="B835" t="s">
        <v>4392</v>
      </c>
      <c r="C835" t="s">
        <v>8694</v>
      </c>
      <c r="D835" t="s">
        <v>13566</v>
      </c>
      <c r="E835" s="2" t="s">
        <v>7856</v>
      </c>
      <c r="F835" t="s">
        <v>13915</v>
      </c>
      <c r="G835" s="2" t="s">
        <v>6847</v>
      </c>
      <c r="H835" t="s">
        <v>13553</v>
      </c>
    </row>
    <row r="836" spans="1:8" x14ac:dyDescent="0.15">
      <c r="A836">
        <v>840</v>
      </c>
      <c r="B836" t="s">
        <v>4393</v>
      </c>
      <c r="C836" t="s">
        <v>8695</v>
      </c>
      <c r="D836" t="s">
        <v>13566</v>
      </c>
      <c r="E836" s="2" t="s">
        <v>7856</v>
      </c>
      <c r="F836" t="s">
        <v>13934</v>
      </c>
      <c r="G836" s="2" t="s">
        <v>6848</v>
      </c>
      <c r="H836" t="s">
        <v>13553</v>
      </c>
    </row>
    <row r="837" spans="1:8" x14ac:dyDescent="0.15">
      <c r="A837">
        <v>841</v>
      </c>
      <c r="B837" t="s">
        <v>4394</v>
      </c>
      <c r="C837" t="s">
        <v>8696</v>
      </c>
      <c r="D837" t="s">
        <v>324</v>
      </c>
      <c r="E837" s="2" t="s">
        <v>7855</v>
      </c>
      <c r="F837" t="s">
        <v>13910</v>
      </c>
      <c r="G837" s="2" t="s">
        <v>6656</v>
      </c>
      <c r="H837" t="s">
        <v>13553</v>
      </c>
    </row>
    <row r="838" spans="1:8" x14ac:dyDescent="0.15">
      <c r="A838">
        <v>842</v>
      </c>
      <c r="B838" t="s">
        <v>4395</v>
      </c>
      <c r="C838" t="s">
        <v>8697</v>
      </c>
      <c r="D838" t="s">
        <v>324</v>
      </c>
      <c r="E838" s="2" t="s">
        <v>7855</v>
      </c>
      <c r="F838" t="s">
        <v>13911</v>
      </c>
      <c r="G838" s="2" t="s">
        <v>6449</v>
      </c>
      <c r="H838" t="s">
        <v>13553</v>
      </c>
    </row>
    <row r="839" spans="1:8" x14ac:dyDescent="0.15">
      <c r="A839">
        <v>843</v>
      </c>
      <c r="B839" t="s">
        <v>917</v>
      </c>
      <c r="C839" t="s">
        <v>8698</v>
      </c>
      <c r="D839" t="s">
        <v>324</v>
      </c>
      <c r="E839" s="2" t="s">
        <v>232</v>
      </c>
      <c r="F839" t="s">
        <v>13922</v>
      </c>
      <c r="G839" s="2" t="s">
        <v>6849</v>
      </c>
      <c r="H839" t="s">
        <v>13553</v>
      </c>
    </row>
    <row r="840" spans="1:8" x14ac:dyDescent="0.15">
      <c r="A840">
        <v>844</v>
      </c>
      <c r="B840" t="s">
        <v>918</v>
      </c>
      <c r="C840" t="s">
        <v>8699</v>
      </c>
      <c r="D840" t="s">
        <v>324</v>
      </c>
      <c r="E840" s="2" t="s">
        <v>232</v>
      </c>
      <c r="F840" t="s">
        <v>13925</v>
      </c>
      <c r="G840" s="2">
        <v>980428</v>
      </c>
      <c r="H840" t="s">
        <v>13553</v>
      </c>
    </row>
    <row r="841" spans="1:8" x14ac:dyDescent="0.15">
      <c r="A841">
        <v>845</v>
      </c>
      <c r="B841" t="s">
        <v>919</v>
      </c>
      <c r="C841" t="s">
        <v>8700</v>
      </c>
      <c r="D841" t="s">
        <v>324</v>
      </c>
      <c r="E841" s="2" t="s">
        <v>232</v>
      </c>
      <c r="F841" t="s">
        <v>13922</v>
      </c>
      <c r="G841" s="2" t="s">
        <v>6708</v>
      </c>
      <c r="H841" t="s">
        <v>13553</v>
      </c>
    </row>
    <row r="842" spans="1:8" x14ac:dyDescent="0.15">
      <c r="A842">
        <v>846</v>
      </c>
      <c r="B842" t="s">
        <v>920</v>
      </c>
      <c r="C842" t="s">
        <v>8701</v>
      </c>
      <c r="D842" t="s">
        <v>324</v>
      </c>
      <c r="E842" s="2" t="s">
        <v>232</v>
      </c>
      <c r="F842" t="s">
        <v>13939</v>
      </c>
      <c r="G842" s="2" t="s">
        <v>6850</v>
      </c>
      <c r="H842" t="s">
        <v>13553</v>
      </c>
    </row>
    <row r="843" spans="1:8" x14ac:dyDescent="0.15">
      <c r="A843">
        <v>847</v>
      </c>
      <c r="B843" t="s">
        <v>921</v>
      </c>
      <c r="C843" t="s">
        <v>8702</v>
      </c>
      <c r="D843" t="s">
        <v>324</v>
      </c>
      <c r="E843" s="2" t="s">
        <v>232</v>
      </c>
      <c r="F843" t="s">
        <v>13906</v>
      </c>
      <c r="G843" s="2">
        <v>990322</v>
      </c>
      <c r="H843" t="s">
        <v>13553</v>
      </c>
    </row>
    <row r="844" spans="1:8" x14ac:dyDescent="0.15">
      <c r="A844">
        <v>848</v>
      </c>
      <c r="B844" t="s">
        <v>922</v>
      </c>
      <c r="C844" t="s">
        <v>8703</v>
      </c>
      <c r="D844" t="s">
        <v>324</v>
      </c>
      <c r="E844" s="2" t="s">
        <v>232</v>
      </c>
      <c r="F844" t="s">
        <v>13935</v>
      </c>
      <c r="G844" s="2">
        <v>980821</v>
      </c>
      <c r="H844" t="s">
        <v>13553</v>
      </c>
    </row>
    <row r="845" spans="1:8" x14ac:dyDescent="0.15">
      <c r="A845">
        <v>849</v>
      </c>
      <c r="B845" t="s">
        <v>923</v>
      </c>
      <c r="C845" t="s">
        <v>8704</v>
      </c>
      <c r="D845" t="s">
        <v>324</v>
      </c>
      <c r="E845" s="2" t="s">
        <v>232</v>
      </c>
      <c r="F845" t="s">
        <v>13933</v>
      </c>
      <c r="G845" s="2">
        <v>981001</v>
      </c>
      <c r="H845" t="s">
        <v>13553</v>
      </c>
    </row>
    <row r="846" spans="1:8" x14ac:dyDescent="0.15">
      <c r="A846">
        <v>850</v>
      </c>
      <c r="B846" t="s">
        <v>924</v>
      </c>
      <c r="C846" t="s">
        <v>8705</v>
      </c>
      <c r="D846" t="s">
        <v>324</v>
      </c>
      <c r="E846" s="2" t="s">
        <v>232</v>
      </c>
      <c r="F846" t="s">
        <v>13906</v>
      </c>
      <c r="G846" s="2">
        <v>980729</v>
      </c>
      <c r="H846" t="s">
        <v>13553</v>
      </c>
    </row>
    <row r="847" spans="1:8" x14ac:dyDescent="0.15">
      <c r="A847">
        <v>851</v>
      </c>
      <c r="B847" t="s">
        <v>925</v>
      </c>
      <c r="C847" t="s">
        <v>8706</v>
      </c>
      <c r="D847" t="s">
        <v>324</v>
      </c>
      <c r="E847" s="2" t="s">
        <v>232</v>
      </c>
      <c r="F847" t="s">
        <v>13928</v>
      </c>
      <c r="G847" s="2">
        <v>980920</v>
      </c>
      <c r="H847" t="s">
        <v>13553</v>
      </c>
    </row>
    <row r="848" spans="1:8" x14ac:dyDescent="0.15">
      <c r="A848">
        <v>852</v>
      </c>
      <c r="B848" t="s">
        <v>926</v>
      </c>
      <c r="C848" t="s">
        <v>8707</v>
      </c>
      <c r="D848" t="s">
        <v>324</v>
      </c>
      <c r="E848" s="2" t="s">
        <v>232</v>
      </c>
      <c r="F848" t="s">
        <v>13932</v>
      </c>
      <c r="G848" s="2" t="s">
        <v>6773</v>
      </c>
      <c r="H848" t="s">
        <v>13553</v>
      </c>
    </row>
    <row r="849" spans="1:8" x14ac:dyDescent="0.15">
      <c r="A849">
        <v>853</v>
      </c>
      <c r="B849" t="s">
        <v>927</v>
      </c>
      <c r="C849" t="s">
        <v>8708</v>
      </c>
      <c r="D849" t="s">
        <v>324</v>
      </c>
      <c r="E849" s="2" t="s">
        <v>232</v>
      </c>
      <c r="F849" t="s">
        <v>13919</v>
      </c>
      <c r="G849" s="2" t="s">
        <v>6851</v>
      </c>
      <c r="H849" t="s">
        <v>13553</v>
      </c>
    </row>
    <row r="850" spans="1:8" x14ac:dyDescent="0.15">
      <c r="A850">
        <v>854</v>
      </c>
      <c r="B850" t="s">
        <v>928</v>
      </c>
      <c r="C850" t="s">
        <v>8709</v>
      </c>
      <c r="D850" t="s">
        <v>324</v>
      </c>
      <c r="E850" s="2" t="s">
        <v>232</v>
      </c>
      <c r="F850" t="s">
        <v>13944</v>
      </c>
      <c r="G850" s="2" t="s">
        <v>6717</v>
      </c>
      <c r="H850" t="s">
        <v>13553</v>
      </c>
    </row>
    <row r="851" spans="1:8" x14ac:dyDescent="0.15">
      <c r="A851">
        <v>855</v>
      </c>
      <c r="B851" t="s">
        <v>342</v>
      </c>
      <c r="C851" t="s">
        <v>8710</v>
      </c>
      <c r="D851" t="s">
        <v>324</v>
      </c>
      <c r="E851" s="2" t="s">
        <v>232</v>
      </c>
      <c r="F851" t="s">
        <v>13934</v>
      </c>
      <c r="G851" s="2" t="s">
        <v>6852</v>
      </c>
      <c r="H851" t="s">
        <v>13553</v>
      </c>
    </row>
    <row r="852" spans="1:8" x14ac:dyDescent="0.15">
      <c r="A852">
        <v>856</v>
      </c>
      <c r="B852" t="s">
        <v>929</v>
      </c>
      <c r="C852" t="s">
        <v>8711</v>
      </c>
      <c r="D852" t="s">
        <v>324</v>
      </c>
      <c r="E852" s="2" t="s">
        <v>232</v>
      </c>
      <c r="F852" t="s">
        <v>13922</v>
      </c>
      <c r="G852" s="2">
        <v>981016</v>
      </c>
      <c r="H852" t="s">
        <v>13553</v>
      </c>
    </row>
    <row r="853" spans="1:8" x14ac:dyDescent="0.15">
      <c r="A853">
        <v>857</v>
      </c>
      <c r="B853" t="s">
        <v>930</v>
      </c>
      <c r="C853" t="s">
        <v>8712</v>
      </c>
      <c r="D853" t="s">
        <v>324</v>
      </c>
      <c r="E853" s="2" t="s">
        <v>232</v>
      </c>
      <c r="F853" t="s">
        <v>13930</v>
      </c>
      <c r="G853" s="2" t="s">
        <v>6853</v>
      </c>
      <c r="H853" t="s">
        <v>13553</v>
      </c>
    </row>
    <row r="854" spans="1:8" x14ac:dyDescent="0.15">
      <c r="A854">
        <v>858</v>
      </c>
      <c r="B854" t="s">
        <v>931</v>
      </c>
      <c r="C854" t="s">
        <v>8713</v>
      </c>
      <c r="D854" t="s">
        <v>324</v>
      </c>
      <c r="E854" s="2" t="s">
        <v>232</v>
      </c>
      <c r="F854" t="s">
        <v>13921</v>
      </c>
      <c r="G854" s="2">
        <v>980903</v>
      </c>
      <c r="H854" t="s">
        <v>13553</v>
      </c>
    </row>
    <row r="855" spans="1:8" x14ac:dyDescent="0.15">
      <c r="A855">
        <v>859</v>
      </c>
      <c r="B855" t="s">
        <v>933</v>
      </c>
      <c r="C855" t="s">
        <v>8714</v>
      </c>
      <c r="D855" t="s">
        <v>324</v>
      </c>
      <c r="E855" s="2" t="s">
        <v>231</v>
      </c>
      <c r="F855" t="s">
        <v>13951</v>
      </c>
      <c r="G855" s="2" t="s">
        <v>6854</v>
      </c>
      <c r="H855" t="s">
        <v>13553</v>
      </c>
    </row>
    <row r="856" spans="1:8" x14ac:dyDescent="0.15">
      <c r="A856">
        <v>860</v>
      </c>
      <c r="B856" t="s">
        <v>934</v>
      </c>
      <c r="C856" t="s">
        <v>8715</v>
      </c>
      <c r="D856" t="s">
        <v>324</v>
      </c>
      <c r="E856" s="2" t="s">
        <v>231</v>
      </c>
      <c r="F856" t="s">
        <v>13922</v>
      </c>
      <c r="G856" s="2" t="s">
        <v>6855</v>
      </c>
      <c r="H856" t="s">
        <v>13553</v>
      </c>
    </row>
    <row r="857" spans="1:8" x14ac:dyDescent="0.15">
      <c r="A857">
        <v>861</v>
      </c>
      <c r="B857" t="s">
        <v>935</v>
      </c>
      <c r="C857" t="s">
        <v>8716</v>
      </c>
      <c r="D857" t="s">
        <v>324</v>
      </c>
      <c r="E857" s="2" t="s">
        <v>231</v>
      </c>
      <c r="F857" t="s">
        <v>13921</v>
      </c>
      <c r="G857" s="2" t="s">
        <v>6320</v>
      </c>
      <c r="H857" t="s">
        <v>13553</v>
      </c>
    </row>
    <row r="858" spans="1:8" x14ac:dyDescent="0.15">
      <c r="A858">
        <v>862</v>
      </c>
      <c r="B858" t="s">
        <v>936</v>
      </c>
      <c r="C858" t="s">
        <v>8717</v>
      </c>
      <c r="D858" t="s">
        <v>324</v>
      </c>
      <c r="E858" s="2" t="s">
        <v>231</v>
      </c>
      <c r="F858" t="s">
        <v>13910</v>
      </c>
      <c r="G858" s="2" t="s">
        <v>6856</v>
      </c>
      <c r="H858" t="s">
        <v>13553</v>
      </c>
    </row>
    <row r="859" spans="1:8" x14ac:dyDescent="0.15">
      <c r="A859">
        <v>863</v>
      </c>
      <c r="B859" t="s">
        <v>937</v>
      </c>
      <c r="C859" t="s">
        <v>8718</v>
      </c>
      <c r="D859" t="s">
        <v>324</v>
      </c>
      <c r="E859" s="2" t="s">
        <v>231</v>
      </c>
      <c r="F859" t="s">
        <v>13913</v>
      </c>
      <c r="G859" s="2" t="s">
        <v>6728</v>
      </c>
      <c r="H859" t="s">
        <v>13553</v>
      </c>
    </row>
    <row r="860" spans="1:8" x14ac:dyDescent="0.15">
      <c r="A860">
        <v>864</v>
      </c>
      <c r="B860" t="s">
        <v>2317</v>
      </c>
      <c r="C860" t="s">
        <v>8719</v>
      </c>
      <c r="D860" t="s">
        <v>324</v>
      </c>
      <c r="E860" s="2" t="s">
        <v>231</v>
      </c>
      <c r="F860" t="s">
        <v>13947</v>
      </c>
      <c r="G860" s="2" t="s">
        <v>6381</v>
      </c>
      <c r="H860" t="s">
        <v>13553</v>
      </c>
    </row>
    <row r="861" spans="1:8" x14ac:dyDescent="0.15">
      <c r="A861">
        <v>865</v>
      </c>
      <c r="B861" t="s">
        <v>2318</v>
      </c>
      <c r="C861" t="s">
        <v>8720</v>
      </c>
      <c r="D861" t="s">
        <v>324</v>
      </c>
      <c r="E861" s="2" t="s">
        <v>231</v>
      </c>
      <c r="F861" t="s">
        <v>13906</v>
      </c>
      <c r="G861" s="2" t="s">
        <v>6490</v>
      </c>
      <c r="H861" t="s">
        <v>13553</v>
      </c>
    </row>
    <row r="862" spans="1:8" x14ac:dyDescent="0.15">
      <c r="A862">
        <v>866</v>
      </c>
      <c r="B862" t="s">
        <v>2319</v>
      </c>
      <c r="C862" t="s">
        <v>8721</v>
      </c>
      <c r="D862" t="s">
        <v>324</v>
      </c>
      <c r="E862" s="2" t="s">
        <v>231</v>
      </c>
      <c r="F862" t="s">
        <v>13934</v>
      </c>
      <c r="G862" s="2" t="s">
        <v>6857</v>
      </c>
      <c r="H862" t="s">
        <v>13553</v>
      </c>
    </row>
    <row r="863" spans="1:8" x14ac:dyDescent="0.15">
      <c r="A863">
        <v>867</v>
      </c>
      <c r="B863" t="s">
        <v>2320</v>
      </c>
      <c r="C863" t="s">
        <v>8722</v>
      </c>
      <c r="D863" t="s">
        <v>324</v>
      </c>
      <c r="E863" s="2" t="s">
        <v>231</v>
      </c>
      <c r="F863" t="s">
        <v>13921</v>
      </c>
      <c r="G863" s="2" t="s">
        <v>6282</v>
      </c>
      <c r="H863" t="s">
        <v>13553</v>
      </c>
    </row>
    <row r="864" spans="1:8" x14ac:dyDescent="0.15">
      <c r="A864">
        <v>868</v>
      </c>
      <c r="B864" t="s">
        <v>2321</v>
      </c>
      <c r="C864" t="s">
        <v>8723</v>
      </c>
      <c r="D864" t="s">
        <v>324</v>
      </c>
      <c r="E864" s="2" t="s">
        <v>231</v>
      </c>
      <c r="F864" t="s">
        <v>13922</v>
      </c>
      <c r="G864" s="2" t="s">
        <v>6858</v>
      </c>
      <c r="H864" t="s">
        <v>13553</v>
      </c>
    </row>
    <row r="865" spans="1:8" x14ac:dyDescent="0.15">
      <c r="A865">
        <v>869</v>
      </c>
      <c r="B865" t="s">
        <v>2322</v>
      </c>
      <c r="C865" t="s">
        <v>8724</v>
      </c>
      <c r="D865" t="s">
        <v>324</v>
      </c>
      <c r="E865" s="2" t="s">
        <v>231</v>
      </c>
      <c r="F865" t="s">
        <v>13920</v>
      </c>
      <c r="G865" s="2" t="s">
        <v>6407</v>
      </c>
      <c r="H865" t="s">
        <v>13553</v>
      </c>
    </row>
    <row r="866" spans="1:8" x14ac:dyDescent="0.15">
      <c r="A866">
        <v>870</v>
      </c>
      <c r="B866" t="s">
        <v>2323</v>
      </c>
      <c r="C866" t="s">
        <v>8725</v>
      </c>
      <c r="D866" t="s">
        <v>324</v>
      </c>
      <c r="E866" s="2" t="s">
        <v>231</v>
      </c>
      <c r="F866" t="s">
        <v>13941</v>
      </c>
      <c r="G866" s="2" t="s">
        <v>6622</v>
      </c>
      <c r="H866" t="s">
        <v>13553</v>
      </c>
    </row>
    <row r="867" spans="1:8" x14ac:dyDescent="0.15">
      <c r="A867">
        <v>871</v>
      </c>
      <c r="B867" t="s">
        <v>2324</v>
      </c>
      <c r="C867" t="s">
        <v>8726</v>
      </c>
      <c r="D867" t="s">
        <v>324</v>
      </c>
      <c r="E867" s="2" t="s">
        <v>231</v>
      </c>
      <c r="F867" t="s">
        <v>13941</v>
      </c>
      <c r="G867" s="2" t="s">
        <v>6859</v>
      </c>
      <c r="H867" t="s">
        <v>13553</v>
      </c>
    </row>
    <row r="868" spans="1:8" x14ac:dyDescent="0.15">
      <c r="A868">
        <v>872</v>
      </c>
      <c r="B868" t="s">
        <v>2325</v>
      </c>
      <c r="C868" t="s">
        <v>8727</v>
      </c>
      <c r="D868" t="s">
        <v>324</v>
      </c>
      <c r="E868" s="2" t="s">
        <v>231</v>
      </c>
      <c r="F868" t="s">
        <v>13906</v>
      </c>
      <c r="G868" s="2" t="s">
        <v>6860</v>
      </c>
      <c r="H868" t="s">
        <v>13553</v>
      </c>
    </row>
    <row r="869" spans="1:8" x14ac:dyDescent="0.15">
      <c r="A869">
        <v>873</v>
      </c>
      <c r="B869" t="s">
        <v>2326</v>
      </c>
      <c r="C869" t="s">
        <v>8728</v>
      </c>
      <c r="D869" t="s">
        <v>324</v>
      </c>
      <c r="E869" s="2" t="s">
        <v>231</v>
      </c>
      <c r="F869" t="s">
        <v>13914</v>
      </c>
      <c r="G869" s="2" t="s">
        <v>6861</v>
      </c>
      <c r="H869" t="s">
        <v>13553</v>
      </c>
    </row>
    <row r="870" spans="1:8" x14ac:dyDescent="0.15">
      <c r="A870">
        <v>874</v>
      </c>
      <c r="B870" t="s">
        <v>2327</v>
      </c>
      <c r="C870" t="s">
        <v>8729</v>
      </c>
      <c r="D870" t="s">
        <v>324</v>
      </c>
      <c r="E870" s="2" t="s">
        <v>231</v>
      </c>
      <c r="F870" t="s">
        <v>13941</v>
      </c>
      <c r="G870" s="2" t="s">
        <v>6862</v>
      </c>
      <c r="H870" t="s">
        <v>13553</v>
      </c>
    </row>
    <row r="871" spans="1:8" x14ac:dyDescent="0.15">
      <c r="A871">
        <v>875</v>
      </c>
      <c r="B871" t="s">
        <v>2328</v>
      </c>
      <c r="C871" t="s">
        <v>8730</v>
      </c>
      <c r="D871" t="s">
        <v>324</v>
      </c>
      <c r="E871" s="2" t="s">
        <v>231</v>
      </c>
      <c r="F871" t="s">
        <v>13922</v>
      </c>
      <c r="G871" s="2" t="s">
        <v>6863</v>
      </c>
      <c r="H871" t="s">
        <v>13553</v>
      </c>
    </row>
    <row r="872" spans="1:8" x14ac:dyDescent="0.15">
      <c r="A872">
        <v>876</v>
      </c>
      <c r="B872" t="s">
        <v>2329</v>
      </c>
      <c r="C872" t="s">
        <v>8731</v>
      </c>
      <c r="D872" t="s">
        <v>324</v>
      </c>
      <c r="E872" s="2" t="s">
        <v>231</v>
      </c>
      <c r="F872" t="s">
        <v>13907</v>
      </c>
      <c r="G872" s="2" t="s">
        <v>6627</v>
      </c>
      <c r="H872" t="s">
        <v>13553</v>
      </c>
    </row>
    <row r="873" spans="1:8" x14ac:dyDescent="0.15">
      <c r="A873">
        <v>877</v>
      </c>
      <c r="B873" t="s">
        <v>2330</v>
      </c>
      <c r="C873" t="s">
        <v>8732</v>
      </c>
      <c r="D873" t="s">
        <v>324</v>
      </c>
      <c r="E873" s="2" t="s">
        <v>231</v>
      </c>
      <c r="F873" t="s">
        <v>13915</v>
      </c>
      <c r="G873" s="2" t="s">
        <v>6392</v>
      </c>
      <c r="H873" t="s">
        <v>13553</v>
      </c>
    </row>
    <row r="874" spans="1:8" x14ac:dyDescent="0.15">
      <c r="A874">
        <v>878</v>
      </c>
      <c r="B874" t="s">
        <v>2331</v>
      </c>
      <c r="C874" t="s">
        <v>8733</v>
      </c>
      <c r="D874" t="s">
        <v>324</v>
      </c>
      <c r="E874" s="2" t="s">
        <v>231</v>
      </c>
      <c r="F874" t="s">
        <v>13907</v>
      </c>
      <c r="G874" s="2" t="s">
        <v>6864</v>
      </c>
      <c r="H874" t="s">
        <v>13553</v>
      </c>
    </row>
    <row r="875" spans="1:8" x14ac:dyDescent="0.15">
      <c r="A875">
        <v>879</v>
      </c>
      <c r="B875" t="s">
        <v>2332</v>
      </c>
      <c r="C875" t="s">
        <v>8734</v>
      </c>
      <c r="D875" t="s">
        <v>324</v>
      </c>
      <c r="E875" s="2" t="s">
        <v>231</v>
      </c>
      <c r="F875" t="s">
        <v>13915</v>
      </c>
      <c r="G875" s="2" t="s">
        <v>6865</v>
      </c>
      <c r="H875" t="s">
        <v>13553</v>
      </c>
    </row>
    <row r="876" spans="1:8" x14ac:dyDescent="0.15">
      <c r="A876">
        <v>880</v>
      </c>
      <c r="B876" t="s">
        <v>2333</v>
      </c>
      <c r="C876" t="s">
        <v>8735</v>
      </c>
      <c r="D876" t="s">
        <v>324</v>
      </c>
      <c r="E876" s="2" t="s">
        <v>231</v>
      </c>
      <c r="F876" t="s">
        <v>13912</v>
      </c>
      <c r="G876" s="2" t="s">
        <v>6866</v>
      </c>
      <c r="H876" t="s">
        <v>13553</v>
      </c>
    </row>
    <row r="877" spans="1:8" x14ac:dyDescent="0.15">
      <c r="A877">
        <v>881</v>
      </c>
      <c r="B877" t="s">
        <v>2334</v>
      </c>
      <c r="C877" t="s">
        <v>8736</v>
      </c>
      <c r="D877" t="s">
        <v>324</v>
      </c>
      <c r="E877" s="2" t="s">
        <v>231</v>
      </c>
      <c r="F877" t="s">
        <v>13906</v>
      </c>
      <c r="G877" s="2" t="s">
        <v>6526</v>
      </c>
      <c r="H877" t="s">
        <v>13553</v>
      </c>
    </row>
    <row r="878" spans="1:8" x14ac:dyDescent="0.15">
      <c r="A878">
        <v>882</v>
      </c>
      <c r="B878" t="s">
        <v>4396</v>
      </c>
      <c r="C878" t="s">
        <v>8737</v>
      </c>
      <c r="D878" t="s">
        <v>324</v>
      </c>
      <c r="E878" s="2" t="s">
        <v>230</v>
      </c>
      <c r="F878" t="s">
        <v>13932</v>
      </c>
      <c r="G878" s="2" t="s">
        <v>6867</v>
      </c>
      <c r="H878" t="s">
        <v>13553</v>
      </c>
    </row>
    <row r="879" spans="1:8" x14ac:dyDescent="0.15">
      <c r="A879">
        <v>883</v>
      </c>
      <c r="B879" t="s">
        <v>3034</v>
      </c>
      <c r="C879" t="s">
        <v>8738</v>
      </c>
      <c r="D879" t="s">
        <v>324</v>
      </c>
      <c r="E879" s="2" t="s">
        <v>230</v>
      </c>
      <c r="F879" t="s">
        <v>13910</v>
      </c>
      <c r="G879" s="2" t="s">
        <v>6868</v>
      </c>
      <c r="H879" t="s">
        <v>13553</v>
      </c>
    </row>
    <row r="880" spans="1:8" x14ac:dyDescent="0.15">
      <c r="A880">
        <v>884</v>
      </c>
      <c r="B880" t="s">
        <v>3035</v>
      </c>
      <c r="C880" t="s">
        <v>8739</v>
      </c>
      <c r="D880" t="s">
        <v>324</v>
      </c>
      <c r="E880" s="2" t="s">
        <v>230</v>
      </c>
      <c r="F880" t="s">
        <v>13934</v>
      </c>
      <c r="G880" s="2" t="s">
        <v>6308</v>
      </c>
      <c r="H880" t="s">
        <v>13553</v>
      </c>
    </row>
    <row r="881" spans="1:8" x14ac:dyDescent="0.15">
      <c r="A881">
        <v>885</v>
      </c>
      <c r="B881" t="s">
        <v>3036</v>
      </c>
      <c r="C881" t="s">
        <v>8740</v>
      </c>
      <c r="D881" t="s">
        <v>324</v>
      </c>
      <c r="E881" s="2" t="s">
        <v>230</v>
      </c>
      <c r="F881" t="s">
        <v>13910</v>
      </c>
      <c r="G881" s="2" t="s">
        <v>6869</v>
      </c>
      <c r="H881" t="s">
        <v>13553</v>
      </c>
    </row>
    <row r="882" spans="1:8" x14ac:dyDescent="0.15">
      <c r="A882">
        <v>886</v>
      </c>
      <c r="B882" t="s">
        <v>3037</v>
      </c>
      <c r="C882" t="s">
        <v>8741</v>
      </c>
      <c r="D882" t="s">
        <v>324</v>
      </c>
      <c r="E882" s="2" t="s">
        <v>230</v>
      </c>
      <c r="F882" t="s">
        <v>13907</v>
      </c>
      <c r="G882" s="2" t="s">
        <v>6613</v>
      </c>
      <c r="H882" t="s">
        <v>13553</v>
      </c>
    </row>
    <row r="883" spans="1:8" x14ac:dyDescent="0.15">
      <c r="A883">
        <v>887</v>
      </c>
      <c r="B883" t="s">
        <v>3038</v>
      </c>
      <c r="C883" t="s">
        <v>8742</v>
      </c>
      <c r="D883" t="s">
        <v>324</v>
      </c>
      <c r="E883" s="2" t="s">
        <v>230</v>
      </c>
      <c r="F883" t="s">
        <v>13927</v>
      </c>
      <c r="G883" s="2" t="s">
        <v>6870</v>
      </c>
      <c r="H883" t="s">
        <v>13553</v>
      </c>
    </row>
    <row r="884" spans="1:8" x14ac:dyDescent="0.15">
      <c r="A884">
        <v>888</v>
      </c>
      <c r="B884" t="s">
        <v>3628</v>
      </c>
      <c r="C884" t="s">
        <v>8743</v>
      </c>
      <c r="D884" t="s">
        <v>324</v>
      </c>
      <c r="E884" s="2" t="s">
        <v>230</v>
      </c>
      <c r="F884" t="s">
        <v>13931</v>
      </c>
      <c r="G884" s="2" t="s">
        <v>6780</v>
      </c>
      <c r="H884" t="s">
        <v>13553</v>
      </c>
    </row>
    <row r="885" spans="1:8" x14ac:dyDescent="0.15">
      <c r="A885">
        <v>889</v>
      </c>
      <c r="B885" t="s">
        <v>3630</v>
      </c>
      <c r="C885" t="s">
        <v>8744</v>
      </c>
      <c r="D885" t="s">
        <v>324</v>
      </c>
      <c r="E885" s="2" t="s">
        <v>230</v>
      </c>
      <c r="F885" t="s">
        <v>13917</v>
      </c>
      <c r="G885" s="2" t="s">
        <v>6871</v>
      </c>
      <c r="H885" t="s">
        <v>13553</v>
      </c>
    </row>
    <row r="886" spans="1:8" x14ac:dyDescent="0.15">
      <c r="A886">
        <v>890</v>
      </c>
      <c r="B886" t="s">
        <v>3631</v>
      </c>
      <c r="C886" t="s">
        <v>8745</v>
      </c>
      <c r="D886" t="s">
        <v>324</v>
      </c>
      <c r="E886" s="2" t="s">
        <v>230</v>
      </c>
      <c r="F886" t="s">
        <v>27</v>
      </c>
      <c r="G886" s="2" t="s">
        <v>6872</v>
      </c>
      <c r="H886" t="s">
        <v>13553</v>
      </c>
    </row>
    <row r="887" spans="1:8" x14ac:dyDescent="0.15">
      <c r="A887">
        <v>891</v>
      </c>
      <c r="B887" t="s">
        <v>3632</v>
      </c>
      <c r="C887" t="s">
        <v>8746</v>
      </c>
      <c r="D887" t="s">
        <v>324</v>
      </c>
      <c r="E887" s="2" t="s">
        <v>230</v>
      </c>
      <c r="F887" t="s">
        <v>13910</v>
      </c>
      <c r="G887" s="2" t="s">
        <v>6560</v>
      </c>
      <c r="H887" t="s">
        <v>13553</v>
      </c>
    </row>
    <row r="888" spans="1:8" x14ac:dyDescent="0.15">
      <c r="A888">
        <v>892</v>
      </c>
      <c r="B888" t="s">
        <v>3634</v>
      </c>
      <c r="C888" t="s">
        <v>8747</v>
      </c>
      <c r="D888" t="s">
        <v>324</v>
      </c>
      <c r="E888" s="2" t="s">
        <v>230</v>
      </c>
      <c r="F888" t="s">
        <v>13910</v>
      </c>
      <c r="G888" s="2" t="s">
        <v>6830</v>
      </c>
      <c r="H888" t="s">
        <v>13553</v>
      </c>
    </row>
    <row r="889" spans="1:8" x14ac:dyDescent="0.15">
      <c r="A889">
        <v>893</v>
      </c>
      <c r="B889" t="s">
        <v>3635</v>
      </c>
      <c r="C889" t="s">
        <v>8748</v>
      </c>
      <c r="D889" t="s">
        <v>324</v>
      </c>
      <c r="E889" s="2" t="s">
        <v>230</v>
      </c>
      <c r="F889" t="s">
        <v>13937</v>
      </c>
      <c r="G889" s="2" t="s">
        <v>6784</v>
      </c>
      <c r="H889" t="s">
        <v>13553</v>
      </c>
    </row>
    <row r="890" spans="1:8" x14ac:dyDescent="0.15">
      <c r="A890">
        <v>894</v>
      </c>
      <c r="B890" t="s">
        <v>3637</v>
      </c>
      <c r="C890" t="s">
        <v>8749</v>
      </c>
      <c r="D890" t="s">
        <v>324</v>
      </c>
      <c r="E890" s="2" t="s">
        <v>230</v>
      </c>
      <c r="F890" t="s">
        <v>13941</v>
      </c>
      <c r="G890" s="2" t="s">
        <v>6420</v>
      </c>
      <c r="H890" t="s">
        <v>13553</v>
      </c>
    </row>
    <row r="891" spans="1:8" x14ac:dyDescent="0.15">
      <c r="A891">
        <v>895</v>
      </c>
      <c r="B891" t="s">
        <v>3639</v>
      </c>
      <c r="C891" t="s">
        <v>8750</v>
      </c>
      <c r="D891" t="s">
        <v>324</v>
      </c>
      <c r="E891" s="2" t="s">
        <v>230</v>
      </c>
      <c r="F891" t="s">
        <v>13907</v>
      </c>
      <c r="G891" s="2" t="s">
        <v>6873</v>
      </c>
      <c r="H891" t="s">
        <v>13553</v>
      </c>
    </row>
    <row r="892" spans="1:8" x14ac:dyDescent="0.15">
      <c r="A892">
        <v>896</v>
      </c>
      <c r="B892" t="s">
        <v>3640</v>
      </c>
      <c r="C892" t="s">
        <v>8751</v>
      </c>
      <c r="D892" t="s">
        <v>324</v>
      </c>
      <c r="E892" s="2" t="s">
        <v>230</v>
      </c>
      <c r="F892" t="s">
        <v>13919</v>
      </c>
      <c r="G892" s="2" t="s">
        <v>6562</v>
      </c>
      <c r="H892" t="s">
        <v>13553</v>
      </c>
    </row>
    <row r="893" spans="1:8" x14ac:dyDescent="0.15">
      <c r="A893">
        <v>897</v>
      </c>
      <c r="B893" t="s">
        <v>3641</v>
      </c>
      <c r="C893" t="s">
        <v>8752</v>
      </c>
      <c r="D893" t="s">
        <v>324</v>
      </c>
      <c r="E893" s="2" t="s">
        <v>230</v>
      </c>
      <c r="F893" t="s">
        <v>13915</v>
      </c>
      <c r="G893" s="2" t="s">
        <v>6292</v>
      </c>
      <c r="H893" t="s">
        <v>13553</v>
      </c>
    </row>
    <row r="894" spans="1:8" x14ac:dyDescent="0.15">
      <c r="A894">
        <v>898</v>
      </c>
      <c r="B894" t="s">
        <v>3642</v>
      </c>
      <c r="C894" t="s">
        <v>8753</v>
      </c>
      <c r="D894" t="s">
        <v>324</v>
      </c>
      <c r="E894" s="2" t="s">
        <v>230</v>
      </c>
      <c r="F894" t="s">
        <v>13934</v>
      </c>
      <c r="G894" s="2" t="s">
        <v>6784</v>
      </c>
      <c r="H894" t="s">
        <v>13553</v>
      </c>
    </row>
    <row r="895" spans="1:8" x14ac:dyDescent="0.15">
      <c r="A895">
        <v>899</v>
      </c>
      <c r="B895" t="s">
        <v>3648</v>
      </c>
      <c r="C895" t="s">
        <v>8754</v>
      </c>
      <c r="D895" t="s">
        <v>324</v>
      </c>
      <c r="E895" s="2" t="s">
        <v>230</v>
      </c>
      <c r="F895" t="s">
        <v>13910</v>
      </c>
      <c r="G895" s="2" t="s">
        <v>6874</v>
      </c>
      <c r="H895" t="s">
        <v>13553</v>
      </c>
    </row>
    <row r="896" spans="1:8" x14ac:dyDescent="0.15">
      <c r="A896">
        <v>900</v>
      </c>
      <c r="B896" t="s">
        <v>4397</v>
      </c>
      <c r="C896" t="s">
        <v>8755</v>
      </c>
      <c r="D896" t="s">
        <v>324</v>
      </c>
      <c r="E896" s="2" t="s">
        <v>7855</v>
      </c>
      <c r="F896" t="s">
        <v>13912</v>
      </c>
      <c r="G896" s="2" t="s">
        <v>6875</v>
      </c>
      <c r="H896" t="s">
        <v>13553</v>
      </c>
    </row>
    <row r="897" spans="1:8" x14ac:dyDescent="0.15">
      <c r="A897">
        <v>901</v>
      </c>
      <c r="B897" t="s">
        <v>4398</v>
      </c>
      <c r="C897" t="s">
        <v>8756</v>
      </c>
      <c r="D897" t="s">
        <v>324</v>
      </c>
      <c r="E897" s="2" t="s">
        <v>7855</v>
      </c>
      <c r="F897" t="s">
        <v>13910</v>
      </c>
      <c r="G897" s="2" t="s">
        <v>6876</v>
      </c>
      <c r="H897" t="s">
        <v>13553</v>
      </c>
    </row>
    <row r="898" spans="1:8" x14ac:dyDescent="0.15">
      <c r="A898">
        <v>902</v>
      </c>
      <c r="B898" t="s">
        <v>4399</v>
      </c>
      <c r="C898" t="s">
        <v>8757</v>
      </c>
      <c r="D898" t="s">
        <v>324</v>
      </c>
      <c r="E898" s="2" t="s">
        <v>7855</v>
      </c>
      <c r="F898" t="s">
        <v>13927</v>
      </c>
      <c r="G898" s="2" t="s">
        <v>6877</v>
      </c>
      <c r="H898" t="s">
        <v>13553</v>
      </c>
    </row>
    <row r="899" spans="1:8" x14ac:dyDescent="0.15">
      <c r="A899">
        <v>903</v>
      </c>
      <c r="B899" t="s">
        <v>932</v>
      </c>
      <c r="C899" t="s">
        <v>8758</v>
      </c>
      <c r="D899" t="s">
        <v>324</v>
      </c>
      <c r="E899" s="2" t="s">
        <v>234</v>
      </c>
      <c r="F899" t="s">
        <v>13922</v>
      </c>
      <c r="G899" s="2" t="s">
        <v>6878</v>
      </c>
      <c r="H899" t="s">
        <v>13553</v>
      </c>
    </row>
    <row r="900" spans="1:8" x14ac:dyDescent="0.15">
      <c r="A900">
        <v>904</v>
      </c>
      <c r="B900" t="s">
        <v>4400</v>
      </c>
      <c r="C900" t="s">
        <v>8759</v>
      </c>
      <c r="D900" t="s">
        <v>13566</v>
      </c>
      <c r="E900" s="2" t="s">
        <v>82</v>
      </c>
      <c r="F900" t="s">
        <v>13927</v>
      </c>
      <c r="G900" s="2" t="s">
        <v>6879</v>
      </c>
      <c r="H900" t="s">
        <v>13553</v>
      </c>
    </row>
    <row r="901" spans="1:8" x14ac:dyDescent="0.15">
      <c r="A901">
        <v>905</v>
      </c>
      <c r="B901" t="s">
        <v>949</v>
      </c>
      <c r="C901" t="s">
        <v>8760</v>
      </c>
      <c r="D901" t="s">
        <v>324</v>
      </c>
      <c r="E901" s="2">
        <v>4</v>
      </c>
      <c r="F901" t="s">
        <v>13915</v>
      </c>
      <c r="G901" s="2">
        <v>980502</v>
      </c>
      <c r="H901" t="s">
        <v>13553</v>
      </c>
    </row>
    <row r="902" spans="1:8" x14ac:dyDescent="0.15">
      <c r="A902">
        <v>906</v>
      </c>
      <c r="B902" t="s">
        <v>950</v>
      </c>
      <c r="C902" t="s">
        <v>8761</v>
      </c>
      <c r="D902" t="s">
        <v>324</v>
      </c>
      <c r="E902" s="2">
        <v>4</v>
      </c>
      <c r="F902" t="s">
        <v>13944</v>
      </c>
      <c r="G902" s="2">
        <v>980410</v>
      </c>
      <c r="H902" t="s">
        <v>13553</v>
      </c>
    </row>
    <row r="903" spans="1:8" x14ac:dyDescent="0.15">
      <c r="A903">
        <v>907</v>
      </c>
      <c r="B903" t="s">
        <v>951</v>
      </c>
      <c r="C903" t="s">
        <v>8762</v>
      </c>
      <c r="D903" t="s">
        <v>324</v>
      </c>
      <c r="E903" s="2">
        <v>4</v>
      </c>
      <c r="F903" t="s">
        <v>13946</v>
      </c>
      <c r="G903" s="2" t="s">
        <v>6880</v>
      </c>
      <c r="H903" t="s">
        <v>13553</v>
      </c>
    </row>
    <row r="904" spans="1:8" x14ac:dyDescent="0.15">
      <c r="A904">
        <v>908</v>
      </c>
      <c r="B904" t="s">
        <v>4401</v>
      </c>
      <c r="C904" t="s">
        <v>8763</v>
      </c>
      <c r="D904" t="s">
        <v>324</v>
      </c>
      <c r="E904" s="2">
        <v>4</v>
      </c>
      <c r="F904" t="s">
        <v>13934</v>
      </c>
      <c r="G904" s="2">
        <v>980822</v>
      </c>
      <c r="H904" t="s">
        <v>13553</v>
      </c>
    </row>
    <row r="905" spans="1:8" x14ac:dyDescent="0.15">
      <c r="A905">
        <v>909</v>
      </c>
      <c r="B905" t="s">
        <v>952</v>
      </c>
      <c r="C905" t="s">
        <v>8764</v>
      </c>
      <c r="D905" t="s">
        <v>324</v>
      </c>
      <c r="E905" s="2">
        <v>4</v>
      </c>
      <c r="F905" t="s">
        <v>13908</v>
      </c>
      <c r="G905" s="2" t="s">
        <v>6857</v>
      </c>
      <c r="H905" t="s">
        <v>13553</v>
      </c>
    </row>
    <row r="906" spans="1:8" x14ac:dyDescent="0.15">
      <c r="A906">
        <v>910</v>
      </c>
      <c r="B906" t="s">
        <v>953</v>
      </c>
      <c r="C906" t="s">
        <v>8765</v>
      </c>
      <c r="D906" t="s">
        <v>324</v>
      </c>
      <c r="E906" s="2">
        <v>4</v>
      </c>
      <c r="F906" t="s">
        <v>13907</v>
      </c>
      <c r="G906" s="2">
        <v>980916</v>
      </c>
      <c r="H906" t="s">
        <v>13553</v>
      </c>
    </row>
    <row r="907" spans="1:8" x14ac:dyDescent="0.15">
      <c r="A907">
        <v>911</v>
      </c>
      <c r="B907" t="s">
        <v>954</v>
      </c>
      <c r="C907" t="s">
        <v>8766</v>
      </c>
      <c r="D907" t="s">
        <v>324</v>
      </c>
      <c r="E907" s="2">
        <v>4</v>
      </c>
      <c r="F907" t="s">
        <v>13917</v>
      </c>
      <c r="G907" s="2" t="s">
        <v>6330</v>
      </c>
      <c r="H907" t="s">
        <v>13553</v>
      </c>
    </row>
    <row r="908" spans="1:8" x14ac:dyDescent="0.15">
      <c r="A908">
        <v>912</v>
      </c>
      <c r="B908" t="s">
        <v>955</v>
      </c>
      <c r="C908" t="s">
        <v>8767</v>
      </c>
      <c r="D908" t="s">
        <v>324</v>
      </c>
      <c r="E908" s="2">
        <v>4</v>
      </c>
      <c r="F908" t="s">
        <v>13943</v>
      </c>
      <c r="G908" s="2" t="s">
        <v>6881</v>
      </c>
      <c r="H908" t="s">
        <v>13553</v>
      </c>
    </row>
    <row r="909" spans="1:8" x14ac:dyDescent="0.15">
      <c r="A909">
        <v>913</v>
      </c>
      <c r="B909" t="s">
        <v>957</v>
      </c>
      <c r="C909" t="s">
        <v>8768</v>
      </c>
      <c r="D909" t="s">
        <v>324</v>
      </c>
      <c r="E909" s="2" t="s">
        <v>231</v>
      </c>
      <c r="F909" t="s">
        <v>13944</v>
      </c>
      <c r="G909" s="2" t="s">
        <v>6882</v>
      </c>
      <c r="H909" t="s">
        <v>13553</v>
      </c>
    </row>
    <row r="910" spans="1:8" x14ac:dyDescent="0.15">
      <c r="A910">
        <v>914</v>
      </c>
      <c r="B910" t="s">
        <v>958</v>
      </c>
      <c r="C910" t="s">
        <v>8769</v>
      </c>
      <c r="D910" t="s">
        <v>324</v>
      </c>
      <c r="E910" s="2" t="s">
        <v>231</v>
      </c>
      <c r="F910" t="s">
        <v>13910</v>
      </c>
      <c r="G910" s="2" t="s">
        <v>6319</v>
      </c>
      <c r="H910" t="s">
        <v>13553</v>
      </c>
    </row>
    <row r="911" spans="1:8" x14ac:dyDescent="0.15">
      <c r="A911">
        <v>915</v>
      </c>
      <c r="B911" t="s">
        <v>3042</v>
      </c>
      <c r="C911" t="s">
        <v>8770</v>
      </c>
      <c r="D911" t="s">
        <v>324</v>
      </c>
      <c r="E911" s="2" t="s">
        <v>230</v>
      </c>
      <c r="F911" t="s">
        <v>13912</v>
      </c>
      <c r="G911" s="2" t="s">
        <v>6883</v>
      </c>
      <c r="H911" t="s">
        <v>13553</v>
      </c>
    </row>
    <row r="912" spans="1:8" x14ac:dyDescent="0.15">
      <c r="A912">
        <v>916</v>
      </c>
      <c r="B912" t="s">
        <v>3629</v>
      </c>
      <c r="C912" t="s">
        <v>8771</v>
      </c>
      <c r="D912" t="s">
        <v>324</v>
      </c>
      <c r="E912" s="2" t="s">
        <v>230</v>
      </c>
      <c r="F912" t="s">
        <v>13907</v>
      </c>
      <c r="G912" s="2" t="s">
        <v>6884</v>
      </c>
      <c r="H912" t="s">
        <v>13553</v>
      </c>
    </row>
    <row r="913" spans="1:8" x14ac:dyDescent="0.15">
      <c r="A913">
        <v>917</v>
      </c>
      <c r="B913" t="s">
        <v>3633</v>
      </c>
      <c r="C913" t="s">
        <v>8772</v>
      </c>
      <c r="D913" t="s">
        <v>324</v>
      </c>
      <c r="E913" s="2" t="s">
        <v>230</v>
      </c>
      <c r="F913" t="s">
        <v>13918</v>
      </c>
      <c r="G913" s="2" t="s">
        <v>6885</v>
      </c>
      <c r="H913" t="s">
        <v>13553</v>
      </c>
    </row>
    <row r="914" spans="1:8" x14ac:dyDescent="0.15">
      <c r="A914">
        <v>918</v>
      </c>
      <c r="B914" t="s">
        <v>3643</v>
      </c>
      <c r="C914" t="s">
        <v>8773</v>
      </c>
      <c r="D914" t="s">
        <v>324</v>
      </c>
      <c r="E914" s="2" t="s">
        <v>230</v>
      </c>
      <c r="F914" t="s">
        <v>13934</v>
      </c>
      <c r="G914" s="2" t="s">
        <v>6472</v>
      </c>
      <c r="H914" t="s">
        <v>13553</v>
      </c>
    </row>
    <row r="915" spans="1:8" x14ac:dyDescent="0.15">
      <c r="A915">
        <v>919</v>
      </c>
      <c r="B915" t="s">
        <v>3645</v>
      </c>
      <c r="C915" t="s">
        <v>8774</v>
      </c>
      <c r="D915" t="s">
        <v>324</v>
      </c>
      <c r="E915" s="2" t="s">
        <v>230</v>
      </c>
      <c r="F915" t="s">
        <v>13927</v>
      </c>
      <c r="G915" s="2" t="s">
        <v>6886</v>
      </c>
      <c r="H915" t="s">
        <v>13553</v>
      </c>
    </row>
    <row r="916" spans="1:8" x14ac:dyDescent="0.15">
      <c r="A916">
        <v>920</v>
      </c>
      <c r="B916" t="s">
        <v>3647</v>
      </c>
      <c r="C916" t="s">
        <v>8775</v>
      </c>
      <c r="D916" t="s">
        <v>324</v>
      </c>
      <c r="E916" s="2" t="s">
        <v>230</v>
      </c>
      <c r="F916" t="s">
        <v>13946</v>
      </c>
      <c r="G916" s="2" t="s">
        <v>6887</v>
      </c>
      <c r="H916" t="s">
        <v>13553</v>
      </c>
    </row>
    <row r="917" spans="1:8" x14ac:dyDescent="0.15">
      <c r="A917">
        <v>921</v>
      </c>
      <c r="B917" t="s">
        <v>4402</v>
      </c>
      <c r="C917" t="s">
        <v>8776</v>
      </c>
      <c r="D917" t="s">
        <v>324</v>
      </c>
      <c r="E917" s="2" t="s">
        <v>7855</v>
      </c>
      <c r="F917" t="s">
        <v>13915</v>
      </c>
      <c r="G917" s="2" t="s">
        <v>6888</v>
      </c>
      <c r="H917" t="s">
        <v>13553</v>
      </c>
    </row>
    <row r="918" spans="1:8" x14ac:dyDescent="0.15">
      <c r="A918">
        <v>922</v>
      </c>
      <c r="B918" t="s">
        <v>4403</v>
      </c>
      <c r="C918" t="s">
        <v>8777</v>
      </c>
      <c r="D918" t="s">
        <v>324</v>
      </c>
      <c r="E918" s="2" t="s">
        <v>7855</v>
      </c>
      <c r="F918" t="s">
        <v>13915</v>
      </c>
      <c r="G918" s="2" t="s">
        <v>6889</v>
      </c>
      <c r="H918" t="s">
        <v>13553</v>
      </c>
    </row>
    <row r="919" spans="1:8" x14ac:dyDescent="0.15">
      <c r="A919">
        <v>923</v>
      </c>
      <c r="B919" t="s">
        <v>956</v>
      </c>
      <c r="C919" t="s">
        <v>8778</v>
      </c>
      <c r="D919" t="s">
        <v>13566</v>
      </c>
      <c r="E919" s="2" t="s">
        <v>67</v>
      </c>
      <c r="F919" t="s">
        <v>13922</v>
      </c>
      <c r="G919" s="2" t="s">
        <v>6890</v>
      </c>
      <c r="H919" t="s">
        <v>13553</v>
      </c>
    </row>
    <row r="920" spans="1:8" x14ac:dyDescent="0.15">
      <c r="A920">
        <v>924</v>
      </c>
      <c r="B920" t="s">
        <v>941</v>
      </c>
      <c r="C920" t="s">
        <v>8779</v>
      </c>
      <c r="D920" t="s">
        <v>324</v>
      </c>
      <c r="E920" s="2" t="s">
        <v>232</v>
      </c>
      <c r="F920" t="s">
        <v>13932</v>
      </c>
      <c r="G920" s="2" t="s">
        <v>6611</v>
      </c>
      <c r="H920" t="s">
        <v>13553</v>
      </c>
    </row>
    <row r="921" spans="1:8" x14ac:dyDescent="0.15">
      <c r="A921">
        <v>925</v>
      </c>
      <c r="B921" t="s">
        <v>939</v>
      </c>
      <c r="C921" t="s">
        <v>8780</v>
      </c>
      <c r="D921" t="s">
        <v>324</v>
      </c>
      <c r="E921" s="2" t="s">
        <v>232</v>
      </c>
      <c r="F921" t="s">
        <v>13910</v>
      </c>
      <c r="G921" s="2" t="s">
        <v>6891</v>
      </c>
      <c r="H921" t="s">
        <v>13553</v>
      </c>
    </row>
    <row r="922" spans="1:8" x14ac:dyDescent="0.15">
      <c r="A922">
        <v>926</v>
      </c>
      <c r="B922" t="s">
        <v>940</v>
      </c>
      <c r="C922" t="s">
        <v>8781</v>
      </c>
      <c r="D922" t="s">
        <v>324</v>
      </c>
      <c r="E922" s="2" t="s">
        <v>232</v>
      </c>
      <c r="F922" t="s">
        <v>13911</v>
      </c>
      <c r="G922" s="2" t="s">
        <v>6892</v>
      </c>
      <c r="H922" t="s">
        <v>13553</v>
      </c>
    </row>
    <row r="923" spans="1:8" x14ac:dyDescent="0.15">
      <c r="A923">
        <v>927</v>
      </c>
      <c r="B923" t="s">
        <v>942</v>
      </c>
      <c r="C923" t="s">
        <v>8782</v>
      </c>
      <c r="D923" t="s">
        <v>324</v>
      </c>
      <c r="E923" s="2" t="s">
        <v>232</v>
      </c>
      <c r="F923" t="s">
        <v>13927</v>
      </c>
      <c r="G923" s="2" t="s">
        <v>6332</v>
      </c>
      <c r="H923" t="s">
        <v>13553</v>
      </c>
    </row>
    <row r="924" spans="1:8" x14ac:dyDescent="0.15">
      <c r="A924">
        <v>928</v>
      </c>
      <c r="B924" t="s">
        <v>938</v>
      </c>
      <c r="C924" t="s">
        <v>8783</v>
      </c>
      <c r="D924" t="s">
        <v>324</v>
      </c>
      <c r="E924" s="2" t="s">
        <v>232</v>
      </c>
      <c r="F924" t="s">
        <v>13932</v>
      </c>
      <c r="G924" s="2" t="s">
        <v>6330</v>
      </c>
      <c r="H924" t="s">
        <v>13553</v>
      </c>
    </row>
    <row r="925" spans="1:8" x14ac:dyDescent="0.15">
      <c r="A925">
        <v>929</v>
      </c>
      <c r="B925" t="s">
        <v>943</v>
      </c>
      <c r="C925" t="s">
        <v>8784</v>
      </c>
      <c r="D925" t="s">
        <v>324</v>
      </c>
      <c r="E925" s="2" t="s">
        <v>232</v>
      </c>
      <c r="F925" t="s">
        <v>13922</v>
      </c>
      <c r="G925" s="2" t="s">
        <v>6893</v>
      </c>
      <c r="H925" t="s">
        <v>13553</v>
      </c>
    </row>
    <row r="926" spans="1:8" x14ac:dyDescent="0.15">
      <c r="A926">
        <v>930</v>
      </c>
      <c r="B926" t="s">
        <v>2337</v>
      </c>
      <c r="C926" t="s">
        <v>8785</v>
      </c>
      <c r="D926" t="s">
        <v>324</v>
      </c>
      <c r="E926" s="2" t="s">
        <v>231</v>
      </c>
      <c r="F926" t="s">
        <v>13911</v>
      </c>
      <c r="G926" s="2" t="s">
        <v>6583</v>
      </c>
      <c r="H926" t="s">
        <v>13553</v>
      </c>
    </row>
    <row r="927" spans="1:8" x14ac:dyDescent="0.15">
      <c r="A927">
        <v>931</v>
      </c>
      <c r="B927" t="s">
        <v>2338</v>
      </c>
      <c r="C927" t="s">
        <v>8786</v>
      </c>
      <c r="D927" t="s">
        <v>324</v>
      </c>
      <c r="E927" s="2" t="s">
        <v>231</v>
      </c>
      <c r="F927" t="s">
        <v>13927</v>
      </c>
      <c r="G927" s="2" t="s">
        <v>6894</v>
      </c>
      <c r="H927" t="s">
        <v>13553</v>
      </c>
    </row>
    <row r="928" spans="1:8" x14ac:dyDescent="0.15">
      <c r="A928">
        <v>932</v>
      </c>
      <c r="B928" t="s">
        <v>948</v>
      </c>
      <c r="C928" t="s">
        <v>8787</v>
      </c>
      <c r="D928" t="s">
        <v>324</v>
      </c>
      <c r="E928" s="2" t="s">
        <v>231</v>
      </c>
      <c r="F928" t="s">
        <v>13935</v>
      </c>
      <c r="G928" s="2" t="s">
        <v>6895</v>
      </c>
      <c r="H928" t="s">
        <v>13553</v>
      </c>
    </row>
    <row r="929" spans="1:8" x14ac:dyDescent="0.15">
      <c r="A929">
        <v>933</v>
      </c>
      <c r="B929" t="s">
        <v>2336</v>
      </c>
      <c r="C929" t="s">
        <v>8788</v>
      </c>
      <c r="D929" t="s">
        <v>324</v>
      </c>
      <c r="E929" s="2" t="s">
        <v>231</v>
      </c>
      <c r="F929" t="s">
        <v>13925</v>
      </c>
      <c r="G929" s="2" t="s">
        <v>6724</v>
      </c>
      <c r="H929" t="s">
        <v>13553</v>
      </c>
    </row>
    <row r="930" spans="1:8" x14ac:dyDescent="0.15">
      <c r="A930">
        <v>934</v>
      </c>
      <c r="B930" t="s">
        <v>2335</v>
      </c>
      <c r="C930" t="s">
        <v>8789</v>
      </c>
      <c r="D930" t="s">
        <v>324</v>
      </c>
      <c r="E930" s="2" t="s">
        <v>231</v>
      </c>
      <c r="F930" t="s">
        <v>13913</v>
      </c>
      <c r="G930" s="2" t="s">
        <v>6579</v>
      </c>
      <c r="H930" t="s">
        <v>13553</v>
      </c>
    </row>
    <row r="931" spans="1:8" x14ac:dyDescent="0.15">
      <c r="A931">
        <v>935</v>
      </c>
      <c r="B931" t="s">
        <v>3040</v>
      </c>
      <c r="C931" t="s">
        <v>8790</v>
      </c>
      <c r="D931" t="s">
        <v>324</v>
      </c>
      <c r="E931" s="2" t="s">
        <v>230</v>
      </c>
      <c r="F931" t="s">
        <v>13915</v>
      </c>
      <c r="G931" s="2" t="s">
        <v>6896</v>
      </c>
      <c r="H931" t="s">
        <v>13553</v>
      </c>
    </row>
    <row r="932" spans="1:8" x14ac:dyDescent="0.15">
      <c r="A932">
        <v>936</v>
      </c>
      <c r="B932" t="s">
        <v>3041</v>
      </c>
      <c r="C932" t="s">
        <v>8791</v>
      </c>
      <c r="D932" t="s">
        <v>324</v>
      </c>
      <c r="E932" s="2" t="s">
        <v>230</v>
      </c>
      <c r="F932" t="s">
        <v>13938</v>
      </c>
      <c r="G932" s="2" t="s">
        <v>6897</v>
      </c>
      <c r="H932" t="s">
        <v>13553</v>
      </c>
    </row>
    <row r="933" spans="1:8" x14ac:dyDescent="0.15">
      <c r="A933">
        <v>937</v>
      </c>
      <c r="B933" t="s">
        <v>3626</v>
      </c>
      <c r="C933" t="s">
        <v>8792</v>
      </c>
      <c r="D933" t="s">
        <v>324</v>
      </c>
      <c r="E933" s="2" t="s">
        <v>230</v>
      </c>
      <c r="F933" t="s">
        <v>13934</v>
      </c>
      <c r="G933" s="2" t="s">
        <v>6898</v>
      </c>
      <c r="H933" t="s">
        <v>13553</v>
      </c>
    </row>
    <row r="934" spans="1:8" x14ac:dyDescent="0.15">
      <c r="A934">
        <v>938</v>
      </c>
      <c r="B934" t="s">
        <v>3627</v>
      </c>
      <c r="C934" t="s">
        <v>8793</v>
      </c>
      <c r="D934" t="s">
        <v>324</v>
      </c>
      <c r="E934" s="2" t="s">
        <v>230</v>
      </c>
      <c r="F934" t="s">
        <v>13910</v>
      </c>
      <c r="G934" s="2" t="s">
        <v>6899</v>
      </c>
      <c r="H934" t="s">
        <v>13553</v>
      </c>
    </row>
    <row r="935" spans="1:8" x14ac:dyDescent="0.15">
      <c r="A935">
        <v>939</v>
      </c>
      <c r="B935" t="s">
        <v>3636</v>
      </c>
      <c r="C935" t="s">
        <v>8794</v>
      </c>
      <c r="D935" t="s">
        <v>324</v>
      </c>
      <c r="E935" s="2" t="s">
        <v>230</v>
      </c>
      <c r="F935" t="s">
        <v>13915</v>
      </c>
      <c r="G935" s="2" t="s">
        <v>6830</v>
      </c>
      <c r="H935" t="s">
        <v>13553</v>
      </c>
    </row>
    <row r="936" spans="1:8" x14ac:dyDescent="0.15">
      <c r="A936">
        <v>940</v>
      </c>
      <c r="B936" t="s">
        <v>3638</v>
      </c>
      <c r="C936" t="s">
        <v>8795</v>
      </c>
      <c r="D936" t="s">
        <v>324</v>
      </c>
      <c r="E936" s="2" t="s">
        <v>230</v>
      </c>
      <c r="F936" t="s">
        <v>13910</v>
      </c>
      <c r="G936" s="2" t="s">
        <v>6341</v>
      </c>
      <c r="H936" t="s">
        <v>13553</v>
      </c>
    </row>
    <row r="937" spans="1:8" x14ac:dyDescent="0.15">
      <c r="A937">
        <v>941</v>
      </c>
      <c r="B937" t="s">
        <v>3644</v>
      </c>
      <c r="C937" t="s">
        <v>8796</v>
      </c>
      <c r="D937" t="s">
        <v>324</v>
      </c>
      <c r="E937" s="2" t="s">
        <v>230</v>
      </c>
      <c r="F937" t="s">
        <v>13922</v>
      </c>
      <c r="G937" s="2" t="s">
        <v>6900</v>
      </c>
      <c r="H937" t="s">
        <v>13553</v>
      </c>
    </row>
    <row r="938" spans="1:8" x14ac:dyDescent="0.15">
      <c r="A938">
        <v>942</v>
      </c>
      <c r="B938" t="s">
        <v>3649</v>
      </c>
      <c r="C938" t="s">
        <v>8797</v>
      </c>
      <c r="D938" t="s">
        <v>324</v>
      </c>
      <c r="E938" s="2" t="s">
        <v>230</v>
      </c>
      <c r="F938" t="s">
        <v>13907</v>
      </c>
      <c r="G938" s="2" t="s">
        <v>6734</v>
      </c>
      <c r="H938" t="s">
        <v>13553</v>
      </c>
    </row>
    <row r="939" spans="1:8" x14ac:dyDescent="0.15">
      <c r="A939">
        <v>943</v>
      </c>
      <c r="B939" t="s">
        <v>3039</v>
      </c>
      <c r="C939" t="s">
        <v>8798</v>
      </c>
      <c r="D939" t="s">
        <v>324</v>
      </c>
      <c r="E939" s="2" t="s">
        <v>231</v>
      </c>
      <c r="F939" t="s">
        <v>13944</v>
      </c>
      <c r="G939" s="2" t="s">
        <v>6901</v>
      </c>
      <c r="H939" t="s">
        <v>13553</v>
      </c>
    </row>
    <row r="940" spans="1:8" x14ac:dyDescent="0.15">
      <c r="A940">
        <v>944</v>
      </c>
      <c r="B940" t="s">
        <v>959</v>
      </c>
      <c r="C940" t="s">
        <v>8799</v>
      </c>
      <c r="D940" t="s">
        <v>324</v>
      </c>
      <c r="E940" s="2" t="s">
        <v>232</v>
      </c>
      <c r="F940" t="s">
        <v>13930</v>
      </c>
      <c r="G940" s="2" t="s">
        <v>6318</v>
      </c>
      <c r="H940" t="s">
        <v>13553</v>
      </c>
    </row>
    <row r="941" spans="1:8" x14ac:dyDescent="0.15">
      <c r="A941">
        <v>945</v>
      </c>
      <c r="B941" t="s">
        <v>960</v>
      </c>
      <c r="C941" t="s">
        <v>8800</v>
      </c>
      <c r="D941" t="s">
        <v>324</v>
      </c>
      <c r="E941" s="2" t="s">
        <v>232</v>
      </c>
      <c r="F941" t="s">
        <v>13914</v>
      </c>
      <c r="G941" s="2" t="s">
        <v>6902</v>
      </c>
      <c r="H941" t="s">
        <v>13553</v>
      </c>
    </row>
    <row r="942" spans="1:8" x14ac:dyDescent="0.15">
      <c r="A942">
        <v>946</v>
      </c>
      <c r="B942" t="s">
        <v>4404</v>
      </c>
      <c r="C942" t="s">
        <v>8801</v>
      </c>
      <c r="D942" t="s">
        <v>13566</v>
      </c>
      <c r="E942" s="2" t="s">
        <v>70</v>
      </c>
      <c r="F942" t="s">
        <v>13906</v>
      </c>
      <c r="G942" s="2" t="s">
        <v>6903</v>
      </c>
      <c r="H942" t="s">
        <v>13553</v>
      </c>
    </row>
    <row r="943" spans="1:8" x14ac:dyDescent="0.15">
      <c r="A943">
        <v>947</v>
      </c>
      <c r="B943" t="s">
        <v>4405</v>
      </c>
      <c r="C943" t="s">
        <v>8802</v>
      </c>
      <c r="D943" t="s">
        <v>13566</v>
      </c>
      <c r="E943" s="2" t="s">
        <v>70</v>
      </c>
      <c r="F943" t="s">
        <v>13934</v>
      </c>
      <c r="G943" s="2" t="s">
        <v>6904</v>
      </c>
      <c r="H943" t="s">
        <v>13553</v>
      </c>
    </row>
    <row r="944" spans="1:8" x14ac:dyDescent="0.15">
      <c r="A944">
        <v>948</v>
      </c>
      <c r="B944" t="s">
        <v>4406</v>
      </c>
      <c r="C944" t="s">
        <v>8803</v>
      </c>
      <c r="D944" t="s">
        <v>324</v>
      </c>
      <c r="E944" s="2" t="s">
        <v>7855</v>
      </c>
      <c r="F944" t="s">
        <v>13938</v>
      </c>
      <c r="G944" s="2" t="s">
        <v>6524</v>
      </c>
      <c r="H944" t="s">
        <v>13553</v>
      </c>
    </row>
    <row r="945" spans="1:8" x14ac:dyDescent="0.15">
      <c r="A945">
        <v>949</v>
      </c>
      <c r="B945" t="s">
        <v>4407</v>
      </c>
      <c r="C945" t="s">
        <v>8804</v>
      </c>
      <c r="D945" t="s">
        <v>324</v>
      </c>
      <c r="E945" s="2" t="s">
        <v>7855</v>
      </c>
      <c r="F945" t="s">
        <v>13908</v>
      </c>
      <c r="G945" s="2" t="s">
        <v>6791</v>
      </c>
      <c r="H945" t="s">
        <v>13553</v>
      </c>
    </row>
    <row r="946" spans="1:8" x14ac:dyDescent="0.15">
      <c r="A946">
        <v>950</v>
      </c>
      <c r="B946" t="s">
        <v>4408</v>
      </c>
      <c r="C946" t="s">
        <v>8805</v>
      </c>
      <c r="D946" t="s">
        <v>324</v>
      </c>
      <c r="E946" s="2" t="s">
        <v>7855</v>
      </c>
      <c r="F946" t="s">
        <v>13908</v>
      </c>
      <c r="G946" s="2" t="s">
        <v>6905</v>
      </c>
      <c r="H946" t="s">
        <v>13553</v>
      </c>
    </row>
    <row r="947" spans="1:8" x14ac:dyDescent="0.15">
      <c r="A947">
        <v>951</v>
      </c>
      <c r="B947" t="s">
        <v>946</v>
      </c>
      <c r="C947" t="s">
        <v>8806</v>
      </c>
      <c r="D947" t="s">
        <v>324</v>
      </c>
      <c r="E947" s="2" t="s">
        <v>233</v>
      </c>
      <c r="F947" t="s">
        <v>13908</v>
      </c>
      <c r="G947" s="2" t="s">
        <v>6906</v>
      </c>
      <c r="H947" t="s">
        <v>13553</v>
      </c>
    </row>
    <row r="948" spans="1:8" x14ac:dyDescent="0.15">
      <c r="A948">
        <v>952</v>
      </c>
      <c r="B948" t="s">
        <v>947</v>
      </c>
      <c r="C948" t="s">
        <v>8807</v>
      </c>
      <c r="D948" t="s">
        <v>324</v>
      </c>
      <c r="E948" s="2" t="s">
        <v>233</v>
      </c>
      <c r="F948" t="s">
        <v>13938</v>
      </c>
      <c r="G948" s="2" t="s">
        <v>6907</v>
      </c>
      <c r="H948" t="s">
        <v>13553</v>
      </c>
    </row>
    <row r="949" spans="1:8" x14ac:dyDescent="0.15">
      <c r="A949">
        <v>954</v>
      </c>
      <c r="B949" t="s">
        <v>944</v>
      </c>
      <c r="C949" t="s">
        <v>8808</v>
      </c>
      <c r="D949" t="s">
        <v>13566</v>
      </c>
      <c r="E949" s="2" t="s">
        <v>67</v>
      </c>
      <c r="F949" t="s">
        <v>13921</v>
      </c>
      <c r="G949" s="2" t="s">
        <v>6908</v>
      </c>
      <c r="H949" t="s">
        <v>13553</v>
      </c>
    </row>
    <row r="950" spans="1:8" x14ac:dyDescent="0.15">
      <c r="A950">
        <v>955</v>
      </c>
      <c r="B950" t="s">
        <v>945</v>
      </c>
      <c r="C950" t="s">
        <v>8809</v>
      </c>
      <c r="D950" t="s">
        <v>13566</v>
      </c>
      <c r="E950" s="2" t="s">
        <v>67</v>
      </c>
      <c r="F950" t="s">
        <v>13945</v>
      </c>
      <c r="G950" s="2" t="s">
        <v>6909</v>
      </c>
      <c r="H950" t="s">
        <v>13553</v>
      </c>
    </row>
    <row r="951" spans="1:8" x14ac:dyDescent="0.15">
      <c r="A951">
        <v>956</v>
      </c>
      <c r="B951" t="s">
        <v>4409</v>
      </c>
      <c r="C951" t="s">
        <v>8810</v>
      </c>
      <c r="D951" t="s">
        <v>13566</v>
      </c>
      <c r="E951" s="2" t="s">
        <v>7856</v>
      </c>
      <c r="F951" t="s">
        <v>13932</v>
      </c>
      <c r="G951" s="2" t="s">
        <v>6910</v>
      </c>
      <c r="H951" t="s">
        <v>13553</v>
      </c>
    </row>
    <row r="952" spans="1:8" x14ac:dyDescent="0.15">
      <c r="A952">
        <v>957</v>
      </c>
      <c r="B952" t="s">
        <v>4410</v>
      </c>
      <c r="C952" t="s">
        <v>8811</v>
      </c>
      <c r="D952" t="s">
        <v>13566</v>
      </c>
      <c r="E952" s="2" t="s">
        <v>70</v>
      </c>
      <c r="F952" t="s">
        <v>13934</v>
      </c>
      <c r="G952" s="2" t="s">
        <v>6911</v>
      </c>
      <c r="H952" t="s">
        <v>13553</v>
      </c>
    </row>
    <row r="953" spans="1:8" x14ac:dyDescent="0.15">
      <c r="A953">
        <v>958</v>
      </c>
      <c r="B953" t="s">
        <v>1837</v>
      </c>
      <c r="C953" t="s">
        <v>8812</v>
      </c>
      <c r="D953" t="s">
        <v>330</v>
      </c>
      <c r="E953" s="2" t="s">
        <v>232</v>
      </c>
      <c r="F953" t="s">
        <v>13907</v>
      </c>
      <c r="G953" s="2" t="s">
        <v>6912</v>
      </c>
      <c r="H953" t="s">
        <v>13553</v>
      </c>
    </row>
    <row r="954" spans="1:8" x14ac:dyDescent="0.15">
      <c r="A954">
        <v>959</v>
      </c>
      <c r="B954" t="s">
        <v>1838</v>
      </c>
      <c r="C954" t="s">
        <v>8813</v>
      </c>
      <c r="D954" t="s">
        <v>330</v>
      </c>
      <c r="E954" s="2" t="s">
        <v>232</v>
      </c>
      <c r="F954" t="s">
        <v>13910</v>
      </c>
      <c r="G954" s="2" t="s">
        <v>6252</v>
      </c>
      <c r="H954" t="s">
        <v>13553</v>
      </c>
    </row>
    <row r="955" spans="1:8" x14ac:dyDescent="0.15">
      <c r="A955">
        <v>960</v>
      </c>
      <c r="B955" t="s">
        <v>1839</v>
      </c>
      <c r="C955" t="s">
        <v>8814</v>
      </c>
      <c r="D955" t="s">
        <v>330</v>
      </c>
      <c r="E955" s="2" t="s">
        <v>232</v>
      </c>
      <c r="F955" t="s">
        <v>13939</v>
      </c>
      <c r="G955" s="2" t="s">
        <v>6913</v>
      </c>
      <c r="H955" t="s">
        <v>13553</v>
      </c>
    </row>
    <row r="956" spans="1:8" x14ac:dyDescent="0.15">
      <c r="A956">
        <v>961</v>
      </c>
      <c r="B956" t="s">
        <v>320</v>
      </c>
      <c r="C956" t="s">
        <v>8815</v>
      </c>
      <c r="D956" t="s">
        <v>330</v>
      </c>
      <c r="E956" s="2" t="s">
        <v>232</v>
      </c>
      <c r="F956" t="s">
        <v>13934</v>
      </c>
      <c r="G956" s="2" t="s">
        <v>6767</v>
      </c>
      <c r="H956" t="s">
        <v>13553</v>
      </c>
    </row>
    <row r="957" spans="1:8" x14ac:dyDescent="0.15">
      <c r="A957">
        <v>962</v>
      </c>
      <c r="B957" t="s">
        <v>1840</v>
      </c>
      <c r="C957" t="s">
        <v>8816</v>
      </c>
      <c r="D957" t="s">
        <v>330</v>
      </c>
      <c r="E957" s="2" t="s">
        <v>232</v>
      </c>
      <c r="F957" t="s">
        <v>13907</v>
      </c>
      <c r="G957" s="2" t="s">
        <v>6571</v>
      </c>
      <c r="H957" t="s">
        <v>13553</v>
      </c>
    </row>
    <row r="958" spans="1:8" x14ac:dyDescent="0.15">
      <c r="A958">
        <v>963</v>
      </c>
      <c r="B958" t="s">
        <v>1841</v>
      </c>
      <c r="C958" t="s">
        <v>8817</v>
      </c>
      <c r="D958" t="s">
        <v>330</v>
      </c>
      <c r="E958" s="2" t="s">
        <v>232</v>
      </c>
      <c r="F958" t="s">
        <v>13922</v>
      </c>
      <c r="G958" s="2" t="s">
        <v>6710</v>
      </c>
      <c r="H958" t="s">
        <v>13553</v>
      </c>
    </row>
    <row r="959" spans="1:8" x14ac:dyDescent="0.15">
      <c r="A959">
        <v>964</v>
      </c>
      <c r="B959" t="s">
        <v>1842</v>
      </c>
      <c r="C959" t="s">
        <v>8818</v>
      </c>
      <c r="D959" t="s">
        <v>330</v>
      </c>
      <c r="E959" s="2" t="s">
        <v>232</v>
      </c>
      <c r="F959" t="s">
        <v>13907</v>
      </c>
      <c r="G959" s="2" t="s">
        <v>6321</v>
      </c>
      <c r="H959" t="s">
        <v>13553</v>
      </c>
    </row>
    <row r="960" spans="1:8" x14ac:dyDescent="0.15">
      <c r="A960">
        <v>965</v>
      </c>
      <c r="B960" t="s">
        <v>1843</v>
      </c>
      <c r="C960" t="s">
        <v>8819</v>
      </c>
      <c r="D960" t="s">
        <v>330</v>
      </c>
      <c r="E960" s="2" t="s">
        <v>232</v>
      </c>
      <c r="F960" t="s">
        <v>13931</v>
      </c>
      <c r="G960" s="2" t="s">
        <v>6614</v>
      </c>
      <c r="H960" t="s">
        <v>13553</v>
      </c>
    </row>
    <row r="961" spans="1:8" x14ac:dyDescent="0.15">
      <c r="A961">
        <v>966</v>
      </c>
      <c r="B961" t="s">
        <v>1844</v>
      </c>
      <c r="C961" t="s">
        <v>8820</v>
      </c>
      <c r="D961" t="s">
        <v>330</v>
      </c>
      <c r="E961" s="2" t="s">
        <v>232</v>
      </c>
      <c r="F961" t="s">
        <v>13917</v>
      </c>
      <c r="G961" s="2" t="s">
        <v>6333</v>
      </c>
      <c r="H961" t="s">
        <v>13553</v>
      </c>
    </row>
    <row r="962" spans="1:8" x14ac:dyDescent="0.15">
      <c r="A962">
        <v>967</v>
      </c>
      <c r="B962" t="s">
        <v>1845</v>
      </c>
      <c r="C962" t="s">
        <v>8821</v>
      </c>
      <c r="D962" t="s">
        <v>330</v>
      </c>
      <c r="E962" s="2" t="s">
        <v>232</v>
      </c>
      <c r="F962" t="s">
        <v>13909</v>
      </c>
      <c r="G962" s="2" t="s">
        <v>6914</v>
      </c>
      <c r="H962" t="s">
        <v>13553</v>
      </c>
    </row>
    <row r="963" spans="1:8" x14ac:dyDescent="0.15">
      <c r="A963">
        <v>968</v>
      </c>
      <c r="B963" t="s">
        <v>1846</v>
      </c>
      <c r="C963" t="s">
        <v>8822</v>
      </c>
      <c r="D963" t="s">
        <v>330</v>
      </c>
      <c r="E963" s="2" t="s">
        <v>232</v>
      </c>
      <c r="F963" t="s">
        <v>13912</v>
      </c>
      <c r="G963" s="2" t="s">
        <v>6372</v>
      </c>
      <c r="H963" t="s">
        <v>13553</v>
      </c>
    </row>
    <row r="964" spans="1:8" x14ac:dyDescent="0.15">
      <c r="A964">
        <v>969</v>
      </c>
      <c r="B964" t="s">
        <v>1847</v>
      </c>
      <c r="C964" t="s">
        <v>8823</v>
      </c>
      <c r="D964" t="s">
        <v>330</v>
      </c>
      <c r="E964" s="2" t="s">
        <v>232</v>
      </c>
      <c r="F964" t="s">
        <v>13944</v>
      </c>
      <c r="G964" s="2" t="s">
        <v>6820</v>
      </c>
      <c r="H964" t="s">
        <v>13553</v>
      </c>
    </row>
    <row r="965" spans="1:8" x14ac:dyDescent="0.15">
      <c r="A965">
        <v>970</v>
      </c>
      <c r="B965" t="s">
        <v>1848</v>
      </c>
      <c r="C965" t="s">
        <v>8824</v>
      </c>
      <c r="D965" t="s">
        <v>330</v>
      </c>
      <c r="E965" s="2" t="s">
        <v>232</v>
      </c>
      <c r="F965" t="s">
        <v>13920</v>
      </c>
      <c r="G965" s="2" t="s">
        <v>6246</v>
      </c>
      <c r="H965" t="s">
        <v>13553</v>
      </c>
    </row>
    <row r="966" spans="1:8" x14ac:dyDescent="0.15">
      <c r="A966">
        <v>971</v>
      </c>
      <c r="B966" t="s">
        <v>1849</v>
      </c>
      <c r="C966" t="s">
        <v>8825</v>
      </c>
      <c r="D966" t="s">
        <v>330</v>
      </c>
      <c r="E966" s="2" t="s">
        <v>232</v>
      </c>
      <c r="F966" t="s">
        <v>13911</v>
      </c>
      <c r="G966" s="2" t="s">
        <v>6815</v>
      </c>
      <c r="H966" t="s">
        <v>13553</v>
      </c>
    </row>
    <row r="967" spans="1:8" x14ac:dyDescent="0.15">
      <c r="A967">
        <v>972</v>
      </c>
      <c r="B967" t="s">
        <v>1850</v>
      </c>
      <c r="C967" t="s">
        <v>8826</v>
      </c>
      <c r="D967" t="s">
        <v>330</v>
      </c>
      <c r="E967" s="2" t="s">
        <v>232</v>
      </c>
      <c r="F967" t="s">
        <v>13922</v>
      </c>
      <c r="G967" s="2" t="s">
        <v>6717</v>
      </c>
      <c r="H967" t="s">
        <v>13553</v>
      </c>
    </row>
    <row r="968" spans="1:8" x14ac:dyDescent="0.15">
      <c r="A968">
        <v>973</v>
      </c>
      <c r="B968" t="s">
        <v>1851</v>
      </c>
      <c r="C968" t="s">
        <v>8827</v>
      </c>
      <c r="D968" t="s">
        <v>330</v>
      </c>
      <c r="E968" s="2" t="s">
        <v>232</v>
      </c>
      <c r="F968" t="s">
        <v>13913</v>
      </c>
      <c r="G968" s="2" t="s">
        <v>6915</v>
      </c>
      <c r="H968" t="s">
        <v>13553</v>
      </c>
    </row>
    <row r="969" spans="1:8" x14ac:dyDescent="0.15">
      <c r="A969">
        <v>974</v>
      </c>
      <c r="B969" t="s">
        <v>1852</v>
      </c>
      <c r="C969" t="s">
        <v>8828</v>
      </c>
      <c r="D969" t="s">
        <v>330</v>
      </c>
      <c r="E969" s="2" t="s">
        <v>232</v>
      </c>
      <c r="F969" t="s">
        <v>13944</v>
      </c>
      <c r="G969" s="2" t="s">
        <v>6916</v>
      </c>
      <c r="H969" t="s">
        <v>13553</v>
      </c>
    </row>
    <row r="970" spans="1:8" x14ac:dyDescent="0.15">
      <c r="A970">
        <v>975</v>
      </c>
      <c r="B970" t="s">
        <v>1853</v>
      </c>
      <c r="C970" t="s">
        <v>8829</v>
      </c>
      <c r="D970" t="s">
        <v>330</v>
      </c>
      <c r="E970" s="2" t="s">
        <v>232</v>
      </c>
      <c r="F970" t="s">
        <v>13907</v>
      </c>
      <c r="G970" s="2" t="s">
        <v>6240</v>
      </c>
      <c r="H970" t="s">
        <v>13553</v>
      </c>
    </row>
    <row r="971" spans="1:8" x14ac:dyDescent="0.15">
      <c r="A971">
        <v>976</v>
      </c>
      <c r="B971" t="s">
        <v>1854</v>
      </c>
      <c r="C971" t="s">
        <v>8830</v>
      </c>
      <c r="D971" t="s">
        <v>330</v>
      </c>
      <c r="E971" s="2" t="s">
        <v>231</v>
      </c>
      <c r="F971" t="s">
        <v>13910</v>
      </c>
      <c r="G971" s="2" t="s">
        <v>6917</v>
      </c>
      <c r="H971" t="s">
        <v>13553</v>
      </c>
    </row>
    <row r="972" spans="1:8" x14ac:dyDescent="0.15">
      <c r="A972">
        <v>977</v>
      </c>
      <c r="B972" t="s">
        <v>2432</v>
      </c>
      <c r="C972" t="s">
        <v>8831</v>
      </c>
      <c r="D972" t="s">
        <v>330</v>
      </c>
      <c r="E972" s="2" t="s">
        <v>231</v>
      </c>
      <c r="F972" t="s">
        <v>13907</v>
      </c>
      <c r="G972" s="2" t="s">
        <v>6918</v>
      </c>
      <c r="H972" t="s">
        <v>13553</v>
      </c>
    </row>
    <row r="973" spans="1:8" x14ac:dyDescent="0.15">
      <c r="A973">
        <v>978</v>
      </c>
      <c r="B973" t="s">
        <v>2124</v>
      </c>
      <c r="C973" t="s">
        <v>8832</v>
      </c>
      <c r="D973" t="s">
        <v>330</v>
      </c>
      <c r="E973" s="2" t="s">
        <v>231</v>
      </c>
      <c r="F973" t="s">
        <v>13942</v>
      </c>
      <c r="G973" s="2" t="s">
        <v>6919</v>
      </c>
      <c r="H973" t="s">
        <v>13553</v>
      </c>
    </row>
    <row r="974" spans="1:8" x14ac:dyDescent="0.15">
      <c r="A974">
        <v>979</v>
      </c>
      <c r="B974" t="s">
        <v>2433</v>
      </c>
      <c r="C974" t="s">
        <v>8833</v>
      </c>
      <c r="D974" t="s">
        <v>330</v>
      </c>
      <c r="E974" s="2" t="s">
        <v>231</v>
      </c>
      <c r="F974" t="s">
        <v>13922</v>
      </c>
      <c r="G974" s="2" t="s">
        <v>6920</v>
      </c>
      <c r="H974" t="s">
        <v>13553</v>
      </c>
    </row>
    <row r="975" spans="1:8" x14ac:dyDescent="0.15">
      <c r="A975">
        <v>980</v>
      </c>
      <c r="B975" t="s">
        <v>1855</v>
      </c>
      <c r="C975" t="s">
        <v>8834</v>
      </c>
      <c r="D975" t="s">
        <v>330</v>
      </c>
      <c r="E975" s="2" t="s">
        <v>231</v>
      </c>
      <c r="F975" t="s">
        <v>13921</v>
      </c>
      <c r="G975" s="2" t="s">
        <v>6921</v>
      </c>
      <c r="H975" t="s">
        <v>13553</v>
      </c>
    </row>
    <row r="976" spans="1:8" x14ac:dyDescent="0.15">
      <c r="A976">
        <v>981</v>
      </c>
      <c r="B976" t="s">
        <v>2434</v>
      </c>
      <c r="C976" t="s">
        <v>8835</v>
      </c>
      <c r="D976" t="s">
        <v>330</v>
      </c>
      <c r="E976" s="2" t="s">
        <v>231</v>
      </c>
      <c r="F976" t="s">
        <v>13930</v>
      </c>
      <c r="G976" s="2" t="s">
        <v>6469</v>
      </c>
      <c r="H976" t="s">
        <v>13553</v>
      </c>
    </row>
    <row r="977" spans="1:8" x14ac:dyDescent="0.15">
      <c r="A977">
        <v>982</v>
      </c>
      <c r="B977" t="s">
        <v>1856</v>
      </c>
      <c r="C977" t="s">
        <v>8836</v>
      </c>
      <c r="D977" t="s">
        <v>330</v>
      </c>
      <c r="E977" s="2" t="s">
        <v>231</v>
      </c>
      <c r="F977" t="s">
        <v>13916</v>
      </c>
      <c r="G977" s="2" t="s">
        <v>6674</v>
      </c>
      <c r="H977" t="s">
        <v>13553</v>
      </c>
    </row>
    <row r="978" spans="1:8" x14ac:dyDescent="0.15">
      <c r="A978">
        <v>983</v>
      </c>
      <c r="B978" t="s">
        <v>2435</v>
      </c>
      <c r="C978" t="s">
        <v>8837</v>
      </c>
      <c r="D978" t="s">
        <v>330</v>
      </c>
      <c r="E978" s="2" t="s">
        <v>231</v>
      </c>
      <c r="F978" t="s">
        <v>13922</v>
      </c>
      <c r="G978" s="2" t="s">
        <v>6680</v>
      </c>
      <c r="H978" t="s">
        <v>13553</v>
      </c>
    </row>
    <row r="979" spans="1:8" x14ac:dyDescent="0.15">
      <c r="A979">
        <v>984</v>
      </c>
      <c r="B979" t="s">
        <v>2436</v>
      </c>
      <c r="C979" t="s">
        <v>8838</v>
      </c>
      <c r="D979" t="s">
        <v>330</v>
      </c>
      <c r="E979" s="2" t="s">
        <v>231</v>
      </c>
      <c r="F979" t="s">
        <v>13936</v>
      </c>
      <c r="G979" s="2" t="s">
        <v>6584</v>
      </c>
      <c r="H979" t="s">
        <v>13553</v>
      </c>
    </row>
    <row r="980" spans="1:8" x14ac:dyDescent="0.15">
      <c r="A980">
        <v>985</v>
      </c>
      <c r="B980" t="s">
        <v>1857</v>
      </c>
      <c r="C980" t="s">
        <v>8839</v>
      </c>
      <c r="D980" t="s">
        <v>330</v>
      </c>
      <c r="E980" s="2" t="s">
        <v>231</v>
      </c>
      <c r="F980" t="s">
        <v>13927</v>
      </c>
      <c r="G980" s="2" t="s">
        <v>6674</v>
      </c>
      <c r="H980" t="s">
        <v>13553</v>
      </c>
    </row>
    <row r="981" spans="1:8" x14ac:dyDescent="0.15">
      <c r="A981">
        <v>986</v>
      </c>
      <c r="B981" t="s">
        <v>2437</v>
      </c>
      <c r="C981" t="s">
        <v>8840</v>
      </c>
      <c r="D981" t="s">
        <v>330</v>
      </c>
      <c r="E981" s="2" t="s">
        <v>231</v>
      </c>
      <c r="F981" t="s">
        <v>13910</v>
      </c>
      <c r="G981" s="2" t="s">
        <v>6920</v>
      </c>
      <c r="H981" t="s">
        <v>13553</v>
      </c>
    </row>
    <row r="982" spans="1:8" x14ac:dyDescent="0.15">
      <c r="A982">
        <v>987</v>
      </c>
      <c r="B982" t="s">
        <v>2438</v>
      </c>
      <c r="C982" t="s">
        <v>8841</v>
      </c>
      <c r="D982" t="s">
        <v>330</v>
      </c>
      <c r="E982" s="2" t="s">
        <v>231</v>
      </c>
      <c r="F982" t="s">
        <v>13910</v>
      </c>
      <c r="G982" s="2" t="s">
        <v>6719</v>
      </c>
      <c r="H982" t="s">
        <v>13553</v>
      </c>
    </row>
    <row r="983" spans="1:8" x14ac:dyDescent="0.15">
      <c r="A983">
        <v>988</v>
      </c>
      <c r="B983" t="s">
        <v>1858</v>
      </c>
      <c r="C983" t="s">
        <v>8842</v>
      </c>
      <c r="D983" t="s">
        <v>330</v>
      </c>
      <c r="E983" s="2" t="s">
        <v>231</v>
      </c>
      <c r="F983" t="s">
        <v>13917</v>
      </c>
      <c r="G983" s="2" t="s">
        <v>6609</v>
      </c>
      <c r="H983" t="s">
        <v>13553</v>
      </c>
    </row>
    <row r="984" spans="1:8" x14ac:dyDescent="0.15">
      <c r="A984">
        <v>989</v>
      </c>
      <c r="B984" t="s">
        <v>2953</v>
      </c>
      <c r="C984" t="s">
        <v>8843</v>
      </c>
      <c r="D984" t="s">
        <v>330</v>
      </c>
      <c r="E984" s="2" t="s">
        <v>231</v>
      </c>
      <c r="F984" t="s">
        <v>13917</v>
      </c>
      <c r="G984" s="2" t="s">
        <v>6922</v>
      </c>
      <c r="H984" t="s">
        <v>13553</v>
      </c>
    </row>
    <row r="985" spans="1:8" x14ac:dyDescent="0.15">
      <c r="A985">
        <v>990</v>
      </c>
      <c r="B985" t="s">
        <v>2439</v>
      </c>
      <c r="C985" t="s">
        <v>8844</v>
      </c>
      <c r="D985" t="s">
        <v>330</v>
      </c>
      <c r="E985" s="2" t="s">
        <v>231</v>
      </c>
      <c r="F985" t="s">
        <v>13920</v>
      </c>
      <c r="G985" s="2" t="s">
        <v>6629</v>
      </c>
      <c r="H985" t="s">
        <v>13553</v>
      </c>
    </row>
    <row r="986" spans="1:8" x14ac:dyDescent="0.15">
      <c r="A986">
        <v>991</v>
      </c>
      <c r="B986" t="s">
        <v>1859</v>
      </c>
      <c r="C986" t="s">
        <v>8845</v>
      </c>
      <c r="D986" t="s">
        <v>330</v>
      </c>
      <c r="E986" s="2" t="s">
        <v>231</v>
      </c>
      <c r="F986" t="s">
        <v>13909</v>
      </c>
      <c r="G986" s="2" t="s">
        <v>6923</v>
      </c>
      <c r="H986" t="s">
        <v>13553</v>
      </c>
    </row>
    <row r="987" spans="1:8" x14ac:dyDescent="0.15">
      <c r="A987">
        <v>992</v>
      </c>
      <c r="B987" t="s">
        <v>1860</v>
      </c>
      <c r="C987" t="s">
        <v>8846</v>
      </c>
      <c r="D987" t="s">
        <v>330</v>
      </c>
      <c r="E987" s="2" t="s">
        <v>231</v>
      </c>
      <c r="F987" t="s">
        <v>13932</v>
      </c>
      <c r="G987" s="2" t="s">
        <v>6924</v>
      </c>
      <c r="H987" t="s">
        <v>13553</v>
      </c>
    </row>
    <row r="988" spans="1:8" x14ac:dyDescent="0.15">
      <c r="A988">
        <v>993</v>
      </c>
      <c r="B988" t="s">
        <v>1861</v>
      </c>
      <c r="C988" t="s">
        <v>8847</v>
      </c>
      <c r="D988" t="s">
        <v>330</v>
      </c>
      <c r="E988" s="2" t="s">
        <v>231</v>
      </c>
      <c r="F988" t="s">
        <v>13936</v>
      </c>
      <c r="G988" s="2" t="s">
        <v>6925</v>
      </c>
      <c r="H988" t="s">
        <v>13553</v>
      </c>
    </row>
    <row r="989" spans="1:8" x14ac:dyDescent="0.15">
      <c r="A989">
        <v>994</v>
      </c>
      <c r="B989" t="s">
        <v>1862</v>
      </c>
      <c r="C989" t="s">
        <v>8848</v>
      </c>
      <c r="D989" t="s">
        <v>330</v>
      </c>
      <c r="E989" s="2" t="s">
        <v>231</v>
      </c>
      <c r="F989" t="s">
        <v>13942</v>
      </c>
      <c r="G989" s="2" t="s">
        <v>6926</v>
      </c>
      <c r="H989" t="s">
        <v>13553</v>
      </c>
    </row>
    <row r="990" spans="1:8" x14ac:dyDescent="0.15">
      <c r="A990">
        <v>995</v>
      </c>
      <c r="B990" t="s">
        <v>1863</v>
      </c>
      <c r="C990" t="s">
        <v>8849</v>
      </c>
      <c r="D990" t="s">
        <v>330</v>
      </c>
      <c r="E990" s="2" t="s">
        <v>231</v>
      </c>
      <c r="F990" t="s">
        <v>13911</v>
      </c>
      <c r="G990" s="2" t="s">
        <v>6927</v>
      </c>
      <c r="H990" t="s">
        <v>13553</v>
      </c>
    </row>
    <row r="991" spans="1:8" x14ac:dyDescent="0.15">
      <c r="A991">
        <v>996</v>
      </c>
      <c r="B991" t="s">
        <v>1864</v>
      </c>
      <c r="C991" t="s">
        <v>8850</v>
      </c>
      <c r="D991" t="s">
        <v>330</v>
      </c>
      <c r="E991" s="2" t="s">
        <v>231</v>
      </c>
      <c r="F991" t="s">
        <v>13930</v>
      </c>
      <c r="G991" s="2" t="s">
        <v>6549</v>
      </c>
      <c r="H991" t="s">
        <v>13553</v>
      </c>
    </row>
    <row r="992" spans="1:8" x14ac:dyDescent="0.15">
      <c r="A992">
        <v>997</v>
      </c>
      <c r="B992" t="s">
        <v>2954</v>
      </c>
      <c r="C992" t="s">
        <v>8851</v>
      </c>
      <c r="D992" t="s">
        <v>330</v>
      </c>
      <c r="E992" s="2" t="s">
        <v>231</v>
      </c>
      <c r="F992" t="s">
        <v>13907</v>
      </c>
      <c r="G992" s="2" t="s">
        <v>6918</v>
      </c>
      <c r="H992" t="s">
        <v>13553</v>
      </c>
    </row>
    <row r="993" spans="1:8" x14ac:dyDescent="0.15">
      <c r="A993">
        <v>998</v>
      </c>
      <c r="B993" t="s">
        <v>2440</v>
      </c>
      <c r="C993" t="s">
        <v>8852</v>
      </c>
      <c r="D993" t="s">
        <v>330</v>
      </c>
      <c r="E993" s="2" t="s">
        <v>231</v>
      </c>
      <c r="F993" t="s">
        <v>13917</v>
      </c>
      <c r="G993" s="2" t="s">
        <v>6895</v>
      </c>
      <c r="H993" t="s">
        <v>13553</v>
      </c>
    </row>
    <row r="994" spans="1:8" x14ac:dyDescent="0.15">
      <c r="A994">
        <v>999</v>
      </c>
      <c r="B994" t="s">
        <v>2441</v>
      </c>
      <c r="C994" t="s">
        <v>8853</v>
      </c>
      <c r="D994" t="s">
        <v>330</v>
      </c>
      <c r="E994" s="2" t="s">
        <v>231</v>
      </c>
      <c r="F994" t="s">
        <v>13909</v>
      </c>
      <c r="G994" s="2" t="s">
        <v>6280</v>
      </c>
      <c r="H994" t="s">
        <v>13553</v>
      </c>
    </row>
    <row r="995" spans="1:8" x14ac:dyDescent="0.15">
      <c r="A995">
        <v>1000</v>
      </c>
      <c r="B995" t="s">
        <v>1865</v>
      </c>
      <c r="C995" t="s">
        <v>8854</v>
      </c>
      <c r="D995" t="s">
        <v>330</v>
      </c>
      <c r="E995" s="2" t="s">
        <v>231</v>
      </c>
      <c r="F995" t="s">
        <v>13910</v>
      </c>
      <c r="G995" s="2" t="s">
        <v>6928</v>
      </c>
      <c r="H995" t="s">
        <v>13553</v>
      </c>
    </row>
    <row r="996" spans="1:8" x14ac:dyDescent="0.15">
      <c r="A996">
        <v>1001</v>
      </c>
      <c r="B996" t="s">
        <v>1866</v>
      </c>
      <c r="C996" t="s">
        <v>8855</v>
      </c>
      <c r="D996" t="s">
        <v>330</v>
      </c>
      <c r="E996" s="2" t="s">
        <v>231</v>
      </c>
      <c r="F996" t="s">
        <v>13942</v>
      </c>
      <c r="G996" s="2" t="s">
        <v>6929</v>
      </c>
      <c r="H996" t="s">
        <v>13553</v>
      </c>
    </row>
    <row r="997" spans="1:8" x14ac:dyDescent="0.15">
      <c r="A997">
        <v>1002</v>
      </c>
      <c r="B997" t="s">
        <v>1867</v>
      </c>
      <c r="C997" t="s">
        <v>8856</v>
      </c>
      <c r="D997" t="s">
        <v>330</v>
      </c>
      <c r="E997" s="2" t="s">
        <v>231</v>
      </c>
      <c r="F997" t="s">
        <v>13939</v>
      </c>
      <c r="G997" s="2" t="s">
        <v>6930</v>
      </c>
      <c r="H997" t="s">
        <v>13553</v>
      </c>
    </row>
    <row r="998" spans="1:8" x14ac:dyDescent="0.15">
      <c r="A998">
        <v>1003</v>
      </c>
      <c r="B998" t="s">
        <v>2955</v>
      </c>
      <c r="C998" t="s">
        <v>8857</v>
      </c>
      <c r="D998" t="s">
        <v>330</v>
      </c>
      <c r="E998" s="2" t="s">
        <v>230</v>
      </c>
      <c r="F998" t="s">
        <v>13933</v>
      </c>
      <c r="G998" s="2" t="s">
        <v>6931</v>
      </c>
      <c r="H998" t="s">
        <v>13553</v>
      </c>
    </row>
    <row r="999" spans="1:8" x14ac:dyDescent="0.15">
      <c r="A999">
        <v>1004</v>
      </c>
      <c r="B999" t="s">
        <v>646</v>
      </c>
      <c r="C999" t="s">
        <v>8858</v>
      </c>
      <c r="D999" t="s">
        <v>330</v>
      </c>
      <c r="E999" s="2" t="s">
        <v>230</v>
      </c>
      <c r="F999" t="s">
        <v>13907</v>
      </c>
      <c r="G999" s="2" t="s">
        <v>6352</v>
      </c>
      <c r="H999" t="s">
        <v>13553</v>
      </c>
    </row>
    <row r="1000" spans="1:8" x14ac:dyDescent="0.15">
      <c r="A1000">
        <v>1005</v>
      </c>
      <c r="B1000" t="s">
        <v>3883</v>
      </c>
      <c r="C1000" t="s">
        <v>8859</v>
      </c>
      <c r="D1000" t="s">
        <v>330</v>
      </c>
      <c r="E1000" s="2" t="s">
        <v>230</v>
      </c>
      <c r="F1000" t="s">
        <v>13907</v>
      </c>
      <c r="G1000" s="2" t="s">
        <v>6311</v>
      </c>
      <c r="H1000" t="s">
        <v>13553</v>
      </c>
    </row>
    <row r="1001" spans="1:8" x14ac:dyDescent="0.15">
      <c r="A1001">
        <v>1006</v>
      </c>
      <c r="B1001" t="s">
        <v>2956</v>
      </c>
      <c r="C1001" t="s">
        <v>8860</v>
      </c>
      <c r="D1001" t="s">
        <v>330</v>
      </c>
      <c r="E1001" s="2" t="s">
        <v>230</v>
      </c>
      <c r="F1001" t="s">
        <v>13909</v>
      </c>
      <c r="G1001" s="2" t="s">
        <v>6475</v>
      </c>
      <c r="H1001" t="s">
        <v>13553</v>
      </c>
    </row>
    <row r="1002" spans="1:8" x14ac:dyDescent="0.15">
      <c r="A1002">
        <v>1007</v>
      </c>
      <c r="B1002" t="s">
        <v>2957</v>
      </c>
      <c r="C1002" t="s">
        <v>8861</v>
      </c>
      <c r="D1002" t="s">
        <v>330</v>
      </c>
      <c r="E1002" s="2" t="s">
        <v>230</v>
      </c>
      <c r="F1002" t="s">
        <v>13919</v>
      </c>
      <c r="G1002" s="2" t="s">
        <v>6932</v>
      </c>
      <c r="H1002" t="s">
        <v>13553</v>
      </c>
    </row>
    <row r="1003" spans="1:8" x14ac:dyDescent="0.15">
      <c r="A1003">
        <v>1008</v>
      </c>
      <c r="B1003" t="s">
        <v>4411</v>
      </c>
      <c r="C1003" t="s">
        <v>8862</v>
      </c>
      <c r="D1003" t="s">
        <v>330</v>
      </c>
      <c r="E1003" s="2" t="s">
        <v>230</v>
      </c>
      <c r="F1003" t="s">
        <v>13920</v>
      </c>
      <c r="G1003" s="2" t="s">
        <v>6266</v>
      </c>
      <c r="H1003" t="s">
        <v>13553</v>
      </c>
    </row>
    <row r="1004" spans="1:8" x14ac:dyDescent="0.15">
      <c r="A1004">
        <v>1009</v>
      </c>
      <c r="B1004" t="s">
        <v>2958</v>
      </c>
      <c r="C1004" t="s">
        <v>8863</v>
      </c>
      <c r="D1004" t="s">
        <v>330</v>
      </c>
      <c r="E1004" s="2" t="s">
        <v>230</v>
      </c>
      <c r="F1004" t="s">
        <v>13946</v>
      </c>
      <c r="G1004" s="2" t="s">
        <v>6933</v>
      </c>
      <c r="H1004" t="s">
        <v>13553</v>
      </c>
    </row>
    <row r="1005" spans="1:8" x14ac:dyDescent="0.15">
      <c r="A1005">
        <v>1010</v>
      </c>
      <c r="B1005" t="s">
        <v>4412</v>
      </c>
      <c r="C1005" t="s">
        <v>8864</v>
      </c>
      <c r="D1005" t="s">
        <v>330</v>
      </c>
      <c r="E1005" s="2" t="s">
        <v>230</v>
      </c>
      <c r="F1005" t="s">
        <v>13922</v>
      </c>
      <c r="G1005" s="2" t="s">
        <v>6934</v>
      </c>
      <c r="H1005" t="s">
        <v>13553</v>
      </c>
    </row>
    <row r="1006" spans="1:8" x14ac:dyDescent="0.15">
      <c r="A1006">
        <v>1011</v>
      </c>
      <c r="B1006" t="s">
        <v>2959</v>
      </c>
      <c r="C1006" t="s">
        <v>8865</v>
      </c>
      <c r="D1006" t="s">
        <v>330</v>
      </c>
      <c r="E1006" s="2" t="s">
        <v>230</v>
      </c>
      <c r="F1006" t="s">
        <v>13921</v>
      </c>
      <c r="G1006" s="2" t="s">
        <v>6935</v>
      </c>
      <c r="H1006" t="s">
        <v>13553</v>
      </c>
    </row>
    <row r="1007" spans="1:8" x14ac:dyDescent="0.15">
      <c r="A1007">
        <v>1012</v>
      </c>
      <c r="B1007" t="s">
        <v>4413</v>
      </c>
      <c r="C1007" t="s">
        <v>8866</v>
      </c>
      <c r="D1007" t="s">
        <v>330</v>
      </c>
      <c r="E1007" s="2" t="s">
        <v>230</v>
      </c>
      <c r="F1007" t="s">
        <v>13936</v>
      </c>
      <c r="G1007" s="2" t="s">
        <v>6936</v>
      </c>
      <c r="H1007" t="s">
        <v>13553</v>
      </c>
    </row>
    <row r="1008" spans="1:8" x14ac:dyDescent="0.15">
      <c r="A1008">
        <v>1013</v>
      </c>
      <c r="B1008" t="s">
        <v>4414</v>
      </c>
      <c r="C1008" t="s">
        <v>8867</v>
      </c>
      <c r="D1008" t="s">
        <v>330</v>
      </c>
      <c r="E1008" s="2" t="s">
        <v>230</v>
      </c>
      <c r="F1008" t="s">
        <v>13906</v>
      </c>
      <c r="G1008" s="2" t="s">
        <v>6937</v>
      </c>
      <c r="H1008" t="s">
        <v>13553</v>
      </c>
    </row>
    <row r="1009" spans="1:8" x14ac:dyDescent="0.15">
      <c r="A1009">
        <v>1014</v>
      </c>
      <c r="B1009" t="s">
        <v>2960</v>
      </c>
      <c r="C1009" t="s">
        <v>8868</v>
      </c>
      <c r="D1009" t="s">
        <v>330</v>
      </c>
      <c r="E1009" s="2" t="s">
        <v>230</v>
      </c>
      <c r="F1009" t="s">
        <v>13907</v>
      </c>
      <c r="G1009" s="2" t="s">
        <v>6938</v>
      </c>
      <c r="H1009" t="s">
        <v>13553</v>
      </c>
    </row>
    <row r="1010" spans="1:8" x14ac:dyDescent="0.15">
      <c r="A1010">
        <v>1015</v>
      </c>
      <c r="B1010" t="s">
        <v>2961</v>
      </c>
      <c r="C1010" t="s">
        <v>8869</v>
      </c>
      <c r="D1010" t="s">
        <v>330</v>
      </c>
      <c r="E1010" s="2" t="s">
        <v>230</v>
      </c>
      <c r="F1010" t="s">
        <v>13921</v>
      </c>
      <c r="G1010" s="2" t="s">
        <v>6939</v>
      </c>
      <c r="H1010" t="s">
        <v>13553</v>
      </c>
    </row>
    <row r="1011" spans="1:8" x14ac:dyDescent="0.15">
      <c r="A1011">
        <v>1016</v>
      </c>
      <c r="B1011" t="s">
        <v>2962</v>
      </c>
      <c r="C1011" t="s">
        <v>8870</v>
      </c>
      <c r="D1011" t="s">
        <v>330</v>
      </c>
      <c r="E1011" s="2" t="s">
        <v>230</v>
      </c>
      <c r="F1011" t="s">
        <v>13906</v>
      </c>
      <c r="G1011" s="2" t="s">
        <v>6940</v>
      </c>
      <c r="H1011" t="s">
        <v>13553</v>
      </c>
    </row>
    <row r="1012" spans="1:8" x14ac:dyDescent="0.15">
      <c r="A1012">
        <v>1017</v>
      </c>
      <c r="B1012" t="s">
        <v>3884</v>
      </c>
      <c r="C1012" t="s">
        <v>8871</v>
      </c>
      <c r="D1012" t="s">
        <v>330</v>
      </c>
      <c r="E1012" s="2" t="s">
        <v>230</v>
      </c>
      <c r="F1012" t="s">
        <v>13911</v>
      </c>
      <c r="G1012" s="2" t="s">
        <v>6678</v>
      </c>
      <c r="H1012" t="s">
        <v>13553</v>
      </c>
    </row>
    <row r="1013" spans="1:8" x14ac:dyDescent="0.15">
      <c r="A1013">
        <v>1018</v>
      </c>
      <c r="B1013" t="s">
        <v>2963</v>
      </c>
      <c r="C1013" t="s">
        <v>8872</v>
      </c>
      <c r="D1013" t="s">
        <v>330</v>
      </c>
      <c r="E1013" s="2" t="s">
        <v>230</v>
      </c>
      <c r="F1013" t="s">
        <v>13910</v>
      </c>
      <c r="G1013" s="2" t="s">
        <v>6941</v>
      </c>
      <c r="H1013" t="s">
        <v>13553</v>
      </c>
    </row>
    <row r="1014" spans="1:8" x14ac:dyDescent="0.15">
      <c r="A1014">
        <v>1019</v>
      </c>
      <c r="B1014" t="s">
        <v>3885</v>
      </c>
      <c r="C1014" t="s">
        <v>8873</v>
      </c>
      <c r="D1014" t="s">
        <v>330</v>
      </c>
      <c r="E1014" s="2" t="s">
        <v>230</v>
      </c>
      <c r="F1014" t="s">
        <v>13936</v>
      </c>
      <c r="G1014" s="2" t="s">
        <v>6735</v>
      </c>
      <c r="H1014" t="s">
        <v>13553</v>
      </c>
    </row>
    <row r="1015" spans="1:8" x14ac:dyDescent="0.15">
      <c r="A1015">
        <v>1020</v>
      </c>
      <c r="B1015" t="s">
        <v>4415</v>
      </c>
      <c r="C1015" t="s">
        <v>8874</v>
      </c>
      <c r="D1015" t="s">
        <v>330</v>
      </c>
      <c r="E1015" s="2" t="s">
        <v>7855</v>
      </c>
      <c r="F1015" t="s">
        <v>13906</v>
      </c>
      <c r="G1015" s="2" t="s">
        <v>6361</v>
      </c>
      <c r="H1015" t="s">
        <v>13553</v>
      </c>
    </row>
    <row r="1016" spans="1:8" x14ac:dyDescent="0.15">
      <c r="A1016">
        <v>1021</v>
      </c>
      <c r="B1016" t="s">
        <v>4416</v>
      </c>
      <c r="C1016" t="s">
        <v>8875</v>
      </c>
      <c r="D1016" t="s">
        <v>330</v>
      </c>
      <c r="E1016" s="2" t="s">
        <v>7855</v>
      </c>
      <c r="F1016" t="s">
        <v>13945</v>
      </c>
      <c r="G1016" s="2" t="s">
        <v>6447</v>
      </c>
      <c r="H1016" t="s">
        <v>13553</v>
      </c>
    </row>
    <row r="1017" spans="1:8" x14ac:dyDescent="0.15">
      <c r="A1017">
        <v>1022</v>
      </c>
      <c r="B1017" t="s">
        <v>4417</v>
      </c>
      <c r="C1017" t="s">
        <v>8876</v>
      </c>
      <c r="D1017" t="s">
        <v>330</v>
      </c>
      <c r="E1017" s="2" t="s">
        <v>7855</v>
      </c>
      <c r="F1017" t="s">
        <v>13924</v>
      </c>
      <c r="G1017" s="2" t="s">
        <v>6942</v>
      </c>
      <c r="H1017" t="s">
        <v>13553</v>
      </c>
    </row>
    <row r="1018" spans="1:8" x14ac:dyDescent="0.15">
      <c r="A1018">
        <v>1023</v>
      </c>
      <c r="B1018" t="s">
        <v>4418</v>
      </c>
      <c r="C1018" t="s">
        <v>8877</v>
      </c>
      <c r="D1018" t="s">
        <v>330</v>
      </c>
      <c r="E1018" s="2" t="s">
        <v>7855</v>
      </c>
      <c r="F1018" t="s">
        <v>13909</v>
      </c>
      <c r="G1018" s="2" t="s">
        <v>6757</v>
      </c>
      <c r="H1018" t="s">
        <v>13553</v>
      </c>
    </row>
    <row r="1019" spans="1:8" x14ac:dyDescent="0.15">
      <c r="A1019">
        <v>1024</v>
      </c>
      <c r="B1019" t="s">
        <v>4419</v>
      </c>
      <c r="C1019" t="s">
        <v>8878</v>
      </c>
      <c r="D1019" t="s">
        <v>330</v>
      </c>
      <c r="E1019" s="2" t="s">
        <v>7855</v>
      </c>
      <c r="F1019" t="s">
        <v>13935</v>
      </c>
      <c r="G1019" s="2" t="s">
        <v>6943</v>
      </c>
      <c r="H1019" t="s">
        <v>13553</v>
      </c>
    </row>
    <row r="1020" spans="1:8" x14ac:dyDescent="0.15">
      <c r="A1020">
        <v>1025</v>
      </c>
      <c r="B1020" t="s">
        <v>4420</v>
      </c>
      <c r="C1020" t="s">
        <v>8879</v>
      </c>
      <c r="D1020" t="s">
        <v>330</v>
      </c>
      <c r="E1020" s="2" t="s">
        <v>7855</v>
      </c>
      <c r="F1020" t="s">
        <v>13943</v>
      </c>
      <c r="G1020" s="2" t="s">
        <v>6944</v>
      </c>
      <c r="H1020" t="s">
        <v>13553</v>
      </c>
    </row>
    <row r="1021" spans="1:8" x14ac:dyDescent="0.15">
      <c r="A1021">
        <v>1026</v>
      </c>
      <c r="B1021" t="s">
        <v>4421</v>
      </c>
      <c r="C1021" t="s">
        <v>8880</v>
      </c>
      <c r="D1021" t="s">
        <v>330</v>
      </c>
      <c r="E1021" s="2" t="s">
        <v>7855</v>
      </c>
      <c r="F1021" t="s">
        <v>13907</v>
      </c>
      <c r="G1021" s="2" t="s">
        <v>6905</v>
      </c>
      <c r="H1021" t="s">
        <v>13553</v>
      </c>
    </row>
    <row r="1022" spans="1:8" x14ac:dyDescent="0.15">
      <c r="A1022">
        <v>1027</v>
      </c>
      <c r="B1022" t="s">
        <v>4422</v>
      </c>
      <c r="C1022" t="s">
        <v>8881</v>
      </c>
      <c r="D1022" t="s">
        <v>330</v>
      </c>
      <c r="E1022" s="2" t="s">
        <v>7855</v>
      </c>
      <c r="F1022" t="s">
        <v>13939</v>
      </c>
      <c r="G1022" s="2" t="s">
        <v>6945</v>
      </c>
      <c r="H1022" t="s">
        <v>13553</v>
      </c>
    </row>
    <row r="1023" spans="1:8" x14ac:dyDescent="0.15">
      <c r="A1023">
        <v>1028</v>
      </c>
      <c r="B1023" t="s">
        <v>4423</v>
      </c>
      <c r="C1023" t="s">
        <v>8882</v>
      </c>
      <c r="D1023" t="s">
        <v>330</v>
      </c>
      <c r="E1023" s="2" t="s">
        <v>7855</v>
      </c>
      <c r="F1023" t="s">
        <v>13907</v>
      </c>
      <c r="G1023" s="2" t="s">
        <v>6510</v>
      </c>
      <c r="H1023" t="s">
        <v>13553</v>
      </c>
    </row>
    <row r="1024" spans="1:8" x14ac:dyDescent="0.15">
      <c r="A1024">
        <v>1029</v>
      </c>
      <c r="B1024" t="s">
        <v>4424</v>
      </c>
      <c r="C1024" t="s">
        <v>8883</v>
      </c>
      <c r="D1024" t="s">
        <v>330</v>
      </c>
      <c r="E1024" s="2" t="s">
        <v>7855</v>
      </c>
      <c r="F1024" t="s">
        <v>13910</v>
      </c>
      <c r="G1024" s="2" t="s">
        <v>6946</v>
      </c>
      <c r="H1024" t="s">
        <v>13553</v>
      </c>
    </row>
    <row r="1025" spans="1:8" x14ac:dyDescent="0.15">
      <c r="A1025">
        <v>1030</v>
      </c>
      <c r="B1025" t="s">
        <v>4425</v>
      </c>
      <c r="C1025" t="s">
        <v>8884</v>
      </c>
      <c r="D1025" t="s">
        <v>330</v>
      </c>
      <c r="E1025" s="2" t="s">
        <v>7855</v>
      </c>
      <c r="F1025" t="s">
        <v>13911</v>
      </c>
      <c r="G1025" s="2" t="s">
        <v>6660</v>
      </c>
      <c r="H1025" t="s">
        <v>13553</v>
      </c>
    </row>
    <row r="1026" spans="1:8" x14ac:dyDescent="0.15">
      <c r="A1026">
        <v>1031</v>
      </c>
      <c r="B1026" t="s">
        <v>4426</v>
      </c>
      <c r="C1026" t="s">
        <v>8885</v>
      </c>
      <c r="D1026" t="s">
        <v>330</v>
      </c>
      <c r="E1026" s="2" t="s">
        <v>7855</v>
      </c>
      <c r="F1026" t="s">
        <v>13944</v>
      </c>
      <c r="G1026" s="2" t="s">
        <v>6365</v>
      </c>
      <c r="H1026" t="s">
        <v>13553</v>
      </c>
    </row>
    <row r="1027" spans="1:8" x14ac:dyDescent="0.15">
      <c r="A1027">
        <v>1032</v>
      </c>
      <c r="B1027" t="s">
        <v>4427</v>
      </c>
      <c r="C1027" t="s">
        <v>8886</v>
      </c>
      <c r="D1027" t="s">
        <v>330</v>
      </c>
      <c r="E1027" s="2" t="s">
        <v>7855</v>
      </c>
      <c r="F1027" t="s">
        <v>13922</v>
      </c>
      <c r="G1027" s="2" t="s">
        <v>6516</v>
      </c>
      <c r="H1027" t="s">
        <v>13553</v>
      </c>
    </row>
    <row r="1028" spans="1:8" x14ac:dyDescent="0.15">
      <c r="A1028">
        <v>1033</v>
      </c>
      <c r="B1028" t="s">
        <v>4428</v>
      </c>
      <c r="C1028" t="s">
        <v>8887</v>
      </c>
      <c r="D1028" t="s">
        <v>330</v>
      </c>
      <c r="E1028" s="2" t="s">
        <v>7855</v>
      </c>
      <c r="F1028" t="s">
        <v>13907</v>
      </c>
      <c r="G1028" s="2" t="s">
        <v>6947</v>
      </c>
      <c r="H1028" t="s">
        <v>13553</v>
      </c>
    </row>
    <row r="1029" spans="1:8" x14ac:dyDescent="0.15">
      <c r="A1029">
        <v>1034</v>
      </c>
      <c r="B1029" t="s">
        <v>653</v>
      </c>
      <c r="C1029" t="s">
        <v>8888</v>
      </c>
      <c r="D1029" t="s">
        <v>315</v>
      </c>
      <c r="E1029" s="2" t="s">
        <v>232</v>
      </c>
      <c r="F1029" t="s">
        <v>13915</v>
      </c>
      <c r="G1029" s="2" t="s">
        <v>6247</v>
      </c>
      <c r="H1029" t="s">
        <v>13553</v>
      </c>
    </row>
    <row r="1030" spans="1:8" x14ac:dyDescent="0.15">
      <c r="A1030">
        <v>1035</v>
      </c>
      <c r="B1030" t="s">
        <v>654</v>
      </c>
      <c r="C1030" t="s">
        <v>8889</v>
      </c>
      <c r="D1030" t="s">
        <v>315</v>
      </c>
      <c r="E1030" s="2" t="s">
        <v>232</v>
      </c>
      <c r="F1030" t="s">
        <v>13949</v>
      </c>
      <c r="G1030" s="2" t="s">
        <v>6948</v>
      </c>
      <c r="H1030" t="s">
        <v>13553</v>
      </c>
    </row>
    <row r="1031" spans="1:8" x14ac:dyDescent="0.15">
      <c r="A1031">
        <v>1036</v>
      </c>
      <c r="B1031" t="s">
        <v>656</v>
      </c>
      <c r="C1031" t="s">
        <v>8890</v>
      </c>
      <c r="D1031" t="s">
        <v>315</v>
      </c>
      <c r="E1031" s="2" t="s">
        <v>232</v>
      </c>
      <c r="F1031" t="s">
        <v>13949</v>
      </c>
      <c r="G1031" s="2" t="s">
        <v>6949</v>
      </c>
      <c r="H1031" t="s">
        <v>13553</v>
      </c>
    </row>
    <row r="1032" spans="1:8" x14ac:dyDescent="0.15">
      <c r="A1032">
        <v>1037</v>
      </c>
      <c r="B1032" t="s">
        <v>657</v>
      </c>
      <c r="C1032" t="s">
        <v>8891</v>
      </c>
      <c r="D1032" t="s">
        <v>315</v>
      </c>
      <c r="E1032" s="2" t="s">
        <v>232</v>
      </c>
      <c r="F1032" t="s">
        <v>13949</v>
      </c>
      <c r="G1032" s="2" t="s">
        <v>6950</v>
      </c>
      <c r="H1032" t="s">
        <v>13553</v>
      </c>
    </row>
    <row r="1033" spans="1:8" x14ac:dyDescent="0.15">
      <c r="A1033">
        <v>1038</v>
      </c>
      <c r="B1033" t="s">
        <v>660</v>
      </c>
      <c r="C1033" t="s">
        <v>8892</v>
      </c>
      <c r="D1033" t="s">
        <v>315</v>
      </c>
      <c r="E1033" s="2" t="s">
        <v>232</v>
      </c>
      <c r="F1033" t="s">
        <v>13916</v>
      </c>
      <c r="G1033" s="2" t="s">
        <v>6951</v>
      </c>
      <c r="H1033" t="s">
        <v>13553</v>
      </c>
    </row>
    <row r="1034" spans="1:8" x14ac:dyDescent="0.15">
      <c r="A1034">
        <v>1039</v>
      </c>
      <c r="B1034" t="s">
        <v>662</v>
      </c>
      <c r="C1034" t="s">
        <v>8893</v>
      </c>
      <c r="D1034" t="s">
        <v>315</v>
      </c>
      <c r="E1034" s="2" t="s">
        <v>232</v>
      </c>
      <c r="F1034" t="s">
        <v>13949</v>
      </c>
      <c r="G1034" s="2" t="s">
        <v>6485</v>
      </c>
      <c r="H1034" t="s">
        <v>13553</v>
      </c>
    </row>
    <row r="1035" spans="1:8" x14ac:dyDescent="0.15">
      <c r="A1035">
        <v>1040</v>
      </c>
      <c r="B1035" t="s">
        <v>664</v>
      </c>
      <c r="C1035" t="s">
        <v>8894</v>
      </c>
      <c r="D1035" t="s">
        <v>315</v>
      </c>
      <c r="E1035" s="2" t="s">
        <v>232</v>
      </c>
      <c r="F1035" t="s">
        <v>13949</v>
      </c>
      <c r="G1035" s="2" t="s">
        <v>6807</v>
      </c>
      <c r="H1035" t="s">
        <v>13553</v>
      </c>
    </row>
    <row r="1036" spans="1:8" x14ac:dyDescent="0.15">
      <c r="A1036">
        <v>1041</v>
      </c>
      <c r="B1036" t="s">
        <v>665</v>
      </c>
      <c r="C1036" t="s">
        <v>8895</v>
      </c>
      <c r="D1036" t="s">
        <v>315</v>
      </c>
      <c r="E1036" s="2" t="s">
        <v>232</v>
      </c>
      <c r="F1036" t="s">
        <v>13938</v>
      </c>
      <c r="G1036" s="2" t="s">
        <v>6952</v>
      </c>
      <c r="H1036" t="s">
        <v>13553</v>
      </c>
    </row>
    <row r="1037" spans="1:8" x14ac:dyDescent="0.15">
      <c r="A1037">
        <v>1042</v>
      </c>
      <c r="B1037" t="s">
        <v>666</v>
      </c>
      <c r="C1037" t="s">
        <v>8896</v>
      </c>
      <c r="D1037" t="s">
        <v>315</v>
      </c>
      <c r="E1037" s="2" t="s">
        <v>232</v>
      </c>
      <c r="F1037" t="s">
        <v>13949</v>
      </c>
      <c r="G1037" s="2" t="s">
        <v>6252</v>
      </c>
      <c r="H1037" t="s">
        <v>13553</v>
      </c>
    </row>
    <row r="1038" spans="1:8" x14ac:dyDescent="0.15">
      <c r="A1038">
        <v>1043</v>
      </c>
      <c r="B1038" t="s">
        <v>667</v>
      </c>
      <c r="C1038" t="s">
        <v>8897</v>
      </c>
      <c r="D1038" t="s">
        <v>315</v>
      </c>
      <c r="E1038" s="2" t="s">
        <v>232</v>
      </c>
      <c r="F1038" t="s">
        <v>13933</v>
      </c>
      <c r="G1038" s="2" t="s">
        <v>6537</v>
      </c>
      <c r="H1038" t="s">
        <v>13553</v>
      </c>
    </row>
    <row r="1039" spans="1:8" x14ac:dyDescent="0.15">
      <c r="A1039">
        <v>1044</v>
      </c>
      <c r="B1039" t="s">
        <v>668</v>
      </c>
      <c r="C1039" t="s">
        <v>8898</v>
      </c>
      <c r="D1039" t="s">
        <v>315</v>
      </c>
      <c r="E1039" s="2" t="s">
        <v>232</v>
      </c>
      <c r="F1039" t="s">
        <v>13945</v>
      </c>
      <c r="G1039" s="2" t="s">
        <v>6483</v>
      </c>
      <c r="H1039" t="s">
        <v>13553</v>
      </c>
    </row>
    <row r="1040" spans="1:8" x14ac:dyDescent="0.15">
      <c r="A1040">
        <v>1045</v>
      </c>
      <c r="B1040" t="s">
        <v>669</v>
      </c>
      <c r="C1040" t="s">
        <v>8899</v>
      </c>
      <c r="D1040" t="s">
        <v>315</v>
      </c>
      <c r="E1040" s="2" t="s">
        <v>232</v>
      </c>
      <c r="F1040" t="s">
        <v>13949</v>
      </c>
      <c r="G1040" s="2" t="s">
        <v>6571</v>
      </c>
      <c r="H1040" t="s">
        <v>13553</v>
      </c>
    </row>
    <row r="1041" spans="1:8" x14ac:dyDescent="0.15">
      <c r="A1041">
        <v>1046</v>
      </c>
      <c r="B1041" t="s">
        <v>670</v>
      </c>
      <c r="C1041" t="s">
        <v>8900</v>
      </c>
      <c r="D1041" t="s">
        <v>315</v>
      </c>
      <c r="E1041" s="2" t="s">
        <v>232</v>
      </c>
      <c r="F1041" t="s">
        <v>13945</v>
      </c>
      <c r="G1041" s="2" t="s">
        <v>6612</v>
      </c>
      <c r="H1041" t="s">
        <v>13553</v>
      </c>
    </row>
    <row r="1042" spans="1:8" x14ac:dyDescent="0.15">
      <c r="A1042">
        <v>1047</v>
      </c>
      <c r="B1042" t="s">
        <v>671</v>
      </c>
      <c r="C1042" t="s">
        <v>8901</v>
      </c>
      <c r="D1042" t="s">
        <v>315</v>
      </c>
      <c r="E1042" s="2" t="s">
        <v>232</v>
      </c>
      <c r="F1042" t="s">
        <v>13949</v>
      </c>
      <c r="G1042" s="2" t="s">
        <v>6334</v>
      </c>
      <c r="H1042" t="s">
        <v>13553</v>
      </c>
    </row>
    <row r="1043" spans="1:8" x14ac:dyDescent="0.15">
      <c r="A1043">
        <v>1048</v>
      </c>
      <c r="B1043" t="s">
        <v>672</v>
      </c>
      <c r="C1043" t="s">
        <v>8828</v>
      </c>
      <c r="D1043" t="s">
        <v>315</v>
      </c>
      <c r="E1043" s="2" t="s">
        <v>232</v>
      </c>
      <c r="F1043" t="s">
        <v>13949</v>
      </c>
      <c r="G1043" s="2" t="s">
        <v>6538</v>
      </c>
      <c r="H1043" t="s">
        <v>13553</v>
      </c>
    </row>
    <row r="1044" spans="1:8" x14ac:dyDescent="0.15">
      <c r="A1044">
        <v>1049</v>
      </c>
      <c r="B1044" t="s">
        <v>674</v>
      </c>
      <c r="C1044" t="s">
        <v>8902</v>
      </c>
      <c r="D1044" t="s">
        <v>315</v>
      </c>
      <c r="E1044" s="2" t="s">
        <v>231</v>
      </c>
      <c r="F1044" t="s">
        <v>13918</v>
      </c>
      <c r="G1044" s="2" t="s">
        <v>6491</v>
      </c>
      <c r="H1044" t="s">
        <v>13553</v>
      </c>
    </row>
    <row r="1045" spans="1:8" x14ac:dyDescent="0.15">
      <c r="A1045">
        <v>1050</v>
      </c>
      <c r="B1045" t="s">
        <v>675</v>
      </c>
      <c r="C1045" t="s">
        <v>8903</v>
      </c>
      <c r="D1045" t="s">
        <v>315</v>
      </c>
      <c r="E1045" s="2" t="s">
        <v>231</v>
      </c>
      <c r="F1045" t="s">
        <v>13938</v>
      </c>
      <c r="G1045" s="2" t="s">
        <v>6953</v>
      </c>
      <c r="H1045" t="s">
        <v>13553</v>
      </c>
    </row>
    <row r="1046" spans="1:8" x14ac:dyDescent="0.15">
      <c r="A1046">
        <v>1051</v>
      </c>
      <c r="B1046" t="s">
        <v>676</v>
      </c>
      <c r="C1046" t="s">
        <v>8904</v>
      </c>
      <c r="D1046" t="s">
        <v>315</v>
      </c>
      <c r="E1046" s="2" t="s">
        <v>231</v>
      </c>
      <c r="F1046" t="s">
        <v>13949</v>
      </c>
      <c r="G1046" s="2" t="s">
        <v>6954</v>
      </c>
      <c r="H1046" t="s">
        <v>13553</v>
      </c>
    </row>
    <row r="1047" spans="1:8" x14ac:dyDescent="0.15">
      <c r="A1047">
        <v>1052</v>
      </c>
      <c r="B1047" t="s">
        <v>677</v>
      </c>
      <c r="C1047" t="s">
        <v>8905</v>
      </c>
      <c r="D1047" t="s">
        <v>315</v>
      </c>
      <c r="E1047" s="2" t="s">
        <v>231</v>
      </c>
      <c r="F1047" t="s">
        <v>13948</v>
      </c>
      <c r="G1047" s="2" t="s">
        <v>6955</v>
      </c>
      <c r="H1047" t="s">
        <v>13553</v>
      </c>
    </row>
    <row r="1048" spans="1:8" x14ac:dyDescent="0.15">
      <c r="A1048">
        <v>1053</v>
      </c>
      <c r="B1048" t="s">
        <v>678</v>
      </c>
      <c r="C1048" t="s">
        <v>8906</v>
      </c>
      <c r="D1048" t="s">
        <v>315</v>
      </c>
      <c r="E1048" s="2" t="s">
        <v>231</v>
      </c>
      <c r="F1048" t="s">
        <v>13949</v>
      </c>
      <c r="G1048" s="2" t="s">
        <v>6956</v>
      </c>
      <c r="H1048" t="s">
        <v>13553</v>
      </c>
    </row>
    <row r="1049" spans="1:8" x14ac:dyDescent="0.15">
      <c r="A1049">
        <v>1054</v>
      </c>
      <c r="B1049" t="s">
        <v>679</v>
      </c>
      <c r="C1049" t="s">
        <v>8907</v>
      </c>
      <c r="D1049" t="s">
        <v>315</v>
      </c>
      <c r="E1049" s="2" t="s">
        <v>231</v>
      </c>
      <c r="F1049" t="s">
        <v>13949</v>
      </c>
      <c r="G1049" s="2" t="s">
        <v>6957</v>
      </c>
      <c r="H1049" t="s">
        <v>13553</v>
      </c>
    </row>
    <row r="1050" spans="1:8" x14ac:dyDescent="0.15">
      <c r="A1050">
        <v>1055</v>
      </c>
      <c r="B1050" t="s">
        <v>681</v>
      </c>
      <c r="C1050" t="s">
        <v>8908</v>
      </c>
      <c r="D1050" t="s">
        <v>315</v>
      </c>
      <c r="E1050" s="2" t="s">
        <v>231</v>
      </c>
      <c r="F1050" t="s">
        <v>13916</v>
      </c>
      <c r="G1050" s="2" t="s">
        <v>6777</v>
      </c>
      <c r="H1050" t="s">
        <v>13553</v>
      </c>
    </row>
    <row r="1051" spans="1:8" x14ac:dyDescent="0.15">
      <c r="A1051">
        <v>1056</v>
      </c>
      <c r="B1051" t="s">
        <v>683</v>
      </c>
      <c r="C1051" t="s">
        <v>8909</v>
      </c>
      <c r="D1051" t="s">
        <v>315</v>
      </c>
      <c r="E1051" s="2" t="s">
        <v>231</v>
      </c>
      <c r="F1051" t="s">
        <v>13949</v>
      </c>
      <c r="G1051" s="2" t="s">
        <v>6958</v>
      </c>
      <c r="H1051" t="s">
        <v>13553</v>
      </c>
    </row>
    <row r="1052" spans="1:8" x14ac:dyDescent="0.15">
      <c r="A1052">
        <v>1057</v>
      </c>
      <c r="B1052" t="s">
        <v>684</v>
      </c>
      <c r="C1052" t="s">
        <v>8910</v>
      </c>
      <c r="D1052" t="s">
        <v>315</v>
      </c>
      <c r="E1052" s="2" t="s">
        <v>231</v>
      </c>
      <c r="F1052" t="s">
        <v>13949</v>
      </c>
      <c r="G1052" s="2" t="s">
        <v>6959</v>
      </c>
      <c r="H1052" t="s">
        <v>13553</v>
      </c>
    </row>
    <row r="1053" spans="1:8" x14ac:dyDescent="0.15">
      <c r="A1053">
        <v>1058</v>
      </c>
      <c r="B1053" t="s">
        <v>685</v>
      </c>
      <c r="C1053" t="s">
        <v>8911</v>
      </c>
      <c r="D1053" t="s">
        <v>315</v>
      </c>
      <c r="E1053" s="2" t="s">
        <v>231</v>
      </c>
      <c r="F1053" t="s">
        <v>13919</v>
      </c>
      <c r="G1053" s="2" t="s">
        <v>6960</v>
      </c>
      <c r="H1053" t="s">
        <v>13553</v>
      </c>
    </row>
    <row r="1054" spans="1:8" x14ac:dyDescent="0.15">
      <c r="A1054">
        <v>1059</v>
      </c>
      <c r="B1054" t="s">
        <v>686</v>
      </c>
      <c r="C1054" t="s">
        <v>8912</v>
      </c>
      <c r="D1054" t="s">
        <v>315</v>
      </c>
      <c r="E1054" s="2" t="s">
        <v>231</v>
      </c>
      <c r="F1054" t="s">
        <v>13921</v>
      </c>
      <c r="G1054" s="2" t="s">
        <v>6470</v>
      </c>
      <c r="H1054" t="s">
        <v>13553</v>
      </c>
    </row>
    <row r="1055" spans="1:8" x14ac:dyDescent="0.15">
      <c r="A1055">
        <v>1060</v>
      </c>
      <c r="B1055" t="s">
        <v>4429</v>
      </c>
      <c r="C1055" t="s">
        <v>8913</v>
      </c>
      <c r="D1055" t="s">
        <v>315</v>
      </c>
      <c r="E1055" s="2" t="s">
        <v>231</v>
      </c>
      <c r="F1055" t="s">
        <v>13949</v>
      </c>
      <c r="G1055" s="2" t="s">
        <v>6674</v>
      </c>
      <c r="H1055" t="s">
        <v>13554</v>
      </c>
    </row>
    <row r="1056" spans="1:8" x14ac:dyDescent="0.15">
      <c r="A1056">
        <v>1061</v>
      </c>
      <c r="B1056" t="s">
        <v>2835</v>
      </c>
      <c r="C1056" t="s">
        <v>8914</v>
      </c>
      <c r="D1056" t="s">
        <v>315</v>
      </c>
      <c r="E1056" s="2" t="s">
        <v>230</v>
      </c>
      <c r="F1056" t="s">
        <v>13949</v>
      </c>
      <c r="G1056" s="2" t="s">
        <v>6608</v>
      </c>
      <c r="H1056" t="s">
        <v>13553</v>
      </c>
    </row>
    <row r="1057" spans="1:8" x14ac:dyDescent="0.15">
      <c r="A1057">
        <v>1062</v>
      </c>
      <c r="B1057" t="s">
        <v>2836</v>
      </c>
      <c r="C1057" t="s">
        <v>8915</v>
      </c>
      <c r="D1057" t="s">
        <v>315</v>
      </c>
      <c r="E1057" s="2" t="s">
        <v>230</v>
      </c>
      <c r="F1057" t="s">
        <v>13949</v>
      </c>
      <c r="G1057" s="2" t="s">
        <v>6691</v>
      </c>
      <c r="H1057" t="s">
        <v>13553</v>
      </c>
    </row>
    <row r="1058" spans="1:8" x14ac:dyDescent="0.15">
      <c r="A1058">
        <v>1063</v>
      </c>
      <c r="B1058" t="s">
        <v>2837</v>
      </c>
      <c r="C1058" t="s">
        <v>8916</v>
      </c>
      <c r="D1058" t="s">
        <v>315</v>
      </c>
      <c r="E1058" s="2" t="s">
        <v>230</v>
      </c>
      <c r="F1058" t="s">
        <v>13949</v>
      </c>
      <c r="G1058" s="2" t="s">
        <v>6961</v>
      </c>
      <c r="H1058" t="s">
        <v>13553</v>
      </c>
    </row>
    <row r="1059" spans="1:8" x14ac:dyDescent="0.15">
      <c r="A1059">
        <v>1064</v>
      </c>
      <c r="B1059" t="s">
        <v>2838</v>
      </c>
      <c r="C1059" t="s">
        <v>8917</v>
      </c>
      <c r="D1059" t="s">
        <v>315</v>
      </c>
      <c r="E1059" s="2" t="s">
        <v>230</v>
      </c>
      <c r="F1059" t="s">
        <v>13949</v>
      </c>
      <c r="G1059" s="2" t="s">
        <v>6962</v>
      </c>
      <c r="H1059" t="s">
        <v>13553</v>
      </c>
    </row>
    <row r="1060" spans="1:8" x14ac:dyDescent="0.15">
      <c r="A1060">
        <v>1065</v>
      </c>
      <c r="B1060" t="s">
        <v>4430</v>
      </c>
      <c r="C1060" t="s">
        <v>8918</v>
      </c>
      <c r="D1060" t="s">
        <v>315</v>
      </c>
      <c r="E1060" s="2" t="s">
        <v>230</v>
      </c>
      <c r="F1060" t="s">
        <v>13949</v>
      </c>
      <c r="G1060" s="2" t="s">
        <v>6932</v>
      </c>
      <c r="H1060" t="s">
        <v>13553</v>
      </c>
    </row>
    <row r="1061" spans="1:8" x14ac:dyDescent="0.15">
      <c r="A1061">
        <v>1066</v>
      </c>
      <c r="B1061" t="s">
        <v>2839</v>
      </c>
      <c r="C1061" t="s">
        <v>8919</v>
      </c>
      <c r="D1061" t="s">
        <v>315</v>
      </c>
      <c r="E1061" s="2" t="s">
        <v>230</v>
      </c>
      <c r="F1061" t="s">
        <v>13949</v>
      </c>
      <c r="G1061" s="2" t="s">
        <v>6425</v>
      </c>
      <c r="H1061" t="s">
        <v>13553</v>
      </c>
    </row>
    <row r="1062" spans="1:8" x14ac:dyDescent="0.15">
      <c r="A1062">
        <v>1067</v>
      </c>
      <c r="B1062" t="s">
        <v>2840</v>
      </c>
      <c r="C1062" t="s">
        <v>8920</v>
      </c>
      <c r="D1062" t="s">
        <v>315</v>
      </c>
      <c r="E1062" s="2" t="s">
        <v>230</v>
      </c>
      <c r="F1062" t="s">
        <v>13949</v>
      </c>
      <c r="G1062" s="2" t="s">
        <v>6698</v>
      </c>
      <c r="H1062" t="s">
        <v>13553</v>
      </c>
    </row>
    <row r="1063" spans="1:8" x14ac:dyDescent="0.15">
      <c r="A1063">
        <v>1068</v>
      </c>
      <c r="B1063" t="s">
        <v>2841</v>
      </c>
      <c r="C1063" t="s">
        <v>8368</v>
      </c>
      <c r="D1063" t="s">
        <v>315</v>
      </c>
      <c r="E1063" s="2" t="s">
        <v>230</v>
      </c>
      <c r="F1063" t="s">
        <v>13922</v>
      </c>
      <c r="G1063" s="2" t="s">
        <v>6963</v>
      </c>
      <c r="H1063" t="s">
        <v>13553</v>
      </c>
    </row>
    <row r="1064" spans="1:8" x14ac:dyDescent="0.15">
      <c r="A1064">
        <v>1069</v>
      </c>
      <c r="B1064" t="s">
        <v>2842</v>
      </c>
      <c r="C1064" t="s">
        <v>8921</v>
      </c>
      <c r="D1064" t="s">
        <v>315</v>
      </c>
      <c r="E1064" s="2" t="s">
        <v>230</v>
      </c>
      <c r="F1064" t="s">
        <v>13949</v>
      </c>
      <c r="G1064" s="2" t="s">
        <v>6556</v>
      </c>
      <c r="H1064" t="s">
        <v>13553</v>
      </c>
    </row>
    <row r="1065" spans="1:8" x14ac:dyDescent="0.15">
      <c r="A1065">
        <v>1070</v>
      </c>
      <c r="B1065" t="s">
        <v>2843</v>
      </c>
      <c r="C1065" t="s">
        <v>8922</v>
      </c>
      <c r="D1065" t="s">
        <v>315</v>
      </c>
      <c r="E1065" s="2" t="s">
        <v>230</v>
      </c>
      <c r="F1065" t="s">
        <v>13930</v>
      </c>
      <c r="G1065" s="2" t="s">
        <v>6652</v>
      </c>
      <c r="H1065" t="s">
        <v>13553</v>
      </c>
    </row>
    <row r="1066" spans="1:8" x14ac:dyDescent="0.15">
      <c r="A1066">
        <v>1071</v>
      </c>
      <c r="B1066" t="s">
        <v>2844</v>
      </c>
      <c r="C1066" t="s">
        <v>8923</v>
      </c>
      <c r="D1066" t="s">
        <v>315</v>
      </c>
      <c r="E1066" s="2" t="s">
        <v>230</v>
      </c>
      <c r="F1066" t="s">
        <v>13930</v>
      </c>
      <c r="G1066" s="2" t="s">
        <v>6652</v>
      </c>
      <c r="H1066" t="s">
        <v>13553</v>
      </c>
    </row>
    <row r="1067" spans="1:8" x14ac:dyDescent="0.15">
      <c r="A1067">
        <v>1072</v>
      </c>
      <c r="B1067" t="s">
        <v>2845</v>
      </c>
      <c r="C1067" t="s">
        <v>8924</v>
      </c>
      <c r="D1067" t="s">
        <v>315</v>
      </c>
      <c r="E1067" s="2" t="s">
        <v>230</v>
      </c>
      <c r="F1067" t="s">
        <v>13949</v>
      </c>
      <c r="G1067" s="2" t="s">
        <v>6964</v>
      </c>
      <c r="H1067" t="s">
        <v>13553</v>
      </c>
    </row>
    <row r="1068" spans="1:8" x14ac:dyDescent="0.15">
      <c r="A1068">
        <v>1073</v>
      </c>
      <c r="B1068" t="s">
        <v>2846</v>
      </c>
      <c r="C1068" t="s">
        <v>8925</v>
      </c>
      <c r="D1068" t="s">
        <v>315</v>
      </c>
      <c r="E1068" s="2" t="s">
        <v>230</v>
      </c>
      <c r="F1068" t="s">
        <v>13949</v>
      </c>
      <c r="G1068" s="2" t="s">
        <v>6965</v>
      </c>
      <c r="H1068" t="s">
        <v>13553</v>
      </c>
    </row>
    <row r="1069" spans="1:8" x14ac:dyDescent="0.15">
      <c r="A1069">
        <v>1074</v>
      </c>
      <c r="B1069" t="s">
        <v>2847</v>
      </c>
      <c r="C1069" t="s">
        <v>8926</v>
      </c>
      <c r="D1069" t="s">
        <v>315</v>
      </c>
      <c r="E1069" s="2" t="s">
        <v>230</v>
      </c>
      <c r="F1069" t="s">
        <v>13949</v>
      </c>
      <c r="G1069" s="2" t="s">
        <v>6642</v>
      </c>
      <c r="H1069" t="s">
        <v>13553</v>
      </c>
    </row>
    <row r="1070" spans="1:8" x14ac:dyDescent="0.15">
      <c r="A1070">
        <v>1075</v>
      </c>
      <c r="B1070" t="s">
        <v>2848</v>
      </c>
      <c r="C1070" t="s">
        <v>8927</v>
      </c>
      <c r="D1070" t="s">
        <v>315</v>
      </c>
      <c r="E1070" s="2" t="s">
        <v>230</v>
      </c>
      <c r="F1070" t="s">
        <v>13949</v>
      </c>
      <c r="G1070" s="2" t="s">
        <v>6966</v>
      </c>
      <c r="H1070" t="s">
        <v>13553</v>
      </c>
    </row>
    <row r="1071" spans="1:8" x14ac:dyDescent="0.15">
      <c r="A1071">
        <v>1076</v>
      </c>
      <c r="B1071" t="s">
        <v>2849</v>
      </c>
      <c r="C1071" t="s">
        <v>8928</v>
      </c>
      <c r="D1071" t="s">
        <v>315</v>
      </c>
      <c r="E1071" s="2" t="s">
        <v>230</v>
      </c>
      <c r="F1071" t="s">
        <v>13949</v>
      </c>
      <c r="G1071" s="2" t="s">
        <v>6502</v>
      </c>
      <c r="H1071" t="s">
        <v>13553</v>
      </c>
    </row>
    <row r="1072" spans="1:8" x14ac:dyDescent="0.15">
      <c r="A1072">
        <v>1077</v>
      </c>
      <c r="B1072" t="s">
        <v>2850</v>
      </c>
      <c r="C1072" t="s">
        <v>8929</v>
      </c>
      <c r="D1072" t="s">
        <v>315</v>
      </c>
      <c r="E1072" s="2" t="s">
        <v>230</v>
      </c>
      <c r="F1072" t="s">
        <v>13949</v>
      </c>
      <c r="G1072" s="2" t="s">
        <v>6967</v>
      </c>
      <c r="H1072" t="s">
        <v>13553</v>
      </c>
    </row>
    <row r="1073" spans="1:8" x14ac:dyDescent="0.15">
      <c r="A1073">
        <v>1078</v>
      </c>
      <c r="B1073" t="s">
        <v>2851</v>
      </c>
      <c r="C1073" t="s">
        <v>8930</v>
      </c>
      <c r="D1073" t="s">
        <v>315</v>
      </c>
      <c r="E1073" s="2" t="s">
        <v>230</v>
      </c>
      <c r="F1073" t="s">
        <v>13949</v>
      </c>
      <c r="G1073" s="2" t="s">
        <v>6641</v>
      </c>
      <c r="H1073" t="s">
        <v>13553</v>
      </c>
    </row>
    <row r="1074" spans="1:8" x14ac:dyDescent="0.15">
      <c r="A1074">
        <v>1079</v>
      </c>
      <c r="B1074" t="s">
        <v>2853</v>
      </c>
      <c r="C1074" t="s">
        <v>8931</v>
      </c>
      <c r="D1074" t="s">
        <v>315</v>
      </c>
      <c r="E1074" s="2" t="s">
        <v>230</v>
      </c>
      <c r="F1074" t="s">
        <v>13927</v>
      </c>
      <c r="G1074" s="2" t="s">
        <v>6968</v>
      </c>
      <c r="H1074" t="s">
        <v>13553</v>
      </c>
    </row>
    <row r="1075" spans="1:8" x14ac:dyDescent="0.15">
      <c r="A1075">
        <v>1080</v>
      </c>
      <c r="B1075" t="s">
        <v>2854</v>
      </c>
      <c r="C1075" t="s">
        <v>8932</v>
      </c>
      <c r="D1075" t="s">
        <v>315</v>
      </c>
      <c r="E1075" s="2" t="s">
        <v>230</v>
      </c>
      <c r="F1075" t="s">
        <v>13947</v>
      </c>
      <c r="G1075" s="2" t="s">
        <v>6969</v>
      </c>
      <c r="H1075" t="s">
        <v>13553</v>
      </c>
    </row>
    <row r="1076" spans="1:8" x14ac:dyDescent="0.15">
      <c r="A1076">
        <v>1081</v>
      </c>
      <c r="B1076" t="s">
        <v>2856</v>
      </c>
      <c r="C1076" t="s">
        <v>8933</v>
      </c>
      <c r="D1076" t="s">
        <v>315</v>
      </c>
      <c r="E1076" s="2" t="s">
        <v>230</v>
      </c>
      <c r="F1076" t="s">
        <v>13949</v>
      </c>
      <c r="G1076" s="2" t="s">
        <v>6970</v>
      </c>
      <c r="H1076" t="s">
        <v>13553</v>
      </c>
    </row>
    <row r="1077" spans="1:8" x14ac:dyDescent="0.15">
      <c r="A1077">
        <v>1082</v>
      </c>
      <c r="B1077" t="s">
        <v>2857</v>
      </c>
      <c r="C1077" t="s">
        <v>8934</v>
      </c>
      <c r="D1077" t="s">
        <v>315</v>
      </c>
      <c r="E1077" s="2" t="s">
        <v>230</v>
      </c>
      <c r="F1077" t="s">
        <v>13949</v>
      </c>
      <c r="G1077" s="2" t="s">
        <v>6971</v>
      </c>
      <c r="H1077" t="s">
        <v>13553</v>
      </c>
    </row>
    <row r="1078" spans="1:8" x14ac:dyDescent="0.15">
      <c r="A1078">
        <v>1083</v>
      </c>
      <c r="B1078" t="s">
        <v>2858</v>
      </c>
      <c r="C1078" t="s">
        <v>8935</v>
      </c>
      <c r="D1078" t="s">
        <v>315</v>
      </c>
      <c r="E1078" s="2" t="s">
        <v>230</v>
      </c>
      <c r="F1078" t="s">
        <v>13949</v>
      </c>
      <c r="G1078" s="2" t="s">
        <v>6638</v>
      </c>
      <c r="H1078" t="s">
        <v>13553</v>
      </c>
    </row>
    <row r="1079" spans="1:8" x14ac:dyDescent="0.15">
      <c r="A1079">
        <v>1084</v>
      </c>
      <c r="B1079" t="s">
        <v>2859</v>
      </c>
      <c r="C1079" t="s">
        <v>8936</v>
      </c>
      <c r="D1079" t="s">
        <v>315</v>
      </c>
      <c r="E1079" s="2" t="s">
        <v>230</v>
      </c>
      <c r="F1079" t="s">
        <v>13949</v>
      </c>
      <c r="G1079" s="2" t="s">
        <v>6972</v>
      </c>
      <c r="H1079" t="s">
        <v>13553</v>
      </c>
    </row>
    <row r="1080" spans="1:8" x14ac:dyDescent="0.15">
      <c r="A1080">
        <v>1085</v>
      </c>
      <c r="B1080" t="s">
        <v>2860</v>
      </c>
      <c r="C1080" t="s">
        <v>8937</v>
      </c>
      <c r="D1080" t="s">
        <v>315</v>
      </c>
      <c r="E1080" s="2" t="s">
        <v>230</v>
      </c>
      <c r="F1080" t="s">
        <v>13949</v>
      </c>
      <c r="G1080" s="2" t="s">
        <v>6973</v>
      </c>
      <c r="H1080" t="s">
        <v>13553</v>
      </c>
    </row>
    <row r="1081" spans="1:8" x14ac:dyDescent="0.15">
      <c r="A1081">
        <v>1086</v>
      </c>
      <c r="B1081" t="s">
        <v>4431</v>
      </c>
      <c r="C1081" t="s">
        <v>8938</v>
      </c>
      <c r="D1081" t="s">
        <v>315</v>
      </c>
      <c r="E1081" s="2" t="s">
        <v>230</v>
      </c>
      <c r="F1081" t="s">
        <v>13949</v>
      </c>
      <c r="G1081" s="2" t="s">
        <v>6885</v>
      </c>
      <c r="H1081" t="s">
        <v>13553</v>
      </c>
    </row>
    <row r="1082" spans="1:8" x14ac:dyDescent="0.15">
      <c r="A1082">
        <v>1087</v>
      </c>
      <c r="B1082" t="s">
        <v>2861</v>
      </c>
      <c r="C1082" t="s">
        <v>8887</v>
      </c>
      <c r="D1082" t="s">
        <v>315</v>
      </c>
      <c r="E1082" s="2" t="s">
        <v>230</v>
      </c>
      <c r="F1082" t="s">
        <v>13919</v>
      </c>
      <c r="G1082" s="2" t="s">
        <v>6591</v>
      </c>
      <c r="H1082" t="s">
        <v>13553</v>
      </c>
    </row>
    <row r="1083" spans="1:8" x14ac:dyDescent="0.15">
      <c r="A1083">
        <v>1088</v>
      </c>
      <c r="B1083" t="s">
        <v>4432</v>
      </c>
      <c r="C1083" t="s">
        <v>8939</v>
      </c>
      <c r="D1083" t="s">
        <v>315</v>
      </c>
      <c r="E1083" s="2" t="s">
        <v>230</v>
      </c>
      <c r="F1083" t="s">
        <v>13949</v>
      </c>
      <c r="G1083" s="2" t="s">
        <v>6961</v>
      </c>
      <c r="H1083" t="s">
        <v>13554</v>
      </c>
    </row>
    <row r="1084" spans="1:8" x14ac:dyDescent="0.15">
      <c r="A1084">
        <v>1089</v>
      </c>
      <c r="B1084" t="s">
        <v>4433</v>
      </c>
      <c r="C1084" t="s">
        <v>8940</v>
      </c>
      <c r="D1084" t="s">
        <v>315</v>
      </c>
      <c r="E1084" s="2" t="s">
        <v>7855</v>
      </c>
      <c r="F1084" t="s">
        <v>13949</v>
      </c>
      <c r="G1084" s="2" t="s">
        <v>6974</v>
      </c>
      <c r="H1084" t="s">
        <v>13553</v>
      </c>
    </row>
    <row r="1085" spans="1:8" x14ac:dyDescent="0.15">
      <c r="A1085">
        <v>1090</v>
      </c>
      <c r="B1085" t="s">
        <v>4434</v>
      </c>
      <c r="C1085" t="s">
        <v>8941</v>
      </c>
      <c r="D1085" t="s">
        <v>315</v>
      </c>
      <c r="E1085" s="2" t="s">
        <v>7855</v>
      </c>
      <c r="F1085" t="s">
        <v>13949</v>
      </c>
      <c r="G1085" s="2" t="s">
        <v>6975</v>
      </c>
      <c r="H1085" t="s">
        <v>13553</v>
      </c>
    </row>
    <row r="1086" spans="1:8" x14ac:dyDescent="0.15">
      <c r="A1086">
        <v>1091</v>
      </c>
      <c r="B1086" t="s">
        <v>4435</v>
      </c>
      <c r="C1086" t="s">
        <v>8942</v>
      </c>
      <c r="D1086" t="s">
        <v>315</v>
      </c>
      <c r="E1086" s="2" t="s">
        <v>7855</v>
      </c>
      <c r="F1086" t="s">
        <v>13938</v>
      </c>
      <c r="G1086" s="2" t="s">
        <v>6976</v>
      </c>
      <c r="H1086" t="s">
        <v>13553</v>
      </c>
    </row>
    <row r="1087" spans="1:8" x14ac:dyDescent="0.15">
      <c r="A1087">
        <v>1092</v>
      </c>
      <c r="B1087" t="s">
        <v>4436</v>
      </c>
      <c r="C1087" t="s">
        <v>8943</v>
      </c>
      <c r="D1087" t="s">
        <v>315</v>
      </c>
      <c r="E1087" s="2" t="s">
        <v>7855</v>
      </c>
      <c r="F1087" t="s">
        <v>13949</v>
      </c>
      <c r="G1087" s="2" t="s">
        <v>6977</v>
      </c>
      <c r="H1087" t="s">
        <v>13553</v>
      </c>
    </row>
    <row r="1088" spans="1:8" x14ac:dyDescent="0.15">
      <c r="A1088">
        <v>1093</v>
      </c>
      <c r="B1088" t="s">
        <v>4437</v>
      </c>
      <c r="C1088" t="s">
        <v>8944</v>
      </c>
      <c r="D1088" t="s">
        <v>315</v>
      </c>
      <c r="E1088" s="2" t="s">
        <v>7855</v>
      </c>
      <c r="F1088" t="s">
        <v>13949</v>
      </c>
      <c r="G1088" s="2" t="s">
        <v>6978</v>
      </c>
      <c r="H1088" t="s">
        <v>13553</v>
      </c>
    </row>
    <row r="1089" spans="1:8" x14ac:dyDescent="0.15">
      <c r="A1089">
        <v>1094</v>
      </c>
      <c r="B1089" t="s">
        <v>4438</v>
      </c>
      <c r="C1089" t="s">
        <v>8945</v>
      </c>
      <c r="D1089" t="s">
        <v>315</v>
      </c>
      <c r="E1089" s="2" t="s">
        <v>7855</v>
      </c>
      <c r="F1089" t="s">
        <v>13949</v>
      </c>
      <c r="G1089" s="2" t="s">
        <v>6979</v>
      </c>
      <c r="H1089" t="s">
        <v>13553</v>
      </c>
    </row>
    <row r="1090" spans="1:8" x14ac:dyDescent="0.15">
      <c r="A1090">
        <v>1095</v>
      </c>
      <c r="B1090" t="s">
        <v>4439</v>
      </c>
      <c r="C1090" t="s">
        <v>8946</v>
      </c>
      <c r="D1090" t="s">
        <v>315</v>
      </c>
      <c r="E1090" s="2" t="s">
        <v>7855</v>
      </c>
      <c r="F1090" t="s">
        <v>13938</v>
      </c>
      <c r="G1090" s="2" t="s">
        <v>6980</v>
      </c>
      <c r="H1090" t="s">
        <v>13553</v>
      </c>
    </row>
    <row r="1091" spans="1:8" x14ac:dyDescent="0.15">
      <c r="A1091">
        <v>1096</v>
      </c>
      <c r="B1091" t="s">
        <v>4440</v>
      </c>
      <c r="C1091" t="s">
        <v>8947</v>
      </c>
      <c r="D1091" t="s">
        <v>315</v>
      </c>
      <c r="E1091" s="2" t="s">
        <v>7855</v>
      </c>
      <c r="F1091" t="s">
        <v>13949</v>
      </c>
      <c r="G1091" s="2" t="s">
        <v>6981</v>
      </c>
      <c r="H1091" t="s">
        <v>13553</v>
      </c>
    </row>
    <row r="1092" spans="1:8" x14ac:dyDescent="0.15">
      <c r="A1092">
        <v>1097</v>
      </c>
      <c r="B1092" t="s">
        <v>4441</v>
      </c>
      <c r="C1092" t="s">
        <v>8948</v>
      </c>
      <c r="D1092" t="s">
        <v>315</v>
      </c>
      <c r="E1092" s="2" t="s">
        <v>7855</v>
      </c>
      <c r="F1092" t="s">
        <v>13949</v>
      </c>
      <c r="G1092" s="2" t="s">
        <v>6446</v>
      </c>
      <c r="H1092" t="s">
        <v>13553</v>
      </c>
    </row>
    <row r="1093" spans="1:8" x14ac:dyDescent="0.15">
      <c r="A1093">
        <v>1098</v>
      </c>
      <c r="B1093" t="s">
        <v>4442</v>
      </c>
      <c r="C1093" t="s">
        <v>8949</v>
      </c>
      <c r="D1093" t="s">
        <v>315</v>
      </c>
      <c r="E1093" s="2" t="s">
        <v>7855</v>
      </c>
      <c r="F1093" t="s">
        <v>13949</v>
      </c>
      <c r="G1093" s="2" t="s">
        <v>6802</v>
      </c>
      <c r="H1093" t="s">
        <v>13553</v>
      </c>
    </row>
    <row r="1094" spans="1:8" x14ac:dyDescent="0.15">
      <c r="A1094">
        <v>1099</v>
      </c>
      <c r="B1094" t="s">
        <v>4443</v>
      </c>
      <c r="C1094" t="s">
        <v>8950</v>
      </c>
      <c r="D1094" t="s">
        <v>315</v>
      </c>
      <c r="E1094" s="2" t="s">
        <v>7855</v>
      </c>
      <c r="F1094" t="s">
        <v>13949</v>
      </c>
      <c r="G1094" s="2" t="s">
        <v>6982</v>
      </c>
      <c r="H1094" t="s">
        <v>13553</v>
      </c>
    </row>
    <row r="1095" spans="1:8" x14ac:dyDescent="0.15">
      <c r="A1095">
        <v>1100</v>
      </c>
      <c r="B1095" t="s">
        <v>4444</v>
      </c>
      <c r="C1095" t="s">
        <v>8951</v>
      </c>
      <c r="D1095" t="s">
        <v>315</v>
      </c>
      <c r="E1095" s="2" t="s">
        <v>7855</v>
      </c>
      <c r="F1095" t="s">
        <v>13949</v>
      </c>
      <c r="G1095" s="2" t="s">
        <v>6366</v>
      </c>
      <c r="H1095" t="s">
        <v>13553</v>
      </c>
    </row>
    <row r="1096" spans="1:8" x14ac:dyDescent="0.15">
      <c r="A1096">
        <v>1101</v>
      </c>
      <c r="B1096" t="s">
        <v>4445</v>
      </c>
      <c r="C1096" t="s">
        <v>8952</v>
      </c>
      <c r="D1096" t="s">
        <v>315</v>
      </c>
      <c r="E1096" s="2" t="s">
        <v>7855</v>
      </c>
      <c r="F1096" t="s">
        <v>13949</v>
      </c>
      <c r="G1096" s="2" t="s">
        <v>6610</v>
      </c>
      <c r="H1096" t="s">
        <v>13553</v>
      </c>
    </row>
    <row r="1097" spans="1:8" x14ac:dyDescent="0.15">
      <c r="A1097">
        <v>1102</v>
      </c>
      <c r="B1097" t="s">
        <v>4446</v>
      </c>
      <c r="C1097" t="s">
        <v>8953</v>
      </c>
      <c r="D1097" t="s">
        <v>315</v>
      </c>
      <c r="E1097" s="2" t="s">
        <v>7855</v>
      </c>
      <c r="F1097" t="s">
        <v>13949</v>
      </c>
      <c r="G1097" s="2" t="s">
        <v>6983</v>
      </c>
      <c r="H1097" t="s">
        <v>13553</v>
      </c>
    </row>
    <row r="1098" spans="1:8" x14ac:dyDescent="0.15">
      <c r="A1098">
        <v>1103</v>
      </c>
      <c r="B1098" t="s">
        <v>4447</v>
      </c>
      <c r="C1098" t="s">
        <v>8954</v>
      </c>
      <c r="D1098" t="s">
        <v>315</v>
      </c>
      <c r="E1098" s="2" t="s">
        <v>7855</v>
      </c>
      <c r="F1098" t="s">
        <v>13938</v>
      </c>
      <c r="G1098" s="2" t="s">
        <v>6748</v>
      </c>
      <c r="H1098" t="s">
        <v>13553</v>
      </c>
    </row>
    <row r="1099" spans="1:8" x14ac:dyDescent="0.15">
      <c r="A1099">
        <v>1104</v>
      </c>
      <c r="B1099" t="s">
        <v>4448</v>
      </c>
      <c r="C1099" t="s">
        <v>8955</v>
      </c>
      <c r="D1099" t="s">
        <v>315</v>
      </c>
      <c r="E1099" s="2" t="s">
        <v>7855</v>
      </c>
      <c r="F1099" t="s">
        <v>13925</v>
      </c>
      <c r="G1099" s="2" t="s">
        <v>6437</v>
      </c>
      <c r="H1099" t="s">
        <v>13553</v>
      </c>
    </row>
    <row r="1100" spans="1:8" x14ac:dyDescent="0.15">
      <c r="A1100">
        <v>1105</v>
      </c>
      <c r="B1100" t="s">
        <v>4449</v>
      </c>
      <c r="C1100" t="s">
        <v>8956</v>
      </c>
      <c r="D1100" t="s">
        <v>315</v>
      </c>
      <c r="E1100" s="2" t="s">
        <v>7855</v>
      </c>
      <c r="F1100" t="s">
        <v>13949</v>
      </c>
      <c r="G1100" s="2" t="s">
        <v>6943</v>
      </c>
      <c r="H1100" t="s">
        <v>13553</v>
      </c>
    </row>
    <row r="1101" spans="1:8" x14ac:dyDescent="0.15">
      <c r="A1101">
        <v>1106</v>
      </c>
      <c r="B1101" t="s">
        <v>4450</v>
      </c>
      <c r="C1101" t="s">
        <v>8957</v>
      </c>
      <c r="D1101" t="s">
        <v>315</v>
      </c>
      <c r="E1101" s="2" t="s">
        <v>7855</v>
      </c>
      <c r="F1101" t="s">
        <v>13949</v>
      </c>
      <c r="G1101" s="2" t="s">
        <v>6984</v>
      </c>
      <c r="H1101" t="s">
        <v>13553</v>
      </c>
    </row>
    <row r="1102" spans="1:8" x14ac:dyDescent="0.15">
      <c r="A1102">
        <v>1107</v>
      </c>
      <c r="B1102" t="s">
        <v>4451</v>
      </c>
      <c r="C1102" t="s">
        <v>8958</v>
      </c>
      <c r="D1102" t="s">
        <v>315</v>
      </c>
      <c r="E1102" s="2" t="s">
        <v>7855</v>
      </c>
      <c r="F1102" t="s">
        <v>13949</v>
      </c>
      <c r="G1102" s="2" t="s">
        <v>6985</v>
      </c>
      <c r="H1102" t="s">
        <v>13553</v>
      </c>
    </row>
    <row r="1103" spans="1:8" x14ac:dyDescent="0.15">
      <c r="A1103">
        <v>1108</v>
      </c>
      <c r="B1103" t="s">
        <v>687</v>
      </c>
      <c r="C1103" t="s">
        <v>8959</v>
      </c>
      <c r="D1103" t="s">
        <v>315</v>
      </c>
      <c r="E1103" s="2" t="s">
        <v>232</v>
      </c>
      <c r="F1103" t="s">
        <v>13920</v>
      </c>
      <c r="G1103" s="2" t="s">
        <v>6986</v>
      </c>
      <c r="H1103" t="s">
        <v>13553</v>
      </c>
    </row>
    <row r="1104" spans="1:8" x14ac:dyDescent="0.15">
      <c r="A1104">
        <v>1109</v>
      </c>
      <c r="B1104" t="s">
        <v>688</v>
      </c>
      <c r="C1104" t="s">
        <v>8960</v>
      </c>
      <c r="D1104" t="s">
        <v>315</v>
      </c>
      <c r="E1104" s="2" t="s">
        <v>232</v>
      </c>
      <c r="F1104" t="s">
        <v>13945</v>
      </c>
      <c r="G1104" s="2" t="s">
        <v>6987</v>
      </c>
      <c r="H1104" t="s">
        <v>13553</v>
      </c>
    </row>
    <row r="1105" spans="1:8" x14ac:dyDescent="0.15">
      <c r="A1105">
        <v>1110</v>
      </c>
      <c r="B1105" t="s">
        <v>689</v>
      </c>
      <c r="C1105" t="s">
        <v>8961</v>
      </c>
      <c r="D1105" t="s">
        <v>315</v>
      </c>
      <c r="E1105" s="2" t="s">
        <v>231</v>
      </c>
      <c r="F1105" t="s">
        <v>13949</v>
      </c>
      <c r="G1105" s="2" t="s">
        <v>6722</v>
      </c>
      <c r="H1105" t="s">
        <v>13553</v>
      </c>
    </row>
    <row r="1106" spans="1:8" x14ac:dyDescent="0.15">
      <c r="A1106">
        <v>1111</v>
      </c>
      <c r="B1106" t="s">
        <v>3747</v>
      </c>
      <c r="C1106" t="s">
        <v>8962</v>
      </c>
      <c r="D1106" t="s">
        <v>315</v>
      </c>
      <c r="E1106" s="2" t="s">
        <v>230</v>
      </c>
      <c r="F1106" t="s">
        <v>13933</v>
      </c>
      <c r="G1106" s="2" t="s">
        <v>6931</v>
      </c>
      <c r="H1106" t="s">
        <v>13553</v>
      </c>
    </row>
    <row r="1107" spans="1:8" x14ac:dyDescent="0.15">
      <c r="A1107">
        <v>1112</v>
      </c>
      <c r="B1107" t="s">
        <v>3748</v>
      </c>
      <c r="C1107" t="s">
        <v>8963</v>
      </c>
      <c r="D1107" t="s">
        <v>315</v>
      </c>
      <c r="E1107" s="2" t="s">
        <v>230</v>
      </c>
      <c r="F1107" t="s">
        <v>13910</v>
      </c>
      <c r="G1107" s="2" t="s">
        <v>6693</v>
      </c>
      <c r="H1107" t="s">
        <v>13553</v>
      </c>
    </row>
    <row r="1108" spans="1:8" x14ac:dyDescent="0.15">
      <c r="A1108">
        <v>1113</v>
      </c>
      <c r="B1108" t="s">
        <v>3749</v>
      </c>
      <c r="C1108" t="s">
        <v>8964</v>
      </c>
      <c r="D1108" t="s">
        <v>315</v>
      </c>
      <c r="E1108" s="2" t="s">
        <v>230</v>
      </c>
      <c r="F1108" t="s">
        <v>13917</v>
      </c>
      <c r="G1108" s="2" t="s">
        <v>6988</v>
      </c>
      <c r="H1108" t="s">
        <v>13553</v>
      </c>
    </row>
    <row r="1109" spans="1:8" x14ac:dyDescent="0.15">
      <c r="A1109">
        <v>1114</v>
      </c>
      <c r="B1109" t="s">
        <v>4452</v>
      </c>
      <c r="C1109" t="s">
        <v>8965</v>
      </c>
      <c r="D1109" t="s">
        <v>315</v>
      </c>
      <c r="E1109" s="2" t="s">
        <v>7855</v>
      </c>
      <c r="F1109" t="s">
        <v>13930</v>
      </c>
      <c r="G1109" s="2" t="s">
        <v>6989</v>
      </c>
      <c r="H1109" t="s">
        <v>13553</v>
      </c>
    </row>
    <row r="1110" spans="1:8" x14ac:dyDescent="0.15">
      <c r="A1110">
        <v>1115</v>
      </c>
      <c r="B1110" t="s">
        <v>4453</v>
      </c>
      <c r="C1110" t="s">
        <v>8966</v>
      </c>
      <c r="D1110" t="s">
        <v>315</v>
      </c>
      <c r="E1110" s="2" t="s">
        <v>7855</v>
      </c>
      <c r="F1110" t="s">
        <v>13949</v>
      </c>
      <c r="G1110" s="2" t="s">
        <v>6889</v>
      </c>
      <c r="H1110" t="s">
        <v>13553</v>
      </c>
    </row>
    <row r="1111" spans="1:8" x14ac:dyDescent="0.15">
      <c r="A1111">
        <v>1116</v>
      </c>
      <c r="B1111" t="s">
        <v>4454</v>
      </c>
      <c r="C1111" t="s">
        <v>8967</v>
      </c>
      <c r="D1111" t="s">
        <v>315</v>
      </c>
      <c r="E1111" s="2" t="s">
        <v>7855</v>
      </c>
      <c r="F1111" t="s">
        <v>13934</v>
      </c>
      <c r="G1111" s="2" t="s">
        <v>6942</v>
      </c>
      <c r="H1111" t="s">
        <v>13553</v>
      </c>
    </row>
    <row r="1112" spans="1:8" x14ac:dyDescent="0.15">
      <c r="A1112">
        <v>1117</v>
      </c>
      <c r="B1112" t="s">
        <v>4455</v>
      </c>
      <c r="C1112" t="s">
        <v>8968</v>
      </c>
      <c r="D1112" t="s">
        <v>315</v>
      </c>
      <c r="E1112" s="2" t="s">
        <v>7855</v>
      </c>
      <c r="F1112" t="s">
        <v>13949</v>
      </c>
      <c r="G1112" s="2" t="s">
        <v>6990</v>
      </c>
      <c r="H1112" t="s">
        <v>13553</v>
      </c>
    </row>
    <row r="1113" spans="1:8" x14ac:dyDescent="0.15">
      <c r="A1113">
        <v>1118</v>
      </c>
      <c r="B1113" t="s">
        <v>4456</v>
      </c>
      <c r="C1113" t="s">
        <v>8969</v>
      </c>
      <c r="D1113" t="s">
        <v>315</v>
      </c>
      <c r="E1113" s="2" t="s">
        <v>7855</v>
      </c>
      <c r="F1113" t="s">
        <v>13917</v>
      </c>
      <c r="G1113" s="2" t="s">
        <v>6991</v>
      </c>
      <c r="H1113" t="s">
        <v>13553</v>
      </c>
    </row>
    <row r="1114" spans="1:8" x14ac:dyDescent="0.15">
      <c r="A1114">
        <v>1119</v>
      </c>
      <c r="B1114" t="s">
        <v>655</v>
      </c>
      <c r="C1114" t="s">
        <v>8970</v>
      </c>
      <c r="D1114" t="s">
        <v>315</v>
      </c>
      <c r="E1114" s="2" t="s">
        <v>232</v>
      </c>
      <c r="F1114" t="s">
        <v>13925</v>
      </c>
      <c r="G1114" s="2" t="s">
        <v>6893</v>
      </c>
      <c r="H1114" t="s">
        <v>13553</v>
      </c>
    </row>
    <row r="1115" spans="1:8" x14ac:dyDescent="0.15">
      <c r="A1115">
        <v>1120</v>
      </c>
      <c r="B1115" t="s">
        <v>694</v>
      </c>
      <c r="C1115" t="s">
        <v>8971</v>
      </c>
      <c r="D1115" t="s">
        <v>315</v>
      </c>
      <c r="E1115" s="2" t="s">
        <v>232</v>
      </c>
      <c r="F1115" t="s">
        <v>13915</v>
      </c>
      <c r="G1115" s="2" t="s">
        <v>6620</v>
      </c>
      <c r="H1115" t="s">
        <v>13553</v>
      </c>
    </row>
    <row r="1116" spans="1:8" x14ac:dyDescent="0.15">
      <c r="A1116">
        <v>1121</v>
      </c>
      <c r="B1116" t="s">
        <v>695</v>
      </c>
      <c r="C1116" t="s">
        <v>8972</v>
      </c>
      <c r="D1116" t="s">
        <v>315</v>
      </c>
      <c r="E1116" s="2" t="s">
        <v>232</v>
      </c>
      <c r="F1116" t="s">
        <v>13949</v>
      </c>
      <c r="G1116" s="2" t="s">
        <v>6992</v>
      </c>
      <c r="H1116" t="s">
        <v>13553</v>
      </c>
    </row>
    <row r="1117" spans="1:8" x14ac:dyDescent="0.15">
      <c r="A1117">
        <v>1122</v>
      </c>
      <c r="B1117" t="s">
        <v>658</v>
      </c>
      <c r="C1117" t="s">
        <v>8973</v>
      </c>
      <c r="D1117" t="s">
        <v>315</v>
      </c>
      <c r="E1117" s="2" t="s">
        <v>232</v>
      </c>
      <c r="F1117" t="s">
        <v>13949</v>
      </c>
      <c r="G1117" s="2" t="s">
        <v>6464</v>
      </c>
      <c r="H1117" t="s">
        <v>13553</v>
      </c>
    </row>
    <row r="1118" spans="1:8" x14ac:dyDescent="0.15">
      <c r="A1118">
        <v>1123</v>
      </c>
      <c r="B1118" t="s">
        <v>696</v>
      </c>
      <c r="C1118" t="s">
        <v>8974</v>
      </c>
      <c r="D1118" t="s">
        <v>315</v>
      </c>
      <c r="E1118" s="2" t="s">
        <v>232</v>
      </c>
      <c r="F1118" t="s">
        <v>13949</v>
      </c>
      <c r="G1118" s="2" t="s">
        <v>6768</v>
      </c>
      <c r="H1118" t="s">
        <v>13553</v>
      </c>
    </row>
    <row r="1119" spans="1:8" x14ac:dyDescent="0.15">
      <c r="A1119">
        <v>1124</v>
      </c>
      <c r="B1119" t="s">
        <v>659</v>
      </c>
      <c r="C1119" t="s">
        <v>8975</v>
      </c>
      <c r="D1119" t="s">
        <v>315</v>
      </c>
      <c r="E1119" s="2" t="s">
        <v>232</v>
      </c>
      <c r="F1119" t="s">
        <v>13938</v>
      </c>
      <c r="G1119" s="2" t="s">
        <v>6993</v>
      </c>
      <c r="H1119" t="s">
        <v>13553</v>
      </c>
    </row>
    <row r="1120" spans="1:8" x14ac:dyDescent="0.15">
      <c r="A1120">
        <v>1125</v>
      </c>
      <c r="B1120" t="s">
        <v>661</v>
      </c>
      <c r="C1120" t="s">
        <v>8976</v>
      </c>
      <c r="D1120" t="s">
        <v>315</v>
      </c>
      <c r="E1120" s="2" t="s">
        <v>232</v>
      </c>
      <c r="F1120" t="s">
        <v>13949</v>
      </c>
      <c r="G1120" s="2" t="s">
        <v>6331</v>
      </c>
      <c r="H1120" t="s">
        <v>13553</v>
      </c>
    </row>
    <row r="1121" spans="1:8" x14ac:dyDescent="0.15">
      <c r="A1121">
        <v>1126</v>
      </c>
      <c r="B1121" t="s">
        <v>663</v>
      </c>
      <c r="C1121" t="s">
        <v>8977</v>
      </c>
      <c r="D1121" t="s">
        <v>315</v>
      </c>
      <c r="E1121" s="2" t="s">
        <v>232</v>
      </c>
      <c r="F1121" t="s">
        <v>13949</v>
      </c>
      <c r="G1121" s="2" t="s">
        <v>6669</v>
      </c>
      <c r="H1121" t="s">
        <v>13553</v>
      </c>
    </row>
    <row r="1122" spans="1:8" x14ac:dyDescent="0.15">
      <c r="A1122">
        <v>1127</v>
      </c>
      <c r="B1122" t="s">
        <v>697</v>
      </c>
      <c r="C1122" t="s">
        <v>8978</v>
      </c>
      <c r="D1122" t="s">
        <v>315</v>
      </c>
      <c r="E1122" s="2" t="s">
        <v>232</v>
      </c>
      <c r="F1122" t="s">
        <v>13949</v>
      </c>
      <c r="G1122" s="2" t="s">
        <v>6764</v>
      </c>
      <c r="H1122" t="s">
        <v>13553</v>
      </c>
    </row>
    <row r="1123" spans="1:8" x14ac:dyDescent="0.15">
      <c r="A1123">
        <v>1128</v>
      </c>
      <c r="B1123" t="s">
        <v>698</v>
      </c>
      <c r="C1123" t="s">
        <v>8979</v>
      </c>
      <c r="D1123" t="s">
        <v>315</v>
      </c>
      <c r="E1123" s="2" t="s">
        <v>232</v>
      </c>
      <c r="F1123" t="s">
        <v>13949</v>
      </c>
      <c r="G1123" s="2" t="s">
        <v>6288</v>
      </c>
      <c r="H1123" t="s">
        <v>13553</v>
      </c>
    </row>
    <row r="1124" spans="1:8" x14ac:dyDescent="0.15">
      <c r="A1124">
        <v>1129</v>
      </c>
      <c r="B1124" t="s">
        <v>699</v>
      </c>
      <c r="C1124" t="s">
        <v>8980</v>
      </c>
      <c r="D1124" t="s">
        <v>315</v>
      </c>
      <c r="E1124" s="2" t="s">
        <v>232</v>
      </c>
      <c r="F1124" t="s">
        <v>13911</v>
      </c>
      <c r="G1124" s="2" t="s">
        <v>6994</v>
      </c>
      <c r="H1124" t="s">
        <v>13553</v>
      </c>
    </row>
    <row r="1125" spans="1:8" x14ac:dyDescent="0.15">
      <c r="A1125">
        <v>1130</v>
      </c>
      <c r="B1125" t="s">
        <v>701</v>
      </c>
      <c r="C1125" t="s">
        <v>8981</v>
      </c>
      <c r="D1125" t="s">
        <v>315</v>
      </c>
      <c r="E1125" s="2" t="s">
        <v>232</v>
      </c>
      <c r="F1125" t="s">
        <v>13949</v>
      </c>
      <c r="G1125" s="2" t="s">
        <v>6620</v>
      </c>
      <c r="H1125" t="s">
        <v>13553</v>
      </c>
    </row>
    <row r="1126" spans="1:8" x14ac:dyDescent="0.15">
      <c r="A1126">
        <v>1131</v>
      </c>
      <c r="B1126" t="s">
        <v>700</v>
      </c>
      <c r="C1126" t="s">
        <v>8982</v>
      </c>
      <c r="D1126" t="s">
        <v>315</v>
      </c>
      <c r="E1126" s="2" t="s">
        <v>232</v>
      </c>
      <c r="F1126" t="s">
        <v>13911</v>
      </c>
      <c r="G1126" s="2" t="s">
        <v>6264</v>
      </c>
      <c r="H1126" t="s">
        <v>13553</v>
      </c>
    </row>
    <row r="1127" spans="1:8" x14ac:dyDescent="0.15">
      <c r="A1127">
        <v>1132</v>
      </c>
      <c r="B1127" t="s">
        <v>673</v>
      </c>
      <c r="C1127" t="s">
        <v>8983</v>
      </c>
      <c r="D1127" t="s">
        <v>315</v>
      </c>
      <c r="E1127" s="2" t="s">
        <v>232</v>
      </c>
      <c r="F1127" t="s">
        <v>13949</v>
      </c>
      <c r="G1127" s="2" t="s">
        <v>6995</v>
      </c>
      <c r="H1127" t="s">
        <v>13553</v>
      </c>
    </row>
    <row r="1128" spans="1:8" x14ac:dyDescent="0.15">
      <c r="A1128">
        <v>1133</v>
      </c>
      <c r="B1128" t="s">
        <v>680</v>
      </c>
      <c r="C1128" t="s">
        <v>8984</v>
      </c>
      <c r="D1128" t="s">
        <v>315</v>
      </c>
      <c r="E1128" s="2" t="s">
        <v>231</v>
      </c>
      <c r="F1128" t="s">
        <v>13949</v>
      </c>
      <c r="G1128" s="2" t="s">
        <v>6260</v>
      </c>
      <c r="H1128" t="s">
        <v>13553</v>
      </c>
    </row>
    <row r="1129" spans="1:8" x14ac:dyDescent="0.15">
      <c r="A1129">
        <v>1134</v>
      </c>
      <c r="B1129" t="s">
        <v>682</v>
      </c>
      <c r="C1129" t="s">
        <v>8985</v>
      </c>
      <c r="D1129" t="s">
        <v>315</v>
      </c>
      <c r="E1129" s="2" t="s">
        <v>231</v>
      </c>
      <c r="F1129" t="s">
        <v>13949</v>
      </c>
      <c r="G1129" s="2" t="s">
        <v>6996</v>
      </c>
      <c r="H1129" t="s">
        <v>13553</v>
      </c>
    </row>
    <row r="1130" spans="1:8" x14ac:dyDescent="0.15">
      <c r="A1130">
        <v>1135</v>
      </c>
      <c r="B1130" t="s">
        <v>3744</v>
      </c>
      <c r="C1130" t="s">
        <v>8986</v>
      </c>
      <c r="D1130" t="s">
        <v>315</v>
      </c>
      <c r="E1130" s="2" t="s">
        <v>230</v>
      </c>
      <c r="F1130" t="s">
        <v>13949</v>
      </c>
      <c r="G1130" s="2" t="s">
        <v>6997</v>
      </c>
      <c r="H1130" t="s">
        <v>13553</v>
      </c>
    </row>
    <row r="1131" spans="1:8" x14ac:dyDescent="0.15">
      <c r="A1131">
        <v>1136</v>
      </c>
      <c r="B1131" t="s">
        <v>4457</v>
      </c>
      <c r="C1131" t="s">
        <v>8987</v>
      </c>
      <c r="D1131" t="s">
        <v>315</v>
      </c>
      <c r="E1131" s="2" t="s">
        <v>230</v>
      </c>
      <c r="F1131" t="s">
        <v>13949</v>
      </c>
      <c r="G1131" s="2" t="s">
        <v>6499</v>
      </c>
      <c r="H1131" t="s">
        <v>13553</v>
      </c>
    </row>
    <row r="1132" spans="1:8" x14ac:dyDescent="0.15">
      <c r="A1132">
        <v>1137</v>
      </c>
      <c r="B1132" t="s">
        <v>3745</v>
      </c>
      <c r="C1132" t="s">
        <v>8988</v>
      </c>
      <c r="D1132" t="s">
        <v>315</v>
      </c>
      <c r="E1132" s="2" t="s">
        <v>230</v>
      </c>
      <c r="F1132" t="s">
        <v>13949</v>
      </c>
      <c r="G1132" s="2" t="s">
        <v>6701</v>
      </c>
      <c r="H1132" t="s">
        <v>13553</v>
      </c>
    </row>
    <row r="1133" spans="1:8" x14ac:dyDescent="0.15">
      <c r="A1133">
        <v>1138</v>
      </c>
      <c r="B1133" t="s">
        <v>3746</v>
      </c>
      <c r="C1133" t="s">
        <v>8989</v>
      </c>
      <c r="D1133" t="s">
        <v>315</v>
      </c>
      <c r="E1133" s="2" t="s">
        <v>230</v>
      </c>
      <c r="F1133" t="s">
        <v>13949</v>
      </c>
      <c r="G1133" s="2" t="s">
        <v>6884</v>
      </c>
      <c r="H1133" t="s">
        <v>13553</v>
      </c>
    </row>
    <row r="1134" spans="1:8" x14ac:dyDescent="0.15">
      <c r="A1134">
        <v>1139</v>
      </c>
      <c r="B1134" t="s">
        <v>4458</v>
      </c>
      <c r="C1134" t="s">
        <v>8990</v>
      </c>
      <c r="D1134" t="s">
        <v>315</v>
      </c>
      <c r="E1134" s="2" t="s">
        <v>230</v>
      </c>
      <c r="F1134" t="s">
        <v>13949</v>
      </c>
      <c r="G1134" s="2" t="s">
        <v>6347</v>
      </c>
      <c r="H1134" t="s">
        <v>13553</v>
      </c>
    </row>
    <row r="1135" spans="1:8" x14ac:dyDescent="0.15">
      <c r="A1135">
        <v>1140</v>
      </c>
      <c r="B1135" t="s">
        <v>4459</v>
      </c>
      <c r="C1135" t="s">
        <v>8991</v>
      </c>
      <c r="D1135" t="s">
        <v>315</v>
      </c>
      <c r="E1135" s="2" t="s">
        <v>7855</v>
      </c>
      <c r="F1135" t="s">
        <v>13949</v>
      </c>
      <c r="G1135" s="2" t="s">
        <v>6998</v>
      </c>
      <c r="H1135" t="s">
        <v>13553</v>
      </c>
    </row>
    <row r="1136" spans="1:8" x14ac:dyDescent="0.15">
      <c r="A1136">
        <v>1141</v>
      </c>
      <c r="B1136" t="s">
        <v>4460</v>
      </c>
      <c r="C1136" t="s">
        <v>8992</v>
      </c>
      <c r="D1136" t="s">
        <v>315</v>
      </c>
      <c r="E1136" s="2" t="s">
        <v>7855</v>
      </c>
      <c r="F1136" t="s">
        <v>13949</v>
      </c>
      <c r="G1136" s="2" t="s">
        <v>6999</v>
      </c>
      <c r="H1136" t="s">
        <v>13553</v>
      </c>
    </row>
    <row r="1137" spans="1:8" x14ac:dyDescent="0.15">
      <c r="A1137">
        <v>1142</v>
      </c>
      <c r="B1137" t="s">
        <v>4461</v>
      </c>
      <c r="C1137" t="s">
        <v>8993</v>
      </c>
      <c r="D1137" t="s">
        <v>315</v>
      </c>
      <c r="E1137" s="2" t="s">
        <v>7855</v>
      </c>
      <c r="F1137" t="s">
        <v>13949</v>
      </c>
      <c r="G1137" s="2" t="s">
        <v>6755</v>
      </c>
      <c r="H1137" t="s">
        <v>13553</v>
      </c>
    </row>
    <row r="1138" spans="1:8" x14ac:dyDescent="0.15">
      <c r="A1138">
        <v>1143</v>
      </c>
      <c r="B1138" t="s">
        <v>4462</v>
      </c>
      <c r="C1138" t="s">
        <v>8994</v>
      </c>
      <c r="D1138" t="s">
        <v>315</v>
      </c>
      <c r="E1138" s="2" t="s">
        <v>7855</v>
      </c>
      <c r="F1138" t="s">
        <v>13949</v>
      </c>
      <c r="G1138" s="2" t="s">
        <v>6655</v>
      </c>
      <c r="H1138" t="s">
        <v>13553</v>
      </c>
    </row>
    <row r="1139" spans="1:8" x14ac:dyDescent="0.15">
      <c r="A1139">
        <v>1144</v>
      </c>
      <c r="B1139" t="s">
        <v>4463</v>
      </c>
      <c r="C1139" t="s">
        <v>8995</v>
      </c>
      <c r="D1139" t="s">
        <v>315</v>
      </c>
      <c r="E1139" s="2" t="s">
        <v>7855</v>
      </c>
      <c r="F1139" t="s">
        <v>13949</v>
      </c>
      <c r="G1139" s="2" t="s">
        <v>6566</v>
      </c>
      <c r="H1139" t="s">
        <v>13553</v>
      </c>
    </row>
    <row r="1140" spans="1:8" x14ac:dyDescent="0.15">
      <c r="A1140">
        <v>1145</v>
      </c>
      <c r="B1140" t="s">
        <v>4464</v>
      </c>
      <c r="C1140" t="s">
        <v>8996</v>
      </c>
      <c r="D1140" t="s">
        <v>315</v>
      </c>
      <c r="E1140" s="2" t="s">
        <v>7855</v>
      </c>
      <c r="F1140" t="s">
        <v>13949</v>
      </c>
      <c r="G1140" s="2" t="s">
        <v>6439</v>
      </c>
      <c r="H1140" t="s">
        <v>13553</v>
      </c>
    </row>
    <row r="1141" spans="1:8" x14ac:dyDescent="0.15">
      <c r="A1141">
        <v>1146</v>
      </c>
      <c r="B1141" t="s">
        <v>691</v>
      </c>
      <c r="C1141" t="s">
        <v>8997</v>
      </c>
      <c r="D1141" t="s">
        <v>315</v>
      </c>
      <c r="E1141" s="2" t="s">
        <v>232</v>
      </c>
      <c r="F1141" t="s">
        <v>13949</v>
      </c>
      <c r="G1141" s="2" t="s">
        <v>6816</v>
      </c>
      <c r="H1141" t="s">
        <v>13553</v>
      </c>
    </row>
    <row r="1142" spans="1:8" x14ac:dyDescent="0.15">
      <c r="A1142">
        <v>1147</v>
      </c>
      <c r="B1142" t="s">
        <v>692</v>
      </c>
      <c r="C1142" t="s">
        <v>8998</v>
      </c>
      <c r="D1142" t="s">
        <v>315</v>
      </c>
      <c r="E1142" s="2" t="s">
        <v>232</v>
      </c>
      <c r="F1142" t="s">
        <v>13949</v>
      </c>
      <c r="G1142" s="2" t="s">
        <v>6766</v>
      </c>
      <c r="H1142" t="s">
        <v>13553</v>
      </c>
    </row>
    <row r="1143" spans="1:8" x14ac:dyDescent="0.15">
      <c r="A1143">
        <v>1148</v>
      </c>
      <c r="B1143" t="s">
        <v>693</v>
      </c>
      <c r="C1143" t="s">
        <v>8999</v>
      </c>
      <c r="D1143" t="s">
        <v>315</v>
      </c>
      <c r="E1143" s="2" t="s">
        <v>231</v>
      </c>
      <c r="F1143" t="s">
        <v>13949</v>
      </c>
      <c r="G1143" s="2" t="s">
        <v>6996</v>
      </c>
      <c r="H1143" t="s">
        <v>13553</v>
      </c>
    </row>
    <row r="1144" spans="1:8" x14ac:dyDescent="0.15">
      <c r="A1144">
        <v>1149</v>
      </c>
      <c r="B1144" t="s">
        <v>2248</v>
      </c>
      <c r="C1144" t="s">
        <v>9000</v>
      </c>
      <c r="D1144" t="s">
        <v>315</v>
      </c>
      <c r="E1144" s="2" t="s">
        <v>231</v>
      </c>
      <c r="F1144" t="s">
        <v>13949</v>
      </c>
      <c r="G1144" s="2" t="s">
        <v>6672</v>
      </c>
      <c r="H1144" t="s">
        <v>13553</v>
      </c>
    </row>
    <row r="1145" spans="1:8" x14ac:dyDescent="0.15">
      <c r="A1145">
        <v>1150</v>
      </c>
      <c r="B1145" t="s">
        <v>2852</v>
      </c>
      <c r="C1145" t="s">
        <v>9001</v>
      </c>
      <c r="D1145" t="s">
        <v>315</v>
      </c>
      <c r="E1145" s="2" t="s">
        <v>230</v>
      </c>
      <c r="F1145" t="s">
        <v>13949</v>
      </c>
      <c r="G1145" s="2" t="s">
        <v>7000</v>
      </c>
      <c r="H1145" t="s">
        <v>13553</v>
      </c>
    </row>
    <row r="1146" spans="1:8" x14ac:dyDescent="0.15">
      <c r="A1146">
        <v>1151</v>
      </c>
      <c r="B1146" t="s">
        <v>2855</v>
      </c>
      <c r="C1146" t="s">
        <v>9002</v>
      </c>
      <c r="D1146" t="s">
        <v>315</v>
      </c>
      <c r="E1146" s="2" t="s">
        <v>230</v>
      </c>
      <c r="F1146" t="s">
        <v>13949</v>
      </c>
      <c r="G1146" s="2" t="s">
        <v>6972</v>
      </c>
      <c r="H1146" t="s">
        <v>13553</v>
      </c>
    </row>
    <row r="1147" spans="1:8" x14ac:dyDescent="0.15">
      <c r="A1147">
        <v>1152</v>
      </c>
      <c r="B1147" t="s">
        <v>702</v>
      </c>
      <c r="C1147" t="s">
        <v>9003</v>
      </c>
      <c r="D1147" t="s">
        <v>315</v>
      </c>
      <c r="E1147" s="2" t="s">
        <v>232</v>
      </c>
      <c r="F1147" t="s">
        <v>13949</v>
      </c>
      <c r="G1147" s="2" t="s">
        <v>7001</v>
      </c>
      <c r="H1147" t="s">
        <v>13553</v>
      </c>
    </row>
    <row r="1148" spans="1:8" x14ac:dyDescent="0.15">
      <c r="A1148">
        <v>1153</v>
      </c>
      <c r="B1148" t="s">
        <v>703</v>
      </c>
      <c r="C1148" t="s">
        <v>9004</v>
      </c>
      <c r="D1148" t="s">
        <v>315</v>
      </c>
      <c r="E1148" s="2" t="s">
        <v>232</v>
      </c>
      <c r="F1148" t="s">
        <v>13949</v>
      </c>
      <c r="G1148" s="2" t="s">
        <v>7002</v>
      </c>
      <c r="H1148" t="s">
        <v>13553</v>
      </c>
    </row>
    <row r="1149" spans="1:8" x14ac:dyDescent="0.15">
      <c r="A1149">
        <v>1154</v>
      </c>
      <c r="B1149" t="s">
        <v>704</v>
      </c>
      <c r="C1149" t="s">
        <v>9005</v>
      </c>
      <c r="D1149" t="s">
        <v>315</v>
      </c>
      <c r="E1149" s="2" t="s">
        <v>232</v>
      </c>
      <c r="F1149" t="s">
        <v>13949</v>
      </c>
      <c r="G1149" s="2" t="s">
        <v>6986</v>
      </c>
      <c r="H1149" t="s">
        <v>13553</v>
      </c>
    </row>
    <row r="1150" spans="1:8" x14ac:dyDescent="0.15">
      <c r="A1150">
        <v>1155</v>
      </c>
      <c r="B1150" t="s">
        <v>706</v>
      </c>
      <c r="C1150" t="s">
        <v>9006</v>
      </c>
      <c r="D1150" t="s">
        <v>315</v>
      </c>
      <c r="E1150" s="2" t="s">
        <v>232</v>
      </c>
      <c r="F1150" t="s">
        <v>13949</v>
      </c>
      <c r="G1150" s="2" t="s">
        <v>6612</v>
      </c>
      <c r="H1150" t="s">
        <v>13553</v>
      </c>
    </row>
    <row r="1151" spans="1:8" x14ac:dyDescent="0.15">
      <c r="A1151">
        <v>1156</v>
      </c>
      <c r="B1151" t="s">
        <v>705</v>
      </c>
      <c r="C1151" t="s">
        <v>9007</v>
      </c>
      <c r="D1151" t="s">
        <v>315</v>
      </c>
      <c r="E1151" s="2" t="s">
        <v>232</v>
      </c>
      <c r="F1151" t="s">
        <v>13949</v>
      </c>
      <c r="G1151" s="2" t="s">
        <v>7003</v>
      </c>
      <c r="H1151" t="s">
        <v>13553</v>
      </c>
    </row>
    <row r="1152" spans="1:8" x14ac:dyDescent="0.15">
      <c r="A1152">
        <v>1157</v>
      </c>
      <c r="B1152" t="s">
        <v>2862</v>
      </c>
      <c r="C1152" t="s">
        <v>9008</v>
      </c>
      <c r="D1152" t="s">
        <v>315</v>
      </c>
      <c r="E1152" s="2" t="s">
        <v>232</v>
      </c>
      <c r="F1152" t="s">
        <v>13949</v>
      </c>
      <c r="G1152" s="2" t="s">
        <v>6773</v>
      </c>
      <c r="H1152" t="s">
        <v>13553</v>
      </c>
    </row>
    <row r="1153" spans="1:8" x14ac:dyDescent="0.15">
      <c r="A1153">
        <v>1158</v>
      </c>
      <c r="B1153" t="s">
        <v>2243</v>
      </c>
      <c r="C1153" t="s">
        <v>9009</v>
      </c>
      <c r="D1153" t="s">
        <v>315</v>
      </c>
      <c r="E1153" s="2" t="s">
        <v>231</v>
      </c>
      <c r="F1153" t="s">
        <v>13949</v>
      </c>
      <c r="G1153" s="2" t="s">
        <v>6494</v>
      </c>
      <c r="H1153" t="s">
        <v>13553</v>
      </c>
    </row>
    <row r="1154" spans="1:8" x14ac:dyDescent="0.15">
      <c r="A1154">
        <v>1159</v>
      </c>
      <c r="B1154" t="s">
        <v>2244</v>
      </c>
      <c r="C1154" t="s">
        <v>9010</v>
      </c>
      <c r="D1154" t="s">
        <v>315</v>
      </c>
      <c r="E1154" s="2" t="s">
        <v>231</v>
      </c>
      <c r="F1154" t="s">
        <v>13912</v>
      </c>
      <c r="G1154" s="2" t="s">
        <v>6276</v>
      </c>
      <c r="H1154" t="s">
        <v>13553</v>
      </c>
    </row>
    <row r="1155" spans="1:8" x14ac:dyDescent="0.15">
      <c r="A1155">
        <v>1160</v>
      </c>
      <c r="B1155" t="s">
        <v>2245</v>
      </c>
      <c r="C1155" t="s">
        <v>9011</v>
      </c>
      <c r="D1155" t="s">
        <v>315</v>
      </c>
      <c r="E1155" s="2" t="s">
        <v>231</v>
      </c>
      <c r="F1155" t="s">
        <v>13906</v>
      </c>
      <c r="G1155" s="2" t="s">
        <v>7004</v>
      </c>
      <c r="H1155" t="s">
        <v>13553</v>
      </c>
    </row>
    <row r="1156" spans="1:8" x14ac:dyDescent="0.15">
      <c r="A1156">
        <v>1161</v>
      </c>
      <c r="B1156" t="s">
        <v>2246</v>
      </c>
      <c r="C1156" t="s">
        <v>9012</v>
      </c>
      <c r="D1156" t="s">
        <v>315</v>
      </c>
      <c r="E1156" s="2" t="s">
        <v>231</v>
      </c>
      <c r="F1156" t="s">
        <v>13949</v>
      </c>
      <c r="G1156" s="2" t="s">
        <v>7005</v>
      </c>
      <c r="H1156" t="s">
        <v>13553</v>
      </c>
    </row>
    <row r="1157" spans="1:8" x14ac:dyDescent="0.15">
      <c r="A1157">
        <v>1162</v>
      </c>
      <c r="B1157" t="s">
        <v>2247</v>
      </c>
      <c r="C1157" t="s">
        <v>9013</v>
      </c>
      <c r="D1157" t="s">
        <v>315</v>
      </c>
      <c r="E1157" s="2" t="s">
        <v>231</v>
      </c>
      <c r="F1157" t="s">
        <v>13921</v>
      </c>
      <c r="G1157" s="2" t="s">
        <v>6826</v>
      </c>
      <c r="H1157" t="s">
        <v>13553</v>
      </c>
    </row>
    <row r="1158" spans="1:8" x14ac:dyDescent="0.15">
      <c r="A1158">
        <v>1163</v>
      </c>
      <c r="B1158" t="s">
        <v>2418</v>
      </c>
      <c r="C1158" t="s">
        <v>9014</v>
      </c>
      <c r="D1158" t="s">
        <v>315</v>
      </c>
      <c r="E1158" s="2" t="s">
        <v>231</v>
      </c>
      <c r="F1158" t="s">
        <v>27</v>
      </c>
      <c r="G1158" s="2" t="s">
        <v>7006</v>
      </c>
      <c r="H1158" t="s">
        <v>13553</v>
      </c>
    </row>
    <row r="1159" spans="1:8" x14ac:dyDescent="0.15">
      <c r="A1159">
        <v>1164</v>
      </c>
      <c r="B1159" t="s">
        <v>2240</v>
      </c>
      <c r="C1159" t="s">
        <v>9015</v>
      </c>
      <c r="D1159" t="s">
        <v>315</v>
      </c>
      <c r="E1159" s="2" t="s">
        <v>231</v>
      </c>
      <c r="F1159" t="s">
        <v>13935</v>
      </c>
      <c r="G1159" s="2" t="s">
        <v>7007</v>
      </c>
      <c r="H1159" t="s">
        <v>13553</v>
      </c>
    </row>
    <row r="1160" spans="1:8" x14ac:dyDescent="0.15">
      <c r="A1160">
        <v>1165</v>
      </c>
      <c r="B1160" t="s">
        <v>2241</v>
      </c>
      <c r="C1160" t="s">
        <v>9016</v>
      </c>
      <c r="D1160" t="s">
        <v>315</v>
      </c>
      <c r="E1160" s="2" t="s">
        <v>231</v>
      </c>
      <c r="F1160" t="s">
        <v>13935</v>
      </c>
      <c r="G1160" s="2" t="s">
        <v>7007</v>
      </c>
      <c r="H1160" t="s">
        <v>13553</v>
      </c>
    </row>
    <row r="1161" spans="1:8" x14ac:dyDescent="0.15">
      <c r="A1161">
        <v>1166</v>
      </c>
      <c r="B1161" t="s">
        <v>2242</v>
      </c>
      <c r="C1161" t="s">
        <v>9017</v>
      </c>
      <c r="D1161" t="s">
        <v>315</v>
      </c>
      <c r="E1161" s="2" t="s">
        <v>231</v>
      </c>
      <c r="F1161" t="s">
        <v>13932</v>
      </c>
      <c r="G1161" s="2" t="s">
        <v>7008</v>
      </c>
      <c r="H1161" t="s">
        <v>13553</v>
      </c>
    </row>
    <row r="1162" spans="1:8" x14ac:dyDescent="0.15">
      <c r="A1162">
        <v>1167</v>
      </c>
      <c r="B1162" t="s">
        <v>3750</v>
      </c>
      <c r="C1162" t="s">
        <v>9018</v>
      </c>
      <c r="D1162" t="s">
        <v>315</v>
      </c>
      <c r="E1162" s="2" t="s">
        <v>230</v>
      </c>
      <c r="F1162" t="s">
        <v>13917</v>
      </c>
      <c r="G1162" s="2" t="s">
        <v>6595</v>
      </c>
      <c r="H1162" t="s">
        <v>13553</v>
      </c>
    </row>
    <row r="1163" spans="1:8" x14ac:dyDescent="0.15">
      <c r="A1163">
        <v>1168</v>
      </c>
      <c r="B1163" t="s">
        <v>3751</v>
      </c>
      <c r="C1163" t="s">
        <v>9019</v>
      </c>
      <c r="D1163" t="s">
        <v>315</v>
      </c>
      <c r="E1163" s="2" t="s">
        <v>230</v>
      </c>
      <c r="F1163" t="s">
        <v>13935</v>
      </c>
      <c r="G1163" s="2" t="s">
        <v>6789</v>
      </c>
      <c r="H1163" t="s">
        <v>13553</v>
      </c>
    </row>
    <row r="1164" spans="1:8" x14ac:dyDescent="0.15">
      <c r="A1164">
        <v>1169</v>
      </c>
      <c r="B1164" t="s">
        <v>3752</v>
      </c>
      <c r="C1164" t="s">
        <v>9020</v>
      </c>
      <c r="D1164" t="s">
        <v>315</v>
      </c>
      <c r="E1164" s="2" t="s">
        <v>230</v>
      </c>
      <c r="F1164" t="s">
        <v>13949</v>
      </c>
      <c r="G1164" s="2" t="s">
        <v>7009</v>
      </c>
      <c r="H1164" t="s">
        <v>13553</v>
      </c>
    </row>
    <row r="1165" spans="1:8" x14ac:dyDescent="0.15">
      <c r="A1165">
        <v>1170</v>
      </c>
      <c r="B1165" t="s">
        <v>3753</v>
      </c>
      <c r="C1165" t="s">
        <v>9021</v>
      </c>
      <c r="D1165" t="s">
        <v>315</v>
      </c>
      <c r="E1165" s="2" t="s">
        <v>230</v>
      </c>
      <c r="F1165" t="s">
        <v>13917</v>
      </c>
      <c r="G1165" s="2" t="s">
        <v>6416</v>
      </c>
      <c r="H1165" t="s">
        <v>13553</v>
      </c>
    </row>
    <row r="1166" spans="1:8" x14ac:dyDescent="0.15">
      <c r="A1166">
        <v>1171</v>
      </c>
      <c r="B1166" t="s">
        <v>3754</v>
      </c>
      <c r="C1166" t="s">
        <v>9022</v>
      </c>
      <c r="D1166" t="s">
        <v>315</v>
      </c>
      <c r="E1166" s="2" t="s">
        <v>230</v>
      </c>
      <c r="F1166" t="s">
        <v>13910</v>
      </c>
      <c r="G1166" s="2" t="s">
        <v>7010</v>
      </c>
      <c r="H1166" t="s">
        <v>13553</v>
      </c>
    </row>
    <row r="1167" spans="1:8" x14ac:dyDescent="0.15">
      <c r="A1167">
        <v>1172</v>
      </c>
      <c r="B1167" t="s">
        <v>3755</v>
      </c>
      <c r="C1167" t="s">
        <v>9023</v>
      </c>
      <c r="D1167" t="s">
        <v>315</v>
      </c>
      <c r="E1167" s="2" t="s">
        <v>230</v>
      </c>
      <c r="F1167" t="s">
        <v>13949</v>
      </c>
      <c r="G1167" s="2" t="s">
        <v>6356</v>
      </c>
      <c r="H1167" t="s">
        <v>13553</v>
      </c>
    </row>
    <row r="1168" spans="1:8" x14ac:dyDescent="0.15">
      <c r="A1168">
        <v>1173</v>
      </c>
      <c r="B1168" t="s">
        <v>3756</v>
      </c>
      <c r="C1168" t="s">
        <v>9024</v>
      </c>
      <c r="D1168" t="s">
        <v>315</v>
      </c>
      <c r="E1168" s="2" t="s">
        <v>230</v>
      </c>
      <c r="F1168" t="s">
        <v>13949</v>
      </c>
      <c r="G1168" s="2" t="s">
        <v>7011</v>
      </c>
      <c r="H1168" t="s">
        <v>13553</v>
      </c>
    </row>
    <row r="1169" spans="1:8" x14ac:dyDescent="0.15">
      <c r="A1169">
        <v>1174</v>
      </c>
      <c r="B1169" t="s">
        <v>4465</v>
      </c>
      <c r="C1169" t="s">
        <v>9025</v>
      </c>
      <c r="D1169" t="s">
        <v>315</v>
      </c>
      <c r="E1169" s="2" t="s">
        <v>230</v>
      </c>
      <c r="F1169" t="s">
        <v>13921</v>
      </c>
      <c r="G1169" s="2" t="s">
        <v>6497</v>
      </c>
      <c r="H1169" t="s">
        <v>13553</v>
      </c>
    </row>
    <row r="1170" spans="1:8" x14ac:dyDescent="0.15">
      <c r="A1170">
        <v>1175</v>
      </c>
      <c r="B1170" t="s">
        <v>4466</v>
      </c>
      <c r="C1170" t="s">
        <v>9026</v>
      </c>
      <c r="D1170" t="s">
        <v>315</v>
      </c>
      <c r="E1170" s="2" t="s">
        <v>230</v>
      </c>
      <c r="F1170" t="s">
        <v>13932</v>
      </c>
      <c r="G1170" s="2" t="s">
        <v>7012</v>
      </c>
      <c r="H1170" t="s">
        <v>13553</v>
      </c>
    </row>
    <row r="1171" spans="1:8" x14ac:dyDescent="0.15">
      <c r="A1171">
        <v>1176</v>
      </c>
      <c r="B1171" t="s">
        <v>4467</v>
      </c>
      <c r="C1171" t="s">
        <v>9027</v>
      </c>
      <c r="D1171" t="s">
        <v>315</v>
      </c>
      <c r="E1171" s="2" t="s">
        <v>230</v>
      </c>
      <c r="F1171" t="s">
        <v>13943</v>
      </c>
      <c r="G1171" s="2" t="s">
        <v>7013</v>
      </c>
      <c r="H1171" t="s">
        <v>13553</v>
      </c>
    </row>
    <row r="1172" spans="1:8" x14ac:dyDescent="0.15">
      <c r="A1172">
        <v>1177</v>
      </c>
      <c r="B1172" t="s">
        <v>4468</v>
      </c>
      <c r="C1172" t="s">
        <v>9028</v>
      </c>
      <c r="D1172" t="s">
        <v>315</v>
      </c>
      <c r="E1172" s="2" t="s">
        <v>230</v>
      </c>
      <c r="F1172" t="s">
        <v>13949</v>
      </c>
      <c r="G1172" s="2" t="s">
        <v>7014</v>
      </c>
      <c r="H1172" t="s">
        <v>13553</v>
      </c>
    </row>
    <row r="1173" spans="1:8" x14ac:dyDescent="0.15">
      <c r="A1173">
        <v>1178</v>
      </c>
      <c r="B1173" t="s">
        <v>4469</v>
      </c>
      <c r="C1173" t="s">
        <v>9029</v>
      </c>
      <c r="D1173" t="s">
        <v>315</v>
      </c>
      <c r="E1173" s="2" t="s">
        <v>230</v>
      </c>
      <c r="F1173" t="s">
        <v>13932</v>
      </c>
      <c r="G1173" s="2" t="s">
        <v>6738</v>
      </c>
      <c r="H1173" t="s">
        <v>13553</v>
      </c>
    </row>
    <row r="1174" spans="1:8" x14ac:dyDescent="0.15">
      <c r="A1174">
        <v>1179</v>
      </c>
      <c r="B1174" t="s">
        <v>4470</v>
      </c>
      <c r="C1174" t="s">
        <v>9030</v>
      </c>
      <c r="D1174" t="s">
        <v>315</v>
      </c>
      <c r="E1174" s="2" t="s">
        <v>230</v>
      </c>
      <c r="F1174" t="s">
        <v>13935</v>
      </c>
      <c r="G1174" s="2" t="s">
        <v>6885</v>
      </c>
      <c r="H1174" t="s">
        <v>13553</v>
      </c>
    </row>
    <row r="1175" spans="1:8" x14ac:dyDescent="0.15">
      <c r="A1175">
        <v>1180</v>
      </c>
      <c r="B1175" t="s">
        <v>4471</v>
      </c>
      <c r="C1175" t="s">
        <v>9031</v>
      </c>
      <c r="D1175" t="s">
        <v>315</v>
      </c>
      <c r="E1175" s="2" t="s">
        <v>230</v>
      </c>
      <c r="F1175" t="s">
        <v>13949</v>
      </c>
      <c r="G1175" s="2" t="s">
        <v>7014</v>
      </c>
      <c r="H1175" t="s">
        <v>13553</v>
      </c>
    </row>
    <row r="1176" spans="1:8" x14ac:dyDescent="0.15">
      <c r="A1176">
        <v>1181</v>
      </c>
      <c r="B1176" t="s">
        <v>4472</v>
      </c>
      <c r="C1176" t="s">
        <v>9032</v>
      </c>
      <c r="D1176" t="s">
        <v>315</v>
      </c>
      <c r="E1176" s="2" t="s">
        <v>230</v>
      </c>
      <c r="F1176" t="s">
        <v>13907</v>
      </c>
      <c r="G1176" s="2" t="s">
        <v>6295</v>
      </c>
      <c r="H1176" t="s">
        <v>13553</v>
      </c>
    </row>
    <row r="1177" spans="1:8" x14ac:dyDescent="0.15">
      <c r="A1177">
        <v>1182</v>
      </c>
      <c r="B1177" t="s">
        <v>2197</v>
      </c>
      <c r="C1177" t="s">
        <v>9033</v>
      </c>
      <c r="D1177" t="s">
        <v>308</v>
      </c>
      <c r="E1177" s="2" t="s">
        <v>231</v>
      </c>
      <c r="F1177" t="s">
        <v>13910</v>
      </c>
      <c r="G1177" s="2" t="s">
        <v>7015</v>
      </c>
      <c r="H1177" t="s">
        <v>13553</v>
      </c>
    </row>
    <row r="1178" spans="1:8" x14ac:dyDescent="0.15">
      <c r="A1178">
        <v>1183</v>
      </c>
      <c r="B1178" t="s">
        <v>2153</v>
      </c>
      <c r="C1178" t="s">
        <v>9034</v>
      </c>
      <c r="D1178" t="s">
        <v>308</v>
      </c>
      <c r="E1178" s="2" t="s">
        <v>231</v>
      </c>
      <c r="F1178" t="s">
        <v>13939</v>
      </c>
      <c r="G1178" s="2" t="s">
        <v>7016</v>
      </c>
      <c r="H1178" t="s">
        <v>13553</v>
      </c>
    </row>
    <row r="1179" spans="1:8" x14ac:dyDescent="0.15">
      <c r="A1179">
        <v>1184</v>
      </c>
      <c r="B1179" t="s">
        <v>2198</v>
      </c>
      <c r="C1179" t="s">
        <v>9035</v>
      </c>
      <c r="D1179" t="s">
        <v>308</v>
      </c>
      <c r="E1179" s="2" t="s">
        <v>231</v>
      </c>
      <c r="F1179" t="s">
        <v>27</v>
      </c>
      <c r="G1179" s="2" t="s">
        <v>6325</v>
      </c>
      <c r="H1179" t="s">
        <v>13553</v>
      </c>
    </row>
    <row r="1180" spans="1:8" x14ac:dyDescent="0.15">
      <c r="A1180">
        <v>1185</v>
      </c>
      <c r="B1180" t="s">
        <v>1205</v>
      </c>
      <c r="C1180" t="s">
        <v>9036</v>
      </c>
      <c r="D1180" t="s">
        <v>308</v>
      </c>
      <c r="E1180" s="2" t="s">
        <v>231</v>
      </c>
      <c r="F1180" t="s">
        <v>13934</v>
      </c>
      <c r="G1180" s="2" t="s">
        <v>6410</v>
      </c>
      <c r="H1180" t="s">
        <v>13553</v>
      </c>
    </row>
    <row r="1181" spans="1:8" x14ac:dyDescent="0.15">
      <c r="A1181">
        <v>1186</v>
      </c>
      <c r="B1181" t="s">
        <v>1206</v>
      </c>
      <c r="C1181" t="s">
        <v>9037</v>
      </c>
      <c r="D1181" t="s">
        <v>308</v>
      </c>
      <c r="E1181" s="2" t="s">
        <v>231</v>
      </c>
      <c r="F1181" t="s">
        <v>13906</v>
      </c>
      <c r="G1181" s="2" t="s">
        <v>6400</v>
      </c>
      <c r="H1181" t="s">
        <v>13553</v>
      </c>
    </row>
    <row r="1182" spans="1:8" x14ac:dyDescent="0.15">
      <c r="A1182">
        <v>1187</v>
      </c>
      <c r="B1182" t="s">
        <v>2199</v>
      </c>
      <c r="C1182" t="s">
        <v>9038</v>
      </c>
      <c r="D1182" t="s">
        <v>308</v>
      </c>
      <c r="E1182" s="2" t="s">
        <v>231</v>
      </c>
      <c r="F1182" t="s">
        <v>13940</v>
      </c>
      <c r="G1182" s="2" t="s">
        <v>6323</v>
      </c>
      <c r="H1182" t="s">
        <v>13553</v>
      </c>
    </row>
    <row r="1183" spans="1:8" x14ac:dyDescent="0.15">
      <c r="A1183">
        <v>1188</v>
      </c>
      <c r="B1183" t="s">
        <v>1207</v>
      </c>
      <c r="C1183" t="s">
        <v>9039</v>
      </c>
      <c r="D1183" t="s">
        <v>308</v>
      </c>
      <c r="E1183" s="2" t="s">
        <v>231</v>
      </c>
      <c r="F1183" t="s">
        <v>13944</v>
      </c>
      <c r="G1183" s="2" t="s">
        <v>6854</v>
      </c>
      <c r="H1183" t="s">
        <v>13553</v>
      </c>
    </row>
    <row r="1184" spans="1:8" x14ac:dyDescent="0.15">
      <c r="A1184">
        <v>1189</v>
      </c>
      <c r="B1184" t="s">
        <v>1208</v>
      </c>
      <c r="C1184" t="s">
        <v>9040</v>
      </c>
      <c r="D1184" t="s">
        <v>308</v>
      </c>
      <c r="E1184" s="2" t="s">
        <v>231</v>
      </c>
      <c r="F1184" t="s">
        <v>13945</v>
      </c>
      <c r="G1184" s="2" t="s">
        <v>6580</v>
      </c>
      <c r="H1184" t="s">
        <v>13553</v>
      </c>
    </row>
    <row r="1185" spans="1:8" x14ac:dyDescent="0.15">
      <c r="A1185">
        <v>1190</v>
      </c>
      <c r="B1185" t="s">
        <v>2200</v>
      </c>
      <c r="C1185" t="s">
        <v>9041</v>
      </c>
      <c r="D1185" t="s">
        <v>308</v>
      </c>
      <c r="E1185" s="2" t="s">
        <v>231</v>
      </c>
      <c r="F1185" t="s">
        <v>13907</v>
      </c>
      <c r="G1185" s="2" t="s">
        <v>7017</v>
      </c>
      <c r="H1185" t="s">
        <v>13553</v>
      </c>
    </row>
    <row r="1186" spans="1:8" x14ac:dyDescent="0.15">
      <c r="A1186">
        <v>1191</v>
      </c>
      <c r="B1186" t="s">
        <v>1209</v>
      </c>
      <c r="C1186" t="s">
        <v>9042</v>
      </c>
      <c r="D1186" t="s">
        <v>308</v>
      </c>
      <c r="E1186" s="2" t="s">
        <v>231</v>
      </c>
      <c r="F1186" t="s">
        <v>13944</v>
      </c>
      <c r="G1186" s="2" t="s">
        <v>7018</v>
      </c>
      <c r="H1186" t="s">
        <v>13553</v>
      </c>
    </row>
    <row r="1187" spans="1:8" x14ac:dyDescent="0.15">
      <c r="A1187">
        <v>1192</v>
      </c>
      <c r="B1187" t="s">
        <v>390</v>
      </c>
      <c r="C1187" t="s">
        <v>9043</v>
      </c>
      <c r="D1187" t="s">
        <v>308</v>
      </c>
      <c r="E1187" s="2" t="s">
        <v>231</v>
      </c>
      <c r="F1187" t="s">
        <v>27</v>
      </c>
      <c r="G1187" s="2" t="s">
        <v>7019</v>
      </c>
      <c r="H1187" t="s">
        <v>13553</v>
      </c>
    </row>
    <row r="1188" spans="1:8" x14ac:dyDescent="0.15">
      <c r="A1188">
        <v>1193</v>
      </c>
      <c r="B1188" t="s">
        <v>2201</v>
      </c>
      <c r="C1188" t="s">
        <v>9044</v>
      </c>
      <c r="D1188" t="s">
        <v>308</v>
      </c>
      <c r="E1188" s="2" t="s">
        <v>231</v>
      </c>
      <c r="F1188" t="s">
        <v>13906</v>
      </c>
      <c r="G1188" s="2" t="s">
        <v>6370</v>
      </c>
      <c r="H1188" t="s">
        <v>13553</v>
      </c>
    </row>
    <row r="1189" spans="1:8" x14ac:dyDescent="0.15">
      <c r="A1189">
        <v>1194</v>
      </c>
      <c r="B1189" t="s">
        <v>2203</v>
      </c>
      <c r="C1189" t="s">
        <v>9045</v>
      </c>
      <c r="D1189" t="s">
        <v>308</v>
      </c>
      <c r="E1189" s="2" t="s">
        <v>231</v>
      </c>
      <c r="F1189" t="s">
        <v>13912</v>
      </c>
      <c r="G1189" s="2" t="s">
        <v>6727</v>
      </c>
      <c r="H1189" t="s">
        <v>13553</v>
      </c>
    </row>
    <row r="1190" spans="1:8" x14ac:dyDescent="0.15">
      <c r="A1190">
        <v>1195</v>
      </c>
      <c r="B1190" t="s">
        <v>2204</v>
      </c>
      <c r="C1190" t="s">
        <v>9046</v>
      </c>
      <c r="D1190" t="s">
        <v>308</v>
      </c>
      <c r="E1190" s="2" t="s">
        <v>231</v>
      </c>
      <c r="F1190" t="s">
        <v>13918</v>
      </c>
      <c r="G1190" s="2" t="s">
        <v>7020</v>
      </c>
      <c r="H1190" t="s">
        <v>13553</v>
      </c>
    </row>
    <row r="1191" spans="1:8" x14ac:dyDescent="0.15">
      <c r="A1191">
        <v>1196</v>
      </c>
      <c r="B1191" t="s">
        <v>1210</v>
      </c>
      <c r="C1191" t="s">
        <v>9047</v>
      </c>
      <c r="D1191" t="s">
        <v>308</v>
      </c>
      <c r="E1191" s="2" t="s">
        <v>231</v>
      </c>
      <c r="F1191" t="s">
        <v>13944</v>
      </c>
      <c r="G1191" s="2" t="s">
        <v>6259</v>
      </c>
      <c r="H1191" t="s">
        <v>13553</v>
      </c>
    </row>
    <row r="1192" spans="1:8" x14ac:dyDescent="0.15">
      <c r="A1192">
        <v>1197</v>
      </c>
      <c r="B1192" t="s">
        <v>2205</v>
      </c>
      <c r="C1192" t="s">
        <v>9048</v>
      </c>
      <c r="D1192" t="s">
        <v>308</v>
      </c>
      <c r="E1192" s="2" t="s">
        <v>231</v>
      </c>
      <c r="F1192" t="s">
        <v>13910</v>
      </c>
      <c r="G1192" s="2" t="s">
        <v>7021</v>
      </c>
      <c r="H1192" t="s">
        <v>13553</v>
      </c>
    </row>
    <row r="1193" spans="1:8" x14ac:dyDescent="0.15">
      <c r="A1193">
        <v>1198</v>
      </c>
      <c r="B1193" t="s">
        <v>2206</v>
      </c>
      <c r="C1193" t="s">
        <v>9049</v>
      </c>
      <c r="D1193" t="s">
        <v>308</v>
      </c>
      <c r="E1193" s="2" t="s">
        <v>231</v>
      </c>
      <c r="F1193" t="s">
        <v>13919</v>
      </c>
      <c r="G1193" s="2" t="s">
        <v>7022</v>
      </c>
      <c r="H1193" t="s">
        <v>13553</v>
      </c>
    </row>
    <row r="1194" spans="1:8" x14ac:dyDescent="0.15">
      <c r="A1194">
        <v>1199</v>
      </c>
      <c r="B1194" t="s">
        <v>2207</v>
      </c>
      <c r="C1194" t="s">
        <v>9050</v>
      </c>
      <c r="D1194" t="s">
        <v>308</v>
      </c>
      <c r="E1194" s="2" t="s">
        <v>231</v>
      </c>
      <c r="F1194" t="s">
        <v>13942</v>
      </c>
      <c r="G1194" s="2" t="s">
        <v>7023</v>
      </c>
      <c r="H1194" t="s">
        <v>13553</v>
      </c>
    </row>
    <row r="1195" spans="1:8" x14ac:dyDescent="0.15">
      <c r="A1195">
        <v>1200</v>
      </c>
      <c r="B1195" t="s">
        <v>1212</v>
      </c>
      <c r="C1195" t="s">
        <v>9051</v>
      </c>
      <c r="D1195" t="s">
        <v>308</v>
      </c>
      <c r="E1195" s="2" t="s">
        <v>231</v>
      </c>
      <c r="F1195" t="s">
        <v>13909</v>
      </c>
      <c r="G1195" s="2" t="s">
        <v>6403</v>
      </c>
      <c r="H1195" t="s">
        <v>13553</v>
      </c>
    </row>
    <row r="1196" spans="1:8" x14ac:dyDescent="0.15">
      <c r="A1196">
        <v>1201</v>
      </c>
      <c r="B1196" t="s">
        <v>1213</v>
      </c>
      <c r="C1196" t="s">
        <v>9052</v>
      </c>
      <c r="D1196" t="s">
        <v>308</v>
      </c>
      <c r="E1196" s="2" t="s">
        <v>231</v>
      </c>
      <c r="F1196" t="s">
        <v>13915</v>
      </c>
      <c r="G1196" s="2" t="s">
        <v>7024</v>
      </c>
      <c r="H1196" t="s">
        <v>13553</v>
      </c>
    </row>
    <row r="1197" spans="1:8" x14ac:dyDescent="0.15">
      <c r="A1197">
        <v>1202</v>
      </c>
      <c r="B1197" t="s">
        <v>1214</v>
      </c>
      <c r="C1197" t="s">
        <v>9053</v>
      </c>
      <c r="D1197" t="s">
        <v>308</v>
      </c>
      <c r="E1197" s="2" t="s">
        <v>231</v>
      </c>
      <c r="F1197" t="s">
        <v>13909</v>
      </c>
      <c r="G1197" s="2" t="s">
        <v>6866</v>
      </c>
      <c r="H1197" t="s">
        <v>13553</v>
      </c>
    </row>
    <row r="1198" spans="1:8" x14ac:dyDescent="0.15">
      <c r="A1198">
        <v>1203</v>
      </c>
      <c r="B1198" t="s">
        <v>2208</v>
      </c>
      <c r="C1198" t="s">
        <v>9054</v>
      </c>
      <c r="D1198" t="s">
        <v>308</v>
      </c>
      <c r="E1198" s="2" t="s">
        <v>231</v>
      </c>
      <c r="F1198" t="s">
        <v>13915</v>
      </c>
      <c r="G1198" s="2" t="s">
        <v>7025</v>
      </c>
      <c r="H1198" t="s">
        <v>13553</v>
      </c>
    </row>
    <row r="1199" spans="1:8" x14ac:dyDescent="0.15">
      <c r="A1199">
        <v>1204</v>
      </c>
      <c r="B1199" t="s">
        <v>2209</v>
      </c>
      <c r="C1199" t="s">
        <v>9055</v>
      </c>
      <c r="D1199" t="s">
        <v>308</v>
      </c>
      <c r="E1199" s="2" t="s">
        <v>231</v>
      </c>
      <c r="F1199" t="s">
        <v>13921</v>
      </c>
      <c r="G1199" s="2" t="s">
        <v>6412</v>
      </c>
      <c r="H1199" t="s">
        <v>13553</v>
      </c>
    </row>
    <row r="1200" spans="1:8" x14ac:dyDescent="0.15">
      <c r="A1200">
        <v>1205</v>
      </c>
      <c r="B1200" t="s">
        <v>2210</v>
      </c>
      <c r="C1200" t="s">
        <v>9056</v>
      </c>
      <c r="D1200" t="s">
        <v>308</v>
      </c>
      <c r="E1200" s="2" t="s">
        <v>231</v>
      </c>
      <c r="F1200" t="s">
        <v>13913</v>
      </c>
      <c r="G1200" s="2" t="s">
        <v>7026</v>
      </c>
      <c r="H1200" t="s">
        <v>13553</v>
      </c>
    </row>
    <row r="1201" spans="1:8" x14ac:dyDescent="0.15">
      <c r="A1201">
        <v>1206</v>
      </c>
      <c r="B1201" t="s">
        <v>1215</v>
      </c>
      <c r="C1201" t="s">
        <v>9057</v>
      </c>
      <c r="D1201" t="s">
        <v>308</v>
      </c>
      <c r="E1201" s="2" t="s">
        <v>231</v>
      </c>
      <c r="F1201" t="s">
        <v>13913</v>
      </c>
      <c r="G1201" s="2" t="s">
        <v>7025</v>
      </c>
      <c r="H1201" t="s">
        <v>13553</v>
      </c>
    </row>
    <row r="1202" spans="1:8" x14ac:dyDescent="0.15">
      <c r="A1202">
        <v>1207</v>
      </c>
      <c r="B1202" t="s">
        <v>2211</v>
      </c>
      <c r="C1202" t="s">
        <v>9058</v>
      </c>
      <c r="D1202" t="s">
        <v>308</v>
      </c>
      <c r="E1202" s="2" t="s">
        <v>231</v>
      </c>
      <c r="F1202" t="s">
        <v>13917</v>
      </c>
      <c r="G1202" s="2" t="s">
        <v>6930</v>
      </c>
      <c r="H1202" t="s">
        <v>13553</v>
      </c>
    </row>
    <row r="1203" spans="1:8" x14ac:dyDescent="0.15">
      <c r="A1203">
        <v>1208</v>
      </c>
      <c r="B1203" t="s">
        <v>2212</v>
      </c>
      <c r="C1203" t="s">
        <v>9059</v>
      </c>
      <c r="D1203" t="s">
        <v>308</v>
      </c>
      <c r="E1203" s="2" t="s">
        <v>231</v>
      </c>
      <c r="F1203" t="s">
        <v>13910</v>
      </c>
      <c r="G1203" s="2" t="s">
        <v>6319</v>
      </c>
      <c r="H1203" t="s">
        <v>13553</v>
      </c>
    </row>
    <row r="1204" spans="1:8" x14ac:dyDescent="0.15">
      <c r="A1204">
        <v>1209</v>
      </c>
      <c r="B1204" t="s">
        <v>1216</v>
      </c>
      <c r="C1204" t="s">
        <v>9060</v>
      </c>
      <c r="D1204" t="s">
        <v>308</v>
      </c>
      <c r="E1204" s="2" t="s">
        <v>231</v>
      </c>
      <c r="F1204" t="s">
        <v>13910</v>
      </c>
      <c r="G1204" s="2" t="s">
        <v>6689</v>
      </c>
      <c r="H1204" t="s">
        <v>13553</v>
      </c>
    </row>
    <row r="1205" spans="1:8" x14ac:dyDescent="0.15">
      <c r="A1205">
        <v>1210</v>
      </c>
      <c r="B1205" t="s">
        <v>1217</v>
      </c>
      <c r="C1205" t="s">
        <v>9061</v>
      </c>
      <c r="D1205" t="s">
        <v>308</v>
      </c>
      <c r="E1205" s="2" t="s">
        <v>231</v>
      </c>
      <c r="F1205" t="s">
        <v>13911</v>
      </c>
      <c r="G1205" s="2" t="s">
        <v>7027</v>
      </c>
      <c r="H1205" t="s">
        <v>13553</v>
      </c>
    </row>
    <row r="1206" spans="1:8" x14ac:dyDescent="0.15">
      <c r="A1206">
        <v>1211</v>
      </c>
      <c r="B1206" t="s">
        <v>1218</v>
      </c>
      <c r="C1206" t="s">
        <v>9062</v>
      </c>
      <c r="D1206" t="s">
        <v>308</v>
      </c>
      <c r="E1206" s="2" t="s">
        <v>231</v>
      </c>
      <c r="F1206" t="s">
        <v>13915</v>
      </c>
      <c r="G1206" s="2" t="s">
        <v>6866</v>
      </c>
      <c r="H1206" t="s">
        <v>13553</v>
      </c>
    </row>
    <row r="1207" spans="1:8" x14ac:dyDescent="0.15">
      <c r="A1207">
        <v>1212</v>
      </c>
      <c r="B1207" t="s">
        <v>2213</v>
      </c>
      <c r="C1207" t="s">
        <v>9063</v>
      </c>
      <c r="D1207" t="s">
        <v>308</v>
      </c>
      <c r="E1207" s="2" t="s">
        <v>231</v>
      </c>
      <c r="F1207" t="s">
        <v>13906</v>
      </c>
      <c r="G1207" s="2" t="s">
        <v>6495</v>
      </c>
      <c r="H1207" t="s">
        <v>13553</v>
      </c>
    </row>
    <row r="1208" spans="1:8" x14ac:dyDescent="0.15">
      <c r="A1208">
        <v>1213</v>
      </c>
      <c r="B1208" t="s">
        <v>1219</v>
      </c>
      <c r="C1208" t="s">
        <v>9064</v>
      </c>
      <c r="D1208" t="s">
        <v>308</v>
      </c>
      <c r="E1208" s="2" t="s">
        <v>231</v>
      </c>
      <c r="F1208" t="s">
        <v>13944</v>
      </c>
      <c r="G1208" s="2" t="s">
        <v>6398</v>
      </c>
      <c r="H1208" t="s">
        <v>13553</v>
      </c>
    </row>
    <row r="1209" spans="1:8" x14ac:dyDescent="0.15">
      <c r="A1209">
        <v>1214</v>
      </c>
      <c r="B1209" t="s">
        <v>2214</v>
      </c>
      <c r="C1209" t="s">
        <v>9065</v>
      </c>
      <c r="D1209" t="s">
        <v>308</v>
      </c>
      <c r="E1209" s="2" t="s">
        <v>231</v>
      </c>
      <c r="F1209" t="s">
        <v>13932</v>
      </c>
      <c r="G1209" s="2" t="s">
        <v>7027</v>
      </c>
      <c r="H1209" t="s">
        <v>13553</v>
      </c>
    </row>
    <row r="1210" spans="1:8" x14ac:dyDescent="0.15">
      <c r="A1210">
        <v>1215</v>
      </c>
      <c r="B1210" t="s">
        <v>1220</v>
      </c>
      <c r="C1210" t="s">
        <v>9066</v>
      </c>
      <c r="D1210" t="s">
        <v>308</v>
      </c>
      <c r="E1210" s="2" t="s">
        <v>231</v>
      </c>
      <c r="F1210" t="s">
        <v>13927</v>
      </c>
      <c r="G1210" s="2" t="s">
        <v>7028</v>
      </c>
      <c r="H1210" t="s">
        <v>13553</v>
      </c>
    </row>
    <row r="1211" spans="1:8" x14ac:dyDescent="0.15">
      <c r="A1211">
        <v>1216</v>
      </c>
      <c r="B1211" t="s">
        <v>1221</v>
      </c>
      <c r="C1211" t="s">
        <v>9067</v>
      </c>
      <c r="D1211" t="s">
        <v>308</v>
      </c>
      <c r="E1211" s="2" t="s">
        <v>231</v>
      </c>
      <c r="F1211" t="s">
        <v>13910</v>
      </c>
      <c r="G1211" s="2" t="s">
        <v>7029</v>
      </c>
      <c r="H1211" t="s">
        <v>13553</v>
      </c>
    </row>
    <row r="1212" spans="1:8" x14ac:dyDescent="0.15">
      <c r="A1212">
        <v>1217</v>
      </c>
      <c r="B1212" t="s">
        <v>1222</v>
      </c>
      <c r="C1212" t="s">
        <v>9068</v>
      </c>
      <c r="D1212" t="s">
        <v>308</v>
      </c>
      <c r="E1212" s="2" t="s">
        <v>231</v>
      </c>
      <c r="F1212" t="s">
        <v>13927</v>
      </c>
      <c r="G1212" s="2" t="s">
        <v>6269</v>
      </c>
      <c r="H1212" t="s">
        <v>13553</v>
      </c>
    </row>
    <row r="1213" spans="1:8" x14ac:dyDescent="0.15">
      <c r="A1213">
        <v>1218</v>
      </c>
      <c r="B1213" t="s">
        <v>2215</v>
      </c>
      <c r="C1213" t="s">
        <v>9069</v>
      </c>
      <c r="D1213" t="s">
        <v>308</v>
      </c>
      <c r="E1213" s="2" t="s">
        <v>231</v>
      </c>
      <c r="F1213" t="s">
        <v>13936</v>
      </c>
      <c r="G1213" s="2" t="s">
        <v>6392</v>
      </c>
      <c r="H1213" t="s">
        <v>13553</v>
      </c>
    </row>
    <row r="1214" spans="1:8" x14ac:dyDescent="0.15">
      <c r="A1214">
        <v>1219</v>
      </c>
      <c r="B1214" t="s">
        <v>1223</v>
      </c>
      <c r="C1214" t="s">
        <v>9070</v>
      </c>
      <c r="D1214" t="s">
        <v>308</v>
      </c>
      <c r="E1214" s="2" t="s">
        <v>231</v>
      </c>
      <c r="F1214" t="s">
        <v>13910</v>
      </c>
      <c r="G1214" s="2" t="s">
        <v>7030</v>
      </c>
      <c r="H1214" t="s">
        <v>13553</v>
      </c>
    </row>
    <row r="1215" spans="1:8" x14ac:dyDescent="0.15">
      <c r="A1215">
        <v>1220</v>
      </c>
      <c r="B1215" t="s">
        <v>1224</v>
      </c>
      <c r="C1215" t="s">
        <v>9071</v>
      </c>
      <c r="D1215" t="s">
        <v>308</v>
      </c>
      <c r="E1215" s="2" t="s">
        <v>231</v>
      </c>
      <c r="F1215" t="s">
        <v>13928</v>
      </c>
      <c r="G1215" s="2" t="s">
        <v>7031</v>
      </c>
      <c r="H1215" t="s">
        <v>13553</v>
      </c>
    </row>
    <row r="1216" spans="1:8" x14ac:dyDescent="0.15">
      <c r="A1216">
        <v>1221</v>
      </c>
      <c r="B1216" t="s">
        <v>2216</v>
      </c>
      <c r="C1216" t="s">
        <v>9072</v>
      </c>
      <c r="D1216" t="s">
        <v>308</v>
      </c>
      <c r="E1216" s="2" t="s">
        <v>231</v>
      </c>
      <c r="F1216" t="s">
        <v>13915</v>
      </c>
      <c r="G1216" s="2" t="s">
        <v>6580</v>
      </c>
      <c r="H1216" t="s">
        <v>13553</v>
      </c>
    </row>
    <row r="1217" spans="1:8" x14ac:dyDescent="0.15">
      <c r="A1217">
        <v>1222</v>
      </c>
      <c r="B1217" t="s">
        <v>1225</v>
      </c>
      <c r="C1217" t="s">
        <v>9073</v>
      </c>
      <c r="D1217" t="s">
        <v>308</v>
      </c>
      <c r="E1217" s="2" t="s">
        <v>231</v>
      </c>
      <c r="F1217" t="s">
        <v>13909</v>
      </c>
      <c r="G1217" s="2" t="s">
        <v>6919</v>
      </c>
      <c r="H1217" t="s">
        <v>13553</v>
      </c>
    </row>
    <row r="1218" spans="1:8" x14ac:dyDescent="0.15">
      <c r="A1218">
        <v>1223</v>
      </c>
      <c r="B1218" t="s">
        <v>1226</v>
      </c>
      <c r="C1218" t="s">
        <v>9074</v>
      </c>
      <c r="D1218" t="s">
        <v>308</v>
      </c>
      <c r="E1218" s="2" t="s">
        <v>231</v>
      </c>
      <c r="F1218" t="s">
        <v>13918</v>
      </c>
      <c r="G1218" s="2" t="s">
        <v>6412</v>
      </c>
      <c r="H1218" t="s">
        <v>13553</v>
      </c>
    </row>
    <row r="1219" spans="1:8" x14ac:dyDescent="0.15">
      <c r="A1219">
        <v>1224</v>
      </c>
      <c r="B1219" t="s">
        <v>2217</v>
      </c>
      <c r="C1219" t="s">
        <v>9075</v>
      </c>
      <c r="D1219" t="s">
        <v>308</v>
      </c>
      <c r="E1219" s="2" t="s">
        <v>231</v>
      </c>
      <c r="F1219" t="s">
        <v>13927</v>
      </c>
      <c r="G1219" s="2" t="s">
        <v>7032</v>
      </c>
      <c r="H1219" t="s">
        <v>13553</v>
      </c>
    </row>
    <row r="1220" spans="1:8" x14ac:dyDescent="0.15">
      <c r="A1220">
        <v>1225</v>
      </c>
      <c r="B1220" t="s">
        <v>2218</v>
      </c>
      <c r="C1220" t="s">
        <v>9076</v>
      </c>
      <c r="D1220" t="s">
        <v>308</v>
      </c>
      <c r="E1220" s="2" t="s">
        <v>231</v>
      </c>
      <c r="F1220" t="s">
        <v>13909</v>
      </c>
      <c r="G1220" s="2" t="s">
        <v>7033</v>
      </c>
      <c r="H1220" t="s">
        <v>13553</v>
      </c>
    </row>
    <row r="1221" spans="1:8" x14ac:dyDescent="0.15">
      <c r="A1221">
        <v>1226</v>
      </c>
      <c r="B1221" t="s">
        <v>2219</v>
      </c>
      <c r="C1221" t="s">
        <v>9077</v>
      </c>
      <c r="D1221" t="s">
        <v>308</v>
      </c>
      <c r="E1221" s="2" t="s">
        <v>231</v>
      </c>
      <c r="F1221" t="s">
        <v>13943</v>
      </c>
      <c r="G1221" s="2" t="s">
        <v>7034</v>
      </c>
      <c r="H1221" t="s">
        <v>13553</v>
      </c>
    </row>
    <row r="1222" spans="1:8" x14ac:dyDescent="0.15">
      <c r="A1222">
        <v>1227</v>
      </c>
      <c r="B1222" t="s">
        <v>1227</v>
      </c>
      <c r="C1222" t="s">
        <v>9078</v>
      </c>
      <c r="D1222" t="s">
        <v>308</v>
      </c>
      <c r="E1222" s="2" t="s">
        <v>231</v>
      </c>
      <c r="F1222" t="s">
        <v>13936</v>
      </c>
      <c r="G1222" s="2" t="s">
        <v>6731</v>
      </c>
      <c r="H1222" t="s">
        <v>13553</v>
      </c>
    </row>
    <row r="1223" spans="1:8" x14ac:dyDescent="0.15">
      <c r="A1223">
        <v>1228</v>
      </c>
      <c r="B1223" t="s">
        <v>2220</v>
      </c>
      <c r="C1223" t="s">
        <v>9079</v>
      </c>
      <c r="D1223" t="s">
        <v>308</v>
      </c>
      <c r="E1223" s="2" t="s">
        <v>231</v>
      </c>
      <c r="F1223" t="s">
        <v>13942</v>
      </c>
      <c r="G1223" s="2" t="s">
        <v>7035</v>
      </c>
      <c r="H1223" t="s">
        <v>13553</v>
      </c>
    </row>
    <row r="1224" spans="1:8" x14ac:dyDescent="0.15">
      <c r="A1224">
        <v>1229</v>
      </c>
      <c r="B1224" t="s">
        <v>2221</v>
      </c>
      <c r="C1224" t="s">
        <v>9080</v>
      </c>
      <c r="D1224" t="s">
        <v>308</v>
      </c>
      <c r="E1224" s="2" t="s">
        <v>231</v>
      </c>
      <c r="F1224" t="s">
        <v>13906</v>
      </c>
      <c r="G1224" s="2" t="s">
        <v>6826</v>
      </c>
      <c r="H1224" t="s">
        <v>13553</v>
      </c>
    </row>
    <row r="1225" spans="1:8" x14ac:dyDescent="0.15">
      <c r="A1225">
        <v>1230</v>
      </c>
      <c r="B1225" t="s">
        <v>1161</v>
      </c>
      <c r="C1225" t="s">
        <v>9081</v>
      </c>
      <c r="D1225" t="s">
        <v>308</v>
      </c>
      <c r="E1225" s="2" t="s">
        <v>232</v>
      </c>
      <c r="F1225" t="s">
        <v>13910</v>
      </c>
      <c r="G1225" s="2" t="s">
        <v>6333</v>
      </c>
      <c r="H1225" t="s">
        <v>13553</v>
      </c>
    </row>
    <row r="1226" spans="1:8" x14ac:dyDescent="0.15">
      <c r="A1226">
        <v>1231</v>
      </c>
      <c r="B1226" t="s">
        <v>1162</v>
      </c>
      <c r="C1226" t="s">
        <v>9082</v>
      </c>
      <c r="D1226" t="s">
        <v>308</v>
      </c>
      <c r="E1226" s="2" t="s">
        <v>232</v>
      </c>
      <c r="F1226" t="s">
        <v>13925</v>
      </c>
      <c r="G1226" s="2" t="s">
        <v>7036</v>
      </c>
      <c r="H1226" t="s">
        <v>13553</v>
      </c>
    </row>
    <row r="1227" spans="1:8" x14ac:dyDescent="0.15">
      <c r="A1227">
        <v>1232</v>
      </c>
      <c r="B1227" t="s">
        <v>1163</v>
      </c>
      <c r="C1227" t="s">
        <v>9083</v>
      </c>
      <c r="D1227" t="s">
        <v>308</v>
      </c>
      <c r="E1227" s="2" t="s">
        <v>232</v>
      </c>
      <c r="F1227" t="s">
        <v>13907</v>
      </c>
      <c r="G1227" s="2" t="s">
        <v>6864</v>
      </c>
      <c r="H1227" t="s">
        <v>13553</v>
      </c>
    </row>
    <row r="1228" spans="1:8" x14ac:dyDescent="0.15">
      <c r="A1228">
        <v>1233</v>
      </c>
      <c r="B1228" t="s">
        <v>1164</v>
      </c>
      <c r="C1228" t="s">
        <v>9084</v>
      </c>
      <c r="D1228" t="s">
        <v>308</v>
      </c>
      <c r="E1228" s="2" t="s">
        <v>232</v>
      </c>
      <c r="F1228" t="s">
        <v>13927</v>
      </c>
      <c r="G1228" s="2" t="s">
        <v>7037</v>
      </c>
      <c r="H1228" t="s">
        <v>13553</v>
      </c>
    </row>
    <row r="1229" spans="1:8" x14ac:dyDescent="0.15">
      <c r="A1229">
        <v>1234</v>
      </c>
      <c r="B1229" t="s">
        <v>1165</v>
      </c>
      <c r="C1229" t="s">
        <v>9085</v>
      </c>
      <c r="D1229" t="s">
        <v>308</v>
      </c>
      <c r="E1229" s="2" t="s">
        <v>232</v>
      </c>
      <c r="F1229" t="s">
        <v>13924</v>
      </c>
      <c r="G1229" s="2" t="s">
        <v>6531</v>
      </c>
      <c r="H1229" t="s">
        <v>13553</v>
      </c>
    </row>
    <row r="1230" spans="1:8" x14ac:dyDescent="0.15">
      <c r="A1230">
        <v>1235</v>
      </c>
      <c r="B1230" t="s">
        <v>1166</v>
      </c>
      <c r="C1230" t="s">
        <v>9086</v>
      </c>
      <c r="D1230" t="s">
        <v>308</v>
      </c>
      <c r="E1230" s="2" t="s">
        <v>232</v>
      </c>
      <c r="F1230" t="s">
        <v>13922</v>
      </c>
      <c r="G1230" s="2" t="s">
        <v>6531</v>
      </c>
      <c r="H1230" t="s">
        <v>13553</v>
      </c>
    </row>
    <row r="1231" spans="1:8" x14ac:dyDescent="0.15">
      <c r="A1231">
        <v>1236</v>
      </c>
      <c r="B1231" t="s">
        <v>1167</v>
      </c>
      <c r="C1231" t="s">
        <v>9087</v>
      </c>
      <c r="D1231" t="s">
        <v>308</v>
      </c>
      <c r="E1231" s="2" t="s">
        <v>232</v>
      </c>
      <c r="F1231" t="s">
        <v>13910</v>
      </c>
      <c r="G1231" s="2" t="s">
        <v>7038</v>
      </c>
      <c r="H1231" t="s">
        <v>13553</v>
      </c>
    </row>
    <row r="1232" spans="1:8" x14ac:dyDescent="0.15">
      <c r="A1232">
        <v>1237</v>
      </c>
      <c r="B1232" t="s">
        <v>1168</v>
      </c>
      <c r="C1232" t="s">
        <v>9088</v>
      </c>
      <c r="D1232" t="s">
        <v>308</v>
      </c>
      <c r="E1232" s="2" t="s">
        <v>232</v>
      </c>
      <c r="F1232" t="s">
        <v>13914</v>
      </c>
      <c r="G1232" s="2" t="s">
        <v>7039</v>
      </c>
      <c r="H1232" t="s">
        <v>13553</v>
      </c>
    </row>
    <row r="1233" spans="1:8" x14ac:dyDescent="0.15">
      <c r="A1233">
        <v>1238</v>
      </c>
      <c r="B1233" t="s">
        <v>1169</v>
      </c>
      <c r="C1233" t="s">
        <v>9089</v>
      </c>
      <c r="D1233" t="s">
        <v>308</v>
      </c>
      <c r="E1233" s="2" t="s">
        <v>232</v>
      </c>
      <c r="F1233" t="s">
        <v>13949</v>
      </c>
      <c r="G1233" s="2" t="s">
        <v>7040</v>
      </c>
      <c r="H1233" t="s">
        <v>13553</v>
      </c>
    </row>
    <row r="1234" spans="1:8" x14ac:dyDescent="0.15">
      <c r="A1234">
        <v>1239</v>
      </c>
      <c r="B1234" t="s">
        <v>1170</v>
      </c>
      <c r="C1234" t="s">
        <v>9090</v>
      </c>
      <c r="D1234" t="s">
        <v>308</v>
      </c>
      <c r="E1234" s="2" t="s">
        <v>232</v>
      </c>
      <c r="F1234" t="s">
        <v>13917</v>
      </c>
      <c r="G1234" s="2" t="s">
        <v>6462</v>
      </c>
      <c r="H1234" t="s">
        <v>13553</v>
      </c>
    </row>
    <row r="1235" spans="1:8" x14ac:dyDescent="0.15">
      <c r="A1235">
        <v>1240</v>
      </c>
      <c r="B1235" t="s">
        <v>1171</v>
      </c>
      <c r="C1235" t="s">
        <v>9091</v>
      </c>
      <c r="D1235" t="s">
        <v>308</v>
      </c>
      <c r="E1235" s="2" t="s">
        <v>232</v>
      </c>
      <c r="F1235" t="s">
        <v>13944</v>
      </c>
      <c r="G1235" s="2" t="s">
        <v>7041</v>
      </c>
      <c r="H1235" t="s">
        <v>13553</v>
      </c>
    </row>
    <row r="1236" spans="1:8" x14ac:dyDescent="0.15">
      <c r="A1236">
        <v>1241</v>
      </c>
      <c r="B1236" t="s">
        <v>1172</v>
      </c>
      <c r="C1236" t="s">
        <v>9092</v>
      </c>
      <c r="D1236" t="s">
        <v>308</v>
      </c>
      <c r="E1236" s="2" t="s">
        <v>232</v>
      </c>
      <c r="F1236" t="s">
        <v>13935</v>
      </c>
      <c r="G1236" s="2" t="s">
        <v>7042</v>
      </c>
      <c r="H1236" t="s">
        <v>13553</v>
      </c>
    </row>
    <row r="1237" spans="1:8" x14ac:dyDescent="0.15">
      <c r="A1237">
        <v>1242</v>
      </c>
      <c r="B1237" t="s">
        <v>2998</v>
      </c>
      <c r="C1237" t="s">
        <v>9093</v>
      </c>
      <c r="D1237" t="s">
        <v>308</v>
      </c>
      <c r="E1237" s="2" t="s">
        <v>232</v>
      </c>
      <c r="F1237" t="s">
        <v>13914</v>
      </c>
      <c r="G1237" s="2" t="s">
        <v>6768</v>
      </c>
      <c r="H1237" t="s">
        <v>13553</v>
      </c>
    </row>
    <row r="1238" spans="1:8" x14ac:dyDescent="0.15">
      <c r="A1238">
        <v>1243</v>
      </c>
      <c r="B1238" t="s">
        <v>1173</v>
      </c>
      <c r="C1238" t="s">
        <v>9094</v>
      </c>
      <c r="D1238" t="s">
        <v>308</v>
      </c>
      <c r="E1238" s="2" t="s">
        <v>232</v>
      </c>
      <c r="F1238" t="s">
        <v>13909</v>
      </c>
      <c r="G1238" s="2" t="s">
        <v>6535</v>
      </c>
      <c r="H1238" t="s">
        <v>13553</v>
      </c>
    </row>
    <row r="1239" spans="1:8" x14ac:dyDescent="0.15">
      <c r="A1239">
        <v>1244</v>
      </c>
      <c r="B1239" t="s">
        <v>1174</v>
      </c>
      <c r="C1239" t="s">
        <v>9095</v>
      </c>
      <c r="D1239" t="s">
        <v>308</v>
      </c>
      <c r="E1239" s="2" t="s">
        <v>232</v>
      </c>
      <c r="F1239" t="s">
        <v>13922</v>
      </c>
      <c r="G1239" s="2" t="s">
        <v>6764</v>
      </c>
      <c r="H1239" t="s">
        <v>13553</v>
      </c>
    </row>
    <row r="1240" spans="1:8" x14ac:dyDescent="0.15">
      <c r="A1240">
        <v>1245</v>
      </c>
      <c r="B1240" t="s">
        <v>1175</v>
      </c>
      <c r="C1240" t="s">
        <v>9096</v>
      </c>
      <c r="D1240" t="s">
        <v>308</v>
      </c>
      <c r="E1240" s="2" t="s">
        <v>232</v>
      </c>
      <c r="F1240" t="s">
        <v>13944</v>
      </c>
      <c r="G1240" s="2" t="s">
        <v>6247</v>
      </c>
      <c r="H1240" t="s">
        <v>13553</v>
      </c>
    </row>
    <row r="1241" spans="1:8" x14ac:dyDescent="0.15">
      <c r="A1241">
        <v>1246</v>
      </c>
      <c r="B1241" t="s">
        <v>1176</v>
      </c>
      <c r="C1241" t="s">
        <v>9097</v>
      </c>
      <c r="D1241" t="s">
        <v>308</v>
      </c>
      <c r="E1241" s="2" t="s">
        <v>232</v>
      </c>
      <c r="F1241" t="s">
        <v>13942</v>
      </c>
      <c r="G1241" s="2" t="s">
        <v>7043</v>
      </c>
      <c r="H1241" t="s">
        <v>13553</v>
      </c>
    </row>
    <row r="1242" spans="1:8" x14ac:dyDescent="0.15">
      <c r="A1242">
        <v>1247</v>
      </c>
      <c r="B1242" t="s">
        <v>1177</v>
      </c>
      <c r="C1242" t="s">
        <v>9098</v>
      </c>
      <c r="D1242" t="s">
        <v>308</v>
      </c>
      <c r="E1242" s="2" t="s">
        <v>232</v>
      </c>
      <c r="F1242" t="s">
        <v>13906</v>
      </c>
      <c r="G1242" s="2" t="s">
        <v>6816</v>
      </c>
      <c r="H1242" t="s">
        <v>13553</v>
      </c>
    </row>
    <row r="1243" spans="1:8" x14ac:dyDescent="0.15">
      <c r="A1243">
        <v>1248</v>
      </c>
      <c r="B1243" t="s">
        <v>1178</v>
      </c>
      <c r="C1243" t="s">
        <v>9099</v>
      </c>
      <c r="D1243" t="s">
        <v>308</v>
      </c>
      <c r="E1243" s="2" t="s">
        <v>232</v>
      </c>
      <c r="F1243" t="s">
        <v>13912</v>
      </c>
      <c r="G1243" s="2" t="s">
        <v>7044</v>
      </c>
      <c r="H1243" t="s">
        <v>13553</v>
      </c>
    </row>
    <row r="1244" spans="1:8" x14ac:dyDescent="0.15">
      <c r="A1244">
        <v>1249</v>
      </c>
      <c r="B1244" t="s">
        <v>1179</v>
      </c>
      <c r="C1244" t="s">
        <v>9100</v>
      </c>
      <c r="D1244" t="s">
        <v>308</v>
      </c>
      <c r="E1244" s="2" t="s">
        <v>232</v>
      </c>
      <c r="F1244" t="s">
        <v>13914</v>
      </c>
      <c r="G1244" s="2" t="s">
        <v>6820</v>
      </c>
      <c r="H1244" t="s">
        <v>13553</v>
      </c>
    </row>
    <row r="1245" spans="1:8" x14ac:dyDescent="0.15">
      <c r="A1245">
        <v>1250</v>
      </c>
      <c r="B1245" t="s">
        <v>1180</v>
      </c>
      <c r="C1245" t="s">
        <v>9101</v>
      </c>
      <c r="D1245" t="s">
        <v>308</v>
      </c>
      <c r="E1245" s="2" t="s">
        <v>232</v>
      </c>
      <c r="F1245" t="s">
        <v>13944</v>
      </c>
      <c r="G1245" s="2" t="s">
        <v>6463</v>
      </c>
      <c r="H1245" t="s">
        <v>13553</v>
      </c>
    </row>
    <row r="1246" spans="1:8" x14ac:dyDescent="0.15">
      <c r="A1246">
        <v>1251</v>
      </c>
      <c r="B1246" t="s">
        <v>1182</v>
      </c>
      <c r="C1246" t="s">
        <v>9102</v>
      </c>
      <c r="D1246" t="s">
        <v>308</v>
      </c>
      <c r="E1246" s="2" t="s">
        <v>232</v>
      </c>
      <c r="F1246" t="s">
        <v>13939</v>
      </c>
      <c r="G1246" s="2" t="s">
        <v>6374</v>
      </c>
      <c r="H1246" t="s">
        <v>13553</v>
      </c>
    </row>
    <row r="1247" spans="1:8" x14ac:dyDescent="0.15">
      <c r="A1247">
        <v>1252</v>
      </c>
      <c r="B1247" t="s">
        <v>1181</v>
      </c>
      <c r="C1247" t="s">
        <v>9103</v>
      </c>
      <c r="D1247" t="s">
        <v>308</v>
      </c>
      <c r="E1247" s="2" t="s">
        <v>232</v>
      </c>
      <c r="F1247" t="s">
        <v>13916</v>
      </c>
      <c r="G1247" s="2" t="s">
        <v>7045</v>
      </c>
      <c r="H1247" t="s">
        <v>13553</v>
      </c>
    </row>
    <row r="1248" spans="1:8" x14ac:dyDescent="0.15">
      <c r="A1248">
        <v>1253</v>
      </c>
      <c r="B1248" t="s">
        <v>1183</v>
      </c>
      <c r="C1248" t="s">
        <v>9104</v>
      </c>
      <c r="D1248" t="s">
        <v>308</v>
      </c>
      <c r="E1248" s="2" t="s">
        <v>232</v>
      </c>
      <c r="F1248" t="s">
        <v>13937</v>
      </c>
      <c r="G1248" s="2" t="s">
        <v>6851</v>
      </c>
      <c r="H1248" t="s">
        <v>13553</v>
      </c>
    </row>
    <row r="1249" spans="1:8" x14ac:dyDescent="0.15">
      <c r="A1249">
        <v>1254</v>
      </c>
      <c r="B1249" t="s">
        <v>1184</v>
      </c>
      <c r="C1249" t="s">
        <v>9105</v>
      </c>
      <c r="D1249" t="s">
        <v>308</v>
      </c>
      <c r="E1249" s="2" t="s">
        <v>232</v>
      </c>
      <c r="F1249" t="s">
        <v>27</v>
      </c>
      <c r="G1249" s="2" t="s">
        <v>7046</v>
      </c>
      <c r="H1249" t="s">
        <v>13553</v>
      </c>
    </row>
    <row r="1250" spans="1:8" x14ac:dyDescent="0.15">
      <c r="A1250">
        <v>1255</v>
      </c>
      <c r="B1250" t="s">
        <v>1185</v>
      </c>
      <c r="C1250" t="s">
        <v>9106</v>
      </c>
      <c r="D1250" t="s">
        <v>308</v>
      </c>
      <c r="E1250" s="2" t="s">
        <v>232</v>
      </c>
      <c r="F1250" t="s">
        <v>13944</v>
      </c>
      <c r="G1250" s="2" t="s">
        <v>7047</v>
      </c>
      <c r="H1250" t="s">
        <v>13553</v>
      </c>
    </row>
    <row r="1251" spans="1:8" x14ac:dyDescent="0.15">
      <c r="A1251">
        <v>1256</v>
      </c>
      <c r="B1251" t="s">
        <v>1186</v>
      </c>
      <c r="C1251" t="s">
        <v>9107</v>
      </c>
      <c r="D1251" t="s">
        <v>308</v>
      </c>
      <c r="E1251" s="2" t="s">
        <v>232</v>
      </c>
      <c r="F1251" t="s">
        <v>13909</v>
      </c>
      <c r="G1251" s="2" t="s">
        <v>6763</v>
      </c>
      <c r="H1251" t="s">
        <v>13553</v>
      </c>
    </row>
    <row r="1252" spans="1:8" x14ac:dyDescent="0.15">
      <c r="A1252">
        <v>1257</v>
      </c>
      <c r="B1252" t="s">
        <v>1187</v>
      </c>
      <c r="C1252" t="s">
        <v>9108</v>
      </c>
      <c r="D1252" t="s">
        <v>308</v>
      </c>
      <c r="E1252" s="2" t="s">
        <v>232</v>
      </c>
      <c r="F1252" t="s">
        <v>13906</v>
      </c>
      <c r="G1252" s="2" t="s">
        <v>6288</v>
      </c>
      <c r="H1252" t="s">
        <v>13553</v>
      </c>
    </row>
    <row r="1253" spans="1:8" x14ac:dyDescent="0.15">
      <c r="A1253">
        <v>1258</v>
      </c>
      <c r="B1253" t="s">
        <v>1188</v>
      </c>
      <c r="C1253" t="s">
        <v>9109</v>
      </c>
      <c r="D1253" t="s">
        <v>308</v>
      </c>
      <c r="E1253" s="2" t="s">
        <v>232</v>
      </c>
      <c r="F1253" t="s">
        <v>13910</v>
      </c>
      <c r="G1253" s="2" t="s">
        <v>6373</v>
      </c>
      <c r="H1253" t="s">
        <v>13553</v>
      </c>
    </row>
    <row r="1254" spans="1:8" x14ac:dyDescent="0.15">
      <c r="A1254">
        <v>1259</v>
      </c>
      <c r="B1254" t="s">
        <v>1189</v>
      </c>
      <c r="C1254" t="s">
        <v>9110</v>
      </c>
      <c r="D1254" t="s">
        <v>308</v>
      </c>
      <c r="E1254" s="2" t="s">
        <v>232</v>
      </c>
      <c r="F1254" t="s">
        <v>13936</v>
      </c>
      <c r="G1254" s="2" t="s">
        <v>7048</v>
      </c>
      <c r="H1254" t="s">
        <v>13553</v>
      </c>
    </row>
    <row r="1255" spans="1:8" x14ac:dyDescent="0.15">
      <c r="A1255">
        <v>1260</v>
      </c>
      <c r="B1255" t="s">
        <v>1190</v>
      </c>
      <c r="C1255" t="s">
        <v>9111</v>
      </c>
      <c r="D1255" t="s">
        <v>308</v>
      </c>
      <c r="E1255" s="2" t="s">
        <v>232</v>
      </c>
      <c r="F1255" t="s">
        <v>13911</v>
      </c>
      <c r="G1255" s="2" t="s">
        <v>6815</v>
      </c>
      <c r="H1255" t="s">
        <v>13553</v>
      </c>
    </row>
    <row r="1256" spans="1:8" x14ac:dyDescent="0.15">
      <c r="A1256">
        <v>1261</v>
      </c>
      <c r="B1256" t="s">
        <v>1191</v>
      </c>
      <c r="C1256" t="s">
        <v>9112</v>
      </c>
      <c r="D1256" t="s">
        <v>308</v>
      </c>
      <c r="E1256" s="2" t="s">
        <v>232</v>
      </c>
      <c r="F1256" t="s">
        <v>13927</v>
      </c>
      <c r="G1256" s="2" t="s">
        <v>6819</v>
      </c>
      <c r="H1256" t="s">
        <v>13553</v>
      </c>
    </row>
    <row r="1257" spans="1:8" x14ac:dyDescent="0.15">
      <c r="A1257">
        <v>1262</v>
      </c>
      <c r="B1257" t="s">
        <v>1192</v>
      </c>
      <c r="C1257" t="s">
        <v>9113</v>
      </c>
      <c r="D1257" t="s">
        <v>308</v>
      </c>
      <c r="E1257" s="2" t="s">
        <v>232</v>
      </c>
      <c r="F1257" t="s">
        <v>13910</v>
      </c>
      <c r="G1257" s="2" t="s">
        <v>7049</v>
      </c>
      <c r="H1257" t="s">
        <v>13553</v>
      </c>
    </row>
    <row r="1258" spans="1:8" x14ac:dyDescent="0.15">
      <c r="A1258">
        <v>1263</v>
      </c>
      <c r="B1258" t="s">
        <v>1193</v>
      </c>
      <c r="C1258" t="s">
        <v>9114</v>
      </c>
      <c r="D1258" t="s">
        <v>308</v>
      </c>
      <c r="E1258" s="2" t="s">
        <v>232</v>
      </c>
      <c r="F1258" t="s">
        <v>13922</v>
      </c>
      <c r="G1258" s="2" t="s">
        <v>6379</v>
      </c>
      <c r="H1258" t="s">
        <v>13553</v>
      </c>
    </row>
    <row r="1259" spans="1:8" x14ac:dyDescent="0.15">
      <c r="A1259">
        <v>1264</v>
      </c>
      <c r="B1259" t="s">
        <v>1194</v>
      </c>
      <c r="C1259" t="s">
        <v>9115</v>
      </c>
      <c r="D1259" t="s">
        <v>308</v>
      </c>
      <c r="E1259" s="2" t="s">
        <v>232</v>
      </c>
      <c r="F1259" t="s">
        <v>13930</v>
      </c>
      <c r="G1259" s="2" t="s">
        <v>7032</v>
      </c>
      <c r="H1259" t="s">
        <v>13553</v>
      </c>
    </row>
    <row r="1260" spans="1:8" x14ac:dyDescent="0.15">
      <c r="A1260">
        <v>1265</v>
      </c>
      <c r="B1260" t="s">
        <v>1195</v>
      </c>
      <c r="C1260" t="s">
        <v>9116</v>
      </c>
      <c r="D1260" t="s">
        <v>308</v>
      </c>
      <c r="E1260" s="2" t="s">
        <v>232</v>
      </c>
      <c r="F1260" t="s">
        <v>13917</v>
      </c>
      <c r="G1260" s="2" t="s">
        <v>7050</v>
      </c>
      <c r="H1260" t="s">
        <v>13553</v>
      </c>
    </row>
    <row r="1261" spans="1:8" x14ac:dyDescent="0.15">
      <c r="A1261">
        <v>1266</v>
      </c>
      <c r="B1261" t="s">
        <v>1196</v>
      </c>
      <c r="C1261" t="s">
        <v>9117</v>
      </c>
      <c r="D1261" t="s">
        <v>308</v>
      </c>
      <c r="E1261" s="2" t="s">
        <v>232</v>
      </c>
      <c r="F1261" t="s">
        <v>13934</v>
      </c>
      <c r="G1261" s="2" t="s">
        <v>6568</v>
      </c>
      <c r="H1261" t="s">
        <v>13553</v>
      </c>
    </row>
    <row r="1262" spans="1:8" x14ac:dyDescent="0.15">
      <c r="A1262">
        <v>1267</v>
      </c>
      <c r="B1262" t="s">
        <v>1197</v>
      </c>
      <c r="C1262" t="s">
        <v>9118</v>
      </c>
      <c r="D1262" t="s">
        <v>308</v>
      </c>
      <c r="E1262" s="2" t="s">
        <v>232</v>
      </c>
      <c r="F1262" t="s">
        <v>13925</v>
      </c>
      <c r="G1262" s="2" t="s">
        <v>6618</v>
      </c>
      <c r="H1262" t="s">
        <v>13553</v>
      </c>
    </row>
    <row r="1263" spans="1:8" x14ac:dyDescent="0.15">
      <c r="A1263">
        <v>1268</v>
      </c>
      <c r="B1263" t="s">
        <v>1198</v>
      </c>
      <c r="C1263" t="s">
        <v>9119</v>
      </c>
      <c r="D1263" t="s">
        <v>308</v>
      </c>
      <c r="E1263" s="2" t="s">
        <v>232</v>
      </c>
      <c r="F1263" t="s">
        <v>13935</v>
      </c>
      <c r="G1263" s="2" t="s">
        <v>6772</v>
      </c>
      <c r="H1263" t="s">
        <v>13553</v>
      </c>
    </row>
    <row r="1264" spans="1:8" x14ac:dyDescent="0.15">
      <c r="A1264">
        <v>1269</v>
      </c>
      <c r="B1264" t="s">
        <v>1199</v>
      </c>
      <c r="C1264" t="s">
        <v>9120</v>
      </c>
      <c r="D1264" t="s">
        <v>308</v>
      </c>
      <c r="E1264" s="2" t="s">
        <v>232</v>
      </c>
      <c r="F1264" t="s">
        <v>13915</v>
      </c>
      <c r="G1264" s="2" t="s">
        <v>6577</v>
      </c>
      <c r="H1264" t="s">
        <v>13553</v>
      </c>
    </row>
    <row r="1265" spans="1:8" x14ac:dyDescent="0.15">
      <c r="A1265">
        <v>1270</v>
      </c>
      <c r="B1265" t="s">
        <v>1200</v>
      </c>
      <c r="C1265" t="s">
        <v>9121</v>
      </c>
      <c r="D1265" t="s">
        <v>308</v>
      </c>
      <c r="E1265" s="2" t="s">
        <v>232</v>
      </c>
      <c r="F1265" t="s">
        <v>13945</v>
      </c>
      <c r="G1265" s="2" t="s">
        <v>6286</v>
      </c>
      <c r="H1265" t="s">
        <v>13553</v>
      </c>
    </row>
    <row r="1266" spans="1:8" x14ac:dyDescent="0.15">
      <c r="A1266">
        <v>1271</v>
      </c>
      <c r="B1266" t="s">
        <v>1201</v>
      </c>
      <c r="C1266" t="s">
        <v>9122</v>
      </c>
      <c r="D1266" t="s">
        <v>308</v>
      </c>
      <c r="E1266" s="2" t="s">
        <v>232</v>
      </c>
      <c r="F1266" t="s">
        <v>13927</v>
      </c>
      <c r="G1266" s="2" t="s">
        <v>7046</v>
      </c>
      <c r="H1266" t="s">
        <v>13553</v>
      </c>
    </row>
    <row r="1267" spans="1:8" x14ac:dyDescent="0.15">
      <c r="A1267">
        <v>1272</v>
      </c>
      <c r="B1267" t="s">
        <v>1202</v>
      </c>
      <c r="C1267" t="s">
        <v>9123</v>
      </c>
      <c r="D1267" t="s">
        <v>308</v>
      </c>
      <c r="E1267" s="2" t="s">
        <v>232</v>
      </c>
      <c r="F1267" t="s">
        <v>13922</v>
      </c>
      <c r="G1267" s="2" t="s">
        <v>7051</v>
      </c>
      <c r="H1267" t="s">
        <v>13553</v>
      </c>
    </row>
    <row r="1268" spans="1:8" x14ac:dyDescent="0.15">
      <c r="A1268">
        <v>1273</v>
      </c>
      <c r="B1268" t="s">
        <v>1203</v>
      </c>
      <c r="C1268" t="s">
        <v>9124</v>
      </c>
      <c r="D1268" t="s">
        <v>308</v>
      </c>
      <c r="E1268" s="2" t="s">
        <v>232</v>
      </c>
      <c r="F1268" t="s">
        <v>13946</v>
      </c>
      <c r="G1268" s="2" t="s">
        <v>7052</v>
      </c>
      <c r="H1268" t="s">
        <v>13553</v>
      </c>
    </row>
    <row r="1269" spans="1:8" x14ac:dyDescent="0.15">
      <c r="A1269">
        <v>1274</v>
      </c>
      <c r="B1269" t="s">
        <v>1204</v>
      </c>
      <c r="C1269" t="s">
        <v>9125</v>
      </c>
      <c r="D1269" t="s">
        <v>308</v>
      </c>
      <c r="E1269" s="2" t="s">
        <v>232</v>
      </c>
      <c r="F1269" t="s">
        <v>13919</v>
      </c>
      <c r="G1269" s="2" t="s">
        <v>6253</v>
      </c>
      <c r="H1269" t="s">
        <v>13553</v>
      </c>
    </row>
    <row r="1270" spans="1:8" x14ac:dyDescent="0.15">
      <c r="A1270">
        <v>1275</v>
      </c>
      <c r="B1270" t="s">
        <v>2999</v>
      </c>
      <c r="C1270" t="s">
        <v>9126</v>
      </c>
      <c r="D1270" t="s">
        <v>308</v>
      </c>
      <c r="E1270" s="2" t="s">
        <v>230</v>
      </c>
      <c r="F1270" t="s">
        <v>13913</v>
      </c>
      <c r="G1270" s="2" t="s">
        <v>7053</v>
      </c>
      <c r="H1270" t="s">
        <v>13553</v>
      </c>
    </row>
    <row r="1271" spans="1:8" x14ac:dyDescent="0.15">
      <c r="A1271">
        <v>1276</v>
      </c>
      <c r="B1271" t="s">
        <v>3000</v>
      </c>
      <c r="C1271" t="s">
        <v>9127</v>
      </c>
      <c r="D1271" t="s">
        <v>308</v>
      </c>
      <c r="E1271" s="2" t="s">
        <v>230</v>
      </c>
      <c r="F1271" t="s">
        <v>13935</v>
      </c>
      <c r="G1271" s="2" t="s">
        <v>6828</v>
      </c>
      <c r="H1271" t="s">
        <v>13553</v>
      </c>
    </row>
    <row r="1272" spans="1:8" x14ac:dyDescent="0.15">
      <c r="A1272">
        <v>1277</v>
      </c>
      <c r="B1272" t="s">
        <v>3001</v>
      </c>
      <c r="C1272" t="s">
        <v>9128</v>
      </c>
      <c r="D1272" t="s">
        <v>308</v>
      </c>
      <c r="E1272" s="2" t="s">
        <v>230</v>
      </c>
      <c r="F1272" t="s">
        <v>13907</v>
      </c>
      <c r="G1272" s="2" t="s">
        <v>6642</v>
      </c>
      <c r="H1272" t="s">
        <v>13553</v>
      </c>
    </row>
    <row r="1273" spans="1:8" x14ac:dyDescent="0.15">
      <c r="A1273">
        <v>1278</v>
      </c>
      <c r="B1273" t="s">
        <v>3002</v>
      </c>
      <c r="C1273" t="s">
        <v>9129</v>
      </c>
      <c r="D1273" t="s">
        <v>308</v>
      </c>
      <c r="E1273" s="2" t="s">
        <v>230</v>
      </c>
      <c r="F1273" t="s">
        <v>13944</v>
      </c>
      <c r="G1273" s="2" t="s">
        <v>6743</v>
      </c>
      <c r="H1273" t="s">
        <v>13553</v>
      </c>
    </row>
    <row r="1274" spans="1:8" x14ac:dyDescent="0.15">
      <c r="A1274">
        <v>1279</v>
      </c>
      <c r="B1274" t="s">
        <v>3003</v>
      </c>
      <c r="C1274" t="s">
        <v>9130</v>
      </c>
      <c r="D1274" t="s">
        <v>308</v>
      </c>
      <c r="E1274" s="2" t="s">
        <v>230</v>
      </c>
      <c r="F1274" t="s">
        <v>13913</v>
      </c>
      <c r="G1274" s="2" t="s">
        <v>6745</v>
      </c>
      <c r="H1274" t="s">
        <v>13553</v>
      </c>
    </row>
    <row r="1275" spans="1:8" x14ac:dyDescent="0.15">
      <c r="A1275">
        <v>1280</v>
      </c>
      <c r="B1275" t="s">
        <v>3004</v>
      </c>
      <c r="C1275" t="s">
        <v>9131</v>
      </c>
      <c r="D1275" t="s">
        <v>308</v>
      </c>
      <c r="E1275" s="2" t="s">
        <v>230</v>
      </c>
      <c r="F1275" t="s">
        <v>13910</v>
      </c>
      <c r="G1275" s="2" t="s">
        <v>6309</v>
      </c>
      <c r="H1275" t="s">
        <v>13553</v>
      </c>
    </row>
    <row r="1276" spans="1:8" x14ac:dyDescent="0.15">
      <c r="A1276">
        <v>1281</v>
      </c>
      <c r="B1276" t="s">
        <v>3779</v>
      </c>
      <c r="C1276" t="s">
        <v>9132</v>
      </c>
      <c r="D1276" t="s">
        <v>308</v>
      </c>
      <c r="E1276" s="2" t="s">
        <v>230</v>
      </c>
      <c r="F1276" t="s">
        <v>13910</v>
      </c>
      <c r="G1276" s="2" t="s">
        <v>7054</v>
      </c>
      <c r="H1276" t="s">
        <v>13553</v>
      </c>
    </row>
    <row r="1277" spans="1:8" x14ac:dyDescent="0.15">
      <c r="A1277">
        <v>1282</v>
      </c>
      <c r="B1277" t="s">
        <v>3005</v>
      </c>
      <c r="C1277" t="s">
        <v>9133</v>
      </c>
      <c r="D1277" t="s">
        <v>308</v>
      </c>
      <c r="E1277" s="2" t="s">
        <v>230</v>
      </c>
      <c r="F1277" t="s">
        <v>13946</v>
      </c>
      <c r="G1277" s="2" t="s">
        <v>7055</v>
      </c>
      <c r="H1277" t="s">
        <v>13553</v>
      </c>
    </row>
    <row r="1278" spans="1:8" x14ac:dyDescent="0.15">
      <c r="A1278">
        <v>1283</v>
      </c>
      <c r="B1278" t="s">
        <v>3780</v>
      </c>
      <c r="C1278" t="s">
        <v>9134</v>
      </c>
      <c r="D1278" t="s">
        <v>308</v>
      </c>
      <c r="E1278" s="2" t="s">
        <v>230</v>
      </c>
      <c r="F1278" t="s">
        <v>13934</v>
      </c>
      <c r="G1278" s="2" t="s">
        <v>6326</v>
      </c>
      <c r="H1278" t="s">
        <v>13553</v>
      </c>
    </row>
    <row r="1279" spans="1:8" x14ac:dyDescent="0.15">
      <c r="A1279">
        <v>1284</v>
      </c>
      <c r="B1279" t="s">
        <v>3006</v>
      </c>
      <c r="C1279" t="s">
        <v>9135</v>
      </c>
      <c r="D1279" t="s">
        <v>308</v>
      </c>
      <c r="E1279" s="2" t="s">
        <v>230</v>
      </c>
      <c r="F1279" t="s">
        <v>13926</v>
      </c>
      <c r="G1279" s="2" t="s">
        <v>7056</v>
      </c>
      <c r="H1279" t="s">
        <v>13553</v>
      </c>
    </row>
    <row r="1280" spans="1:8" x14ac:dyDescent="0.15">
      <c r="A1280">
        <v>1285</v>
      </c>
      <c r="B1280" t="s">
        <v>3007</v>
      </c>
      <c r="C1280" t="s">
        <v>9136</v>
      </c>
      <c r="D1280" t="s">
        <v>308</v>
      </c>
      <c r="E1280" s="2" t="s">
        <v>230</v>
      </c>
      <c r="F1280" t="s">
        <v>13908</v>
      </c>
      <c r="G1280" s="2" t="s">
        <v>7057</v>
      </c>
      <c r="H1280" t="s">
        <v>13553</v>
      </c>
    </row>
    <row r="1281" spans="1:8" x14ac:dyDescent="0.15">
      <c r="A1281">
        <v>1286</v>
      </c>
      <c r="B1281" t="s">
        <v>4473</v>
      </c>
      <c r="C1281" t="s">
        <v>9137</v>
      </c>
      <c r="D1281" t="s">
        <v>308</v>
      </c>
      <c r="E1281" s="2" t="s">
        <v>230</v>
      </c>
      <c r="F1281" t="s">
        <v>13939</v>
      </c>
      <c r="G1281" s="2" t="s">
        <v>7058</v>
      </c>
      <c r="H1281" t="s">
        <v>13553</v>
      </c>
    </row>
    <row r="1282" spans="1:8" x14ac:dyDescent="0.15">
      <c r="A1282">
        <v>1287</v>
      </c>
      <c r="B1282" t="s">
        <v>3008</v>
      </c>
      <c r="C1282" t="s">
        <v>9138</v>
      </c>
      <c r="D1282" t="s">
        <v>308</v>
      </c>
      <c r="E1282" s="2" t="s">
        <v>230</v>
      </c>
      <c r="F1282" t="s">
        <v>13910</v>
      </c>
      <c r="G1282" s="2" t="s">
        <v>7059</v>
      </c>
      <c r="H1282" t="s">
        <v>13553</v>
      </c>
    </row>
    <row r="1283" spans="1:8" x14ac:dyDescent="0.15">
      <c r="A1283">
        <v>1288</v>
      </c>
      <c r="B1283" t="s">
        <v>3009</v>
      </c>
      <c r="C1283" t="s">
        <v>9139</v>
      </c>
      <c r="D1283" t="s">
        <v>308</v>
      </c>
      <c r="E1283" s="2" t="s">
        <v>230</v>
      </c>
      <c r="F1283" t="s">
        <v>13939</v>
      </c>
      <c r="G1283" s="2" t="s">
        <v>6886</v>
      </c>
      <c r="H1283" t="s">
        <v>13553</v>
      </c>
    </row>
    <row r="1284" spans="1:8" x14ac:dyDescent="0.15">
      <c r="A1284">
        <v>1289</v>
      </c>
      <c r="B1284" t="s">
        <v>3010</v>
      </c>
      <c r="C1284" t="s">
        <v>9140</v>
      </c>
      <c r="D1284" t="s">
        <v>308</v>
      </c>
      <c r="E1284" s="2" t="s">
        <v>230</v>
      </c>
      <c r="F1284" t="s">
        <v>13938</v>
      </c>
      <c r="G1284" s="2" t="s">
        <v>6812</v>
      </c>
      <c r="H1284" t="s">
        <v>13553</v>
      </c>
    </row>
    <row r="1285" spans="1:8" x14ac:dyDescent="0.15">
      <c r="A1285">
        <v>1290</v>
      </c>
      <c r="B1285" t="s">
        <v>3011</v>
      </c>
      <c r="C1285" t="s">
        <v>9141</v>
      </c>
      <c r="D1285" t="s">
        <v>308</v>
      </c>
      <c r="E1285" s="2" t="s">
        <v>230</v>
      </c>
      <c r="F1285" t="s">
        <v>13949</v>
      </c>
      <c r="G1285" s="2" t="s">
        <v>6898</v>
      </c>
      <c r="H1285" t="s">
        <v>13553</v>
      </c>
    </row>
    <row r="1286" spans="1:8" x14ac:dyDescent="0.15">
      <c r="A1286">
        <v>1291</v>
      </c>
      <c r="B1286" t="s">
        <v>3012</v>
      </c>
      <c r="C1286" t="s">
        <v>9142</v>
      </c>
      <c r="D1286" t="s">
        <v>308</v>
      </c>
      <c r="E1286" s="2" t="s">
        <v>230</v>
      </c>
      <c r="F1286" t="s">
        <v>13910</v>
      </c>
      <c r="G1286" s="2" t="s">
        <v>7060</v>
      </c>
      <c r="H1286" t="s">
        <v>13553</v>
      </c>
    </row>
    <row r="1287" spans="1:8" x14ac:dyDescent="0.15">
      <c r="A1287">
        <v>1292</v>
      </c>
      <c r="B1287" t="s">
        <v>3781</v>
      </c>
      <c r="C1287" t="s">
        <v>9143</v>
      </c>
      <c r="D1287" t="s">
        <v>308</v>
      </c>
      <c r="E1287" s="2" t="s">
        <v>230</v>
      </c>
      <c r="F1287" t="s">
        <v>13910</v>
      </c>
      <c r="G1287" s="2" t="s">
        <v>6733</v>
      </c>
      <c r="H1287" t="s">
        <v>13553</v>
      </c>
    </row>
    <row r="1288" spans="1:8" x14ac:dyDescent="0.15">
      <c r="A1288">
        <v>1293</v>
      </c>
      <c r="B1288" t="s">
        <v>3013</v>
      </c>
      <c r="C1288" t="s">
        <v>9144</v>
      </c>
      <c r="D1288" t="s">
        <v>308</v>
      </c>
      <c r="E1288" s="2" t="s">
        <v>230</v>
      </c>
      <c r="F1288" t="s">
        <v>13910</v>
      </c>
      <c r="G1288" s="2" t="s">
        <v>7061</v>
      </c>
      <c r="H1288" t="s">
        <v>13553</v>
      </c>
    </row>
    <row r="1289" spans="1:8" x14ac:dyDescent="0.15">
      <c r="A1289">
        <v>1294</v>
      </c>
      <c r="B1289" t="s">
        <v>3014</v>
      </c>
      <c r="C1289" t="s">
        <v>9145</v>
      </c>
      <c r="D1289" t="s">
        <v>308</v>
      </c>
      <c r="E1289" s="2" t="s">
        <v>230</v>
      </c>
      <c r="F1289" t="s">
        <v>13944</v>
      </c>
      <c r="G1289" s="2" t="s">
        <v>7062</v>
      </c>
      <c r="H1289" t="s">
        <v>13553</v>
      </c>
    </row>
    <row r="1290" spans="1:8" x14ac:dyDescent="0.15">
      <c r="A1290">
        <v>1295</v>
      </c>
      <c r="B1290" t="s">
        <v>3015</v>
      </c>
      <c r="C1290" t="s">
        <v>9146</v>
      </c>
      <c r="D1290" t="s">
        <v>308</v>
      </c>
      <c r="E1290" s="2" t="s">
        <v>230</v>
      </c>
      <c r="F1290" t="s">
        <v>13936</v>
      </c>
      <c r="G1290" s="2" t="s">
        <v>7063</v>
      </c>
      <c r="H1290" t="s">
        <v>13553</v>
      </c>
    </row>
    <row r="1291" spans="1:8" x14ac:dyDescent="0.15">
      <c r="A1291">
        <v>1296</v>
      </c>
      <c r="B1291" t="s">
        <v>3782</v>
      </c>
      <c r="C1291" t="s">
        <v>9147</v>
      </c>
      <c r="D1291" t="s">
        <v>308</v>
      </c>
      <c r="E1291" s="2" t="s">
        <v>230</v>
      </c>
      <c r="F1291" t="s">
        <v>13927</v>
      </c>
      <c r="G1291" s="2" t="s">
        <v>6724</v>
      </c>
      <c r="H1291" t="s">
        <v>13553</v>
      </c>
    </row>
    <row r="1292" spans="1:8" x14ac:dyDescent="0.15">
      <c r="A1292">
        <v>1297</v>
      </c>
      <c r="B1292" t="s">
        <v>3783</v>
      </c>
      <c r="C1292" t="s">
        <v>9148</v>
      </c>
      <c r="D1292" t="s">
        <v>308</v>
      </c>
      <c r="E1292" s="2" t="s">
        <v>230</v>
      </c>
      <c r="F1292" t="s">
        <v>13917</v>
      </c>
      <c r="G1292" s="2" t="s">
        <v>6415</v>
      </c>
      <c r="H1292" t="s">
        <v>13553</v>
      </c>
    </row>
    <row r="1293" spans="1:8" x14ac:dyDescent="0.15">
      <c r="A1293">
        <v>1298</v>
      </c>
      <c r="B1293" t="s">
        <v>3784</v>
      </c>
      <c r="C1293" t="s">
        <v>9149</v>
      </c>
      <c r="D1293" t="s">
        <v>308</v>
      </c>
      <c r="E1293" s="2" t="s">
        <v>230</v>
      </c>
      <c r="F1293" t="s">
        <v>13913</v>
      </c>
      <c r="G1293" s="2" t="s">
        <v>6285</v>
      </c>
      <c r="H1293" t="s">
        <v>13553</v>
      </c>
    </row>
    <row r="1294" spans="1:8" x14ac:dyDescent="0.15">
      <c r="A1294">
        <v>1299</v>
      </c>
      <c r="B1294" t="s">
        <v>3016</v>
      </c>
      <c r="C1294" t="s">
        <v>9150</v>
      </c>
      <c r="D1294" t="s">
        <v>308</v>
      </c>
      <c r="E1294" s="2" t="s">
        <v>230</v>
      </c>
      <c r="F1294" t="s">
        <v>13909</v>
      </c>
      <c r="G1294" s="2" t="s">
        <v>6592</v>
      </c>
      <c r="H1294" t="s">
        <v>13553</v>
      </c>
    </row>
    <row r="1295" spans="1:8" x14ac:dyDescent="0.15">
      <c r="A1295">
        <v>1300</v>
      </c>
      <c r="B1295" t="s">
        <v>3017</v>
      </c>
      <c r="C1295" t="s">
        <v>9151</v>
      </c>
      <c r="D1295" t="s">
        <v>308</v>
      </c>
      <c r="E1295" s="2" t="s">
        <v>230</v>
      </c>
      <c r="F1295" t="s">
        <v>13909</v>
      </c>
      <c r="G1295" s="2" t="s">
        <v>7009</v>
      </c>
      <c r="H1295" t="s">
        <v>13553</v>
      </c>
    </row>
    <row r="1296" spans="1:8" x14ac:dyDescent="0.15">
      <c r="A1296">
        <v>1301</v>
      </c>
      <c r="B1296" t="s">
        <v>3785</v>
      </c>
      <c r="C1296" t="s">
        <v>9152</v>
      </c>
      <c r="D1296" t="s">
        <v>308</v>
      </c>
      <c r="E1296" s="2" t="s">
        <v>230</v>
      </c>
      <c r="F1296" t="s">
        <v>13934</v>
      </c>
      <c r="G1296" s="2" t="s">
        <v>7064</v>
      </c>
      <c r="H1296" t="s">
        <v>13553</v>
      </c>
    </row>
    <row r="1297" spans="1:8" x14ac:dyDescent="0.15">
      <c r="A1297">
        <v>1302</v>
      </c>
      <c r="B1297" t="s">
        <v>3786</v>
      </c>
      <c r="C1297" t="s">
        <v>9153</v>
      </c>
      <c r="D1297" t="s">
        <v>308</v>
      </c>
      <c r="E1297" s="2" t="s">
        <v>230</v>
      </c>
      <c r="F1297" t="s">
        <v>13934</v>
      </c>
      <c r="G1297" s="2" t="s">
        <v>6590</v>
      </c>
      <c r="H1297" t="s">
        <v>13553</v>
      </c>
    </row>
    <row r="1298" spans="1:8" x14ac:dyDescent="0.15">
      <c r="A1298">
        <v>1303</v>
      </c>
      <c r="B1298" t="s">
        <v>3018</v>
      </c>
      <c r="C1298" t="s">
        <v>9154</v>
      </c>
      <c r="D1298" t="s">
        <v>308</v>
      </c>
      <c r="E1298" s="2" t="s">
        <v>230</v>
      </c>
      <c r="F1298" t="s">
        <v>13934</v>
      </c>
      <c r="G1298" s="2" t="s">
        <v>7065</v>
      </c>
      <c r="H1298" t="s">
        <v>13553</v>
      </c>
    </row>
    <row r="1299" spans="1:8" x14ac:dyDescent="0.15">
      <c r="A1299">
        <v>1304</v>
      </c>
      <c r="B1299" t="s">
        <v>3019</v>
      </c>
      <c r="C1299" t="s">
        <v>9155</v>
      </c>
      <c r="D1299" t="s">
        <v>308</v>
      </c>
      <c r="E1299" s="2" t="s">
        <v>230</v>
      </c>
      <c r="F1299" t="s">
        <v>13910</v>
      </c>
      <c r="G1299" s="2" t="s">
        <v>7053</v>
      </c>
      <c r="H1299" t="s">
        <v>13553</v>
      </c>
    </row>
    <row r="1300" spans="1:8" x14ac:dyDescent="0.15">
      <c r="A1300">
        <v>1305</v>
      </c>
      <c r="B1300" t="s">
        <v>3020</v>
      </c>
      <c r="C1300" t="s">
        <v>9156</v>
      </c>
      <c r="D1300" t="s">
        <v>308</v>
      </c>
      <c r="E1300" s="2" t="s">
        <v>230</v>
      </c>
      <c r="F1300" t="s">
        <v>13921</v>
      </c>
      <c r="G1300" s="2" t="s">
        <v>6416</v>
      </c>
      <c r="H1300" t="s">
        <v>13553</v>
      </c>
    </row>
    <row r="1301" spans="1:8" x14ac:dyDescent="0.15">
      <c r="A1301">
        <v>1306</v>
      </c>
      <c r="B1301" t="s">
        <v>3021</v>
      </c>
      <c r="C1301" t="s">
        <v>9157</v>
      </c>
      <c r="D1301" t="s">
        <v>308</v>
      </c>
      <c r="E1301" s="2" t="s">
        <v>230</v>
      </c>
      <c r="F1301" t="s">
        <v>13947</v>
      </c>
      <c r="G1301" s="2" t="s">
        <v>6785</v>
      </c>
      <c r="H1301" t="s">
        <v>13553</v>
      </c>
    </row>
    <row r="1302" spans="1:8" x14ac:dyDescent="0.15">
      <c r="A1302">
        <v>1307</v>
      </c>
      <c r="B1302" t="s">
        <v>3022</v>
      </c>
      <c r="C1302" t="s">
        <v>9158</v>
      </c>
      <c r="D1302" t="s">
        <v>308</v>
      </c>
      <c r="E1302" s="2" t="s">
        <v>230</v>
      </c>
      <c r="F1302" t="s">
        <v>13921</v>
      </c>
      <c r="G1302" s="2" t="s">
        <v>6967</v>
      </c>
      <c r="H1302" t="s">
        <v>13553</v>
      </c>
    </row>
    <row r="1303" spans="1:8" x14ac:dyDescent="0.15">
      <c r="A1303">
        <v>1308</v>
      </c>
      <c r="B1303" t="s">
        <v>3787</v>
      </c>
      <c r="C1303" t="s">
        <v>9159</v>
      </c>
      <c r="D1303" t="s">
        <v>308</v>
      </c>
      <c r="E1303" s="2" t="s">
        <v>230</v>
      </c>
      <c r="F1303" t="s">
        <v>13937</v>
      </c>
      <c r="G1303" s="2" t="s">
        <v>6642</v>
      </c>
      <c r="H1303" t="s">
        <v>13553</v>
      </c>
    </row>
    <row r="1304" spans="1:8" x14ac:dyDescent="0.15">
      <c r="A1304">
        <v>1309</v>
      </c>
      <c r="B1304" t="s">
        <v>3788</v>
      </c>
      <c r="C1304" t="s">
        <v>9160</v>
      </c>
      <c r="D1304" t="s">
        <v>308</v>
      </c>
      <c r="E1304" s="2" t="s">
        <v>230</v>
      </c>
      <c r="F1304" t="s">
        <v>13927</v>
      </c>
      <c r="G1304" s="2" t="s">
        <v>6423</v>
      </c>
      <c r="H1304" t="s">
        <v>13553</v>
      </c>
    </row>
    <row r="1305" spans="1:8" x14ac:dyDescent="0.15">
      <c r="A1305">
        <v>1310</v>
      </c>
      <c r="B1305" t="s">
        <v>3023</v>
      </c>
      <c r="C1305" t="s">
        <v>9161</v>
      </c>
      <c r="D1305" t="s">
        <v>308</v>
      </c>
      <c r="E1305" s="2" t="s">
        <v>230</v>
      </c>
      <c r="F1305" t="s">
        <v>13935</v>
      </c>
      <c r="G1305" s="2" t="s">
        <v>6641</v>
      </c>
      <c r="H1305" t="s">
        <v>13553</v>
      </c>
    </row>
    <row r="1306" spans="1:8" x14ac:dyDescent="0.15">
      <c r="A1306">
        <v>1311</v>
      </c>
      <c r="B1306" t="s">
        <v>3024</v>
      </c>
      <c r="C1306" t="s">
        <v>9162</v>
      </c>
      <c r="D1306" t="s">
        <v>308</v>
      </c>
      <c r="E1306" s="2" t="s">
        <v>230</v>
      </c>
      <c r="F1306" t="s">
        <v>13912</v>
      </c>
      <c r="G1306" s="2" t="s">
        <v>7066</v>
      </c>
      <c r="H1306" t="s">
        <v>13553</v>
      </c>
    </row>
    <row r="1307" spans="1:8" x14ac:dyDescent="0.15">
      <c r="A1307">
        <v>1312</v>
      </c>
      <c r="B1307" t="s">
        <v>3026</v>
      </c>
      <c r="C1307" t="s">
        <v>9163</v>
      </c>
      <c r="D1307" t="s">
        <v>308</v>
      </c>
      <c r="E1307" s="2" t="s">
        <v>230</v>
      </c>
      <c r="F1307" t="s">
        <v>13910</v>
      </c>
      <c r="G1307" s="2" t="s">
        <v>6308</v>
      </c>
      <c r="H1307" t="s">
        <v>13553</v>
      </c>
    </row>
    <row r="1308" spans="1:8" x14ac:dyDescent="0.15">
      <c r="A1308">
        <v>1313</v>
      </c>
      <c r="B1308" t="s">
        <v>3025</v>
      </c>
      <c r="C1308" t="s">
        <v>9164</v>
      </c>
      <c r="D1308" t="s">
        <v>308</v>
      </c>
      <c r="E1308" s="2" t="s">
        <v>230</v>
      </c>
      <c r="F1308" t="s">
        <v>27</v>
      </c>
      <c r="G1308" s="2" t="s">
        <v>6561</v>
      </c>
      <c r="H1308" t="s">
        <v>13553</v>
      </c>
    </row>
    <row r="1309" spans="1:8" x14ac:dyDescent="0.15">
      <c r="A1309">
        <v>1314</v>
      </c>
      <c r="B1309" t="s">
        <v>3789</v>
      </c>
      <c r="C1309" t="s">
        <v>9165</v>
      </c>
      <c r="D1309" t="s">
        <v>308</v>
      </c>
      <c r="E1309" s="2" t="s">
        <v>230</v>
      </c>
      <c r="F1309" t="s">
        <v>13917</v>
      </c>
      <c r="G1309" s="2" t="s">
        <v>6311</v>
      </c>
      <c r="H1309" t="s">
        <v>13553</v>
      </c>
    </row>
    <row r="1310" spans="1:8" x14ac:dyDescent="0.15">
      <c r="A1310">
        <v>1315</v>
      </c>
      <c r="B1310" t="s">
        <v>3790</v>
      </c>
      <c r="C1310" t="s">
        <v>9166</v>
      </c>
      <c r="D1310" t="s">
        <v>308</v>
      </c>
      <c r="E1310" s="2" t="s">
        <v>230</v>
      </c>
      <c r="F1310" t="s">
        <v>13910</v>
      </c>
      <c r="G1310" s="2" t="s">
        <v>6784</v>
      </c>
      <c r="H1310" t="s">
        <v>13553</v>
      </c>
    </row>
    <row r="1311" spans="1:8" x14ac:dyDescent="0.15">
      <c r="A1311">
        <v>1316</v>
      </c>
      <c r="B1311" t="s">
        <v>1160</v>
      </c>
      <c r="C1311" t="s">
        <v>9167</v>
      </c>
      <c r="D1311" t="s">
        <v>13567</v>
      </c>
      <c r="E1311" s="2" t="s">
        <v>67</v>
      </c>
      <c r="F1311" t="s">
        <v>13944</v>
      </c>
      <c r="G1311" s="2" t="s">
        <v>7067</v>
      </c>
      <c r="H1311" t="s">
        <v>13553</v>
      </c>
    </row>
    <row r="1312" spans="1:8" x14ac:dyDescent="0.15">
      <c r="A1312">
        <v>1317</v>
      </c>
      <c r="B1312" t="s">
        <v>4474</v>
      </c>
      <c r="C1312" t="s">
        <v>9168</v>
      </c>
      <c r="D1312" t="s">
        <v>308</v>
      </c>
      <c r="E1312" s="2" t="s">
        <v>7855</v>
      </c>
      <c r="F1312" t="s">
        <v>13939</v>
      </c>
      <c r="G1312" s="2" t="s">
        <v>6875</v>
      </c>
      <c r="H1312" t="s">
        <v>13553</v>
      </c>
    </row>
    <row r="1313" spans="1:8" x14ac:dyDescent="0.15">
      <c r="A1313">
        <v>1318</v>
      </c>
      <c r="B1313" t="s">
        <v>4475</v>
      </c>
      <c r="C1313" t="s">
        <v>8410</v>
      </c>
      <c r="D1313" t="s">
        <v>308</v>
      </c>
      <c r="E1313" s="2" t="s">
        <v>7855</v>
      </c>
      <c r="F1313" t="s">
        <v>13910</v>
      </c>
      <c r="G1313" s="2" t="s">
        <v>7068</v>
      </c>
      <c r="H1313" t="s">
        <v>13553</v>
      </c>
    </row>
    <row r="1314" spans="1:8" x14ac:dyDescent="0.15">
      <c r="A1314">
        <v>1319</v>
      </c>
      <c r="B1314" t="s">
        <v>4476</v>
      </c>
      <c r="C1314" t="s">
        <v>9169</v>
      </c>
      <c r="D1314" t="s">
        <v>308</v>
      </c>
      <c r="E1314" s="2" t="s">
        <v>7855</v>
      </c>
      <c r="F1314" t="s">
        <v>13933</v>
      </c>
      <c r="G1314" s="2" t="s">
        <v>6447</v>
      </c>
      <c r="H1314" t="s">
        <v>13553</v>
      </c>
    </row>
    <row r="1315" spans="1:8" x14ac:dyDescent="0.15">
      <c r="A1315">
        <v>1320</v>
      </c>
      <c r="B1315" t="s">
        <v>4477</v>
      </c>
      <c r="C1315" t="s">
        <v>9170</v>
      </c>
      <c r="D1315" t="s">
        <v>308</v>
      </c>
      <c r="E1315" s="2" t="s">
        <v>7855</v>
      </c>
      <c r="F1315" t="s">
        <v>13940</v>
      </c>
      <c r="G1315" s="2" t="s">
        <v>6748</v>
      </c>
      <c r="H1315" t="s">
        <v>13553</v>
      </c>
    </row>
    <row r="1316" spans="1:8" x14ac:dyDescent="0.15">
      <c r="A1316">
        <v>1321</v>
      </c>
      <c r="B1316" t="s">
        <v>4478</v>
      </c>
      <c r="C1316" t="s">
        <v>9171</v>
      </c>
      <c r="D1316" t="s">
        <v>308</v>
      </c>
      <c r="E1316" s="2" t="s">
        <v>7855</v>
      </c>
      <c r="F1316" t="s">
        <v>13906</v>
      </c>
      <c r="G1316" s="2" t="s">
        <v>7069</v>
      </c>
      <c r="H1316" t="s">
        <v>13553</v>
      </c>
    </row>
    <row r="1317" spans="1:8" x14ac:dyDescent="0.15">
      <c r="A1317">
        <v>1322</v>
      </c>
      <c r="B1317" t="s">
        <v>4479</v>
      </c>
      <c r="C1317" t="s">
        <v>9172</v>
      </c>
      <c r="D1317" t="s">
        <v>308</v>
      </c>
      <c r="E1317" s="2" t="s">
        <v>7855</v>
      </c>
      <c r="F1317" t="s">
        <v>13927</v>
      </c>
      <c r="G1317" s="2" t="s">
        <v>6752</v>
      </c>
      <c r="H1317" t="s">
        <v>13553</v>
      </c>
    </row>
    <row r="1318" spans="1:8" x14ac:dyDescent="0.15">
      <c r="A1318">
        <v>1323</v>
      </c>
      <c r="B1318" t="s">
        <v>4480</v>
      </c>
      <c r="C1318" t="s">
        <v>9173</v>
      </c>
      <c r="D1318" t="s">
        <v>308</v>
      </c>
      <c r="E1318" s="2" t="s">
        <v>7855</v>
      </c>
      <c r="F1318" t="s">
        <v>13912</v>
      </c>
      <c r="G1318" s="2" t="s">
        <v>6439</v>
      </c>
      <c r="H1318" t="s">
        <v>13553</v>
      </c>
    </row>
    <row r="1319" spans="1:8" x14ac:dyDescent="0.15">
      <c r="A1319">
        <v>1324</v>
      </c>
      <c r="B1319" t="s">
        <v>4481</v>
      </c>
      <c r="C1319" t="s">
        <v>9174</v>
      </c>
      <c r="D1319" t="s">
        <v>308</v>
      </c>
      <c r="E1319" s="2" t="s">
        <v>7855</v>
      </c>
      <c r="F1319" t="s">
        <v>13921</v>
      </c>
      <c r="G1319" s="2" t="s">
        <v>7070</v>
      </c>
      <c r="H1319" t="s">
        <v>13553</v>
      </c>
    </row>
    <row r="1320" spans="1:8" x14ac:dyDescent="0.15">
      <c r="A1320">
        <v>1325</v>
      </c>
      <c r="B1320" t="s">
        <v>4482</v>
      </c>
      <c r="C1320" t="s">
        <v>9175</v>
      </c>
      <c r="D1320" t="s">
        <v>308</v>
      </c>
      <c r="E1320" s="2" t="s">
        <v>7855</v>
      </c>
      <c r="F1320" t="s">
        <v>13939</v>
      </c>
      <c r="G1320" s="2" t="s">
        <v>7071</v>
      </c>
      <c r="H1320" t="s">
        <v>13553</v>
      </c>
    </row>
    <row r="1321" spans="1:8" x14ac:dyDescent="0.15">
      <c r="A1321">
        <v>1326</v>
      </c>
      <c r="B1321" t="s">
        <v>4483</v>
      </c>
      <c r="C1321" t="s">
        <v>9176</v>
      </c>
      <c r="D1321" t="s">
        <v>308</v>
      </c>
      <c r="E1321" s="2" t="s">
        <v>7855</v>
      </c>
      <c r="F1321" t="s">
        <v>13911</v>
      </c>
      <c r="G1321" s="2" t="s">
        <v>6946</v>
      </c>
      <c r="H1321" t="s">
        <v>13553</v>
      </c>
    </row>
    <row r="1322" spans="1:8" x14ac:dyDescent="0.15">
      <c r="A1322">
        <v>1327</v>
      </c>
      <c r="B1322" t="s">
        <v>4484</v>
      </c>
      <c r="C1322" t="s">
        <v>9177</v>
      </c>
      <c r="D1322" t="s">
        <v>308</v>
      </c>
      <c r="E1322" s="2" t="s">
        <v>7855</v>
      </c>
      <c r="F1322" t="s">
        <v>13906</v>
      </c>
      <c r="G1322" s="2" t="s">
        <v>7072</v>
      </c>
      <c r="H1322" t="s">
        <v>13553</v>
      </c>
    </row>
    <row r="1323" spans="1:8" x14ac:dyDescent="0.15">
      <c r="A1323">
        <v>1328</v>
      </c>
      <c r="B1323" t="s">
        <v>4485</v>
      </c>
      <c r="C1323" t="s">
        <v>9178</v>
      </c>
      <c r="D1323" t="s">
        <v>308</v>
      </c>
      <c r="E1323" s="2" t="s">
        <v>7855</v>
      </c>
      <c r="F1323" t="s">
        <v>13906</v>
      </c>
      <c r="G1323" s="2" t="s">
        <v>7073</v>
      </c>
      <c r="H1323" t="s">
        <v>13553</v>
      </c>
    </row>
    <row r="1324" spans="1:8" x14ac:dyDescent="0.15">
      <c r="A1324">
        <v>1329</v>
      </c>
      <c r="B1324" t="s">
        <v>4486</v>
      </c>
      <c r="C1324" t="s">
        <v>9179</v>
      </c>
      <c r="D1324" t="s">
        <v>308</v>
      </c>
      <c r="E1324" s="2" t="s">
        <v>7855</v>
      </c>
      <c r="F1324" t="s">
        <v>13922</v>
      </c>
      <c r="G1324" s="2" t="s">
        <v>6946</v>
      </c>
      <c r="H1324" t="s">
        <v>13553</v>
      </c>
    </row>
    <row r="1325" spans="1:8" x14ac:dyDescent="0.15">
      <c r="A1325">
        <v>1330</v>
      </c>
      <c r="B1325" t="s">
        <v>4487</v>
      </c>
      <c r="C1325" t="s">
        <v>9180</v>
      </c>
      <c r="D1325" t="s">
        <v>308</v>
      </c>
      <c r="E1325" s="2" t="s">
        <v>7855</v>
      </c>
      <c r="F1325" t="s">
        <v>13920</v>
      </c>
      <c r="G1325" s="2" t="s">
        <v>6455</v>
      </c>
      <c r="H1325" t="s">
        <v>13553</v>
      </c>
    </row>
    <row r="1326" spans="1:8" x14ac:dyDescent="0.15">
      <c r="A1326">
        <v>1331</v>
      </c>
      <c r="B1326" t="s">
        <v>4488</v>
      </c>
      <c r="C1326" t="s">
        <v>9181</v>
      </c>
      <c r="D1326" t="s">
        <v>308</v>
      </c>
      <c r="E1326" s="2" t="s">
        <v>7855</v>
      </c>
      <c r="F1326" t="s">
        <v>13915</v>
      </c>
      <c r="G1326" s="2" t="s">
        <v>6364</v>
      </c>
      <c r="H1326" t="s">
        <v>13553</v>
      </c>
    </row>
    <row r="1327" spans="1:8" x14ac:dyDescent="0.15">
      <c r="A1327">
        <v>1332</v>
      </c>
      <c r="B1327" t="s">
        <v>4489</v>
      </c>
      <c r="C1327" t="s">
        <v>9182</v>
      </c>
      <c r="D1327" t="s">
        <v>308</v>
      </c>
      <c r="E1327" s="2" t="s">
        <v>7855</v>
      </c>
      <c r="F1327" t="s">
        <v>13944</v>
      </c>
      <c r="G1327" s="2" t="s">
        <v>7074</v>
      </c>
      <c r="H1327" t="s">
        <v>13553</v>
      </c>
    </row>
    <row r="1328" spans="1:8" x14ac:dyDescent="0.15">
      <c r="A1328">
        <v>1333</v>
      </c>
      <c r="B1328" t="s">
        <v>4490</v>
      </c>
      <c r="C1328" t="s">
        <v>9183</v>
      </c>
      <c r="D1328" t="s">
        <v>308</v>
      </c>
      <c r="E1328" s="2" t="s">
        <v>7855</v>
      </c>
      <c r="F1328" t="s">
        <v>13925</v>
      </c>
      <c r="G1328" s="2" t="s">
        <v>7075</v>
      </c>
      <c r="H1328" t="s">
        <v>13553</v>
      </c>
    </row>
    <row r="1329" spans="1:8" x14ac:dyDescent="0.15">
      <c r="A1329">
        <v>1334</v>
      </c>
      <c r="B1329" t="s">
        <v>4491</v>
      </c>
      <c r="C1329" t="s">
        <v>9184</v>
      </c>
      <c r="D1329" t="s">
        <v>308</v>
      </c>
      <c r="E1329" s="2" t="s">
        <v>7855</v>
      </c>
      <c r="F1329" t="s">
        <v>13910</v>
      </c>
      <c r="G1329" s="2" t="s">
        <v>6476</v>
      </c>
      <c r="H1329" t="s">
        <v>13553</v>
      </c>
    </row>
    <row r="1330" spans="1:8" x14ac:dyDescent="0.15">
      <c r="A1330">
        <v>1335</v>
      </c>
      <c r="B1330" t="s">
        <v>4492</v>
      </c>
      <c r="C1330" t="s">
        <v>9185</v>
      </c>
      <c r="D1330" t="s">
        <v>308</v>
      </c>
      <c r="E1330" s="2" t="s">
        <v>7855</v>
      </c>
      <c r="F1330" t="s">
        <v>13922</v>
      </c>
      <c r="G1330" s="2" t="s">
        <v>6512</v>
      </c>
      <c r="H1330" t="s">
        <v>13553</v>
      </c>
    </row>
    <row r="1331" spans="1:8" x14ac:dyDescent="0.15">
      <c r="A1331">
        <v>1336</v>
      </c>
      <c r="B1331" t="s">
        <v>4493</v>
      </c>
      <c r="C1331" t="s">
        <v>9186</v>
      </c>
      <c r="D1331" t="s">
        <v>308</v>
      </c>
      <c r="E1331" s="2" t="s">
        <v>7855</v>
      </c>
      <c r="F1331" t="s">
        <v>13927</v>
      </c>
      <c r="G1331" s="2" t="s">
        <v>7076</v>
      </c>
      <c r="H1331" t="s">
        <v>13553</v>
      </c>
    </row>
    <row r="1332" spans="1:8" x14ac:dyDescent="0.15">
      <c r="A1332">
        <v>1337</v>
      </c>
      <c r="B1332" t="s">
        <v>4494</v>
      </c>
      <c r="C1332" t="s">
        <v>9187</v>
      </c>
      <c r="D1332" t="s">
        <v>308</v>
      </c>
      <c r="E1332" s="2" t="s">
        <v>7855</v>
      </c>
      <c r="F1332" t="s">
        <v>13947</v>
      </c>
      <c r="G1332" s="2" t="s">
        <v>7077</v>
      </c>
      <c r="H1332" t="s">
        <v>13553</v>
      </c>
    </row>
    <row r="1333" spans="1:8" x14ac:dyDescent="0.15">
      <c r="A1333">
        <v>1338</v>
      </c>
      <c r="B1333" t="s">
        <v>4495</v>
      </c>
      <c r="C1333" t="s">
        <v>9188</v>
      </c>
      <c r="D1333" t="s">
        <v>308</v>
      </c>
      <c r="E1333" s="2" t="s">
        <v>7855</v>
      </c>
      <c r="F1333" t="s">
        <v>13931</v>
      </c>
      <c r="G1333" s="2" t="s">
        <v>7078</v>
      </c>
      <c r="H1333" t="s">
        <v>13553</v>
      </c>
    </row>
    <row r="1334" spans="1:8" x14ac:dyDescent="0.15">
      <c r="A1334">
        <v>1339</v>
      </c>
      <c r="B1334" t="s">
        <v>4496</v>
      </c>
      <c r="C1334" t="s">
        <v>9189</v>
      </c>
      <c r="D1334" t="s">
        <v>13567</v>
      </c>
      <c r="E1334" s="2" t="s">
        <v>79</v>
      </c>
      <c r="F1334" t="s">
        <v>13919</v>
      </c>
      <c r="G1334" s="2" t="s">
        <v>7079</v>
      </c>
      <c r="H1334" t="s">
        <v>13553</v>
      </c>
    </row>
    <row r="1335" spans="1:8" x14ac:dyDescent="0.15">
      <c r="A1335">
        <v>1340</v>
      </c>
      <c r="B1335" t="s">
        <v>4497</v>
      </c>
      <c r="C1335" t="s">
        <v>9190</v>
      </c>
      <c r="D1335" t="s">
        <v>13567</v>
      </c>
      <c r="E1335" s="2" t="s">
        <v>70</v>
      </c>
      <c r="F1335" t="s">
        <v>13909</v>
      </c>
      <c r="G1335" s="2" t="s">
        <v>7080</v>
      </c>
      <c r="H1335" t="s">
        <v>13553</v>
      </c>
    </row>
    <row r="1336" spans="1:8" x14ac:dyDescent="0.15">
      <c r="A1336">
        <v>1341</v>
      </c>
      <c r="B1336" t="s">
        <v>4498</v>
      </c>
      <c r="C1336" t="s">
        <v>9191</v>
      </c>
      <c r="D1336" t="s">
        <v>13567</v>
      </c>
      <c r="E1336" s="2" t="s">
        <v>70</v>
      </c>
      <c r="F1336" t="s">
        <v>13917</v>
      </c>
      <c r="G1336" s="2" t="s">
        <v>7081</v>
      </c>
      <c r="H1336" t="s">
        <v>13553</v>
      </c>
    </row>
    <row r="1337" spans="1:8" x14ac:dyDescent="0.15">
      <c r="A1337">
        <v>1342</v>
      </c>
      <c r="B1337" t="s">
        <v>425</v>
      </c>
      <c r="C1337" t="s">
        <v>9192</v>
      </c>
      <c r="D1337" t="s">
        <v>13567</v>
      </c>
      <c r="E1337" s="2" t="s">
        <v>70</v>
      </c>
      <c r="F1337" t="s">
        <v>13912</v>
      </c>
      <c r="G1337" s="2" t="s">
        <v>7082</v>
      </c>
      <c r="H1337" t="s">
        <v>13553</v>
      </c>
    </row>
    <row r="1338" spans="1:8" x14ac:dyDescent="0.15">
      <c r="A1338">
        <v>1343</v>
      </c>
      <c r="B1338" t="s">
        <v>4499</v>
      </c>
      <c r="C1338" t="s">
        <v>9193</v>
      </c>
      <c r="D1338" t="s">
        <v>13567</v>
      </c>
      <c r="E1338" s="2" t="s">
        <v>70</v>
      </c>
      <c r="F1338" t="s">
        <v>13912</v>
      </c>
      <c r="G1338" s="2" t="s">
        <v>7083</v>
      </c>
      <c r="H1338" t="s">
        <v>13553</v>
      </c>
    </row>
    <row r="1339" spans="1:8" x14ac:dyDescent="0.15">
      <c r="A1339">
        <v>1344</v>
      </c>
      <c r="B1339" t="s">
        <v>4500</v>
      </c>
      <c r="C1339" t="s">
        <v>9194</v>
      </c>
      <c r="D1339" t="s">
        <v>13567</v>
      </c>
      <c r="E1339" s="2" t="s">
        <v>70</v>
      </c>
      <c r="F1339" t="s">
        <v>13933</v>
      </c>
      <c r="G1339" s="2" t="s">
        <v>7084</v>
      </c>
      <c r="H1339" t="s">
        <v>13553</v>
      </c>
    </row>
    <row r="1340" spans="1:8" x14ac:dyDescent="0.15">
      <c r="A1340">
        <v>1345</v>
      </c>
      <c r="B1340" t="s">
        <v>1271</v>
      </c>
      <c r="C1340" t="s">
        <v>9195</v>
      </c>
      <c r="D1340" t="s">
        <v>316</v>
      </c>
      <c r="E1340" s="2" t="s">
        <v>232</v>
      </c>
      <c r="F1340" t="s">
        <v>13921</v>
      </c>
      <c r="G1340" s="2" t="s">
        <v>7001</v>
      </c>
      <c r="H1340" t="s">
        <v>13553</v>
      </c>
    </row>
    <row r="1341" spans="1:8" x14ac:dyDescent="0.15">
      <c r="A1341">
        <v>1346</v>
      </c>
      <c r="B1341" t="s">
        <v>1272</v>
      </c>
      <c r="C1341" t="s">
        <v>9196</v>
      </c>
      <c r="D1341" t="s">
        <v>316</v>
      </c>
      <c r="E1341" s="2" t="s">
        <v>232</v>
      </c>
      <c r="F1341" t="s">
        <v>13922</v>
      </c>
      <c r="G1341" s="2" t="s">
        <v>7085</v>
      </c>
      <c r="H1341" t="s">
        <v>13553</v>
      </c>
    </row>
    <row r="1342" spans="1:8" x14ac:dyDescent="0.15">
      <c r="A1342">
        <v>1347</v>
      </c>
      <c r="B1342" t="s">
        <v>1273</v>
      </c>
      <c r="C1342" t="s">
        <v>9197</v>
      </c>
      <c r="D1342" t="s">
        <v>316</v>
      </c>
      <c r="E1342" s="2" t="s">
        <v>232</v>
      </c>
      <c r="F1342" t="s">
        <v>13927</v>
      </c>
      <c r="G1342" s="2" t="s">
        <v>6624</v>
      </c>
      <c r="H1342" t="s">
        <v>13553</v>
      </c>
    </row>
    <row r="1343" spans="1:8" x14ac:dyDescent="0.15">
      <c r="A1343">
        <v>1348</v>
      </c>
      <c r="B1343" t="s">
        <v>1274</v>
      </c>
      <c r="C1343" t="s">
        <v>9198</v>
      </c>
      <c r="D1343" t="s">
        <v>316</v>
      </c>
      <c r="E1343" s="2" t="s">
        <v>232</v>
      </c>
      <c r="F1343" t="s">
        <v>13922</v>
      </c>
      <c r="G1343" s="2" t="s">
        <v>6569</v>
      </c>
      <c r="H1343" t="s">
        <v>13553</v>
      </c>
    </row>
    <row r="1344" spans="1:8" x14ac:dyDescent="0.15">
      <c r="A1344">
        <v>1349</v>
      </c>
      <c r="B1344" t="s">
        <v>1275</v>
      </c>
      <c r="C1344" t="s">
        <v>9199</v>
      </c>
      <c r="D1344" t="s">
        <v>316</v>
      </c>
      <c r="E1344" s="2" t="s">
        <v>232</v>
      </c>
      <c r="F1344" t="s">
        <v>13943</v>
      </c>
      <c r="G1344" s="2" t="s">
        <v>6717</v>
      </c>
      <c r="H1344" t="s">
        <v>13553</v>
      </c>
    </row>
    <row r="1345" spans="1:8" x14ac:dyDescent="0.15">
      <c r="A1345">
        <v>1350</v>
      </c>
      <c r="B1345" t="s">
        <v>1276</v>
      </c>
      <c r="C1345" t="s">
        <v>9200</v>
      </c>
      <c r="D1345" t="s">
        <v>316</v>
      </c>
      <c r="E1345" s="2" t="s">
        <v>232</v>
      </c>
      <c r="F1345" t="s">
        <v>13910</v>
      </c>
      <c r="G1345" s="2" t="s">
        <v>6808</v>
      </c>
      <c r="H1345" t="s">
        <v>13553</v>
      </c>
    </row>
    <row r="1346" spans="1:8" x14ac:dyDescent="0.15">
      <c r="A1346">
        <v>1351</v>
      </c>
      <c r="B1346" t="s">
        <v>1278</v>
      </c>
      <c r="C1346" t="s">
        <v>9201</v>
      </c>
      <c r="D1346" t="s">
        <v>316</v>
      </c>
      <c r="E1346" s="2" t="s">
        <v>232</v>
      </c>
      <c r="F1346" t="s">
        <v>13907</v>
      </c>
      <c r="G1346" s="2" t="s">
        <v>7086</v>
      </c>
      <c r="H1346" t="s">
        <v>13553</v>
      </c>
    </row>
    <row r="1347" spans="1:8" x14ac:dyDescent="0.15">
      <c r="A1347">
        <v>1352</v>
      </c>
      <c r="B1347" t="s">
        <v>1280</v>
      </c>
      <c r="C1347" t="s">
        <v>9202</v>
      </c>
      <c r="D1347" t="s">
        <v>316</v>
      </c>
      <c r="E1347" s="2" t="s">
        <v>232</v>
      </c>
      <c r="F1347" t="s">
        <v>13916</v>
      </c>
      <c r="G1347" s="2" t="s">
        <v>6816</v>
      </c>
      <c r="H1347" t="s">
        <v>13553</v>
      </c>
    </row>
    <row r="1348" spans="1:8" x14ac:dyDescent="0.15">
      <c r="A1348">
        <v>1353</v>
      </c>
      <c r="B1348" t="s">
        <v>1281</v>
      </c>
      <c r="C1348" t="s">
        <v>9203</v>
      </c>
      <c r="D1348" t="s">
        <v>316</v>
      </c>
      <c r="E1348" s="2" t="s">
        <v>232</v>
      </c>
      <c r="F1348" t="s">
        <v>13922</v>
      </c>
      <c r="G1348" s="2" t="s">
        <v>7087</v>
      </c>
      <c r="H1348" t="s">
        <v>13553</v>
      </c>
    </row>
    <row r="1349" spans="1:8" x14ac:dyDescent="0.15">
      <c r="A1349">
        <v>1354</v>
      </c>
      <c r="B1349" t="s">
        <v>1282</v>
      </c>
      <c r="C1349" t="s">
        <v>9204</v>
      </c>
      <c r="D1349" t="s">
        <v>316</v>
      </c>
      <c r="E1349" s="2" t="s">
        <v>232</v>
      </c>
      <c r="F1349" t="s">
        <v>13917</v>
      </c>
      <c r="G1349" s="2" t="s">
        <v>6239</v>
      </c>
      <c r="H1349" t="s">
        <v>13553</v>
      </c>
    </row>
    <row r="1350" spans="1:8" x14ac:dyDescent="0.15">
      <c r="A1350">
        <v>1355</v>
      </c>
      <c r="B1350" t="s">
        <v>1283</v>
      </c>
      <c r="C1350" t="s">
        <v>9205</v>
      </c>
      <c r="D1350" t="s">
        <v>316</v>
      </c>
      <c r="E1350" s="2" t="s">
        <v>231</v>
      </c>
      <c r="F1350" t="s">
        <v>13911</v>
      </c>
      <c r="G1350" s="2" t="s">
        <v>6632</v>
      </c>
      <c r="H1350" t="s">
        <v>13553</v>
      </c>
    </row>
    <row r="1351" spans="1:8" x14ac:dyDescent="0.15">
      <c r="A1351">
        <v>1356</v>
      </c>
      <c r="B1351" t="s">
        <v>1284</v>
      </c>
      <c r="C1351" t="s">
        <v>9206</v>
      </c>
      <c r="D1351" t="s">
        <v>316</v>
      </c>
      <c r="E1351" s="2" t="s">
        <v>231</v>
      </c>
      <c r="F1351" t="s">
        <v>13911</v>
      </c>
      <c r="G1351" s="2" t="s">
        <v>6491</v>
      </c>
      <c r="H1351" t="s">
        <v>13553</v>
      </c>
    </row>
    <row r="1352" spans="1:8" x14ac:dyDescent="0.15">
      <c r="A1352">
        <v>1357</v>
      </c>
      <c r="B1352" t="s">
        <v>1285</v>
      </c>
      <c r="C1352" t="s">
        <v>9207</v>
      </c>
      <c r="D1352" t="s">
        <v>316</v>
      </c>
      <c r="E1352" s="2" t="s">
        <v>231</v>
      </c>
      <c r="F1352" t="s">
        <v>13943</v>
      </c>
      <c r="G1352" s="2" t="s">
        <v>7088</v>
      </c>
      <c r="H1352" t="s">
        <v>13553</v>
      </c>
    </row>
    <row r="1353" spans="1:8" x14ac:dyDescent="0.15">
      <c r="A1353">
        <v>1358</v>
      </c>
      <c r="B1353" t="s">
        <v>1286</v>
      </c>
      <c r="C1353" t="s">
        <v>9208</v>
      </c>
      <c r="D1353" t="s">
        <v>316</v>
      </c>
      <c r="E1353" s="2" t="s">
        <v>231</v>
      </c>
      <c r="F1353" t="s">
        <v>13938</v>
      </c>
      <c r="G1353" s="2" t="s">
        <v>6682</v>
      </c>
      <c r="H1353" t="s">
        <v>13553</v>
      </c>
    </row>
    <row r="1354" spans="1:8" x14ac:dyDescent="0.15">
      <c r="A1354">
        <v>1359</v>
      </c>
      <c r="B1354" t="s">
        <v>1277</v>
      </c>
      <c r="C1354" t="s">
        <v>9209</v>
      </c>
      <c r="D1354" t="s">
        <v>316</v>
      </c>
      <c r="E1354" s="2" t="s">
        <v>231</v>
      </c>
      <c r="F1354" t="s">
        <v>13915</v>
      </c>
      <c r="G1354" s="2" t="s">
        <v>6465</v>
      </c>
      <c r="H1354" t="s">
        <v>13553</v>
      </c>
    </row>
    <row r="1355" spans="1:8" x14ac:dyDescent="0.15">
      <c r="A1355">
        <v>1360</v>
      </c>
      <c r="B1355" t="s">
        <v>1287</v>
      </c>
      <c r="C1355" t="s">
        <v>9210</v>
      </c>
      <c r="D1355" t="s">
        <v>316</v>
      </c>
      <c r="E1355" s="2" t="s">
        <v>231</v>
      </c>
      <c r="F1355" t="s">
        <v>13917</v>
      </c>
      <c r="G1355" s="2" t="s">
        <v>6955</v>
      </c>
      <c r="H1355" t="s">
        <v>13553</v>
      </c>
    </row>
    <row r="1356" spans="1:8" x14ac:dyDescent="0.15">
      <c r="A1356">
        <v>1361</v>
      </c>
      <c r="B1356" t="s">
        <v>1279</v>
      </c>
      <c r="C1356" t="s">
        <v>9211</v>
      </c>
      <c r="D1356" t="s">
        <v>316</v>
      </c>
      <c r="E1356" s="2" t="s">
        <v>231</v>
      </c>
      <c r="F1356" t="s">
        <v>13918</v>
      </c>
      <c r="G1356" s="2" t="s">
        <v>6666</v>
      </c>
      <c r="H1356" t="s">
        <v>13553</v>
      </c>
    </row>
    <row r="1357" spans="1:8" x14ac:dyDescent="0.15">
      <c r="A1357">
        <v>1362</v>
      </c>
      <c r="B1357" t="s">
        <v>1288</v>
      </c>
      <c r="C1357" t="s">
        <v>9212</v>
      </c>
      <c r="D1357" t="s">
        <v>316</v>
      </c>
      <c r="E1357" s="2" t="s">
        <v>231</v>
      </c>
      <c r="F1357" t="s">
        <v>13948</v>
      </c>
      <c r="G1357" s="2" t="s">
        <v>6579</v>
      </c>
      <c r="H1357" t="s">
        <v>13553</v>
      </c>
    </row>
    <row r="1358" spans="1:8" x14ac:dyDescent="0.15">
      <c r="A1358">
        <v>1363</v>
      </c>
      <c r="B1358" t="s">
        <v>1289</v>
      </c>
      <c r="C1358" t="s">
        <v>9213</v>
      </c>
      <c r="D1358" t="s">
        <v>316</v>
      </c>
      <c r="E1358" s="2" t="s">
        <v>231</v>
      </c>
      <c r="F1358" t="s">
        <v>13934</v>
      </c>
      <c r="G1358" s="2" t="s">
        <v>7089</v>
      </c>
      <c r="H1358" t="s">
        <v>13553</v>
      </c>
    </row>
    <row r="1359" spans="1:8" x14ac:dyDescent="0.15">
      <c r="A1359">
        <v>1364</v>
      </c>
      <c r="B1359" t="s">
        <v>1290</v>
      </c>
      <c r="C1359" t="s">
        <v>9214</v>
      </c>
      <c r="D1359" t="s">
        <v>316</v>
      </c>
      <c r="E1359" s="2" t="s">
        <v>231</v>
      </c>
      <c r="F1359" t="s">
        <v>13931</v>
      </c>
      <c r="G1359" s="2" t="s">
        <v>6411</v>
      </c>
      <c r="H1359" t="s">
        <v>13553</v>
      </c>
    </row>
    <row r="1360" spans="1:8" x14ac:dyDescent="0.15">
      <c r="A1360">
        <v>1365</v>
      </c>
      <c r="B1360" t="s">
        <v>1291</v>
      </c>
      <c r="C1360" t="s">
        <v>9215</v>
      </c>
      <c r="D1360" t="s">
        <v>316</v>
      </c>
      <c r="E1360" s="2" t="s">
        <v>231</v>
      </c>
      <c r="F1360" t="s">
        <v>13909</v>
      </c>
      <c r="G1360" s="2" t="s">
        <v>7090</v>
      </c>
      <c r="H1360" t="s">
        <v>13553</v>
      </c>
    </row>
    <row r="1361" spans="1:8" x14ac:dyDescent="0.15">
      <c r="A1361">
        <v>1366</v>
      </c>
      <c r="B1361" t="s">
        <v>1292</v>
      </c>
      <c r="C1361" t="s">
        <v>9216</v>
      </c>
      <c r="D1361" t="s">
        <v>316</v>
      </c>
      <c r="E1361" s="2" t="s">
        <v>231</v>
      </c>
      <c r="F1361" t="s">
        <v>13932</v>
      </c>
      <c r="G1361" s="2" t="s">
        <v>7091</v>
      </c>
      <c r="H1361" t="s">
        <v>13553</v>
      </c>
    </row>
    <row r="1362" spans="1:8" x14ac:dyDescent="0.15">
      <c r="A1362">
        <v>1367</v>
      </c>
      <c r="B1362" t="s">
        <v>2914</v>
      </c>
      <c r="C1362" t="s">
        <v>9217</v>
      </c>
      <c r="D1362" t="s">
        <v>316</v>
      </c>
      <c r="E1362" s="2" t="s">
        <v>230</v>
      </c>
      <c r="F1362" t="s">
        <v>13917</v>
      </c>
      <c r="G1362" s="2" t="s">
        <v>6941</v>
      </c>
      <c r="H1362" t="s">
        <v>13553</v>
      </c>
    </row>
    <row r="1363" spans="1:8" x14ac:dyDescent="0.15">
      <c r="A1363">
        <v>1368</v>
      </c>
      <c r="B1363" t="s">
        <v>2915</v>
      </c>
      <c r="C1363" t="s">
        <v>9218</v>
      </c>
      <c r="D1363" t="s">
        <v>316</v>
      </c>
      <c r="E1363" s="2" t="s">
        <v>230</v>
      </c>
      <c r="F1363" t="s">
        <v>13929</v>
      </c>
      <c r="G1363" s="2" t="s">
        <v>6785</v>
      </c>
      <c r="H1363" t="s">
        <v>13553</v>
      </c>
    </row>
    <row r="1364" spans="1:8" x14ac:dyDescent="0.15">
      <c r="A1364">
        <v>1369</v>
      </c>
      <c r="B1364" t="s">
        <v>2916</v>
      </c>
      <c r="C1364" t="s">
        <v>9219</v>
      </c>
      <c r="D1364" t="s">
        <v>316</v>
      </c>
      <c r="E1364" s="2" t="s">
        <v>230</v>
      </c>
      <c r="F1364" t="s">
        <v>13922</v>
      </c>
      <c r="G1364" s="2" t="s">
        <v>7092</v>
      </c>
      <c r="H1364" t="s">
        <v>13553</v>
      </c>
    </row>
    <row r="1365" spans="1:8" x14ac:dyDescent="0.15">
      <c r="A1365">
        <v>1370</v>
      </c>
      <c r="B1365" t="s">
        <v>2917</v>
      </c>
      <c r="C1365" t="s">
        <v>9220</v>
      </c>
      <c r="D1365" t="s">
        <v>316</v>
      </c>
      <c r="E1365" s="2" t="s">
        <v>230</v>
      </c>
      <c r="F1365" t="s">
        <v>13918</v>
      </c>
      <c r="G1365" s="2" t="s">
        <v>7093</v>
      </c>
      <c r="H1365" t="s">
        <v>13553</v>
      </c>
    </row>
    <row r="1366" spans="1:8" x14ac:dyDescent="0.15">
      <c r="A1366">
        <v>1371</v>
      </c>
      <c r="B1366" t="s">
        <v>2918</v>
      </c>
      <c r="C1366" t="s">
        <v>8020</v>
      </c>
      <c r="D1366" t="s">
        <v>316</v>
      </c>
      <c r="E1366" s="2" t="s">
        <v>230</v>
      </c>
      <c r="F1366" t="s">
        <v>13927</v>
      </c>
      <c r="G1366" s="2" t="s">
        <v>7094</v>
      </c>
      <c r="H1366" t="s">
        <v>13553</v>
      </c>
    </row>
    <row r="1367" spans="1:8" x14ac:dyDescent="0.15">
      <c r="A1367">
        <v>1372</v>
      </c>
      <c r="B1367" t="s">
        <v>2919</v>
      </c>
      <c r="C1367" t="s">
        <v>9221</v>
      </c>
      <c r="D1367" t="s">
        <v>316</v>
      </c>
      <c r="E1367" s="2" t="s">
        <v>230</v>
      </c>
      <c r="F1367" t="s">
        <v>13922</v>
      </c>
      <c r="G1367" s="2" t="s">
        <v>6326</v>
      </c>
      <c r="H1367" t="s">
        <v>13553</v>
      </c>
    </row>
    <row r="1368" spans="1:8" x14ac:dyDescent="0.15">
      <c r="A1368">
        <v>1373</v>
      </c>
      <c r="B1368" t="s">
        <v>2920</v>
      </c>
      <c r="C1368" t="s">
        <v>9222</v>
      </c>
      <c r="D1368" t="s">
        <v>316</v>
      </c>
      <c r="E1368" s="2" t="s">
        <v>230</v>
      </c>
      <c r="F1368" t="s">
        <v>13942</v>
      </c>
      <c r="G1368" s="2" t="s">
        <v>7095</v>
      </c>
      <c r="H1368" t="s">
        <v>13553</v>
      </c>
    </row>
    <row r="1369" spans="1:8" x14ac:dyDescent="0.15">
      <c r="A1369">
        <v>1374</v>
      </c>
      <c r="B1369" t="s">
        <v>4501</v>
      </c>
      <c r="C1369" t="s">
        <v>9223</v>
      </c>
      <c r="D1369" t="s">
        <v>316</v>
      </c>
      <c r="E1369" s="2" t="s">
        <v>7855</v>
      </c>
      <c r="F1369" t="s">
        <v>13909</v>
      </c>
      <c r="G1369" s="2" t="s">
        <v>6368</v>
      </c>
      <c r="H1369" t="s">
        <v>13553</v>
      </c>
    </row>
    <row r="1370" spans="1:8" x14ac:dyDescent="0.15">
      <c r="A1370">
        <v>1375</v>
      </c>
      <c r="B1370" t="s">
        <v>4502</v>
      </c>
      <c r="C1370" t="s">
        <v>9224</v>
      </c>
      <c r="D1370" t="s">
        <v>316</v>
      </c>
      <c r="E1370" s="2" t="s">
        <v>7855</v>
      </c>
      <c r="F1370" t="s">
        <v>13917</v>
      </c>
      <c r="G1370" s="2" t="s">
        <v>6979</v>
      </c>
      <c r="H1370" t="s">
        <v>13553</v>
      </c>
    </row>
    <row r="1371" spans="1:8" x14ac:dyDescent="0.15">
      <c r="A1371">
        <v>1376</v>
      </c>
      <c r="B1371" t="s">
        <v>4503</v>
      </c>
      <c r="C1371" t="s">
        <v>9225</v>
      </c>
      <c r="D1371" t="s">
        <v>316</v>
      </c>
      <c r="E1371" s="2" t="s">
        <v>7855</v>
      </c>
      <c r="F1371" t="s">
        <v>13942</v>
      </c>
      <c r="G1371" s="2" t="s">
        <v>7096</v>
      </c>
      <c r="H1371" t="s">
        <v>13553</v>
      </c>
    </row>
    <row r="1372" spans="1:8" x14ac:dyDescent="0.15">
      <c r="A1372">
        <v>1377</v>
      </c>
      <c r="B1372" t="s">
        <v>4504</v>
      </c>
      <c r="C1372" t="s">
        <v>9226</v>
      </c>
      <c r="D1372" t="s">
        <v>316</v>
      </c>
      <c r="E1372" s="2" t="s">
        <v>7855</v>
      </c>
      <c r="F1372" t="s">
        <v>13940</v>
      </c>
      <c r="G1372" s="2" t="s">
        <v>6754</v>
      </c>
      <c r="H1372" t="s">
        <v>13553</v>
      </c>
    </row>
    <row r="1373" spans="1:8" x14ac:dyDescent="0.15">
      <c r="A1373">
        <v>1378</v>
      </c>
      <c r="B1373" t="s">
        <v>4505</v>
      </c>
      <c r="C1373" t="s">
        <v>9227</v>
      </c>
      <c r="D1373" t="s">
        <v>316</v>
      </c>
      <c r="E1373" s="2" t="s">
        <v>7855</v>
      </c>
      <c r="F1373" t="s">
        <v>13940</v>
      </c>
      <c r="G1373" s="2" t="s">
        <v>6754</v>
      </c>
      <c r="H1373" t="s">
        <v>13553</v>
      </c>
    </row>
    <row r="1374" spans="1:8" x14ac:dyDescent="0.15">
      <c r="A1374">
        <v>1379</v>
      </c>
      <c r="B1374" t="s">
        <v>4506</v>
      </c>
      <c r="C1374" t="s">
        <v>9228</v>
      </c>
      <c r="D1374" t="s">
        <v>316</v>
      </c>
      <c r="E1374" s="2" t="s">
        <v>7855</v>
      </c>
      <c r="F1374" t="s">
        <v>13910</v>
      </c>
      <c r="G1374" s="2" t="s">
        <v>6357</v>
      </c>
      <c r="H1374" t="s">
        <v>13553</v>
      </c>
    </row>
    <row r="1375" spans="1:8" x14ac:dyDescent="0.15">
      <c r="A1375">
        <v>1380</v>
      </c>
      <c r="B1375" t="s">
        <v>4507</v>
      </c>
      <c r="C1375" t="s">
        <v>9229</v>
      </c>
      <c r="D1375" t="s">
        <v>316</v>
      </c>
      <c r="E1375" s="2" t="s">
        <v>7855</v>
      </c>
      <c r="F1375" t="s">
        <v>13931</v>
      </c>
      <c r="G1375" s="2" t="s">
        <v>7097</v>
      </c>
      <c r="H1375" t="s">
        <v>13553</v>
      </c>
    </row>
    <row r="1376" spans="1:8" x14ac:dyDescent="0.15">
      <c r="A1376">
        <v>1381</v>
      </c>
      <c r="B1376" t="s">
        <v>4508</v>
      </c>
      <c r="C1376" t="s">
        <v>9230</v>
      </c>
      <c r="D1376" t="s">
        <v>316</v>
      </c>
      <c r="E1376" s="2" t="s">
        <v>7855</v>
      </c>
      <c r="F1376" t="s">
        <v>13943</v>
      </c>
      <c r="G1376" s="2" t="s">
        <v>7098</v>
      </c>
      <c r="H1376" t="s">
        <v>13553</v>
      </c>
    </row>
    <row r="1377" spans="1:8" x14ac:dyDescent="0.15">
      <c r="A1377">
        <v>1382</v>
      </c>
      <c r="B1377" t="s">
        <v>4509</v>
      </c>
      <c r="C1377" t="s">
        <v>9231</v>
      </c>
      <c r="D1377" t="s">
        <v>316</v>
      </c>
      <c r="E1377" s="2" t="s">
        <v>7855</v>
      </c>
      <c r="F1377" t="s">
        <v>13910</v>
      </c>
      <c r="G1377" s="2" t="s">
        <v>7099</v>
      </c>
      <c r="H1377" t="s">
        <v>13553</v>
      </c>
    </row>
    <row r="1378" spans="1:8" x14ac:dyDescent="0.15">
      <c r="A1378">
        <v>1383</v>
      </c>
      <c r="B1378" t="s">
        <v>4510</v>
      </c>
      <c r="C1378" t="s">
        <v>9232</v>
      </c>
      <c r="D1378" t="s">
        <v>316</v>
      </c>
      <c r="E1378" s="2" t="s">
        <v>7855</v>
      </c>
      <c r="F1378" t="s">
        <v>13922</v>
      </c>
      <c r="G1378" s="2" t="s">
        <v>7100</v>
      </c>
      <c r="H1378" t="s">
        <v>13553</v>
      </c>
    </row>
    <row r="1379" spans="1:8" x14ac:dyDescent="0.15">
      <c r="A1379">
        <v>1384</v>
      </c>
      <c r="B1379" t="s">
        <v>4511</v>
      </c>
      <c r="C1379" t="s">
        <v>9233</v>
      </c>
      <c r="D1379" t="s">
        <v>316</v>
      </c>
      <c r="E1379" s="2" t="s">
        <v>7855</v>
      </c>
      <c r="F1379" t="s">
        <v>13920</v>
      </c>
      <c r="G1379" s="2" t="s">
        <v>7101</v>
      </c>
      <c r="H1379" t="s">
        <v>13553</v>
      </c>
    </row>
    <row r="1380" spans="1:8" x14ac:dyDescent="0.15">
      <c r="A1380">
        <v>1385</v>
      </c>
      <c r="B1380" t="s">
        <v>4512</v>
      </c>
      <c r="C1380" t="s">
        <v>9234</v>
      </c>
      <c r="D1380" t="s">
        <v>316</v>
      </c>
      <c r="E1380" s="2" t="s">
        <v>7855</v>
      </c>
      <c r="F1380" t="s">
        <v>13908</v>
      </c>
      <c r="G1380" s="2" t="s">
        <v>6440</v>
      </c>
      <c r="H1380" t="s">
        <v>13553</v>
      </c>
    </row>
    <row r="1381" spans="1:8" x14ac:dyDescent="0.15">
      <c r="A1381">
        <v>1386</v>
      </c>
      <c r="B1381" t="s">
        <v>4513</v>
      </c>
      <c r="C1381" t="s">
        <v>9235</v>
      </c>
      <c r="D1381" t="s">
        <v>316</v>
      </c>
      <c r="E1381" s="2" t="s">
        <v>7855</v>
      </c>
      <c r="F1381" t="s">
        <v>13921</v>
      </c>
      <c r="G1381" s="2" t="s">
        <v>7102</v>
      </c>
      <c r="H1381" t="s">
        <v>13553</v>
      </c>
    </row>
    <row r="1382" spans="1:8" x14ac:dyDescent="0.15">
      <c r="A1382">
        <v>1387</v>
      </c>
      <c r="B1382" t="s">
        <v>4514</v>
      </c>
      <c r="C1382" t="s">
        <v>9236</v>
      </c>
      <c r="D1382" t="s">
        <v>316</v>
      </c>
      <c r="E1382" s="2" t="s">
        <v>7855</v>
      </c>
      <c r="F1382" t="s">
        <v>13924</v>
      </c>
      <c r="G1382" s="2" t="s">
        <v>7103</v>
      </c>
      <c r="H1382" t="s">
        <v>13553</v>
      </c>
    </row>
    <row r="1383" spans="1:8" x14ac:dyDescent="0.15">
      <c r="A1383">
        <v>1388</v>
      </c>
      <c r="B1383" t="s">
        <v>1301</v>
      </c>
      <c r="C1383" t="s">
        <v>9237</v>
      </c>
      <c r="D1383" t="s">
        <v>316</v>
      </c>
      <c r="E1383" s="2" t="s">
        <v>232</v>
      </c>
      <c r="F1383" t="s">
        <v>13917</v>
      </c>
      <c r="G1383" s="2" t="s">
        <v>6539</v>
      </c>
      <c r="H1383" t="s">
        <v>13553</v>
      </c>
    </row>
    <row r="1384" spans="1:8" x14ac:dyDescent="0.15">
      <c r="A1384">
        <v>1389</v>
      </c>
      <c r="B1384" t="s">
        <v>1295</v>
      </c>
      <c r="C1384" t="s">
        <v>9238</v>
      </c>
      <c r="D1384" t="s">
        <v>316</v>
      </c>
      <c r="E1384" s="2" t="s">
        <v>232</v>
      </c>
      <c r="F1384" t="s">
        <v>13909</v>
      </c>
      <c r="G1384" s="2" t="s">
        <v>7104</v>
      </c>
      <c r="H1384" t="s">
        <v>13553</v>
      </c>
    </row>
    <row r="1385" spans="1:8" x14ac:dyDescent="0.15">
      <c r="A1385">
        <v>1390</v>
      </c>
      <c r="B1385" t="s">
        <v>1304</v>
      </c>
      <c r="C1385" t="s">
        <v>9239</v>
      </c>
      <c r="D1385" t="s">
        <v>316</v>
      </c>
      <c r="E1385" s="2" t="s">
        <v>232</v>
      </c>
      <c r="F1385" t="s">
        <v>13907</v>
      </c>
      <c r="G1385" s="2" t="s">
        <v>7105</v>
      </c>
      <c r="H1385" t="s">
        <v>13553</v>
      </c>
    </row>
    <row r="1386" spans="1:8" x14ac:dyDescent="0.15">
      <c r="A1386">
        <v>1391</v>
      </c>
      <c r="B1386" t="s">
        <v>1299</v>
      </c>
      <c r="C1386" t="s">
        <v>9240</v>
      </c>
      <c r="D1386" t="s">
        <v>316</v>
      </c>
      <c r="E1386" s="2" t="s">
        <v>232</v>
      </c>
      <c r="F1386" t="s">
        <v>13917</v>
      </c>
      <c r="G1386" s="2" t="s">
        <v>7106</v>
      </c>
      <c r="H1386" t="s">
        <v>13553</v>
      </c>
    </row>
    <row r="1387" spans="1:8" x14ac:dyDescent="0.15">
      <c r="A1387">
        <v>1392</v>
      </c>
      <c r="B1387" t="s">
        <v>2909</v>
      </c>
      <c r="C1387" t="s">
        <v>9241</v>
      </c>
      <c r="D1387" t="s">
        <v>316</v>
      </c>
      <c r="E1387" s="2" t="s">
        <v>232</v>
      </c>
      <c r="F1387" t="s">
        <v>13917</v>
      </c>
      <c r="G1387" s="2" t="s">
        <v>6618</v>
      </c>
      <c r="H1387" t="s">
        <v>13553</v>
      </c>
    </row>
    <row r="1388" spans="1:8" x14ac:dyDescent="0.15">
      <c r="A1388">
        <v>1393</v>
      </c>
      <c r="B1388" t="s">
        <v>1296</v>
      </c>
      <c r="C1388" t="s">
        <v>9242</v>
      </c>
      <c r="D1388" t="s">
        <v>316</v>
      </c>
      <c r="E1388" s="2" t="s">
        <v>232</v>
      </c>
      <c r="F1388" t="s">
        <v>13942</v>
      </c>
      <c r="G1388" s="2" t="s">
        <v>6333</v>
      </c>
      <c r="H1388" t="s">
        <v>13553</v>
      </c>
    </row>
    <row r="1389" spans="1:8" x14ac:dyDescent="0.15">
      <c r="A1389">
        <v>1394</v>
      </c>
      <c r="B1389" t="s">
        <v>1302</v>
      </c>
      <c r="C1389" t="s">
        <v>9243</v>
      </c>
      <c r="D1389" t="s">
        <v>316</v>
      </c>
      <c r="E1389" s="2" t="s">
        <v>232</v>
      </c>
      <c r="F1389" t="s">
        <v>13917</v>
      </c>
      <c r="G1389" s="2" t="s">
        <v>6662</v>
      </c>
      <c r="H1389" t="s">
        <v>13553</v>
      </c>
    </row>
    <row r="1390" spans="1:8" x14ac:dyDescent="0.15">
      <c r="A1390">
        <v>1395</v>
      </c>
      <c r="B1390" t="s">
        <v>1297</v>
      </c>
      <c r="C1390" t="s">
        <v>9244</v>
      </c>
      <c r="D1390" t="s">
        <v>316</v>
      </c>
      <c r="E1390" s="2" t="s">
        <v>232</v>
      </c>
      <c r="F1390" t="s">
        <v>13934</v>
      </c>
      <c r="G1390" s="2" t="s">
        <v>7107</v>
      </c>
      <c r="H1390" t="s">
        <v>13553</v>
      </c>
    </row>
    <row r="1391" spans="1:8" x14ac:dyDescent="0.15">
      <c r="A1391">
        <v>1396</v>
      </c>
      <c r="B1391" t="s">
        <v>1294</v>
      </c>
      <c r="C1391" t="s">
        <v>9245</v>
      </c>
      <c r="D1391" t="s">
        <v>316</v>
      </c>
      <c r="E1391" s="2" t="s">
        <v>232</v>
      </c>
      <c r="F1391" t="s">
        <v>13942</v>
      </c>
      <c r="G1391" s="2" t="s">
        <v>6949</v>
      </c>
      <c r="H1391" t="s">
        <v>13553</v>
      </c>
    </row>
    <row r="1392" spans="1:8" x14ac:dyDescent="0.15">
      <c r="A1392">
        <v>1397</v>
      </c>
      <c r="B1392" t="s">
        <v>1300</v>
      </c>
      <c r="C1392" t="s">
        <v>9246</v>
      </c>
      <c r="D1392" t="s">
        <v>316</v>
      </c>
      <c r="E1392" s="2" t="s">
        <v>232</v>
      </c>
      <c r="F1392" t="s">
        <v>13917</v>
      </c>
      <c r="G1392" s="2" t="s">
        <v>7108</v>
      </c>
      <c r="H1392" t="s">
        <v>13553</v>
      </c>
    </row>
    <row r="1393" spans="1:8" x14ac:dyDescent="0.15">
      <c r="A1393">
        <v>1398</v>
      </c>
      <c r="B1393" t="s">
        <v>1306</v>
      </c>
      <c r="C1393" t="s">
        <v>9247</v>
      </c>
      <c r="D1393" t="s">
        <v>316</v>
      </c>
      <c r="E1393" s="2" t="s">
        <v>232</v>
      </c>
      <c r="F1393" t="s">
        <v>13924</v>
      </c>
      <c r="G1393" s="2" t="s">
        <v>7109</v>
      </c>
      <c r="H1393" t="s">
        <v>13553</v>
      </c>
    </row>
    <row r="1394" spans="1:8" x14ac:dyDescent="0.15">
      <c r="A1394">
        <v>1399</v>
      </c>
      <c r="B1394" t="s">
        <v>1303</v>
      </c>
      <c r="C1394" t="s">
        <v>9248</v>
      </c>
      <c r="D1394" t="s">
        <v>316</v>
      </c>
      <c r="E1394" s="2" t="s">
        <v>232</v>
      </c>
      <c r="F1394" t="s">
        <v>13937</v>
      </c>
      <c r="G1394" s="2" t="s">
        <v>6993</v>
      </c>
      <c r="H1394" t="s">
        <v>13553</v>
      </c>
    </row>
    <row r="1395" spans="1:8" x14ac:dyDescent="0.15">
      <c r="A1395">
        <v>1400</v>
      </c>
      <c r="B1395" t="s">
        <v>1298</v>
      </c>
      <c r="C1395" t="s">
        <v>9249</v>
      </c>
      <c r="D1395" t="s">
        <v>316</v>
      </c>
      <c r="E1395" s="2" t="s">
        <v>232</v>
      </c>
      <c r="F1395" t="s">
        <v>13935</v>
      </c>
      <c r="G1395" s="2" t="s">
        <v>6388</v>
      </c>
      <c r="H1395" t="s">
        <v>13553</v>
      </c>
    </row>
    <row r="1396" spans="1:8" x14ac:dyDescent="0.15">
      <c r="A1396">
        <v>1401</v>
      </c>
      <c r="B1396" t="s">
        <v>1305</v>
      </c>
      <c r="C1396" t="s">
        <v>9250</v>
      </c>
      <c r="D1396" t="s">
        <v>316</v>
      </c>
      <c r="E1396" s="2" t="s">
        <v>232</v>
      </c>
      <c r="F1396" t="s">
        <v>13934</v>
      </c>
      <c r="G1396" s="2" t="s">
        <v>7110</v>
      </c>
      <c r="H1396" t="s">
        <v>13553</v>
      </c>
    </row>
    <row r="1397" spans="1:8" x14ac:dyDescent="0.15">
      <c r="A1397">
        <v>1402</v>
      </c>
      <c r="B1397" t="s">
        <v>2223</v>
      </c>
      <c r="C1397" t="s">
        <v>9251</v>
      </c>
      <c r="D1397" t="s">
        <v>316</v>
      </c>
      <c r="E1397" s="2" t="s">
        <v>231</v>
      </c>
      <c r="F1397" t="s">
        <v>13911</v>
      </c>
      <c r="G1397" s="2" t="s">
        <v>6957</v>
      </c>
      <c r="H1397" t="s">
        <v>13553</v>
      </c>
    </row>
    <row r="1398" spans="1:8" x14ac:dyDescent="0.15">
      <c r="A1398">
        <v>1403</v>
      </c>
      <c r="B1398" t="s">
        <v>2230</v>
      </c>
      <c r="C1398" t="s">
        <v>9252</v>
      </c>
      <c r="D1398" t="s">
        <v>316</v>
      </c>
      <c r="E1398" s="2" t="s">
        <v>231</v>
      </c>
      <c r="F1398" t="s">
        <v>13921</v>
      </c>
      <c r="G1398" s="2" t="s">
        <v>7111</v>
      </c>
      <c r="H1398" t="s">
        <v>13553</v>
      </c>
    </row>
    <row r="1399" spans="1:8" x14ac:dyDescent="0.15">
      <c r="A1399">
        <v>1404</v>
      </c>
      <c r="B1399" t="s">
        <v>1307</v>
      </c>
      <c r="C1399" t="s">
        <v>9253</v>
      </c>
      <c r="D1399" t="s">
        <v>316</v>
      </c>
      <c r="E1399" s="2" t="s">
        <v>231</v>
      </c>
      <c r="F1399" t="s">
        <v>13907</v>
      </c>
      <c r="G1399" s="2" t="s">
        <v>6826</v>
      </c>
      <c r="H1399" t="s">
        <v>13553</v>
      </c>
    </row>
    <row r="1400" spans="1:8" x14ac:dyDescent="0.15">
      <c r="A1400">
        <v>1405</v>
      </c>
      <c r="B1400" t="s">
        <v>1310</v>
      </c>
      <c r="C1400" t="s">
        <v>9254</v>
      </c>
      <c r="D1400" t="s">
        <v>316</v>
      </c>
      <c r="E1400" s="2" t="s">
        <v>231</v>
      </c>
      <c r="F1400" t="s">
        <v>13920</v>
      </c>
      <c r="G1400" s="2" t="s">
        <v>6324</v>
      </c>
      <c r="H1400" t="s">
        <v>13553</v>
      </c>
    </row>
    <row r="1401" spans="1:8" x14ac:dyDescent="0.15">
      <c r="A1401">
        <v>1406</v>
      </c>
      <c r="B1401" t="s">
        <v>2224</v>
      </c>
      <c r="C1401" t="s">
        <v>9255</v>
      </c>
      <c r="D1401" t="s">
        <v>316</v>
      </c>
      <c r="E1401" s="2" t="s">
        <v>231</v>
      </c>
      <c r="F1401" t="s">
        <v>13932</v>
      </c>
      <c r="G1401" s="2" t="s">
        <v>6282</v>
      </c>
      <c r="H1401" t="s">
        <v>13553</v>
      </c>
    </row>
    <row r="1402" spans="1:8" x14ac:dyDescent="0.15">
      <c r="A1402">
        <v>1407</v>
      </c>
      <c r="B1402" t="s">
        <v>1312</v>
      </c>
      <c r="C1402" t="s">
        <v>9256</v>
      </c>
      <c r="D1402" t="s">
        <v>316</v>
      </c>
      <c r="E1402" s="2" t="s">
        <v>231</v>
      </c>
      <c r="F1402" t="s">
        <v>13942</v>
      </c>
      <c r="G1402" s="2" t="s">
        <v>7021</v>
      </c>
      <c r="H1402" t="s">
        <v>13553</v>
      </c>
    </row>
    <row r="1403" spans="1:8" x14ac:dyDescent="0.15">
      <c r="A1403">
        <v>1408</v>
      </c>
      <c r="B1403" t="s">
        <v>4515</v>
      </c>
      <c r="C1403" t="s">
        <v>9257</v>
      </c>
      <c r="D1403" t="s">
        <v>316</v>
      </c>
      <c r="E1403" s="2" t="s">
        <v>231</v>
      </c>
      <c r="F1403" t="s">
        <v>13907</v>
      </c>
      <c r="G1403" s="2" t="s">
        <v>7112</v>
      </c>
      <c r="H1403" t="s">
        <v>13553</v>
      </c>
    </row>
    <row r="1404" spans="1:8" x14ac:dyDescent="0.15">
      <c r="A1404">
        <v>1409</v>
      </c>
      <c r="B1404" t="s">
        <v>401</v>
      </c>
      <c r="C1404" t="s">
        <v>9258</v>
      </c>
      <c r="D1404" t="s">
        <v>316</v>
      </c>
      <c r="E1404" s="2" t="s">
        <v>231</v>
      </c>
      <c r="F1404" t="s">
        <v>13932</v>
      </c>
      <c r="G1404" s="2" t="s">
        <v>7113</v>
      </c>
      <c r="H1404" t="s">
        <v>13553</v>
      </c>
    </row>
    <row r="1405" spans="1:8" x14ac:dyDescent="0.15">
      <c r="A1405">
        <v>1410</v>
      </c>
      <c r="B1405" t="s">
        <v>2229</v>
      </c>
      <c r="C1405" t="s">
        <v>9259</v>
      </c>
      <c r="D1405" t="s">
        <v>316</v>
      </c>
      <c r="E1405" s="2" t="s">
        <v>231</v>
      </c>
      <c r="F1405" t="s">
        <v>27</v>
      </c>
      <c r="G1405" s="2" t="s">
        <v>7114</v>
      </c>
      <c r="H1405" t="s">
        <v>13553</v>
      </c>
    </row>
    <row r="1406" spans="1:8" x14ac:dyDescent="0.15">
      <c r="A1406">
        <v>1411</v>
      </c>
      <c r="B1406" t="s">
        <v>2226</v>
      </c>
      <c r="C1406" t="s">
        <v>9260</v>
      </c>
      <c r="D1406" t="s">
        <v>316</v>
      </c>
      <c r="E1406" s="2" t="s">
        <v>231</v>
      </c>
      <c r="F1406" t="s">
        <v>13906</v>
      </c>
      <c r="G1406" s="2" t="s">
        <v>6547</v>
      </c>
      <c r="H1406" t="s">
        <v>13553</v>
      </c>
    </row>
    <row r="1407" spans="1:8" x14ac:dyDescent="0.15">
      <c r="A1407">
        <v>1412</v>
      </c>
      <c r="B1407" t="s">
        <v>1308</v>
      </c>
      <c r="C1407" t="s">
        <v>9261</v>
      </c>
      <c r="D1407" t="s">
        <v>316</v>
      </c>
      <c r="E1407" s="2" t="s">
        <v>231</v>
      </c>
      <c r="F1407" t="s">
        <v>13909</v>
      </c>
      <c r="G1407" s="2" t="s">
        <v>6492</v>
      </c>
      <c r="H1407" t="s">
        <v>13553</v>
      </c>
    </row>
    <row r="1408" spans="1:8" x14ac:dyDescent="0.15">
      <c r="A1408">
        <v>1413</v>
      </c>
      <c r="B1408" t="s">
        <v>2234</v>
      </c>
      <c r="C1408" t="s">
        <v>9262</v>
      </c>
      <c r="D1408" t="s">
        <v>316</v>
      </c>
      <c r="E1408" s="2" t="s">
        <v>231</v>
      </c>
      <c r="F1408" t="s">
        <v>13942</v>
      </c>
      <c r="G1408" s="2" t="s">
        <v>6261</v>
      </c>
      <c r="H1408" t="s">
        <v>13553</v>
      </c>
    </row>
    <row r="1409" spans="1:8" x14ac:dyDescent="0.15">
      <c r="A1409">
        <v>1414</v>
      </c>
      <c r="B1409" t="s">
        <v>314</v>
      </c>
      <c r="C1409" t="s">
        <v>9263</v>
      </c>
      <c r="D1409" t="s">
        <v>316</v>
      </c>
      <c r="E1409" s="2" t="s">
        <v>231</v>
      </c>
      <c r="F1409" t="s">
        <v>13921</v>
      </c>
      <c r="G1409" s="2" t="s">
        <v>7115</v>
      </c>
      <c r="H1409" t="s">
        <v>13553</v>
      </c>
    </row>
    <row r="1410" spans="1:8" x14ac:dyDescent="0.15">
      <c r="A1410">
        <v>1415</v>
      </c>
      <c r="B1410" t="s">
        <v>2231</v>
      </c>
      <c r="C1410" t="s">
        <v>9264</v>
      </c>
      <c r="D1410" t="s">
        <v>316</v>
      </c>
      <c r="E1410" s="2" t="s">
        <v>231</v>
      </c>
      <c r="F1410" t="s">
        <v>13937</v>
      </c>
      <c r="G1410" s="2" t="s">
        <v>6284</v>
      </c>
      <c r="H1410" t="s">
        <v>13553</v>
      </c>
    </row>
    <row r="1411" spans="1:8" x14ac:dyDescent="0.15">
      <c r="A1411">
        <v>1416</v>
      </c>
      <c r="B1411" t="s">
        <v>2227</v>
      </c>
      <c r="C1411" t="s">
        <v>9265</v>
      </c>
      <c r="D1411" t="s">
        <v>316</v>
      </c>
      <c r="E1411" s="2" t="s">
        <v>231</v>
      </c>
      <c r="F1411" t="s">
        <v>13927</v>
      </c>
      <c r="G1411" s="2" t="s">
        <v>6685</v>
      </c>
      <c r="H1411" t="s">
        <v>13553</v>
      </c>
    </row>
    <row r="1412" spans="1:8" x14ac:dyDescent="0.15">
      <c r="A1412">
        <v>1417</v>
      </c>
      <c r="B1412" t="s">
        <v>2235</v>
      </c>
      <c r="C1412" t="s">
        <v>9266</v>
      </c>
      <c r="D1412" t="s">
        <v>316</v>
      </c>
      <c r="E1412" s="2" t="s">
        <v>231</v>
      </c>
      <c r="F1412" t="s">
        <v>13915</v>
      </c>
      <c r="G1412" s="2" t="s">
        <v>7116</v>
      </c>
      <c r="H1412" t="s">
        <v>13553</v>
      </c>
    </row>
    <row r="1413" spans="1:8" x14ac:dyDescent="0.15">
      <c r="A1413">
        <v>1418</v>
      </c>
      <c r="B1413" t="s">
        <v>2222</v>
      </c>
      <c r="C1413" t="s">
        <v>9267</v>
      </c>
      <c r="D1413" t="s">
        <v>316</v>
      </c>
      <c r="E1413" s="2" t="s">
        <v>231</v>
      </c>
      <c r="F1413" t="s">
        <v>13944</v>
      </c>
      <c r="G1413" s="2" t="s">
        <v>7117</v>
      </c>
      <c r="H1413" t="s">
        <v>13553</v>
      </c>
    </row>
    <row r="1414" spans="1:8" x14ac:dyDescent="0.15">
      <c r="A1414">
        <v>1419</v>
      </c>
      <c r="B1414" t="s">
        <v>1311</v>
      </c>
      <c r="C1414" t="s">
        <v>9268</v>
      </c>
      <c r="D1414" t="s">
        <v>316</v>
      </c>
      <c r="E1414" s="2" t="s">
        <v>231</v>
      </c>
      <c r="F1414" t="s">
        <v>13910</v>
      </c>
      <c r="G1414" s="2" t="s">
        <v>6677</v>
      </c>
      <c r="H1414" t="s">
        <v>13553</v>
      </c>
    </row>
    <row r="1415" spans="1:8" x14ac:dyDescent="0.15">
      <c r="A1415">
        <v>1420</v>
      </c>
      <c r="B1415" t="s">
        <v>1309</v>
      </c>
      <c r="C1415" t="s">
        <v>9269</v>
      </c>
      <c r="D1415" t="s">
        <v>316</v>
      </c>
      <c r="E1415" s="2" t="s">
        <v>231</v>
      </c>
      <c r="F1415" t="s">
        <v>13946</v>
      </c>
      <c r="G1415" s="2" t="s">
        <v>6927</v>
      </c>
      <c r="H1415" t="s">
        <v>13553</v>
      </c>
    </row>
    <row r="1416" spans="1:8" x14ac:dyDescent="0.15">
      <c r="A1416">
        <v>1421</v>
      </c>
      <c r="B1416" t="s">
        <v>2232</v>
      </c>
      <c r="C1416" t="s">
        <v>9270</v>
      </c>
      <c r="D1416" t="s">
        <v>316</v>
      </c>
      <c r="E1416" s="2" t="s">
        <v>231</v>
      </c>
      <c r="F1416" t="s">
        <v>13937</v>
      </c>
      <c r="G1416" s="2" t="s">
        <v>6398</v>
      </c>
      <c r="H1416" t="s">
        <v>13553</v>
      </c>
    </row>
    <row r="1417" spans="1:8" x14ac:dyDescent="0.15">
      <c r="A1417">
        <v>1422</v>
      </c>
      <c r="B1417" t="s">
        <v>2913</v>
      </c>
      <c r="C1417" t="s">
        <v>9271</v>
      </c>
      <c r="D1417" t="s">
        <v>316</v>
      </c>
      <c r="E1417" s="2" t="s">
        <v>231</v>
      </c>
      <c r="F1417" t="s">
        <v>13909</v>
      </c>
      <c r="G1417" s="2" t="s">
        <v>6775</v>
      </c>
      <c r="H1417" t="s">
        <v>13553</v>
      </c>
    </row>
    <row r="1418" spans="1:8" x14ac:dyDescent="0.15">
      <c r="A1418">
        <v>1423</v>
      </c>
      <c r="B1418" t="s">
        <v>2228</v>
      </c>
      <c r="C1418" t="s">
        <v>9272</v>
      </c>
      <c r="D1418" t="s">
        <v>316</v>
      </c>
      <c r="E1418" s="2" t="s">
        <v>231</v>
      </c>
      <c r="F1418" t="s">
        <v>13927</v>
      </c>
      <c r="G1418" s="2" t="s">
        <v>6676</v>
      </c>
      <c r="H1418" t="s">
        <v>13553</v>
      </c>
    </row>
    <row r="1419" spans="1:8" x14ac:dyDescent="0.15">
      <c r="A1419">
        <v>1424</v>
      </c>
      <c r="B1419" t="s">
        <v>2233</v>
      </c>
      <c r="C1419" t="s">
        <v>9273</v>
      </c>
      <c r="D1419" t="s">
        <v>316</v>
      </c>
      <c r="E1419" s="2" t="s">
        <v>231</v>
      </c>
      <c r="F1419" t="s">
        <v>13924</v>
      </c>
      <c r="G1419" s="2" t="s">
        <v>6670</v>
      </c>
      <c r="H1419" t="s">
        <v>13553</v>
      </c>
    </row>
    <row r="1420" spans="1:8" x14ac:dyDescent="0.15">
      <c r="A1420">
        <v>1425</v>
      </c>
      <c r="B1420" t="s">
        <v>2225</v>
      </c>
      <c r="C1420" t="s">
        <v>9274</v>
      </c>
      <c r="D1420" t="s">
        <v>316</v>
      </c>
      <c r="E1420" s="2" t="s">
        <v>231</v>
      </c>
      <c r="F1420" t="s">
        <v>13946</v>
      </c>
      <c r="G1420" s="2" t="s">
        <v>6407</v>
      </c>
      <c r="H1420" t="s">
        <v>13553</v>
      </c>
    </row>
    <row r="1421" spans="1:8" x14ac:dyDescent="0.15">
      <c r="A1421">
        <v>1426</v>
      </c>
      <c r="B1421" t="s">
        <v>2910</v>
      </c>
      <c r="C1421" t="s">
        <v>9275</v>
      </c>
      <c r="D1421" t="s">
        <v>316</v>
      </c>
      <c r="E1421" s="2" t="s">
        <v>230</v>
      </c>
      <c r="F1421" t="s">
        <v>13922</v>
      </c>
      <c r="G1421" s="2" t="s">
        <v>6734</v>
      </c>
      <c r="H1421" t="s">
        <v>13553</v>
      </c>
    </row>
    <row r="1422" spans="1:8" x14ac:dyDescent="0.15">
      <c r="A1422">
        <v>1427</v>
      </c>
      <c r="B1422" t="s">
        <v>2907</v>
      </c>
      <c r="C1422" t="s">
        <v>9276</v>
      </c>
      <c r="D1422" t="s">
        <v>316</v>
      </c>
      <c r="E1422" s="2" t="s">
        <v>230</v>
      </c>
      <c r="F1422" t="s">
        <v>13917</v>
      </c>
      <c r="G1422" s="2" t="s">
        <v>7118</v>
      </c>
      <c r="H1422" t="s">
        <v>13553</v>
      </c>
    </row>
    <row r="1423" spans="1:8" x14ac:dyDescent="0.15">
      <c r="A1423">
        <v>1428</v>
      </c>
      <c r="B1423" t="s">
        <v>2911</v>
      </c>
      <c r="C1423" t="s">
        <v>9277</v>
      </c>
      <c r="D1423" t="s">
        <v>316</v>
      </c>
      <c r="E1423" s="2" t="s">
        <v>230</v>
      </c>
      <c r="F1423" t="s">
        <v>13917</v>
      </c>
      <c r="G1423" s="2" t="s">
        <v>7010</v>
      </c>
      <c r="H1423" t="s">
        <v>13553</v>
      </c>
    </row>
    <row r="1424" spans="1:8" x14ac:dyDescent="0.15">
      <c r="A1424">
        <v>1429</v>
      </c>
      <c r="B1424" t="s">
        <v>3729</v>
      </c>
      <c r="C1424" t="s">
        <v>9278</v>
      </c>
      <c r="D1424" t="s">
        <v>316</v>
      </c>
      <c r="E1424" s="2" t="s">
        <v>230</v>
      </c>
      <c r="F1424" t="s">
        <v>27</v>
      </c>
      <c r="G1424" s="2" t="s">
        <v>7119</v>
      </c>
      <c r="H1424" t="s">
        <v>13553</v>
      </c>
    </row>
    <row r="1425" spans="1:8" x14ac:dyDescent="0.15">
      <c r="A1425">
        <v>1430</v>
      </c>
      <c r="B1425" t="s">
        <v>2912</v>
      </c>
      <c r="C1425" t="s">
        <v>9279</v>
      </c>
      <c r="D1425" t="s">
        <v>316</v>
      </c>
      <c r="E1425" s="2" t="s">
        <v>230</v>
      </c>
      <c r="F1425" t="s">
        <v>13921</v>
      </c>
      <c r="G1425" s="2" t="s">
        <v>7120</v>
      </c>
      <c r="H1425" t="s">
        <v>13553</v>
      </c>
    </row>
    <row r="1426" spans="1:8" x14ac:dyDescent="0.15">
      <c r="A1426">
        <v>1431</v>
      </c>
      <c r="B1426" t="s">
        <v>3730</v>
      </c>
      <c r="C1426" t="s">
        <v>9280</v>
      </c>
      <c r="D1426" t="s">
        <v>316</v>
      </c>
      <c r="E1426" s="2" t="s">
        <v>230</v>
      </c>
      <c r="F1426" t="s">
        <v>13932</v>
      </c>
      <c r="G1426" s="2" t="s">
        <v>7121</v>
      </c>
      <c r="H1426" t="s">
        <v>13553</v>
      </c>
    </row>
    <row r="1427" spans="1:8" x14ac:dyDescent="0.15">
      <c r="A1427">
        <v>1432</v>
      </c>
      <c r="B1427" t="s">
        <v>2175</v>
      </c>
      <c r="C1427" t="s">
        <v>9281</v>
      </c>
      <c r="D1427" t="s">
        <v>316</v>
      </c>
      <c r="E1427" s="2" t="s">
        <v>230</v>
      </c>
      <c r="F1427" t="s">
        <v>13923</v>
      </c>
      <c r="G1427" s="2" t="s">
        <v>7122</v>
      </c>
      <c r="H1427" t="s">
        <v>13553</v>
      </c>
    </row>
    <row r="1428" spans="1:8" x14ac:dyDescent="0.15">
      <c r="A1428">
        <v>1433</v>
      </c>
      <c r="B1428" t="s">
        <v>3732</v>
      </c>
      <c r="C1428" t="s">
        <v>9282</v>
      </c>
      <c r="D1428" t="s">
        <v>316</v>
      </c>
      <c r="E1428" s="2" t="s">
        <v>230</v>
      </c>
      <c r="F1428" t="s">
        <v>13926</v>
      </c>
      <c r="G1428" s="2" t="s">
        <v>6940</v>
      </c>
      <c r="H1428" t="s">
        <v>13553</v>
      </c>
    </row>
    <row r="1429" spans="1:8" x14ac:dyDescent="0.15">
      <c r="A1429">
        <v>1434</v>
      </c>
      <c r="B1429" t="s">
        <v>2908</v>
      </c>
      <c r="C1429" t="s">
        <v>9283</v>
      </c>
      <c r="D1429" t="s">
        <v>316</v>
      </c>
      <c r="E1429" s="2" t="s">
        <v>230</v>
      </c>
      <c r="F1429" t="s">
        <v>13950</v>
      </c>
      <c r="G1429" s="2" t="s">
        <v>6326</v>
      </c>
      <c r="H1429" t="s">
        <v>13553</v>
      </c>
    </row>
    <row r="1430" spans="1:8" x14ac:dyDescent="0.15">
      <c r="A1430">
        <v>1435</v>
      </c>
      <c r="B1430" t="s">
        <v>3731</v>
      </c>
      <c r="C1430" t="s">
        <v>9284</v>
      </c>
      <c r="D1430" t="s">
        <v>316</v>
      </c>
      <c r="E1430" s="2" t="s">
        <v>230</v>
      </c>
      <c r="F1430" t="s">
        <v>13944</v>
      </c>
      <c r="G1430" s="2" t="s">
        <v>6508</v>
      </c>
      <c r="H1430" t="s">
        <v>13553</v>
      </c>
    </row>
    <row r="1431" spans="1:8" x14ac:dyDescent="0.15">
      <c r="A1431">
        <v>1436</v>
      </c>
      <c r="B1431" t="s">
        <v>1071</v>
      </c>
      <c r="C1431" t="s">
        <v>9285</v>
      </c>
      <c r="D1431" t="s">
        <v>366</v>
      </c>
      <c r="E1431" s="2" t="s">
        <v>234</v>
      </c>
      <c r="F1431" t="s">
        <v>13907</v>
      </c>
      <c r="G1431" s="2" t="s">
        <v>7123</v>
      </c>
      <c r="H1431" t="s">
        <v>13553</v>
      </c>
    </row>
    <row r="1432" spans="1:8" x14ac:dyDescent="0.15">
      <c r="A1432">
        <v>1437</v>
      </c>
      <c r="B1432" t="s">
        <v>1072</v>
      </c>
      <c r="C1432" t="s">
        <v>9286</v>
      </c>
      <c r="D1432" t="s">
        <v>366</v>
      </c>
      <c r="E1432" s="2" t="s">
        <v>233</v>
      </c>
      <c r="F1432" t="s">
        <v>13907</v>
      </c>
      <c r="G1432" s="2" t="s">
        <v>7124</v>
      </c>
      <c r="H1432" t="s">
        <v>13553</v>
      </c>
    </row>
    <row r="1433" spans="1:8" x14ac:dyDescent="0.15">
      <c r="A1433">
        <v>1438</v>
      </c>
      <c r="B1433" t="s">
        <v>1080</v>
      </c>
      <c r="C1433" t="s">
        <v>9287</v>
      </c>
      <c r="D1433" t="s">
        <v>366</v>
      </c>
      <c r="E1433" s="2" t="s">
        <v>233</v>
      </c>
      <c r="F1433" t="s">
        <v>13918</v>
      </c>
      <c r="G1433" s="2" t="s">
        <v>7125</v>
      </c>
      <c r="H1433" t="s">
        <v>13553</v>
      </c>
    </row>
    <row r="1434" spans="1:8" x14ac:dyDescent="0.15">
      <c r="A1434">
        <v>1439</v>
      </c>
      <c r="B1434" t="s">
        <v>1081</v>
      </c>
      <c r="C1434" t="s">
        <v>9288</v>
      </c>
      <c r="D1434" t="s">
        <v>366</v>
      </c>
      <c r="E1434" s="2" t="s">
        <v>233</v>
      </c>
      <c r="F1434" t="s">
        <v>13906</v>
      </c>
      <c r="G1434" s="2" t="s">
        <v>7126</v>
      </c>
      <c r="H1434" t="s">
        <v>13553</v>
      </c>
    </row>
    <row r="1435" spans="1:8" x14ac:dyDescent="0.15">
      <c r="A1435">
        <v>1440</v>
      </c>
      <c r="B1435" t="s">
        <v>1084</v>
      </c>
      <c r="C1435" t="s">
        <v>9289</v>
      </c>
      <c r="D1435" t="s">
        <v>366</v>
      </c>
      <c r="E1435" s="2" t="s">
        <v>233</v>
      </c>
      <c r="F1435" t="s">
        <v>13907</v>
      </c>
      <c r="G1435" s="2" t="s">
        <v>7127</v>
      </c>
      <c r="H1435" t="s">
        <v>13553</v>
      </c>
    </row>
    <row r="1436" spans="1:8" x14ac:dyDescent="0.15">
      <c r="A1436">
        <v>1441</v>
      </c>
      <c r="B1436" t="s">
        <v>1085</v>
      </c>
      <c r="C1436" t="s">
        <v>9290</v>
      </c>
      <c r="D1436" t="s">
        <v>366</v>
      </c>
      <c r="E1436" s="2" t="s">
        <v>232</v>
      </c>
      <c r="F1436" t="s">
        <v>27</v>
      </c>
      <c r="G1436" s="2" t="s">
        <v>6378</v>
      </c>
      <c r="H1436" t="s">
        <v>13553</v>
      </c>
    </row>
    <row r="1437" spans="1:8" x14ac:dyDescent="0.15">
      <c r="A1437">
        <v>1442</v>
      </c>
      <c r="B1437" t="s">
        <v>1086</v>
      </c>
      <c r="C1437" t="s">
        <v>9291</v>
      </c>
      <c r="D1437" t="s">
        <v>366</v>
      </c>
      <c r="E1437" s="2" t="s">
        <v>232</v>
      </c>
      <c r="F1437" t="s">
        <v>13907</v>
      </c>
      <c r="G1437" s="2" t="s">
        <v>7128</v>
      </c>
      <c r="H1437" t="s">
        <v>13553</v>
      </c>
    </row>
    <row r="1438" spans="1:8" x14ac:dyDescent="0.15">
      <c r="A1438">
        <v>1443</v>
      </c>
      <c r="B1438" t="s">
        <v>3043</v>
      </c>
      <c r="C1438" t="s">
        <v>9292</v>
      </c>
      <c r="D1438" t="s">
        <v>366</v>
      </c>
      <c r="E1438" s="2" t="s">
        <v>232</v>
      </c>
      <c r="F1438" t="s">
        <v>13945</v>
      </c>
      <c r="G1438" s="2" t="s">
        <v>6379</v>
      </c>
      <c r="H1438" t="s">
        <v>13553</v>
      </c>
    </row>
    <row r="1439" spans="1:8" x14ac:dyDescent="0.15">
      <c r="A1439">
        <v>1444</v>
      </c>
      <c r="B1439" t="s">
        <v>1087</v>
      </c>
      <c r="C1439" t="s">
        <v>9293</v>
      </c>
      <c r="D1439" t="s">
        <v>366</v>
      </c>
      <c r="E1439" s="2" t="s">
        <v>232</v>
      </c>
      <c r="F1439" t="s">
        <v>13912</v>
      </c>
      <c r="G1439" s="2" t="s">
        <v>6463</v>
      </c>
      <c r="H1439" t="s">
        <v>13553</v>
      </c>
    </row>
    <row r="1440" spans="1:8" x14ac:dyDescent="0.15">
      <c r="A1440">
        <v>1445</v>
      </c>
      <c r="B1440" t="s">
        <v>1088</v>
      </c>
      <c r="C1440" t="s">
        <v>9294</v>
      </c>
      <c r="D1440" t="s">
        <v>366</v>
      </c>
      <c r="E1440" s="2" t="s">
        <v>232</v>
      </c>
      <c r="F1440" t="s">
        <v>13906</v>
      </c>
      <c r="G1440" s="2" t="s">
        <v>7129</v>
      </c>
      <c r="H1440" t="s">
        <v>13553</v>
      </c>
    </row>
    <row r="1441" spans="1:8" x14ac:dyDescent="0.15">
      <c r="A1441">
        <v>1446</v>
      </c>
      <c r="B1441" t="s">
        <v>1089</v>
      </c>
      <c r="C1441" t="s">
        <v>9295</v>
      </c>
      <c r="D1441" t="s">
        <v>366</v>
      </c>
      <c r="E1441" s="2" t="s">
        <v>232</v>
      </c>
      <c r="F1441" t="s">
        <v>13921</v>
      </c>
      <c r="G1441" s="2" t="s">
        <v>6281</v>
      </c>
      <c r="H1441" t="s">
        <v>13553</v>
      </c>
    </row>
    <row r="1442" spans="1:8" x14ac:dyDescent="0.15">
      <c r="A1442">
        <v>1447</v>
      </c>
      <c r="B1442" t="s">
        <v>1090</v>
      </c>
      <c r="C1442" t="s">
        <v>9296</v>
      </c>
      <c r="D1442" t="s">
        <v>366</v>
      </c>
      <c r="E1442" s="2" t="s">
        <v>232</v>
      </c>
      <c r="F1442" t="s">
        <v>13921</v>
      </c>
      <c r="G1442" s="2" t="s">
        <v>7130</v>
      </c>
      <c r="H1442" t="s">
        <v>13553</v>
      </c>
    </row>
    <row r="1443" spans="1:8" x14ac:dyDescent="0.15">
      <c r="A1443">
        <v>1448</v>
      </c>
      <c r="B1443" t="s">
        <v>1091</v>
      </c>
      <c r="C1443" t="s">
        <v>9297</v>
      </c>
      <c r="D1443" t="s">
        <v>366</v>
      </c>
      <c r="E1443" s="2" t="s">
        <v>232</v>
      </c>
      <c r="F1443" t="s">
        <v>13937</v>
      </c>
      <c r="G1443" s="2" t="s">
        <v>7131</v>
      </c>
      <c r="H1443" t="s">
        <v>13553</v>
      </c>
    </row>
    <row r="1444" spans="1:8" x14ac:dyDescent="0.15">
      <c r="A1444">
        <v>1449</v>
      </c>
      <c r="B1444" t="s">
        <v>1092</v>
      </c>
      <c r="C1444" t="s">
        <v>9298</v>
      </c>
      <c r="D1444" t="s">
        <v>366</v>
      </c>
      <c r="E1444" s="2" t="s">
        <v>232</v>
      </c>
      <c r="F1444" t="s">
        <v>13907</v>
      </c>
      <c r="G1444" s="2" t="s">
        <v>6951</v>
      </c>
      <c r="H1444" t="s">
        <v>13553</v>
      </c>
    </row>
    <row r="1445" spans="1:8" x14ac:dyDescent="0.15">
      <c r="A1445">
        <v>1450</v>
      </c>
      <c r="B1445" t="s">
        <v>1093</v>
      </c>
      <c r="C1445" t="s">
        <v>9299</v>
      </c>
      <c r="D1445" t="s">
        <v>366</v>
      </c>
      <c r="E1445" s="2" t="s">
        <v>232</v>
      </c>
      <c r="F1445" t="s">
        <v>13907</v>
      </c>
      <c r="G1445" s="2" t="s">
        <v>6370</v>
      </c>
      <c r="H1445" t="s">
        <v>13553</v>
      </c>
    </row>
    <row r="1446" spans="1:8" x14ac:dyDescent="0.15">
      <c r="A1446">
        <v>1451</v>
      </c>
      <c r="B1446" t="s">
        <v>1094</v>
      </c>
      <c r="C1446" t="s">
        <v>9300</v>
      </c>
      <c r="D1446" t="s">
        <v>366</v>
      </c>
      <c r="E1446" s="2" t="s">
        <v>232</v>
      </c>
      <c r="F1446" t="s">
        <v>13907</v>
      </c>
      <c r="G1446" s="2" t="s">
        <v>6376</v>
      </c>
      <c r="H1446" t="s">
        <v>13553</v>
      </c>
    </row>
    <row r="1447" spans="1:8" x14ac:dyDescent="0.15">
      <c r="A1447">
        <v>1452</v>
      </c>
      <c r="B1447" t="s">
        <v>1095</v>
      </c>
      <c r="C1447" t="s">
        <v>9301</v>
      </c>
      <c r="D1447" t="s">
        <v>366</v>
      </c>
      <c r="E1447" s="2" t="s">
        <v>232</v>
      </c>
      <c r="F1447" t="s">
        <v>13915</v>
      </c>
      <c r="G1447" s="2" t="s">
        <v>6765</v>
      </c>
      <c r="H1447" t="s">
        <v>13553</v>
      </c>
    </row>
    <row r="1448" spans="1:8" x14ac:dyDescent="0.15">
      <c r="A1448">
        <v>1453</v>
      </c>
      <c r="B1448" t="s">
        <v>1096</v>
      </c>
      <c r="C1448" t="s">
        <v>9302</v>
      </c>
      <c r="D1448" t="s">
        <v>366</v>
      </c>
      <c r="E1448" s="2" t="s">
        <v>232</v>
      </c>
      <c r="F1448" t="s">
        <v>13913</v>
      </c>
      <c r="G1448" s="2" t="s">
        <v>7051</v>
      </c>
      <c r="H1448" t="s">
        <v>13553</v>
      </c>
    </row>
    <row r="1449" spans="1:8" x14ac:dyDescent="0.15">
      <c r="A1449">
        <v>1454</v>
      </c>
      <c r="B1449" t="s">
        <v>1097</v>
      </c>
      <c r="C1449" t="s">
        <v>9303</v>
      </c>
      <c r="D1449" t="s">
        <v>366</v>
      </c>
      <c r="E1449" s="2" t="s">
        <v>232</v>
      </c>
      <c r="F1449" t="s">
        <v>13945</v>
      </c>
      <c r="G1449" s="2" t="s">
        <v>6663</v>
      </c>
      <c r="H1449" t="s">
        <v>13553</v>
      </c>
    </row>
    <row r="1450" spans="1:8" x14ac:dyDescent="0.15">
      <c r="A1450">
        <v>1455</v>
      </c>
      <c r="B1450" t="s">
        <v>1098</v>
      </c>
      <c r="C1450" t="s">
        <v>9304</v>
      </c>
      <c r="D1450" t="s">
        <v>366</v>
      </c>
      <c r="E1450" s="2" t="s">
        <v>232</v>
      </c>
      <c r="F1450" t="s">
        <v>13908</v>
      </c>
      <c r="G1450" s="2" t="s">
        <v>7132</v>
      </c>
      <c r="H1450" t="s">
        <v>13553</v>
      </c>
    </row>
    <row r="1451" spans="1:8" x14ac:dyDescent="0.15">
      <c r="A1451">
        <v>1456</v>
      </c>
      <c r="B1451" t="s">
        <v>1099</v>
      </c>
      <c r="C1451" t="s">
        <v>9305</v>
      </c>
      <c r="D1451" t="s">
        <v>366</v>
      </c>
      <c r="E1451" s="2" t="s">
        <v>232</v>
      </c>
      <c r="F1451" t="s">
        <v>13907</v>
      </c>
      <c r="G1451" s="2" t="s">
        <v>7133</v>
      </c>
      <c r="H1451" t="s">
        <v>13553</v>
      </c>
    </row>
    <row r="1452" spans="1:8" x14ac:dyDescent="0.15">
      <c r="A1452">
        <v>1457</v>
      </c>
      <c r="B1452" t="s">
        <v>1100</v>
      </c>
      <c r="C1452" t="s">
        <v>9306</v>
      </c>
      <c r="D1452" t="s">
        <v>366</v>
      </c>
      <c r="E1452" s="2" t="s">
        <v>232</v>
      </c>
      <c r="F1452" t="s">
        <v>13941</v>
      </c>
      <c r="G1452" s="2" t="s">
        <v>7134</v>
      </c>
      <c r="H1452" t="s">
        <v>13553</v>
      </c>
    </row>
    <row r="1453" spans="1:8" x14ac:dyDescent="0.15">
      <c r="A1453">
        <v>1458</v>
      </c>
      <c r="B1453" t="s">
        <v>1101</v>
      </c>
      <c r="C1453" t="s">
        <v>9307</v>
      </c>
      <c r="D1453" t="s">
        <v>366</v>
      </c>
      <c r="E1453" s="2" t="s">
        <v>232</v>
      </c>
      <c r="F1453" t="s">
        <v>13910</v>
      </c>
      <c r="G1453" s="2" t="s">
        <v>7135</v>
      </c>
      <c r="H1453" t="s">
        <v>13553</v>
      </c>
    </row>
    <row r="1454" spans="1:8" x14ac:dyDescent="0.15">
      <c r="A1454">
        <v>1459</v>
      </c>
      <c r="B1454" t="s">
        <v>1102</v>
      </c>
      <c r="C1454" t="s">
        <v>9308</v>
      </c>
      <c r="D1454" t="s">
        <v>366</v>
      </c>
      <c r="E1454" s="2" t="s">
        <v>232</v>
      </c>
      <c r="F1454" t="s">
        <v>13907</v>
      </c>
      <c r="G1454" s="2" t="s">
        <v>7136</v>
      </c>
      <c r="H1454" t="s">
        <v>13553</v>
      </c>
    </row>
    <row r="1455" spans="1:8" x14ac:dyDescent="0.15">
      <c r="A1455">
        <v>1460</v>
      </c>
      <c r="B1455" t="s">
        <v>1103</v>
      </c>
      <c r="C1455" t="s">
        <v>9309</v>
      </c>
      <c r="D1455" t="s">
        <v>366</v>
      </c>
      <c r="E1455" s="2" t="s">
        <v>232</v>
      </c>
      <c r="F1455" t="s">
        <v>13921</v>
      </c>
      <c r="G1455" s="2" t="s">
        <v>7137</v>
      </c>
      <c r="H1455" t="s">
        <v>13553</v>
      </c>
    </row>
    <row r="1456" spans="1:8" x14ac:dyDescent="0.15">
      <c r="A1456">
        <v>1461</v>
      </c>
      <c r="B1456" t="s">
        <v>1104</v>
      </c>
      <c r="C1456" t="s">
        <v>9310</v>
      </c>
      <c r="D1456" t="s">
        <v>366</v>
      </c>
      <c r="E1456" s="2" t="s">
        <v>232</v>
      </c>
      <c r="F1456" t="s">
        <v>13943</v>
      </c>
      <c r="G1456" s="2" t="s">
        <v>7126</v>
      </c>
      <c r="H1456" t="s">
        <v>13553</v>
      </c>
    </row>
    <row r="1457" spans="1:8" x14ac:dyDescent="0.15">
      <c r="A1457">
        <v>1462</v>
      </c>
      <c r="B1457" t="s">
        <v>1105</v>
      </c>
      <c r="C1457" t="s">
        <v>9311</v>
      </c>
      <c r="D1457" t="s">
        <v>366</v>
      </c>
      <c r="E1457" s="2" t="s">
        <v>232</v>
      </c>
      <c r="F1457" t="s">
        <v>13932</v>
      </c>
      <c r="G1457" s="2" t="s">
        <v>7138</v>
      </c>
      <c r="H1457" t="s">
        <v>13553</v>
      </c>
    </row>
    <row r="1458" spans="1:8" x14ac:dyDescent="0.15">
      <c r="A1458">
        <v>1463</v>
      </c>
      <c r="B1458" t="s">
        <v>3044</v>
      </c>
      <c r="C1458" t="s">
        <v>9312</v>
      </c>
      <c r="D1458" t="s">
        <v>366</v>
      </c>
      <c r="E1458" s="2" t="s">
        <v>232</v>
      </c>
      <c r="F1458" t="s">
        <v>13907</v>
      </c>
      <c r="G1458" s="2" t="s">
        <v>7139</v>
      </c>
      <c r="H1458" t="s">
        <v>13553</v>
      </c>
    </row>
    <row r="1459" spans="1:8" x14ac:dyDescent="0.15">
      <c r="A1459">
        <v>1464</v>
      </c>
      <c r="B1459" t="s">
        <v>4516</v>
      </c>
      <c r="C1459" t="s">
        <v>9313</v>
      </c>
      <c r="D1459" t="s">
        <v>366</v>
      </c>
      <c r="E1459" s="2" t="s">
        <v>231</v>
      </c>
      <c r="F1459" t="s">
        <v>13907</v>
      </c>
      <c r="G1459" s="2" t="s">
        <v>6432</v>
      </c>
      <c r="H1459" t="s">
        <v>13553</v>
      </c>
    </row>
    <row r="1460" spans="1:8" x14ac:dyDescent="0.15">
      <c r="A1460">
        <v>1465</v>
      </c>
      <c r="B1460" t="s">
        <v>2423</v>
      </c>
      <c r="C1460" t="s">
        <v>9314</v>
      </c>
      <c r="D1460" t="s">
        <v>366</v>
      </c>
      <c r="E1460" s="2" t="s">
        <v>231</v>
      </c>
      <c r="F1460" t="s">
        <v>13919</v>
      </c>
      <c r="G1460" s="2" t="s">
        <v>7140</v>
      </c>
      <c r="H1460" t="s">
        <v>13553</v>
      </c>
    </row>
    <row r="1461" spans="1:8" x14ac:dyDescent="0.15">
      <c r="A1461">
        <v>1466</v>
      </c>
      <c r="B1461" t="s">
        <v>3046</v>
      </c>
      <c r="C1461" t="s">
        <v>9315</v>
      </c>
      <c r="D1461" t="s">
        <v>366</v>
      </c>
      <c r="E1461" s="2" t="s">
        <v>231</v>
      </c>
      <c r="F1461" t="s">
        <v>13915</v>
      </c>
      <c r="G1461" s="2" t="s">
        <v>6487</v>
      </c>
      <c r="H1461" t="s">
        <v>13553</v>
      </c>
    </row>
    <row r="1462" spans="1:8" x14ac:dyDescent="0.15">
      <c r="A1462">
        <v>1467</v>
      </c>
      <c r="B1462" t="s">
        <v>3047</v>
      </c>
      <c r="C1462" t="s">
        <v>9316</v>
      </c>
      <c r="D1462" t="s">
        <v>366</v>
      </c>
      <c r="E1462" s="2" t="s">
        <v>231</v>
      </c>
      <c r="F1462" t="s">
        <v>13906</v>
      </c>
      <c r="G1462" s="2" t="s">
        <v>6245</v>
      </c>
      <c r="H1462" t="s">
        <v>13553</v>
      </c>
    </row>
    <row r="1463" spans="1:8" x14ac:dyDescent="0.15">
      <c r="A1463">
        <v>1468</v>
      </c>
      <c r="B1463" t="s">
        <v>2420</v>
      </c>
      <c r="C1463" t="s">
        <v>9317</v>
      </c>
      <c r="D1463" t="s">
        <v>366</v>
      </c>
      <c r="E1463" s="2" t="s">
        <v>231</v>
      </c>
      <c r="F1463" t="s">
        <v>13930</v>
      </c>
      <c r="G1463" s="2" t="s">
        <v>6340</v>
      </c>
      <c r="H1463" t="s">
        <v>13553</v>
      </c>
    </row>
    <row r="1464" spans="1:8" x14ac:dyDescent="0.15">
      <c r="A1464">
        <v>1469</v>
      </c>
      <c r="B1464" t="s">
        <v>3048</v>
      </c>
      <c r="C1464" t="s">
        <v>9318</v>
      </c>
      <c r="D1464" t="s">
        <v>366</v>
      </c>
      <c r="E1464" s="2" t="s">
        <v>231</v>
      </c>
      <c r="F1464" t="s">
        <v>13909</v>
      </c>
      <c r="G1464" s="2" t="s">
        <v>7141</v>
      </c>
      <c r="H1464" t="s">
        <v>13553</v>
      </c>
    </row>
    <row r="1465" spans="1:8" x14ac:dyDescent="0.15">
      <c r="A1465">
        <v>1470</v>
      </c>
      <c r="B1465" t="s">
        <v>2428</v>
      </c>
      <c r="C1465" t="s">
        <v>9319</v>
      </c>
      <c r="D1465" t="s">
        <v>366</v>
      </c>
      <c r="E1465" s="2" t="s">
        <v>231</v>
      </c>
      <c r="F1465" t="s">
        <v>13906</v>
      </c>
      <c r="G1465" s="2" t="s">
        <v>6996</v>
      </c>
      <c r="H1465" t="s">
        <v>13553</v>
      </c>
    </row>
    <row r="1466" spans="1:8" x14ac:dyDescent="0.15">
      <c r="A1466">
        <v>1471</v>
      </c>
      <c r="B1466" t="s">
        <v>3049</v>
      </c>
      <c r="C1466" t="s">
        <v>9320</v>
      </c>
      <c r="D1466" t="s">
        <v>366</v>
      </c>
      <c r="E1466" s="2" t="s">
        <v>231</v>
      </c>
      <c r="F1466" t="s">
        <v>13907</v>
      </c>
      <c r="G1466" s="2" t="s">
        <v>6401</v>
      </c>
      <c r="H1466" t="s">
        <v>13553</v>
      </c>
    </row>
    <row r="1467" spans="1:8" x14ac:dyDescent="0.15">
      <c r="A1467">
        <v>1472</v>
      </c>
      <c r="B1467" t="s">
        <v>2427</v>
      </c>
      <c r="C1467" t="s">
        <v>9321</v>
      </c>
      <c r="D1467" t="s">
        <v>366</v>
      </c>
      <c r="E1467" s="2" t="s">
        <v>231</v>
      </c>
      <c r="F1467" t="s">
        <v>13906</v>
      </c>
      <c r="G1467" s="2" t="s">
        <v>6338</v>
      </c>
      <c r="H1467" t="s">
        <v>13553</v>
      </c>
    </row>
    <row r="1468" spans="1:8" x14ac:dyDescent="0.15">
      <c r="A1468">
        <v>1473</v>
      </c>
      <c r="B1468" t="s">
        <v>2422</v>
      </c>
      <c r="C1468" t="s">
        <v>9322</v>
      </c>
      <c r="D1468" t="s">
        <v>366</v>
      </c>
      <c r="E1468" s="2" t="s">
        <v>231</v>
      </c>
      <c r="F1468" t="s">
        <v>13917</v>
      </c>
      <c r="G1468" s="2" t="s">
        <v>6760</v>
      </c>
      <c r="H1468" t="s">
        <v>13553</v>
      </c>
    </row>
    <row r="1469" spans="1:8" x14ac:dyDescent="0.15">
      <c r="A1469">
        <v>1474</v>
      </c>
      <c r="B1469" t="s">
        <v>4517</v>
      </c>
      <c r="C1469" t="s">
        <v>9323</v>
      </c>
      <c r="D1469" t="s">
        <v>366</v>
      </c>
      <c r="E1469" s="2" t="s">
        <v>231</v>
      </c>
      <c r="F1469" t="s">
        <v>13907</v>
      </c>
      <c r="G1469" s="2" t="s">
        <v>6291</v>
      </c>
      <c r="H1469" t="s">
        <v>13553</v>
      </c>
    </row>
    <row r="1470" spans="1:8" x14ac:dyDescent="0.15">
      <c r="A1470">
        <v>1475</v>
      </c>
      <c r="B1470" t="s">
        <v>2431</v>
      </c>
      <c r="C1470" t="s">
        <v>9324</v>
      </c>
      <c r="D1470" t="s">
        <v>366</v>
      </c>
      <c r="E1470" s="2" t="s">
        <v>231</v>
      </c>
      <c r="F1470" t="s">
        <v>13907</v>
      </c>
      <c r="G1470" s="2" t="s">
        <v>7142</v>
      </c>
      <c r="H1470" t="s">
        <v>13553</v>
      </c>
    </row>
    <row r="1471" spans="1:8" x14ac:dyDescent="0.15">
      <c r="A1471">
        <v>1476</v>
      </c>
      <c r="B1471" t="s">
        <v>2429</v>
      </c>
      <c r="C1471" t="s">
        <v>9325</v>
      </c>
      <c r="D1471" t="s">
        <v>366</v>
      </c>
      <c r="E1471" s="2" t="s">
        <v>231</v>
      </c>
      <c r="F1471" t="s">
        <v>13907</v>
      </c>
      <c r="G1471" s="2" t="s">
        <v>6955</v>
      </c>
      <c r="H1471" t="s">
        <v>13553</v>
      </c>
    </row>
    <row r="1472" spans="1:8" x14ac:dyDescent="0.15">
      <c r="A1472">
        <v>1477</v>
      </c>
      <c r="B1472" t="s">
        <v>3050</v>
      </c>
      <c r="C1472" t="s">
        <v>9326</v>
      </c>
      <c r="D1472" t="s">
        <v>366</v>
      </c>
      <c r="E1472" s="2" t="s">
        <v>231</v>
      </c>
      <c r="F1472" t="s">
        <v>13907</v>
      </c>
      <c r="G1472" s="2" t="s">
        <v>6661</v>
      </c>
      <c r="H1472" t="s">
        <v>13553</v>
      </c>
    </row>
    <row r="1473" spans="1:8" x14ac:dyDescent="0.15">
      <c r="A1473">
        <v>1478</v>
      </c>
      <c r="B1473" t="s">
        <v>3051</v>
      </c>
      <c r="C1473" t="s">
        <v>9327</v>
      </c>
      <c r="D1473" t="s">
        <v>366</v>
      </c>
      <c r="E1473" s="2" t="s">
        <v>231</v>
      </c>
      <c r="F1473" t="s">
        <v>13910</v>
      </c>
      <c r="G1473" s="2" t="s">
        <v>6334</v>
      </c>
      <c r="H1473" t="s">
        <v>13553</v>
      </c>
    </row>
    <row r="1474" spans="1:8" x14ac:dyDescent="0.15">
      <c r="A1474">
        <v>1479</v>
      </c>
      <c r="B1474" t="s">
        <v>3052</v>
      </c>
      <c r="C1474" t="s">
        <v>9328</v>
      </c>
      <c r="D1474" t="s">
        <v>366</v>
      </c>
      <c r="E1474" s="2" t="s">
        <v>231</v>
      </c>
      <c r="F1474" t="s">
        <v>13907</v>
      </c>
      <c r="G1474" s="2" t="s">
        <v>6771</v>
      </c>
      <c r="H1474" t="s">
        <v>13553</v>
      </c>
    </row>
    <row r="1475" spans="1:8" x14ac:dyDescent="0.15">
      <c r="A1475">
        <v>1480</v>
      </c>
      <c r="B1475" t="s">
        <v>3053</v>
      </c>
      <c r="C1475" t="s">
        <v>9329</v>
      </c>
      <c r="D1475" t="s">
        <v>366</v>
      </c>
      <c r="E1475" s="2" t="s">
        <v>231</v>
      </c>
      <c r="F1475" t="s">
        <v>13921</v>
      </c>
      <c r="G1475" s="2" t="s">
        <v>6336</v>
      </c>
      <c r="H1475" t="s">
        <v>13553</v>
      </c>
    </row>
    <row r="1476" spans="1:8" x14ac:dyDescent="0.15">
      <c r="A1476">
        <v>1481</v>
      </c>
      <c r="B1476" t="s">
        <v>2430</v>
      </c>
      <c r="C1476" t="s">
        <v>9330</v>
      </c>
      <c r="D1476" t="s">
        <v>366</v>
      </c>
      <c r="E1476" s="2" t="s">
        <v>231</v>
      </c>
      <c r="F1476" t="s">
        <v>13907</v>
      </c>
      <c r="G1476" s="2" t="s">
        <v>7143</v>
      </c>
      <c r="H1476" t="s">
        <v>13553</v>
      </c>
    </row>
    <row r="1477" spans="1:8" x14ac:dyDescent="0.15">
      <c r="A1477">
        <v>1482</v>
      </c>
      <c r="B1477" t="s">
        <v>3054</v>
      </c>
      <c r="C1477" t="s">
        <v>9331</v>
      </c>
      <c r="D1477" t="s">
        <v>366</v>
      </c>
      <c r="E1477" s="2" t="s">
        <v>231</v>
      </c>
      <c r="F1477" t="s">
        <v>13909</v>
      </c>
      <c r="G1477" s="2" t="s">
        <v>6669</v>
      </c>
      <c r="H1477" t="s">
        <v>13553</v>
      </c>
    </row>
    <row r="1478" spans="1:8" x14ac:dyDescent="0.15">
      <c r="A1478">
        <v>1483</v>
      </c>
      <c r="B1478" t="s">
        <v>3045</v>
      </c>
      <c r="C1478" t="s">
        <v>9332</v>
      </c>
      <c r="D1478" t="s">
        <v>366</v>
      </c>
      <c r="E1478" s="2" t="s">
        <v>231</v>
      </c>
      <c r="F1478" t="s">
        <v>13922</v>
      </c>
      <c r="G1478" s="2" t="s">
        <v>6252</v>
      </c>
      <c r="H1478" t="s">
        <v>13553</v>
      </c>
    </row>
    <row r="1479" spans="1:8" x14ac:dyDescent="0.15">
      <c r="A1479">
        <v>1484</v>
      </c>
      <c r="B1479" t="s">
        <v>2425</v>
      </c>
      <c r="C1479" t="s">
        <v>9333</v>
      </c>
      <c r="D1479" t="s">
        <v>366</v>
      </c>
      <c r="E1479" s="2" t="s">
        <v>231</v>
      </c>
      <c r="F1479" t="s">
        <v>13906</v>
      </c>
      <c r="G1479" s="2" t="s">
        <v>6276</v>
      </c>
      <c r="H1479" t="s">
        <v>13553</v>
      </c>
    </row>
    <row r="1480" spans="1:8" x14ac:dyDescent="0.15">
      <c r="A1480">
        <v>1485</v>
      </c>
      <c r="B1480" t="s">
        <v>3055</v>
      </c>
      <c r="C1480" t="s">
        <v>9334</v>
      </c>
      <c r="D1480" t="s">
        <v>366</v>
      </c>
      <c r="E1480" s="2" t="s">
        <v>231</v>
      </c>
      <c r="F1480" t="s">
        <v>13906</v>
      </c>
      <c r="G1480" s="2" t="s">
        <v>7144</v>
      </c>
      <c r="H1480" t="s">
        <v>13553</v>
      </c>
    </row>
    <row r="1481" spans="1:8" x14ac:dyDescent="0.15">
      <c r="A1481">
        <v>1486</v>
      </c>
      <c r="B1481" t="s">
        <v>2424</v>
      </c>
      <c r="C1481" t="s">
        <v>9335</v>
      </c>
      <c r="D1481" t="s">
        <v>366</v>
      </c>
      <c r="E1481" s="2" t="s">
        <v>231</v>
      </c>
      <c r="F1481" t="s">
        <v>13913</v>
      </c>
      <c r="G1481" s="2" t="s">
        <v>6627</v>
      </c>
      <c r="H1481" t="s">
        <v>13553</v>
      </c>
    </row>
    <row r="1482" spans="1:8" x14ac:dyDescent="0.15">
      <c r="A1482">
        <v>1487</v>
      </c>
      <c r="B1482" t="s">
        <v>3056</v>
      </c>
      <c r="C1482" t="s">
        <v>9336</v>
      </c>
      <c r="D1482" t="s">
        <v>366</v>
      </c>
      <c r="E1482" s="2" t="s">
        <v>231</v>
      </c>
      <c r="F1482" t="s">
        <v>13907</v>
      </c>
      <c r="G1482" s="2" t="s">
        <v>6577</v>
      </c>
      <c r="H1482" t="s">
        <v>13553</v>
      </c>
    </row>
    <row r="1483" spans="1:8" x14ac:dyDescent="0.15">
      <c r="A1483">
        <v>1488</v>
      </c>
      <c r="B1483" t="s">
        <v>2426</v>
      </c>
      <c r="C1483" t="s">
        <v>9337</v>
      </c>
      <c r="D1483" t="s">
        <v>366</v>
      </c>
      <c r="E1483" s="2" t="s">
        <v>231</v>
      </c>
      <c r="F1483" t="s">
        <v>13907</v>
      </c>
      <c r="G1483" s="2" t="s">
        <v>6817</v>
      </c>
      <c r="H1483" t="s">
        <v>13553</v>
      </c>
    </row>
    <row r="1484" spans="1:8" x14ac:dyDescent="0.15">
      <c r="A1484">
        <v>1489</v>
      </c>
      <c r="B1484" t="s">
        <v>2421</v>
      </c>
      <c r="C1484" t="s">
        <v>9338</v>
      </c>
      <c r="D1484" t="s">
        <v>366</v>
      </c>
      <c r="E1484" s="2" t="s">
        <v>231</v>
      </c>
      <c r="F1484" t="s">
        <v>13918</v>
      </c>
      <c r="G1484" s="2" t="s">
        <v>7145</v>
      </c>
      <c r="H1484" t="s">
        <v>13553</v>
      </c>
    </row>
    <row r="1485" spans="1:8" x14ac:dyDescent="0.15">
      <c r="A1485">
        <v>1490</v>
      </c>
      <c r="B1485" t="s">
        <v>2419</v>
      </c>
      <c r="C1485" t="s">
        <v>9339</v>
      </c>
      <c r="D1485" t="s">
        <v>366</v>
      </c>
      <c r="E1485" s="2" t="s">
        <v>231</v>
      </c>
      <c r="F1485" t="s">
        <v>13922</v>
      </c>
      <c r="G1485" s="2" t="s">
        <v>7146</v>
      </c>
      <c r="H1485" t="s">
        <v>13553</v>
      </c>
    </row>
    <row r="1486" spans="1:8" x14ac:dyDescent="0.15">
      <c r="A1486">
        <v>1491</v>
      </c>
      <c r="B1486" t="s">
        <v>3057</v>
      </c>
      <c r="C1486" t="s">
        <v>9340</v>
      </c>
      <c r="D1486" t="s">
        <v>366</v>
      </c>
      <c r="E1486" s="2" t="s">
        <v>231</v>
      </c>
      <c r="F1486" t="s">
        <v>13917</v>
      </c>
      <c r="G1486" s="2" t="s">
        <v>7147</v>
      </c>
      <c r="H1486" t="s">
        <v>13553</v>
      </c>
    </row>
    <row r="1487" spans="1:8" x14ac:dyDescent="0.15">
      <c r="A1487">
        <v>1492</v>
      </c>
      <c r="B1487" t="s">
        <v>3058</v>
      </c>
      <c r="C1487" t="s">
        <v>9341</v>
      </c>
      <c r="D1487" t="s">
        <v>366</v>
      </c>
      <c r="E1487" s="2" t="s">
        <v>231</v>
      </c>
      <c r="F1487" t="s">
        <v>13917</v>
      </c>
      <c r="G1487" s="2" t="s">
        <v>6526</v>
      </c>
      <c r="H1487" t="s">
        <v>13553</v>
      </c>
    </row>
    <row r="1488" spans="1:8" x14ac:dyDescent="0.15">
      <c r="A1488">
        <v>1493</v>
      </c>
      <c r="B1488" t="s">
        <v>4518</v>
      </c>
      <c r="C1488" t="s">
        <v>9342</v>
      </c>
      <c r="D1488" t="s">
        <v>366</v>
      </c>
      <c r="E1488" s="2" t="s">
        <v>230</v>
      </c>
      <c r="F1488" t="s">
        <v>13907</v>
      </c>
      <c r="G1488" s="2" t="s">
        <v>7022</v>
      </c>
      <c r="H1488" t="s">
        <v>13553</v>
      </c>
    </row>
    <row r="1489" spans="1:8" x14ac:dyDescent="0.15">
      <c r="A1489">
        <v>1494</v>
      </c>
      <c r="B1489" t="s">
        <v>4519</v>
      </c>
      <c r="C1489" t="s">
        <v>9343</v>
      </c>
      <c r="D1489" t="s">
        <v>366</v>
      </c>
      <c r="E1489" s="2" t="s">
        <v>230</v>
      </c>
      <c r="F1489" t="s">
        <v>13907</v>
      </c>
      <c r="G1489" s="2" t="s">
        <v>6590</v>
      </c>
      <c r="H1489" t="s">
        <v>13553</v>
      </c>
    </row>
    <row r="1490" spans="1:8" x14ac:dyDescent="0.15">
      <c r="A1490">
        <v>1495</v>
      </c>
      <c r="B1490" t="s">
        <v>4520</v>
      </c>
      <c r="C1490" t="s">
        <v>9344</v>
      </c>
      <c r="D1490" t="s">
        <v>366</v>
      </c>
      <c r="E1490" s="2" t="s">
        <v>230</v>
      </c>
      <c r="F1490" t="s">
        <v>13907</v>
      </c>
      <c r="G1490" s="2" t="s">
        <v>7148</v>
      </c>
      <c r="H1490" t="s">
        <v>13553</v>
      </c>
    </row>
    <row r="1491" spans="1:8" x14ac:dyDescent="0.15">
      <c r="A1491">
        <v>1496</v>
      </c>
      <c r="B1491" t="s">
        <v>4521</v>
      </c>
      <c r="C1491" t="s">
        <v>9345</v>
      </c>
      <c r="D1491" t="s">
        <v>366</v>
      </c>
      <c r="E1491" s="2" t="s">
        <v>230</v>
      </c>
      <c r="F1491" t="s">
        <v>13945</v>
      </c>
      <c r="G1491" s="2" t="s">
        <v>6341</v>
      </c>
      <c r="H1491" t="s">
        <v>13553</v>
      </c>
    </row>
    <row r="1492" spans="1:8" x14ac:dyDescent="0.15">
      <c r="A1492">
        <v>1497</v>
      </c>
      <c r="B1492" t="s">
        <v>3650</v>
      </c>
      <c r="C1492" t="s">
        <v>9346</v>
      </c>
      <c r="D1492" t="s">
        <v>366</v>
      </c>
      <c r="E1492" s="2" t="s">
        <v>230</v>
      </c>
      <c r="F1492" t="s">
        <v>13922</v>
      </c>
      <c r="G1492" s="2" t="s">
        <v>6873</v>
      </c>
      <c r="H1492" t="s">
        <v>13553</v>
      </c>
    </row>
    <row r="1493" spans="1:8" x14ac:dyDescent="0.15">
      <c r="A1493">
        <v>1498</v>
      </c>
      <c r="B1493" t="s">
        <v>4522</v>
      </c>
      <c r="C1493" t="s">
        <v>9347</v>
      </c>
      <c r="D1493" t="s">
        <v>366</v>
      </c>
      <c r="E1493" s="2" t="s">
        <v>230</v>
      </c>
      <c r="F1493" t="s">
        <v>13922</v>
      </c>
      <c r="G1493" s="2" t="s">
        <v>6287</v>
      </c>
      <c r="H1493" t="s">
        <v>13553</v>
      </c>
    </row>
    <row r="1494" spans="1:8" x14ac:dyDescent="0.15">
      <c r="A1494">
        <v>1499</v>
      </c>
      <c r="B1494" t="s">
        <v>4523</v>
      </c>
      <c r="C1494" t="s">
        <v>9348</v>
      </c>
      <c r="D1494" t="s">
        <v>366</v>
      </c>
      <c r="E1494" s="2" t="s">
        <v>230</v>
      </c>
      <c r="F1494" t="s">
        <v>13921</v>
      </c>
      <c r="G1494" s="2" t="s">
        <v>6632</v>
      </c>
      <c r="H1494" t="s">
        <v>13553</v>
      </c>
    </row>
    <row r="1495" spans="1:8" x14ac:dyDescent="0.15">
      <c r="A1495">
        <v>1500</v>
      </c>
      <c r="B1495" t="s">
        <v>4524</v>
      </c>
      <c r="C1495" t="s">
        <v>9349</v>
      </c>
      <c r="D1495" t="s">
        <v>366</v>
      </c>
      <c r="E1495" s="2" t="s">
        <v>230</v>
      </c>
      <c r="F1495" t="s">
        <v>13906</v>
      </c>
      <c r="G1495" s="2" t="s">
        <v>6430</v>
      </c>
      <c r="H1495" t="s">
        <v>13553</v>
      </c>
    </row>
    <row r="1496" spans="1:8" x14ac:dyDescent="0.15">
      <c r="A1496">
        <v>1501</v>
      </c>
      <c r="B1496" t="s">
        <v>4525</v>
      </c>
      <c r="C1496" t="s">
        <v>9350</v>
      </c>
      <c r="D1496" t="s">
        <v>366</v>
      </c>
      <c r="E1496" s="2" t="s">
        <v>230</v>
      </c>
      <c r="F1496" t="s">
        <v>13907</v>
      </c>
      <c r="G1496" s="2" t="s">
        <v>6829</v>
      </c>
      <c r="H1496" t="s">
        <v>13553</v>
      </c>
    </row>
    <row r="1497" spans="1:8" x14ac:dyDescent="0.15">
      <c r="A1497">
        <v>1502</v>
      </c>
      <c r="B1497" t="s">
        <v>1159</v>
      </c>
      <c r="C1497" t="s">
        <v>9351</v>
      </c>
      <c r="D1497" t="s">
        <v>366</v>
      </c>
      <c r="E1497" s="2" t="s">
        <v>230</v>
      </c>
      <c r="F1497" t="s">
        <v>13936</v>
      </c>
      <c r="G1497" s="2" t="s">
        <v>6898</v>
      </c>
      <c r="H1497" t="s">
        <v>13553</v>
      </c>
    </row>
    <row r="1498" spans="1:8" x14ac:dyDescent="0.15">
      <c r="A1498">
        <v>1503</v>
      </c>
      <c r="B1498" t="s">
        <v>4526</v>
      </c>
      <c r="C1498" t="s">
        <v>9352</v>
      </c>
      <c r="D1498" t="s">
        <v>366</v>
      </c>
      <c r="E1498" s="2" t="s">
        <v>230</v>
      </c>
      <c r="F1498" t="s">
        <v>13913</v>
      </c>
      <c r="G1498" s="2" t="s">
        <v>6350</v>
      </c>
      <c r="H1498" t="s">
        <v>13553</v>
      </c>
    </row>
    <row r="1499" spans="1:8" x14ac:dyDescent="0.15">
      <c r="A1499">
        <v>1504</v>
      </c>
      <c r="B1499" t="s">
        <v>4527</v>
      </c>
      <c r="C1499" t="s">
        <v>9353</v>
      </c>
      <c r="D1499" t="s">
        <v>366</v>
      </c>
      <c r="E1499" s="2" t="s">
        <v>230</v>
      </c>
      <c r="F1499" t="s">
        <v>13935</v>
      </c>
      <c r="G1499" s="2" t="s">
        <v>6813</v>
      </c>
      <c r="H1499" t="s">
        <v>13553</v>
      </c>
    </row>
    <row r="1500" spans="1:8" x14ac:dyDescent="0.15">
      <c r="A1500">
        <v>1505</v>
      </c>
      <c r="B1500" t="s">
        <v>4528</v>
      </c>
      <c r="C1500" t="s">
        <v>9354</v>
      </c>
      <c r="D1500" t="s">
        <v>366</v>
      </c>
      <c r="E1500" s="2" t="s">
        <v>230</v>
      </c>
      <c r="F1500" t="s">
        <v>13922</v>
      </c>
      <c r="G1500" s="2" t="s">
        <v>7149</v>
      </c>
      <c r="H1500" t="s">
        <v>13553</v>
      </c>
    </row>
    <row r="1501" spans="1:8" x14ac:dyDescent="0.15">
      <c r="A1501">
        <v>1506</v>
      </c>
      <c r="B1501" t="s">
        <v>3651</v>
      </c>
      <c r="C1501" t="s">
        <v>9355</v>
      </c>
      <c r="D1501" t="s">
        <v>366</v>
      </c>
      <c r="E1501" s="2" t="s">
        <v>230</v>
      </c>
      <c r="F1501" t="s">
        <v>13918</v>
      </c>
      <c r="G1501" s="2" t="s">
        <v>7150</v>
      </c>
      <c r="H1501" t="s">
        <v>13553</v>
      </c>
    </row>
    <row r="1502" spans="1:8" x14ac:dyDescent="0.15">
      <c r="A1502">
        <v>1507</v>
      </c>
      <c r="B1502" t="s">
        <v>4529</v>
      </c>
      <c r="C1502" t="s">
        <v>9356</v>
      </c>
      <c r="D1502" t="s">
        <v>366</v>
      </c>
      <c r="E1502" s="2" t="s">
        <v>230</v>
      </c>
      <c r="F1502" t="s">
        <v>13927</v>
      </c>
      <c r="G1502" s="2" t="s">
        <v>7151</v>
      </c>
      <c r="H1502" t="s">
        <v>13553</v>
      </c>
    </row>
    <row r="1503" spans="1:8" x14ac:dyDescent="0.15">
      <c r="A1503">
        <v>1508</v>
      </c>
      <c r="B1503" t="s">
        <v>4530</v>
      </c>
      <c r="C1503" t="s">
        <v>9357</v>
      </c>
      <c r="D1503" t="s">
        <v>366</v>
      </c>
      <c r="E1503" s="2" t="s">
        <v>230</v>
      </c>
      <c r="F1503" t="s">
        <v>13907</v>
      </c>
      <c r="G1503" s="2" t="s">
        <v>7063</v>
      </c>
      <c r="H1503" t="s">
        <v>13553</v>
      </c>
    </row>
    <row r="1504" spans="1:8" x14ac:dyDescent="0.15">
      <c r="A1504">
        <v>1509</v>
      </c>
      <c r="B1504" t="s">
        <v>4531</v>
      </c>
      <c r="C1504" t="s">
        <v>9358</v>
      </c>
      <c r="D1504" t="s">
        <v>366</v>
      </c>
      <c r="E1504" s="2" t="s">
        <v>230</v>
      </c>
      <c r="F1504" t="s">
        <v>13913</v>
      </c>
      <c r="G1504" s="2" t="s">
        <v>7152</v>
      </c>
      <c r="H1504" t="s">
        <v>13553</v>
      </c>
    </row>
    <row r="1505" spans="1:8" x14ac:dyDescent="0.15">
      <c r="A1505">
        <v>1510</v>
      </c>
      <c r="B1505" t="s">
        <v>4532</v>
      </c>
      <c r="C1505" t="s">
        <v>9359</v>
      </c>
      <c r="D1505" t="s">
        <v>366</v>
      </c>
      <c r="E1505" s="2" t="s">
        <v>230</v>
      </c>
      <c r="F1505" t="s">
        <v>13915</v>
      </c>
      <c r="G1505" s="2" t="s">
        <v>6733</v>
      </c>
      <c r="H1505" t="s">
        <v>13553</v>
      </c>
    </row>
    <row r="1506" spans="1:8" x14ac:dyDescent="0.15">
      <c r="A1506">
        <v>1511</v>
      </c>
      <c r="B1506" t="s">
        <v>3652</v>
      </c>
      <c r="C1506" t="s">
        <v>9360</v>
      </c>
      <c r="D1506" t="s">
        <v>366</v>
      </c>
      <c r="E1506" s="2" t="s">
        <v>230</v>
      </c>
      <c r="F1506" t="s">
        <v>13922</v>
      </c>
      <c r="G1506" s="2" t="s">
        <v>6406</v>
      </c>
      <c r="H1506" t="s">
        <v>13553</v>
      </c>
    </row>
    <row r="1507" spans="1:8" x14ac:dyDescent="0.15">
      <c r="A1507">
        <v>1512</v>
      </c>
      <c r="B1507" t="s">
        <v>3653</v>
      </c>
      <c r="C1507" t="s">
        <v>9361</v>
      </c>
      <c r="D1507" t="s">
        <v>366</v>
      </c>
      <c r="E1507" s="2" t="s">
        <v>230</v>
      </c>
      <c r="F1507" t="s">
        <v>13906</v>
      </c>
      <c r="G1507" s="2" t="s">
        <v>6967</v>
      </c>
      <c r="H1507" t="s">
        <v>13553</v>
      </c>
    </row>
    <row r="1508" spans="1:8" x14ac:dyDescent="0.15">
      <c r="A1508">
        <v>1513</v>
      </c>
      <c r="B1508" t="s">
        <v>3654</v>
      </c>
      <c r="C1508" t="s">
        <v>9362</v>
      </c>
      <c r="D1508" t="s">
        <v>366</v>
      </c>
      <c r="E1508" s="2" t="s">
        <v>230</v>
      </c>
      <c r="F1508" t="s">
        <v>13906</v>
      </c>
      <c r="G1508" s="2" t="s">
        <v>6410</v>
      </c>
      <c r="H1508" t="s">
        <v>13553</v>
      </c>
    </row>
    <row r="1509" spans="1:8" x14ac:dyDescent="0.15">
      <c r="A1509">
        <v>1514</v>
      </c>
      <c r="B1509" t="s">
        <v>4533</v>
      </c>
      <c r="C1509" t="s">
        <v>9363</v>
      </c>
      <c r="D1509" t="s">
        <v>366</v>
      </c>
      <c r="E1509" s="2" t="s">
        <v>230</v>
      </c>
      <c r="F1509" t="s">
        <v>13927</v>
      </c>
      <c r="G1509" s="2" t="s">
        <v>7112</v>
      </c>
      <c r="H1509" t="s">
        <v>13553</v>
      </c>
    </row>
    <row r="1510" spans="1:8" x14ac:dyDescent="0.15">
      <c r="A1510">
        <v>1515</v>
      </c>
      <c r="B1510" t="s">
        <v>4534</v>
      </c>
      <c r="C1510" t="s">
        <v>9364</v>
      </c>
      <c r="D1510" t="s">
        <v>366</v>
      </c>
      <c r="E1510" s="2" t="s">
        <v>230</v>
      </c>
      <c r="F1510" t="s">
        <v>13907</v>
      </c>
      <c r="G1510" s="2" t="s">
        <v>7153</v>
      </c>
      <c r="H1510" t="s">
        <v>13553</v>
      </c>
    </row>
    <row r="1511" spans="1:8" x14ac:dyDescent="0.15">
      <c r="A1511">
        <v>1516</v>
      </c>
      <c r="B1511" t="s">
        <v>3655</v>
      </c>
      <c r="C1511" t="s">
        <v>9365</v>
      </c>
      <c r="D1511" t="s">
        <v>366</v>
      </c>
      <c r="E1511" s="2" t="s">
        <v>230</v>
      </c>
      <c r="F1511" t="s">
        <v>13907</v>
      </c>
      <c r="G1511" s="2" t="s">
        <v>6786</v>
      </c>
      <c r="H1511" t="s">
        <v>13553</v>
      </c>
    </row>
    <row r="1512" spans="1:8" x14ac:dyDescent="0.15">
      <c r="A1512">
        <v>1517</v>
      </c>
      <c r="B1512" t="s">
        <v>4535</v>
      </c>
      <c r="C1512" t="s">
        <v>9366</v>
      </c>
      <c r="D1512" t="s">
        <v>366</v>
      </c>
      <c r="E1512" s="2" t="s">
        <v>230</v>
      </c>
      <c r="F1512" t="s">
        <v>13915</v>
      </c>
      <c r="G1512" s="2" t="s">
        <v>6331</v>
      </c>
      <c r="H1512" t="s">
        <v>13553</v>
      </c>
    </row>
    <row r="1513" spans="1:8" x14ac:dyDescent="0.15">
      <c r="A1513">
        <v>1518</v>
      </c>
      <c r="B1513" t="s">
        <v>4536</v>
      </c>
      <c r="C1513" t="s">
        <v>9367</v>
      </c>
      <c r="D1513" t="s">
        <v>366</v>
      </c>
      <c r="E1513" s="2" t="s">
        <v>230</v>
      </c>
      <c r="F1513" t="s">
        <v>13907</v>
      </c>
      <c r="G1513" s="2" t="s">
        <v>6270</v>
      </c>
      <c r="H1513" t="s">
        <v>13553</v>
      </c>
    </row>
    <row r="1514" spans="1:8" x14ac:dyDescent="0.15">
      <c r="A1514">
        <v>1519</v>
      </c>
      <c r="B1514" t="s">
        <v>4537</v>
      </c>
      <c r="C1514" t="s">
        <v>9368</v>
      </c>
      <c r="D1514" t="s">
        <v>13568</v>
      </c>
      <c r="E1514" s="2" t="s">
        <v>70</v>
      </c>
      <c r="F1514" t="s">
        <v>13918</v>
      </c>
      <c r="G1514" s="2" t="s">
        <v>7154</v>
      </c>
      <c r="H1514" t="s">
        <v>13553</v>
      </c>
    </row>
    <row r="1515" spans="1:8" x14ac:dyDescent="0.15">
      <c r="A1515">
        <v>1520</v>
      </c>
      <c r="B1515" t="s">
        <v>4538</v>
      </c>
      <c r="C1515" t="s">
        <v>9369</v>
      </c>
      <c r="D1515" t="s">
        <v>13568</v>
      </c>
      <c r="E1515" s="2" t="s">
        <v>70</v>
      </c>
      <c r="F1515" t="s">
        <v>13907</v>
      </c>
      <c r="G1515" s="2" t="s">
        <v>7155</v>
      </c>
      <c r="H1515" t="s">
        <v>13553</v>
      </c>
    </row>
    <row r="1516" spans="1:8" x14ac:dyDescent="0.15">
      <c r="A1516">
        <v>1521</v>
      </c>
      <c r="B1516" t="s">
        <v>4539</v>
      </c>
      <c r="C1516" t="s">
        <v>9370</v>
      </c>
      <c r="D1516" t="s">
        <v>13568</v>
      </c>
      <c r="E1516" s="2" t="s">
        <v>70</v>
      </c>
      <c r="F1516" t="s">
        <v>13906</v>
      </c>
      <c r="G1516" s="2" t="s">
        <v>7156</v>
      </c>
      <c r="H1516" t="s">
        <v>13553</v>
      </c>
    </row>
    <row r="1517" spans="1:8" x14ac:dyDescent="0.15">
      <c r="A1517">
        <v>1522</v>
      </c>
      <c r="B1517" t="s">
        <v>4540</v>
      </c>
      <c r="C1517" t="s">
        <v>9371</v>
      </c>
      <c r="D1517" t="s">
        <v>13568</v>
      </c>
      <c r="E1517" s="2" t="s">
        <v>70</v>
      </c>
      <c r="F1517" t="s">
        <v>13907</v>
      </c>
      <c r="G1517" s="2" t="s">
        <v>7157</v>
      </c>
      <c r="H1517" t="s">
        <v>13553</v>
      </c>
    </row>
    <row r="1518" spans="1:8" x14ac:dyDescent="0.15">
      <c r="A1518">
        <v>1523</v>
      </c>
      <c r="B1518" t="s">
        <v>4541</v>
      </c>
      <c r="C1518" t="s">
        <v>9372</v>
      </c>
      <c r="D1518" t="s">
        <v>13568</v>
      </c>
      <c r="E1518" s="2" t="s">
        <v>70</v>
      </c>
      <c r="F1518" t="s">
        <v>13919</v>
      </c>
      <c r="G1518" s="2" t="s">
        <v>7158</v>
      </c>
      <c r="H1518" t="s">
        <v>13553</v>
      </c>
    </row>
    <row r="1519" spans="1:8" x14ac:dyDescent="0.15">
      <c r="A1519">
        <v>1524</v>
      </c>
      <c r="B1519" t="s">
        <v>4542</v>
      </c>
      <c r="C1519" t="s">
        <v>9373</v>
      </c>
      <c r="D1519" t="s">
        <v>13568</v>
      </c>
      <c r="E1519" s="2" t="s">
        <v>70</v>
      </c>
      <c r="F1519" t="s">
        <v>13921</v>
      </c>
      <c r="G1519" s="2" t="s">
        <v>6848</v>
      </c>
      <c r="H1519" t="s">
        <v>13553</v>
      </c>
    </row>
    <row r="1520" spans="1:8" x14ac:dyDescent="0.15">
      <c r="A1520">
        <v>1525</v>
      </c>
      <c r="B1520" t="s">
        <v>4543</v>
      </c>
      <c r="C1520" t="s">
        <v>9374</v>
      </c>
      <c r="D1520" t="s">
        <v>13568</v>
      </c>
      <c r="E1520" s="2" t="s">
        <v>70</v>
      </c>
      <c r="F1520" t="s">
        <v>13906</v>
      </c>
      <c r="G1520" s="2" t="s">
        <v>7159</v>
      </c>
      <c r="H1520" t="s">
        <v>13553</v>
      </c>
    </row>
    <row r="1521" spans="1:8" x14ac:dyDescent="0.15">
      <c r="A1521">
        <v>1526</v>
      </c>
      <c r="B1521" t="s">
        <v>1073</v>
      </c>
      <c r="C1521" t="s">
        <v>9375</v>
      </c>
      <c r="D1521" t="s">
        <v>13568</v>
      </c>
      <c r="E1521" s="2" t="s">
        <v>67</v>
      </c>
      <c r="F1521" t="s">
        <v>13921</v>
      </c>
      <c r="G1521" s="2" t="s">
        <v>7160</v>
      </c>
      <c r="H1521" t="s">
        <v>13553</v>
      </c>
    </row>
    <row r="1522" spans="1:8" x14ac:dyDescent="0.15">
      <c r="A1522">
        <v>1527</v>
      </c>
      <c r="B1522" t="s">
        <v>1074</v>
      </c>
      <c r="C1522" t="s">
        <v>9376</v>
      </c>
      <c r="D1522" t="s">
        <v>13568</v>
      </c>
      <c r="E1522" s="2" t="s">
        <v>67</v>
      </c>
      <c r="F1522" t="s">
        <v>13937</v>
      </c>
      <c r="G1522" s="2" t="s">
        <v>7161</v>
      </c>
      <c r="H1522" t="s">
        <v>13553</v>
      </c>
    </row>
    <row r="1523" spans="1:8" x14ac:dyDescent="0.15">
      <c r="A1523">
        <v>1528</v>
      </c>
      <c r="B1523" t="s">
        <v>1083</v>
      </c>
      <c r="C1523" t="s">
        <v>9377</v>
      </c>
      <c r="D1523" t="s">
        <v>13568</v>
      </c>
      <c r="E1523" s="2" t="s">
        <v>67</v>
      </c>
      <c r="F1523" t="s">
        <v>13916</v>
      </c>
      <c r="G1523" s="2" t="s">
        <v>7162</v>
      </c>
      <c r="H1523" t="s">
        <v>13553</v>
      </c>
    </row>
    <row r="1524" spans="1:8" x14ac:dyDescent="0.15">
      <c r="A1524">
        <v>1529</v>
      </c>
      <c r="B1524" t="s">
        <v>1075</v>
      </c>
      <c r="C1524" t="s">
        <v>9378</v>
      </c>
      <c r="D1524" t="s">
        <v>13568</v>
      </c>
      <c r="E1524" s="2" t="s">
        <v>67</v>
      </c>
      <c r="F1524" t="s">
        <v>13908</v>
      </c>
      <c r="G1524" s="2" t="s">
        <v>7163</v>
      </c>
      <c r="H1524" t="s">
        <v>13553</v>
      </c>
    </row>
    <row r="1525" spans="1:8" x14ac:dyDescent="0.15">
      <c r="A1525">
        <v>1530</v>
      </c>
      <c r="B1525" t="s">
        <v>1077</v>
      </c>
      <c r="C1525" t="s">
        <v>9379</v>
      </c>
      <c r="D1525" t="s">
        <v>13568</v>
      </c>
      <c r="E1525" s="2" t="s">
        <v>67</v>
      </c>
      <c r="F1525" t="s">
        <v>13927</v>
      </c>
      <c r="G1525" s="2" t="s">
        <v>7164</v>
      </c>
      <c r="H1525" t="s">
        <v>13553</v>
      </c>
    </row>
    <row r="1526" spans="1:8" x14ac:dyDescent="0.15">
      <c r="A1526">
        <v>1531</v>
      </c>
      <c r="B1526" t="s">
        <v>1078</v>
      </c>
      <c r="C1526" t="s">
        <v>9380</v>
      </c>
      <c r="D1526" t="s">
        <v>13568</v>
      </c>
      <c r="E1526" s="2" t="s">
        <v>67</v>
      </c>
      <c r="F1526" t="s">
        <v>13922</v>
      </c>
      <c r="G1526" s="2" t="s">
        <v>7165</v>
      </c>
      <c r="H1526" t="s">
        <v>13553</v>
      </c>
    </row>
    <row r="1527" spans="1:8" x14ac:dyDescent="0.15">
      <c r="A1527">
        <v>1532</v>
      </c>
      <c r="B1527" t="s">
        <v>1079</v>
      </c>
      <c r="C1527" t="s">
        <v>9381</v>
      </c>
      <c r="D1527" t="s">
        <v>13568</v>
      </c>
      <c r="E1527" s="2" t="s">
        <v>67</v>
      </c>
      <c r="F1527" t="s">
        <v>13909</v>
      </c>
      <c r="G1527" s="2" t="s">
        <v>7166</v>
      </c>
      <c r="H1527" t="s">
        <v>13553</v>
      </c>
    </row>
    <row r="1528" spans="1:8" x14ac:dyDescent="0.15">
      <c r="A1528">
        <v>1533</v>
      </c>
      <c r="B1528" t="s">
        <v>4544</v>
      </c>
      <c r="C1528" t="s">
        <v>9382</v>
      </c>
      <c r="D1528" t="s">
        <v>13568</v>
      </c>
      <c r="E1528" s="2" t="s">
        <v>67</v>
      </c>
      <c r="F1528" t="s">
        <v>13906</v>
      </c>
      <c r="G1528" s="2" t="s">
        <v>7167</v>
      </c>
      <c r="H1528" t="s">
        <v>13553</v>
      </c>
    </row>
    <row r="1529" spans="1:8" x14ac:dyDescent="0.15">
      <c r="A1529">
        <v>1534</v>
      </c>
      <c r="B1529" t="s">
        <v>4545</v>
      </c>
      <c r="C1529" t="s">
        <v>9383</v>
      </c>
      <c r="D1529" t="s">
        <v>13568</v>
      </c>
      <c r="E1529" s="2" t="s">
        <v>67</v>
      </c>
      <c r="F1529" t="s">
        <v>13944</v>
      </c>
      <c r="G1529" s="2" t="s">
        <v>7168</v>
      </c>
      <c r="H1529" t="s">
        <v>13553</v>
      </c>
    </row>
    <row r="1530" spans="1:8" x14ac:dyDescent="0.15">
      <c r="A1530">
        <v>1535</v>
      </c>
      <c r="B1530" t="s">
        <v>4546</v>
      </c>
      <c r="C1530" t="s">
        <v>9384</v>
      </c>
      <c r="D1530" t="s">
        <v>13568</v>
      </c>
      <c r="E1530" s="2" t="s">
        <v>67</v>
      </c>
      <c r="F1530" t="s">
        <v>13907</v>
      </c>
      <c r="G1530" s="2" t="s">
        <v>7169</v>
      </c>
      <c r="H1530" t="s">
        <v>13553</v>
      </c>
    </row>
    <row r="1531" spans="1:8" x14ac:dyDescent="0.15">
      <c r="A1531">
        <v>1536</v>
      </c>
      <c r="B1531" t="s">
        <v>1082</v>
      </c>
      <c r="C1531" t="s">
        <v>9385</v>
      </c>
      <c r="D1531" t="s">
        <v>13568</v>
      </c>
      <c r="E1531" s="2" t="s">
        <v>67</v>
      </c>
      <c r="F1531" t="s">
        <v>13907</v>
      </c>
      <c r="G1531" s="2" t="s">
        <v>7170</v>
      </c>
      <c r="H1531" t="s">
        <v>13553</v>
      </c>
    </row>
    <row r="1532" spans="1:8" x14ac:dyDescent="0.15">
      <c r="A1532">
        <v>1537</v>
      </c>
      <c r="B1532" t="s">
        <v>4547</v>
      </c>
      <c r="C1532" t="s">
        <v>9386</v>
      </c>
      <c r="D1532" t="s">
        <v>13568</v>
      </c>
      <c r="E1532" s="2" t="s">
        <v>82</v>
      </c>
      <c r="F1532" t="s">
        <v>13931</v>
      </c>
      <c r="G1532" s="2" t="s">
        <v>7171</v>
      </c>
      <c r="H1532" t="s">
        <v>13553</v>
      </c>
    </row>
    <row r="1533" spans="1:8" x14ac:dyDescent="0.15">
      <c r="A1533">
        <v>1538</v>
      </c>
      <c r="B1533" t="s">
        <v>4548</v>
      </c>
      <c r="C1533" t="s">
        <v>9387</v>
      </c>
      <c r="D1533" t="s">
        <v>13568</v>
      </c>
      <c r="E1533" s="2" t="s">
        <v>79</v>
      </c>
      <c r="F1533" t="s">
        <v>13941</v>
      </c>
      <c r="G1533" s="2" t="s">
        <v>7172</v>
      </c>
      <c r="H1533" t="s">
        <v>13553</v>
      </c>
    </row>
    <row r="1534" spans="1:8" x14ac:dyDescent="0.15">
      <c r="A1534">
        <v>1539</v>
      </c>
      <c r="B1534" t="s">
        <v>4549</v>
      </c>
      <c r="C1534" t="s">
        <v>9388</v>
      </c>
      <c r="D1534" t="s">
        <v>13568</v>
      </c>
      <c r="E1534" s="2" t="s">
        <v>76</v>
      </c>
      <c r="F1534" t="s">
        <v>13922</v>
      </c>
      <c r="G1534" s="2" t="s">
        <v>7173</v>
      </c>
      <c r="H1534" t="s">
        <v>13553</v>
      </c>
    </row>
    <row r="1535" spans="1:8" x14ac:dyDescent="0.15">
      <c r="A1535">
        <v>1540</v>
      </c>
      <c r="B1535" t="s">
        <v>4550</v>
      </c>
      <c r="C1535" t="s">
        <v>9389</v>
      </c>
      <c r="D1535" t="s">
        <v>13568</v>
      </c>
      <c r="E1535" s="2" t="s">
        <v>76</v>
      </c>
      <c r="F1535" t="s">
        <v>13917</v>
      </c>
      <c r="G1535" s="2" t="s">
        <v>7174</v>
      </c>
      <c r="H1535" t="s">
        <v>13553</v>
      </c>
    </row>
    <row r="1536" spans="1:8" x14ac:dyDescent="0.15">
      <c r="A1536">
        <v>1541</v>
      </c>
      <c r="B1536" t="s">
        <v>4551</v>
      </c>
      <c r="C1536" t="s">
        <v>9390</v>
      </c>
      <c r="D1536" t="s">
        <v>13568</v>
      </c>
      <c r="E1536" s="2" t="s">
        <v>76</v>
      </c>
      <c r="F1536" t="s">
        <v>13927</v>
      </c>
      <c r="G1536" s="2" t="s">
        <v>7175</v>
      </c>
      <c r="H1536" t="s">
        <v>13553</v>
      </c>
    </row>
    <row r="1537" spans="1:8" x14ac:dyDescent="0.15">
      <c r="A1537">
        <v>1542</v>
      </c>
      <c r="B1537" t="s">
        <v>4552</v>
      </c>
      <c r="C1537" t="s">
        <v>9391</v>
      </c>
      <c r="D1537" t="s">
        <v>13568</v>
      </c>
      <c r="E1537" s="2" t="s">
        <v>76</v>
      </c>
      <c r="F1537" t="s">
        <v>13928</v>
      </c>
      <c r="G1537" s="2" t="s">
        <v>7176</v>
      </c>
      <c r="H1537" t="s">
        <v>13553</v>
      </c>
    </row>
    <row r="1538" spans="1:8" x14ac:dyDescent="0.15">
      <c r="A1538">
        <v>1543</v>
      </c>
      <c r="B1538" t="s">
        <v>4553</v>
      </c>
      <c r="C1538" t="s">
        <v>9392</v>
      </c>
      <c r="D1538" t="s">
        <v>366</v>
      </c>
      <c r="E1538" s="2" t="s">
        <v>7855</v>
      </c>
      <c r="F1538" t="s">
        <v>13907</v>
      </c>
      <c r="G1538" s="2" t="s">
        <v>6804</v>
      </c>
      <c r="H1538" t="s">
        <v>13553</v>
      </c>
    </row>
    <row r="1539" spans="1:8" x14ac:dyDescent="0.15">
      <c r="A1539">
        <v>1544</v>
      </c>
      <c r="B1539" t="s">
        <v>625</v>
      </c>
      <c r="C1539" t="s">
        <v>9393</v>
      </c>
      <c r="D1539" t="s">
        <v>311</v>
      </c>
      <c r="E1539" s="2" t="s">
        <v>232</v>
      </c>
      <c r="F1539" t="s">
        <v>13931</v>
      </c>
      <c r="G1539" s="2" t="s">
        <v>6993</v>
      </c>
      <c r="H1539" t="s">
        <v>13553</v>
      </c>
    </row>
    <row r="1540" spans="1:8" x14ac:dyDescent="0.15">
      <c r="A1540">
        <v>1545</v>
      </c>
      <c r="B1540" t="s">
        <v>629</v>
      </c>
      <c r="C1540" t="s">
        <v>9394</v>
      </c>
      <c r="D1540" t="s">
        <v>311</v>
      </c>
      <c r="E1540" s="2" t="s">
        <v>232</v>
      </c>
      <c r="F1540" t="s">
        <v>13931</v>
      </c>
      <c r="G1540" s="2" t="s">
        <v>6952</v>
      </c>
      <c r="H1540" t="s">
        <v>13553</v>
      </c>
    </row>
    <row r="1541" spans="1:8" x14ac:dyDescent="0.15">
      <c r="A1541">
        <v>1546</v>
      </c>
      <c r="B1541" t="s">
        <v>630</v>
      </c>
      <c r="C1541" t="s">
        <v>9395</v>
      </c>
      <c r="D1541" t="s">
        <v>311</v>
      </c>
      <c r="E1541" s="2" t="s">
        <v>232</v>
      </c>
      <c r="F1541" t="s">
        <v>13921</v>
      </c>
      <c r="G1541" s="2" t="s">
        <v>7177</v>
      </c>
      <c r="H1541" t="s">
        <v>13553</v>
      </c>
    </row>
    <row r="1542" spans="1:8" x14ac:dyDescent="0.15">
      <c r="A1542">
        <v>1547</v>
      </c>
      <c r="B1542" t="s">
        <v>628</v>
      </c>
      <c r="C1542" t="s">
        <v>9396</v>
      </c>
      <c r="D1542" t="s">
        <v>311</v>
      </c>
      <c r="E1542" s="2" t="s">
        <v>232</v>
      </c>
      <c r="F1542" t="s">
        <v>13932</v>
      </c>
      <c r="G1542" s="2" t="s">
        <v>7178</v>
      </c>
      <c r="H1542" t="s">
        <v>13553</v>
      </c>
    </row>
    <row r="1543" spans="1:8" x14ac:dyDescent="0.15">
      <c r="A1543">
        <v>1548</v>
      </c>
      <c r="B1543" t="s">
        <v>2284</v>
      </c>
      <c r="C1543" t="s">
        <v>9397</v>
      </c>
      <c r="D1543" t="s">
        <v>311</v>
      </c>
      <c r="E1543" s="2" t="s">
        <v>231</v>
      </c>
      <c r="F1543" t="s">
        <v>13944</v>
      </c>
      <c r="G1543" s="2" t="s">
        <v>6676</v>
      </c>
      <c r="H1543" t="s">
        <v>13553</v>
      </c>
    </row>
    <row r="1544" spans="1:8" x14ac:dyDescent="0.15">
      <c r="A1544">
        <v>1549</v>
      </c>
      <c r="B1544" t="s">
        <v>4554</v>
      </c>
      <c r="C1544" t="s">
        <v>9398</v>
      </c>
      <c r="D1544" t="s">
        <v>311</v>
      </c>
      <c r="E1544" s="2" t="s">
        <v>231</v>
      </c>
      <c r="F1544" t="s">
        <v>13927</v>
      </c>
      <c r="G1544" s="2" t="s">
        <v>7179</v>
      </c>
      <c r="H1544" t="s">
        <v>13553</v>
      </c>
    </row>
    <row r="1545" spans="1:8" x14ac:dyDescent="0.15">
      <c r="A1545">
        <v>1550</v>
      </c>
      <c r="B1545" t="s">
        <v>2282</v>
      </c>
      <c r="C1545" t="s">
        <v>9399</v>
      </c>
      <c r="D1545" t="s">
        <v>311</v>
      </c>
      <c r="E1545" s="2" t="s">
        <v>231</v>
      </c>
      <c r="F1545" t="s">
        <v>27</v>
      </c>
      <c r="G1545" s="2" t="s">
        <v>6549</v>
      </c>
      <c r="H1545" t="s">
        <v>13553</v>
      </c>
    </row>
    <row r="1546" spans="1:8" x14ac:dyDescent="0.15">
      <c r="A1546">
        <v>1551</v>
      </c>
      <c r="B1546" t="s">
        <v>3694</v>
      </c>
      <c r="C1546" t="s">
        <v>9400</v>
      </c>
      <c r="D1546" t="s">
        <v>311</v>
      </c>
      <c r="E1546" s="2" t="s">
        <v>230</v>
      </c>
      <c r="F1546" t="s">
        <v>13927</v>
      </c>
      <c r="G1546" s="2" t="s">
        <v>7180</v>
      </c>
      <c r="H1546" t="s">
        <v>13553</v>
      </c>
    </row>
    <row r="1547" spans="1:8" x14ac:dyDescent="0.15">
      <c r="A1547">
        <v>1552</v>
      </c>
      <c r="B1547" t="s">
        <v>3692</v>
      </c>
      <c r="C1547" t="s">
        <v>9401</v>
      </c>
      <c r="D1547" t="s">
        <v>311</v>
      </c>
      <c r="E1547" s="2" t="s">
        <v>230</v>
      </c>
      <c r="F1547" t="s">
        <v>13935</v>
      </c>
      <c r="G1547" s="2" t="s">
        <v>7181</v>
      </c>
      <c r="H1547" t="s">
        <v>13553</v>
      </c>
    </row>
    <row r="1548" spans="1:8" x14ac:dyDescent="0.15">
      <c r="A1548">
        <v>1553</v>
      </c>
      <c r="B1548" t="s">
        <v>3693</v>
      </c>
      <c r="C1548" t="s">
        <v>9402</v>
      </c>
      <c r="D1548" t="s">
        <v>311</v>
      </c>
      <c r="E1548" s="2" t="s">
        <v>230</v>
      </c>
      <c r="F1548" t="s">
        <v>13927</v>
      </c>
      <c r="G1548" s="2" t="s">
        <v>6347</v>
      </c>
      <c r="H1548" t="s">
        <v>13553</v>
      </c>
    </row>
    <row r="1549" spans="1:8" x14ac:dyDescent="0.15">
      <c r="A1549">
        <v>1554</v>
      </c>
      <c r="B1549" t="s">
        <v>3695</v>
      </c>
      <c r="C1549" t="s">
        <v>9403</v>
      </c>
      <c r="D1549" t="s">
        <v>311</v>
      </c>
      <c r="E1549" s="2" t="s">
        <v>230</v>
      </c>
      <c r="F1549" t="s">
        <v>13910</v>
      </c>
      <c r="G1549" s="2" t="s">
        <v>7182</v>
      </c>
      <c r="H1549" t="s">
        <v>13553</v>
      </c>
    </row>
    <row r="1550" spans="1:8" x14ac:dyDescent="0.15">
      <c r="A1550">
        <v>1555</v>
      </c>
      <c r="B1550" t="s">
        <v>3690</v>
      </c>
      <c r="C1550" t="s">
        <v>8336</v>
      </c>
      <c r="D1550" t="s">
        <v>311</v>
      </c>
      <c r="E1550" s="2" t="s">
        <v>230</v>
      </c>
      <c r="F1550" t="s">
        <v>13917</v>
      </c>
      <c r="G1550" s="2" t="s">
        <v>7010</v>
      </c>
      <c r="H1550" t="s">
        <v>13553</v>
      </c>
    </row>
    <row r="1551" spans="1:8" x14ac:dyDescent="0.15">
      <c r="A1551">
        <v>1556</v>
      </c>
      <c r="B1551" t="s">
        <v>652</v>
      </c>
      <c r="C1551" t="s">
        <v>9404</v>
      </c>
      <c r="D1551" t="s">
        <v>311</v>
      </c>
      <c r="E1551" s="2" t="s">
        <v>232</v>
      </c>
      <c r="F1551" t="s">
        <v>13942</v>
      </c>
      <c r="G1551" s="2" t="s">
        <v>6664</v>
      </c>
      <c r="H1551" t="s">
        <v>13553</v>
      </c>
    </row>
    <row r="1552" spans="1:8" x14ac:dyDescent="0.15">
      <c r="A1552">
        <v>1557</v>
      </c>
      <c r="B1552" t="s">
        <v>4555</v>
      </c>
      <c r="C1552" t="s">
        <v>9405</v>
      </c>
      <c r="D1552" t="s">
        <v>311</v>
      </c>
      <c r="E1552" s="2" t="s">
        <v>232</v>
      </c>
      <c r="F1552" t="s">
        <v>13910</v>
      </c>
      <c r="G1552" s="2" t="s">
        <v>6379</v>
      </c>
      <c r="H1552" t="s">
        <v>13553</v>
      </c>
    </row>
    <row r="1553" spans="1:8" x14ac:dyDescent="0.15">
      <c r="A1553">
        <v>1558</v>
      </c>
      <c r="B1553" t="s">
        <v>651</v>
      </c>
      <c r="C1553" t="s">
        <v>9406</v>
      </c>
      <c r="D1553" t="s">
        <v>311</v>
      </c>
      <c r="E1553" s="2" t="s">
        <v>232</v>
      </c>
      <c r="F1553" t="s">
        <v>13910</v>
      </c>
      <c r="G1553" s="2" t="s">
        <v>6853</v>
      </c>
      <c r="H1553" t="s">
        <v>13553</v>
      </c>
    </row>
    <row r="1554" spans="1:8" x14ac:dyDescent="0.15">
      <c r="A1554">
        <v>1559</v>
      </c>
      <c r="B1554" t="s">
        <v>650</v>
      </c>
      <c r="C1554" t="s">
        <v>9407</v>
      </c>
      <c r="D1554" t="s">
        <v>311</v>
      </c>
      <c r="E1554" s="2" t="s">
        <v>232</v>
      </c>
      <c r="F1554" t="s">
        <v>13907</v>
      </c>
      <c r="G1554" s="2" t="s">
        <v>7183</v>
      </c>
      <c r="H1554" t="s">
        <v>13553</v>
      </c>
    </row>
    <row r="1555" spans="1:8" x14ac:dyDescent="0.15">
      <c r="A1555">
        <v>1560</v>
      </c>
      <c r="B1555" t="s">
        <v>2304</v>
      </c>
      <c r="C1555" t="s">
        <v>9408</v>
      </c>
      <c r="D1555" t="s">
        <v>311</v>
      </c>
      <c r="E1555" s="2" t="s">
        <v>231</v>
      </c>
      <c r="F1555" t="s">
        <v>13907</v>
      </c>
      <c r="G1555" s="2" t="s">
        <v>7149</v>
      </c>
      <c r="H1555" t="s">
        <v>13553</v>
      </c>
    </row>
    <row r="1556" spans="1:8" x14ac:dyDescent="0.15">
      <c r="A1556">
        <v>1561</v>
      </c>
      <c r="B1556" t="s">
        <v>2306</v>
      </c>
      <c r="C1556" t="s">
        <v>9409</v>
      </c>
      <c r="D1556" t="s">
        <v>311</v>
      </c>
      <c r="E1556" s="2" t="s">
        <v>231</v>
      </c>
      <c r="F1556" t="s">
        <v>13910</v>
      </c>
      <c r="G1556" s="2" t="s">
        <v>6261</v>
      </c>
      <c r="H1556" t="s">
        <v>13553</v>
      </c>
    </row>
    <row r="1557" spans="1:8" x14ac:dyDescent="0.15">
      <c r="A1557">
        <v>1562</v>
      </c>
      <c r="B1557" t="s">
        <v>2303</v>
      </c>
      <c r="C1557" t="s">
        <v>9410</v>
      </c>
      <c r="D1557" t="s">
        <v>311</v>
      </c>
      <c r="E1557" s="2" t="s">
        <v>231</v>
      </c>
      <c r="F1557" t="s">
        <v>13910</v>
      </c>
      <c r="G1557" s="2" t="s">
        <v>6927</v>
      </c>
      <c r="H1557" t="s">
        <v>13553</v>
      </c>
    </row>
    <row r="1558" spans="1:8" x14ac:dyDescent="0.15">
      <c r="A1558">
        <v>1563</v>
      </c>
      <c r="B1558" t="s">
        <v>2305</v>
      </c>
      <c r="C1558" t="s">
        <v>9411</v>
      </c>
      <c r="D1558" t="s">
        <v>311</v>
      </c>
      <c r="E1558" s="2" t="s">
        <v>231</v>
      </c>
      <c r="F1558" t="s">
        <v>13932</v>
      </c>
      <c r="G1558" s="2" t="s">
        <v>6583</v>
      </c>
      <c r="H1558" t="s">
        <v>13553</v>
      </c>
    </row>
    <row r="1559" spans="1:8" x14ac:dyDescent="0.15">
      <c r="A1559">
        <v>1564</v>
      </c>
      <c r="B1559" t="s">
        <v>640</v>
      </c>
      <c r="C1559" t="s">
        <v>9412</v>
      </c>
      <c r="D1559" t="s">
        <v>311</v>
      </c>
      <c r="E1559" s="2" t="s">
        <v>232</v>
      </c>
      <c r="F1559" t="s">
        <v>13927</v>
      </c>
      <c r="G1559" s="2" t="s">
        <v>6332</v>
      </c>
      <c r="H1559" t="s">
        <v>13553</v>
      </c>
    </row>
    <row r="1560" spans="1:8" x14ac:dyDescent="0.15">
      <c r="A1560">
        <v>1565</v>
      </c>
      <c r="B1560" t="s">
        <v>645</v>
      </c>
      <c r="C1560" t="s">
        <v>9413</v>
      </c>
      <c r="D1560" t="s">
        <v>311</v>
      </c>
      <c r="E1560" s="2" t="s">
        <v>232</v>
      </c>
      <c r="F1560" t="s">
        <v>13927</v>
      </c>
      <c r="G1560" s="2" t="s">
        <v>6617</v>
      </c>
      <c r="H1560" t="s">
        <v>13553</v>
      </c>
    </row>
    <row r="1561" spans="1:8" x14ac:dyDescent="0.15">
      <c r="A1561">
        <v>1566</v>
      </c>
      <c r="B1561" t="s">
        <v>648</v>
      </c>
      <c r="C1561" t="s">
        <v>9414</v>
      </c>
      <c r="D1561" t="s">
        <v>311</v>
      </c>
      <c r="E1561" s="2" t="s">
        <v>232</v>
      </c>
      <c r="F1561" t="s">
        <v>13927</v>
      </c>
      <c r="G1561" s="2" t="s">
        <v>6541</v>
      </c>
      <c r="H1561" t="s">
        <v>13553</v>
      </c>
    </row>
    <row r="1562" spans="1:8" x14ac:dyDescent="0.15">
      <c r="A1562">
        <v>1567</v>
      </c>
      <c r="B1562" t="s">
        <v>641</v>
      </c>
      <c r="C1562" t="s">
        <v>9415</v>
      </c>
      <c r="D1562" t="s">
        <v>311</v>
      </c>
      <c r="E1562" s="2" t="s">
        <v>232</v>
      </c>
      <c r="F1562" t="s">
        <v>13910</v>
      </c>
      <c r="G1562" s="2" t="s">
        <v>6707</v>
      </c>
      <c r="H1562" t="s">
        <v>13553</v>
      </c>
    </row>
    <row r="1563" spans="1:8" x14ac:dyDescent="0.15">
      <c r="A1563">
        <v>1568</v>
      </c>
      <c r="B1563" t="s">
        <v>644</v>
      </c>
      <c r="C1563" t="s">
        <v>9416</v>
      </c>
      <c r="D1563" t="s">
        <v>311</v>
      </c>
      <c r="E1563" s="2" t="s">
        <v>232</v>
      </c>
      <c r="F1563" t="s">
        <v>13921</v>
      </c>
      <c r="G1563" s="2" t="s">
        <v>6383</v>
      </c>
      <c r="H1563" t="s">
        <v>13553</v>
      </c>
    </row>
    <row r="1564" spans="1:8" x14ac:dyDescent="0.15">
      <c r="A1564">
        <v>1569</v>
      </c>
      <c r="B1564" t="s">
        <v>642</v>
      </c>
      <c r="C1564" t="s">
        <v>9417</v>
      </c>
      <c r="D1564" t="s">
        <v>311</v>
      </c>
      <c r="E1564" s="2" t="s">
        <v>232</v>
      </c>
      <c r="F1564" t="s">
        <v>13929</v>
      </c>
      <c r="G1564" s="2" t="s">
        <v>6853</v>
      </c>
      <c r="H1564" t="s">
        <v>13553</v>
      </c>
    </row>
    <row r="1565" spans="1:8" x14ac:dyDescent="0.15">
      <c r="A1565">
        <v>1570</v>
      </c>
      <c r="B1565" t="s">
        <v>649</v>
      </c>
      <c r="C1565" t="s">
        <v>9418</v>
      </c>
      <c r="D1565" t="s">
        <v>311</v>
      </c>
      <c r="E1565" s="2" t="s">
        <v>232</v>
      </c>
      <c r="F1565" t="s">
        <v>13950</v>
      </c>
      <c r="G1565" s="2" t="s">
        <v>6387</v>
      </c>
      <c r="H1565" t="s">
        <v>13553</v>
      </c>
    </row>
    <row r="1566" spans="1:8" x14ac:dyDescent="0.15">
      <c r="A1566">
        <v>1571</v>
      </c>
      <c r="B1566" t="s">
        <v>647</v>
      </c>
      <c r="C1566" t="s">
        <v>9419</v>
      </c>
      <c r="D1566" t="s">
        <v>311</v>
      </c>
      <c r="E1566" s="2" t="s">
        <v>232</v>
      </c>
      <c r="F1566" t="s">
        <v>13912</v>
      </c>
      <c r="G1566" s="2" t="s">
        <v>6379</v>
      </c>
      <c r="H1566" t="s">
        <v>13553</v>
      </c>
    </row>
    <row r="1567" spans="1:8" x14ac:dyDescent="0.15">
      <c r="A1567">
        <v>1572</v>
      </c>
      <c r="B1567" t="s">
        <v>643</v>
      </c>
      <c r="C1567" t="s">
        <v>9420</v>
      </c>
      <c r="D1567" t="s">
        <v>311</v>
      </c>
      <c r="E1567" s="2" t="s">
        <v>232</v>
      </c>
      <c r="F1567" t="s">
        <v>13921</v>
      </c>
      <c r="G1567" s="2" t="s">
        <v>7184</v>
      </c>
      <c r="H1567" t="s">
        <v>13553</v>
      </c>
    </row>
    <row r="1568" spans="1:8" x14ac:dyDescent="0.15">
      <c r="A1568">
        <v>1573</v>
      </c>
      <c r="B1568" t="s">
        <v>2285</v>
      </c>
      <c r="C1568" t="s">
        <v>9421</v>
      </c>
      <c r="D1568" t="s">
        <v>311</v>
      </c>
      <c r="E1568" s="2" t="s">
        <v>231</v>
      </c>
      <c r="F1568" t="s">
        <v>13921</v>
      </c>
      <c r="G1568" s="2" t="s">
        <v>7185</v>
      </c>
      <c r="H1568" t="s">
        <v>13553</v>
      </c>
    </row>
    <row r="1569" spans="1:8" x14ac:dyDescent="0.15">
      <c r="A1569">
        <v>1574</v>
      </c>
      <c r="B1569" t="s">
        <v>2288</v>
      </c>
      <c r="C1569" t="s">
        <v>9422</v>
      </c>
      <c r="D1569" t="s">
        <v>311</v>
      </c>
      <c r="E1569" s="2" t="s">
        <v>231</v>
      </c>
      <c r="F1569" t="s">
        <v>13948</v>
      </c>
      <c r="G1569" s="2" t="s">
        <v>6929</v>
      </c>
      <c r="H1569" t="s">
        <v>13553</v>
      </c>
    </row>
    <row r="1570" spans="1:8" x14ac:dyDescent="0.15">
      <c r="A1570">
        <v>1575</v>
      </c>
      <c r="B1570" t="s">
        <v>2308</v>
      </c>
      <c r="C1570" t="s">
        <v>9423</v>
      </c>
      <c r="D1570" t="s">
        <v>311</v>
      </c>
      <c r="E1570" s="2" t="s">
        <v>231</v>
      </c>
      <c r="F1570" t="s">
        <v>13939</v>
      </c>
      <c r="G1570" s="2" t="s">
        <v>6320</v>
      </c>
      <c r="H1570" t="s">
        <v>13553</v>
      </c>
    </row>
    <row r="1571" spans="1:8" x14ac:dyDescent="0.15">
      <c r="A1571">
        <v>1576</v>
      </c>
      <c r="B1571" t="s">
        <v>2948</v>
      </c>
      <c r="C1571" t="s">
        <v>9424</v>
      </c>
      <c r="D1571" t="s">
        <v>311</v>
      </c>
      <c r="E1571" s="2" t="s">
        <v>231</v>
      </c>
      <c r="F1571" t="s">
        <v>13907</v>
      </c>
      <c r="G1571" s="2" t="s">
        <v>6826</v>
      </c>
      <c r="H1571" t="s">
        <v>13553</v>
      </c>
    </row>
    <row r="1572" spans="1:8" x14ac:dyDescent="0.15">
      <c r="A1572">
        <v>1577</v>
      </c>
      <c r="B1572" t="s">
        <v>2286</v>
      </c>
      <c r="C1572" t="s">
        <v>9425</v>
      </c>
      <c r="D1572" t="s">
        <v>311</v>
      </c>
      <c r="E1572" s="2" t="s">
        <v>231</v>
      </c>
      <c r="F1572" t="s">
        <v>13923</v>
      </c>
      <c r="G1572" s="2" t="s">
        <v>6778</v>
      </c>
      <c r="H1572" t="s">
        <v>13553</v>
      </c>
    </row>
    <row r="1573" spans="1:8" x14ac:dyDescent="0.15">
      <c r="A1573">
        <v>1578</v>
      </c>
      <c r="B1573" t="s">
        <v>4556</v>
      </c>
      <c r="C1573" t="s">
        <v>9426</v>
      </c>
      <c r="D1573" t="s">
        <v>311</v>
      </c>
      <c r="E1573" s="2" t="s">
        <v>230</v>
      </c>
      <c r="F1573" t="s">
        <v>13909</v>
      </c>
      <c r="G1573" s="2" t="s">
        <v>6302</v>
      </c>
      <c r="H1573" t="s">
        <v>13553</v>
      </c>
    </row>
    <row r="1574" spans="1:8" x14ac:dyDescent="0.15">
      <c r="A1574">
        <v>1579</v>
      </c>
      <c r="B1574" t="s">
        <v>3696</v>
      </c>
      <c r="C1574" t="s">
        <v>9427</v>
      </c>
      <c r="D1574" t="s">
        <v>311</v>
      </c>
      <c r="E1574" s="2" t="s">
        <v>230</v>
      </c>
      <c r="F1574" t="s">
        <v>13938</v>
      </c>
      <c r="G1574" s="2" t="s">
        <v>7061</v>
      </c>
      <c r="H1574" t="s">
        <v>13553</v>
      </c>
    </row>
    <row r="1575" spans="1:8" x14ac:dyDescent="0.15">
      <c r="A1575">
        <v>1580</v>
      </c>
      <c r="B1575" t="s">
        <v>3697</v>
      </c>
      <c r="C1575" t="s">
        <v>9428</v>
      </c>
      <c r="D1575" t="s">
        <v>311</v>
      </c>
      <c r="E1575" s="2" t="s">
        <v>230</v>
      </c>
      <c r="F1575" t="s">
        <v>13908</v>
      </c>
      <c r="G1575" s="2" t="s">
        <v>7181</v>
      </c>
      <c r="H1575" t="s">
        <v>13553</v>
      </c>
    </row>
    <row r="1576" spans="1:8" x14ac:dyDescent="0.15">
      <c r="A1576">
        <v>1581</v>
      </c>
      <c r="B1576" t="s">
        <v>3699</v>
      </c>
      <c r="C1576" t="s">
        <v>9429</v>
      </c>
      <c r="D1576" t="s">
        <v>311</v>
      </c>
      <c r="E1576" s="2" t="s">
        <v>230</v>
      </c>
      <c r="F1576" t="s">
        <v>13906</v>
      </c>
      <c r="G1576" s="2" t="s">
        <v>7060</v>
      </c>
      <c r="H1576" t="s">
        <v>13553</v>
      </c>
    </row>
    <row r="1577" spans="1:8" x14ac:dyDescent="0.15">
      <c r="A1577">
        <v>1582</v>
      </c>
      <c r="B1577" t="s">
        <v>3698</v>
      </c>
      <c r="C1577" t="s">
        <v>9430</v>
      </c>
      <c r="D1577" t="s">
        <v>311</v>
      </c>
      <c r="E1577" s="2" t="s">
        <v>230</v>
      </c>
      <c r="F1577" t="s">
        <v>13939</v>
      </c>
      <c r="G1577" s="2" t="s">
        <v>6701</v>
      </c>
      <c r="H1577" t="s">
        <v>13553</v>
      </c>
    </row>
    <row r="1578" spans="1:8" x14ac:dyDescent="0.15">
      <c r="A1578">
        <v>1583</v>
      </c>
      <c r="B1578" t="s">
        <v>639</v>
      </c>
      <c r="C1578" t="s">
        <v>9431</v>
      </c>
      <c r="D1578" t="s">
        <v>311</v>
      </c>
      <c r="E1578" s="2" t="s">
        <v>232</v>
      </c>
      <c r="F1578" t="s">
        <v>13909</v>
      </c>
      <c r="G1578" s="2" t="s">
        <v>7186</v>
      </c>
      <c r="H1578" t="s">
        <v>13553</v>
      </c>
    </row>
    <row r="1579" spans="1:8" x14ac:dyDescent="0.15">
      <c r="A1579">
        <v>1584</v>
      </c>
      <c r="B1579" t="s">
        <v>636</v>
      </c>
      <c r="C1579" t="s">
        <v>9432</v>
      </c>
      <c r="D1579" t="s">
        <v>311</v>
      </c>
      <c r="E1579" s="2" t="s">
        <v>232</v>
      </c>
      <c r="F1579" t="s">
        <v>13924</v>
      </c>
      <c r="G1579" s="2" t="s">
        <v>6815</v>
      </c>
      <c r="H1579" t="s">
        <v>13553</v>
      </c>
    </row>
    <row r="1580" spans="1:8" x14ac:dyDescent="0.15">
      <c r="A1580">
        <v>1585</v>
      </c>
      <c r="B1580" t="s">
        <v>632</v>
      </c>
      <c r="C1580" t="s">
        <v>9433</v>
      </c>
      <c r="D1580" t="s">
        <v>311</v>
      </c>
      <c r="E1580" s="2" t="s">
        <v>232</v>
      </c>
      <c r="F1580" t="s">
        <v>13934</v>
      </c>
      <c r="G1580" s="2" t="s">
        <v>6372</v>
      </c>
      <c r="H1580" t="s">
        <v>13553</v>
      </c>
    </row>
    <row r="1581" spans="1:8" x14ac:dyDescent="0.15">
      <c r="A1581">
        <v>1586</v>
      </c>
      <c r="B1581" t="s">
        <v>637</v>
      </c>
      <c r="C1581" t="s">
        <v>9434</v>
      </c>
      <c r="D1581" t="s">
        <v>311</v>
      </c>
      <c r="E1581" s="2" t="s">
        <v>232</v>
      </c>
      <c r="F1581" t="s">
        <v>13909</v>
      </c>
      <c r="G1581" s="2" t="s">
        <v>7187</v>
      </c>
      <c r="H1581" t="s">
        <v>13553</v>
      </c>
    </row>
    <row r="1582" spans="1:8" x14ac:dyDescent="0.15">
      <c r="A1582">
        <v>1587</v>
      </c>
      <c r="B1582" t="s">
        <v>638</v>
      </c>
      <c r="C1582" t="s">
        <v>9435</v>
      </c>
      <c r="D1582" t="s">
        <v>311</v>
      </c>
      <c r="E1582" s="2" t="s">
        <v>232</v>
      </c>
      <c r="F1582" t="s">
        <v>13934</v>
      </c>
      <c r="G1582" s="2" t="s">
        <v>6891</v>
      </c>
      <c r="H1582" t="s">
        <v>13553</v>
      </c>
    </row>
    <row r="1583" spans="1:8" x14ac:dyDescent="0.15">
      <c r="A1583">
        <v>1588</v>
      </c>
      <c r="B1583" t="s">
        <v>634</v>
      </c>
      <c r="C1583" t="s">
        <v>9436</v>
      </c>
      <c r="D1583" t="s">
        <v>311</v>
      </c>
      <c r="E1583" s="2" t="s">
        <v>232</v>
      </c>
      <c r="F1583" t="s">
        <v>13907</v>
      </c>
      <c r="G1583" s="2" t="s">
        <v>7188</v>
      </c>
      <c r="H1583" t="s">
        <v>13553</v>
      </c>
    </row>
    <row r="1584" spans="1:8" x14ac:dyDescent="0.15">
      <c r="A1584">
        <v>1589</v>
      </c>
      <c r="B1584" t="s">
        <v>4557</v>
      </c>
      <c r="C1584" t="s">
        <v>9437</v>
      </c>
      <c r="D1584" t="s">
        <v>311</v>
      </c>
      <c r="E1584" s="2" t="s">
        <v>232</v>
      </c>
      <c r="F1584" t="s">
        <v>13942</v>
      </c>
      <c r="G1584" s="2" t="s">
        <v>7189</v>
      </c>
      <c r="H1584" t="s">
        <v>13553</v>
      </c>
    </row>
    <row r="1585" spans="1:8" x14ac:dyDescent="0.15">
      <c r="A1585">
        <v>1590</v>
      </c>
      <c r="B1585" t="s">
        <v>635</v>
      </c>
      <c r="C1585" t="s">
        <v>9438</v>
      </c>
      <c r="D1585" t="s">
        <v>311</v>
      </c>
      <c r="E1585" s="2" t="s">
        <v>232</v>
      </c>
      <c r="F1585" t="s">
        <v>13932</v>
      </c>
      <c r="G1585" s="2" t="s">
        <v>7190</v>
      </c>
      <c r="H1585" t="s">
        <v>13553</v>
      </c>
    </row>
    <row r="1586" spans="1:8" x14ac:dyDescent="0.15">
      <c r="A1586">
        <v>1591</v>
      </c>
      <c r="B1586" t="s">
        <v>412</v>
      </c>
      <c r="C1586" t="s">
        <v>9439</v>
      </c>
      <c r="D1586" t="s">
        <v>311</v>
      </c>
      <c r="E1586" s="2" t="s">
        <v>232</v>
      </c>
      <c r="F1586" t="s">
        <v>13921</v>
      </c>
      <c r="G1586" s="2" t="s">
        <v>7191</v>
      </c>
      <c r="H1586" t="s">
        <v>13553</v>
      </c>
    </row>
    <row r="1587" spans="1:8" x14ac:dyDescent="0.15">
      <c r="A1587">
        <v>1592</v>
      </c>
      <c r="B1587" t="s">
        <v>2296</v>
      </c>
      <c r="C1587" t="s">
        <v>9440</v>
      </c>
      <c r="D1587" t="s">
        <v>311</v>
      </c>
      <c r="E1587" s="2" t="s">
        <v>231</v>
      </c>
      <c r="F1587" t="s">
        <v>13921</v>
      </c>
      <c r="G1587" s="2" t="s">
        <v>7192</v>
      </c>
      <c r="H1587" t="s">
        <v>13553</v>
      </c>
    </row>
    <row r="1588" spans="1:8" x14ac:dyDescent="0.15">
      <c r="A1588">
        <v>1593</v>
      </c>
      <c r="B1588" t="s">
        <v>2298</v>
      </c>
      <c r="C1588" t="s">
        <v>9441</v>
      </c>
      <c r="D1588" t="s">
        <v>311</v>
      </c>
      <c r="E1588" s="2" t="s">
        <v>231</v>
      </c>
      <c r="F1588" t="s">
        <v>13907</v>
      </c>
      <c r="G1588" s="2" t="s">
        <v>7193</v>
      </c>
      <c r="H1588" t="s">
        <v>13553</v>
      </c>
    </row>
    <row r="1589" spans="1:8" x14ac:dyDescent="0.15">
      <c r="A1589">
        <v>1594</v>
      </c>
      <c r="B1589" t="s">
        <v>2302</v>
      </c>
      <c r="C1589" t="s">
        <v>9442</v>
      </c>
      <c r="D1589" t="s">
        <v>311</v>
      </c>
      <c r="E1589" s="2" t="s">
        <v>231</v>
      </c>
      <c r="F1589" t="s">
        <v>13907</v>
      </c>
      <c r="G1589" s="2" t="s">
        <v>6730</v>
      </c>
      <c r="H1589" t="s">
        <v>13553</v>
      </c>
    </row>
    <row r="1590" spans="1:8" x14ac:dyDescent="0.15">
      <c r="A1590">
        <v>1595</v>
      </c>
      <c r="B1590" t="s">
        <v>2299</v>
      </c>
      <c r="C1590" t="s">
        <v>9443</v>
      </c>
      <c r="D1590" t="s">
        <v>311</v>
      </c>
      <c r="E1590" s="2" t="s">
        <v>231</v>
      </c>
      <c r="F1590" t="s">
        <v>13909</v>
      </c>
      <c r="G1590" s="2" t="s">
        <v>7194</v>
      </c>
      <c r="H1590" t="s">
        <v>13553</v>
      </c>
    </row>
    <row r="1591" spans="1:8" x14ac:dyDescent="0.15">
      <c r="A1591">
        <v>1596</v>
      </c>
      <c r="B1591" t="s">
        <v>2297</v>
      </c>
      <c r="C1591" t="s">
        <v>9444</v>
      </c>
      <c r="D1591" t="s">
        <v>311</v>
      </c>
      <c r="E1591" s="2" t="s">
        <v>231</v>
      </c>
      <c r="F1591" t="s">
        <v>13940</v>
      </c>
      <c r="G1591" s="2" t="s">
        <v>7195</v>
      </c>
      <c r="H1591" t="s">
        <v>13553</v>
      </c>
    </row>
    <row r="1592" spans="1:8" x14ac:dyDescent="0.15">
      <c r="A1592">
        <v>1597</v>
      </c>
      <c r="B1592" t="s">
        <v>2301</v>
      </c>
      <c r="C1592" t="s">
        <v>9445</v>
      </c>
      <c r="D1592" t="s">
        <v>311</v>
      </c>
      <c r="E1592" s="2" t="s">
        <v>231</v>
      </c>
      <c r="F1592" t="s">
        <v>13938</v>
      </c>
      <c r="G1592" s="2" t="s">
        <v>6674</v>
      </c>
      <c r="H1592" t="s">
        <v>13553</v>
      </c>
    </row>
    <row r="1593" spans="1:8" x14ac:dyDescent="0.15">
      <c r="A1593">
        <v>1598</v>
      </c>
      <c r="B1593" t="s">
        <v>2949</v>
      </c>
      <c r="C1593" t="s">
        <v>9446</v>
      </c>
      <c r="D1593" t="s">
        <v>311</v>
      </c>
      <c r="E1593" s="2" t="s">
        <v>231</v>
      </c>
      <c r="F1593" t="s">
        <v>13907</v>
      </c>
      <c r="G1593" s="2" t="s">
        <v>7196</v>
      </c>
      <c r="H1593" t="s">
        <v>13553</v>
      </c>
    </row>
    <row r="1594" spans="1:8" x14ac:dyDescent="0.15">
      <c r="A1594">
        <v>1599</v>
      </c>
      <c r="B1594" t="s">
        <v>2283</v>
      </c>
      <c r="C1594" t="s">
        <v>9447</v>
      </c>
      <c r="D1594" t="s">
        <v>311</v>
      </c>
      <c r="E1594" s="2" t="s">
        <v>231</v>
      </c>
      <c r="F1594" t="s">
        <v>13910</v>
      </c>
      <c r="G1594" s="2" t="s">
        <v>6273</v>
      </c>
      <c r="H1594" t="s">
        <v>13553</v>
      </c>
    </row>
    <row r="1595" spans="1:8" x14ac:dyDescent="0.15">
      <c r="A1595">
        <v>1600</v>
      </c>
      <c r="B1595" t="s">
        <v>2300</v>
      </c>
      <c r="C1595" t="s">
        <v>9448</v>
      </c>
      <c r="D1595" t="s">
        <v>311</v>
      </c>
      <c r="E1595" s="2" t="s">
        <v>231</v>
      </c>
      <c r="F1595" t="s">
        <v>13925</v>
      </c>
      <c r="G1595" s="2" t="s">
        <v>6650</v>
      </c>
      <c r="H1595" t="s">
        <v>13553</v>
      </c>
    </row>
    <row r="1596" spans="1:8" x14ac:dyDescent="0.15">
      <c r="A1596">
        <v>1601</v>
      </c>
      <c r="B1596" t="s">
        <v>3716</v>
      </c>
      <c r="C1596" t="s">
        <v>9449</v>
      </c>
      <c r="D1596" t="s">
        <v>311</v>
      </c>
      <c r="E1596" s="2" t="s">
        <v>230</v>
      </c>
      <c r="F1596" t="s">
        <v>13909</v>
      </c>
      <c r="G1596" s="2" t="s">
        <v>6344</v>
      </c>
      <c r="H1596" t="s">
        <v>13553</v>
      </c>
    </row>
    <row r="1597" spans="1:8" x14ac:dyDescent="0.15">
      <c r="A1597">
        <v>1602</v>
      </c>
      <c r="B1597" t="s">
        <v>3719</v>
      </c>
      <c r="C1597" t="s">
        <v>9450</v>
      </c>
      <c r="D1597" t="s">
        <v>311</v>
      </c>
      <c r="E1597" s="2" t="s">
        <v>230</v>
      </c>
      <c r="F1597" t="s">
        <v>13907</v>
      </c>
      <c r="G1597" s="2" t="s">
        <v>6814</v>
      </c>
      <c r="H1597" t="s">
        <v>13553</v>
      </c>
    </row>
    <row r="1598" spans="1:8" x14ac:dyDescent="0.15">
      <c r="A1598">
        <v>1603</v>
      </c>
      <c r="B1598" t="s">
        <v>3715</v>
      </c>
      <c r="C1598" t="s">
        <v>9451</v>
      </c>
      <c r="D1598" t="s">
        <v>311</v>
      </c>
      <c r="E1598" s="2" t="s">
        <v>230</v>
      </c>
      <c r="F1598" t="s">
        <v>13917</v>
      </c>
      <c r="G1598" s="2" t="s">
        <v>7197</v>
      </c>
      <c r="H1598" t="s">
        <v>13553</v>
      </c>
    </row>
    <row r="1599" spans="1:8" x14ac:dyDescent="0.15">
      <c r="A1599">
        <v>1604</v>
      </c>
      <c r="B1599" t="s">
        <v>3717</v>
      </c>
      <c r="C1599" t="s">
        <v>9452</v>
      </c>
      <c r="D1599" t="s">
        <v>311</v>
      </c>
      <c r="E1599" s="2" t="s">
        <v>230</v>
      </c>
      <c r="F1599" t="s">
        <v>13909</v>
      </c>
      <c r="G1599" s="2" t="s">
        <v>7198</v>
      </c>
      <c r="H1599" t="s">
        <v>13553</v>
      </c>
    </row>
    <row r="1600" spans="1:8" x14ac:dyDescent="0.15">
      <c r="A1600">
        <v>1605</v>
      </c>
      <c r="B1600" t="s">
        <v>3722</v>
      </c>
      <c r="C1600" t="s">
        <v>9453</v>
      </c>
      <c r="D1600" t="s">
        <v>311</v>
      </c>
      <c r="E1600" s="2" t="s">
        <v>230</v>
      </c>
      <c r="F1600" t="s">
        <v>13921</v>
      </c>
      <c r="G1600" s="2" t="s">
        <v>7199</v>
      </c>
      <c r="H1600" t="s">
        <v>13553</v>
      </c>
    </row>
    <row r="1601" spans="1:8" x14ac:dyDescent="0.15">
      <c r="A1601">
        <v>1606</v>
      </c>
      <c r="B1601" t="s">
        <v>3721</v>
      </c>
      <c r="C1601" t="s">
        <v>9454</v>
      </c>
      <c r="D1601" t="s">
        <v>311</v>
      </c>
      <c r="E1601" s="2" t="s">
        <v>230</v>
      </c>
      <c r="F1601" t="s">
        <v>13910</v>
      </c>
      <c r="G1601" s="2" t="s">
        <v>6899</v>
      </c>
      <c r="H1601" t="s">
        <v>13553</v>
      </c>
    </row>
    <row r="1602" spans="1:8" x14ac:dyDescent="0.15">
      <c r="A1602">
        <v>1607</v>
      </c>
      <c r="B1602" t="s">
        <v>3720</v>
      </c>
      <c r="C1602" t="s">
        <v>9455</v>
      </c>
      <c r="D1602" t="s">
        <v>311</v>
      </c>
      <c r="E1602" s="2" t="s">
        <v>230</v>
      </c>
      <c r="F1602" t="s">
        <v>13907</v>
      </c>
      <c r="G1602" s="2" t="s">
        <v>7200</v>
      </c>
      <c r="H1602" t="s">
        <v>13553</v>
      </c>
    </row>
    <row r="1603" spans="1:8" x14ac:dyDescent="0.15">
      <c r="A1603">
        <v>1608</v>
      </c>
      <c r="B1603" t="s">
        <v>3718</v>
      </c>
      <c r="C1603" t="s">
        <v>9456</v>
      </c>
      <c r="D1603" t="s">
        <v>311</v>
      </c>
      <c r="E1603" s="2" t="s">
        <v>230</v>
      </c>
      <c r="F1603" t="s">
        <v>13907</v>
      </c>
      <c r="G1603" s="2" t="s">
        <v>6812</v>
      </c>
      <c r="H1603" t="s">
        <v>13553</v>
      </c>
    </row>
    <row r="1604" spans="1:8" x14ac:dyDescent="0.15">
      <c r="A1604">
        <v>1609</v>
      </c>
      <c r="B1604" t="s">
        <v>4558</v>
      </c>
      <c r="C1604" t="s">
        <v>9457</v>
      </c>
      <c r="D1604" t="s">
        <v>311</v>
      </c>
      <c r="E1604" s="2" t="s">
        <v>232</v>
      </c>
      <c r="F1604" t="s">
        <v>13910</v>
      </c>
      <c r="G1604" s="2" t="s">
        <v>7201</v>
      </c>
      <c r="H1604" t="s">
        <v>13553</v>
      </c>
    </row>
    <row r="1605" spans="1:8" x14ac:dyDescent="0.15">
      <c r="A1605">
        <v>1610</v>
      </c>
      <c r="B1605" t="s">
        <v>2307</v>
      </c>
      <c r="C1605" t="s">
        <v>9458</v>
      </c>
      <c r="D1605" t="s">
        <v>311</v>
      </c>
      <c r="E1605" s="2" t="s">
        <v>231</v>
      </c>
      <c r="F1605" t="s">
        <v>13907</v>
      </c>
      <c r="G1605" s="2" t="s">
        <v>6827</v>
      </c>
      <c r="H1605" t="s">
        <v>13553</v>
      </c>
    </row>
    <row r="1606" spans="1:8" x14ac:dyDescent="0.15">
      <c r="A1606">
        <v>1611</v>
      </c>
      <c r="B1606" t="s">
        <v>3702</v>
      </c>
      <c r="C1606" t="s">
        <v>9459</v>
      </c>
      <c r="D1606" t="s">
        <v>311</v>
      </c>
      <c r="E1606" s="2" t="s">
        <v>230</v>
      </c>
      <c r="F1606" t="s">
        <v>13931</v>
      </c>
      <c r="G1606" s="2" t="s">
        <v>7180</v>
      </c>
      <c r="H1606" t="s">
        <v>13553</v>
      </c>
    </row>
    <row r="1607" spans="1:8" x14ac:dyDescent="0.15">
      <c r="A1607">
        <v>1612</v>
      </c>
      <c r="B1607" t="s">
        <v>3701</v>
      </c>
      <c r="C1607" t="s">
        <v>9460</v>
      </c>
      <c r="D1607" t="s">
        <v>311</v>
      </c>
      <c r="E1607" s="2" t="s">
        <v>230</v>
      </c>
      <c r="F1607" t="s">
        <v>13927</v>
      </c>
      <c r="G1607" s="2" t="s">
        <v>6814</v>
      </c>
      <c r="H1607" t="s">
        <v>13553</v>
      </c>
    </row>
    <row r="1608" spans="1:8" x14ac:dyDescent="0.15">
      <c r="A1608">
        <v>1613</v>
      </c>
      <c r="B1608" t="s">
        <v>3704</v>
      </c>
      <c r="C1608" t="s">
        <v>9461</v>
      </c>
      <c r="D1608" t="s">
        <v>311</v>
      </c>
      <c r="E1608" s="2" t="s">
        <v>230</v>
      </c>
      <c r="F1608" t="s">
        <v>13910</v>
      </c>
      <c r="G1608" s="2" t="s">
        <v>6652</v>
      </c>
      <c r="H1608" t="s">
        <v>13553</v>
      </c>
    </row>
    <row r="1609" spans="1:8" x14ac:dyDescent="0.15">
      <c r="A1609">
        <v>1614</v>
      </c>
      <c r="B1609" t="s">
        <v>3703</v>
      </c>
      <c r="C1609" t="s">
        <v>9462</v>
      </c>
      <c r="D1609" t="s">
        <v>311</v>
      </c>
      <c r="E1609" s="2" t="s">
        <v>230</v>
      </c>
      <c r="F1609" t="s">
        <v>13909</v>
      </c>
      <c r="G1609" s="2" t="s">
        <v>7202</v>
      </c>
      <c r="H1609" t="s">
        <v>13553</v>
      </c>
    </row>
    <row r="1610" spans="1:8" x14ac:dyDescent="0.15">
      <c r="A1610">
        <v>1615</v>
      </c>
      <c r="B1610" t="s">
        <v>2287</v>
      </c>
      <c r="C1610" t="s">
        <v>9463</v>
      </c>
      <c r="D1610" t="s">
        <v>311</v>
      </c>
      <c r="E1610" s="2" t="s">
        <v>231</v>
      </c>
      <c r="F1610" t="s">
        <v>13948</v>
      </c>
      <c r="G1610" s="2" t="s">
        <v>7020</v>
      </c>
      <c r="H1610" t="s">
        <v>13553</v>
      </c>
    </row>
    <row r="1611" spans="1:8" x14ac:dyDescent="0.15">
      <c r="A1611">
        <v>1616</v>
      </c>
      <c r="B1611" t="s">
        <v>4559</v>
      </c>
      <c r="C1611" t="s">
        <v>9464</v>
      </c>
      <c r="D1611" t="s">
        <v>311</v>
      </c>
      <c r="E1611" s="2" t="s">
        <v>231</v>
      </c>
      <c r="F1611" t="s">
        <v>13912</v>
      </c>
      <c r="G1611" s="2" t="s">
        <v>6680</v>
      </c>
      <c r="H1611" t="s">
        <v>13553</v>
      </c>
    </row>
    <row r="1612" spans="1:8" x14ac:dyDescent="0.15">
      <c r="A1612">
        <v>1617</v>
      </c>
      <c r="B1612" t="s">
        <v>616</v>
      </c>
      <c r="C1612" t="s">
        <v>9465</v>
      </c>
      <c r="D1612" t="s">
        <v>311</v>
      </c>
      <c r="E1612" s="2" t="s">
        <v>232</v>
      </c>
      <c r="F1612" t="s">
        <v>13910</v>
      </c>
      <c r="G1612" s="2" t="s">
        <v>7203</v>
      </c>
      <c r="H1612" t="s">
        <v>13553</v>
      </c>
    </row>
    <row r="1613" spans="1:8" x14ac:dyDescent="0.15">
      <c r="A1613">
        <v>1618</v>
      </c>
      <c r="B1613" t="s">
        <v>622</v>
      </c>
      <c r="C1613" t="s">
        <v>9466</v>
      </c>
      <c r="D1613" t="s">
        <v>311</v>
      </c>
      <c r="E1613" s="2" t="s">
        <v>232</v>
      </c>
      <c r="F1613" t="s">
        <v>13924</v>
      </c>
      <c r="G1613" s="2" t="s">
        <v>7184</v>
      </c>
      <c r="H1613" t="s">
        <v>13553</v>
      </c>
    </row>
    <row r="1614" spans="1:8" x14ac:dyDescent="0.15">
      <c r="A1614">
        <v>1619</v>
      </c>
      <c r="B1614" t="s">
        <v>621</v>
      </c>
      <c r="C1614" t="s">
        <v>9467</v>
      </c>
      <c r="D1614" t="s">
        <v>311</v>
      </c>
      <c r="E1614" s="2" t="s">
        <v>232</v>
      </c>
      <c r="F1614" t="s">
        <v>13921</v>
      </c>
      <c r="G1614" s="2" t="s">
        <v>6256</v>
      </c>
      <c r="H1614" t="s">
        <v>13553</v>
      </c>
    </row>
    <row r="1615" spans="1:8" x14ac:dyDescent="0.15">
      <c r="A1615">
        <v>1620</v>
      </c>
      <c r="B1615" t="s">
        <v>4560</v>
      </c>
      <c r="C1615" t="s">
        <v>9468</v>
      </c>
      <c r="D1615" t="s">
        <v>311</v>
      </c>
      <c r="E1615" s="2" t="s">
        <v>232</v>
      </c>
      <c r="F1615" t="s">
        <v>13910</v>
      </c>
      <c r="G1615" s="2" t="s">
        <v>7106</v>
      </c>
      <c r="H1615" t="s">
        <v>13553</v>
      </c>
    </row>
    <row r="1616" spans="1:8" x14ac:dyDescent="0.15">
      <c r="A1616">
        <v>1621</v>
      </c>
      <c r="B1616" t="s">
        <v>619</v>
      </c>
      <c r="C1616" t="s">
        <v>9469</v>
      </c>
      <c r="D1616" t="s">
        <v>311</v>
      </c>
      <c r="E1616" s="2" t="s">
        <v>232</v>
      </c>
      <c r="F1616" t="s">
        <v>13942</v>
      </c>
      <c r="G1616" s="2" t="s">
        <v>7204</v>
      </c>
      <c r="H1616" t="s">
        <v>13553</v>
      </c>
    </row>
    <row r="1617" spans="1:8" x14ac:dyDescent="0.15">
      <c r="A1617">
        <v>1622</v>
      </c>
      <c r="B1617" t="s">
        <v>617</v>
      </c>
      <c r="C1617" t="s">
        <v>9470</v>
      </c>
      <c r="D1617" t="s">
        <v>311</v>
      </c>
      <c r="E1617" s="2" t="s">
        <v>232</v>
      </c>
      <c r="F1617" t="s">
        <v>13909</v>
      </c>
      <c r="G1617" s="2" t="s">
        <v>7205</v>
      </c>
      <c r="H1617" t="s">
        <v>13553</v>
      </c>
    </row>
    <row r="1618" spans="1:8" x14ac:dyDescent="0.15">
      <c r="A1618">
        <v>1623</v>
      </c>
      <c r="B1618" t="s">
        <v>620</v>
      </c>
      <c r="C1618" t="s">
        <v>9471</v>
      </c>
      <c r="D1618" t="s">
        <v>311</v>
      </c>
      <c r="E1618" s="2" t="s">
        <v>232</v>
      </c>
      <c r="F1618" t="s">
        <v>13910</v>
      </c>
      <c r="G1618" s="2" t="s">
        <v>7206</v>
      </c>
      <c r="H1618" t="s">
        <v>13553</v>
      </c>
    </row>
    <row r="1619" spans="1:8" x14ac:dyDescent="0.15">
      <c r="A1619">
        <v>1624</v>
      </c>
      <c r="B1619" t="s">
        <v>614</v>
      </c>
      <c r="C1619" t="s">
        <v>9472</v>
      </c>
      <c r="D1619" t="s">
        <v>311</v>
      </c>
      <c r="E1619" s="2" t="s">
        <v>232</v>
      </c>
      <c r="F1619" t="s">
        <v>13906</v>
      </c>
      <c r="G1619" s="2" t="s">
        <v>6265</v>
      </c>
      <c r="H1619" t="s">
        <v>13553</v>
      </c>
    </row>
    <row r="1620" spans="1:8" x14ac:dyDescent="0.15">
      <c r="A1620">
        <v>1625</v>
      </c>
      <c r="B1620" t="s">
        <v>623</v>
      </c>
      <c r="C1620" t="s">
        <v>9473</v>
      </c>
      <c r="D1620" t="s">
        <v>311</v>
      </c>
      <c r="E1620" s="2" t="s">
        <v>232</v>
      </c>
      <c r="F1620" t="s">
        <v>13948</v>
      </c>
      <c r="G1620" s="2" t="s">
        <v>6614</v>
      </c>
      <c r="H1620" t="s">
        <v>13553</v>
      </c>
    </row>
    <row r="1621" spans="1:8" x14ac:dyDescent="0.15">
      <c r="A1621">
        <v>1626</v>
      </c>
      <c r="B1621" t="s">
        <v>618</v>
      </c>
      <c r="C1621" t="s">
        <v>9474</v>
      </c>
      <c r="D1621" t="s">
        <v>311</v>
      </c>
      <c r="E1621" s="2" t="s">
        <v>232</v>
      </c>
      <c r="F1621" t="s">
        <v>13917</v>
      </c>
      <c r="G1621" s="2" t="s">
        <v>7048</v>
      </c>
      <c r="H1621" t="s">
        <v>13553</v>
      </c>
    </row>
    <row r="1622" spans="1:8" x14ac:dyDescent="0.15">
      <c r="A1622">
        <v>1627</v>
      </c>
      <c r="B1622" t="s">
        <v>2291</v>
      </c>
      <c r="C1622" t="s">
        <v>9475</v>
      </c>
      <c r="D1622" t="s">
        <v>311</v>
      </c>
      <c r="E1622" s="2" t="s">
        <v>231</v>
      </c>
      <c r="F1622" t="s">
        <v>13948</v>
      </c>
      <c r="G1622" s="2" t="s">
        <v>6322</v>
      </c>
      <c r="H1622" t="s">
        <v>13553</v>
      </c>
    </row>
    <row r="1623" spans="1:8" x14ac:dyDescent="0.15">
      <c r="A1623">
        <v>1628</v>
      </c>
      <c r="B1623" t="s">
        <v>2292</v>
      </c>
      <c r="C1623" t="s">
        <v>9476</v>
      </c>
      <c r="D1623" t="s">
        <v>311</v>
      </c>
      <c r="E1623" s="2" t="s">
        <v>231</v>
      </c>
      <c r="F1623" t="s">
        <v>13948</v>
      </c>
      <c r="G1623" s="2" t="s">
        <v>7018</v>
      </c>
      <c r="H1623" t="s">
        <v>13553</v>
      </c>
    </row>
    <row r="1624" spans="1:8" x14ac:dyDescent="0.15">
      <c r="A1624">
        <v>1629</v>
      </c>
      <c r="B1624" t="s">
        <v>2290</v>
      </c>
      <c r="C1624" t="s">
        <v>9477</v>
      </c>
      <c r="D1624" t="s">
        <v>311</v>
      </c>
      <c r="E1624" s="2" t="s">
        <v>231</v>
      </c>
      <c r="F1624" t="s">
        <v>13934</v>
      </c>
      <c r="G1624" s="2" t="s">
        <v>7207</v>
      </c>
      <c r="H1624" t="s">
        <v>13553</v>
      </c>
    </row>
    <row r="1625" spans="1:8" x14ac:dyDescent="0.15">
      <c r="A1625">
        <v>1630</v>
      </c>
      <c r="B1625" t="s">
        <v>2289</v>
      </c>
      <c r="C1625" t="s">
        <v>9478</v>
      </c>
      <c r="D1625" t="s">
        <v>311</v>
      </c>
      <c r="E1625" s="2" t="s">
        <v>231</v>
      </c>
      <c r="F1625" t="s">
        <v>13931</v>
      </c>
      <c r="G1625" s="2" t="s">
        <v>7208</v>
      </c>
      <c r="H1625" t="s">
        <v>13553</v>
      </c>
    </row>
    <row r="1626" spans="1:8" x14ac:dyDescent="0.15">
      <c r="A1626">
        <v>1631</v>
      </c>
      <c r="B1626" t="s">
        <v>2274</v>
      </c>
      <c r="C1626" t="s">
        <v>9479</v>
      </c>
      <c r="D1626" t="s">
        <v>311</v>
      </c>
      <c r="E1626" s="2" t="s">
        <v>231</v>
      </c>
      <c r="F1626" t="s">
        <v>13910</v>
      </c>
      <c r="G1626" s="2" t="s">
        <v>7209</v>
      </c>
      <c r="H1626" t="s">
        <v>13553</v>
      </c>
    </row>
    <row r="1627" spans="1:8" x14ac:dyDescent="0.15">
      <c r="A1627">
        <v>1632</v>
      </c>
      <c r="B1627" t="s">
        <v>2294</v>
      </c>
      <c r="C1627" t="s">
        <v>9480</v>
      </c>
      <c r="D1627" t="s">
        <v>311</v>
      </c>
      <c r="E1627" s="2" t="s">
        <v>231</v>
      </c>
      <c r="F1627" t="s">
        <v>13907</v>
      </c>
      <c r="G1627" s="2" t="s">
        <v>6925</v>
      </c>
      <c r="H1627" t="s">
        <v>13553</v>
      </c>
    </row>
    <row r="1628" spans="1:8" x14ac:dyDescent="0.15">
      <c r="A1628">
        <v>1633</v>
      </c>
      <c r="B1628" t="s">
        <v>2295</v>
      </c>
      <c r="C1628" t="s">
        <v>9481</v>
      </c>
      <c r="D1628" t="s">
        <v>311</v>
      </c>
      <c r="E1628" s="2" t="s">
        <v>231</v>
      </c>
      <c r="F1628" t="s">
        <v>27</v>
      </c>
      <c r="G1628" s="2" t="s">
        <v>6341</v>
      </c>
      <c r="H1628" t="s">
        <v>13553</v>
      </c>
    </row>
    <row r="1629" spans="1:8" x14ac:dyDescent="0.15">
      <c r="A1629">
        <v>1634</v>
      </c>
      <c r="B1629" t="s">
        <v>3706</v>
      </c>
      <c r="C1629" t="s">
        <v>9482</v>
      </c>
      <c r="D1629" t="s">
        <v>311</v>
      </c>
      <c r="E1629" s="2" t="s">
        <v>230</v>
      </c>
      <c r="F1629" t="s">
        <v>13913</v>
      </c>
      <c r="G1629" s="2" t="s">
        <v>6294</v>
      </c>
      <c r="H1629" t="s">
        <v>13553</v>
      </c>
    </row>
    <row r="1630" spans="1:8" x14ac:dyDescent="0.15">
      <c r="A1630">
        <v>1635</v>
      </c>
      <c r="B1630" t="s">
        <v>3712</v>
      </c>
      <c r="C1630" t="s">
        <v>9483</v>
      </c>
      <c r="D1630" t="s">
        <v>311</v>
      </c>
      <c r="E1630" s="2" t="s">
        <v>230</v>
      </c>
      <c r="F1630" t="s">
        <v>13923</v>
      </c>
      <c r="G1630" s="2" t="s">
        <v>6645</v>
      </c>
      <c r="H1630" t="s">
        <v>13553</v>
      </c>
    </row>
    <row r="1631" spans="1:8" x14ac:dyDescent="0.15">
      <c r="A1631">
        <v>1636</v>
      </c>
      <c r="B1631" t="s">
        <v>3708</v>
      </c>
      <c r="C1631" t="s">
        <v>9484</v>
      </c>
      <c r="D1631" t="s">
        <v>311</v>
      </c>
      <c r="E1631" s="2" t="s">
        <v>230</v>
      </c>
      <c r="F1631" t="s">
        <v>13938</v>
      </c>
      <c r="G1631" s="2" t="s">
        <v>7210</v>
      </c>
      <c r="H1631" t="s">
        <v>13553</v>
      </c>
    </row>
    <row r="1632" spans="1:8" x14ac:dyDescent="0.15">
      <c r="A1632">
        <v>1637</v>
      </c>
      <c r="B1632" t="s">
        <v>3709</v>
      </c>
      <c r="C1632" t="s">
        <v>9485</v>
      </c>
      <c r="D1632" t="s">
        <v>311</v>
      </c>
      <c r="E1632" s="2" t="s">
        <v>230</v>
      </c>
      <c r="F1632" t="s">
        <v>13931</v>
      </c>
      <c r="G1632" s="2" t="s">
        <v>6785</v>
      </c>
      <c r="H1632" t="s">
        <v>13553</v>
      </c>
    </row>
    <row r="1633" spans="1:8" x14ac:dyDescent="0.15">
      <c r="A1633">
        <v>1638</v>
      </c>
      <c r="B1633" t="s">
        <v>3713</v>
      </c>
      <c r="C1633" t="s">
        <v>9486</v>
      </c>
      <c r="D1633" t="s">
        <v>311</v>
      </c>
      <c r="E1633" s="2" t="s">
        <v>230</v>
      </c>
      <c r="F1633" t="s">
        <v>13948</v>
      </c>
      <c r="G1633" s="2" t="s">
        <v>6558</v>
      </c>
      <c r="H1633" t="s">
        <v>13553</v>
      </c>
    </row>
    <row r="1634" spans="1:8" x14ac:dyDescent="0.15">
      <c r="A1634">
        <v>1639</v>
      </c>
      <c r="B1634" t="s">
        <v>3714</v>
      </c>
      <c r="C1634" t="s">
        <v>9487</v>
      </c>
      <c r="D1634" t="s">
        <v>311</v>
      </c>
      <c r="E1634" s="2" t="s">
        <v>230</v>
      </c>
      <c r="F1634" t="s">
        <v>13931</v>
      </c>
      <c r="G1634" s="2" t="s">
        <v>6787</v>
      </c>
      <c r="H1634" t="s">
        <v>13553</v>
      </c>
    </row>
    <row r="1635" spans="1:8" x14ac:dyDescent="0.15">
      <c r="A1635">
        <v>1640</v>
      </c>
      <c r="B1635" t="s">
        <v>3707</v>
      </c>
      <c r="C1635" t="s">
        <v>9488</v>
      </c>
      <c r="D1635" t="s">
        <v>311</v>
      </c>
      <c r="E1635" s="2" t="s">
        <v>230</v>
      </c>
      <c r="F1635" t="s">
        <v>13906</v>
      </c>
      <c r="G1635" s="2" t="s">
        <v>6592</v>
      </c>
      <c r="H1635" t="s">
        <v>13553</v>
      </c>
    </row>
    <row r="1636" spans="1:8" x14ac:dyDescent="0.15">
      <c r="A1636">
        <v>1641</v>
      </c>
      <c r="B1636" t="s">
        <v>3723</v>
      </c>
      <c r="C1636" t="s">
        <v>9489</v>
      </c>
      <c r="D1636" t="s">
        <v>311</v>
      </c>
      <c r="E1636" s="2" t="s">
        <v>230</v>
      </c>
      <c r="F1636" t="s">
        <v>13910</v>
      </c>
      <c r="G1636" s="2" t="s">
        <v>7211</v>
      </c>
      <c r="H1636" t="s">
        <v>13553</v>
      </c>
    </row>
    <row r="1637" spans="1:8" x14ac:dyDescent="0.15">
      <c r="A1637">
        <v>1642</v>
      </c>
      <c r="B1637" t="s">
        <v>3700</v>
      </c>
      <c r="C1637" t="s">
        <v>9490</v>
      </c>
      <c r="D1637" t="s">
        <v>311</v>
      </c>
      <c r="E1637" s="2" t="s">
        <v>230</v>
      </c>
      <c r="F1637" t="s">
        <v>13948</v>
      </c>
      <c r="G1637" s="2" t="s">
        <v>6295</v>
      </c>
      <c r="H1637" t="s">
        <v>13553</v>
      </c>
    </row>
    <row r="1638" spans="1:8" x14ac:dyDescent="0.15">
      <c r="A1638">
        <v>1643</v>
      </c>
      <c r="B1638" t="s">
        <v>3705</v>
      </c>
      <c r="C1638" t="s">
        <v>9491</v>
      </c>
      <c r="D1638" t="s">
        <v>311</v>
      </c>
      <c r="E1638" s="2" t="s">
        <v>230</v>
      </c>
      <c r="F1638" t="s">
        <v>13917</v>
      </c>
      <c r="G1638" s="2" t="s">
        <v>6497</v>
      </c>
      <c r="H1638" t="s">
        <v>13553</v>
      </c>
    </row>
    <row r="1639" spans="1:8" x14ac:dyDescent="0.15">
      <c r="A1639">
        <v>1644</v>
      </c>
      <c r="B1639" t="s">
        <v>3728</v>
      </c>
      <c r="C1639" t="s">
        <v>9492</v>
      </c>
      <c r="D1639" t="s">
        <v>311</v>
      </c>
      <c r="E1639" s="2" t="s">
        <v>230</v>
      </c>
      <c r="F1639" t="s">
        <v>13910</v>
      </c>
      <c r="G1639" s="2" t="s">
        <v>6507</v>
      </c>
      <c r="H1639" t="s">
        <v>13553</v>
      </c>
    </row>
    <row r="1640" spans="1:8" x14ac:dyDescent="0.15">
      <c r="A1640">
        <v>1645</v>
      </c>
      <c r="B1640" t="s">
        <v>3711</v>
      </c>
      <c r="C1640" t="s">
        <v>9493</v>
      </c>
      <c r="D1640" t="s">
        <v>311</v>
      </c>
      <c r="E1640" s="2" t="s">
        <v>230</v>
      </c>
      <c r="F1640" t="s">
        <v>27</v>
      </c>
      <c r="G1640" s="2" t="s">
        <v>6326</v>
      </c>
      <c r="H1640" t="s">
        <v>13553</v>
      </c>
    </row>
    <row r="1641" spans="1:8" x14ac:dyDescent="0.15">
      <c r="A1641">
        <v>1646</v>
      </c>
      <c r="B1641" t="s">
        <v>3710</v>
      </c>
      <c r="C1641" t="s">
        <v>9494</v>
      </c>
      <c r="D1641" t="s">
        <v>311</v>
      </c>
      <c r="E1641" s="2" t="s">
        <v>230</v>
      </c>
      <c r="F1641" t="s">
        <v>13932</v>
      </c>
      <c r="G1641" s="2" t="s">
        <v>6414</v>
      </c>
      <c r="H1641" t="s">
        <v>13553</v>
      </c>
    </row>
    <row r="1642" spans="1:8" x14ac:dyDescent="0.15">
      <c r="A1642">
        <v>1647</v>
      </c>
      <c r="B1642" t="s">
        <v>3727</v>
      </c>
      <c r="C1642" t="s">
        <v>9495</v>
      </c>
      <c r="D1642" t="s">
        <v>311</v>
      </c>
      <c r="E1642" s="2" t="s">
        <v>230</v>
      </c>
      <c r="F1642" t="s">
        <v>13910</v>
      </c>
      <c r="G1642" s="2" t="s">
        <v>6646</v>
      </c>
      <c r="H1642" t="s">
        <v>13553</v>
      </c>
    </row>
    <row r="1643" spans="1:8" x14ac:dyDescent="0.15">
      <c r="A1643">
        <v>1648</v>
      </c>
      <c r="B1643" t="s">
        <v>631</v>
      </c>
      <c r="C1643" t="s">
        <v>9496</v>
      </c>
      <c r="D1643" t="s">
        <v>311</v>
      </c>
      <c r="E1643" s="2" t="s">
        <v>232</v>
      </c>
      <c r="F1643" t="s">
        <v>13921</v>
      </c>
      <c r="G1643" s="2" t="s">
        <v>7212</v>
      </c>
      <c r="H1643" t="s">
        <v>13553</v>
      </c>
    </row>
    <row r="1644" spans="1:8" x14ac:dyDescent="0.15">
      <c r="A1644">
        <v>1649</v>
      </c>
      <c r="B1644" t="s">
        <v>2293</v>
      </c>
      <c r="C1644" t="s">
        <v>9497</v>
      </c>
      <c r="D1644" t="s">
        <v>311</v>
      </c>
      <c r="E1644" s="2" t="s">
        <v>231</v>
      </c>
      <c r="F1644" t="s">
        <v>13948</v>
      </c>
      <c r="G1644" s="2" t="s">
        <v>6760</v>
      </c>
      <c r="H1644" t="s">
        <v>13553</v>
      </c>
    </row>
    <row r="1645" spans="1:8" x14ac:dyDescent="0.15">
      <c r="A1645">
        <v>1650</v>
      </c>
      <c r="B1645" t="s">
        <v>615</v>
      </c>
      <c r="C1645" t="s">
        <v>9498</v>
      </c>
      <c r="D1645" t="s">
        <v>311</v>
      </c>
      <c r="E1645" s="2" t="s">
        <v>232</v>
      </c>
      <c r="F1645" t="s">
        <v>27</v>
      </c>
      <c r="G1645" s="2" t="s">
        <v>7213</v>
      </c>
      <c r="H1645" t="s">
        <v>13553</v>
      </c>
    </row>
    <row r="1646" spans="1:8" x14ac:dyDescent="0.15">
      <c r="A1646">
        <v>1651</v>
      </c>
      <c r="B1646" t="s">
        <v>3725</v>
      </c>
      <c r="C1646" t="s">
        <v>9499</v>
      </c>
      <c r="D1646" t="s">
        <v>311</v>
      </c>
      <c r="E1646" s="2" t="s">
        <v>230</v>
      </c>
      <c r="F1646" t="s">
        <v>13931</v>
      </c>
      <c r="G1646" s="2" t="s">
        <v>6784</v>
      </c>
      <c r="H1646" t="s">
        <v>13553</v>
      </c>
    </row>
    <row r="1647" spans="1:8" x14ac:dyDescent="0.15">
      <c r="A1647">
        <v>1652</v>
      </c>
      <c r="B1647" t="s">
        <v>2281</v>
      </c>
      <c r="C1647" t="s">
        <v>9500</v>
      </c>
      <c r="D1647" t="s">
        <v>311</v>
      </c>
      <c r="E1647" s="2" t="s">
        <v>231</v>
      </c>
      <c r="F1647" t="s">
        <v>13934</v>
      </c>
      <c r="G1647" s="2" t="s">
        <v>6724</v>
      </c>
      <c r="H1647" t="s">
        <v>13553</v>
      </c>
    </row>
    <row r="1648" spans="1:8" x14ac:dyDescent="0.15">
      <c r="A1648">
        <v>1653</v>
      </c>
      <c r="B1648" t="s">
        <v>2275</v>
      </c>
      <c r="C1648" t="s">
        <v>9501</v>
      </c>
      <c r="D1648" t="s">
        <v>311</v>
      </c>
      <c r="E1648" s="2" t="s">
        <v>231</v>
      </c>
      <c r="F1648" t="s">
        <v>13931</v>
      </c>
      <c r="G1648" s="2" t="s">
        <v>7214</v>
      </c>
      <c r="H1648" t="s">
        <v>13553</v>
      </c>
    </row>
    <row r="1649" spans="1:8" x14ac:dyDescent="0.15">
      <c r="A1649">
        <v>1654</v>
      </c>
      <c r="B1649" t="s">
        <v>3686</v>
      </c>
      <c r="C1649" t="s">
        <v>9502</v>
      </c>
      <c r="D1649" t="s">
        <v>311</v>
      </c>
      <c r="E1649" s="2" t="s">
        <v>230</v>
      </c>
      <c r="F1649" t="s">
        <v>13917</v>
      </c>
      <c r="G1649" s="2" t="s">
        <v>7215</v>
      </c>
      <c r="H1649" t="s">
        <v>13553</v>
      </c>
    </row>
    <row r="1650" spans="1:8" x14ac:dyDescent="0.15">
      <c r="A1650">
        <v>1655</v>
      </c>
      <c r="B1650" t="s">
        <v>3689</v>
      </c>
      <c r="C1650" t="s">
        <v>9503</v>
      </c>
      <c r="D1650" t="s">
        <v>311</v>
      </c>
      <c r="E1650" s="2" t="s">
        <v>230</v>
      </c>
      <c r="F1650" t="s">
        <v>13935</v>
      </c>
      <c r="G1650" s="2" t="s">
        <v>7216</v>
      </c>
      <c r="H1650" t="s">
        <v>13553</v>
      </c>
    </row>
    <row r="1651" spans="1:8" x14ac:dyDescent="0.15">
      <c r="A1651">
        <v>1656</v>
      </c>
      <c r="B1651" t="s">
        <v>3726</v>
      </c>
      <c r="C1651" t="s">
        <v>9504</v>
      </c>
      <c r="D1651" t="s">
        <v>311</v>
      </c>
      <c r="E1651" s="2" t="s">
        <v>230</v>
      </c>
      <c r="F1651" t="s">
        <v>13927</v>
      </c>
      <c r="G1651" s="2" t="s">
        <v>6940</v>
      </c>
      <c r="H1651" t="s">
        <v>13553</v>
      </c>
    </row>
    <row r="1652" spans="1:8" x14ac:dyDescent="0.15">
      <c r="A1652">
        <v>1657</v>
      </c>
      <c r="B1652" t="s">
        <v>3688</v>
      </c>
      <c r="C1652" t="s">
        <v>9505</v>
      </c>
      <c r="D1652" t="s">
        <v>311</v>
      </c>
      <c r="E1652" s="2" t="s">
        <v>230</v>
      </c>
      <c r="F1652" t="s">
        <v>13921</v>
      </c>
      <c r="G1652" s="2" t="s">
        <v>7093</v>
      </c>
      <c r="H1652" t="s">
        <v>13553</v>
      </c>
    </row>
    <row r="1653" spans="1:8" x14ac:dyDescent="0.15">
      <c r="A1653">
        <v>1658</v>
      </c>
      <c r="B1653" t="s">
        <v>4561</v>
      </c>
      <c r="C1653" t="s">
        <v>9506</v>
      </c>
      <c r="D1653" t="s">
        <v>311</v>
      </c>
      <c r="E1653" s="2" t="s">
        <v>230</v>
      </c>
      <c r="F1653" t="s">
        <v>13910</v>
      </c>
      <c r="G1653" s="2" t="s">
        <v>6784</v>
      </c>
      <c r="H1653" t="s">
        <v>13553</v>
      </c>
    </row>
    <row r="1654" spans="1:8" x14ac:dyDescent="0.15">
      <c r="A1654">
        <v>1659</v>
      </c>
      <c r="B1654" t="s">
        <v>627</v>
      </c>
      <c r="C1654" t="s">
        <v>9507</v>
      </c>
      <c r="D1654" t="s">
        <v>311</v>
      </c>
      <c r="E1654" s="2" t="s">
        <v>232</v>
      </c>
      <c r="F1654" t="s">
        <v>13907</v>
      </c>
      <c r="G1654" s="2" t="s">
        <v>7217</v>
      </c>
      <c r="H1654" t="s">
        <v>13553</v>
      </c>
    </row>
    <row r="1655" spans="1:8" x14ac:dyDescent="0.15">
      <c r="A1655">
        <v>1660</v>
      </c>
      <c r="B1655" t="s">
        <v>4562</v>
      </c>
      <c r="C1655" t="s">
        <v>9508</v>
      </c>
      <c r="D1655" t="s">
        <v>311</v>
      </c>
      <c r="E1655" s="2" t="s">
        <v>230</v>
      </c>
      <c r="F1655" t="s">
        <v>13909</v>
      </c>
      <c r="G1655" s="2" t="s">
        <v>6825</v>
      </c>
      <c r="H1655" t="s">
        <v>13553</v>
      </c>
    </row>
    <row r="1656" spans="1:8" x14ac:dyDescent="0.15">
      <c r="A1656">
        <v>1661</v>
      </c>
      <c r="B1656" t="s">
        <v>2278</v>
      </c>
      <c r="C1656" t="s">
        <v>9509</v>
      </c>
      <c r="D1656" t="s">
        <v>311</v>
      </c>
      <c r="E1656" s="2" t="s">
        <v>231</v>
      </c>
      <c r="F1656" t="s">
        <v>13931</v>
      </c>
      <c r="G1656" s="2" t="s">
        <v>6854</v>
      </c>
      <c r="H1656" t="s">
        <v>13553</v>
      </c>
    </row>
    <row r="1657" spans="1:8" x14ac:dyDescent="0.15">
      <c r="A1657">
        <v>1662</v>
      </c>
      <c r="B1657" t="s">
        <v>626</v>
      </c>
      <c r="C1657" t="s">
        <v>9510</v>
      </c>
      <c r="D1657" t="s">
        <v>311</v>
      </c>
      <c r="E1657" s="2" t="s">
        <v>232</v>
      </c>
      <c r="F1657" t="s">
        <v>13907</v>
      </c>
      <c r="G1657" s="2" t="s">
        <v>7218</v>
      </c>
      <c r="H1657" t="s">
        <v>13553</v>
      </c>
    </row>
    <row r="1658" spans="1:8" x14ac:dyDescent="0.15">
      <c r="A1658">
        <v>1663</v>
      </c>
      <c r="B1658" t="s">
        <v>2276</v>
      </c>
      <c r="C1658" t="s">
        <v>9511</v>
      </c>
      <c r="D1658" t="s">
        <v>311</v>
      </c>
      <c r="E1658" s="2" t="s">
        <v>231</v>
      </c>
      <c r="F1658" t="s">
        <v>13931</v>
      </c>
      <c r="G1658" s="2" t="s">
        <v>6587</v>
      </c>
      <c r="H1658" t="s">
        <v>13553</v>
      </c>
    </row>
    <row r="1659" spans="1:8" x14ac:dyDescent="0.15">
      <c r="A1659">
        <v>1664</v>
      </c>
      <c r="B1659" t="s">
        <v>4563</v>
      </c>
      <c r="C1659" t="s">
        <v>9512</v>
      </c>
      <c r="D1659" t="s">
        <v>311</v>
      </c>
      <c r="E1659" s="2" t="s">
        <v>230</v>
      </c>
      <c r="F1659" t="s">
        <v>13907</v>
      </c>
      <c r="G1659" s="2" t="s">
        <v>7054</v>
      </c>
      <c r="H1659" t="s">
        <v>13553</v>
      </c>
    </row>
    <row r="1660" spans="1:8" x14ac:dyDescent="0.15">
      <c r="A1660">
        <v>1665</v>
      </c>
      <c r="B1660" t="s">
        <v>2280</v>
      </c>
      <c r="C1660" t="s">
        <v>9513</v>
      </c>
      <c r="D1660" t="s">
        <v>311</v>
      </c>
      <c r="E1660" s="2" t="s">
        <v>231</v>
      </c>
      <c r="F1660" t="s">
        <v>13910</v>
      </c>
      <c r="G1660" s="2" t="s">
        <v>6930</v>
      </c>
      <c r="H1660" t="s">
        <v>13553</v>
      </c>
    </row>
    <row r="1661" spans="1:8" x14ac:dyDescent="0.15">
      <c r="A1661">
        <v>1666</v>
      </c>
      <c r="B1661" t="s">
        <v>2277</v>
      </c>
      <c r="C1661" t="s">
        <v>9514</v>
      </c>
      <c r="D1661" t="s">
        <v>311</v>
      </c>
      <c r="E1661" s="2" t="s">
        <v>231</v>
      </c>
      <c r="F1661" t="s">
        <v>27</v>
      </c>
      <c r="G1661" s="2" t="s">
        <v>6856</v>
      </c>
      <c r="H1661" t="s">
        <v>13553</v>
      </c>
    </row>
    <row r="1662" spans="1:8" x14ac:dyDescent="0.15">
      <c r="A1662">
        <v>1667</v>
      </c>
      <c r="B1662" t="s">
        <v>2947</v>
      </c>
      <c r="C1662" t="s">
        <v>9515</v>
      </c>
      <c r="D1662" t="s">
        <v>311</v>
      </c>
      <c r="E1662" s="2" t="s">
        <v>231</v>
      </c>
      <c r="F1662" t="s">
        <v>13910</v>
      </c>
      <c r="G1662" s="2" t="s">
        <v>6586</v>
      </c>
      <c r="H1662" t="s">
        <v>13553</v>
      </c>
    </row>
    <row r="1663" spans="1:8" x14ac:dyDescent="0.15">
      <c r="A1663">
        <v>1668</v>
      </c>
      <c r="B1663" t="s">
        <v>3687</v>
      </c>
      <c r="C1663" t="s">
        <v>9516</v>
      </c>
      <c r="D1663" t="s">
        <v>311</v>
      </c>
      <c r="E1663" s="2" t="s">
        <v>230</v>
      </c>
      <c r="F1663" t="s">
        <v>13910</v>
      </c>
      <c r="G1663" s="2" t="s">
        <v>7219</v>
      </c>
      <c r="H1663" t="s">
        <v>13553</v>
      </c>
    </row>
    <row r="1664" spans="1:8" x14ac:dyDescent="0.15">
      <c r="A1664">
        <v>1669</v>
      </c>
      <c r="B1664" t="s">
        <v>4564</v>
      </c>
      <c r="C1664" t="s">
        <v>9517</v>
      </c>
      <c r="D1664" t="s">
        <v>13569</v>
      </c>
      <c r="E1664" s="2" t="s">
        <v>70</v>
      </c>
      <c r="F1664" t="s">
        <v>13932</v>
      </c>
      <c r="G1664" s="2" t="s">
        <v>7220</v>
      </c>
      <c r="H1664" t="s">
        <v>13553</v>
      </c>
    </row>
    <row r="1665" spans="1:8" x14ac:dyDescent="0.15">
      <c r="A1665">
        <v>1670</v>
      </c>
      <c r="B1665" t="s">
        <v>4565</v>
      </c>
      <c r="C1665" t="s">
        <v>9518</v>
      </c>
      <c r="D1665" t="s">
        <v>13569</v>
      </c>
      <c r="E1665" s="2" t="s">
        <v>70</v>
      </c>
      <c r="F1665" t="s">
        <v>13917</v>
      </c>
      <c r="G1665" s="2" t="s">
        <v>7084</v>
      </c>
      <c r="H1665" t="s">
        <v>13553</v>
      </c>
    </row>
    <row r="1666" spans="1:8" x14ac:dyDescent="0.15">
      <c r="A1666">
        <v>1671</v>
      </c>
      <c r="B1666" t="s">
        <v>4566</v>
      </c>
      <c r="C1666" t="s">
        <v>9519</v>
      </c>
      <c r="D1666" t="s">
        <v>13569</v>
      </c>
      <c r="E1666" s="2" t="s">
        <v>70</v>
      </c>
      <c r="F1666" t="s">
        <v>13917</v>
      </c>
      <c r="G1666" s="2" t="s">
        <v>7221</v>
      </c>
      <c r="H1666" t="s">
        <v>13553</v>
      </c>
    </row>
    <row r="1667" spans="1:8" x14ac:dyDescent="0.15">
      <c r="A1667">
        <v>1672</v>
      </c>
      <c r="B1667" t="s">
        <v>1000</v>
      </c>
      <c r="C1667" t="s">
        <v>9520</v>
      </c>
      <c r="D1667" t="s">
        <v>13569</v>
      </c>
      <c r="E1667" s="2" t="s">
        <v>67</v>
      </c>
      <c r="F1667" t="s">
        <v>13920</v>
      </c>
      <c r="G1667" s="2" t="s">
        <v>7222</v>
      </c>
      <c r="H1667" t="s">
        <v>13553</v>
      </c>
    </row>
    <row r="1668" spans="1:8" x14ac:dyDescent="0.15">
      <c r="A1668">
        <v>1673</v>
      </c>
      <c r="B1668" t="s">
        <v>999</v>
      </c>
      <c r="C1668" t="s">
        <v>9521</v>
      </c>
      <c r="D1668" t="s">
        <v>13569</v>
      </c>
      <c r="E1668" s="2" t="s">
        <v>67</v>
      </c>
      <c r="F1668" t="s">
        <v>13910</v>
      </c>
      <c r="G1668" s="2" t="s">
        <v>7223</v>
      </c>
      <c r="H1668" t="s">
        <v>13553</v>
      </c>
    </row>
    <row r="1669" spans="1:8" x14ac:dyDescent="0.15">
      <c r="A1669">
        <v>1674</v>
      </c>
      <c r="B1669" t="s">
        <v>1002</v>
      </c>
      <c r="C1669" t="s">
        <v>9522</v>
      </c>
      <c r="D1669" t="s">
        <v>317</v>
      </c>
      <c r="E1669" s="2" t="s">
        <v>232</v>
      </c>
      <c r="F1669" t="s">
        <v>13917</v>
      </c>
      <c r="G1669" s="2" t="s">
        <v>6706</v>
      </c>
      <c r="H1669" t="s">
        <v>13553</v>
      </c>
    </row>
    <row r="1670" spans="1:8" x14ac:dyDescent="0.15">
      <c r="A1670">
        <v>1675</v>
      </c>
      <c r="B1670" t="s">
        <v>1004</v>
      </c>
      <c r="C1670" t="s">
        <v>9523</v>
      </c>
      <c r="D1670" t="s">
        <v>317</v>
      </c>
      <c r="E1670" s="2" t="s">
        <v>232</v>
      </c>
      <c r="F1670" t="s">
        <v>13945</v>
      </c>
      <c r="G1670" s="2" t="s">
        <v>7224</v>
      </c>
      <c r="H1670" t="s">
        <v>13553</v>
      </c>
    </row>
    <row r="1671" spans="1:8" x14ac:dyDescent="0.15">
      <c r="A1671">
        <v>1676</v>
      </c>
      <c r="B1671" t="s">
        <v>1003</v>
      </c>
      <c r="C1671" t="s">
        <v>9524</v>
      </c>
      <c r="D1671" t="s">
        <v>317</v>
      </c>
      <c r="E1671" s="2" t="s">
        <v>232</v>
      </c>
      <c r="F1671" t="s">
        <v>13909</v>
      </c>
      <c r="G1671" s="2" t="s">
        <v>6329</v>
      </c>
      <c r="H1671" t="s">
        <v>13553</v>
      </c>
    </row>
    <row r="1672" spans="1:8" x14ac:dyDescent="0.15">
      <c r="A1672">
        <v>1677</v>
      </c>
      <c r="B1672" t="s">
        <v>1005</v>
      </c>
      <c r="C1672" t="s">
        <v>9525</v>
      </c>
      <c r="D1672" t="s">
        <v>317</v>
      </c>
      <c r="E1672" s="2" t="s">
        <v>232</v>
      </c>
      <c r="F1672" t="s">
        <v>13906</v>
      </c>
      <c r="G1672" s="2" t="s">
        <v>7225</v>
      </c>
      <c r="H1672" t="s">
        <v>13553</v>
      </c>
    </row>
    <row r="1673" spans="1:8" x14ac:dyDescent="0.15">
      <c r="A1673">
        <v>1678</v>
      </c>
      <c r="B1673" t="s">
        <v>1006</v>
      </c>
      <c r="C1673" t="s">
        <v>9526</v>
      </c>
      <c r="D1673" t="s">
        <v>317</v>
      </c>
      <c r="E1673" s="2" t="s">
        <v>232</v>
      </c>
      <c r="F1673" t="s">
        <v>13937</v>
      </c>
      <c r="G1673" s="2" t="s">
        <v>7226</v>
      </c>
      <c r="H1673" t="s">
        <v>13553</v>
      </c>
    </row>
    <row r="1674" spans="1:8" x14ac:dyDescent="0.15">
      <c r="A1674">
        <v>1679</v>
      </c>
      <c r="B1674" t="s">
        <v>1008</v>
      </c>
      <c r="C1674" t="s">
        <v>9527</v>
      </c>
      <c r="D1674" t="s">
        <v>317</v>
      </c>
      <c r="E1674" s="2" t="s">
        <v>232</v>
      </c>
      <c r="F1674" t="s">
        <v>13921</v>
      </c>
      <c r="G1674" s="2" t="s">
        <v>7227</v>
      </c>
      <c r="H1674" t="s">
        <v>13553</v>
      </c>
    </row>
    <row r="1675" spans="1:8" x14ac:dyDescent="0.15">
      <c r="A1675">
        <v>1680</v>
      </c>
      <c r="B1675" t="s">
        <v>1007</v>
      </c>
      <c r="C1675" t="s">
        <v>9528</v>
      </c>
      <c r="D1675" t="s">
        <v>317</v>
      </c>
      <c r="E1675" s="2" t="s">
        <v>232</v>
      </c>
      <c r="F1675" t="s">
        <v>13921</v>
      </c>
      <c r="G1675" s="2" t="s">
        <v>7001</v>
      </c>
      <c r="H1675" t="s">
        <v>13553</v>
      </c>
    </row>
    <row r="1676" spans="1:8" x14ac:dyDescent="0.15">
      <c r="A1676">
        <v>1681</v>
      </c>
      <c r="B1676" t="s">
        <v>3027</v>
      </c>
      <c r="C1676" t="s">
        <v>9529</v>
      </c>
      <c r="D1676" t="s">
        <v>317</v>
      </c>
      <c r="E1676" s="2" t="s">
        <v>232</v>
      </c>
      <c r="F1676" t="s">
        <v>13917</v>
      </c>
      <c r="G1676" s="2" t="s">
        <v>6716</v>
      </c>
      <c r="H1676" t="s">
        <v>13553</v>
      </c>
    </row>
    <row r="1677" spans="1:8" x14ac:dyDescent="0.15">
      <c r="A1677">
        <v>1682</v>
      </c>
      <c r="B1677" t="s">
        <v>1009</v>
      </c>
      <c r="C1677" t="s">
        <v>9530</v>
      </c>
      <c r="D1677" t="s">
        <v>317</v>
      </c>
      <c r="E1677" s="2" t="s">
        <v>232</v>
      </c>
      <c r="F1677" t="s">
        <v>13907</v>
      </c>
      <c r="G1677" s="2" t="s">
        <v>7228</v>
      </c>
      <c r="H1677" t="s">
        <v>13553</v>
      </c>
    </row>
    <row r="1678" spans="1:8" x14ac:dyDescent="0.15">
      <c r="A1678">
        <v>1683</v>
      </c>
      <c r="B1678" t="s">
        <v>3028</v>
      </c>
      <c r="C1678" t="s">
        <v>9531</v>
      </c>
      <c r="D1678" t="s">
        <v>317</v>
      </c>
      <c r="E1678" s="2" t="s">
        <v>232</v>
      </c>
      <c r="F1678" t="s">
        <v>13932</v>
      </c>
      <c r="G1678" s="2" t="s">
        <v>7229</v>
      </c>
      <c r="H1678" t="s">
        <v>13553</v>
      </c>
    </row>
    <row r="1679" spans="1:8" x14ac:dyDescent="0.15">
      <c r="A1679">
        <v>1684</v>
      </c>
      <c r="B1679" t="s">
        <v>2123</v>
      </c>
      <c r="C1679" t="s">
        <v>9532</v>
      </c>
      <c r="D1679" t="s">
        <v>317</v>
      </c>
      <c r="E1679" s="2" t="s">
        <v>232</v>
      </c>
      <c r="F1679" t="s">
        <v>13932</v>
      </c>
      <c r="G1679" s="2" t="s">
        <v>6538</v>
      </c>
      <c r="H1679" t="s">
        <v>13553</v>
      </c>
    </row>
    <row r="1680" spans="1:8" x14ac:dyDescent="0.15">
      <c r="A1680">
        <v>1685</v>
      </c>
      <c r="B1680" t="s">
        <v>2405</v>
      </c>
      <c r="C1680" t="s">
        <v>9533</v>
      </c>
      <c r="D1680" t="s">
        <v>317</v>
      </c>
      <c r="E1680" s="2" t="s">
        <v>231</v>
      </c>
      <c r="F1680" t="s">
        <v>13907</v>
      </c>
      <c r="G1680" s="2" t="s">
        <v>6672</v>
      </c>
      <c r="H1680" t="s">
        <v>13553</v>
      </c>
    </row>
    <row r="1681" spans="1:8" x14ac:dyDescent="0.15">
      <c r="A1681">
        <v>1686</v>
      </c>
      <c r="B1681" t="s">
        <v>2406</v>
      </c>
      <c r="C1681" t="s">
        <v>9534</v>
      </c>
      <c r="D1681" t="s">
        <v>317</v>
      </c>
      <c r="E1681" s="2" t="s">
        <v>231</v>
      </c>
      <c r="F1681" t="s">
        <v>13910</v>
      </c>
      <c r="G1681" s="2" t="s">
        <v>7230</v>
      </c>
      <c r="H1681" t="s">
        <v>13553</v>
      </c>
    </row>
    <row r="1682" spans="1:8" x14ac:dyDescent="0.15">
      <c r="A1682">
        <v>1687</v>
      </c>
      <c r="B1682" t="s">
        <v>2407</v>
      </c>
      <c r="C1682" t="s">
        <v>9535</v>
      </c>
      <c r="D1682" t="s">
        <v>317</v>
      </c>
      <c r="E1682" s="2" t="s">
        <v>231</v>
      </c>
      <c r="F1682" t="s">
        <v>13907</v>
      </c>
      <c r="G1682" s="2" t="s">
        <v>7231</v>
      </c>
      <c r="H1682" t="s">
        <v>13553</v>
      </c>
    </row>
    <row r="1683" spans="1:8" x14ac:dyDescent="0.15">
      <c r="A1683">
        <v>1688</v>
      </c>
      <c r="B1683" t="s">
        <v>2408</v>
      </c>
      <c r="C1683" t="s">
        <v>9536</v>
      </c>
      <c r="D1683" t="s">
        <v>317</v>
      </c>
      <c r="E1683" s="2" t="s">
        <v>231</v>
      </c>
      <c r="F1683" t="s">
        <v>27</v>
      </c>
      <c r="G1683" s="2" t="s">
        <v>6774</v>
      </c>
      <c r="H1683" t="s">
        <v>13553</v>
      </c>
    </row>
    <row r="1684" spans="1:8" x14ac:dyDescent="0.15">
      <c r="A1684">
        <v>1689</v>
      </c>
      <c r="B1684" t="s">
        <v>2409</v>
      </c>
      <c r="C1684" t="s">
        <v>9537</v>
      </c>
      <c r="D1684" t="s">
        <v>317</v>
      </c>
      <c r="E1684" s="2" t="s">
        <v>231</v>
      </c>
      <c r="F1684" t="s">
        <v>13921</v>
      </c>
      <c r="G1684" s="2" t="s">
        <v>6269</v>
      </c>
      <c r="H1684" t="s">
        <v>13553</v>
      </c>
    </row>
    <row r="1685" spans="1:8" x14ac:dyDescent="0.15">
      <c r="A1685">
        <v>1690</v>
      </c>
      <c r="B1685" t="s">
        <v>2410</v>
      </c>
      <c r="C1685" t="s">
        <v>9538</v>
      </c>
      <c r="D1685" t="s">
        <v>317</v>
      </c>
      <c r="E1685" s="2" t="s">
        <v>231</v>
      </c>
      <c r="F1685" t="s">
        <v>13921</v>
      </c>
      <c r="G1685" s="2" t="s">
        <v>6730</v>
      </c>
      <c r="H1685" t="s">
        <v>13553</v>
      </c>
    </row>
    <row r="1686" spans="1:8" x14ac:dyDescent="0.15">
      <c r="A1686">
        <v>1691</v>
      </c>
      <c r="B1686" t="s">
        <v>2411</v>
      </c>
      <c r="C1686" t="s">
        <v>9539</v>
      </c>
      <c r="D1686" t="s">
        <v>317</v>
      </c>
      <c r="E1686" s="2" t="s">
        <v>231</v>
      </c>
      <c r="F1686" t="s">
        <v>13930</v>
      </c>
      <c r="G1686" s="2" t="s">
        <v>6920</v>
      </c>
      <c r="H1686" t="s">
        <v>13553</v>
      </c>
    </row>
    <row r="1687" spans="1:8" x14ac:dyDescent="0.15">
      <c r="A1687">
        <v>1692</v>
      </c>
      <c r="B1687" t="s">
        <v>2412</v>
      </c>
      <c r="C1687" t="s">
        <v>9540</v>
      </c>
      <c r="D1687" t="s">
        <v>317</v>
      </c>
      <c r="E1687" s="2" t="s">
        <v>231</v>
      </c>
      <c r="F1687" t="s">
        <v>13920</v>
      </c>
      <c r="G1687" s="2" t="s">
        <v>6809</v>
      </c>
      <c r="H1687" t="s">
        <v>13553</v>
      </c>
    </row>
    <row r="1688" spans="1:8" x14ac:dyDescent="0.15">
      <c r="A1688">
        <v>1693</v>
      </c>
      <c r="B1688" t="s">
        <v>1293</v>
      </c>
      <c r="C1688" t="s">
        <v>9541</v>
      </c>
      <c r="D1688" t="s">
        <v>317</v>
      </c>
      <c r="E1688" s="2" t="s">
        <v>231</v>
      </c>
      <c r="F1688" t="s">
        <v>13917</v>
      </c>
      <c r="G1688" s="2" t="s">
        <v>7232</v>
      </c>
      <c r="H1688" t="s">
        <v>13553</v>
      </c>
    </row>
    <row r="1689" spans="1:8" x14ac:dyDescent="0.15">
      <c r="A1689">
        <v>1694</v>
      </c>
      <c r="B1689" t="s">
        <v>2413</v>
      </c>
      <c r="C1689" t="s">
        <v>9542</v>
      </c>
      <c r="D1689" t="s">
        <v>317</v>
      </c>
      <c r="E1689" s="2" t="s">
        <v>231</v>
      </c>
      <c r="F1689" t="s">
        <v>13939</v>
      </c>
      <c r="G1689" s="2" t="s">
        <v>7233</v>
      </c>
      <c r="H1689" t="s">
        <v>13553</v>
      </c>
    </row>
    <row r="1690" spans="1:8" x14ac:dyDescent="0.15">
      <c r="A1690">
        <v>1695</v>
      </c>
      <c r="B1690" t="s">
        <v>2414</v>
      </c>
      <c r="C1690" t="s">
        <v>9543</v>
      </c>
      <c r="D1690" t="s">
        <v>317</v>
      </c>
      <c r="E1690" s="2" t="s">
        <v>231</v>
      </c>
      <c r="F1690" t="s">
        <v>27</v>
      </c>
      <c r="G1690" s="2" t="s">
        <v>6408</v>
      </c>
      <c r="H1690" t="s">
        <v>13553</v>
      </c>
    </row>
    <row r="1691" spans="1:8" x14ac:dyDescent="0.15">
      <c r="A1691">
        <v>1696</v>
      </c>
      <c r="B1691" t="s">
        <v>2415</v>
      </c>
      <c r="C1691" t="s">
        <v>9544</v>
      </c>
      <c r="D1691" t="s">
        <v>317</v>
      </c>
      <c r="E1691" s="2" t="s">
        <v>231</v>
      </c>
      <c r="F1691" t="s">
        <v>13917</v>
      </c>
      <c r="G1691" s="2" t="s">
        <v>6670</v>
      </c>
      <c r="H1691" t="s">
        <v>13553</v>
      </c>
    </row>
    <row r="1692" spans="1:8" x14ac:dyDescent="0.15">
      <c r="A1692">
        <v>1697</v>
      </c>
      <c r="B1692" t="s">
        <v>2416</v>
      </c>
      <c r="C1692" t="s">
        <v>9545</v>
      </c>
      <c r="D1692" t="s">
        <v>317</v>
      </c>
      <c r="E1692" s="2" t="s">
        <v>231</v>
      </c>
      <c r="F1692" t="s">
        <v>13924</v>
      </c>
      <c r="G1692" s="2" t="s">
        <v>7019</v>
      </c>
      <c r="H1692" t="s">
        <v>13553</v>
      </c>
    </row>
    <row r="1693" spans="1:8" x14ac:dyDescent="0.15">
      <c r="A1693">
        <v>1698</v>
      </c>
      <c r="B1693" t="s">
        <v>2417</v>
      </c>
      <c r="C1693" t="s">
        <v>9546</v>
      </c>
      <c r="D1693" t="s">
        <v>317</v>
      </c>
      <c r="E1693" s="2" t="s">
        <v>231</v>
      </c>
      <c r="F1693" t="s">
        <v>13906</v>
      </c>
      <c r="G1693" s="2" t="s">
        <v>6258</v>
      </c>
      <c r="H1693" t="s">
        <v>13553</v>
      </c>
    </row>
    <row r="1694" spans="1:8" x14ac:dyDescent="0.15">
      <c r="A1694">
        <v>1699</v>
      </c>
      <c r="B1694" t="s">
        <v>3734</v>
      </c>
      <c r="C1694" t="s">
        <v>9547</v>
      </c>
      <c r="D1694" t="s">
        <v>317</v>
      </c>
      <c r="E1694" s="2" t="s">
        <v>7857</v>
      </c>
      <c r="F1694" t="s">
        <v>13919</v>
      </c>
      <c r="G1694" s="2" t="s">
        <v>6642</v>
      </c>
      <c r="H1694" t="s">
        <v>13553</v>
      </c>
    </row>
    <row r="1695" spans="1:8" x14ac:dyDescent="0.15">
      <c r="A1695">
        <v>1700</v>
      </c>
      <c r="B1695" t="s">
        <v>3735</v>
      </c>
      <c r="C1695" t="s">
        <v>9548</v>
      </c>
      <c r="D1695" t="s">
        <v>317</v>
      </c>
      <c r="E1695" s="2" t="s">
        <v>7857</v>
      </c>
      <c r="F1695" t="s">
        <v>27</v>
      </c>
      <c r="G1695" s="2" t="s">
        <v>7234</v>
      </c>
      <c r="H1695" t="s">
        <v>13553</v>
      </c>
    </row>
    <row r="1696" spans="1:8" x14ac:dyDescent="0.15">
      <c r="A1696">
        <v>1701</v>
      </c>
      <c r="B1696" t="s">
        <v>3736</v>
      </c>
      <c r="C1696" t="s">
        <v>9549</v>
      </c>
      <c r="D1696" t="s">
        <v>317</v>
      </c>
      <c r="E1696" s="2" t="s">
        <v>7857</v>
      </c>
      <c r="F1696" t="s">
        <v>13907</v>
      </c>
      <c r="G1696" s="2" t="s">
        <v>7235</v>
      </c>
      <c r="H1696" t="s">
        <v>13553</v>
      </c>
    </row>
    <row r="1697" spans="1:8" x14ac:dyDescent="0.15">
      <c r="A1697">
        <v>1702</v>
      </c>
      <c r="B1697" t="s">
        <v>3737</v>
      </c>
      <c r="C1697" t="s">
        <v>9550</v>
      </c>
      <c r="D1697" t="s">
        <v>317</v>
      </c>
      <c r="E1697" s="2" t="s">
        <v>7857</v>
      </c>
      <c r="F1697" t="s">
        <v>13917</v>
      </c>
      <c r="G1697" s="2" t="s">
        <v>7236</v>
      </c>
      <c r="H1697" t="s">
        <v>13553</v>
      </c>
    </row>
    <row r="1698" spans="1:8" x14ac:dyDescent="0.15">
      <c r="A1698">
        <v>1703</v>
      </c>
      <c r="B1698" t="s">
        <v>3738</v>
      </c>
      <c r="C1698" t="s">
        <v>9551</v>
      </c>
      <c r="D1698" t="s">
        <v>317</v>
      </c>
      <c r="E1698" s="2" t="s">
        <v>7857</v>
      </c>
      <c r="F1698" t="s">
        <v>13924</v>
      </c>
      <c r="G1698" s="2" t="s">
        <v>6963</v>
      </c>
      <c r="H1698" t="s">
        <v>13553</v>
      </c>
    </row>
    <row r="1699" spans="1:8" x14ac:dyDescent="0.15">
      <c r="A1699">
        <v>1704</v>
      </c>
      <c r="B1699" t="s">
        <v>3739</v>
      </c>
      <c r="C1699" t="s">
        <v>9552</v>
      </c>
      <c r="D1699" t="s">
        <v>317</v>
      </c>
      <c r="E1699" s="2" t="s">
        <v>7857</v>
      </c>
      <c r="F1699" t="s">
        <v>13909</v>
      </c>
      <c r="G1699" s="2" t="s">
        <v>6897</v>
      </c>
      <c r="H1699" t="s">
        <v>13553</v>
      </c>
    </row>
    <row r="1700" spans="1:8" x14ac:dyDescent="0.15">
      <c r="A1700">
        <v>1705</v>
      </c>
      <c r="B1700" t="s">
        <v>3740</v>
      </c>
      <c r="C1700" t="s">
        <v>9553</v>
      </c>
      <c r="D1700" t="s">
        <v>317</v>
      </c>
      <c r="E1700" s="2" t="s">
        <v>7857</v>
      </c>
      <c r="F1700" t="s">
        <v>13930</v>
      </c>
      <c r="G1700" s="2" t="s">
        <v>6597</v>
      </c>
      <c r="H1700" t="s">
        <v>13553</v>
      </c>
    </row>
    <row r="1701" spans="1:8" x14ac:dyDescent="0.15">
      <c r="A1701">
        <v>1706</v>
      </c>
      <c r="B1701" t="s">
        <v>3741</v>
      </c>
      <c r="C1701" t="s">
        <v>9554</v>
      </c>
      <c r="D1701" t="s">
        <v>317</v>
      </c>
      <c r="E1701" s="2" t="s">
        <v>7857</v>
      </c>
      <c r="F1701" t="s">
        <v>13932</v>
      </c>
      <c r="G1701" s="2" t="s">
        <v>6305</v>
      </c>
      <c r="H1701" t="s">
        <v>13553</v>
      </c>
    </row>
    <row r="1702" spans="1:8" x14ac:dyDescent="0.15">
      <c r="A1702">
        <v>1707</v>
      </c>
      <c r="B1702" t="s">
        <v>2175</v>
      </c>
      <c r="C1702" t="s">
        <v>9555</v>
      </c>
      <c r="D1702" t="s">
        <v>317</v>
      </c>
      <c r="E1702" s="2" t="s">
        <v>7857</v>
      </c>
      <c r="F1702" t="s">
        <v>13907</v>
      </c>
      <c r="G1702" s="2" t="s">
        <v>6642</v>
      </c>
      <c r="H1702" t="s">
        <v>13553</v>
      </c>
    </row>
    <row r="1703" spans="1:8" x14ac:dyDescent="0.15">
      <c r="A1703">
        <v>1708</v>
      </c>
      <c r="B1703" t="s">
        <v>3742</v>
      </c>
      <c r="C1703" t="s">
        <v>9556</v>
      </c>
      <c r="D1703" t="s">
        <v>317</v>
      </c>
      <c r="E1703" s="2" t="s">
        <v>7857</v>
      </c>
      <c r="F1703" t="s">
        <v>13907</v>
      </c>
      <c r="G1703" s="2" t="s">
        <v>6925</v>
      </c>
      <c r="H1703" t="s">
        <v>13553</v>
      </c>
    </row>
    <row r="1704" spans="1:8" x14ac:dyDescent="0.15">
      <c r="A1704">
        <v>1709</v>
      </c>
      <c r="B1704" t="s">
        <v>3743</v>
      </c>
      <c r="C1704" t="s">
        <v>9557</v>
      </c>
      <c r="D1704" t="s">
        <v>317</v>
      </c>
      <c r="E1704" s="2" t="s">
        <v>7857</v>
      </c>
      <c r="F1704" t="s">
        <v>13932</v>
      </c>
      <c r="G1704" s="2" t="s">
        <v>7153</v>
      </c>
      <c r="H1704" t="s">
        <v>13553</v>
      </c>
    </row>
    <row r="1705" spans="1:8" x14ac:dyDescent="0.15">
      <c r="A1705">
        <v>1710</v>
      </c>
      <c r="B1705" t="s">
        <v>4567</v>
      </c>
      <c r="C1705" t="s">
        <v>9558</v>
      </c>
      <c r="D1705" t="s">
        <v>317</v>
      </c>
      <c r="E1705" s="2" t="s">
        <v>7857</v>
      </c>
      <c r="F1705" t="s">
        <v>13908</v>
      </c>
      <c r="G1705" s="2" t="s">
        <v>7237</v>
      </c>
      <c r="H1705" t="s">
        <v>13553</v>
      </c>
    </row>
    <row r="1706" spans="1:8" x14ac:dyDescent="0.15">
      <c r="A1706">
        <v>1711</v>
      </c>
      <c r="B1706" t="s">
        <v>4568</v>
      </c>
      <c r="C1706" t="s">
        <v>9559</v>
      </c>
      <c r="D1706" t="s">
        <v>317</v>
      </c>
      <c r="E1706" s="2" t="s">
        <v>7857</v>
      </c>
      <c r="F1706" t="s">
        <v>13916</v>
      </c>
      <c r="G1706" s="2" t="s">
        <v>7238</v>
      </c>
      <c r="H1706" t="s">
        <v>13553</v>
      </c>
    </row>
    <row r="1707" spans="1:8" x14ac:dyDescent="0.15">
      <c r="A1707">
        <v>1712</v>
      </c>
      <c r="B1707" t="s">
        <v>4569</v>
      </c>
      <c r="C1707" t="s">
        <v>9560</v>
      </c>
      <c r="D1707" t="s">
        <v>317</v>
      </c>
      <c r="E1707" s="2" t="s">
        <v>7858</v>
      </c>
      <c r="F1707" t="s">
        <v>13906</v>
      </c>
      <c r="G1707" s="2" t="s">
        <v>7239</v>
      </c>
      <c r="H1707" t="s">
        <v>13553</v>
      </c>
    </row>
    <row r="1708" spans="1:8" x14ac:dyDescent="0.15">
      <c r="A1708">
        <v>1713</v>
      </c>
      <c r="B1708" t="s">
        <v>4570</v>
      </c>
      <c r="C1708" t="s">
        <v>9561</v>
      </c>
      <c r="D1708" t="s">
        <v>317</v>
      </c>
      <c r="E1708" s="2" t="s">
        <v>7858</v>
      </c>
      <c r="F1708" t="s">
        <v>13924</v>
      </c>
      <c r="G1708" s="2" t="s">
        <v>6445</v>
      </c>
      <c r="H1708" t="s">
        <v>13553</v>
      </c>
    </row>
    <row r="1709" spans="1:8" x14ac:dyDescent="0.15">
      <c r="A1709">
        <v>1714</v>
      </c>
      <c r="B1709" t="s">
        <v>4571</v>
      </c>
      <c r="C1709" t="s">
        <v>9562</v>
      </c>
      <c r="D1709" t="s">
        <v>317</v>
      </c>
      <c r="E1709" s="2" t="s">
        <v>7858</v>
      </c>
      <c r="F1709" t="s">
        <v>13910</v>
      </c>
      <c r="G1709" s="2" t="s">
        <v>7240</v>
      </c>
      <c r="H1709" t="s">
        <v>13553</v>
      </c>
    </row>
    <row r="1710" spans="1:8" x14ac:dyDescent="0.15">
      <c r="A1710">
        <v>1715</v>
      </c>
      <c r="B1710" t="s">
        <v>4572</v>
      </c>
      <c r="C1710" t="s">
        <v>9563</v>
      </c>
      <c r="D1710" t="s">
        <v>317</v>
      </c>
      <c r="E1710" s="2" t="s">
        <v>7858</v>
      </c>
      <c r="F1710" t="s">
        <v>13924</v>
      </c>
      <c r="G1710" s="2" t="s">
        <v>6751</v>
      </c>
      <c r="H1710" t="s">
        <v>13553</v>
      </c>
    </row>
    <row r="1711" spans="1:8" x14ac:dyDescent="0.15">
      <c r="A1711">
        <v>1716</v>
      </c>
      <c r="B1711" t="s">
        <v>4573</v>
      </c>
      <c r="C1711" t="s">
        <v>9564</v>
      </c>
      <c r="D1711" t="s">
        <v>317</v>
      </c>
      <c r="E1711" s="2" t="s">
        <v>7858</v>
      </c>
      <c r="F1711" t="s">
        <v>13948</v>
      </c>
      <c r="G1711" s="2" t="s">
        <v>6606</v>
      </c>
      <c r="H1711" t="s">
        <v>13553</v>
      </c>
    </row>
    <row r="1712" spans="1:8" x14ac:dyDescent="0.15">
      <c r="A1712">
        <v>1717</v>
      </c>
      <c r="B1712" t="s">
        <v>979</v>
      </c>
      <c r="C1712" t="s">
        <v>9565</v>
      </c>
      <c r="D1712" t="s">
        <v>336</v>
      </c>
      <c r="E1712" s="2" t="s">
        <v>232</v>
      </c>
      <c r="F1712" t="s">
        <v>13919</v>
      </c>
      <c r="G1712" s="2" t="s">
        <v>7184</v>
      </c>
      <c r="H1712" t="s">
        <v>13553</v>
      </c>
    </row>
    <row r="1713" spans="1:8" x14ac:dyDescent="0.15">
      <c r="A1713">
        <v>1718</v>
      </c>
      <c r="B1713" t="s">
        <v>980</v>
      </c>
      <c r="C1713" t="s">
        <v>9566</v>
      </c>
      <c r="D1713" t="s">
        <v>336</v>
      </c>
      <c r="E1713" s="2" t="s">
        <v>232</v>
      </c>
      <c r="F1713" t="s">
        <v>13919</v>
      </c>
      <c r="G1713" s="2" t="s">
        <v>7241</v>
      </c>
      <c r="H1713" t="s">
        <v>13553</v>
      </c>
    </row>
    <row r="1714" spans="1:8" x14ac:dyDescent="0.15">
      <c r="A1714">
        <v>1719</v>
      </c>
      <c r="B1714" t="s">
        <v>981</v>
      </c>
      <c r="C1714" t="s">
        <v>9567</v>
      </c>
      <c r="D1714" t="s">
        <v>336</v>
      </c>
      <c r="E1714" s="2" t="s">
        <v>232</v>
      </c>
      <c r="F1714" t="s">
        <v>13939</v>
      </c>
      <c r="G1714" s="2" t="s">
        <v>6379</v>
      </c>
      <c r="H1714" t="s">
        <v>13553</v>
      </c>
    </row>
    <row r="1715" spans="1:8" x14ac:dyDescent="0.15">
      <c r="A1715">
        <v>1720</v>
      </c>
      <c r="B1715" t="s">
        <v>982</v>
      </c>
      <c r="C1715" t="s">
        <v>9568</v>
      </c>
      <c r="D1715" t="s">
        <v>336</v>
      </c>
      <c r="E1715" s="2" t="s">
        <v>232</v>
      </c>
      <c r="F1715" t="s">
        <v>13937</v>
      </c>
      <c r="G1715" s="2" t="s">
        <v>6243</v>
      </c>
      <c r="H1715" t="s">
        <v>13553</v>
      </c>
    </row>
    <row r="1716" spans="1:8" x14ac:dyDescent="0.15">
      <c r="A1716">
        <v>1721</v>
      </c>
      <c r="B1716" t="s">
        <v>983</v>
      </c>
      <c r="C1716" t="s">
        <v>9569</v>
      </c>
      <c r="D1716" t="s">
        <v>336</v>
      </c>
      <c r="E1716" s="2" t="s">
        <v>232</v>
      </c>
      <c r="F1716" t="s">
        <v>13938</v>
      </c>
      <c r="G1716" s="2" t="s">
        <v>6619</v>
      </c>
      <c r="H1716" t="s">
        <v>13553</v>
      </c>
    </row>
    <row r="1717" spans="1:8" x14ac:dyDescent="0.15">
      <c r="A1717">
        <v>1722</v>
      </c>
      <c r="B1717" t="s">
        <v>984</v>
      </c>
      <c r="C1717" t="s">
        <v>9570</v>
      </c>
      <c r="D1717" t="s">
        <v>336</v>
      </c>
      <c r="E1717" s="2" t="s">
        <v>232</v>
      </c>
      <c r="F1717" t="s">
        <v>13928</v>
      </c>
      <c r="G1717" s="2" t="s">
        <v>7041</v>
      </c>
      <c r="H1717" t="s">
        <v>13553</v>
      </c>
    </row>
    <row r="1718" spans="1:8" x14ac:dyDescent="0.15">
      <c r="A1718">
        <v>1723</v>
      </c>
      <c r="B1718" t="s">
        <v>985</v>
      </c>
      <c r="C1718" t="s">
        <v>9571</v>
      </c>
      <c r="D1718" t="s">
        <v>336</v>
      </c>
      <c r="E1718" s="2" t="s">
        <v>232</v>
      </c>
      <c r="F1718" t="s">
        <v>13929</v>
      </c>
      <c r="G1718" s="2" t="s">
        <v>7242</v>
      </c>
      <c r="H1718" t="s">
        <v>13553</v>
      </c>
    </row>
    <row r="1719" spans="1:8" x14ac:dyDescent="0.15">
      <c r="A1719">
        <v>1724</v>
      </c>
      <c r="B1719" t="s">
        <v>986</v>
      </c>
      <c r="C1719" t="s">
        <v>9572</v>
      </c>
      <c r="D1719" t="s">
        <v>336</v>
      </c>
      <c r="E1719" s="2" t="s">
        <v>232</v>
      </c>
      <c r="F1719" t="s">
        <v>13917</v>
      </c>
      <c r="G1719" s="2" t="s">
        <v>7243</v>
      </c>
      <c r="H1719" t="s">
        <v>13553</v>
      </c>
    </row>
    <row r="1720" spans="1:8" x14ac:dyDescent="0.15">
      <c r="A1720">
        <v>1725</v>
      </c>
      <c r="B1720" t="s">
        <v>987</v>
      </c>
      <c r="C1720" t="s">
        <v>9573</v>
      </c>
      <c r="D1720" t="s">
        <v>336</v>
      </c>
      <c r="E1720" s="2" t="s">
        <v>232</v>
      </c>
      <c r="F1720" t="s">
        <v>13950</v>
      </c>
      <c r="G1720" s="2" t="s">
        <v>6710</v>
      </c>
      <c r="H1720" t="s">
        <v>13553</v>
      </c>
    </row>
    <row r="1721" spans="1:8" x14ac:dyDescent="0.15">
      <c r="A1721">
        <v>1726</v>
      </c>
      <c r="B1721" t="s">
        <v>991</v>
      </c>
      <c r="C1721" t="s">
        <v>9574</v>
      </c>
      <c r="D1721" t="s">
        <v>336</v>
      </c>
      <c r="E1721" s="2" t="s">
        <v>231</v>
      </c>
      <c r="F1721" t="s">
        <v>13937</v>
      </c>
      <c r="G1721" s="2" t="s">
        <v>6929</v>
      </c>
      <c r="H1721" t="s">
        <v>13553</v>
      </c>
    </row>
    <row r="1722" spans="1:8" x14ac:dyDescent="0.15">
      <c r="A1722">
        <v>1727</v>
      </c>
      <c r="B1722" t="s">
        <v>988</v>
      </c>
      <c r="C1722" t="s">
        <v>9575</v>
      </c>
      <c r="D1722" t="s">
        <v>336</v>
      </c>
      <c r="E1722" s="2" t="s">
        <v>231</v>
      </c>
      <c r="F1722" t="s">
        <v>13913</v>
      </c>
      <c r="G1722" s="2" t="s">
        <v>6673</v>
      </c>
      <c r="H1722" t="s">
        <v>13553</v>
      </c>
    </row>
    <row r="1723" spans="1:8" x14ac:dyDescent="0.15">
      <c r="A1723">
        <v>1728</v>
      </c>
      <c r="B1723" t="s">
        <v>989</v>
      </c>
      <c r="C1723" t="s">
        <v>9576</v>
      </c>
      <c r="D1723" t="s">
        <v>336</v>
      </c>
      <c r="E1723" s="2" t="s">
        <v>231</v>
      </c>
      <c r="F1723" t="s">
        <v>13934</v>
      </c>
      <c r="G1723" s="2" t="s">
        <v>7244</v>
      </c>
      <c r="H1723" t="s">
        <v>13553</v>
      </c>
    </row>
    <row r="1724" spans="1:8" x14ac:dyDescent="0.15">
      <c r="A1724">
        <v>1729</v>
      </c>
      <c r="B1724" t="s">
        <v>990</v>
      </c>
      <c r="C1724" t="s">
        <v>9577</v>
      </c>
      <c r="D1724" t="s">
        <v>336</v>
      </c>
      <c r="E1724" s="2" t="s">
        <v>231</v>
      </c>
      <c r="F1724" t="s">
        <v>13917</v>
      </c>
      <c r="G1724" s="2" t="s">
        <v>6587</v>
      </c>
      <c r="H1724" t="s">
        <v>13553</v>
      </c>
    </row>
    <row r="1725" spans="1:8" x14ac:dyDescent="0.15">
      <c r="A1725">
        <v>1730</v>
      </c>
      <c r="B1725" t="s">
        <v>997</v>
      </c>
      <c r="C1725" t="s">
        <v>9578</v>
      </c>
      <c r="D1725" t="s">
        <v>336</v>
      </c>
      <c r="E1725" s="2" t="s">
        <v>231</v>
      </c>
      <c r="F1725" t="s">
        <v>13907</v>
      </c>
      <c r="G1725" s="2" t="s">
        <v>6260</v>
      </c>
      <c r="H1725" t="s">
        <v>13553</v>
      </c>
    </row>
    <row r="1726" spans="1:8" x14ac:dyDescent="0.15">
      <c r="A1726">
        <v>1731</v>
      </c>
      <c r="B1726" t="s">
        <v>992</v>
      </c>
      <c r="C1726" t="s">
        <v>9579</v>
      </c>
      <c r="D1726" t="s">
        <v>336</v>
      </c>
      <c r="E1726" s="2" t="s">
        <v>231</v>
      </c>
      <c r="F1726" t="s">
        <v>13917</v>
      </c>
      <c r="G1726" s="2" t="s">
        <v>7245</v>
      </c>
      <c r="H1726" t="s">
        <v>13553</v>
      </c>
    </row>
    <row r="1727" spans="1:8" x14ac:dyDescent="0.15">
      <c r="A1727">
        <v>1732</v>
      </c>
      <c r="B1727" t="s">
        <v>993</v>
      </c>
      <c r="C1727" t="s">
        <v>9580</v>
      </c>
      <c r="D1727" t="s">
        <v>336</v>
      </c>
      <c r="E1727" s="2" t="s">
        <v>231</v>
      </c>
      <c r="F1727" t="s">
        <v>13907</v>
      </c>
      <c r="G1727" s="2" t="s">
        <v>6678</v>
      </c>
      <c r="H1727" t="s">
        <v>13553</v>
      </c>
    </row>
    <row r="1728" spans="1:8" x14ac:dyDescent="0.15">
      <c r="A1728">
        <v>1733</v>
      </c>
      <c r="B1728" t="s">
        <v>994</v>
      </c>
      <c r="C1728" t="s">
        <v>9581</v>
      </c>
      <c r="D1728" t="s">
        <v>336</v>
      </c>
      <c r="E1728" s="2" t="s">
        <v>231</v>
      </c>
      <c r="F1728" t="s">
        <v>13939</v>
      </c>
      <c r="G1728" s="2" t="s">
        <v>7246</v>
      </c>
      <c r="H1728" t="s">
        <v>13553</v>
      </c>
    </row>
    <row r="1729" spans="1:8" x14ac:dyDescent="0.15">
      <c r="A1729">
        <v>1734</v>
      </c>
      <c r="B1729" t="s">
        <v>995</v>
      </c>
      <c r="C1729" t="s">
        <v>9582</v>
      </c>
      <c r="D1729" t="s">
        <v>336</v>
      </c>
      <c r="E1729" s="2" t="s">
        <v>231</v>
      </c>
      <c r="F1729" t="s">
        <v>13907</v>
      </c>
      <c r="G1729" s="2" t="s">
        <v>6587</v>
      </c>
      <c r="H1729" t="s">
        <v>13553</v>
      </c>
    </row>
    <row r="1730" spans="1:8" x14ac:dyDescent="0.15">
      <c r="A1730">
        <v>1735</v>
      </c>
      <c r="B1730" t="s">
        <v>996</v>
      </c>
      <c r="C1730" t="s">
        <v>9583</v>
      </c>
      <c r="D1730" t="s">
        <v>336</v>
      </c>
      <c r="E1730" s="2" t="s">
        <v>231</v>
      </c>
      <c r="F1730" t="s">
        <v>13906</v>
      </c>
      <c r="G1730" s="2" t="s">
        <v>7023</v>
      </c>
      <c r="H1730" t="s">
        <v>13553</v>
      </c>
    </row>
    <row r="1731" spans="1:8" x14ac:dyDescent="0.15">
      <c r="A1731">
        <v>1736</v>
      </c>
      <c r="B1731" t="s">
        <v>2785</v>
      </c>
      <c r="C1731" t="s">
        <v>9584</v>
      </c>
      <c r="D1731" t="s">
        <v>336</v>
      </c>
      <c r="E1731" s="2" t="s">
        <v>230</v>
      </c>
      <c r="F1731" t="s">
        <v>13920</v>
      </c>
      <c r="G1731" s="2" t="s">
        <v>6591</v>
      </c>
      <c r="H1731" t="s">
        <v>13553</v>
      </c>
    </row>
    <row r="1732" spans="1:8" x14ac:dyDescent="0.15">
      <c r="A1732">
        <v>1737</v>
      </c>
      <c r="B1732" t="s">
        <v>2786</v>
      </c>
      <c r="C1732" t="s">
        <v>9585</v>
      </c>
      <c r="D1732" t="s">
        <v>336</v>
      </c>
      <c r="E1732" s="2" t="s">
        <v>230</v>
      </c>
      <c r="F1732" t="s">
        <v>13938</v>
      </c>
      <c r="G1732" s="2" t="s">
        <v>6642</v>
      </c>
      <c r="H1732" t="s">
        <v>13553</v>
      </c>
    </row>
    <row r="1733" spans="1:8" x14ac:dyDescent="0.15">
      <c r="A1733">
        <v>1738</v>
      </c>
      <c r="B1733" t="s">
        <v>2787</v>
      </c>
      <c r="C1733" t="s">
        <v>9586</v>
      </c>
      <c r="D1733" t="s">
        <v>336</v>
      </c>
      <c r="E1733" s="2" t="s">
        <v>230</v>
      </c>
      <c r="F1733" t="s">
        <v>13918</v>
      </c>
      <c r="G1733" s="2" t="s">
        <v>6311</v>
      </c>
      <c r="H1733" t="s">
        <v>13553</v>
      </c>
    </row>
    <row r="1734" spans="1:8" x14ac:dyDescent="0.15">
      <c r="A1734">
        <v>1739</v>
      </c>
      <c r="B1734" t="s">
        <v>2788</v>
      </c>
      <c r="C1734" t="s">
        <v>9587</v>
      </c>
      <c r="D1734" t="s">
        <v>336</v>
      </c>
      <c r="E1734" s="2" t="s">
        <v>230</v>
      </c>
      <c r="F1734" t="s">
        <v>13917</v>
      </c>
      <c r="G1734" s="2" t="s">
        <v>7247</v>
      </c>
      <c r="H1734" t="s">
        <v>13553</v>
      </c>
    </row>
    <row r="1735" spans="1:8" x14ac:dyDescent="0.15">
      <c r="A1735">
        <v>1740</v>
      </c>
      <c r="B1735" t="s">
        <v>2789</v>
      </c>
      <c r="C1735" t="s">
        <v>9588</v>
      </c>
      <c r="D1735" t="s">
        <v>336</v>
      </c>
      <c r="E1735" s="2" t="s">
        <v>230</v>
      </c>
      <c r="F1735" t="s">
        <v>13925</v>
      </c>
      <c r="G1735" s="2" t="s">
        <v>6935</v>
      </c>
      <c r="H1735" t="s">
        <v>13553</v>
      </c>
    </row>
    <row r="1736" spans="1:8" x14ac:dyDescent="0.15">
      <c r="A1736">
        <v>1741</v>
      </c>
      <c r="B1736" t="s">
        <v>2790</v>
      </c>
      <c r="C1736" t="s">
        <v>9589</v>
      </c>
      <c r="D1736" t="s">
        <v>336</v>
      </c>
      <c r="E1736" s="2" t="s">
        <v>230</v>
      </c>
      <c r="F1736" t="s">
        <v>13934</v>
      </c>
      <c r="G1736" s="2" t="s">
        <v>7248</v>
      </c>
      <c r="H1736" t="s">
        <v>13553</v>
      </c>
    </row>
    <row r="1737" spans="1:8" x14ac:dyDescent="0.15">
      <c r="A1737">
        <v>1742</v>
      </c>
      <c r="B1737" t="s">
        <v>2791</v>
      </c>
      <c r="C1737" t="s">
        <v>8768</v>
      </c>
      <c r="D1737" t="s">
        <v>336</v>
      </c>
      <c r="E1737" s="2" t="s">
        <v>230</v>
      </c>
      <c r="F1737" t="s">
        <v>13917</v>
      </c>
      <c r="G1737" s="2" t="s">
        <v>6348</v>
      </c>
      <c r="H1737" t="s">
        <v>13553</v>
      </c>
    </row>
    <row r="1738" spans="1:8" x14ac:dyDescent="0.15">
      <c r="A1738">
        <v>1743</v>
      </c>
      <c r="B1738" t="s">
        <v>2792</v>
      </c>
      <c r="C1738" t="s">
        <v>9590</v>
      </c>
      <c r="D1738" t="s">
        <v>336</v>
      </c>
      <c r="E1738" s="2" t="s">
        <v>230</v>
      </c>
      <c r="F1738" t="s">
        <v>13929</v>
      </c>
      <c r="G1738" s="2" t="s">
        <v>6736</v>
      </c>
      <c r="H1738" t="s">
        <v>13553</v>
      </c>
    </row>
    <row r="1739" spans="1:8" x14ac:dyDescent="0.15">
      <c r="A1739">
        <v>1744</v>
      </c>
      <c r="B1739" t="s">
        <v>2793</v>
      </c>
      <c r="C1739" t="s">
        <v>9591</v>
      </c>
      <c r="D1739" t="s">
        <v>336</v>
      </c>
      <c r="E1739" s="2" t="s">
        <v>230</v>
      </c>
      <c r="F1739" t="s">
        <v>13946</v>
      </c>
      <c r="G1739" s="2" t="s">
        <v>6472</v>
      </c>
      <c r="H1739" t="s">
        <v>13553</v>
      </c>
    </row>
    <row r="1740" spans="1:8" x14ac:dyDescent="0.15">
      <c r="A1740">
        <v>1745</v>
      </c>
      <c r="B1740" t="s">
        <v>2794</v>
      </c>
      <c r="C1740" t="s">
        <v>9592</v>
      </c>
      <c r="D1740" t="s">
        <v>336</v>
      </c>
      <c r="E1740" s="2" t="s">
        <v>230</v>
      </c>
      <c r="F1740" t="s">
        <v>13933</v>
      </c>
      <c r="G1740" s="2" t="s">
        <v>7013</v>
      </c>
      <c r="H1740" t="s">
        <v>13553</v>
      </c>
    </row>
    <row r="1741" spans="1:8" x14ac:dyDescent="0.15">
      <c r="A1741">
        <v>1746</v>
      </c>
      <c r="B1741" t="s">
        <v>4574</v>
      </c>
      <c r="C1741" t="s">
        <v>8699</v>
      </c>
      <c r="D1741" t="s">
        <v>336</v>
      </c>
      <c r="E1741" s="2" t="s">
        <v>7858</v>
      </c>
      <c r="F1741" t="s">
        <v>13906</v>
      </c>
      <c r="G1741" s="2" t="s">
        <v>7249</v>
      </c>
      <c r="H1741" t="s">
        <v>13553</v>
      </c>
    </row>
    <row r="1742" spans="1:8" x14ac:dyDescent="0.15">
      <c r="A1742">
        <v>1747</v>
      </c>
      <c r="B1742" t="s">
        <v>4575</v>
      </c>
      <c r="C1742" t="s">
        <v>9593</v>
      </c>
      <c r="D1742" t="s">
        <v>336</v>
      </c>
      <c r="E1742" s="2" t="s">
        <v>7855</v>
      </c>
      <c r="F1742" t="s">
        <v>13950</v>
      </c>
      <c r="G1742" s="2" t="s">
        <v>7250</v>
      </c>
      <c r="H1742" t="s">
        <v>13553</v>
      </c>
    </row>
    <row r="1743" spans="1:8" x14ac:dyDescent="0.15">
      <c r="A1743">
        <v>1748</v>
      </c>
      <c r="B1743" t="s">
        <v>4576</v>
      </c>
      <c r="C1743" t="s">
        <v>9594</v>
      </c>
      <c r="D1743" t="s">
        <v>336</v>
      </c>
      <c r="E1743" s="2" t="s">
        <v>7855</v>
      </c>
      <c r="F1743" t="s">
        <v>13918</v>
      </c>
      <c r="G1743" s="2" t="s">
        <v>6520</v>
      </c>
      <c r="H1743" t="s">
        <v>13553</v>
      </c>
    </row>
    <row r="1744" spans="1:8" x14ac:dyDescent="0.15">
      <c r="A1744">
        <v>1749</v>
      </c>
      <c r="B1744" t="s">
        <v>4577</v>
      </c>
      <c r="C1744" t="s">
        <v>9595</v>
      </c>
      <c r="D1744" t="s">
        <v>336</v>
      </c>
      <c r="E1744" s="2" t="s">
        <v>7855</v>
      </c>
      <c r="F1744" t="s">
        <v>13917</v>
      </c>
      <c r="G1744" s="2" t="s">
        <v>6762</v>
      </c>
      <c r="H1744" t="s">
        <v>13553</v>
      </c>
    </row>
    <row r="1745" spans="1:8" x14ac:dyDescent="0.15">
      <c r="A1745">
        <v>1750</v>
      </c>
      <c r="B1745" t="s">
        <v>4578</v>
      </c>
      <c r="C1745" t="s">
        <v>9596</v>
      </c>
      <c r="D1745" t="s">
        <v>336</v>
      </c>
      <c r="E1745" s="2" t="s">
        <v>7855</v>
      </c>
      <c r="F1745" t="s">
        <v>13946</v>
      </c>
      <c r="G1745" s="2" t="s">
        <v>7251</v>
      </c>
      <c r="H1745" t="s">
        <v>13553</v>
      </c>
    </row>
    <row r="1746" spans="1:8" x14ac:dyDescent="0.15">
      <c r="A1746">
        <v>1751</v>
      </c>
      <c r="B1746" t="s">
        <v>4579</v>
      </c>
      <c r="C1746" t="s">
        <v>9597</v>
      </c>
      <c r="D1746" t="s">
        <v>336</v>
      </c>
      <c r="E1746" s="2" t="s">
        <v>7855</v>
      </c>
      <c r="F1746" t="s">
        <v>13920</v>
      </c>
      <c r="G1746" s="2" t="s">
        <v>7077</v>
      </c>
      <c r="H1746" t="s">
        <v>13553</v>
      </c>
    </row>
    <row r="1747" spans="1:8" x14ac:dyDescent="0.15">
      <c r="A1747">
        <v>1752</v>
      </c>
      <c r="B1747" t="s">
        <v>4580</v>
      </c>
      <c r="C1747" t="s">
        <v>9598</v>
      </c>
      <c r="D1747" t="s">
        <v>336</v>
      </c>
      <c r="E1747" s="2" t="s">
        <v>7855</v>
      </c>
      <c r="F1747" t="s">
        <v>13931</v>
      </c>
      <c r="G1747" s="2" t="s">
        <v>7252</v>
      </c>
      <c r="H1747" t="s">
        <v>13553</v>
      </c>
    </row>
    <row r="1748" spans="1:8" x14ac:dyDescent="0.15">
      <c r="A1748">
        <v>1753</v>
      </c>
      <c r="B1748" t="s">
        <v>4581</v>
      </c>
      <c r="C1748" t="s">
        <v>9599</v>
      </c>
      <c r="D1748" t="s">
        <v>336</v>
      </c>
      <c r="E1748" s="2" t="s">
        <v>7855</v>
      </c>
      <c r="F1748" t="s">
        <v>13919</v>
      </c>
      <c r="G1748" s="2" t="s">
        <v>7253</v>
      </c>
      <c r="H1748" t="s">
        <v>13553</v>
      </c>
    </row>
    <row r="1749" spans="1:8" x14ac:dyDescent="0.15">
      <c r="A1749">
        <v>1754</v>
      </c>
      <c r="B1749" t="s">
        <v>4582</v>
      </c>
      <c r="C1749" t="s">
        <v>9600</v>
      </c>
      <c r="D1749" t="s">
        <v>336</v>
      </c>
      <c r="E1749" s="2" t="s">
        <v>7855</v>
      </c>
      <c r="F1749" t="s">
        <v>13934</v>
      </c>
      <c r="G1749" s="2" t="s">
        <v>7254</v>
      </c>
      <c r="H1749" t="s">
        <v>13553</v>
      </c>
    </row>
    <row r="1750" spans="1:8" x14ac:dyDescent="0.15">
      <c r="A1750">
        <v>1755</v>
      </c>
      <c r="B1750" t="s">
        <v>4583</v>
      </c>
      <c r="C1750" t="s">
        <v>9601</v>
      </c>
      <c r="D1750" t="s">
        <v>336</v>
      </c>
      <c r="E1750" s="2" t="s">
        <v>7855</v>
      </c>
      <c r="F1750" t="s">
        <v>13911</v>
      </c>
      <c r="G1750" s="2" t="s">
        <v>7255</v>
      </c>
      <c r="H1750" t="s">
        <v>13553</v>
      </c>
    </row>
    <row r="1751" spans="1:8" x14ac:dyDescent="0.15">
      <c r="A1751">
        <v>1756</v>
      </c>
      <c r="B1751" t="s">
        <v>4584</v>
      </c>
      <c r="C1751" t="s">
        <v>9602</v>
      </c>
      <c r="D1751" t="s">
        <v>336</v>
      </c>
      <c r="E1751" s="2" t="s">
        <v>7855</v>
      </c>
      <c r="F1751" t="s">
        <v>13933</v>
      </c>
      <c r="G1751" s="2" t="s">
        <v>6442</v>
      </c>
      <c r="H1751" t="s">
        <v>13553</v>
      </c>
    </row>
    <row r="1752" spans="1:8" x14ac:dyDescent="0.15">
      <c r="A1752">
        <v>1757</v>
      </c>
      <c r="B1752" t="s">
        <v>4585</v>
      </c>
      <c r="C1752" t="s">
        <v>9603</v>
      </c>
      <c r="D1752" t="s">
        <v>336</v>
      </c>
      <c r="E1752" s="2" t="s">
        <v>232</v>
      </c>
      <c r="F1752" t="s">
        <v>13907</v>
      </c>
      <c r="G1752" s="2" t="s">
        <v>6464</v>
      </c>
      <c r="H1752" t="s">
        <v>13553</v>
      </c>
    </row>
    <row r="1753" spans="1:8" x14ac:dyDescent="0.15">
      <c r="A1753">
        <v>1758</v>
      </c>
      <c r="B1753" t="s">
        <v>962</v>
      </c>
      <c r="C1753" t="s">
        <v>9604</v>
      </c>
      <c r="D1753" t="s">
        <v>336</v>
      </c>
      <c r="E1753" s="2" t="s">
        <v>232</v>
      </c>
      <c r="F1753" t="s">
        <v>13909</v>
      </c>
      <c r="G1753" s="2" t="s">
        <v>7190</v>
      </c>
      <c r="H1753" t="s">
        <v>13553</v>
      </c>
    </row>
    <row r="1754" spans="1:8" x14ac:dyDescent="0.15">
      <c r="A1754">
        <v>1759</v>
      </c>
      <c r="B1754" t="s">
        <v>963</v>
      </c>
      <c r="C1754" t="s">
        <v>9605</v>
      </c>
      <c r="D1754" t="s">
        <v>336</v>
      </c>
      <c r="E1754" s="2" t="s">
        <v>232</v>
      </c>
      <c r="F1754" t="s">
        <v>13918</v>
      </c>
      <c r="G1754" s="2" t="s">
        <v>6482</v>
      </c>
      <c r="H1754" t="s">
        <v>13553</v>
      </c>
    </row>
    <row r="1755" spans="1:8" x14ac:dyDescent="0.15">
      <c r="A1755">
        <v>1760</v>
      </c>
      <c r="B1755" t="s">
        <v>2773</v>
      </c>
      <c r="C1755" t="s">
        <v>9606</v>
      </c>
      <c r="D1755" t="s">
        <v>336</v>
      </c>
      <c r="E1755" s="2" t="s">
        <v>232</v>
      </c>
      <c r="F1755" t="s">
        <v>13909</v>
      </c>
      <c r="G1755" s="2" t="s">
        <v>6851</v>
      </c>
      <c r="H1755" t="s">
        <v>13553</v>
      </c>
    </row>
    <row r="1756" spans="1:8" x14ac:dyDescent="0.15">
      <c r="A1756">
        <v>1761</v>
      </c>
      <c r="B1756" t="s">
        <v>964</v>
      </c>
      <c r="C1756" t="s">
        <v>9607</v>
      </c>
      <c r="D1756" t="s">
        <v>336</v>
      </c>
      <c r="E1756" s="2" t="s">
        <v>232</v>
      </c>
      <c r="F1756" t="s">
        <v>13909</v>
      </c>
      <c r="G1756" s="2" t="s">
        <v>6485</v>
      </c>
      <c r="H1756" t="s">
        <v>13553</v>
      </c>
    </row>
    <row r="1757" spans="1:8" x14ac:dyDescent="0.15">
      <c r="A1757">
        <v>1762</v>
      </c>
      <c r="B1757" t="s">
        <v>965</v>
      </c>
      <c r="C1757" t="s">
        <v>9608</v>
      </c>
      <c r="D1757" t="s">
        <v>336</v>
      </c>
      <c r="E1757" s="2" t="s">
        <v>232</v>
      </c>
      <c r="F1757" t="s">
        <v>13909</v>
      </c>
      <c r="G1757" s="2" t="s">
        <v>6540</v>
      </c>
      <c r="H1757" t="s">
        <v>13553</v>
      </c>
    </row>
    <row r="1758" spans="1:8" x14ac:dyDescent="0.15">
      <c r="A1758">
        <v>1763</v>
      </c>
      <c r="B1758" t="s">
        <v>966</v>
      </c>
      <c r="C1758" t="s">
        <v>9609</v>
      </c>
      <c r="D1758" t="s">
        <v>336</v>
      </c>
      <c r="E1758" s="2" t="s">
        <v>232</v>
      </c>
      <c r="F1758" t="s">
        <v>13906</v>
      </c>
      <c r="G1758" s="2" t="s">
        <v>7256</v>
      </c>
      <c r="H1758" t="s">
        <v>13553</v>
      </c>
    </row>
    <row r="1759" spans="1:8" x14ac:dyDescent="0.15">
      <c r="A1759">
        <v>1764</v>
      </c>
      <c r="B1759" t="s">
        <v>967</v>
      </c>
      <c r="C1759" t="s">
        <v>9610</v>
      </c>
      <c r="D1759" t="s">
        <v>336</v>
      </c>
      <c r="E1759" s="2" t="s">
        <v>232</v>
      </c>
      <c r="F1759" t="s">
        <v>13918</v>
      </c>
      <c r="G1759" s="2" t="s">
        <v>6616</v>
      </c>
      <c r="H1759" t="s">
        <v>13553</v>
      </c>
    </row>
    <row r="1760" spans="1:8" x14ac:dyDescent="0.15">
      <c r="A1760">
        <v>1765</v>
      </c>
      <c r="B1760" t="s">
        <v>968</v>
      </c>
      <c r="C1760" t="s">
        <v>9611</v>
      </c>
      <c r="D1760" t="s">
        <v>336</v>
      </c>
      <c r="E1760" s="2" t="s">
        <v>232</v>
      </c>
      <c r="F1760" t="s">
        <v>13931</v>
      </c>
      <c r="G1760" s="2" t="s">
        <v>7036</v>
      </c>
      <c r="H1760" t="s">
        <v>13553</v>
      </c>
    </row>
    <row r="1761" spans="1:8" x14ac:dyDescent="0.15">
      <c r="A1761">
        <v>1766</v>
      </c>
      <c r="B1761" t="s">
        <v>969</v>
      </c>
      <c r="C1761" t="s">
        <v>9612</v>
      </c>
      <c r="D1761" t="s">
        <v>336</v>
      </c>
      <c r="E1761" s="2" t="s">
        <v>232</v>
      </c>
      <c r="F1761" t="s">
        <v>13910</v>
      </c>
      <c r="G1761" s="2" t="s">
        <v>6841</v>
      </c>
      <c r="H1761" t="s">
        <v>13553</v>
      </c>
    </row>
    <row r="1762" spans="1:8" x14ac:dyDescent="0.15">
      <c r="A1762">
        <v>1767</v>
      </c>
      <c r="B1762" t="s">
        <v>970</v>
      </c>
      <c r="C1762" t="s">
        <v>9613</v>
      </c>
      <c r="D1762" t="s">
        <v>336</v>
      </c>
      <c r="E1762" s="2" t="s">
        <v>232</v>
      </c>
      <c r="F1762" t="s">
        <v>13915</v>
      </c>
      <c r="G1762" s="2" t="s">
        <v>6710</v>
      </c>
      <c r="H1762" t="s">
        <v>13553</v>
      </c>
    </row>
    <row r="1763" spans="1:8" x14ac:dyDescent="0.15">
      <c r="A1763">
        <v>1768</v>
      </c>
      <c r="B1763" t="s">
        <v>971</v>
      </c>
      <c r="C1763" t="s">
        <v>9614</v>
      </c>
      <c r="D1763" t="s">
        <v>336</v>
      </c>
      <c r="E1763" s="2" t="s">
        <v>232</v>
      </c>
      <c r="F1763" t="s">
        <v>13917</v>
      </c>
      <c r="G1763" s="2" t="s">
        <v>7085</v>
      </c>
      <c r="H1763" t="s">
        <v>13553</v>
      </c>
    </row>
    <row r="1764" spans="1:8" x14ac:dyDescent="0.15">
      <c r="A1764">
        <v>1769</v>
      </c>
      <c r="B1764" t="s">
        <v>2772</v>
      </c>
      <c r="C1764" t="s">
        <v>9615</v>
      </c>
      <c r="D1764" t="s">
        <v>336</v>
      </c>
      <c r="E1764" s="2" t="s">
        <v>231</v>
      </c>
      <c r="F1764" t="s">
        <v>13921</v>
      </c>
      <c r="G1764" s="2" t="s">
        <v>6678</v>
      </c>
      <c r="H1764" t="s">
        <v>13553</v>
      </c>
    </row>
    <row r="1765" spans="1:8" x14ac:dyDescent="0.15">
      <c r="A1765">
        <v>1770</v>
      </c>
      <c r="B1765" t="s">
        <v>972</v>
      </c>
      <c r="C1765" t="s">
        <v>9616</v>
      </c>
      <c r="D1765" t="s">
        <v>336</v>
      </c>
      <c r="E1765" s="2" t="s">
        <v>231</v>
      </c>
      <c r="F1765" t="s">
        <v>13909</v>
      </c>
      <c r="G1765" s="2" t="s">
        <v>6289</v>
      </c>
      <c r="H1765" t="s">
        <v>13553</v>
      </c>
    </row>
    <row r="1766" spans="1:8" x14ac:dyDescent="0.15">
      <c r="A1766">
        <v>1771</v>
      </c>
      <c r="B1766" t="s">
        <v>977</v>
      </c>
      <c r="C1766" t="s">
        <v>9617</v>
      </c>
      <c r="D1766" t="s">
        <v>336</v>
      </c>
      <c r="E1766" s="2" t="s">
        <v>231</v>
      </c>
      <c r="F1766" t="s">
        <v>13938</v>
      </c>
      <c r="G1766" s="2" t="s">
        <v>6959</v>
      </c>
      <c r="H1766" t="s">
        <v>13553</v>
      </c>
    </row>
    <row r="1767" spans="1:8" x14ac:dyDescent="0.15">
      <c r="A1767">
        <v>1772</v>
      </c>
      <c r="B1767" t="s">
        <v>973</v>
      </c>
      <c r="C1767" t="s">
        <v>9618</v>
      </c>
      <c r="D1767" t="s">
        <v>336</v>
      </c>
      <c r="E1767" s="2" t="s">
        <v>231</v>
      </c>
      <c r="F1767" t="s">
        <v>13931</v>
      </c>
      <c r="G1767" s="2" t="s">
        <v>6583</v>
      </c>
      <c r="H1767" t="s">
        <v>13553</v>
      </c>
    </row>
    <row r="1768" spans="1:8" x14ac:dyDescent="0.15">
      <c r="A1768">
        <v>1773</v>
      </c>
      <c r="B1768" t="s">
        <v>978</v>
      </c>
      <c r="C1768" t="s">
        <v>9619</v>
      </c>
      <c r="D1768" t="s">
        <v>336</v>
      </c>
      <c r="E1768" s="2" t="s">
        <v>231</v>
      </c>
      <c r="F1768" t="s">
        <v>13907</v>
      </c>
      <c r="G1768" s="2" t="s">
        <v>7257</v>
      </c>
      <c r="H1768" t="s">
        <v>13553</v>
      </c>
    </row>
    <row r="1769" spans="1:8" x14ac:dyDescent="0.15">
      <c r="A1769">
        <v>1774</v>
      </c>
      <c r="B1769" t="s">
        <v>976</v>
      </c>
      <c r="C1769" t="s">
        <v>9620</v>
      </c>
      <c r="D1769" t="s">
        <v>336</v>
      </c>
      <c r="E1769" s="2" t="s">
        <v>231</v>
      </c>
      <c r="F1769" t="s">
        <v>13912</v>
      </c>
      <c r="G1769" s="2" t="s">
        <v>6672</v>
      </c>
      <c r="H1769" t="s">
        <v>13553</v>
      </c>
    </row>
    <row r="1770" spans="1:8" x14ac:dyDescent="0.15">
      <c r="A1770">
        <v>1775</v>
      </c>
      <c r="B1770" t="s">
        <v>974</v>
      </c>
      <c r="C1770" t="s">
        <v>9621</v>
      </c>
      <c r="D1770" t="s">
        <v>336</v>
      </c>
      <c r="E1770" s="2" t="s">
        <v>231</v>
      </c>
      <c r="F1770" t="s">
        <v>13931</v>
      </c>
      <c r="G1770" s="2" t="s">
        <v>7008</v>
      </c>
      <c r="H1770" t="s">
        <v>13553</v>
      </c>
    </row>
    <row r="1771" spans="1:8" x14ac:dyDescent="0.15">
      <c r="A1771">
        <v>1776</v>
      </c>
      <c r="B1771" t="s">
        <v>975</v>
      </c>
      <c r="C1771" t="s">
        <v>9622</v>
      </c>
      <c r="D1771" t="s">
        <v>336</v>
      </c>
      <c r="E1771" s="2" t="s">
        <v>231</v>
      </c>
      <c r="F1771" t="s">
        <v>13909</v>
      </c>
      <c r="G1771" s="2" t="s">
        <v>7193</v>
      </c>
      <c r="H1771" t="s">
        <v>13553</v>
      </c>
    </row>
    <row r="1772" spans="1:8" x14ac:dyDescent="0.15">
      <c r="A1772">
        <v>1777</v>
      </c>
      <c r="B1772" t="s">
        <v>430</v>
      </c>
      <c r="C1772" t="s">
        <v>9623</v>
      </c>
      <c r="D1772" t="s">
        <v>336</v>
      </c>
      <c r="E1772" s="2" t="s">
        <v>231</v>
      </c>
      <c r="F1772" t="s">
        <v>13907</v>
      </c>
      <c r="G1772" s="2" t="s">
        <v>7258</v>
      </c>
      <c r="H1772" t="s">
        <v>13553</v>
      </c>
    </row>
    <row r="1773" spans="1:8" x14ac:dyDescent="0.15">
      <c r="A1773">
        <v>1778</v>
      </c>
      <c r="B1773" t="s">
        <v>2774</v>
      </c>
      <c r="C1773" t="s">
        <v>9624</v>
      </c>
      <c r="D1773" t="s">
        <v>336</v>
      </c>
      <c r="E1773" s="2" t="s">
        <v>230</v>
      </c>
      <c r="F1773" t="s">
        <v>13912</v>
      </c>
      <c r="G1773" s="2" t="s">
        <v>6970</v>
      </c>
      <c r="H1773" t="s">
        <v>13553</v>
      </c>
    </row>
    <row r="1774" spans="1:8" x14ac:dyDescent="0.15">
      <c r="A1774">
        <v>1779</v>
      </c>
      <c r="B1774" t="s">
        <v>2775</v>
      </c>
      <c r="C1774" t="s">
        <v>9625</v>
      </c>
      <c r="D1774" t="s">
        <v>336</v>
      </c>
      <c r="E1774" s="2" t="s">
        <v>230</v>
      </c>
      <c r="F1774" t="s">
        <v>13917</v>
      </c>
      <c r="G1774" s="2" t="s">
        <v>6871</v>
      </c>
      <c r="H1774" t="s">
        <v>13553</v>
      </c>
    </row>
    <row r="1775" spans="1:8" x14ac:dyDescent="0.15">
      <c r="A1775">
        <v>1780</v>
      </c>
      <c r="B1775" t="s">
        <v>2776</v>
      </c>
      <c r="C1775" t="s">
        <v>9626</v>
      </c>
      <c r="D1775" t="s">
        <v>336</v>
      </c>
      <c r="E1775" s="2" t="s">
        <v>230</v>
      </c>
      <c r="F1775" t="s">
        <v>13907</v>
      </c>
      <c r="G1775" s="2" t="s">
        <v>6297</v>
      </c>
      <c r="H1775" t="s">
        <v>13553</v>
      </c>
    </row>
    <row r="1776" spans="1:8" x14ac:dyDescent="0.15">
      <c r="A1776">
        <v>1781</v>
      </c>
      <c r="B1776" t="s">
        <v>2777</v>
      </c>
      <c r="C1776" t="s">
        <v>9627</v>
      </c>
      <c r="D1776" t="s">
        <v>336</v>
      </c>
      <c r="E1776" s="2" t="s">
        <v>230</v>
      </c>
      <c r="F1776" t="s">
        <v>13924</v>
      </c>
      <c r="G1776" s="2" t="s">
        <v>7259</v>
      </c>
      <c r="H1776" t="s">
        <v>13553</v>
      </c>
    </row>
    <row r="1777" spans="1:8" x14ac:dyDescent="0.15">
      <c r="A1777">
        <v>1782</v>
      </c>
      <c r="B1777" t="s">
        <v>2778</v>
      </c>
      <c r="C1777" t="s">
        <v>9628</v>
      </c>
      <c r="D1777" t="s">
        <v>336</v>
      </c>
      <c r="E1777" s="2" t="s">
        <v>230</v>
      </c>
      <c r="F1777" t="s">
        <v>13931</v>
      </c>
      <c r="G1777" s="2" t="s">
        <v>6556</v>
      </c>
      <c r="H1777" t="s">
        <v>13553</v>
      </c>
    </row>
    <row r="1778" spans="1:8" x14ac:dyDescent="0.15">
      <c r="A1778">
        <v>1783</v>
      </c>
      <c r="B1778" t="s">
        <v>2779</v>
      </c>
      <c r="C1778" t="s">
        <v>9629</v>
      </c>
      <c r="D1778" t="s">
        <v>336</v>
      </c>
      <c r="E1778" s="2" t="s">
        <v>230</v>
      </c>
      <c r="F1778" t="s">
        <v>13909</v>
      </c>
      <c r="G1778" s="2" t="s">
        <v>6419</v>
      </c>
      <c r="H1778" t="s">
        <v>13553</v>
      </c>
    </row>
    <row r="1779" spans="1:8" x14ac:dyDescent="0.15">
      <c r="A1779">
        <v>1784</v>
      </c>
      <c r="B1779" t="s">
        <v>2780</v>
      </c>
      <c r="C1779" t="s">
        <v>9630</v>
      </c>
      <c r="D1779" t="s">
        <v>336</v>
      </c>
      <c r="E1779" s="2" t="s">
        <v>230</v>
      </c>
      <c r="F1779" t="s">
        <v>13926</v>
      </c>
      <c r="G1779" s="2" t="s">
        <v>7180</v>
      </c>
      <c r="H1779" t="s">
        <v>13553</v>
      </c>
    </row>
    <row r="1780" spans="1:8" x14ac:dyDescent="0.15">
      <c r="A1780">
        <v>1785</v>
      </c>
      <c r="B1780" t="s">
        <v>2781</v>
      </c>
      <c r="C1780" t="s">
        <v>9631</v>
      </c>
      <c r="D1780" t="s">
        <v>336</v>
      </c>
      <c r="E1780" s="2" t="s">
        <v>230</v>
      </c>
      <c r="F1780" t="s">
        <v>27</v>
      </c>
      <c r="G1780" s="2" t="s">
        <v>7260</v>
      </c>
      <c r="H1780" t="s">
        <v>13553</v>
      </c>
    </row>
    <row r="1781" spans="1:8" x14ac:dyDescent="0.15">
      <c r="A1781">
        <v>1786</v>
      </c>
      <c r="B1781" t="s">
        <v>2782</v>
      </c>
      <c r="C1781" t="s">
        <v>9632</v>
      </c>
      <c r="D1781" t="s">
        <v>336</v>
      </c>
      <c r="E1781" s="2" t="s">
        <v>230</v>
      </c>
      <c r="F1781" t="s">
        <v>13933</v>
      </c>
      <c r="G1781" s="2" t="s">
        <v>6781</v>
      </c>
      <c r="H1781" t="s">
        <v>13553</v>
      </c>
    </row>
    <row r="1782" spans="1:8" x14ac:dyDescent="0.15">
      <c r="A1782">
        <v>1787</v>
      </c>
      <c r="B1782" t="s">
        <v>2783</v>
      </c>
      <c r="C1782" t="s">
        <v>9633</v>
      </c>
      <c r="D1782" t="s">
        <v>336</v>
      </c>
      <c r="E1782" s="2" t="s">
        <v>230</v>
      </c>
      <c r="F1782" t="s">
        <v>13907</v>
      </c>
      <c r="G1782" s="2" t="s">
        <v>6643</v>
      </c>
      <c r="H1782" t="s">
        <v>13553</v>
      </c>
    </row>
    <row r="1783" spans="1:8" x14ac:dyDescent="0.15">
      <c r="A1783">
        <v>1788</v>
      </c>
      <c r="B1783" t="s">
        <v>2784</v>
      </c>
      <c r="C1783" t="s">
        <v>9634</v>
      </c>
      <c r="D1783" t="s">
        <v>336</v>
      </c>
      <c r="E1783" s="2" t="s">
        <v>230</v>
      </c>
      <c r="F1783" t="s">
        <v>13909</v>
      </c>
      <c r="G1783" s="2" t="s">
        <v>7261</v>
      </c>
      <c r="H1783" t="s">
        <v>13553</v>
      </c>
    </row>
    <row r="1784" spans="1:8" x14ac:dyDescent="0.15">
      <c r="A1784">
        <v>1789</v>
      </c>
      <c r="B1784" t="s">
        <v>4586</v>
      </c>
      <c r="C1784" t="s">
        <v>9635</v>
      </c>
      <c r="D1784" t="s">
        <v>336</v>
      </c>
      <c r="E1784" s="2" t="s">
        <v>231</v>
      </c>
      <c r="F1784" t="s">
        <v>13931</v>
      </c>
      <c r="G1784" s="2" t="s">
        <v>6268</v>
      </c>
      <c r="H1784" t="s">
        <v>13553</v>
      </c>
    </row>
    <row r="1785" spans="1:8" x14ac:dyDescent="0.15">
      <c r="A1785">
        <v>1790</v>
      </c>
      <c r="B1785" t="s">
        <v>4587</v>
      </c>
      <c r="C1785" t="s">
        <v>9636</v>
      </c>
      <c r="D1785" t="s">
        <v>336</v>
      </c>
      <c r="E1785" s="2" t="s">
        <v>7855</v>
      </c>
      <c r="F1785" t="s">
        <v>13936</v>
      </c>
      <c r="G1785" s="2" t="s">
        <v>7077</v>
      </c>
      <c r="H1785" t="s">
        <v>13553</v>
      </c>
    </row>
    <row r="1786" spans="1:8" x14ac:dyDescent="0.15">
      <c r="A1786">
        <v>1791</v>
      </c>
      <c r="B1786" t="s">
        <v>4588</v>
      </c>
      <c r="C1786" t="s">
        <v>9637</v>
      </c>
      <c r="D1786" t="s">
        <v>336</v>
      </c>
      <c r="E1786" s="2" t="s">
        <v>7855</v>
      </c>
      <c r="F1786" t="s">
        <v>13917</v>
      </c>
      <c r="G1786" s="2" t="s">
        <v>6451</v>
      </c>
      <c r="H1786" t="s">
        <v>13553</v>
      </c>
    </row>
    <row r="1787" spans="1:8" x14ac:dyDescent="0.15">
      <c r="A1787">
        <v>1792</v>
      </c>
      <c r="B1787" t="s">
        <v>4589</v>
      </c>
      <c r="C1787" t="s">
        <v>9638</v>
      </c>
      <c r="D1787" t="s">
        <v>336</v>
      </c>
      <c r="E1787" s="2" t="s">
        <v>7855</v>
      </c>
      <c r="F1787" t="s">
        <v>13917</v>
      </c>
      <c r="G1787" s="2" t="s">
        <v>6747</v>
      </c>
      <c r="H1787" t="s">
        <v>13553</v>
      </c>
    </row>
    <row r="1788" spans="1:8" x14ac:dyDescent="0.15">
      <c r="A1788">
        <v>1793</v>
      </c>
      <c r="B1788" t="s">
        <v>4590</v>
      </c>
      <c r="C1788" t="s">
        <v>9639</v>
      </c>
      <c r="D1788" t="s">
        <v>336</v>
      </c>
      <c r="E1788" s="2" t="s">
        <v>7855</v>
      </c>
      <c r="F1788" t="s">
        <v>13907</v>
      </c>
      <c r="G1788" s="2" t="s">
        <v>7262</v>
      </c>
      <c r="H1788" t="s">
        <v>13553</v>
      </c>
    </row>
    <row r="1789" spans="1:8" x14ac:dyDescent="0.15">
      <c r="A1789">
        <v>1794</v>
      </c>
      <c r="B1789" t="s">
        <v>4591</v>
      </c>
      <c r="C1789" t="s">
        <v>9640</v>
      </c>
      <c r="D1789" t="s">
        <v>336</v>
      </c>
      <c r="E1789" s="2" t="s">
        <v>7855</v>
      </c>
      <c r="F1789" t="s">
        <v>27</v>
      </c>
      <c r="G1789" s="2" t="s">
        <v>7263</v>
      </c>
      <c r="H1789" t="s">
        <v>13553</v>
      </c>
    </row>
    <row r="1790" spans="1:8" x14ac:dyDescent="0.15">
      <c r="A1790">
        <v>1795</v>
      </c>
      <c r="B1790" t="s">
        <v>4592</v>
      </c>
      <c r="C1790" t="s">
        <v>9641</v>
      </c>
      <c r="D1790" t="s">
        <v>336</v>
      </c>
      <c r="E1790" s="2" t="s">
        <v>7855</v>
      </c>
      <c r="F1790" t="s">
        <v>13936</v>
      </c>
      <c r="G1790" s="2" t="s">
        <v>7251</v>
      </c>
      <c r="H1790" t="s">
        <v>13553</v>
      </c>
    </row>
    <row r="1791" spans="1:8" x14ac:dyDescent="0.15">
      <c r="A1791">
        <v>1796</v>
      </c>
      <c r="B1791" t="s">
        <v>4593</v>
      </c>
      <c r="C1791" t="s">
        <v>9642</v>
      </c>
      <c r="D1791" t="s">
        <v>336</v>
      </c>
      <c r="E1791" s="2" t="s">
        <v>7855</v>
      </c>
      <c r="F1791" t="s">
        <v>13912</v>
      </c>
      <c r="G1791" s="2" t="s">
        <v>6520</v>
      </c>
      <c r="H1791" t="s">
        <v>13553</v>
      </c>
    </row>
    <row r="1792" spans="1:8" x14ac:dyDescent="0.15">
      <c r="A1792">
        <v>1797</v>
      </c>
      <c r="B1792" t="s">
        <v>4594</v>
      </c>
      <c r="C1792" t="s">
        <v>9643</v>
      </c>
      <c r="D1792" t="s">
        <v>336</v>
      </c>
      <c r="E1792" s="2" t="s">
        <v>7855</v>
      </c>
      <c r="F1792" t="s">
        <v>13917</v>
      </c>
      <c r="G1792" s="2" t="s">
        <v>7264</v>
      </c>
      <c r="H1792" t="s">
        <v>13553</v>
      </c>
    </row>
    <row r="1793" spans="1:8" x14ac:dyDescent="0.15">
      <c r="A1793">
        <v>1798</v>
      </c>
      <c r="B1793" t="s">
        <v>4595</v>
      </c>
      <c r="C1793" t="s">
        <v>9644</v>
      </c>
      <c r="D1793" t="s">
        <v>336</v>
      </c>
      <c r="E1793" s="2" t="s">
        <v>7855</v>
      </c>
      <c r="F1793" t="s">
        <v>13915</v>
      </c>
      <c r="G1793" s="2" t="s">
        <v>7265</v>
      </c>
      <c r="H1793" t="s">
        <v>13553</v>
      </c>
    </row>
    <row r="1794" spans="1:8" x14ac:dyDescent="0.15">
      <c r="A1794">
        <v>1799</v>
      </c>
      <c r="B1794" t="s">
        <v>4596</v>
      </c>
      <c r="C1794" t="s">
        <v>9645</v>
      </c>
      <c r="D1794" t="s">
        <v>336</v>
      </c>
      <c r="E1794" s="2" t="s">
        <v>7855</v>
      </c>
      <c r="F1794" t="s">
        <v>13917</v>
      </c>
      <c r="G1794" s="2" t="s">
        <v>7266</v>
      </c>
      <c r="H1794" t="s">
        <v>13553</v>
      </c>
    </row>
    <row r="1795" spans="1:8" x14ac:dyDescent="0.15">
      <c r="A1795">
        <v>1800</v>
      </c>
      <c r="B1795" t="s">
        <v>4597</v>
      </c>
      <c r="C1795" t="s">
        <v>9646</v>
      </c>
      <c r="D1795" t="s">
        <v>336</v>
      </c>
      <c r="E1795" s="2" t="s">
        <v>7855</v>
      </c>
      <c r="F1795" t="s">
        <v>13931</v>
      </c>
      <c r="G1795" s="2" t="s">
        <v>6976</v>
      </c>
      <c r="H1795" t="s">
        <v>13553</v>
      </c>
    </row>
    <row r="1796" spans="1:8" x14ac:dyDescent="0.15">
      <c r="A1796">
        <v>1801</v>
      </c>
      <c r="B1796" t="s">
        <v>4598</v>
      </c>
      <c r="C1796" t="s">
        <v>9647</v>
      </c>
      <c r="D1796" t="s">
        <v>336</v>
      </c>
      <c r="E1796" s="2" t="s">
        <v>7855</v>
      </c>
      <c r="F1796" t="s">
        <v>13910</v>
      </c>
      <c r="G1796" s="2" t="s">
        <v>7267</v>
      </c>
      <c r="H1796" t="s">
        <v>13553</v>
      </c>
    </row>
    <row r="1797" spans="1:8" x14ac:dyDescent="0.15">
      <c r="A1797">
        <v>1802</v>
      </c>
      <c r="B1797" t="s">
        <v>4599</v>
      </c>
      <c r="C1797" t="s">
        <v>9648</v>
      </c>
      <c r="D1797" t="s">
        <v>336</v>
      </c>
      <c r="E1797" s="2" t="s">
        <v>7855</v>
      </c>
      <c r="F1797" t="s">
        <v>13909</v>
      </c>
      <c r="G1797" s="2" t="s">
        <v>7268</v>
      </c>
      <c r="H1797" t="s">
        <v>13553</v>
      </c>
    </row>
    <row r="1798" spans="1:8" x14ac:dyDescent="0.15">
      <c r="A1798">
        <v>1803</v>
      </c>
      <c r="B1798" t="s">
        <v>4600</v>
      </c>
      <c r="C1798" t="s">
        <v>9649</v>
      </c>
      <c r="D1798" t="s">
        <v>13570</v>
      </c>
      <c r="E1798" s="2" t="s">
        <v>7856</v>
      </c>
      <c r="F1798" t="s">
        <v>13924</v>
      </c>
      <c r="G1798" s="2" t="s">
        <v>7269</v>
      </c>
      <c r="H1798" t="s">
        <v>13553</v>
      </c>
    </row>
    <row r="1799" spans="1:8" x14ac:dyDescent="0.15">
      <c r="A1799">
        <v>1804</v>
      </c>
      <c r="B1799" t="s">
        <v>961</v>
      </c>
      <c r="C1799" t="s">
        <v>9650</v>
      </c>
      <c r="D1799" t="s">
        <v>13570</v>
      </c>
      <c r="E1799" s="2" t="s">
        <v>7859</v>
      </c>
      <c r="F1799" t="s">
        <v>13931</v>
      </c>
      <c r="G1799" s="2" t="s">
        <v>7270</v>
      </c>
      <c r="H1799" t="s">
        <v>13553</v>
      </c>
    </row>
    <row r="1800" spans="1:8" x14ac:dyDescent="0.15">
      <c r="A1800">
        <v>1805</v>
      </c>
      <c r="B1800" t="s">
        <v>1013</v>
      </c>
      <c r="C1800" t="s">
        <v>9651</v>
      </c>
      <c r="D1800" t="s">
        <v>380</v>
      </c>
      <c r="E1800" s="2" t="s">
        <v>232</v>
      </c>
      <c r="F1800" t="s">
        <v>13908</v>
      </c>
      <c r="G1800" s="2" t="s">
        <v>6485</v>
      </c>
      <c r="H1800" t="s">
        <v>13553</v>
      </c>
    </row>
    <row r="1801" spans="1:8" x14ac:dyDescent="0.15">
      <c r="A1801">
        <v>1806</v>
      </c>
      <c r="B1801" t="s">
        <v>1014</v>
      </c>
      <c r="C1801" t="s">
        <v>9652</v>
      </c>
      <c r="D1801" t="s">
        <v>380</v>
      </c>
      <c r="E1801" s="2" t="s">
        <v>232</v>
      </c>
      <c r="F1801" t="s">
        <v>13934</v>
      </c>
      <c r="G1801" s="2" t="s">
        <v>6578</v>
      </c>
      <c r="H1801" t="s">
        <v>13553</v>
      </c>
    </row>
    <row r="1802" spans="1:8" x14ac:dyDescent="0.15">
      <c r="A1802">
        <v>1807</v>
      </c>
      <c r="B1802" t="s">
        <v>1015</v>
      </c>
      <c r="C1802" t="s">
        <v>9653</v>
      </c>
      <c r="D1802" t="s">
        <v>380</v>
      </c>
      <c r="E1802" s="2" t="s">
        <v>232</v>
      </c>
      <c r="F1802" t="s">
        <v>13906</v>
      </c>
      <c r="G1802" s="2" t="s">
        <v>6902</v>
      </c>
      <c r="H1802" t="s">
        <v>13553</v>
      </c>
    </row>
    <row r="1803" spans="1:8" x14ac:dyDescent="0.15">
      <c r="A1803">
        <v>1808</v>
      </c>
      <c r="B1803" t="s">
        <v>1016</v>
      </c>
      <c r="C1803" t="s">
        <v>9654</v>
      </c>
      <c r="D1803" t="s">
        <v>380</v>
      </c>
      <c r="E1803" s="2" t="s">
        <v>232</v>
      </c>
      <c r="F1803" t="s">
        <v>13912</v>
      </c>
      <c r="G1803" s="2" t="s">
        <v>7271</v>
      </c>
      <c r="H1803" t="s">
        <v>13553</v>
      </c>
    </row>
    <row r="1804" spans="1:8" x14ac:dyDescent="0.15">
      <c r="A1804">
        <v>1809</v>
      </c>
      <c r="B1804" t="s">
        <v>1017</v>
      </c>
      <c r="C1804" t="s">
        <v>9655</v>
      </c>
      <c r="D1804" t="s">
        <v>380</v>
      </c>
      <c r="E1804" s="2" t="s">
        <v>232</v>
      </c>
      <c r="F1804" t="s">
        <v>13944</v>
      </c>
      <c r="G1804" s="2" t="s">
        <v>7272</v>
      </c>
      <c r="H1804" t="s">
        <v>13553</v>
      </c>
    </row>
    <row r="1805" spans="1:8" x14ac:dyDescent="0.15">
      <c r="A1805">
        <v>1810</v>
      </c>
      <c r="B1805" t="s">
        <v>1018</v>
      </c>
      <c r="C1805" t="s">
        <v>9656</v>
      </c>
      <c r="D1805" t="s">
        <v>380</v>
      </c>
      <c r="E1805" s="2" t="s">
        <v>232</v>
      </c>
      <c r="F1805" t="s">
        <v>13939</v>
      </c>
      <c r="G1805" s="2" t="s">
        <v>7273</v>
      </c>
      <c r="H1805" t="s">
        <v>13553</v>
      </c>
    </row>
    <row r="1806" spans="1:8" x14ac:dyDescent="0.15">
      <c r="A1806">
        <v>1811</v>
      </c>
      <c r="B1806" t="s">
        <v>1019</v>
      </c>
      <c r="C1806" t="s">
        <v>9657</v>
      </c>
      <c r="D1806" t="s">
        <v>380</v>
      </c>
      <c r="E1806" s="2" t="s">
        <v>232</v>
      </c>
      <c r="F1806" t="s">
        <v>13906</v>
      </c>
      <c r="G1806" s="2" t="s">
        <v>6533</v>
      </c>
      <c r="H1806" t="s">
        <v>13553</v>
      </c>
    </row>
    <row r="1807" spans="1:8" x14ac:dyDescent="0.15">
      <c r="A1807">
        <v>1812</v>
      </c>
      <c r="B1807" t="s">
        <v>1020</v>
      </c>
      <c r="C1807" t="s">
        <v>9658</v>
      </c>
      <c r="D1807" t="s">
        <v>380</v>
      </c>
      <c r="E1807" s="2" t="s">
        <v>232</v>
      </c>
      <c r="F1807" t="s">
        <v>13906</v>
      </c>
      <c r="G1807" s="2" t="s">
        <v>6481</v>
      </c>
      <c r="H1807" t="s">
        <v>13553</v>
      </c>
    </row>
    <row r="1808" spans="1:8" x14ac:dyDescent="0.15">
      <c r="A1808">
        <v>1813</v>
      </c>
      <c r="B1808" t="s">
        <v>1021</v>
      </c>
      <c r="C1808" t="s">
        <v>9659</v>
      </c>
      <c r="D1808" t="s">
        <v>380</v>
      </c>
      <c r="E1808" s="2" t="s">
        <v>232</v>
      </c>
      <c r="F1808" t="s">
        <v>13921</v>
      </c>
      <c r="G1808" s="2" t="s">
        <v>6820</v>
      </c>
      <c r="H1808" t="s">
        <v>13553</v>
      </c>
    </row>
    <row r="1809" spans="1:8" x14ac:dyDescent="0.15">
      <c r="A1809">
        <v>1814</v>
      </c>
      <c r="B1809" t="s">
        <v>1022</v>
      </c>
      <c r="C1809" t="s">
        <v>9660</v>
      </c>
      <c r="D1809" t="s">
        <v>380</v>
      </c>
      <c r="E1809" s="2" t="s">
        <v>232</v>
      </c>
      <c r="F1809" t="s">
        <v>13906</v>
      </c>
      <c r="G1809" s="2" t="s">
        <v>6385</v>
      </c>
      <c r="H1809" t="s">
        <v>13553</v>
      </c>
    </row>
    <row r="1810" spans="1:8" x14ac:dyDescent="0.15">
      <c r="A1810">
        <v>1815</v>
      </c>
      <c r="B1810" t="s">
        <v>1023</v>
      </c>
      <c r="C1810" t="s">
        <v>9661</v>
      </c>
      <c r="D1810" t="s">
        <v>380</v>
      </c>
      <c r="E1810" s="2" t="s">
        <v>232</v>
      </c>
      <c r="F1810" t="s">
        <v>13916</v>
      </c>
      <c r="G1810" s="2" t="s">
        <v>6385</v>
      </c>
      <c r="H1810" t="s">
        <v>13553</v>
      </c>
    </row>
    <row r="1811" spans="1:8" x14ac:dyDescent="0.15">
      <c r="A1811">
        <v>1816</v>
      </c>
      <c r="B1811" t="s">
        <v>1024</v>
      </c>
      <c r="C1811" t="s">
        <v>9662</v>
      </c>
      <c r="D1811" t="s">
        <v>380</v>
      </c>
      <c r="E1811" s="2" t="s">
        <v>232</v>
      </c>
      <c r="F1811" t="s">
        <v>13936</v>
      </c>
      <c r="G1811" s="2" t="s">
        <v>7274</v>
      </c>
      <c r="H1811" t="s">
        <v>13553</v>
      </c>
    </row>
    <row r="1812" spans="1:8" x14ac:dyDescent="0.15">
      <c r="A1812">
        <v>1817</v>
      </c>
      <c r="B1812" t="s">
        <v>1025</v>
      </c>
      <c r="C1812" t="s">
        <v>9663</v>
      </c>
      <c r="D1812" t="s">
        <v>380</v>
      </c>
      <c r="E1812" s="2" t="s">
        <v>232</v>
      </c>
      <c r="F1812" t="s">
        <v>13915</v>
      </c>
      <c r="G1812" s="2" t="s">
        <v>6815</v>
      </c>
      <c r="H1812" t="s">
        <v>13553</v>
      </c>
    </row>
    <row r="1813" spans="1:8" x14ac:dyDescent="0.15">
      <c r="A1813">
        <v>1818</v>
      </c>
      <c r="B1813" t="s">
        <v>1026</v>
      </c>
      <c r="C1813" t="s">
        <v>9664</v>
      </c>
      <c r="D1813" t="s">
        <v>380</v>
      </c>
      <c r="E1813" s="2" t="s">
        <v>232</v>
      </c>
      <c r="F1813" t="s">
        <v>13912</v>
      </c>
      <c r="G1813" s="2" t="s">
        <v>7039</v>
      </c>
      <c r="H1813" t="s">
        <v>13553</v>
      </c>
    </row>
    <row r="1814" spans="1:8" x14ac:dyDescent="0.15">
      <c r="A1814">
        <v>1819</v>
      </c>
      <c r="B1814" t="s">
        <v>2169</v>
      </c>
      <c r="C1814" t="s">
        <v>9665</v>
      </c>
      <c r="D1814" t="s">
        <v>380</v>
      </c>
      <c r="E1814" s="2" t="s">
        <v>232</v>
      </c>
      <c r="F1814" t="s">
        <v>13917</v>
      </c>
      <c r="G1814" s="2" t="s">
        <v>7129</v>
      </c>
      <c r="H1814" t="s">
        <v>13553</v>
      </c>
    </row>
    <row r="1815" spans="1:8" x14ac:dyDescent="0.15">
      <c r="A1815">
        <v>1820</v>
      </c>
      <c r="B1815" t="s">
        <v>1027</v>
      </c>
      <c r="C1815" t="s">
        <v>9666</v>
      </c>
      <c r="D1815" t="s">
        <v>380</v>
      </c>
      <c r="E1815" s="2" t="s">
        <v>232</v>
      </c>
      <c r="F1815" t="s">
        <v>13906</v>
      </c>
      <c r="G1815" s="2" t="s">
        <v>7275</v>
      </c>
      <c r="H1815" t="s">
        <v>13553</v>
      </c>
    </row>
    <row r="1816" spans="1:8" x14ac:dyDescent="0.15">
      <c r="A1816">
        <v>1821</v>
      </c>
      <c r="B1816" t="s">
        <v>1028</v>
      </c>
      <c r="C1816" t="s">
        <v>9667</v>
      </c>
      <c r="D1816" t="s">
        <v>380</v>
      </c>
      <c r="E1816" s="2" t="s">
        <v>232</v>
      </c>
      <c r="F1816" t="s">
        <v>13915</v>
      </c>
      <c r="G1816" s="2" t="s">
        <v>6542</v>
      </c>
      <c r="H1816" t="s">
        <v>13553</v>
      </c>
    </row>
    <row r="1817" spans="1:8" x14ac:dyDescent="0.15">
      <c r="A1817">
        <v>1822</v>
      </c>
      <c r="B1817" t="s">
        <v>1029</v>
      </c>
      <c r="C1817" t="s">
        <v>9668</v>
      </c>
      <c r="D1817" t="s">
        <v>380</v>
      </c>
      <c r="E1817" s="2" t="s">
        <v>232</v>
      </c>
      <c r="F1817" t="s">
        <v>13921</v>
      </c>
      <c r="G1817" s="2" t="s">
        <v>7037</v>
      </c>
      <c r="H1817" t="s">
        <v>13553</v>
      </c>
    </row>
    <row r="1818" spans="1:8" x14ac:dyDescent="0.15">
      <c r="A1818">
        <v>1823</v>
      </c>
      <c r="B1818" t="s">
        <v>1030</v>
      </c>
      <c r="C1818" t="s">
        <v>9669</v>
      </c>
      <c r="D1818" t="s">
        <v>380</v>
      </c>
      <c r="E1818" s="2" t="s">
        <v>232</v>
      </c>
      <c r="F1818" t="s">
        <v>13922</v>
      </c>
      <c r="G1818" s="2" t="s">
        <v>7183</v>
      </c>
      <c r="H1818" t="s">
        <v>13553</v>
      </c>
    </row>
    <row r="1819" spans="1:8" x14ac:dyDescent="0.15">
      <c r="A1819">
        <v>1824</v>
      </c>
      <c r="B1819" t="s">
        <v>2170</v>
      </c>
      <c r="C1819" t="s">
        <v>9670</v>
      </c>
      <c r="D1819" t="s">
        <v>380</v>
      </c>
      <c r="E1819" s="2" t="s">
        <v>231</v>
      </c>
      <c r="F1819" t="s">
        <v>13907</v>
      </c>
      <c r="G1819" s="2" t="s">
        <v>6826</v>
      </c>
      <c r="H1819" t="s">
        <v>13553</v>
      </c>
    </row>
    <row r="1820" spans="1:8" x14ac:dyDescent="0.15">
      <c r="A1820">
        <v>1825</v>
      </c>
      <c r="B1820" t="s">
        <v>2171</v>
      </c>
      <c r="C1820" t="s">
        <v>9671</v>
      </c>
      <c r="D1820" t="s">
        <v>380</v>
      </c>
      <c r="E1820" s="2" t="s">
        <v>231</v>
      </c>
      <c r="F1820" t="s">
        <v>13907</v>
      </c>
      <c r="G1820" s="2" t="s">
        <v>6934</v>
      </c>
      <c r="H1820" t="s">
        <v>13553</v>
      </c>
    </row>
    <row r="1821" spans="1:8" x14ac:dyDescent="0.15">
      <c r="A1821">
        <v>1826</v>
      </c>
      <c r="B1821" t="s">
        <v>2172</v>
      </c>
      <c r="C1821" t="s">
        <v>9672</v>
      </c>
      <c r="D1821" t="s">
        <v>380</v>
      </c>
      <c r="E1821" s="2" t="s">
        <v>231</v>
      </c>
      <c r="F1821" t="s">
        <v>13914</v>
      </c>
      <c r="G1821" s="2" t="s">
        <v>6276</v>
      </c>
      <c r="H1821" t="s">
        <v>13553</v>
      </c>
    </row>
    <row r="1822" spans="1:8" x14ac:dyDescent="0.15">
      <c r="A1822">
        <v>1827</v>
      </c>
      <c r="B1822" t="s">
        <v>2173</v>
      </c>
      <c r="C1822" t="s">
        <v>9673</v>
      </c>
      <c r="D1822" t="s">
        <v>380</v>
      </c>
      <c r="E1822" s="2" t="s">
        <v>231</v>
      </c>
      <c r="F1822" t="s">
        <v>13917</v>
      </c>
      <c r="G1822" s="2" t="s">
        <v>6529</v>
      </c>
      <c r="H1822" t="s">
        <v>13553</v>
      </c>
    </row>
    <row r="1823" spans="1:8" x14ac:dyDescent="0.15">
      <c r="A1823">
        <v>1828</v>
      </c>
      <c r="B1823" t="s">
        <v>2174</v>
      </c>
      <c r="C1823" t="s">
        <v>9674</v>
      </c>
      <c r="D1823" t="s">
        <v>380</v>
      </c>
      <c r="E1823" s="2" t="s">
        <v>231</v>
      </c>
      <c r="F1823" t="s">
        <v>13907</v>
      </c>
      <c r="G1823" s="2" t="s">
        <v>7276</v>
      </c>
      <c r="H1823" t="s">
        <v>13553</v>
      </c>
    </row>
    <row r="1824" spans="1:8" x14ac:dyDescent="0.15">
      <c r="A1824">
        <v>1829</v>
      </c>
      <c r="B1824" t="s">
        <v>2183</v>
      </c>
      <c r="C1824" t="s">
        <v>9675</v>
      </c>
      <c r="D1824" t="s">
        <v>380</v>
      </c>
      <c r="E1824" s="2" t="s">
        <v>231</v>
      </c>
      <c r="F1824" t="s">
        <v>13924</v>
      </c>
      <c r="G1824" s="2" t="s">
        <v>6689</v>
      </c>
      <c r="H1824" t="s">
        <v>13553</v>
      </c>
    </row>
    <row r="1825" spans="1:8" x14ac:dyDescent="0.15">
      <c r="A1825">
        <v>1830</v>
      </c>
      <c r="B1825" t="s">
        <v>3080</v>
      </c>
      <c r="C1825" t="s">
        <v>9676</v>
      </c>
      <c r="D1825" t="s">
        <v>380</v>
      </c>
      <c r="E1825" s="2" t="s">
        <v>231</v>
      </c>
      <c r="F1825" t="s">
        <v>13934</v>
      </c>
      <c r="G1825" s="2" t="s">
        <v>6293</v>
      </c>
      <c r="H1825" t="s">
        <v>13553</v>
      </c>
    </row>
    <row r="1826" spans="1:8" x14ac:dyDescent="0.15">
      <c r="A1826">
        <v>1831</v>
      </c>
      <c r="B1826" t="s">
        <v>2442</v>
      </c>
      <c r="C1826" t="s">
        <v>9677</v>
      </c>
      <c r="D1826" t="s">
        <v>380</v>
      </c>
      <c r="E1826" s="2" t="s">
        <v>231</v>
      </c>
      <c r="F1826" t="s">
        <v>13921</v>
      </c>
      <c r="G1826" s="2" t="s">
        <v>6484</v>
      </c>
      <c r="H1826" t="s">
        <v>13553</v>
      </c>
    </row>
    <row r="1827" spans="1:8" x14ac:dyDescent="0.15">
      <c r="A1827">
        <v>1832</v>
      </c>
      <c r="B1827" t="s">
        <v>2443</v>
      </c>
      <c r="C1827" t="s">
        <v>9678</v>
      </c>
      <c r="D1827" t="s">
        <v>380</v>
      </c>
      <c r="E1827" s="2" t="s">
        <v>231</v>
      </c>
      <c r="F1827" t="s">
        <v>13909</v>
      </c>
      <c r="G1827" s="2" t="s">
        <v>7277</v>
      </c>
      <c r="H1827" t="s">
        <v>13553</v>
      </c>
    </row>
    <row r="1828" spans="1:8" x14ac:dyDescent="0.15">
      <c r="A1828">
        <v>1833</v>
      </c>
      <c r="B1828" t="s">
        <v>2444</v>
      </c>
      <c r="C1828" t="s">
        <v>9679</v>
      </c>
      <c r="D1828" t="s">
        <v>380</v>
      </c>
      <c r="E1828" s="2" t="s">
        <v>231</v>
      </c>
      <c r="F1828" t="s">
        <v>13921</v>
      </c>
      <c r="G1828" s="2" t="s">
        <v>7278</v>
      </c>
      <c r="H1828" t="s">
        <v>13553</v>
      </c>
    </row>
    <row r="1829" spans="1:8" x14ac:dyDescent="0.15">
      <c r="A1829">
        <v>1834</v>
      </c>
      <c r="B1829" t="s">
        <v>2445</v>
      </c>
      <c r="C1829" t="s">
        <v>9680</v>
      </c>
      <c r="D1829" t="s">
        <v>380</v>
      </c>
      <c r="E1829" s="2" t="s">
        <v>231</v>
      </c>
      <c r="F1829" t="s">
        <v>13912</v>
      </c>
      <c r="G1829" s="2" t="s">
        <v>6324</v>
      </c>
      <c r="H1829" t="s">
        <v>13553</v>
      </c>
    </row>
    <row r="1830" spans="1:8" x14ac:dyDescent="0.15">
      <c r="A1830">
        <v>1835</v>
      </c>
      <c r="B1830" t="s">
        <v>2446</v>
      </c>
      <c r="C1830" t="s">
        <v>9681</v>
      </c>
      <c r="D1830" t="s">
        <v>380</v>
      </c>
      <c r="E1830" s="2" t="s">
        <v>231</v>
      </c>
      <c r="F1830" t="s">
        <v>13912</v>
      </c>
      <c r="G1830" s="2" t="s">
        <v>7023</v>
      </c>
      <c r="H1830" t="s">
        <v>13553</v>
      </c>
    </row>
    <row r="1831" spans="1:8" x14ac:dyDescent="0.15">
      <c r="A1831">
        <v>1836</v>
      </c>
      <c r="B1831" t="s">
        <v>2447</v>
      </c>
      <c r="C1831" t="s">
        <v>9682</v>
      </c>
      <c r="D1831" t="s">
        <v>380</v>
      </c>
      <c r="E1831" s="2" t="s">
        <v>231</v>
      </c>
      <c r="F1831" t="s">
        <v>13929</v>
      </c>
      <c r="G1831" s="2" t="s">
        <v>6395</v>
      </c>
      <c r="H1831" t="s">
        <v>13553</v>
      </c>
    </row>
    <row r="1832" spans="1:8" x14ac:dyDescent="0.15">
      <c r="A1832">
        <v>1837</v>
      </c>
      <c r="B1832" t="s">
        <v>2448</v>
      </c>
      <c r="C1832" t="s">
        <v>9683</v>
      </c>
      <c r="D1832" t="s">
        <v>380</v>
      </c>
      <c r="E1832" s="2" t="s">
        <v>231</v>
      </c>
      <c r="F1832" t="s">
        <v>13912</v>
      </c>
      <c r="G1832" s="2" t="s">
        <v>6956</v>
      </c>
      <c r="H1832" t="s">
        <v>13553</v>
      </c>
    </row>
    <row r="1833" spans="1:8" x14ac:dyDescent="0.15">
      <c r="A1833">
        <v>1838</v>
      </c>
      <c r="B1833" t="s">
        <v>2449</v>
      </c>
      <c r="C1833" t="s">
        <v>9684</v>
      </c>
      <c r="D1833" t="s">
        <v>380</v>
      </c>
      <c r="E1833" s="2" t="s">
        <v>231</v>
      </c>
      <c r="F1833" t="s">
        <v>13927</v>
      </c>
      <c r="G1833" s="2" t="s">
        <v>7279</v>
      </c>
      <c r="H1833" t="s">
        <v>13553</v>
      </c>
    </row>
    <row r="1834" spans="1:8" x14ac:dyDescent="0.15">
      <c r="A1834">
        <v>1839</v>
      </c>
      <c r="B1834" t="s">
        <v>2450</v>
      </c>
      <c r="C1834" t="s">
        <v>9685</v>
      </c>
      <c r="D1834" t="s">
        <v>380</v>
      </c>
      <c r="E1834" s="2" t="s">
        <v>231</v>
      </c>
      <c r="F1834" t="s">
        <v>13917</v>
      </c>
      <c r="G1834" s="2" t="s">
        <v>6823</v>
      </c>
      <c r="H1834" t="s">
        <v>13553</v>
      </c>
    </row>
    <row r="1835" spans="1:8" x14ac:dyDescent="0.15">
      <c r="A1835">
        <v>1840</v>
      </c>
      <c r="B1835" t="s">
        <v>2451</v>
      </c>
      <c r="C1835" t="s">
        <v>9686</v>
      </c>
      <c r="D1835" t="s">
        <v>380</v>
      </c>
      <c r="E1835" s="2" t="s">
        <v>231</v>
      </c>
      <c r="F1835" t="s">
        <v>13937</v>
      </c>
      <c r="G1835" s="2" t="s">
        <v>7280</v>
      </c>
      <c r="H1835" t="s">
        <v>13553</v>
      </c>
    </row>
    <row r="1836" spans="1:8" x14ac:dyDescent="0.15">
      <c r="A1836">
        <v>1841</v>
      </c>
      <c r="B1836" t="s">
        <v>2452</v>
      </c>
      <c r="C1836" t="s">
        <v>9687</v>
      </c>
      <c r="D1836" t="s">
        <v>380</v>
      </c>
      <c r="E1836" s="2" t="s">
        <v>231</v>
      </c>
      <c r="F1836" t="s">
        <v>13907</v>
      </c>
      <c r="G1836" s="2" t="s">
        <v>6585</v>
      </c>
      <c r="H1836" t="s">
        <v>13553</v>
      </c>
    </row>
    <row r="1837" spans="1:8" x14ac:dyDescent="0.15">
      <c r="A1837">
        <v>1842</v>
      </c>
      <c r="B1837" t="s">
        <v>2453</v>
      </c>
      <c r="C1837" t="s">
        <v>9688</v>
      </c>
      <c r="D1837" t="s">
        <v>380</v>
      </c>
      <c r="E1837" s="2" t="s">
        <v>231</v>
      </c>
      <c r="F1837" t="s">
        <v>13907</v>
      </c>
      <c r="G1837" s="2" t="s">
        <v>6397</v>
      </c>
      <c r="H1837" t="s">
        <v>13553</v>
      </c>
    </row>
    <row r="1838" spans="1:8" x14ac:dyDescent="0.15">
      <c r="A1838">
        <v>1843</v>
      </c>
      <c r="B1838" t="s">
        <v>2454</v>
      </c>
      <c r="C1838" t="s">
        <v>9689</v>
      </c>
      <c r="D1838" t="s">
        <v>380</v>
      </c>
      <c r="E1838" s="2" t="s">
        <v>231</v>
      </c>
      <c r="F1838" t="s">
        <v>13928</v>
      </c>
      <c r="G1838" s="2" t="s">
        <v>6924</v>
      </c>
      <c r="H1838" t="s">
        <v>13553</v>
      </c>
    </row>
    <row r="1839" spans="1:8" x14ac:dyDescent="0.15">
      <c r="A1839">
        <v>1844</v>
      </c>
      <c r="B1839" t="s">
        <v>2461</v>
      </c>
      <c r="C1839" t="s">
        <v>9690</v>
      </c>
      <c r="D1839" t="s">
        <v>380</v>
      </c>
      <c r="E1839" s="2" t="s">
        <v>232</v>
      </c>
      <c r="F1839" t="s">
        <v>13922</v>
      </c>
      <c r="G1839" s="2" t="s">
        <v>7281</v>
      </c>
      <c r="H1839" t="s">
        <v>13553</v>
      </c>
    </row>
    <row r="1840" spans="1:8" x14ac:dyDescent="0.15">
      <c r="A1840">
        <v>1845</v>
      </c>
      <c r="B1840" t="s">
        <v>4601</v>
      </c>
      <c r="C1840" t="s">
        <v>9691</v>
      </c>
      <c r="D1840" t="s">
        <v>380</v>
      </c>
      <c r="E1840" s="2" t="s">
        <v>230</v>
      </c>
      <c r="F1840" t="s">
        <v>13910</v>
      </c>
      <c r="G1840" s="2" t="s">
        <v>6640</v>
      </c>
      <c r="H1840" t="s">
        <v>13553</v>
      </c>
    </row>
    <row r="1841" spans="1:8" x14ac:dyDescent="0.15">
      <c r="A1841">
        <v>1846</v>
      </c>
      <c r="B1841" t="s">
        <v>3592</v>
      </c>
      <c r="C1841" t="s">
        <v>9692</v>
      </c>
      <c r="D1841" t="s">
        <v>380</v>
      </c>
      <c r="E1841" s="2" t="s">
        <v>230</v>
      </c>
      <c r="F1841" t="s">
        <v>13921</v>
      </c>
      <c r="G1841" s="2" t="s">
        <v>7282</v>
      </c>
      <c r="H1841" t="s">
        <v>13553</v>
      </c>
    </row>
    <row r="1842" spans="1:8" x14ac:dyDescent="0.15">
      <c r="A1842">
        <v>1847</v>
      </c>
      <c r="B1842" t="s">
        <v>3593</v>
      </c>
      <c r="C1842" t="s">
        <v>9693</v>
      </c>
      <c r="D1842" t="s">
        <v>380</v>
      </c>
      <c r="E1842" s="2" t="s">
        <v>230</v>
      </c>
      <c r="F1842" t="s">
        <v>13932</v>
      </c>
      <c r="G1842" s="2" t="s">
        <v>7283</v>
      </c>
      <c r="H1842" t="s">
        <v>13553</v>
      </c>
    </row>
    <row r="1843" spans="1:8" x14ac:dyDescent="0.15">
      <c r="A1843">
        <v>1848</v>
      </c>
      <c r="B1843" t="s">
        <v>3594</v>
      </c>
      <c r="C1843" t="s">
        <v>9694</v>
      </c>
      <c r="D1843" t="s">
        <v>380</v>
      </c>
      <c r="E1843" s="2" t="s">
        <v>230</v>
      </c>
      <c r="F1843" t="s">
        <v>13922</v>
      </c>
      <c r="G1843" s="2" t="s">
        <v>6642</v>
      </c>
      <c r="H1843" t="s">
        <v>13553</v>
      </c>
    </row>
    <row r="1844" spans="1:8" x14ac:dyDescent="0.15">
      <c r="A1844">
        <v>1849</v>
      </c>
      <c r="B1844" t="s">
        <v>3595</v>
      </c>
      <c r="C1844" t="s">
        <v>9695</v>
      </c>
      <c r="D1844" t="s">
        <v>380</v>
      </c>
      <c r="E1844" s="2" t="s">
        <v>230</v>
      </c>
      <c r="F1844" t="s">
        <v>13915</v>
      </c>
      <c r="G1844" s="2" t="s">
        <v>6350</v>
      </c>
      <c r="H1844" t="s">
        <v>13553</v>
      </c>
    </row>
    <row r="1845" spans="1:8" x14ac:dyDescent="0.15">
      <c r="A1845">
        <v>1850</v>
      </c>
      <c r="B1845" t="s">
        <v>3596</v>
      </c>
      <c r="C1845" t="s">
        <v>9696</v>
      </c>
      <c r="D1845" t="s">
        <v>380</v>
      </c>
      <c r="E1845" s="2" t="s">
        <v>230</v>
      </c>
      <c r="F1845" t="s">
        <v>13910</v>
      </c>
      <c r="G1845" s="2" t="s">
        <v>7210</v>
      </c>
      <c r="H1845" t="s">
        <v>13553</v>
      </c>
    </row>
    <row r="1846" spans="1:8" x14ac:dyDescent="0.15">
      <c r="A1846">
        <v>1851</v>
      </c>
      <c r="B1846" t="s">
        <v>3597</v>
      </c>
      <c r="C1846" t="s">
        <v>9697</v>
      </c>
      <c r="D1846" t="s">
        <v>380</v>
      </c>
      <c r="E1846" s="2" t="s">
        <v>230</v>
      </c>
      <c r="F1846" t="s">
        <v>13928</v>
      </c>
      <c r="G1846" s="2" t="s">
        <v>6874</v>
      </c>
      <c r="H1846" t="s">
        <v>13553</v>
      </c>
    </row>
    <row r="1847" spans="1:8" x14ac:dyDescent="0.15">
      <c r="A1847">
        <v>1852</v>
      </c>
      <c r="B1847" t="s">
        <v>3598</v>
      </c>
      <c r="C1847" t="s">
        <v>9698</v>
      </c>
      <c r="D1847" t="s">
        <v>380</v>
      </c>
      <c r="E1847" s="2" t="s">
        <v>230</v>
      </c>
      <c r="F1847" t="s">
        <v>13910</v>
      </c>
      <c r="G1847" s="2" t="s">
        <v>7283</v>
      </c>
      <c r="H1847" t="s">
        <v>13553</v>
      </c>
    </row>
    <row r="1848" spans="1:8" x14ac:dyDescent="0.15">
      <c r="A1848">
        <v>1853</v>
      </c>
      <c r="B1848" t="s">
        <v>3599</v>
      </c>
      <c r="C1848" t="s">
        <v>9699</v>
      </c>
      <c r="D1848" t="s">
        <v>380</v>
      </c>
      <c r="E1848" s="2" t="s">
        <v>230</v>
      </c>
      <c r="F1848" t="s">
        <v>13936</v>
      </c>
      <c r="G1848" s="2" t="s">
        <v>6744</v>
      </c>
      <c r="H1848" t="s">
        <v>13553</v>
      </c>
    </row>
    <row r="1849" spans="1:8" x14ac:dyDescent="0.15">
      <c r="A1849">
        <v>1854</v>
      </c>
      <c r="B1849" t="s">
        <v>3600</v>
      </c>
      <c r="C1849" t="s">
        <v>9700</v>
      </c>
      <c r="D1849" t="s">
        <v>380</v>
      </c>
      <c r="E1849" s="2" t="s">
        <v>230</v>
      </c>
      <c r="F1849" t="s">
        <v>13944</v>
      </c>
      <c r="G1849" s="2" t="s">
        <v>7282</v>
      </c>
      <c r="H1849" t="s">
        <v>13553</v>
      </c>
    </row>
    <row r="1850" spans="1:8" x14ac:dyDescent="0.15">
      <c r="A1850">
        <v>1855</v>
      </c>
      <c r="B1850" t="s">
        <v>3601</v>
      </c>
      <c r="C1850" t="s">
        <v>9701</v>
      </c>
      <c r="D1850" t="s">
        <v>380</v>
      </c>
      <c r="E1850" s="2" t="s">
        <v>230</v>
      </c>
      <c r="F1850" t="s">
        <v>13937</v>
      </c>
      <c r="G1850" s="2" t="s">
        <v>6648</v>
      </c>
      <c r="H1850" t="s">
        <v>13553</v>
      </c>
    </row>
    <row r="1851" spans="1:8" x14ac:dyDescent="0.15">
      <c r="A1851">
        <v>1856</v>
      </c>
      <c r="B1851" t="s">
        <v>4602</v>
      </c>
      <c r="C1851" t="s">
        <v>9702</v>
      </c>
      <c r="D1851" t="s">
        <v>380</v>
      </c>
      <c r="E1851" s="2" t="s">
        <v>230</v>
      </c>
      <c r="F1851" t="s">
        <v>13907</v>
      </c>
      <c r="G1851" s="2" t="s">
        <v>6938</v>
      </c>
      <c r="H1851" t="s">
        <v>13553</v>
      </c>
    </row>
    <row r="1852" spans="1:8" x14ac:dyDescent="0.15">
      <c r="A1852">
        <v>1857</v>
      </c>
      <c r="B1852" t="s">
        <v>3602</v>
      </c>
      <c r="C1852" t="s">
        <v>9703</v>
      </c>
      <c r="D1852" t="s">
        <v>380</v>
      </c>
      <c r="E1852" s="2" t="s">
        <v>230</v>
      </c>
      <c r="F1852" t="s">
        <v>13929</v>
      </c>
      <c r="G1852" s="2" t="s">
        <v>6899</v>
      </c>
      <c r="H1852" t="s">
        <v>13553</v>
      </c>
    </row>
    <row r="1853" spans="1:8" x14ac:dyDescent="0.15">
      <c r="A1853">
        <v>1858</v>
      </c>
      <c r="B1853" t="s">
        <v>3603</v>
      </c>
      <c r="C1853" t="s">
        <v>9704</v>
      </c>
      <c r="D1853" t="s">
        <v>380</v>
      </c>
      <c r="E1853" s="2" t="s">
        <v>230</v>
      </c>
      <c r="F1853" t="s">
        <v>13906</v>
      </c>
      <c r="G1853" s="2" t="s">
        <v>7284</v>
      </c>
      <c r="H1853" t="s">
        <v>13553</v>
      </c>
    </row>
    <row r="1854" spans="1:8" x14ac:dyDescent="0.15">
      <c r="A1854">
        <v>1859</v>
      </c>
      <c r="B1854" t="s">
        <v>3604</v>
      </c>
      <c r="C1854" t="s">
        <v>9705</v>
      </c>
      <c r="D1854" t="s">
        <v>380</v>
      </c>
      <c r="E1854" s="2" t="s">
        <v>230</v>
      </c>
      <c r="F1854" t="s">
        <v>13907</v>
      </c>
      <c r="G1854" s="2" t="s">
        <v>7092</v>
      </c>
      <c r="H1854" t="s">
        <v>13553</v>
      </c>
    </row>
    <row r="1855" spans="1:8" x14ac:dyDescent="0.15">
      <c r="A1855">
        <v>1860</v>
      </c>
      <c r="B1855" t="s">
        <v>3605</v>
      </c>
      <c r="C1855" t="s">
        <v>9706</v>
      </c>
      <c r="D1855" t="s">
        <v>380</v>
      </c>
      <c r="E1855" s="2" t="s">
        <v>230</v>
      </c>
      <c r="F1855" t="s">
        <v>13907</v>
      </c>
      <c r="G1855" s="2" t="s">
        <v>7093</v>
      </c>
      <c r="H1855" t="s">
        <v>13553</v>
      </c>
    </row>
    <row r="1856" spans="1:8" x14ac:dyDescent="0.15">
      <c r="A1856">
        <v>1861</v>
      </c>
      <c r="B1856" t="s">
        <v>3606</v>
      </c>
      <c r="C1856" t="s">
        <v>9707</v>
      </c>
      <c r="D1856" t="s">
        <v>380</v>
      </c>
      <c r="E1856" s="2" t="s">
        <v>230</v>
      </c>
      <c r="F1856" t="s">
        <v>13907</v>
      </c>
      <c r="G1856" s="2" t="s">
        <v>6500</v>
      </c>
      <c r="H1856" t="s">
        <v>13553</v>
      </c>
    </row>
    <row r="1857" spans="1:8" x14ac:dyDescent="0.15">
      <c r="A1857">
        <v>1862</v>
      </c>
      <c r="B1857" t="s">
        <v>3866</v>
      </c>
      <c r="C1857" t="s">
        <v>9708</v>
      </c>
      <c r="D1857" t="s">
        <v>380</v>
      </c>
      <c r="E1857" s="2" t="s">
        <v>230</v>
      </c>
      <c r="F1857" t="s">
        <v>13910</v>
      </c>
      <c r="G1857" s="2" t="s">
        <v>6312</v>
      </c>
      <c r="H1857" t="s">
        <v>13553</v>
      </c>
    </row>
    <row r="1858" spans="1:8" x14ac:dyDescent="0.15">
      <c r="A1858">
        <v>1863</v>
      </c>
      <c r="B1858" t="s">
        <v>3867</v>
      </c>
      <c r="C1858" t="s">
        <v>9709</v>
      </c>
      <c r="D1858" t="s">
        <v>380</v>
      </c>
      <c r="E1858" s="2" t="s">
        <v>230</v>
      </c>
      <c r="F1858" t="s">
        <v>13910</v>
      </c>
      <c r="G1858" s="2" t="s">
        <v>7060</v>
      </c>
      <c r="H1858" t="s">
        <v>13553</v>
      </c>
    </row>
    <row r="1859" spans="1:8" x14ac:dyDescent="0.15">
      <c r="A1859">
        <v>1864</v>
      </c>
      <c r="B1859" t="s">
        <v>1716</v>
      </c>
      <c r="C1859" t="s">
        <v>9710</v>
      </c>
      <c r="D1859" t="s">
        <v>380</v>
      </c>
      <c r="E1859" s="2" t="s">
        <v>230</v>
      </c>
      <c r="F1859" t="s">
        <v>13924</v>
      </c>
      <c r="G1859" s="2" t="s">
        <v>7285</v>
      </c>
      <c r="H1859" t="s">
        <v>13553</v>
      </c>
    </row>
    <row r="1860" spans="1:8" x14ac:dyDescent="0.15">
      <c r="A1860">
        <v>1865</v>
      </c>
      <c r="B1860" t="s">
        <v>3868</v>
      </c>
      <c r="C1860" t="s">
        <v>9711</v>
      </c>
      <c r="D1860" t="s">
        <v>380</v>
      </c>
      <c r="E1860" s="2" t="s">
        <v>230</v>
      </c>
      <c r="F1860" t="s">
        <v>13907</v>
      </c>
      <c r="G1860" s="2" t="s">
        <v>7238</v>
      </c>
      <c r="H1860" t="s">
        <v>13553</v>
      </c>
    </row>
    <row r="1861" spans="1:8" x14ac:dyDescent="0.15">
      <c r="A1861">
        <v>1866</v>
      </c>
      <c r="B1861" t="s">
        <v>3869</v>
      </c>
      <c r="C1861" t="s">
        <v>9712</v>
      </c>
      <c r="D1861" t="s">
        <v>380</v>
      </c>
      <c r="E1861" s="2" t="s">
        <v>230</v>
      </c>
      <c r="F1861" t="s">
        <v>13907</v>
      </c>
      <c r="G1861" s="2" t="s">
        <v>6742</v>
      </c>
      <c r="H1861" t="s">
        <v>13553</v>
      </c>
    </row>
    <row r="1862" spans="1:8" x14ac:dyDescent="0.15">
      <c r="A1862">
        <v>1867</v>
      </c>
      <c r="B1862" t="s">
        <v>3870</v>
      </c>
      <c r="C1862" t="s">
        <v>9713</v>
      </c>
      <c r="D1862" t="s">
        <v>380</v>
      </c>
      <c r="E1862" s="2" t="s">
        <v>230</v>
      </c>
      <c r="F1862" t="s">
        <v>13942</v>
      </c>
      <c r="G1862" s="2" t="s">
        <v>6303</v>
      </c>
      <c r="H1862" t="s">
        <v>13553</v>
      </c>
    </row>
    <row r="1863" spans="1:8" x14ac:dyDescent="0.15">
      <c r="A1863">
        <v>1868</v>
      </c>
      <c r="B1863" t="s">
        <v>1034</v>
      </c>
      <c r="C1863" t="s">
        <v>9714</v>
      </c>
      <c r="D1863" t="s">
        <v>380</v>
      </c>
      <c r="E1863" s="2" t="s">
        <v>232</v>
      </c>
      <c r="F1863" t="s">
        <v>13906</v>
      </c>
      <c r="G1863" s="2" t="s">
        <v>7286</v>
      </c>
      <c r="H1863" t="s">
        <v>13553</v>
      </c>
    </row>
    <row r="1864" spans="1:8" x14ac:dyDescent="0.15">
      <c r="A1864">
        <v>1869</v>
      </c>
      <c r="B1864" t="s">
        <v>1035</v>
      </c>
      <c r="C1864" t="s">
        <v>9715</v>
      </c>
      <c r="D1864" t="s">
        <v>380</v>
      </c>
      <c r="E1864" s="2" t="s">
        <v>232</v>
      </c>
      <c r="F1864" t="s">
        <v>13907</v>
      </c>
      <c r="G1864" s="2" t="s">
        <v>6288</v>
      </c>
      <c r="H1864" t="s">
        <v>13553</v>
      </c>
    </row>
    <row r="1865" spans="1:8" x14ac:dyDescent="0.15">
      <c r="A1865">
        <v>1870</v>
      </c>
      <c r="B1865" t="s">
        <v>1036</v>
      </c>
      <c r="C1865" t="s">
        <v>9716</v>
      </c>
      <c r="D1865" t="s">
        <v>380</v>
      </c>
      <c r="E1865" s="2" t="s">
        <v>232</v>
      </c>
      <c r="F1865" t="s">
        <v>13910</v>
      </c>
      <c r="G1865" s="2" t="s">
        <v>7131</v>
      </c>
      <c r="H1865" t="s">
        <v>13553</v>
      </c>
    </row>
    <row r="1866" spans="1:8" x14ac:dyDescent="0.15">
      <c r="A1866">
        <v>1871</v>
      </c>
      <c r="B1866" t="s">
        <v>1037</v>
      </c>
      <c r="C1866" t="s">
        <v>9717</v>
      </c>
      <c r="D1866" t="s">
        <v>380</v>
      </c>
      <c r="E1866" s="2" t="s">
        <v>232</v>
      </c>
      <c r="F1866" t="s">
        <v>13918</v>
      </c>
      <c r="G1866" s="2" t="s">
        <v>6819</v>
      </c>
      <c r="H1866" t="s">
        <v>13553</v>
      </c>
    </row>
    <row r="1867" spans="1:8" x14ac:dyDescent="0.15">
      <c r="A1867">
        <v>1872</v>
      </c>
      <c r="B1867" t="s">
        <v>1038</v>
      </c>
      <c r="C1867" t="s">
        <v>9718</v>
      </c>
      <c r="D1867" t="s">
        <v>380</v>
      </c>
      <c r="E1867" s="2" t="s">
        <v>232</v>
      </c>
      <c r="F1867" t="s">
        <v>13906</v>
      </c>
      <c r="G1867" s="2" t="s">
        <v>7287</v>
      </c>
      <c r="H1867" t="s">
        <v>13553</v>
      </c>
    </row>
    <row r="1868" spans="1:8" x14ac:dyDescent="0.15">
      <c r="A1868">
        <v>1873</v>
      </c>
      <c r="B1868" t="s">
        <v>1039</v>
      </c>
      <c r="C1868" t="s">
        <v>9719</v>
      </c>
      <c r="D1868" t="s">
        <v>380</v>
      </c>
      <c r="E1868" s="2" t="s">
        <v>232</v>
      </c>
      <c r="F1868" t="s">
        <v>13910</v>
      </c>
      <c r="G1868" s="2" t="s">
        <v>6719</v>
      </c>
      <c r="H1868" t="s">
        <v>13553</v>
      </c>
    </row>
    <row r="1869" spans="1:8" x14ac:dyDescent="0.15">
      <c r="A1869">
        <v>1874</v>
      </c>
      <c r="B1869" t="s">
        <v>1040</v>
      </c>
      <c r="C1869" t="s">
        <v>9720</v>
      </c>
      <c r="D1869" t="s">
        <v>380</v>
      </c>
      <c r="E1869" s="2" t="s">
        <v>232</v>
      </c>
      <c r="F1869" t="s">
        <v>13907</v>
      </c>
      <c r="G1869" s="2" t="s">
        <v>6286</v>
      </c>
      <c r="H1869" t="s">
        <v>13553</v>
      </c>
    </row>
    <row r="1870" spans="1:8" x14ac:dyDescent="0.15">
      <c r="A1870">
        <v>1875</v>
      </c>
      <c r="B1870" t="s">
        <v>1041</v>
      </c>
      <c r="C1870" t="s">
        <v>9721</v>
      </c>
      <c r="D1870" t="s">
        <v>380</v>
      </c>
      <c r="E1870" s="2" t="s">
        <v>232</v>
      </c>
      <c r="F1870" t="s">
        <v>13912</v>
      </c>
      <c r="G1870" s="2" t="s">
        <v>6849</v>
      </c>
      <c r="H1870" t="s">
        <v>13553</v>
      </c>
    </row>
    <row r="1871" spans="1:8" x14ac:dyDescent="0.15">
      <c r="A1871">
        <v>1876</v>
      </c>
      <c r="B1871" t="s">
        <v>1042</v>
      </c>
      <c r="C1871" t="s">
        <v>9722</v>
      </c>
      <c r="D1871" t="s">
        <v>380</v>
      </c>
      <c r="E1871" s="2" t="s">
        <v>232</v>
      </c>
      <c r="F1871" t="s">
        <v>13912</v>
      </c>
      <c r="G1871" s="2" t="s">
        <v>7272</v>
      </c>
      <c r="H1871" t="s">
        <v>13553</v>
      </c>
    </row>
    <row r="1872" spans="1:8" x14ac:dyDescent="0.15">
      <c r="A1872">
        <v>1877</v>
      </c>
      <c r="B1872" t="s">
        <v>1043</v>
      </c>
      <c r="C1872" t="s">
        <v>9723</v>
      </c>
      <c r="D1872" t="s">
        <v>380</v>
      </c>
      <c r="E1872" s="2" t="s">
        <v>232</v>
      </c>
      <c r="F1872" t="s">
        <v>27</v>
      </c>
      <c r="G1872" s="2" t="s">
        <v>7001</v>
      </c>
      <c r="H1872" t="s">
        <v>13553</v>
      </c>
    </row>
    <row r="1873" spans="1:8" x14ac:dyDescent="0.15">
      <c r="A1873">
        <v>1878</v>
      </c>
      <c r="B1873" t="s">
        <v>1044</v>
      </c>
      <c r="C1873" t="s">
        <v>9724</v>
      </c>
      <c r="D1873" t="s">
        <v>380</v>
      </c>
      <c r="E1873" s="2" t="s">
        <v>232</v>
      </c>
      <c r="F1873" t="s">
        <v>13930</v>
      </c>
      <c r="G1873" s="2" t="s">
        <v>7288</v>
      </c>
      <c r="H1873" t="s">
        <v>13553</v>
      </c>
    </row>
    <row r="1874" spans="1:8" x14ac:dyDescent="0.15">
      <c r="A1874">
        <v>1879</v>
      </c>
      <c r="B1874" t="s">
        <v>2455</v>
      </c>
      <c r="C1874" t="s">
        <v>9725</v>
      </c>
      <c r="D1874" t="s">
        <v>380</v>
      </c>
      <c r="E1874" s="2" t="s">
        <v>231</v>
      </c>
      <c r="F1874" t="s">
        <v>13944</v>
      </c>
      <c r="G1874" s="2" t="s">
        <v>6726</v>
      </c>
      <c r="H1874" t="s">
        <v>13553</v>
      </c>
    </row>
    <row r="1875" spans="1:8" x14ac:dyDescent="0.15">
      <c r="A1875">
        <v>1880</v>
      </c>
      <c r="B1875" t="s">
        <v>2457</v>
      </c>
      <c r="C1875" t="s">
        <v>9726</v>
      </c>
      <c r="D1875" t="s">
        <v>380</v>
      </c>
      <c r="E1875" s="2" t="s">
        <v>231</v>
      </c>
      <c r="F1875" t="s">
        <v>13912</v>
      </c>
      <c r="G1875" s="2" t="s">
        <v>6551</v>
      </c>
      <c r="H1875" t="s">
        <v>13553</v>
      </c>
    </row>
    <row r="1876" spans="1:8" x14ac:dyDescent="0.15">
      <c r="A1876">
        <v>1881</v>
      </c>
      <c r="B1876" t="s">
        <v>2458</v>
      </c>
      <c r="C1876" t="s">
        <v>9727</v>
      </c>
      <c r="D1876" t="s">
        <v>380</v>
      </c>
      <c r="E1876" s="2" t="s">
        <v>231</v>
      </c>
      <c r="F1876" t="s">
        <v>13912</v>
      </c>
      <c r="G1876" s="2" t="s">
        <v>6863</v>
      </c>
      <c r="H1876" t="s">
        <v>13553</v>
      </c>
    </row>
    <row r="1877" spans="1:8" x14ac:dyDescent="0.15">
      <c r="A1877">
        <v>1882</v>
      </c>
      <c r="B1877" t="s">
        <v>2456</v>
      </c>
      <c r="C1877" t="s">
        <v>9728</v>
      </c>
      <c r="D1877" t="s">
        <v>380</v>
      </c>
      <c r="E1877" s="2" t="s">
        <v>231</v>
      </c>
      <c r="F1877" t="s">
        <v>13915</v>
      </c>
      <c r="G1877" s="2" t="s">
        <v>7289</v>
      </c>
      <c r="H1877" t="s">
        <v>13553</v>
      </c>
    </row>
    <row r="1878" spans="1:8" x14ac:dyDescent="0.15">
      <c r="A1878">
        <v>1883</v>
      </c>
      <c r="B1878" t="s">
        <v>2184</v>
      </c>
      <c r="C1878" t="s">
        <v>9729</v>
      </c>
      <c r="D1878" t="s">
        <v>380</v>
      </c>
      <c r="E1878" s="2" t="s">
        <v>231</v>
      </c>
      <c r="F1878" t="s">
        <v>13910</v>
      </c>
      <c r="G1878" s="2" t="s">
        <v>6404</v>
      </c>
      <c r="H1878" t="s">
        <v>13553</v>
      </c>
    </row>
    <row r="1879" spans="1:8" x14ac:dyDescent="0.15">
      <c r="A1879">
        <v>1884</v>
      </c>
      <c r="B1879" t="s">
        <v>3081</v>
      </c>
      <c r="C1879" t="s">
        <v>9730</v>
      </c>
      <c r="D1879" t="s">
        <v>380</v>
      </c>
      <c r="E1879" s="2" t="s">
        <v>231</v>
      </c>
      <c r="F1879" t="s">
        <v>13907</v>
      </c>
      <c r="G1879" s="2" t="s">
        <v>6282</v>
      </c>
      <c r="H1879" t="s">
        <v>13553</v>
      </c>
    </row>
    <row r="1880" spans="1:8" x14ac:dyDescent="0.15">
      <c r="A1880">
        <v>1885</v>
      </c>
      <c r="B1880" t="s">
        <v>3607</v>
      </c>
      <c r="C1880" t="s">
        <v>9731</v>
      </c>
      <c r="D1880" t="s">
        <v>380</v>
      </c>
      <c r="E1880" s="2" t="s">
        <v>230</v>
      </c>
      <c r="F1880" t="s">
        <v>13907</v>
      </c>
      <c r="G1880" s="2" t="s">
        <v>6420</v>
      </c>
      <c r="H1880" t="s">
        <v>13553</v>
      </c>
    </row>
    <row r="1881" spans="1:8" x14ac:dyDescent="0.15">
      <c r="A1881">
        <v>1886</v>
      </c>
      <c r="B1881" t="s">
        <v>3608</v>
      </c>
      <c r="C1881" t="s">
        <v>9732</v>
      </c>
      <c r="D1881" t="s">
        <v>380</v>
      </c>
      <c r="E1881" s="2" t="s">
        <v>230</v>
      </c>
      <c r="F1881" t="s">
        <v>13912</v>
      </c>
      <c r="G1881" s="2" t="s">
        <v>6643</v>
      </c>
      <c r="H1881" t="s">
        <v>13553</v>
      </c>
    </row>
    <row r="1882" spans="1:8" x14ac:dyDescent="0.15">
      <c r="A1882">
        <v>1887</v>
      </c>
      <c r="B1882" t="s">
        <v>3609</v>
      </c>
      <c r="C1882" t="s">
        <v>9733</v>
      </c>
      <c r="D1882" t="s">
        <v>380</v>
      </c>
      <c r="E1882" s="2" t="s">
        <v>230</v>
      </c>
      <c r="F1882" t="s">
        <v>13907</v>
      </c>
      <c r="G1882" s="2" t="s">
        <v>6435</v>
      </c>
      <c r="H1882" t="s">
        <v>13553</v>
      </c>
    </row>
    <row r="1883" spans="1:8" x14ac:dyDescent="0.15">
      <c r="A1883">
        <v>1888</v>
      </c>
      <c r="B1883" t="s">
        <v>3872</v>
      </c>
      <c r="C1883" t="s">
        <v>9734</v>
      </c>
      <c r="D1883" t="s">
        <v>380</v>
      </c>
      <c r="E1883" s="2" t="s">
        <v>230</v>
      </c>
      <c r="F1883" t="s">
        <v>13938</v>
      </c>
      <c r="G1883" s="2" t="s">
        <v>7290</v>
      </c>
      <c r="H1883" t="s">
        <v>13553</v>
      </c>
    </row>
    <row r="1884" spans="1:8" x14ac:dyDescent="0.15">
      <c r="A1884">
        <v>1889</v>
      </c>
      <c r="B1884" t="s">
        <v>4603</v>
      </c>
      <c r="C1884" t="s">
        <v>9735</v>
      </c>
      <c r="D1884" t="s">
        <v>380</v>
      </c>
      <c r="E1884" s="2" t="s">
        <v>230</v>
      </c>
      <c r="F1884" t="s">
        <v>13907</v>
      </c>
      <c r="G1884" s="2" t="s">
        <v>6348</v>
      </c>
      <c r="H1884" t="s">
        <v>13553</v>
      </c>
    </row>
    <row r="1885" spans="1:8" x14ac:dyDescent="0.15">
      <c r="A1885">
        <v>1890</v>
      </c>
      <c r="B1885" t="s">
        <v>3873</v>
      </c>
      <c r="C1885" t="s">
        <v>9736</v>
      </c>
      <c r="D1885" t="s">
        <v>380</v>
      </c>
      <c r="E1885" s="2" t="s">
        <v>230</v>
      </c>
      <c r="F1885" t="s">
        <v>13922</v>
      </c>
      <c r="G1885" s="2" t="s">
        <v>6348</v>
      </c>
      <c r="H1885" t="s">
        <v>13553</v>
      </c>
    </row>
    <row r="1886" spans="1:8" x14ac:dyDescent="0.15">
      <c r="A1886">
        <v>1891</v>
      </c>
      <c r="B1886" t="s">
        <v>3874</v>
      </c>
      <c r="C1886" t="s">
        <v>9737</v>
      </c>
      <c r="D1886" t="s">
        <v>380</v>
      </c>
      <c r="E1886" s="2" t="s">
        <v>230</v>
      </c>
      <c r="F1886" t="s">
        <v>13912</v>
      </c>
      <c r="G1886" s="2" t="s">
        <v>6555</v>
      </c>
      <c r="H1886" t="s">
        <v>13553</v>
      </c>
    </row>
    <row r="1887" spans="1:8" x14ac:dyDescent="0.15">
      <c r="A1887">
        <v>1892</v>
      </c>
      <c r="B1887" t="s">
        <v>3871</v>
      </c>
      <c r="C1887" t="s">
        <v>9738</v>
      </c>
      <c r="D1887" t="s">
        <v>380</v>
      </c>
      <c r="E1887" s="2" t="s">
        <v>230</v>
      </c>
      <c r="F1887" t="s">
        <v>27</v>
      </c>
      <c r="G1887" s="2" t="s">
        <v>6294</v>
      </c>
      <c r="H1887" t="s">
        <v>13553</v>
      </c>
    </row>
    <row r="1888" spans="1:8" x14ac:dyDescent="0.15">
      <c r="A1888">
        <v>1893</v>
      </c>
      <c r="B1888" t="s">
        <v>3875</v>
      </c>
      <c r="C1888" t="s">
        <v>9739</v>
      </c>
      <c r="D1888" t="s">
        <v>380</v>
      </c>
      <c r="E1888" s="2" t="s">
        <v>230</v>
      </c>
      <c r="F1888" t="s">
        <v>13915</v>
      </c>
      <c r="G1888" s="2" t="s">
        <v>7285</v>
      </c>
      <c r="H1888" t="s">
        <v>13553</v>
      </c>
    </row>
    <row r="1889" spans="1:8" x14ac:dyDescent="0.15">
      <c r="A1889">
        <v>1894</v>
      </c>
      <c r="B1889" t="s">
        <v>3876</v>
      </c>
      <c r="C1889" t="s">
        <v>9740</v>
      </c>
      <c r="D1889" t="s">
        <v>380</v>
      </c>
      <c r="E1889" s="2" t="s">
        <v>230</v>
      </c>
      <c r="F1889" t="s">
        <v>13941</v>
      </c>
      <c r="G1889" s="2" t="s">
        <v>6645</v>
      </c>
      <c r="H1889" t="s">
        <v>13553</v>
      </c>
    </row>
    <row r="1890" spans="1:8" x14ac:dyDescent="0.15">
      <c r="A1890">
        <v>1895</v>
      </c>
      <c r="B1890" t="s">
        <v>3877</v>
      </c>
      <c r="C1890" t="s">
        <v>9741</v>
      </c>
      <c r="D1890" t="s">
        <v>380</v>
      </c>
      <c r="E1890" s="2" t="s">
        <v>230</v>
      </c>
      <c r="F1890" t="s">
        <v>13909</v>
      </c>
      <c r="G1890" s="2" t="s">
        <v>7291</v>
      </c>
      <c r="H1890" t="s">
        <v>13553</v>
      </c>
    </row>
    <row r="1891" spans="1:8" x14ac:dyDescent="0.15">
      <c r="A1891">
        <v>1896</v>
      </c>
      <c r="B1891" t="s">
        <v>3878</v>
      </c>
      <c r="C1891" t="s">
        <v>9742</v>
      </c>
      <c r="D1891" t="s">
        <v>380</v>
      </c>
      <c r="E1891" s="2" t="s">
        <v>230</v>
      </c>
      <c r="F1891" t="s">
        <v>13920</v>
      </c>
      <c r="G1891" s="2" t="s">
        <v>7292</v>
      </c>
      <c r="H1891" t="s">
        <v>13553</v>
      </c>
    </row>
    <row r="1892" spans="1:8" x14ac:dyDescent="0.15">
      <c r="A1892">
        <v>1897</v>
      </c>
      <c r="B1892" t="s">
        <v>3614</v>
      </c>
      <c r="C1892" t="s">
        <v>9743</v>
      </c>
      <c r="D1892" t="s">
        <v>380</v>
      </c>
      <c r="E1892" s="2" t="s">
        <v>230</v>
      </c>
      <c r="F1892" t="s">
        <v>13910</v>
      </c>
      <c r="G1892" s="2" t="s">
        <v>6871</v>
      </c>
      <c r="H1892" t="s">
        <v>13553</v>
      </c>
    </row>
    <row r="1893" spans="1:8" x14ac:dyDescent="0.15">
      <c r="A1893">
        <v>1898</v>
      </c>
      <c r="B1893" t="s">
        <v>1045</v>
      </c>
      <c r="C1893" t="s">
        <v>9744</v>
      </c>
      <c r="D1893" t="s">
        <v>380</v>
      </c>
      <c r="E1893" s="2" t="s">
        <v>232</v>
      </c>
      <c r="F1893" t="s">
        <v>13911</v>
      </c>
      <c r="G1893" s="2" t="s">
        <v>6257</v>
      </c>
      <c r="H1893" t="s">
        <v>13553</v>
      </c>
    </row>
    <row r="1894" spans="1:8" x14ac:dyDescent="0.15">
      <c r="A1894">
        <v>1899</v>
      </c>
      <c r="B1894" t="s">
        <v>1046</v>
      </c>
      <c r="C1894" t="s">
        <v>9745</v>
      </c>
      <c r="D1894" t="s">
        <v>380</v>
      </c>
      <c r="E1894" s="2" t="s">
        <v>232</v>
      </c>
      <c r="F1894" t="s">
        <v>13925</v>
      </c>
      <c r="G1894" s="2" t="s">
        <v>6525</v>
      </c>
      <c r="H1894" t="s">
        <v>13553</v>
      </c>
    </row>
    <row r="1895" spans="1:8" x14ac:dyDescent="0.15">
      <c r="A1895">
        <v>1900</v>
      </c>
      <c r="B1895" t="s">
        <v>1047</v>
      </c>
      <c r="C1895" t="s">
        <v>9746</v>
      </c>
      <c r="D1895" t="s">
        <v>380</v>
      </c>
      <c r="E1895" s="2" t="s">
        <v>232</v>
      </c>
      <c r="F1895" t="s">
        <v>13922</v>
      </c>
      <c r="G1895" s="2" t="s">
        <v>6710</v>
      </c>
      <c r="H1895" t="s">
        <v>13553</v>
      </c>
    </row>
    <row r="1896" spans="1:8" x14ac:dyDescent="0.15">
      <c r="A1896">
        <v>1901</v>
      </c>
      <c r="B1896" t="s">
        <v>1048</v>
      </c>
      <c r="C1896" t="s">
        <v>9747</v>
      </c>
      <c r="D1896" t="s">
        <v>380</v>
      </c>
      <c r="E1896" s="2" t="s">
        <v>232</v>
      </c>
      <c r="F1896" t="s">
        <v>13925</v>
      </c>
      <c r="G1896" s="2" t="s">
        <v>6532</v>
      </c>
      <c r="H1896" t="s">
        <v>13553</v>
      </c>
    </row>
    <row r="1897" spans="1:8" x14ac:dyDescent="0.15">
      <c r="A1897">
        <v>1902</v>
      </c>
      <c r="B1897" t="s">
        <v>1049</v>
      </c>
      <c r="C1897" t="s">
        <v>9748</v>
      </c>
      <c r="D1897" t="s">
        <v>380</v>
      </c>
      <c r="E1897" s="2" t="s">
        <v>232</v>
      </c>
      <c r="F1897" t="s">
        <v>13908</v>
      </c>
      <c r="G1897" s="2" t="s">
        <v>7039</v>
      </c>
      <c r="H1897" t="s">
        <v>13553</v>
      </c>
    </row>
    <row r="1898" spans="1:8" x14ac:dyDescent="0.15">
      <c r="A1898">
        <v>1903</v>
      </c>
      <c r="B1898" t="s">
        <v>1050</v>
      </c>
      <c r="C1898" t="s">
        <v>9749</v>
      </c>
      <c r="D1898" t="s">
        <v>380</v>
      </c>
      <c r="E1898" s="2" t="s">
        <v>232</v>
      </c>
      <c r="F1898" t="s">
        <v>13934</v>
      </c>
      <c r="G1898" s="2" t="s">
        <v>7293</v>
      </c>
      <c r="H1898" t="s">
        <v>13553</v>
      </c>
    </row>
    <row r="1899" spans="1:8" x14ac:dyDescent="0.15">
      <c r="A1899">
        <v>1904</v>
      </c>
      <c r="B1899" t="s">
        <v>1051</v>
      </c>
      <c r="C1899" t="s">
        <v>9750</v>
      </c>
      <c r="D1899" t="s">
        <v>380</v>
      </c>
      <c r="E1899" s="2" t="s">
        <v>232</v>
      </c>
      <c r="F1899" t="s">
        <v>13925</v>
      </c>
      <c r="G1899" s="2" t="s">
        <v>7294</v>
      </c>
      <c r="H1899" t="s">
        <v>13553</v>
      </c>
    </row>
    <row r="1900" spans="1:8" x14ac:dyDescent="0.15">
      <c r="A1900">
        <v>1905</v>
      </c>
      <c r="B1900" t="s">
        <v>1052</v>
      </c>
      <c r="C1900" t="s">
        <v>9751</v>
      </c>
      <c r="D1900" t="s">
        <v>380</v>
      </c>
      <c r="E1900" s="2" t="s">
        <v>232</v>
      </c>
      <c r="F1900" t="s">
        <v>13910</v>
      </c>
      <c r="G1900" s="2" t="s">
        <v>6667</v>
      </c>
      <c r="H1900" t="s">
        <v>13553</v>
      </c>
    </row>
    <row r="1901" spans="1:8" x14ac:dyDescent="0.15">
      <c r="A1901">
        <v>1906</v>
      </c>
      <c r="B1901" t="s">
        <v>2179</v>
      </c>
      <c r="C1901" t="s">
        <v>9752</v>
      </c>
      <c r="D1901" t="s">
        <v>380</v>
      </c>
      <c r="E1901" s="2" t="s">
        <v>231</v>
      </c>
      <c r="F1901" t="s">
        <v>13924</v>
      </c>
      <c r="G1901" s="2" t="s">
        <v>6929</v>
      </c>
      <c r="H1901" t="s">
        <v>13553</v>
      </c>
    </row>
    <row r="1902" spans="1:8" x14ac:dyDescent="0.15">
      <c r="A1902">
        <v>1907</v>
      </c>
      <c r="B1902" t="s">
        <v>2459</v>
      </c>
      <c r="C1902" t="s">
        <v>9753</v>
      </c>
      <c r="D1902" t="s">
        <v>380</v>
      </c>
      <c r="E1902" s="2" t="s">
        <v>231</v>
      </c>
      <c r="F1902" t="s">
        <v>13907</v>
      </c>
      <c r="G1902" s="2" t="s">
        <v>7295</v>
      </c>
      <c r="H1902" t="s">
        <v>13553</v>
      </c>
    </row>
    <row r="1903" spans="1:8" x14ac:dyDescent="0.15">
      <c r="A1903">
        <v>1908</v>
      </c>
      <c r="B1903" t="s">
        <v>2178</v>
      </c>
      <c r="C1903" t="s">
        <v>9754</v>
      </c>
      <c r="D1903" t="s">
        <v>380</v>
      </c>
      <c r="E1903" s="2" t="s">
        <v>231</v>
      </c>
      <c r="F1903" t="s">
        <v>13907</v>
      </c>
      <c r="G1903" s="2" t="s">
        <v>6547</v>
      </c>
      <c r="H1903" t="s">
        <v>13553</v>
      </c>
    </row>
    <row r="1904" spans="1:8" x14ac:dyDescent="0.15">
      <c r="A1904">
        <v>1909</v>
      </c>
      <c r="B1904" t="s">
        <v>2177</v>
      </c>
      <c r="C1904" t="s">
        <v>9755</v>
      </c>
      <c r="D1904" t="s">
        <v>380</v>
      </c>
      <c r="E1904" s="2" t="s">
        <v>231</v>
      </c>
      <c r="F1904" t="s">
        <v>13907</v>
      </c>
      <c r="G1904" s="2" t="s">
        <v>7296</v>
      </c>
      <c r="H1904" t="s">
        <v>13553</v>
      </c>
    </row>
    <row r="1905" spans="1:8" x14ac:dyDescent="0.15">
      <c r="A1905">
        <v>1910</v>
      </c>
      <c r="B1905" t="s">
        <v>2460</v>
      </c>
      <c r="C1905" t="s">
        <v>9756</v>
      </c>
      <c r="D1905" t="s">
        <v>380</v>
      </c>
      <c r="E1905" s="2" t="s">
        <v>231</v>
      </c>
      <c r="F1905" t="s">
        <v>13931</v>
      </c>
      <c r="G1905" s="2" t="s">
        <v>6760</v>
      </c>
      <c r="H1905" t="s">
        <v>13553</v>
      </c>
    </row>
    <row r="1906" spans="1:8" x14ac:dyDescent="0.15">
      <c r="A1906">
        <v>1911</v>
      </c>
      <c r="B1906" t="s">
        <v>2182</v>
      </c>
      <c r="C1906" t="s">
        <v>9451</v>
      </c>
      <c r="D1906" t="s">
        <v>380</v>
      </c>
      <c r="E1906" s="2" t="s">
        <v>231</v>
      </c>
      <c r="F1906" t="s">
        <v>13942</v>
      </c>
      <c r="G1906" s="2" t="s">
        <v>6550</v>
      </c>
      <c r="H1906" t="s">
        <v>13553</v>
      </c>
    </row>
    <row r="1907" spans="1:8" x14ac:dyDescent="0.15">
      <c r="A1907">
        <v>1912</v>
      </c>
      <c r="B1907" t="s">
        <v>2176</v>
      </c>
      <c r="C1907" t="s">
        <v>9757</v>
      </c>
      <c r="D1907" t="s">
        <v>380</v>
      </c>
      <c r="E1907" s="2" t="s">
        <v>231</v>
      </c>
      <c r="F1907" t="s">
        <v>13907</v>
      </c>
      <c r="G1907" s="2" t="s">
        <v>7297</v>
      </c>
      <c r="H1907" t="s">
        <v>13553</v>
      </c>
    </row>
    <row r="1908" spans="1:8" x14ac:dyDescent="0.15">
      <c r="A1908">
        <v>1913</v>
      </c>
      <c r="B1908" t="s">
        <v>2180</v>
      </c>
      <c r="C1908" t="s">
        <v>9758</v>
      </c>
      <c r="D1908" t="s">
        <v>380</v>
      </c>
      <c r="E1908" s="2" t="s">
        <v>231</v>
      </c>
      <c r="F1908" t="s">
        <v>13921</v>
      </c>
      <c r="G1908" s="2" t="s">
        <v>6272</v>
      </c>
      <c r="H1908" t="s">
        <v>13553</v>
      </c>
    </row>
    <row r="1909" spans="1:8" x14ac:dyDescent="0.15">
      <c r="A1909">
        <v>1914</v>
      </c>
      <c r="B1909" t="s">
        <v>2462</v>
      </c>
      <c r="C1909" t="s">
        <v>9759</v>
      </c>
      <c r="D1909" t="s">
        <v>380</v>
      </c>
      <c r="E1909" s="2" t="s">
        <v>231</v>
      </c>
      <c r="F1909" t="s">
        <v>13906</v>
      </c>
      <c r="G1909" s="2" t="s">
        <v>6865</v>
      </c>
      <c r="H1909" t="s">
        <v>13553</v>
      </c>
    </row>
    <row r="1910" spans="1:8" x14ac:dyDescent="0.15">
      <c r="A1910">
        <v>1915</v>
      </c>
      <c r="B1910" t="s">
        <v>2181</v>
      </c>
      <c r="C1910" t="s">
        <v>9760</v>
      </c>
      <c r="D1910" t="s">
        <v>380</v>
      </c>
      <c r="E1910" s="2" t="s">
        <v>231</v>
      </c>
      <c r="F1910" t="s">
        <v>13921</v>
      </c>
      <c r="G1910" s="2" t="s">
        <v>6393</v>
      </c>
      <c r="H1910" t="s">
        <v>13553</v>
      </c>
    </row>
    <row r="1911" spans="1:8" x14ac:dyDescent="0.15">
      <c r="A1911">
        <v>1916</v>
      </c>
      <c r="B1911" t="s">
        <v>3610</v>
      </c>
      <c r="C1911" t="s">
        <v>9761</v>
      </c>
      <c r="D1911" t="s">
        <v>380</v>
      </c>
      <c r="E1911" s="2" t="s">
        <v>230</v>
      </c>
      <c r="F1911" t="s">
        <v>13912</v>
      </c>
      <c r="G1911" s="2" t="s">
        <v>7284</v>
      </c>
      <c r="H1911" t="s">
        <v>13553</v>
      </c>
    </row>
    <row r="1912" spans="1:8" x14ac:dyDescent="0.15">
      <c r="A1912">
        <v>1917</v>
      </c>
      <c r="B1912" t="s">
        <v>3611</v>
      </c>
      <c r="C1912" t="s">
        <v>9762</v>
      </c>
      <c r="D1912" t="s">
        <v>380</v>
      </c>
      <c r="E1912" s="2" t="s">
        <v>230</v>
      </c>
      <c r="F1912" t="s">
        <v>13910</v>
      </c>
      <c r="G1912" s="2" t="s">
        <v>7181</v>
      </c>
      <c r="H1912" t="s">
        <v>13553</v>
      </c>
    </row>
    <row r="1913" spans="1:8" x14ac:dyDescent="0.15">
      <c r="A1913">
        <v>1918</v>
      </c>
      <c r="B1913" t="s">
        <v>3612</v>
      </c>
      <c r="C1913" t="s">
        <v>9763</v>
      </c>
      <c r="D1913" t="s">
        <v>380</v>
      </c>
      <c r="E1913" s="2" t="s">
        <v>230</v>
      </c>
      <c r="F1913" t="s">
        <v>13922</v>
      </c>
      <c r="G1913" s="2" t="s">
        <v>6311</v>
      </c>
      <c r="H1913" t="s">
        <v>13553</v>
      </c>
    </row>
    <row r="1914" spans="1:8" x14ac:dyDescent="0.15">
      <c r="A1914">
        <v>1919</v>
      </c>
      <c r="B1914" t="s">
        <v>3613</v>
      </c>
      <c r="C1914" t="s">
        <v>9764</v>
      </c>
      <c r="D1914" t="s">
        <v>380</v>
      </c>
      <c r="E1914" s="2" t="s">
        <v>230</v>
      </c>
      <c r="F1914" t="s">
        <v>13917</v>
      </c>
      <c r="G1914" s="2" t="s">
        <v>7152</v>
      </c>
      <c r="H1914" t="s">
        <v>13553</v>
      </c>
    </row>
    <row r="1915" spans="1:8" x14ac:dyDescent="0.15">
      <c r="A1915">
        <v>1920</v>
      </c>
      <c r="B1915" t="s">
        <v>3615</v>
      </c>
      <c r="C1915" t="s">
        <v>9765</v>
      </c>
      <c r="D1915" t="s">
        <v>380</v>
      </c>
      <c r="E1915" s="2" t="s">
        <v>230</v>
      </c>
      <c r="F1915" t="s">
        <v>13925</v>
      </c>
      <c r="G1915" s="2" t="s">
        <v>6964</v>
      </c>
      <c r="H1915" t="s">
        <v>13553</v>
      </c>
    </row>
    <row r="1916" spans="1:8" x14ac:dyDescent="0.15">
      <c r="A1916">
        <v>1921</v>
      </c>
      <c r="B1916" t="s">
        <v>3879</v>
      </c>
      <c r="C1916" t="s">
        <v>9766</v>
      </c>
      <c r="D1916" t="s">
        <v>380</v>
      </c>
      <c r="E1916" s="2" t="s">
        <v>230</v>
      </c>
      <c r="F1916" t="s">
        <v>13912</v>
      </c>
      <c r="G1916" s="2" t="s">
        <v>7298</v>
      </c>
      <c r="H1916" t="s">
        <v>13553</v>
      </c>
    </row>
    <row r="1917" spans="1:8" x14ac:dyDescent="0.15">
      <c r="A1917">
        <v>1922</v>
      </c>
      <c r="B1917" t="s">
        <v>3880</v>
      </c>
      <c r="C1917" t="s">
        <v>9767</v>
      </c>
      <c r="D1917" t="s">
        <v>380</v>
      </c>
      <c r="E1917" s="2" t="s">
        <v>230</v>
      </c>
      <c r="F1917" t="s">
        <v>13917</v>
      </c>
      <c r="G1917" s="2" t="s">
        <v>6299</v>
      </c>
      <c r="H1917" t="s">
        <v>13553</v>
      </c>
    </row>
    <row r="1918" spans="1:8" x14ac:dyDescent="0.15">
      <c r="A1918">
        <v>1923</v>
      </c>
      <c r="B1918" t="s">
        <v>3881</v>
      </c>
      <c r="C1918" t="s">
        <v>9768</v>
      </c>
      <c r="D1918" t="s">
        <v>380</v>
      </c>
      <c r="E1918" s="2" t="s">
        <v>230</v>
      </c>
      <c r="F1918" t="s">
        <v>13927</v>
      </c>
      <c r="G1918" s="2" t="s">
        <v>6429</v>
      </c>
      <c r="H1918" t="s">
        <v>13553</v>
      </c>
    </row>
    <row r="1919" spans="1:8" x14ac:dyDescent="0.15">
      <c r="A1919">
        <v>1924</v>
      </c>
      <c r="B1919" t="s">
        <v>3882</v>
      </c>
      <c r="C1919" t="s">
        <v>9769</v>
      </c>
      <c r="D1919" t="s">
        <v>380</v>
      </c>
      <c r="E1919" s="2" t="s">
        <v>230</v>
      </c>
      <c r="F1919" t="s">
        <v>13910</v>
      </c>
      <c r="G1919" s="2" t="s">
        <v>7299</v>
      </c>
      <c r="H1919" t="s">
        <v>13553</v>
      </c>
    </row>
    <row r="1920" spans="1:8" x14ac:dyDescent="0.15">
      <c r="A1920">
        <v>1925</v>
      </c>
      <c r="B1920" t="s">
        <v>1010</v>
      </c>
      <c r="C1920" t="s">
        <v>9770</v>
      </c>
      <c r="D1920" t="s">
        <v>13571</v>
      </c>
      <c r="E1920" s="2" t="s">
        <v>67</v>
      </c>
      <c r="F1920" t="s">
        <v>13943</v>
      </c>
      <c r="G1920" s="2" t="s">
        <v>7300</v>
      </c>
      <c r="H1920" t="s">
        <v>13553</v>
      </c>
    </row>
    <row r="1921" spans="1:8" x14ac:dyDescent="0.15">
      <c r="A1921">
        <v>1926</v>
      </c>
      <c r="B1921" t="s">
        <v>1012</v>
      </c>
      <c r="C1921" t="s">
        <v>9771</v>
      </c>
      <c r="D1921" t="s">
        <v>13571</v>
      </c>
      <c r="E1921" s="2" t="s">
        <v>67</v>
      </c>
      <c r="F1921" t="s">
        <v>13910</v>
      </c>
      <c r="G1921" s="2" t="s">
        <v>6850</v>
      </c>
      <c r="H1921" t="s">
        <v>13553</v>
      </c>
    </row>
    <row r="1922" spans="1:8" x14ac:dyDescent="0.15">
      <c r="A1922">
        <v>1927</v>
      </c>
      <c r="B1922" t="s">
        <v>1031</v>
      </c>
      <c r="C1922" t="s">
        <v>9772</v>
      </c>
      <c r="D1922" t="s">
        <v>13571</v>
      </c>
      <c r="E1922" s="2" t="s">
        <v>67</v>
      </c>
      <c r="F1922" t="s">
        <v>27</v>
      </c>
      <c r="G1922" s="2" t="s">
        <v>7301</v>
      </c>
      <c r="H1922" t="s">
        <v>13553</v>
      </c>
    </row>
    <row r="1923" spans="1:8" x14ac:dyDescent="0.15">
      <c r="A1923">
        <v>1928</v>
      </c>
      <c r="B1923" t="s">
        <v>1032</v>
      </c>
      <c r="C1923" t="s">
        <v>9773</v>
      </c>
      <c r="D1923" t="s">
        <v>380</v>
      </c>
      <c r="E1923" s="2" t="s">
        <v>233</v>
      </c>
      <c r="F1923" t="s">
        <v>13907</v>
      </c>
      <c r="G1923" s="2" t="s">
        <v>6391</v>
      </c>
      <c r="H1923" t="s">
        <v>13553</v>
      </c>
    </row>
    <row r="1924" spans="1:8" x14ac:dyDescent="0.15">
      <c r="A1924">
        <v>1929</v>
      </c>
      <c r="B1924" t="s">
        <v>1033</v>
      </c>
      <c r="C1924" t="s">
        <v>9774</v>
      </c>
      <c r="D1924" t="s">
        <v>13571</v>
      </c>
      <c r="E1924" s="2" t="s">
        <v>67</v>
      </c>
      <c r="F1924" t="s">
        <v>13925</v>
      </c>
      <c r="G1924" s="2" t="s">
        <v>7067</v>
      </c>
      <c r="H1924" t="s">
        <v>13553</v>
      </c>
    </row>
    <row r="1925" spans="1:8" x14ac:dyDescent="0.15">
      <c r="A1925">
        <v>1930</v>
      </c>
      <c r="B1925" t="s">
        <v>1055</v>
      </c>
      <c r="C1925" t="s">
        <v>9775</v>
      </c>
      <c r="D1925" t="s">
        <v>380</v>
      </c>
      <c r="E1925" s="2" t="s">
        <v>232</v>
      </c>
      <c r="F1925" t="s">
        <v>13923</v>
      </c>
      <c r="G1925" s="2" t="s">
        <v>6616</v>
      </c>
      <c r="H1925" t="s">
        <v>13553</v>
      </c>
    </row>
    <row r="1926" spans="1:8" x14ac:dyDescent="0.15">
      <c r="A1926">
        <v>1931</v>
      </c>
      <c r="B1926" t="s">
        <v>1066</v>
      </c>
      <c r="C1926" t="s">
        <v>9776</v>
      </c>
      <c r="D1926" t="s">
        <v>380</v>
      </c>
      <c r="E1926" s="2" t="s">
        <v>232</v>
      </c>
      <c r="F1926" t="s">
        <v>13910</v>
      </c>
      <c r="G1926" s="2" t="s">
        <v>6820</v>
      </c>
      <c r="H1926" t="s">
        <v>13553</v>
      </c>
    </row>
    <row r="1927" spans="1:8" x14ac:dyDescent="0.15">
      <c r="A1927">
        <v>1932</v>
      </c>
      <c r="B1927" t="s">
        <v>1056</v>
      </c>
      <c r="C1927" t="s">
        <v>9777</v>
      </c>
      <c r="D1927" t="s">
        <v>380</v>
      </c>
      <c r="E1927" s="2" t="s">
        <v>232</v>
      </c>
      <c r="F1927" t="s">
        <v>13938</v>
      </c>
      <c r="G1927" s="2" t="s">
        <v>7302</v>
      </c>
      <c r="H1927" t="s">
        <v>13553</v>
      </c>
    </row>
    <row r="1928" spans="1:8" x14ac:dyDescent="0.15">
      <c r="A1928">
        <v>1933</v>
      </c>
      <c r="B1928" t="s">
        <v>1057</v>
      </c>
      <c r="C1928" t="s">
        <v>9778</v>
      </c>
      <c r="D1928" t="s">
        <v>380</v>
      </c>
      <c r="E1928" s="2" t="s">
        <v>232</v>
      </c>
      <c r="F1928" t="s">
        <v>13934</v>
      </c>
      <c r="G1928" s="2" t="s">
        <v>6387</v>
      </c>
      <c r="H1928" t="s">
        <v>13553</v>
      </c>
    </row>
    <row r="1929" spans="1:8" x14ac:dyDescent="0.15">
      <c r="A1929">
        <v>1934</v>
      </c>
      <c r="B1929" t="s">
        <v>1069</v>
      </c>
      <c r="C1929" t="s">
        <v>9779</v>
      </c>
      <c r="D1929" t="s">
        <v>380</v>
      </c>
      <c r="E1929" s="2" t="s">
        <v>232</v>
      </c>
      <c r="F1929" t="s">
        <v>13921</v>
      </c>
      <c r="G1929" s="2" t="s">
        <v>6713</v>
      </c>
      <c r="H1929" t="s">
        <v>13553</v>
      </c>
    </row>
    <row r="1930" spans="1:8" x14ac:dyDescent="0.15">
      <c r="A1930">
        <v>1935</v>
      </c>
      <c r="B1930" t="s">
        <v>1058</v>
      </c>
      <c r="C1930" t="s">
        <v>9780</v>
      </c>
      <c r="D1930" t="s">
        <v>380</v>
      </c>
      <c r="E1930" s="2" t="s">
        <v>232</v>
      </c>
      <c r="F1930" t="s">
        <v>13912</v>
      </c>
      <c r="G1930" s="2" t="s">
        <v>6913</v>
      </c>
      <c r="H1930" t="s">
        <v>13553</v>
      </c>
    </row>
    <row r="1931" spans="1:8" x14ac:dyDescent="0.15">
      <c r="A1931">
        <v>1936</v>
      </c>
      <c r="B1931" t="s">
        <v>1059</v>
      </c>
      <c r="C1931" t="s">
        <v>9781</v>
      </c>
      <c r="D1931" t="s">
        <v>380</v>
      </c>
      <c r="E1931" s="2" t="s">
        <v>232</v>
      </c>
      <c r="F1931" t="s">
        <v>13932</v>
      </c>
      <c r="G1931" s="2" t="s">
        <v>6949</v>
      </c>
      <c r="H1931" t="s">
        <v>13553</v>
      </c>
    </row>
    <row r="1932" spans="1:8" x14ac:dyDescent="0.15">
      <c r="A1932">
        <v>1937</v>
      </c>
      <c r="B1932" t="s">
        <v>1065</v>
      </c>
      <c r="C1932" t="s">
        <v>9782</v>
      </c>
      <c r="D1932" t="s">
        <v>380</v>
      </c>
      <c r="E1932" s="2" t="s">
        <v>232</v>
      </c>
      <c r="F1932" t="s">
        <v>13910</v>
      </c>
      <c r="G1932" s="2" t="s">
        <v>6536</v>
      </c>
      <c r="H1932" t="s">
        <v>13553</v>
      </c>
    </row>
    <row r="1933" spans="1:8" x14ac:dyDescent="0.15">
      <c r="A1933">
        <v>1938</v>
      </c>
      <c r="B1933" t="s">
        <v>1067</v>
      </c>
      <c r="C1933" t="s">
        <v>9783</v>
      </c>
      <c r="D1933" t="s">
        <v>380</v>
      </c>
      <c r="E1933" s="2" t="s">
        <v>232</v>
      </c>
      <c r="F1933" t="s">
        <v>13910</v>
      </c>
      <c r="G1933" s="2" t="s">
        <v>6708</v>
      </c>
      <c r="H1933" t="s">
        <v>13553</v>
      </c>
    </row>
    <row r="1934" spans="1:8" x14ac:dyDescent="0.15">
      <c r="A1934">
        <v>1939</v>
      </c>
      <c r="B1934" t="s">
        <v>432</v>
      </c>
      <c r="C1934" t="s">
        <v>9784</v>
      </c>
      <c r="D1934" t="s">
        <v>380</v>
      </c>
      <c r="E1934" s="2" t="s">
        <v>232</v>
      </c>
      <c r="F1934" t="s">
        <v>13910</v>
      </c>
      <c r="G1934" s="2" t="s">
        <v>6708</v>
      </c>
      <c r="H1934" t="s">
        <v>13553</v>
      </c>
    </row>
    <row r="1935" spans="1:8" x14ac:dyDescent="0.15">
      <c r="A1935">
        <v>1940</v>
      </c>
      <c r="B1935" t="s">
        <v>1060</v>
      </c>
      <c r="C1935" t="s">
        <v>9785</v>
      </c>
      <c r="D1935" t="s">
        <v>380</v>
      </c>
      <c r="E1935" s="2" t="s">
        <v>232</v>
      </c>
      <c r="F1935" t="s">
        <v>13927</v>
      </c>
      <c r="G1935" s="2" t="s">
        <v>6717</v>
      </c>
      <c r="H1935" t="s">
        <v>13553</v>
      </c>
    </row>
    <row r="1936" spans="1:8" x14ac:dyDescent="0.15">
      <c r="A1936">
        <v>1941</v>
      </c>
      <c r="B1936" t="s">
        <v>1070</v>
      </c>
      <c r="C1936" t="s">
        <v>9786</v>
      </c>
      <c r="D1936" t="s">
        <v>380</v>
      </c>
      <c r="E1936" s="2" t="s">
        <v>232</v>
      </c>
      <c r="F1936" t="s">
        <v>13922</v>
      </c>
      <c r="G1936" s="2" t="s">
        <v>6987</v>
      </c>
      <c r="H1936" t="s">
        <v>13553</v>
      </c>
    </row>
    <row r="1937" spans="1:8" x14ac:dyDescent="0.15">
      <c r="A1937">
        <v>1942</v>
      </c>
      <c r="B1937" t="s">
        <v>3082</v>
      </c>
      <c r="C1937" t="s">
        <v>9787</v>
      </c>
      <c r="D1937" t="s">
        <v>380</v>
      </c>
      <c r="E1937" s="2" t="s">
        <v>232</v>
      </c>
      <c r="F1937" t="s">
        <v>13944</v>
      </c>
      <c r="G1937" s="2" t="s">
        <v>7303</v>
      </c>
      <c r="H1937" t="s">
        <v>13553</v>
      </c>
    </row>
    <row r="1938" spans="1:8" x14ac:dyDescent="0.15">
      <c r="A1938">
        <v>1943</v>
      </c>
      <c r="B1938" t="s">
        <v>1061</v>
      </c>
      <c r="C1938" t="s">
        <v>9788</v>
      </c>
      <c r="D1938" t="s">
        <v>380</v>
      </c>
      <c r="E1938" s="2" t="s">
        <v>232</v>
      </c>
      <c r="F1938" t="s">
        <v>13907</v>
      </c>
      <c r="G1938" s="2" t="s">
        <v>6247</v>
      </c>
      <c r="H1938" t="s">
        <v>13553</v>
      </c>
    </row>
    <row r="1939" spans="1:8" x14ac:dyDescent="0.15">
      <c r="A1939">
        <v>1944</v>
      </c>
      <c r="B1939" t="s">
        <v>1062</v>
      </c>
      <c r="C1939" t="s">
        <v>9789</v>
      </c>
      <c r="D1939" t="s">
        <v>380</v>
      </c>
      <c r="E1939" s="2" t="s">
        <v>232</v>
      </c>
      <c r="F1939" t="s">
        <v>13911</v>
      </c>
      <c r="G1939" s="2" t="s">
        <v>7201</v>
      </c>
      <c r="H1939" t="s">
        <v>13553</v>
      </c>
    </row>
    <row r="1940" spans="1:8" x14ac:dyDescent="0.15">
      <c r="A1940">
        <v>1945</v>
      </c>
      <c r="B1940" t="s">
        <v>1063</v>
      </c>
      <c r="C1940" t="s">
        <v>9790</v>
      </c>
      <c r="D1940" t="s">
        <v>380</v>
      </c>
      <c r="E1940" s="2" t="s">
        <v>232</v>
      </c>
      <c r="F1940" t="s">
        <v>13908</v>
      </c>
      <c r="G1940" s="2" t="s">
        <v>7190</v>
      </c>
      <c r="H1940" t="s">
        <v>13553</v>
      </c>
    </row>
    <row r="1941" spans="1:8" x14ac:dyDescent="0.15">
      <c r="A1941">
        <v>1946</v>
      </c>
      <c r="B1941" t="s">
        <v>1068</v>
      </c>
      <c r="C1941" t="s">
        <v>9791</v>
      </c>
      <c r="D1941" t="s">
        <v>380</v>
      </c>
      <c r="E1941" s="2" t="s">
        <v>232</v>
      </c>
      <c r="F1941" t="s">
        <v>13920</v>
      </c>
      <c r="G1941" s="2" t="s">
        <v>7304</v>
      </c>
      <c r="H1941" t="s">
        <v>13553</v>
      </c>
    </row>
    <row r="1942" spans="1:8" x14ac:dyDescent="0.15">
      <c r="A1942">
        <v>1947</v>
      </c>
      <c r="B1942" t="s">
        <v>3083</v>
      </c>
      <c r="C1942" t="s">
        <v>9792</v>
      </c>
      <c r="D1942" t="s">
        <v>380</v>
      </c>
      <c r="E1942" s="2" t="s">
        <v>232</v>
      </c>
      <c r="F1942" t="s">
        <v>13927</v>
      </c>
      <c r="G1942" s="2" t="s">
        <v>6719</v>
      </c>
      <c r="H1942" t="s">
        <v>13553</v>
      </c>
    </row>
    <row r="1943" spans="1:8" x14ac:dyDescent="0.15">
      <c r="A1943">
        <v>1948</v>
      </c>
      <c r="B1943" t="s">
        <v>1053</v>
      </c>
      <c r="C1943" t="s">
        <v>9793</v>
      </c>
      <c r="D1943" t="s">
        <v>380</v>
      </c>
      <c r="E1943" s="2" t="s">
        <v>232</v>
      </c>
      <c r="F1943" t="s">
        <v>13910</v>
      </c>
      <c r="G1943" s="2" t="s">
        <v>7045</v>
      </c>
      <c r="H1943" t="s">
        <v>13553</v>
      </c>
    </row>
    <row r="1944" spans="1:8" x14ac:dyDescent="0.15">
      <c r="A1944">
        <v>1949</v>
      </c>
      <c r="B1944" t="s">
        <v>1064</v>
      </c>
      <c r="C1944" t="s">
        <v>9794</v>
      </c>
      <c r="D1944" t="s">
        <v>380</v>
      </c>
      <c r="E1944" s="2" t="s">
        <v>232</v>
      </c>
      <c r="F1944" t="s">
        <v>13924</v>
      </c>
      <c r="G1944" s="2" t="s">
        <v>7051</v>
      </c>
      <c r="H1944" t="s">
        <v>13553</v>
      </c>
    </row>
    <row r="1945" spans="1:8" x14ac:dyDescent="0.15">
      <c r="A1945">
        <v>1950</v>
      </c>
      <c r="B1945" t="s">
        <v>2713</v>
      </c>
      <c r="C1945" t="s">
        <v>9795</v>
      </c>
      <c r="D1945" t="s">
        <v>380</v>
      </c>
      <c r="E1945" s="2" t="s">
        <v>231</v>
      </c>
      <c r="F1945" t="s">
        <v>13942</v>
      </c>
      <c r="G1945" s="2" t="s">
        <v>6923</v>
      </c>
      <c r="H1945" t="s">
        <v>13553</v>
      </c>
    </row>
    <row r="1946" spans="1:8" x14ac:dyDescent="0.15">
      <c r="A1946">
        <v>1951</v>
      </c>
      <c r="B1946" t="s">
        <v>2710</v>
      </c>
      <c r="C1946" t="s">
        <v>9796</v>
      </c>
      <c r="D1946" t="s">
        <v>380</v>
      </c>
      <c r="E1946" s="2" t="s">
        <v>231</v>
      </c>
      <c r="F1946" t="s">
        <v>13914</v>
      </c>
      <c r="G1946" s="2" t="s">
        <v>7113</v>
      </c>
      <c r="H1946" t="s">
        <v>13553</v>
      </c>
    </row>
    <row r="1947" spans="1:8" x14ac:dyDescent="0.15">
      <c r="A1947">
        <v>1952</v>
      </c>
      <c r="B1947" t="s">
        <v>2718</v>
      </c>
      <c r="C1947" t="s">
        <v>9797</v>
      </c>
      <c r="D1947" t="s">
        <v>380</v>
      </c>
      <c r="E1947" s="2" t="s">
        <v>231</v>
      </c>
      <c r="F1947" t="s">
        <v>13921</v>
      </c>
      <c r="G1947" s="2" t="s">
        <v>7305</v>
      </c>
      <c r="H1947" t="s">
        <v>13553</v>
      </c>
    </row>
    <row r="1948" spans="1:8" x14ac:dyDescent="0.15">
      <c r="A1948">
        <v>1953</v>
      </c>
      <c r="B1948" t="s">
        <v>2709</v>
      </c>
      <c r="C1948" t="s">
        <v>9798</v>
      </c>
      <c r="D1948" t="s">
        <v>380</v>
      </c>
      <c r="E1948" s="2" t="s">
        <v>231</v>
      </c>
      <c r="F1948" t="s">
        <v>13932</v>
      </c>
      <c r="G1948" s="2" t="s">
        <v>7306</v>
      </c>
      <c r="H1948" t="s">
        <v>13553</v>
      </c>
    </row>
    <row r="1949" spans="1:8" x14ac:dyDescent="0.15">
      <c r="A1949">
        <v>1954</v>
      </c>
      <c r="B1949" t="s">
        <v>2716</v>
      </c>
      <c r="C1949" t="s">
        <v>9799</v>
      </c>
      <c r="D1949" t="s">
        <v>380</v>
      </c>
      <c r="E1949" s="2" t="s">
        <v>231</v>
      </c>
      <c r="F1949" t="s">
        <v>13924</v>
      </c>
      <c r="G1949" s="2" t="s">
        <v>6289</v>
      </c>
      <c r="H1949" t="s">
        <v>13553</v>
      </c>
    </row>
    <row r="1950" spans="1:8" x14ac:dyDescent="0.15">
      <c r="A1950">
        <v>1955</v>
      </c>
      <c r="B1950" t="s">
        <v>3084</v>
      </c>
      <c r="C1950" t="s">
        <v>9800</v>
      </c>
      <c r="D1950" t="s">
        <v>380</v>
      </c>
      <c r="E1950" s="2" t="s">
        <v>231</v>
      </c>
      <c r="F1950" t="s">
        <v>13906</v>
      </c>
      <c r="G1950" s="2" t="s">
        <v>6543</v>
      </c>
      <c r="H1950" t="s">
        <v>13553</v>
      </c>
    </row>
    <row r="1951" spans="1:8" x14ac:dyDescent="0.15">
      <c r="A1951">
        <v>1956</v>
      </c>
      <c r="B1951" t="s">
        <v>334</v>
      </c>
      <c r="C1951" t="s">
        <v>9801</v>
      </c>
      <c r="D1951" t="s">
        <v>380</v>
      </c>
      <c r="E1951" s="2" t="s">
        <v>231</v>
      </c>
      <c r="F1951" t="s">
        <v>13924</v>
      </c>
      <c r="G1951" s="2" t="s">
        <v>6634</v>
      </c>
      <c r="H1951" t="s">
        <v>13553</v>
      </c>
    </row>
    <row r="1952" spans="1:8" x14ac:dyDescent="0.15">
      <c r="A1952">
        <v>1957</v>
      </c>
      <c r="B1952" t="s">
        <v>2712</v>
      </c>
      <c r="C1952" t="s">
        <v>9802</v>
      </c>
      <c r="D1952" t="s">
        <v>380</v>
      </c>
      <c r="E1952" s="2" t="s">
        <v>231</v>
      </c>
      <c r="F1952" t="s">
        <v>13910</v>
      </c>
      <c r="G1952" s="2" t="s">
        <v>7307</v>
      </c>
      <c r="H1952" t="s">
        <v>13553</v>
      </c>
    </row>
    <row r="1953" spans="1:8" x14ac:dyDescent="0.15">
      <c r="A1953">
        <v>1958</v>
      </c>
      <c r="B1953" t="s">
        <v>2715</v>
      </c>
      <c r="C1953" t="s">
        <v>9803</v>
      </c>
      <c r="D1953" t="s">
        <v>380</v>
      </c>
      <c r="E1953" s="2" t="s">
        <v>231</v>
      </c>
      <c r="F1953" t="s">
        <v>13944</v>
      </c>
      <c r="G1953" s="2" t="s">
        <v>6599</v>
      </c>
      <c r="H1953" t="s">
        <v>13553</v>
      </c>
    </row>
    <row r="1954" spans="1:8" x14ac:dyDescent="0.15">
      <c r="A1954">
        <v>1959</v>
      </c>
      <c r="B1954" t="s">
        <v>2717</v>
      </c>
      <c r="C1954" t="s">
        <v>9804</v>
      </c>
      <c r="D1954" t="s">
        <v>380</v>
      </c>
      <c r="E1954" s="2" t="s">
        <v>231</v>
      </c>
      <c r="F1954" t="s">
        <v>13933</v>
      </c>
      <c r="G1954" s="2" t="s">
        <v>6489</v>
      </c>
      <c r="H1954" t="s">
        <v>13553</v>
      </c>
    </row>
    <row r="1955" spans="1:8" x14ac:dyDescent="0.15">
      <c r="A1955">
        <v>1960</v>
      </c>
      <c r="B1955" t="s">
        <v>2714</v>
      </c>
      <c r="C1955" t="s">
        <v>9805</v>
      </c>
      <c r="D1955" t="s">
        <v>380</v>
      </c>
      <c r="E1955" s="2" t="s">
        <v>231</v>
      </c>
      <c r="F1955" t="s">
        <v>13921</v>
      </c>
      <c r="G1955" s="2" t="s">
        <v>7308</v>
      </c>
      <c r="H1955" t="s">
        <v>13553</v>
      </c>
    </row>
    <row r="1956" spans="1:8" x14ac:dyDescent="0.15">
      <c r="A1956">
        <v>1961</v>
      </c>
      <c r="B1956" t="s">
        <v>2708</v>
      </c>
      <c r="C1956" t="s">
        <v>9806</v>
      </c>
      <c r="D1956" t="s">
        <v>380</v>
      </c>
      <c r="E1956" s="2" t="s">
        <v>231</v>
      </c>
      <c r="F1956" t="s">
        <v>13949</v>
      </c>
      <c r="G1956" s="2" t="s">
        <v>6269</v>
      </c>
      <c r="H1956" t="s">
        <v>13553</v>
      </c>
    </row>
    <row r="1957" spans="1:8" x14ac:dyDescent="0.15">
      <c r="A1957">
        <v>1962</v>
      </c>
      <c r="B1957" t="s">
        <v>2711</v>
      </c>
      <c r="C1957" t="s">
        <v>9807</v>
      </c>
      <c r="D1957" t="s">
        <v>380</v>
      </c>
      <c r="E1957" s="2" t="s">
        <v>231</v>
      </c>
      <c r="F1957" t="s">
        <v>13922</v>
      </c>
      <c r="G1957" s="2" t="s">
        <v>6263</v>
      </c>
      <c r="H1957" t="s">
        <v>13553</v>
      </c>
    </row>
    <row r="1958" spans="1:8" x14ac:dyDescent="0.15">
      <c r="A1958">
        <v>1963</v>
      </c>
      <c r="B1958" t="s">
        <v>3085</v>
      </c>
      <c r="C1958" t="s">
        <v>9808</v>
      </c>
      <c r="D1958" t="s">
        <v>380</v>
      </c>
      <c r="E1958" s="2" t="s">
        <v>230</v>
      </c>
      <c r="F1958" t="s">
        <v>13915</v>
      </c>
      <c r="G1958" s="2" t="s">
        <v>7309</v>
      </c>
      <c r="H1958" t="s">
        <v>13553</v>
      </c>
    </row>
    <row r="1959" spans="1:8" x14ac:dyDescent="0.15">
      <c r="A1959">
        <v>1964</v>
      </c>
      <c r="B1959" t="s">
        <v>3086</v>
      </c>
      <c r="C1959" t="s">
        <v>9809</v>
      </c>
      <c r="D1959" t="s">
        <v>380</v>
      </c>
      <c r="E1959" s="2" t="s">
        <v>230</v>
      </c>
      <c r="F1959" t="s">
        <v>13920</v>
      </c>
      <c r="G1959" s="2" t="s">
        <v>7000</v>
      </c>
      <c r="H1959" t="s">
        <v>13553</v>
      </c>
    </row>
    <row r="1960" spans="1:8" x14ac:dyDescent="0.15">
      <c r="A1960">
        <v>1965</v>
      </c>
      <c r="B1960" t="s">
        <v>3087</v>
      </c>
      <c r="C1960" t="s">
        <v>9810</v>
      </c>
      <c r="D1960" t="s">
        <v>380</v>
      </c>
      <c r="E1960" s="2" t="s">
        <v>230</v>
      </c>
      <c r="F1960" t="s">
        <v>13922</v>
      </c>
      <c r="G1960" s="2" t="s">
        <v>6307</v>
      </c>
      <c r="H1960" t="s">
        <v>13553</v>
      </c>
    </row>
    <row r="1961" spans="1:8" x14ac:dyDescent="0.15">
      <c r="A1961">
        <v>1966</v>
      </c>
      <c r="B1961" t="s">
        <v>3088</v>
      </c>
      <c r="C1961" t="s">
        <v>9811</v>
      </c>
      <c r="D1961" t="s">
        <v>380</v>
      </c>
      <c r="E1961" s="2" t="s">
        <v>230</v>
      </c>
      <c r="F1961" t="s">
        <v>13921</v>
      </c>
      <c r="G1961" s="2" t="s">
        <v>6936</v>
      </c>
      <c r="H1961" t="s">
        <v>13553</v>
      </c>
    </row>
    <row r="1962" spans="1:8" x14ac:dyDescent="0.15">
      <c r="A1962">
        <v>1967</v>
      </c>
      <c r="B1962" t="s">
        <v>3089</v>
      </c>
      <c r="C1962" t="s">
        <v>9812</v>
      </c>
      <c r="D1962" t="s">
        <v>380</v>
      </c>
      <c r="E1962" s="2" t="s">
        <v>230</v>
      </c>
      <c r="F1962" t="s">
        <v>13932</v>
      </c>
      <c r="G1962" s="2" t="s">
        <v>7285</v>
      </c>
      <c r="H1962" t="s">
        <v>13553</v>
      </c>
    </row>
    <row r="1963" spans="1:8" x14ac:dyDescent="0.15">
      <c r="A1963">
        <v>1968</v>
      </c>
      <c r="B1963" t="s">
        <v>3090</v>
      </c>
      <c r="C1963" t="s">
        <v>9813</v>
      </c>
      <c r="D1963" t="s">
        <v>380</v>
      </c>
      <c r="E1963" s="2" t="s">
        <v>230</v>
      </c>
      <c r="F1963" t="s">
        <v>13934</v>
      </c>
      <c r="G1963" s="2" t="s">
        <v>7066</v>
      </c>
      <c r="H1963" t="s">
        <v>13553</v>
      </c>
    </row>
    <row r="1964" spans="1:8" x14ac:dyDescent="0.15">
      <c r="A1964">
        <v>1969</v>
      </c>
      <c r="B1964" t="s">
        <v>3091</v>
      </c>
      <c r="C1964" t="s">
        <v>9814</v>
      </c>
      <c r="D1964" t="s">
        <v>380</v>
      </c>
      <c r="E1964" s="2" t="s">
        <v>230</v>
      </c>
      <c r="F1964" t="s">
        <v>13920</v>
      </c>
      <c r="G1964" s="2" t="s">
        <v>7310</v>
      </c>
      <c r="H1964" t="s">
        <v>13553</v>
      </c>
    </row>
    <row r="1965" spans="1:8" x14ac:dyDescent="0.15">
      <c r="A1965">
        <v>1970</v>
      </c>
      <c r="B1965" t="s">
        <v>3092</v>
      </c>
      <c r="C1965" t="s">
        <v>9815</v>
      </c>
      <c r="D1965" t="s">
        <v>380</v>
      </c>
      <c r="E1965" s="2" t="s">
        <v>230</v>
      </c>
      <c r="F1965" t="s">
        <v>27</v>
      </c>
      <c r="G1965" s="2" t="s">
        <v>6739</v>
      </c>
      <c r="H1965" t="s">
        <v>13553</v>
      </c>
    </row>
    <row r="1966" spans="1:8" x14ac:dyDescent="0.15">
      <c r="A1966">
        <v>1971</v>
      </c>
      <c r="B1966" t="s">
        <v>4604</v>
      </c>
      <c r="C1966" t="s">
        <v>4604</v>
      </c>
      <c r="D1966" t="s">
        <v>380</v>
      </c>
      <c r="E1966" s="2" t="s">
        <v>230</v>
      </c>
      <c r="F1966" t="s">
        <v>27</v>
      </c>
      <c r="G1966" s="2" t="s">
        <v>7311</v>
      </c>
      <c r="H1966" t="s">
        <v>13554</v>
      </c>
    </row>
    <row r="1967" spans="1:8" x14ac:dyDescent="0.15">
      <c r="A1967">
        <v>1972</v>
      </c>
      <c r="B1967" t="s">
        <v>3093</v>
      </c>
      <c r="C1967" t="s">
        <v>9816</v>
      </c>
      <c r="D1967" t="s">
        <v>380</v>
      </c>
      <c r="E1967" s="2" t="s">
        <v>230</v>
      </c>
      <c r="F1967" t="s">
        <v>13944</v>
      </c>
      <c r="G1967" s="2" t="s">
        <v>6552</v>
      </c>
      <c r="H1967" t="s">
        <v>13553</v>
      </c>
    </row>
    <row r="1968" spans="1:8" x14ac:dyDescent="0.15">
      <c r="A1968">
        <v>1973</v>
      </c>
      <c r="B1968" t="s">
        <v>3094</v>
      </c>
      <c r="C1968" t="s">
        <v>9817</v>
      </c>
      <c r="D1968" t="s">
        <v>380</v>
      </c>
      <c r="E1968" s="2" t="s">
        <v>230</v>
      </c>
      <c r="F1968" t="s">
        <v>13907</v>
      </c>
      <c r="G1968" s="2" t="s">
        <v>6608</v>
      </c>
      <c r="H1968" t="s">
        <v>13553</v>
      </c>
    </row>
    <row r="1969" spans="1:8" x14ac:dyDescent="0.15">
      <c r="A1969">
        <v>1974</v>
      </c>
      <c r="B1969" t="s">
        <v>3095</v>
      </c>
      <c r="C1969" t="s">
        <v>9818</v>
      </c>
      <c r="D1969" t="s">
        <v>380</v>
      </c>
      <c r="E1969" s="2" t="s">
        <v>230</v>
      </c>
      <c r="F1969" t="s">
        <v>13927</v>
      </c>
      <c r="G1969" s="2" t="s">
        <v>6504</v>
      </c>
      <c r="H1969" t="s">
        <v>13553</v>
      </c>
    </row>
    <row r="1970" spans="1:8" x14ac:dyDescent="0.15">
      <c r="A1970">
        <v>1975</v>
      </c>
      <c r="B1970" t="s">
        <v>3096</v>
      </c>
      <c r="C1970" t="s">
        <v>9819</v>
      </c>
      <c r="D1970" t="s">
        <v>380</v>
      </c>
      <c r="E1970" s="2" t="s">
        <v>230</v>
      </c>
      <c r="F1970" t="s">
        <v>13924</v>
      </c>
      <c r="G1970" s="2" t="s">
        <v>6564</v>
      </c>
      <c r="H1970" t="s">
        <v>13553</v>
      </c>
    </row>
    <row r="1971" spans="1:8" x14ac:dyDescent="0.15">
      <c r="A1971">
        <v>1976</v>
      </c>
      <c r="B1971" t="s">
        <v>3097</v>
      </c>
      <c r="C1971" t="s">
        <v>9820</v>
      </c>
      <c r="D1971" t="s">
        <v>380</v>
      </c>
      <c r="E1971" s="2" t="s">
        <v>230</v>
      </c>
      <c r="F1971" t="s">
        <v>13920</v>
      </c>
      <c r="G1971" s="2" t="s">
        <v>6552</v>
      </c>
      <c r="H1971" t="s">
        <v>13553</v>
      </c>
    </row>
    <row r="1972" spans="1:8" x14ac:dyDescent="0.15">
      <c r="A1972">
        <v>1977</v>
      </c>
      <c r="B1972" t="s">
        <v>3098</v>
      </c>
      <c r="C1972" t="s">
        <v>9821</v>
      </c>
      <c r="D1972" t="s">
        <v>380</v>
      </c>
      <c r="E1972" s="2" t="s">
        <v>230</v>
      </c>
      <c r="F1972" t="s">
        <v>13944</v>
      </c>
      <c r="G1972" s="2" t="s">
        <v>7261</v>
      </c>
      <c r="H1972" t="s">
        <v>13553</v>
      </c>
    </row>
    <row r="1973" spans="1:8" x14ac:dyDescent="0.15">
      <c r="A1973">
        <v>1978</v>
      </c>
      <c r="B1973" t="s">
        <v>1054</v>
      </c>
      <c r="C1973" t="s">
        <v>9822</v>
      </c>
      <c r="D1973" t="s">
        <v>380</v>
      </c>
      <c r="E1973" s="2" t="s">
        <v>232</v>
      </c>
      <c r="F1973" t="s">
        <v>13917</v>
      </c>
      <c r="G1973" s="2" t="s">
        <v>6766</v>
      </c>
      <c r="H1973" t="s">
        <v>13553</v>
      </c>
    </row>
    <row r="1974" spans="1:8" x14ac:dyDescent="0.15">
      <c r="A1974">
        <v>1979</v>
      </c>
      <c r="B1974" t="s">
        <v>3099</v>
      </c>
      <c r="C1974" t="s">
        <v>9823</v>
      </c>
      <c r="D1974" t="s">
        <v>380</v>
      </c>
      <c r="E1974" s="2" t="s">
        <v>231</v>
      </c>
      <c r="F1974" t="s">
        <v>13921</v>
      </c>
      <c r="G1974" s="2" t="s">
        <v>7195</v>
      </c>
      <c r="H1974" t="s">
        <v>13553</v>
      </c>
    </row>
    <row r="1975" spans="1:8" x14ac:dyDescent="0.15">
      <c r="A1975">
        <v>1980</v>
      </c>
      <c r="B1975" t="s">
        <v>781</v>
      </c>
      <c r="C1975" t="s">
        <v>9824</v>
      </c>
      <c r="D1975" t="s">
        <v>332</v>
      </c>
      <c r="E1975" s="2" t="s">
        <v>232</v>
      </c>
      <c r="F1975" t="s">
        <v>13907</v>
      </c>
      <c r="G1975" s="2" t="s">
        <v>7312</v>
      </c>
      <c r="H1975" t="s">
        <v>13553</v>
      </c>
    </row>
    <row r="1976" spans="1:8" x14ac:dyDescent="0.15">
      <c r="A1976">
        <v>1981</v>
      </c>
      <c r="B1976" t="s">
        <v>782</v>
      </c>
      <c r="C1976" t="s">
        <v>9825</v>
      </c>
      <c r="D1976" t="s">
        <v>332</v>
      </c>
      <c r="E1976" s="2" t="s">
        <v>232</v>
      </c>
      <c r="F1976" t="s">
        <v>13925</v>
      </c>
      <c r="G1976" s="2" t="s">
        <v>7313</v>
      </c>
      <c r="H1976" t="s">
        <v>13553</v>
      </c>
    </row>
    <row r="1977" spans="1:8" x14ac:dyDescent="0.15">
      <c r="A1977">
        <v>1982</v>
      </c>
      <c r="B1977" t="s">
        <v>783</v>
      </c>
      <c r="C1977" t="s">
        <v>9826</v>
      </c>
      <c r="D1977" t="s">
        <v>332</v>
      </c>
      <c r="E1977" s="2" t="s">
        <v>232</v>
      </c>
      <c r="F1977" t="s">
        <v>13924</v>
      </c>
      <c r="G1977" s="2" t="s">
        <v>6369</v>
      </c>
      <c r="H1977" t="s">
        <v>13553</v>
      </c>
    </row>
    <row r="1978" spans="1:8" x14ac:dyDescent="0.15">
      <c r="A1978">
        <v>1983</v>
      </c>
      <c r="B1978" t="s">
        <v>784</v>
      </c>
      <c r="C1978" t="s">
        <v>9827</v>
      </c>
      <c r="D1978" t="s">
        <v>332</v>
      </c>
      <c r="E1978" s="2" t="s">
        <v>232</v>
      </c>
      <c r="F1978" t="s">
        <v>13934</v>
      </c>
      <c r="G1978" s="2" t="s">
        <v>6253</v>
      </c>
      <c r="H1978" t="s">
        <v>13553</v>
      </c>
    </row>
    <row r="1979" spans="1:8" x14ac:dyDescent="0.15">
      <c r="A1979">
        <v>1984</v>
      </c>
      <c r="B1979" t="s">
        <v>785</v>
      </c>
      <c r="C1979" t="s">
        <v>9828</v>
      </c>
      <c r="D1979" t="s">
        <v>332</v>
      </c>
      <c r="E1979" s="2" t="s">
        <v>232</v>
      </c>
      <c r="F1979" t="s">
        <v>13923</v>
      </c>
      <c r="G1979" s="2" t="s">
        <v>6713</v>
      </c>
      <c r="H1979" t="s">
        <v>13553</v>
      </c>
    </row>
    <row r="1980" spans="1:8" x14ac:dyDescent="0.15">
      <c r="A1980">
        <v>1985</v>
      </c>
      <c r="B1980" t="s">
        <v>786</v>
      </c>
      <c r="C1980" t="s">
        <v>9829</v>
      </c>
      <c r="D1980" t="s">
        <v>332</v>
      </c>
      <c r="E1980" s="2" t="s">
        <v>232</v>
      </c>
      <c r="F1980" t="s">
        <v>13921</v>
      </c>
      <c r="G1980" s="2" t="s">
        <v>7314</v>
      </c>
      <c r="H1980" t="s">
        <v>13553</v>
      </c>
    </row>
    <row r="1981" spans="1:8" x14ac:dyDescent="0.15">
      <c r="A1981">
        <v>1986</v>
      </c>
      <c r="B1981" t="s">
        <v>787</v>
      </c>
      <c r="C1981" t="s">
        <v>9830</v>
      </c>
      <c r="D1981" t="s">
        <v>332</v>
      </c>
      <c r="E1981" s="2" t="s">
        <v>232</v>
      </c>
      <c r="F1981" t="s">
        <v>13922</v>
      </c>
      <c r="G1981" s="2" t="s">
        <v>7302</v>
      </c>
      <c r="H1981" t="s">
        <v>13553</v>
      </c>
    </row>
    <row r="1982" spans="1:8" x14ac:dyDescent="0.15">
      <c r="A1982">
        <v>1987</v>
      </c>
      <c r="B1982" t="s">
        <v>788</v>
      </c>
      <c r="C1982" t="s">
        <v>9831</v>
      </c>
      <c r="D1982" t="s">
        <v>332</v>
      </c>
      <c r="E1982" s="2" t="s">
        <v>232</v>
      </c>
      <c r="F1982" t="s">
        <v>13921</v>
      </c>
      <c r="G1982" s="2" t="s">
        <v>7315</v>
      </c>
      <c r="H1982" t="s">
        <v>13553</v>
      </c>
    </row>
    <row r="1983" spans="1:8" x14ac:dyDescent="0.15">
      <c r="A1983">
        <v>1988</v>
      </c>
      <c r="B1983" t="s">
        <v>799</v>
      </c>
      <c r="C1983" t="s">
        <v>9832</v>
      </c>
      <c r="D1983" t="s">
        <v>332</v>
      </c>
      <c r="E1983" s="2" t="s">
        <v>232</v>
      </c>
      <c r="F1983" t="s">
        <v>13907</v>
      </c>
      <c r="G1983" s="2" t="s">
        <v>6720</v>
      </c>
      <c r="H1983" t="s">
        <v>13553</v>
      </c>
    </row>
    <row r="1984" spans="1:8" x14ac:dyDescent="0.15">
      <c r="A1984">
        <v>1989</v>
      </c>
      <c r="B1984" t="s">
        <v>800</v>
      </c>
      <c r="C1984" t="s">
        <v>9833</v>
      </c>
      <c r="D1984" t="s">
        <v>332</v>
      </c>
      <c r="E1984" s="2" t="s">
        <v>232</v>
      </c>
      <c r="F1984" t="s">
        <v>13907</v>
      </c>
      <c r="G1984" s="2" t="s">
        <v>7243</v>
      </c>
      <c r="H1984" t="s">
        <v>13553</v>
      </c>
    </row>
    <row r="1985" spans="1:8" x14ac:dyDescent="0.15">
      <c r="A1985">
        <v>1990</v>
      </c>
      <c r="B1985" t="s">
        <v>789</v>
      </c>
      <c r="C1985" t="s">
        <v>9834</v>
      </c>
      <c r="D1985" t="s">
        <v>332</v>
      </c>
      <c r="E1985" s="2" t="s">
        <v>232</v>
      </c>
      <c r="F1985" t="s">
        <v>13907</v>
      </c>
      <c r="G1985" s="2" t="s">
        <v>6265</v>
      </c>
      <c r="H1985" t="s">
        <v>13553</v>
      </c>
    </row>
    <row r="1986" spans="1:8" x14ac:dyDescent="0.15">
      <c r="A1986">
        <v>1991</v>
      </c>
      <c r="B1986" t="s">
        <v>801</v>
      </c>
      <c r="C1986" t="s">
        <v>9835</v>
      </c>
      <c r="D1986" t="s">
        <v>332</v>
      </c>
      <c r="E1986" s="2" t="s">
        <v>232</v>
      </c>
      <c r="F1986" t="s">
        <v>13910</v>
      </c>
      <c r="G1986" s="2" t="s">
        <v>7275</v>
      </c>
      <c r="H1986" t="s">
        <v>13553</v>
      </c>
    </row>
    <row r="1987" spans="1:8" x14ac:dyDescent="0.15">
      <c r="A1987">
        <v>1992</v>
      </c>
      <c r="B1987" t="s">
        <v>802</v>
      </c>
      <c r="C1987" t="s">
        <v>9836</v>
      </c>
      <c r="D1987" t="s">
        <v>332</v>
      </c>
      <c r="E1987" s="2" t="s">
        <v>232</v>
      </c>
      <c r="F1987" t="s">
        <v>13917</v>
      </c>
      <c r="G1987" s="2" t="s">
        <v>6570</v>
      </c>
      <c r="H1987" t="s">
        <v>13553</v>
      </c>
    </row>
    <row r="1988" spans="1:8" x14ac:dyDescent="0.15">
      <c r="A1988">
        <v>1993</v>
      </c>
      <c r="B1988" t="s">
        <v>803</v>
      </c>
      <c r="C1988" t="s">
        <v>9837</v>
      </c>
      <c r="D1988" t="s">
        <v>332</v>
      </c>
      <c r="E1988" s="2" t="s">
        <v>232</v>
      </c>
      <c r="F1988" t="s">
        <v>13906</v>
      </c>
      <c r="G1988" s="2" t="s">
        <v>6533</v>
      </c>
      <c r="H1988" t="s">
        <v>13553</v>
      </c>
    </row>
    <row r="1989" spans="1:8" x14ac:dyDescent="0.15">
      <c r="A1989">
        <v>1994</v>
      </c>
      <c r="B1989" t="s">
        <v>790</v>
      </c>
      <c r="C1989" t="s">
        <v>9838</v>
      </c>
      <c r="D1989" t="s">
        <v>332</v>
      </c>
      <c r="E1989" s="2" t="s">
        <v>232</v>
      </c>
      <c r="F1989" t="s">
        <v>13920</v>
      </c>
      <c r="G1989" s="2" t="s">
        <v>7316</v>
      </c>
      <c r="H1989" t="s">
        <v>13553</v>
      </c>
    </row>
    <row r="1990" spans="1:8" x14ac:dyDescent="0.15">
      <c r="A1990">
        <v>1995</v>
      </c>
      <c r="B1990" t="s">
        <v>792</v>
      </c>
      <c r="C1990" t="s">
        <v>9839</v>
      </c>
      <c r="D1990" t="s">
        <v>332</v>
      </c>
      <c r="E1990" s="2" t="s">
        <v>232</v>
      </c>
      <c r="F1990" t="s">
        <v>13920</v>
      </c>
      <c r="G1990" s="2" t="s">
        <v>7104</v>
      </c>
      <c r="H1990" t="s">
        <v>13553</v>
      </c>
    </row>
    <row r="1991" spans="1:8" x14ac:dyDescent="0.15">
      <c r="A1991">
        <v>1996</v>
      </c>
      <c r="B1991" t="s">
        <v>791</v>
      </c>
      <c r="C1991" t="s">
        <v>9840</v>
      </c>
      <c r="D1991" t="s">
        <v>332</v>
      </c>
      <c r="E1991" s="2" t="s">
        <v>232</v>
      </c>
      <c r="F1991" t="s">
        <v>13918</v>
      </c>
      <c r="G1991" s="2" t="s">
        <v>7317</v>
      </c>
      <c r="H1991" t="s">
        <v>13553</v>
      </c>
    </row>
    <row r="1992" spans="1:8" x14ac:dyDescent="0.15">
      <c r="A1992">
        <v>1997</v>
      </c>
      <c r="B1992" t="s">
        <v>793</v>
      </c>
      <c r="C1992" t="s">
        <v>9841</v>
      </c>
      <c r="D1992" t="s">
        <v>332</v>
      </c>
      <c r="E1992" s="2" t="s">
        <v>232</v>
      </c>
      <c r="F1992" t="s">
        <v>13950</v>
      </c>
      <c r="G1992" s="2" t="s">
        <v>6718</v>
      </c>
      <c r="H1992" t="s">
        <v>13553</v>
      </c>
    </row>
    <row r="1993" spans="1:8" x14ac:dyDescent="0.15">
      <c r="A1993">
        <v>1998</v>
      </c>
      <c r="B1993" t="s">
        <v>794</v>
      </c>
      <c r="C1993" t="s">
        <v>9842</v>
      </c>
      <c r="D1993" t="s">
        <v>332</v>
      </c>
      <c r="E1993" s="2" t="s">
        <v>232</v>
      </c>
      <c r="F1993" t="s">
        <v>13915</v>
      </c>
      <c r="G1993" s="2" t="s">
        <v>6381</v>
      </c>
      <c r="H1993" t="s">
        <v>13553</v>
      </c>
    </row>
    <row r="1994" spans="1:8" x14ac:dyDescent="0.15">
      <c r="A1994">
        <v>1999</v>
      </c>
      <c r="B1994" t="s">
        <v>795</v>
      </c>
      <c r="C1994" t="s">
        <v>9843</v>
      </c>
      <c r="D1994" t="s">
        <v>332</v>
      </c>
      <c r="E1994" s="2" t="s">
        <v>232</v>
      </c>
      <c r="F1994" t="s">
        <v>13946</v>
      </c>
      <c r="G1994" s="2" t="s">
        <v>7318</v>
      </c>
      <c r="H1994" t="s">
        <v>13553</v>
      </c>
    </row>
    <row r="1995" spans="1:8" x14ac:dyDescent="0.15">
      <c r="A1995">
        <v>2000</v>
      </c>
      <c r="B1995" t="s">
        <v>796</v>
      </c>
      <c r="C1995" t="s">
        <v>9844</v>
      </c>
      <c r="D1995" t="s">
        <v>332</v>
      </c>
      <c r="E1995" s="2" t="s">
        <v>232</v>
      </c>
      <c r="F1995" t="s">
        <v>13921</v>
      </c>
      <c r="G1995" s="2" t="s">
        <v>6951</v>
      </c>
      <c r="H1995" t="s">
        <v>13553</v>
      </c>
    </row>
    <row r="1996" spans="1:8" x14ac:dyDescent="0.15">
      <c r="A1996">
        <v>2001</v>
      </c>
      <c r="B1996" t="s">
        <v>797</v>
      </c>
      <c r="C1996" t="s">
        <v>9845</v>
      </c>
      <c r="D1996" t="s">
        <v>332</v>
      </c>
      <c r="E1996" s="2" t="s">
        <v>232</v>
      </c>
      <c r="F1996" t="s">
        <v>13909</v>
      </c>
      <c r="G1996" s="2" t="s">
        <v>7319</v>
      </c>
      <c r="H1996" t="s">
        <v>13553</v>
      </c>
    </row>
    <row r="1997" spans="1:8" x14ac:dyDescent="0.15">
      <c r="A1997">
        <v>2002</v>
      </c>
      <c r="B1997" t="s">
        <v>2923</v>
      </c>
      <c r="C1997" t="s">
        <v>9846</v>
      </c>
      <c r="D1997" t="s">
        <v>332</v>
      </c>
      <c r="E1997" s="2" t="s">
        <v>232</v>
      </c>
      <c r="F1997" t="s">
        <v>13921</v>
      </c>
      <c r="G1997" s="2" t="s">
        <v>7320</v>
      </c>
      <c r="H1997" t="s">
        <v>13553</v>
      </c>
    </row>
    <row r="1998" spans="1:8" x14ac:dyDescent="0.15">
      <c r="A1998">
        <v>2003</v>
      </c>
      <c r="B1998" t="s">
        <v>798</v>
      </c>
      <c r="C1998" t="s">
        <v>9847</v>
      </c>
      <c r="D1998" t="s">
        <v>332</v>
      </c>
      <c r="E1998" s="2" t="s">
        <v>232</v>
      </c>
      <c r="F1998" t="s">
        <v>13915</v>
      </c>
      <c r="G1998" s="2" t="s">
        <v>7286</v>
      </c>
      <c r="H1998" t="s">
        <v>13553</v>
      </c>
    </row>
    <row r="1999" spans="1:8" x14ac:dyDescent="0.15">
      <c r="A1999">
        <v>2004</v>
      </c>
      <c r="B1999" t="s">
        <v>804</v>
      </c>
      <c r="C1999" t="s">
        <v>9848</v>
      </c>
      <c r="D1999" t="s">
        <v>332</v>
      </c>
      <c r="E1999" s="2" t="s">
        <v>231</v>
      </c>
      <c r="F1999" t="s">
        <v>27</v>
      </c>
      <c r="G1999" s="2" t="s">
        <v>6276</v>
      </c>
      <c r="H1999" t="s">
        <v>13553</v>
      </c>
    </row>
    <row r="2000" spans="1:8" x14ac:dyDescent="0.15">
      <c r="A2000">
        <v>2005</v>
      </c>
      <c r="B2000" t="s">
        <v>805</v>
      </c>
      <c r="C2000" t="s">
        <v>9849</v>
      </c>
      <c r="D2000" t="s">
        <v>332</v>
      </c>
      <c r="E2000" s="2" t="s">
        <v>231</v>
      </c>
      <c r="F2000" t="s">
        <v>13907</v>
      </c>
      <c r="G2000" s="2" t="s">
        <v>6760</v>
      </c>
      <c r="H2000" t="s">
        <v>13553</v>
      </c>
    </row>
    <row r="2001" spans="1:8" x14ac:dyDescent="0.15">
      <c r="A2001">
        <v>2006</v>
      </c>
      <c r="B2001" t="s">
        <v>806</v>
      </c>
      <c r="C2001" t="s">
        <v>9850</v>
      </c>
      <c r="D2001" t="s">
        <v>332</v>
      </c>
      <c r="E2001" s="2" t="s">
        <v>231</v>
      </c>
      <c r="F2001" t="s">
        <v>13927</v>
      </c>
      <c r="G2001" s="2" t="s">
        <v>6277</v>
      </c>
      <c r="H2001" t="s">
        <v>13553</v>
      </c>
    </row>
    <row r="2002" spans="1:8" x14ac:dyDescent="0.15">
      <c r="A2002">
        <v>2007</v>
      </c>
      <c r="B2002" t="s">
        <v>2924</v>
      </c>
      <c r="C2002" t="s">
        <v>9851</v>
      </c>
      <c r="D2002" t="s">
        <v>332</v>
      </c>
      <c r="E2002" s="2" t="s">
        <v>231</v>
      </c>
      <c r="F2002" t="s">
        <v>13934</v>
      </c>
      <c r="G2002" s="2" t="s">
        <v>6269</v>
      </c>
      <c r="H2002" t="s">
        <v>13553</v>
      </c>
    </row>
    <row r="2003" spans="1:8" x14ac:dyDescent="0.15">
      <c r="A2003">
        <v>2008</v>
      </c>
      <c r="B2003" t="s">
        <v>807</v>
      </c>
      <c r="C2003" t="s">
        <v>9852</v>
      </c>
      <c r="D2003" t="s">
        <v>332</v>
      </c>
      <c r="E2003" s="2" t="s">
        <v>231</v>
      </c>
      <c r="F2003" t="s">
        <v>13910</v>
      </c>
      <c r="G2003" s="2" t="s">
        <v>6548</v>
      </c>
      <c r="H2003" t="s">
        <v>13553</v>
      </c>
    </row>
    <row r="2004" spans="1:8" x14ac:dyDescent="0.15">
      <c r="A2004">
        <v>2009</v>
      </c>
      <c r="B2004" t="s">
        <v>808</v>
      </c>
      <c r="C2004" t="s">
        <v>9853</v>
      </c>
      <c r="D2004" t="s">
        <v>332</v>
      </c>
      <c r="E2004" s="2" t="s">
        <v>231</v>
      </c>
      <c r="F2004" t="s">
        <v>13921</v>
      </c>
      <c r="G2004" s="2" t="s">
        <v>7280</v>
      </c>
      <c r="H2004" t="s">
        <v>13553</v>
      </c>
    </row>
    <row r="2005" spans="1:8" x14ac:dyDescent="0.15">
      <c r="A2005">
        <v>2010</v>
      </c>
      <c r="B2005" t="s">
        <v>2925</v>
      </c>
      <c r="C2005" t="s">
        <v>9854</v>
      </c>
      <c r="D2005" t="s">
        <v>332</v>
      </c>
      <c r="E2005" s="2" t="s">
        <v>231</v>
      </c>
      <c r="F2005" t="s">
        <v>13910</v>
      </c>
      <c r="G2005" s="2" t="s">
        <v>7276</v>
      </c>
      <c r="H2005" t="s">
        <v>13553</v>
      </c>
    </row>
    <row r="2006" spans="1:8" x14ac:dyDescent="0.15">
      <c r="A2006">
        <v>2011</v>
      </c>
      <c r="B2006" t="s">
        <v>810</v>
      </c>
      <c r="C2006" t="s">
        <v>9855</v>
      </c>
      <c r="D2006" t="s">
        <v>332</v>
      </c>
      <c r="E2006" s="2" t="s">
        <v>231</v>
      </c>
      <c r="F2006" t="s">
        <v>13921</v>
      </c>
      <c r="G2006" s="2" t="s">
        <v>7321</v>
      </c>
      <c r="H2006" t="s">
        <v>13553</v>
      </c>
    </row>
    <row r="2007" spans="1:8" x14ac:dyDescent="0.15">
      <c r="A2007">
        <v>2012</v>
      </c>
      <c r="B2007" t="s">
        <v>2237</v>
      </c>
      <c r="C2007" t="s">
        <v>9856</v>
      </c>
      <c r="D2007" t="s">
        <v>332</v>
      </c>
      <c r="E2007" s="2" t="s">
        <v>231</v>
      </c>
      <c r="F2007" t="s">
        <v>13906</v>
      </c>
      <c r="G2007" s="2" t="s">
        <v>6492</v>
      </c>
      <c r="H2007" t="s">
        <v>13553</v>
      </c>
    </row>
    <row r="2008" spans="1:8" x14ac:dyDescent="0.15">
      <c r="A2008">
        <v>2013</v>
      </c>
      <c r="B2008" t="s">
        <v>811</v>
      </c>
      <c r="C2008" t="s">
        <v>9857</v>
      </c>
      <c r="D2008" t="s">
        <v>332</v>
      </c>
      <c r="E2008" s="2" t="s">
        <v>231</v>
      </c>
      <c r="F2008" t="s">
        <v>13926</v>
      </c>
      <c r="G2008" s="2" t="s">
        <v>6925</v>
      </c>
      <c r="H2008" t="s">
        <v>13553</v>
      </c>
    </row>
    <row r="2009" spans="1:8" x14ac:dyDescent="0.15">
      <c r="A2009">
        <v>2014</v>
      </c>
      <c r="B2009" t="s">
        <v>2236</v>
      </c>
      <c r="C2009" t="s">
        <v>9858</v>
      </c>
      <c r="D2009" t="s">
        <v>332</v>
      </c>
      <c r="E2009" s="2" t="s">
        <v>231</v>
      </c>
      <c r="F2009" t="s">
        <v>13919</v>
      </c>
      <c r="G2009" s="2" t="s">
        <v>6676</v>
      </c>
      <c r="H2009" t="s">
        <v>13553</v>
      </c>
    </row>
    <row r="2010" spans="1:8" x14ac:dyDescent="0.15">
      <c r="A2010">
        <v>2015</v>
      </c>
      <c r="B2010" t="s">
        <v>814</v>
      </c>
      <c r="C2010" t="s">
        <v>9859</v>
      </c>
      <c r="D2010" t="s">
        <v>332</v>
      </c>
      <c r="E2010" s="2" t="s">
        <v>231</v>
      </c>
      <c r="F2010" t="s">
        <v>13922</v>
      </c>
      <c r="G2010" s="2" t="s">
        <v>6269</v>
      </c>
      <c r="H2010" t="s">
        <v>13553</v>
      </c>
    </row>
    <row r="2011" spans="1:8" x14ac:dyDescent="0.15">
      <c r="A2011">
        <v>2016</v>
      </c>
      <c r="B2011" t="s">
        <v>2239</v>
      </c>
      <c r="C2011" t="s">
        <v>9860</v>
      </c>
      <c r="D2011" t="s">
        <v>332</v>
      </c>
      <c r="E2011" s="2" t="s">
        <v>231</v>
      </c>
      <c r="F2011" t="s">
        <v>13910</v>
      </c>
      <c r="G2011" s="2" t="s">
        <v>6470</v>
      </c>
      <c r="H2011" t="s">
        <v>13553</v>
      </c>
    </row>
    <row r="2012" spans="1:8" x14ac:dyDescent="0.15">
      <c r="A2012">
        <v>2017</v>
      </c>
      <c r="B2012" t="s">
        <v>809</v>
      </c>
      <c r="C2012" t="s">
        <v>9861</v>
      </c>
      <c r="D2012" t="s">
        <v>332</v>
      </c>
      <c r="E2012" s="2" t="s">
        <v>231</v>
      </c>
      <c r="F2012" t="s">
        <v>13911</v>
      </c>
      <c r="G2012" s="2" t="s">
        <v>6548</v>
      </c>
      <c r="H2012" t="s">
        <v>13553</v>
      </c>
    </row>
    <row r="2013" spans="1:8" x14ac:dyDescent="0.15">
      <c r="A2013">
        <v>2018</v>
      </c>
      <c r="B2013" t="s">
        <v>2926</v>
      </c>
      <c r="C2013" t="s">
        <v>9862</v>
      </c>
      <c r="D2013" t="s">
        <v>332</v>
      </c>
      <c r="E2013" s="2" t="s">
        <v>231</v>
      </c>
      <c r="F2013" t="s">
        <v>13928</v>
      </c>
      <c r="G2013" s="2" t="s">
        <v>7022</v>
      </c>
      <c r="H2013" t="s">
        <v>13553</v>
      </c>
    </row>
    <row r="2014" spans="1:8" x14ac:dyDescent="0.15">
      <c r="A2014">
        <v>2019</v>
      </c>
      <c r="B2014" t="s">
        <v>2238</v>
      </c>
      <c r="C2014" t="s">
        <v>9863</v>
      </c>
      <c r="D2014" t="s">
        <v>332</v>
      </c>
      <c r="E2014" s="2" t="s">
        <v>231</v>
      </c>
      <c r="F2014" t="s">
        <v>13906</v>
      </c>
      <c r="G2014" s="2" t="s">
        <v>6341</v>
      </c>
      <c r="H2014" t="s">
        <v>13553</v>
      </c>
    </row>
    <row r="2015" spans="1:8" x14ac:dyDescent="0.15">
      <c r="A2015">
        <v>2020</v>
      </c>
      <c r="B2015" t="s">
        <v>815</v>
      </c>
      <c r="C2015" t="s">
        <v>9864</v>
      </c>
      <c r="D2015" t="s">
        <v>332</v>
      </c>
      <c r="E2015" s="2" t="s">
        <v>231</v>
      </c>
      <c r="F2015" t="s">
        <v>13932</v>
      </c>
      <c r="G2015" s="2" t="s">
        <v>7322</v>
      </c>
      <c r="H2015" t="s">
        <v>13553</v>
      </c>
    </row>
    <row r="2016" spans="1:8" x14ac:dyDescent="0.15">
      <c r="A2016">
        <v>2021</v>
      </c>
      <c r="B2016" t="s">
        <v>812</v>
      </c>
      <c r="C2016" t="s">
        <v>9865</v>
      </c>
      <c r="D2016" t="s">
        <v>332</v>
      </c>
      <c r="E2016" s="2" t="s">
        <v>231</v>
      </c>
      <c r="F2016" t="s">
        <v>27</v>
      </c>
      <c r="G2016" s="2" t="s">
        <v>6407</v>
      </c>
      <c r="H2016" t="s">
        <v>13553</v>
      </c>
    </row>
    <row r="2017" spans="1:8" x14ac:dyDescent="0.15">
      <c r="A2017">
        <v>2022</v>
      </c>
      <c r="B2017" t="s">
        <v>813</v>
      </c>
      <c r="C2017" t="s">
        <v>9866</v>
      </c>
      <c r="D2017" t="s">
        <v>332</v>
      </c>
      <c r="E2017" s="2" t="s">
        <v>231</v>
      </c>
      <c r="F2017" t="s">
        <v>13915</v>
      </c>
      <c r="G2017" s="2" t="s">
        <v>6407</v>
      </c>
      <c r="H2017" t="s">
        <v>13553</v>
      </c>
    </row>
    <row r="2018" spans="1:8" x14ac:dyDescent="0.15">
      <c r="A2018">
        <v>2023</v>
      </c>
      <c r="B2018" t="s">
        <v>816</v>
      </c>
      <c r="C2018" t="s">
        <v>9867</v>
      </c>
      <c r="D2018" t="s">
        <v>332</v>
      </c>
      <c r="E2018" s="2" t="s">
        <v>231</v>
      </c>
      <c r="F2018" t="s">
        <v>13906</v>
      </c>
      <c r="G2018" s="2" t="s">
        <v>7322</v>
      </c>
      <c r="H2018" t="s">
        <v>13553</v>
      </c>
    </row>
    <row r="2019" spans="1:8" x14ac:dyDescent="0.15">
      <c r="A2019">
        <v>2024</v>
      </c>
      <c r="B2019" t="s">
        <v>817</v>
      </c>
      <c r="C2019" t="s">
        <v>9868</v>
      </c>
      <c r="D2019" t="s">
        <v>332</v>
      </c>
      <c r="E2019" s="2" t="s">
        <v>231</v>
      </c>
      <c r="F2019" t="s">
        <v>13907</v>
      </c>
      <c r="G2019" s="2" t="s">
        <v>7192</v>
      </c>
      <c r="H2019" t="s">
        <v>13553</v>
      </c>
    </row>
    <row r="2020" spans="1:8" x14ac:dyDescent="0.15">
      <c r="A2020">
        <v>2025</v>
      </c>
      <c r="B2020" t="s">
        <v>818</v>
      </c>
      <c r="C2020" t="s">
        <v>9869</v>
      </c>
      <c r="D2020" t="s">
        <v>332</v>
      </c>
      <c r="E2020" s="2" t="s">
        <v>231</v>
      </c>
      <c r="F2020" t="s">
        <v>13936</v>
      </c>
      <c r="G2020" s="2" t="s">
        <v>7018</v>
      </c>
      <c r="H2020" t="s">
        <v>13553</v>
      </c>
    </row>
    <row r="2021" spans="1:8" x14ac:dyDescent="0.15">
      <c r="A2021">
        <v>2026</v>
      </c>
      <c r="B2021" t="s">
        <v>819</v>
      </c>
      <c r="C2021" t="s">
        <v>9870</v>
      </c>
      <c r="D2021" t="s">
        <v>332</v>
      </c>
      <c r="E2021" s="2" t="s">
        <v>231</v>
      </c>
      <c r="F2021" t="s">
        <v>13911</v>
      </c>
      <c r="G2021" s="2" t="s">
        <v>6291</v>
      </c>
      <c r="H2021" t="s">
        <v>13553</v>
      </c>
    </row>
    <row r="2022" spans="1:8" x14ac:dyDescent="0.15">
      <c r="A2022">
        <v>2027</v>
      </c>
      <c r="B2022" t="s">
        <v>4605</v>
      </c>
      <c r="C2022" t="s">
        <v>9871</v>
      </c>
      <c r="D2022" t="s">
        <v>332</v>
      </c>
      <c r="E2022" s="2" t="s">
        <v>231</v>
      </c>
      <c r="F2022" t="s">
        <v>13915</v>
      </c>
      <c r="G2022" s="2" t="s">
        <v>7296</v>
      </c>
      <c r="H2022" t="s">
        <v>13553</v>
      </c>
    </row>
    <row r="2023" spans="1:8" x14ac:dyDescent="0.15">
      <c r="A2023">
        <v>2028</v>
      </c>
      <c r="B2023" t="s">
        <v>820</v>
      </c>
      <c r="C2023" t="s">
        <v>9872</v>
      </c>
      <c r="D2023" t="s">
        <v>332</v>
      </c>
      <c r="E2023" s="2" t="s">
        <v>231</v>
      </c>
      <c r="F2023" t="s">
        <v>13924</v>
      </c>
      <c r="G2023" s="2" t="s">
        <v>7307</v>
      </c>
      <c r="H2023" t="s">
        <v>13553</v>
      </c>
    </row>
    <row r="2024" spans="1:8" x14ac:dyDescent="0.15">
      <c r="A2024">
        <v>2029</v>
      </c>
      <c r="B2024" t="s">
        <v>821</v>
      </c>
      <c r="C2024" t="s">
        <v>9873</v>
      </c>
      <c r="D2024" t="s">
        <v>332</v>
      </c>
      <c r="E2024" s="2" t="s">
        <v>231</v>
      </c>
      <c r="F2024" t="s">
        <v>13950</v>
      </c>
      <c r="G2024" s="2" t="s">
        <v>6635</v>
      </c>
      <c r="H2024" t="s">
        <v>13553</v>
      </c>
    </row>
    <row r="2025" spans="1:8" x14ac:dyDescent="0.15">
      <c r="A2025">
        <v>2030</v>
      </c>
      <c r="B2025" t="s">
        <v>822</v>
      </c>
      <c r="C2025" t="s">
        <v>9874</v>
      </c>
      <c r="D2025" t="s">
        <v>332</v>
      </c>
      <c r="E2025" s="2" t="s">
        <v>231</v>
      </c>
      <c r="F2025" t="s">
        <v>13915</v>
      </c>
      <c r="G2025" s="2" t="s">
        <v>7323</v>
      </c>
      <c r="H2025" t="s">
        <v>13553</v>
      </c>
    </row>
    <row r="2026" spans="1:8" x14ac:dyDescent="0.15">
      <c r="A2026">
        <v>2031</v>
      </c>
      <c r="B2026" t="s">
        <v>2929</v>
      </c>
      <c r="C2026" t="s">
        <v>9875</v>
      </c>
      <c r="D2026" t="s">
        <v>332</v>
      </c>
      <c r="E2026" s="2" t="s">
        <v>230</v>
      </c>
      <c r="F2026" t="s">
        <v>13911</v>
      </c>
      <c r="G2026" s="2" t="s">
        <v>7152</v>
      </c>
      <c r="H2026" t="s">
        <v>13553</v>
      </c>
    </row>
    <row r="2027" spans="1:8" x14ac:dyDescent="0.15">
      <c r="A2027">
        <v>2032</v>
      </c>
      <c r="B2027" t="s">
        <v>2930</v>
      </c>
      <c r="C2027" t="s">
        <v>9876</v>
      </c>
      <c r="D2027" t="s">
        <v>332</v>
      </c>
      <c r="E2027" s="2" t="s">
        <v>230</v>
      </c>
      <c r="F2027" t="s">
        <v>13911</v>
      </c>
      <c r="G2027" s="2" t="s">
        <v>6691</v>
      </c>
      <c r="H2027" t="s">
        <v>13553</v>
      </c>
    </row>
    <row r="2028" spans="1:8" x14ac:dyDescent="0.15">
      <c r="A2028">
        <v>2033</v>
      </c>
      <c r="B2028" t="s">
        <v>2931</v>
      </c>
      <c r="C2028" t="s">
        <v>9877</v>
      </c>
      <c r="D2028" t="s">
        <v>332</v>
      </c>
      <c r="E2028" s="2" t="s">
        <v>230</v>
      </c>
      <c r="F2028" t="s">
        <v>13917</v>
      </c>
      <c r="G2028" s="2" t="s">
        <v>6831</v>
      </c>
      <c r="H2028" t="s">
        <v>13553</v>
      </c>
    </row>
    <row r="2029" spans="1:8" x14ac:dyDescent="0.15">
      <c r="A2029">
        <v>2034</v>
      </c>
      <c r="B2029" t="s">
        <v>2932</v>
      </c>
      <c r="C2029" t="s">
        <v>9878</v>
      </c>
      <c r="D2029" t="s">
        <v>332</v>
      </c>
      <c r="E2029" s="2" t="s">
        <v>230</v>
      </c>
      <c r="F2029" t="s">
        <v>13934</v>
      </c>
      <c r="G2029" s="2" t="s">
        <v>6870</v>
      </c>
      <c r="H2029" t="s">
        <v>13553</v>
      </c>
    </row>
    <row r="2030" spans="1:8" x14ac:dyDescent="0.15">
      <c r="A2030">
        <v>2035</v>
      </c>
      <c r="B2030" t="s">
        <v>2933</v>
      </c>
      <c r="C2030" t="s">
        <v>9879</v>
      </c>
      <c r="D2030" t="s">
        <v>332</v>
      </c>
      <c r="E2030" s="2" t="s">
        <v>230</v>
      </c>
      <c r="F2030" t="s">
        <v>13922</v>
      </c>
      <c r="G2030" s="2" t="s">
        <v>7324</v>
      </c>
      <c r="H2030" t="s">
        <v>13553</v>
      </c>
    </row>
    <row r="2031" spans="1:8" x14ac:dyDescent="0.15">
      <c r="A2031">
        <v>2036</v>
      </c>
      <c r="B2031" t="s">
        <v>2946</v>
      </c>
      <c r="C2031" t="s">
        <v>9880</v>
      </c>
      <c r="D2031" t="s">
        <v>332</v>
      </c>
      <c r="E2031" s="2" t="s">
        <v>230</v>
      </c>
      <c r="F2031" t="s">
        <v>13906</v>
      </c>
      <c r="G2031" s="2" t="s">
        <v>6499</v>
      </c>
      <c r="H2031" t="s">
        <v>13553</v>
      </c>
    </row>
    <row r="2032" spans="1:8" x14ac:dyDescent="0.15">
      <c r="A2032">
        <v>2037</v>
      </c>
      <c r="B2032" t="s">
        <v>2927</v>
      </c>
      <c r="C2032" t="s">
        <v>9881</v>
      </c>
      <c r="D2032" t="s">
        <v>332</v>
      </c>
      <c r="E2032" s="2" t="s">
        <v>230</v>
      </c>
      <c r="F2032" t="s">
        <v>27</v>
      </c>
      <c r="G2032" s="2" t="s">
        <v>6844</v>
      </c>
      <c r="H2032" t="s">
        <v>13553</v>
      </c>
    </row>
    <row r="2033" spans="1:8" x14ac:dyDescent="0.15">
      <c r="A2033">
        <v>2038</v>
      </c>
      <c r="B2033" t="s">
        <v>2928</v>
      </c>
      <c r="C2033" t="s">
        <v>9882</v>
      </c>
      <c r="D2033" t="s">
        <v>332</v>
      </c>
      <c r="E2033" s="2" t="s">
        <v>230</v>
      </c>
      <c r="F2033" t="s">
        <v>27</v>
      </c>
      <c r="G2033" s="2" t="s">
        <v>7182</v>
      </c>
      <c r="H2033" t="s">
        <v>13553</v>
      </c>
    </row>
    <row r="2034" spans="1:8" x14ac:dyDescent="0.15">
      <c r="A2034">
        <v>2039</v>
      </c>
      <c r="B2034" t="s">
        <v>2941</v>
      </c>
      <c r="C2034" t="s">
        <v>9883</v>
      </c>
      <c r="D2034" t="s">
        <v>332</v>
      </c>
      <c r="E2034" s="2" t="s">
        <v>230</v>
      </c>
      <c r="F2034" t="s">
        <v>27</v>
      </c>
      <c r="G2034" s="2" t="s">
        <v>7310</v>
      </c>
      <c r="H2034" t="s">
        <v>13553</v>
      </c>
    </row>
    <row r="2035" spans="1:8" x14ac:dyDescent="0.15">
      <c r="A2035">
        <v>2040</v>
      </c>
      <c r="B2035" t="s">
        <v>2935</v>
      </c>
      <c r="C2035" t="s">
        <v>9884</v>
      </c>
      <c r="D2035" t="s">
        <v>332</v>
      </c>
      <c r="E2035" s="2" t="s">
        <v>230</v>
      </c>
      <c r="F2035" t="s">
        <v>13944</v>
      </c>
      <c r="G2035" s="2" t="s">
        <v>7325</v>
      </c>
      <c r="H2035" t="s">
        <v>13553</v>
      </c>
    </row>
    <row r="2036" spans="1:8" x14ac:dyDescent="0.15">
      <c r="A2036">
        <v>2041</v>
      </c>
      <c r="B2036" t="s">
        <v>2934</v>
      </c>
      <c r="C2036" t="s">
        <v>9885</v>
      </c>
      <c r="D2036" t="s">
        <v>332</v>
      </c>
      <c r="E2036" s="2" t="s">
        <v>230</v>
      </c>
      <c r="F2036" t="s">
        <v>13921</v>
      </c>
      <c r="G2036" s="2" t="s">
        <v>7326</v>
      </c>
      <c r="H2036" t="s">
        <v>13553</v>
      </c>
    </row>
    <row r="2037" spans="1:8" x14ac:dyDescent="0.15">
      <c r="A2037">
        <v>2042</v>
      </c>
      <c r="B2037" t="s">
        <v>2936</v>
      </c>
      <c r="C2037" t="s">
        <v>9886</v>
      </c>
      <c r="D2037" t="s">
        <v>332</v>
      </c>
      <c r="E2037" s="2" t="s">
        <v>230</v>
      </c>
      <c r="F2037" t="s">
        <v>13921</v>
      </c>
      <c r="G2037" s="2" t="s">
        <v>7014</v>
      </c>
      <c r="H2037" t="s">
        <v>13553</v>
      </c>
    </row>
    <row r="2038" spans="1:8" x14ac:dyDescent="0.15">
      <c r="A2038">
        <v>2043</v>
      </c>
      <c r="B2038" t="s">
        <v>2937</v>
      </c>
      <c r="C2038" t="s">
        <v>9887</v>
      </c>
      <c r="D2038" t="s">
        <v>332</v>
      </c>
      <c r="E2038" s="2" t="s">
        <v>230</v>
      </c>
      <c r="F2038" t="s">
        <v>13918</v>
      </c>
      <c r="G2038" s="2" t="s">
        <v>6352</v>
      </c>
      <c r="H2038" t="s">
        <v>13553</v>
      </c>
    </row>
    <row r="2039" spans="1:8" x14ac:dyDescent="0.15">
      <c r="A2039">
        <v>2044</v>
      </c>
      <c r="B2039" t="s">
        <v>2938</v>
      </c>
      <c r="C2039" t="s">
        <v>9888</v>
      </c>
      <c r="D2039" t="s">
        <v>332</v>
      </c>
      <c r="E2039" s="2" t="s">
        <v>230</v>
      </c>
      <c r="F2039" t="s">
        <v>13913</v>
      </c>
      <c r="G2039" s="2" t="s">
        <v>7327</v>
      </c>
      <c r="H2039" t="s">
        <v>13553</v>
      </c>
    </row>
    <row r="2040" spans="1:8" x14ac:dyDescent="0.15">
      <c r="A2040">
        <v>2045</v>
      </c>
      <c r="B2040" t="s">
        <v>2939</v>
      </c>
      <c r="C2040" t="s">
        <v>9889</v>
      </c>
      <c r="D2040" t="s">
        <v>332</v>
      </c>
      <c r="E2040" s="2" t="s">
        <v>230</v>
      </c>
      <c r="F2040" t="s">
        <v>13934</v>
      </c>
      <c r="G2040" s="2" t="s">
        <v>7211</v>
      </c>
      <c r="H2040" t="s">
        <v>13553</v>
      </c>
    </row>
    <row r="2041" spans="1:8" x14ac:dyDescent="0.15">
      <c r="A2041">
        <v>2046</v>
      </c>
      <c r="B2041" t="s">
        <v>2940</v>
      </c>
      <c r="C2041" t="s">
        <v>9890</v>
      </c>
      <c r="D2041" t="s">
        <v>332</v>
      </c>
      <c r="E2041" s="2" t="s">
        <v>230</v>
      </c>
      <c r="F2041" t="s">
        <v>13909</v>
      </c>
      <c r="G2041" s="2" t="s">
        <v>7182</v>
      </c>
      <c r="H2041" t="s">
        <v>13553</v>
      </c>
    </row>
    <row r="2042" spans="1:8" x14ac:dyDescent="0.15">
      <c r="A2042">
        <v>2047</v>
      </c>
      <c r="B2042" t="s">
        <v>2942</v>
      </c>
      <c r="C2042" t="s">
        <v>9891</v>
      </c>
      <c r="D2042" t="s">
        <v>332</v>
      </c>
      <c r="E2042" s="2" t="s">
        <v>230</v>
      </c>
      <c r="F2042" t="s">
        <v>13913</v>
      </c>
      <c r="G2042" s="2" t="s">
        <v>6505</v>
      </c>
      <c r="H2042" t="s">
        <v>13553</v>
      </c>
    </row>
    <row r="2043" spans="1:8" x14ac:dyDescent="0.15">
      <c r="A2043">
        <v>2048</v>
      </c>
      <c r="B2043" t="s">
        <v>2943</v>
      </c>
      <c r="C2043" t="s">
        <v>9892</v>
      </c>
      <c r="D2043" t="s">
        <v>332</v>
      </c>
      <c r="E2043" s="2" t="s">
        <v>230</v>
      </c>
      <c r="F2043" t="s">
        <v>13920</v>
      </c>
      <c r="G2043" s="2" t="s">
        <v>6868</v>
      </c>
      <c r="H2043" t="s">
        <v>13553</v>
      </c>
    </row>
    <row r="2044" spans="1:8" x14ac:dyDescent="0.15">
      <c r="A2044">
        <v>2049</v>
      </c>
      <c r="B2044" t="s">
        <v>2944</v>
      </c>
      <c r="C2044" t="s">
        <v>9893</v>
      </c>
      <c r="D2044" t="s">
        <v>332</v>
      </c>
      <c r="E2044" s="2" t="s">
        <v>230</v>
      </c>
      <c r="F2044" t="s">
        <v>13925</v>
      </c>
      <c r="G2044" s="2" t="s">
        <v>6557</v>
      </c>
      <c r="H2044" t="s">
        <v>13553</v>
      </c>
    </row>
    <row r="2045" spans="1:8" x14ac:dyDescent="0.15">
      <c r="A2045">
        <v>2050</v>
      </c>
      <c r="B2045" t="s">
        <v>2945</v>
      </c>
      <c r="C2045" t="s">
        <v>9894</v>
      </c>
      <c r="D2045" t="s">
        <v>332</v>
      </c>
      <c r="E2045" s="2" t="s">
        <v>230</v>
      </c>
      <c r="F2045" t="s">
        <v>13942</v>
      </c>
      <c r="G2045" s="2" t="s">
        <v>7153</v>
      </c>
      <c r="H2045" t="s">
        <v>13553</v>
      </c>
    </row>
    <row r="2046" spans="1:8" x14ac:dyDescent="0.15">
      <c r="A2046">
        <v>2051</v>
      </c>
      <c r="B2046" t="s">
        <v>4606</v>
      </c>
      <c r="C2046" t="s">
        <v>9895</v>
      </c>
      <c r="D2046" t="s">
        <v>332</v>
      </c>
      <c r="E2046" s="2" t="s">
        <v>7855</v>
      </c>
      <c r="F2046" t="s">
        <v>13918</v>
      </c>
      <c r="G2046" s="2" t="s">
        <v>7328</v>
      </c>
      <c r="H2046" t="s">
        <v>13553</v>
      </c>
    </row>
    <row r="2047" spans="1:8" x14ac:dyDescent="0.15">
      <c r="A2047">
        <v>2052</v>
      </c>
      <c r="B2047" t="s">
        <v>3350</v>
      </c>
      <c r="C2047" t="s">
        <v>9896</v>
      </c>
      <c r="D2047" t="s">
        <v>332</v>
      </c>
      <c r="E2047" s="2" t="s">
        <v>7855</v>
      </c>
      <c r="F2047" t="s">
        <v>13913</v>
      </c>
      <c r="G2047" s="2" t="s">
        <v>6448</v>
      </c>
      <c r="H2047" t="s">
        <v>13553</v>
      </c>
    </row>
    <row r="2048" spans="1:8" x14ac:dyDescent="0.15">
      <c r="A2048">
        <v>2053</v>
      </c>
      <c r="B2048" t="s">
        <v>4607</v>
      </c>
      <c r="C2048" t="s">
        <v>9897</v>
      </c>
      <c r="D2048" t="s">
        <v>332</v>
      </c>
      <c r="E2048" s="2" t="s">
        <v>7855</v>
      </c>
      <c r="F2048" t="s">
        <v>13906</v>
      </c>
      <c r="G2048" s="2" t="s">
        <v>7329</v>
      </c>
      <c r="H2048" t="s">
        <v>13553</v>
      </c>
    </row>
    <row r="2049" spans="1:8" x14ac:dyDescent="0.15">
      <c r="A2049">
        <v>2054</v>
      </c>
      <c r="B2049" t="s">
        <v>4608</v>
      </c>
      <c r="C2049" t="s">
        <v>9898</v>
      </c>
      <c r="D2049" t="s">
        <v>332</v>
      </c>
      <c r="E2049" s="2" t="s">
        <v>7855</v>
      </c>
      <c r="F2049" t="s">
        <v>13919</v>
      </c>
      <c r="G2049" s="2" t="s">
        <v>7262</v>
      </c>
      <c r="H2049" t="s">
        <v>13553</v>
      </c>
    </row>
    <row r="2050" spans="1:8" x14ac:dyDescent="0.15">
      <c r="A2050">
        <v>2055</v>
      </c>
      <c r="B2050" t="s">
        <v>4609</v>
      </c>
      <c r="C2050" t="s">
        <v>9899</v>
      </c>
      <c r="D2050" t="s">
        <v>332</v>
      </c>
      <c r="E2050" s="2" t="s">
        <v>7855</v>
      </c>
      <c r="F2050" t="s">
        <v>13935</v>
      </c>
      <c r="G2050" s="2" t="s">
        <v>6876</v>
      </c>
      <c r="H2050" t="s">
        <v>13553</v>
      </c>
    </row>
    <row r="2051" spans="1:8" x14ac:dyDescent="0.15">
      <c r="A2051">
        <v>2056</v>
      </c>
      <c r="B2051" t="s">
        <v>4610</v>
      </c>
      <c r="C2051" t="s">
        <v>9900</v>
      </c>
      <c r="D2051" t="s">
        <v>332</v>
      </c>
      <c r="E2051" s="2" t="s">
        <v>7855</v>
      </c>
      <c r="F2051" t="s">
        <v>13907</v>
      </c>
      <c r="G2051" s="2" t="s">
        <v>7330</v>
      </c>
      <c r="H2051" t="s">
        <v>13553</v>
      </c>
    </row>
    <row r="2052" spans="1:8" x14ac:dyDescent="0.15">
      <c r="A2052">
        <v>2057</v>
      </c>
      <c r="B2052" t="s">
        <v>4611</v>
      </c>
      <c r="C2052" t="s">
        <v>9901</v>
      </c>
      <c r="D2052" t="s">
        <v>332</v>
      </c>
      <c r="E2052" s="2" t="s">
        <v>7855</v>
      </c>
      <c r="F2052" t="s">
        <v>13925</v>
      </c>
      <c r="G2052" s="2" t="s">
        <v>6367</v>
      </c>
      <c r="H2052" t="s">
        <v>13553</v>
      </c>
    </row>
    <row r="2053" spans="1:8" x14ac:dyDescent="0.15">
      <c r="A2053">
        <v>2058</v>
      </c>
      <c r="B2053" t="s">
        <v>4612</v>
      </c>
      <c r="C2053" t="s">
        <v>9902</v>
      </c>
      <c r="D2053" t="s">
        <v>332</v>
      </c>
      <c r="E2053" s="2" t="s">
        <v>7855</v>
      </c>
      <c r="F2053" t="s">
        <v>13933</v>
      </c>
      <c r="G2053" s="2" t="s">
        <v>7331</v>
      </c>
      <c r="H2053" t="s">
        <v>13553</v>
      </c>
    </row>
    <row r="2054" spans="1:8" x14ac:dyDescent="0.15">
      <c r="A2054">
        <v>2059</v>
      </c>
      <c r="B2054" t="s">
        <v>4613</v>
      </c>
      <c r="C2054" t="s">
        <v>9903</v>
      </c>
      <c r="D2054" t="s">
        <v>332</v>
      </c>
      <c r="E2054" s="2" t="s">
        <v>7855</v>
      </c>
      <c r="F2054" t="s">
        <v>13946</v>
      </c>
      <c r="G2054" s="2" t="s">
        <v>7329</v>
      </c>
      <c r="H2054" t="s">
        <v>13553</v>
      </c>
    </row>
    <row r="2055" spans="1:8" x14ac:dyDescent="0.15">
      <c r="A2055">
        <v>2060</v>
      </c>
      <c r="B2055" t="s">
        <v>4614</v>
      </c>
      <c r="C2055" t="s">
        <v>9904</v>
      </c>
      <c r="D2055" t="s">
        <v>332</v>
      </c>
      <c r="E2055" s="2" t="s">
        <v>7855</v>
      </c>
      <c r="F2055" t="s">
        <v>13921</v>
      </c>
      <c r="G2055" s="2" t="s">
        <v>6989</v>
      </c>
      <c r="H2055" t="s">
        <v>13553</v>
      </c>
    </row>
    <row r="2056" spans="1:8" x14ac:dyDescent="0.15">
      <c r="A2056">
        <v>2061</v>
      </c>
      <c r="B2056" t="s">
        <v>4615</v>
      </c>
      <c r="C2056" t="s">
        <v>9905</v>
      </c>
      <c r="D2056" t="s">
        <v>332</v>
      </c>
      <c r="E2056" s="2" t="s">
        <v>7855</v>
      </c>
      <c r="F2056" t="s">
        <v>13944</v>
      </c>
      <c r="G2056" s="2" t="s">
        <v>6998</v>
      </c>
      <c r="H2056" t="s">
        <v>13553</v>
      </c>
    </row>
    <row r="2057" spans="1:8" x14ac:dyDescent="0.15">
      <c r="A2057">
        <v>2062</v>
      </c>
      <c r="B2057" t="s">
        <v>4616</v>
      </c>
      <c r="C2057" t="s">
        <v>9906</v>
      </c>
      <c r="D2057" t="s">
        <v>332</v>
      </c>
      <c r="E2057" s="2" t="s">
        <v>7855</v>
      </c>
      <c r="F2057" t="s">
        <v>13920</v>
      </c>
      <c r="G2057" s="2" t="s">
        <v>6979</v>
      </c>
      <c r="H2057" t="s">
        <v>13553</v>
      </c>
    </row>
    <row r="2058" spans="1:8" x14ac:dyDescent="0.15">
      <c r="A2058">
        <v>2063</v>
      </c>
      <c r="B2058" t="s">
        <v>4617</v>
      </c>
      <c r="C2058" t="s">
        <v>9907</v>
      </c>
      <c r="D2058" t="s">
        <v>332</v>
      </c>
      <c r="E2058" s="2" t="s">
        <v>7855</v>
      </c>
      <c r="F2058" t="s">
        <v>13911</v>
      </c>
      <c r="G2058" s="2" t="s">
        <v>6451</v>
      </c>
      <c r="H2058" t="s">
        <v>13553</v>
      </c>
    </row>
    <row r="2059" spans="1:8" x14ac:dyDescent="0.15">
      <c r="A2059">
        <v>2064</v>
      </c>
      <c r="B2059" t="s">
        <v>4618</v>
      </c>
      <c r="C2059" t="s">
        <v>9908</v>
      </c>
      <c r="D2059" t="s">
        <v>332</v>
      </c>
      <c r="E2059" s="2" t="s">
        <v>7855</v>
      </c>
      <c r="F2059" t="s">
        <v>13907</v>
      </c>
      <c r="G2059" s="2" t="s">
        <v>7332</v>
      </c>
      <c r="H2059" t="s">
        <v>13553</v>
      </c>
    </row>
    <row r="2060" spans="1:8" x14ac:dyDescent="0.15">
      <c r="A2060">
        <v>2065</v>
      </c>
      <c r="B2060" t="s">
        <v>4619</v>
      </c>
      <c r="C2060" t="s">
        <v>9909</v>
      </c>
      <c r="D2060" t="s">
        <v>332</v>
      </c>
      <c r="E2060" s="2" t="s">
        <v>7855</v>
      </c>
      <c r="F2060" t="s">
        <v>27</v>
      </c>
      <c r="G2060" s="2" t="s">
        <v>7333</v>
      </c>
      <c r="H2060" t="s">
        <v>13553</v>
      </c>
    </row>
    <row r="2061" spans="1:8" x14ac:dyDescent="0.15">
      <c r="A2061">
        <v>2066</v>
      </c>
      <c r="B2061" t="s">
        <v>4620</v>
      </c>
      <c r="C2061" t="s">
        <v>9910</v>
      </c>
      <c r="D2061" t="s">
        <v>332</v>
      </c>
      <c r="E2061" s="2" t="s">
        <v>7855</v>
      </c>
      <c r="F2061" t="s">
        <v>13910</v>
      </c>
      <c r="G2061" s="2" t="s">
        <v>7334</v>
      </c>
      <c r="H2061" t="s">
        <v>13553</v>
      </c>
    </row>
    <row r="2062" spans="1:8" x14ac:dyDescent="0.15">
      <c r="A2062">
        <v>2067</v>
      </c>
      <c r="B2062" t="s">
        <v>4621</v>
      </c>
      <c r="C2062" t="s">
        <v>9911</v>
      </c>
      <c r="D2062" t="s">
        <v>332</v>
      </c>
      <c r="E2062" s="2" t="s">
        <v>7855</v>
      </c>
      <c r="F2062" t="s">
        <v>13910</v>
      </c>
      <c r="G2062" s="2" t="s">
        <v>6445</v>
      </c>
      <c r="H2062" t="s">
        <v>13553</v>
      </c>
    </row>
    <row r="2063" spans="1:8" x14ac:dyDescent="0.15">
      <c r="A2063">
        <v>2068</v>
      </c>
      <c r="B2063" t="s">
        <v>4622</v>
      </c>
      <c r="C2063" t="s">
        <v>9912</v>
      </c>
      <c r="D2063" t="s">
        <v>332</v>
      </c>
      <c r="E2063" s="2" t="s">
        <v>7855</v>
      </c>
      <c r="F2063" t="s">
        <v>13936</v>
      </c>
      <c r="G2063" s="2" t="s">
        <v>6511</v>
      </c>
      <c r="H2063" t="s">
        <v>13553</v>
      </c>
    </row>
    <row r="2064" spans="1:8" x14ac:dyDescent="0.15">
      <c r="A2064">
        <v>2069</v>
      </c>
      <c r="B2064" t="s">
        <v>4623</v>
      </c>
      <c r="C2064" t="s">
        <v>9913</v>
      </c>
      <c r="D2064" t="s">
        <v>332</v>
      </c>
      <c r="E2064" s="2" t="s">
        <v>7855</v>
      </c>
      <c r="F2064" t="s">
        <v>13911</v>
      </c>
      <c r="G2064" s="2" t="s">
        <v>6364</v>
      </c>
      <c r="H2064" t="s">
        <v>13553</v>
      </c>
    </row>
    <row r="2065" spans="1:8" x14ac:dyDescent="0.15">
      <c r="A2065">
        <v>2070</v>
      </c>
      <c r="B2065" t="s">
        <v>4624</v>
      </c>
      <c r="C2065" t="s">
        <v>9914</v>
      </c>
      <c r="D2065" t="s">
        <v>13572</v>
      </c>
      <c r="E2065" s="2" t="s">
        <v>74</v>
      </c>
      <c r="F2065" t="s">
        <v>13907</v>
      </c>
      <c r="G2065" s="2" t="s">
        <v>7335</v>
      </c>
      <c r="H2065" t="s">
        <v>13553</v>
      </c>
    </row>
    <row r="2066" spans="1:8" x14ac:dyDescent="0.15">
      <c r="A2066">
        <v>2071</v>
      </c>
      <c r="B2066" t="s">
        <v>1586</v>
      </c>
      <c r="C2066" t="s">
        <v>9915</v>
      </c>
      <c r="D2066" t="s">
        <v>423</v>
      </c>
      <c r="E2066" s="2" t="s">
        <v>232</v>
      </c>
      <c r="F2066" t="s">
        <v>13949</v>
      </c>
      <c r="G2066" s="2" t="s">
        <v>7336</v>
      </c>
      <c r="H2066" t="s">
        <v>13553</v>
      </c>
    </row>
    <row r="2067" spans="1:8" x14ac:dyDescent="0.15">
      <c r="A2067">
        <v>2072</v>
      </c>
      <c r="B2067" t="s">
        <v>1587</v>
      </c>
      <c r="C2067" t="s">
        <v>9916</v>
      </c>
      <c r="D2067" t="s">
        <v>423</v>
      </c>
      <c r="E2067" s="2" t="s">
        <v>232</v>
      </c>
      <c r="F2067" t="s">
        <v>13949</v>
      </c>
      <c r="G2067" s="2" t="s">
        <v>7337</v>
      </c>
      <c r="H2067" t="s">
        <v>13553</v>
      </c>
    </row>
    <row r="2068" spans="1:8" x14ac:dyDescent="0.15">
      <c r="A2068">
        <v>2073</v>
      </c>
      <c r="B2068" t="s">
        <v>2484</v>
      </c>
      <c r="C2068" t="s">
        <v>9917</v>
      </c>
      <c r="D2068" t="s">
        <v>423</v>
      </c>
      <c r="E2068" s="2" t="s">
        <v>231</v>
      </c>
      <c r="F2068" t="s">
        <v>13922</v>
      </c>
      <c r="G2068" s="2" t="s">
        <v>7338</v>
      </c>
      <c r="H2068" t="s">
        <v>13553</v>
      </c>
    </row>
    <row r="2069" spans="1:8" x14ac:dyDescent="0.15">
      <c r="A2069">
        <v>2074</v>
      </c>
      <c r="B2069" t="s">
        <v>2485</v>
      </c>
      <c r="C2069" t="s">
        <v>9918</v>
      </c>
      <c r="D2069" t="s">
        <v>423</v>
      </c>
      <c r="E2069" s="2" t="s">
        <v>231</v>
      </c>
      <c r="F2069" t="s">
        <v>13949</v>
      </c>
      <c r="G2069" s="2" t="s">
        <v>6587</v>
      </c>
      <c r="H2069" t="s">
        <v>13553</v>
      </c>
    </row>
    <row r="2070" spans="1:8" x14ac:dyDescent="0.15">
      <c r="A2070">
        <v>2075</v>
      </c>
      <c r="B2070" t="s">
        <v>2486</v>
      </c>
      <c r="C2070" t="s">
        <v>9919</v>
      </c>
      <c r="D2070" t="s">
        <v>423</v>
      </c>
      <c r="E2070" s="2" t="s">
        <v>231</v>
      </c>
      <c r="F2070" t="s">
        <v>13949</v>
      </c>
      <c r="G2070" s="2" t="s">
        <v>6626</v>
      </c>
      <c r="H2070" t="s">
        <v>13553</v>
      </c>
    </row>
    <row r="2071" spans="1:8" x14ac:dyDescent="0.15">
      <c r="A2071">
        <v>2076</v>
      </c>
      <c r="B2071" t="s">
        <v>3923</v>
      </c>
      <c r="C2071" t="s">
        <v>9920</v>
      </c>
      <c r="D2071" t="s">
        <v>423</v>
      </c>
      <c r="E2071" s="2" t="s">
        <v>230</v>
      </c>
      <c r="F2071" t="s">
        <v>13949</v>
      </c>
      <c r="G2071" s="2" t="s">
        <v>7309</v>
      </c>
      <c r="H2071" t="s">
        <v>13553</v>
      </c>
    </row>
    <row r="2072" spans="1:8" x14ac:dyDescent="0.15">
      <c r="A2072">
        <v>2077</v>
      </c>
      <c r="B2072" t="s">
        <v>3113</v>
      </c>
      <c r="C2072" t="s">
        <v>9921</v>
      </c>
      <c r="D2072" t="s">
        <v>423</v>
      </c>
      <c r="E2072" s="2" t="s">
        <v>230</v>
      </c>
      <c r="F2072" t="s">
        <v>13945</v>
      </c>
      <c r="G2072" s="2" t="s">
        <v>6939</v>
      </c>
      <c r="H2072" t="s">
        <v>13553</v>
      </c>
    </row>
    <row r="2073" spans="1:8" x14ac:dyDescent="0.15">
      <c r="A2073">
        <v>2078</v>
      </c>
      <c r="B2073" t="s">
        <v>4625</v>
      </c>
      <c r="C2073" t="s">
        <v>9922</v>
      </c>
      <c r="D2073" t="s">
        <v>423</v>
      </c>
      <c r="E2073" s="2" t="s">
        <v>7855</v>
      </c>
      <c r="F2073" t="s">
        <v>13949</v>
      </c>
      <c r="G2073" s="2" t="s">
        <v>7077</v>
      </c>
      <c r="H2073" t="s">
        <v>13553</v>
      </c>
    </row>
    <row r="2074" spans="1:8" x14ac:dyDescent="0.15">
      <c r="A2074">
        <v>2079</v>
      </c>
      <c r="B2074" t="s">
        <v>4626</v>
      </c>
      <c r="C2074" t="s">
        <v>9923</v>
      </c>
      <c r="D2074" t="s">
        <v>423</v>
      </c>
      <c r="E2074" s="2" t="s">
        <v>7855</v>
      </c>
      <c r="F2074" t="s">
        <v>13949</v>
      </c>
      <c r="G2074" s="2" t="s">
        <v>6363</v>
      </c>
      <c r="H2074" t="s">
        <v>13553</v>
      </c>
    </row>
    <row r="2075" spans="1:8" x14ac:dyDescent="0.15">
      <c r="A2075">
        <v>2080</v>
      </c>
      <c r="B2075" t="s">
        <v>1364</v>
      </c>
      <c r="C2075" t="s">
        <v>9924</v>
      </c>
      <c r="D2075" t="s">
        <v>377</v>
      </c>
      <c r="E2075" s="2" t="s">
        <v>232</v>
      </c>
      <c r="F2075" t="s">
        <v>13927</v>
      </c>
      <c r="G2075" s="2" t="s">
        <v>6916</v>
      </c>
      <c r="H2075" t="s">
        <v>13553</v>
      </c>
    </row>
    <row r="2076" spans="1:8" x14ac:dyDescent="0.15">
      <c r="A2076">
        <v>2081</v>
      </c>
      <c r="B2076" t="s">
        <v>1363</v>
      </c>
      <c r="C2076" t="s">
        <v>9925</v>
      </c>
      <c r="D2076" t="s">
        <v>377</v>
      </c>
      <c r="E2076" s="2" t="s">
        <v>232</v>
      </c>
      <c r="F2076" t="s">
        <v>13906</v>
      </c>
      <c r="G2076" s="2" t="s">
        <v>6484</v>
      </c>
      <c r="H2076" t="s">
        <v>13553</v>
      </c>
    </row>
    <row r="2077" spans="1:8" x14ac:dyDescent="0.15">
      <c r="A2077">
        <v>2082</v>
      </c>
      <c r="B2077" t="s">
        <v>3488</v>
      </c>
      <c r="C2077" t="s">
        <v>9926</v>
      </c>
      <c r="D2077" t="s">
        <v>377</v>
      </c>
      <c r="E2077" s="2" t="s">
        <v>231</v>
      </c>
      <c r="F2077" t="s">
        <v>13906</v>
      </c>
      <c r="G2077" s="2" t="s">
        <v>6723</v>
      </c>
      <c r="H2077" t="s">
        <v>13553</v>
      </c>
    </row>
    <row r="2078" spans="1:8" x14ac:dyDescent="0.15">
      <c r="A2078">
        <v>2083</v>
      </c>
      <c r="B2078" t="s">
        <v>4627</v>
      </c>
      <c r="C2078" t="s">
        <v>9927</v>
      </c>
      <c r="D2078" t="s">
        <v>13573</v>
      </c>
      <c r="E2078" s="2" t="s">
        <v>79</v>
      </c>
      <c r="F2078" t="s">
        <v>13906</v>
      </c>
      <c r="G2078" s="2" t="s">
        <v>7339</v>
      </c>
      <c r="H2078" t="s">
        <v>13553</v>
      </c>
    </row>
    <row r="2079" spans="1:8" x14ac:dyDescent="0.15">
      <c r="A2079">
        <v>2084</v>
      </c>
      <c r="B2079" t="s">
        <v>4628</v>
      </c>
      <c r="C2079" t="s">
        <v>9928</v>
      </c>
      <c r="D2079" t="s">
        <v>13573</v>
      </c>
      <c r="E2079" s="2" t="s">
        <v>70</v>
      </c>
      <c r="F2079" t="s">
        <v>13906</v>
      </c>
      <c r="G2079" s="2" t="s">
        <v>7340</v>
      </c>
      <c r="H2079" t="s">
        <v>13553</v>
      </c>
    </row>
    <row r="2080" spans="1:8" x14ac:dyDescent="0.15">
      <c r="A2080">
        <v>2085</v>
      </c>
      <c r="B2080" t="s">
        <v>3490</v>
      </c>
      <c r="C2080" t="s">
        <v>9929</v>
      </c>
      <c r="D2080" t="s">
        <v>377</v>
      </c>
      <c r="E2080" s="2" t="s">
        <v>230</v>
      </c>
      <c r="F2080" t="s">
        <v>13906</v>
      </c>
      <c r="G2080" s="2" t="s">
        <v>6844</v>
      </c>
      <c r="H2080" t="s">
        <v>13553</v>
      </c>
    </row>
    <row r="2081" spans="1:8" x14ac:dyDescent="0.15">
      <c r="A2081">
        <v>2086</v>
      </c>
      <c r="B2081" t="s">
        <v>4629</v>
      </c>
      <c r="C2081" t="s">
        <v>9930</v>
      </c>
      <c r="D2081" t="s">
        <v>13573</v>
      </c>
      <c r="E2081" s="2" t="s">
        <v>70</v>
      </c>
      <c r="F2081" t="s">
        <v>13906</v>
      </c>
      <c r="G2081" s="2" t="s">
        <v>7341</v>
      </c>
      <c r="H2081" t="s">
        <v>13553</v>
      </c>
    </row>
    <row r="2082" spans="1:8" x14ac:dyDescent="0.15">
      <c r="A2082">
        <v>2087</v>
      </c>
      <c r="B2082" t="s">
        <v>4075</v>
      </c>
      <c r="C2082" t="s">
        <v>8174</v>
      </c>
      <c r="D2082" t="s">
        <v>377</v>
      </c>
      <c r="E2082" s="2" t="s">
        <v>230</v>
      </c>
      <c r="F2082" t="s">
        <v>13914</v>
      </c>
      <c r="G2082" s="2" t="s">
        <v>7342</v>
      </c>
      <c r="H2082" t="s">
        <v>13553</v>
      </c>
    </row>
    <row r="2083" spans="1:8" x14ac:dyDescent="0.15">
      <c r="A2083">
        <v>2088</v>
      </c>
      <c r="B2083" t="s">
        <v>4630</v>
      </c>
      <c r="C2083" t="s">
        <v>9931</v>
      </c>
      <c r="D2083" t="s">
        <v>13573</v>
      </c>
      <c r="E2083" s="2" t="s">
        <v>70</v>
      </c>
      <c r="F2083" t="s">
        <v>13906</v>
      </c>
      <c r="G2083" s="2" t="s">
        <v>7343</v>
      </c>
      <c r="H2083" t="s">
        <v>13553</v>
      </c>
    </row>
    <row r="2084" spans="1:8" x14ac:dyDescent="0.15">
      <c r="A2084">
        <v>2089</v>
      </c>
      <c r="B2084" t="s">
        <v>1361</v>
      </c>
      <c r="C2084" t="s">
        <v>9932</v>
      </c>
      <c r="D2084" t="s">
        <v>377</v>
      </c>
      <c r="E2084" s="2" t="s">
        <v>232</v>
      </c>
      <c r="F2084" t="s">
        <v>13908</v>
      </c>
      <c r="G2084" s="2" t="s">
        <v>7344</v>
      </c>
      <c r="H2084" t="s">
        <v>13553</v>
      </c>
    </row>
    <row r="2085" spans="1:8" x14ac:dyDescent="0.15">
      <c r="A2085">
        <v>2090</v>
      </c>
      <c r="B2085" t="s">
        <v>1362</v>
      </c>
      <c r="C2085" t="s">
        <v>9933</v>
      </c>
      <c r="D2085" t="s">
        <v>377</v>
      </c>
      <c r="E2085" s="2" t="s">
        <v>232</v>
      </c>
      <c r="F2085" t="s">
        <v>13906</v>
      </c>
      <c r="G2085" s="2" t="s">
        <v>7345</v>
      </c>
      <c r="H2085" t="s">
        <v>13553</v>
      </c>
    </row>
    <row r="2086" spans="1:8" x14ac:dyDescent="0.15">
      <c r="A2086">
        <v>2091</v>
      </c>
      <c r="B2086" t="s">
        <v>3482</v>
      </c>
      <c r="C2086" t="s">
        <v>9934</v>
      </c>
      <c r="D2086" t="s">
        <v>377</v>
      </c>
      <c r="E2086" s="2" t="s">
        <v>231</v>
      </c>
      <c r="F2086" t="s">
        <v>13917</v>
      </c>
      <c r="G2086" s="2" t="s">
        <v>6239</v>
      </c>
      <c r="H2086" t="s">
        <v>13553</v>
      </c>
    </row>
    <row r="2087" spans="1:8" x14ac:dyDescent="0.15">
      <c r="A2087">
        <v>2092</v>
      </c>
      <c r="B2087" t="s">
        <v>1360</v>
      </c>
      <c r="C2087" t="s">
        <v>9935</v>
      </c>
      <c r="D2087" t="s">
        <v>377</v>
      </c>
      <c r="E2087" s="2" t="s">
        <v>232</v>
      </c>
      <c r="F2087" t="s">
        <v>13918</v>
      </c>
      <c r="G2087" s="2" t="s">
        <v>6387</v>
      </c>
      <c r="H2087" t="s">
        <v>13553</v>
      </c>
    </row>
    <row r="2088" spans="1:8" x14ac:dyDescent="0.15">
      <c r="A2088">
        <v>2093</v>
      </c>
      <c r="B2088" t="s">
        <v>3483</v>
      </c>
      <c r="C2088" t="s">
        <v>9936</v>
      </c>
      <c r="D2088" t="s">
        <v>377</v>
      </c>
      <c r="E2088" s="2" t="s">
        <v>231</v>
      </c>
      <c r="F2088" t="s">
        <v>13911</v>
      </c>
      <c r="G2088" s="2" t="s">
        <v>7346</v>
      </c>
      <c r="H2088" t="s">
        <v>13553</v>
      </c>
    </row>
    <row r="2089" spans="1:8" x14ac:dyDescent="0.15">
      <c r="A2089">
        <v>2094</v>
      </c>
      <c r="B2089" t="s">
        <v>4631</v>
      </c>
      <c r="C2089" t="s">
        <v>9937</v>
      </c>
      <c r="D2089" t="s">
        <v>13573</v>
      </c>
      <c r="E2089" s="2" t="s">
        <v>70</v>
      </c>
      <c r="F2089" t="s">
        <v>13906</v>
      </c>
      <c r="G2089" s="2" t="s">
        <v>7347</v>
      </c>
      <c r="H2089" t="s">
        <v>13553</v>
      </c>
    </row>
    <row r="2090" spans="1:8" x14ac:dyDescent="0.15">
      <c r="A2090">
        <v>2095</v>
      </c>
      <c r="B2090" t="s">
        <v>2601</v>
      </c>
      <c r="C2090" t="s">
        <v>9938</v>
      </c>
      <c r="D2090" t="s">
        <v>377</v>
      </c>
      <c r="E2090" s="2" t="s">
        <v>231</v>
      </c>
      <c r="F2090" t="s">
        <v>13945</v>
      </c>
      <c r="G2090" s="2" t="s">
        <v>6683</v>
      </c>
      <c r="H2090" t="s">
        <v>13553</v>
      </c>
    </row>
    <row r="2091" spans="1:8" x14ac:dyDescent="0.15">
      <c r="A2091">
        <v>2096</v>
      </c>
      <c r="B2091" t="s">
        <v>1355</v>
      </c>
      <c r="C2091" t="s">
        <v>9939</v>
      </c>
      <c r="D2091" t="s">
        <v>13573</v>
      </c>
      <c r="E2091" s="2" t="s">
        <v>67</v>
      </c>
      <c r="F2091" t="s">
        <v>13932</v>
      </c>
      <c r="G2091" s="2" t="s">
        <v>7348</v>
      </c>
      <c r="H2091" t="s">
        <v>13553</v>
      </c>
    </row>
    <row r="2092" spans="1:8" x14ac:dyDescent="0.15">
      <c r="A2092">
        <v>2097</v>
      </c>
      <c r="B2092" t="s">
        <v>4632</v>
      </c>
      <c r="C2092" t="s">
        <v>9940</v>
      </c>
      <c r="D2092" t="s">
        <v>377</v>
      </c>
      <c r="E2092" s="2" t="s">
        <v>230</v>
      </c>
      <c r="F2092" t="s">
        <v>13922</v>
      </c>
      <c r="G2092" s="2" t="s">
        <v>6322</v>
      </c>
      <c r="H2092" t="s">
        <v>13553</v>
      </c>
    </row>
    <row r="2093" spans="1:8" x14ac:dyDescent="0.15">
      <c r="A2093">
        <v>2098</v>
      </c>
      <c r="B2093" t="s">
        <v>4074</v>
      </c>
      <c r="C2093" t="s">
        <v>9941</v>
      </c>
      <c r="D2093" t="s">
        <v>377</v>
      </c>
      <c r="E2093" s="2" t="s">
        <v>230</v>
      </c>
      <c r="F2093" t="s">
        <v>13922</v>
      </c>
      <c r="G2093" s="2" t="s">
        <v>6473</v>
      </c>
      <c r="H2093" t="s">
        <v>13553</v>
      </c>
    </row>
    <row r="2094" spans="1:8" x14ac:dyDescent="0.15">
      <c r="A2094">
        <v>2099</v>
      </c>
      <c r="B2094" t="s">
        <v>1356</v>
      </c>
      <c r="C2094" t="s">
        <v>9942</v>
      </c>
      <c r="D2094" t="s">
        <v>377</v>
      </c>
      <c r="E2094" s="2" t="s">
        <v>232</v>
      </c>
      <c r="F2094" t="s">
        <v>13915</v>
      </c>
      <c r="G2094" s="2" t="s">
        <v>6617</v>
      </c>
      <c r="H2094" t="s">
        <v>13553</v>
      </c>
    </row>
    <row r="2095" spans="1:8" x14ac:dyDescent="0.15">
      <c r="A2095">
        <v>2100</v>
      </c>
      <c r="B2095" t="s">
        <v>4633</v>
      </c>
      <c r="C2095" t="s">
        <v>9943</v>
      </c>
      <c r="D2095" t="s">
        <v>13573</v>
      </c>
      <c r="E2095" s="2" t="s">
        <v>67</v>
      </c>
      <c r="F2095" t="s">
        <v>13917</v>
      </c>
      <c r="G2095" s="2" t="s">
        <v>7349</v>
      </c>
      <c r="H2095" t="s">
        <v>13553</v>
      </c>
    </row>
    <row r="2096" spans="1:8" x14ac:dyDescent="0.15">
      <c r="A2096">
        <v>2101</v>
      </c>
      <c r="B2096" t="s">
        <v>1358</v>
      </c>
      <c r="C2096" t="s">
        <v>9944</v>
      </c>
      <c r="D2096" t="s">
        <v>377</v>
      </c>
      <c r="E2096" s="2" t="s">
        <v>232</v>
      </c>
      <c r="F2096" t="s">
        <v>13906</v>
      </c>
      <c r="G2096" s="2" t="s">
        <v>6807</v>
      </c>
      <c r="H2096" t="s">
        <v>13553</v>
      </c>
    </row>
    <row r="2097" spans="1:8" x14ac:dyDescent="0.15">
      <c r="A2097">
        <v>2102</v>
      </c>
      <c r="B2097" t="s">
        <v>3484</v>
      </c>
      <c r="C2097" t="s">
        <v>9945</v>
      </c>
      <c r="D2097" t="s">
        <v>377</v>
      </c>
      <c r="E2097" s="2" t="s">
        <v>231</v>
      </c>
      <c r="F2097" t="s">
        <v>13921</v>
      </c>
      <c r="G2097" s="2" t="s">
        <v>7143</v>
      </c>
      <c r="H2097" t="s">
        <v>13553</v>
      </c>
    </row>
    <row r="2098" spans="1:8" x14ac:dyDescent="0.15">
      <c r="A2098">
        <v>2103</v>
      </c>
      <c r="B2098" t="s">
        <v>3485</v>
      </c>
      <c r="C2098" t="s">
        <v>9946</v>
      </c>
      <c r="D2098" t="s">
        <v>377</v>
      </c>
      <c r="E2098" s="2" t="s">
        <v>231</v>
      </c>
      <c r="F2098" t="s">
        <v>13906</v>
      </c>
      <c r="G2098" s="2" t="s">
        <v>6688</v>
      </c>
      <c r="H2098" t="s">
        <v>13553</v>
      </c>
    </row>
    <row r="2099" spans="1:8" x14ac:dyDescent="0.15">
      <c r="A2099">
        <v>2104</v>
      </c>
      <c r="B2099" t="s">
        <v>4634</v>
      </c>
      <c r="C2099" t="s">
        <v>9947</v>
      </c>
      <c r="D2099" t="s">
        <v>13573</v>
      </c>
      <c r="E2099" s="2" t="s">
        <v>70</v>
      </c>
      <c r="F2099" t="s">
        <v>13909</v>
      </c>
      <c r="G2099" s="2" t="s">
        <v>7350</v>
      </c>
      <c r="H2099" t="s">
        <v>13553</v>
      </c>
    </row>
    <row r="2100" spans="1:8" x14ac:dyDescent="0.15">
      <c r="A2100">
        <v>2105</v>
      </c>
      <c r="B2100" t="s">
        <v>4635</v>
      </c>
      <c r="C2100" t="s">
        <v>9948</v>
      </c>
      <c r="D2100" t="s">
        <v>377</v>
      </c>
      <c r="E2100" s="2" t="s">
        <v>232</v>
      </c>
      <c r="F2100" t="s">
        <v>13906</v>
      </c>
      <c r="G2100" s="2" t="s">
        <v>6333</v>
      </c>
      <c r="H2100" t="s">
        <v>13553</v>
      </c>
    </row>
    <row r="2101" spans="1:8" x14ac:dyDescent="0.15">
      <c r="A2101">
        <v>2106</v>
      </c>
      <c r="B2101" t="s">
        <v>4636</v>
      </c>
      <c r="C2101" t="s">
        <v>9949</v>
      </c>
      <c r="D2101" t="s">
        <v>377</v>
      </c>
      <c r="E2101" s="2" t="s">
        <v>231</v>
      </c>
      <c r="F2101" t="s">
        <v>13922</v>
      </c>
      <c r="G2101" s="2" t="s">
        <v>6810</v>
      </c>
      <c r="H2101" t="s">
        <v>13553</v>
      </c>
    </row>
    <row r="2102" spans="1:8" x14ac:dyDescent="0.15">
      <c r="A2102">
        <v>2107</v>
      </c>
      <c r="B2102" t="s">
        <v>4637</v>
      </c>
      <c r="C2102" t="s">
        <v>9950</v>
      </c>
      <c r="D2102" t="s">
        <v>13573</v>
      </c>
      <c r="E2102" s="2" t="s">
        <v>70</v>
      </c>
      <c r="F2102" t="s">
        <v>13906</v>
      </c>
      <c r="G2102" s="2" t="s">
        <v>6233</v>
      </c>
      <c r="H2102" t="s">
        <v>13553</v>
      </c>
    </row>
    <row r="2103" spans="1:8" x14ac:dyDescent="0.15">
      <c r="A2103">
        <v>2108</v>
      </c>
      <c r="B2103" t="s">
        <v>3489</v>
      </c>
      <c r="C2103" t="s">
        <v>9951</v>
      </c>
      <c r="D2103" t="s">
        <v>377</v>
      </c>
      <c r="E2103" s="2" t="s">
        <v>230</v>
      </c>
      <c r="F2103" t="s">
        <v>13906</v>
      </c>
      <c r="G2103" s="2" t="s">
        <v>7351</v>
      </c>
      <c r="H2103" t="s">
        <v>13553</v>
      </c>
    </row>
    <row r="2104" spans="1:8" x14ac:dyDescent="0.15">
      <c r="A2104">
        <v>2109</v>
      </c>
      <c r="B2104" t="s">
        <v>4638</v>
      </c>
      <c r="C2104" t="s">
        <v>9952</v>
      </c>
      <c r="D2104" t="s">
        <v>377</v>
      </c>
      <c r="E2104" s="2" t="s">
        <v>230</v>
      </c>
      <c r="F2104" t="s">
        <v>13916</v>
      </c>
      <c r="G2104" s="2" t="s">
        <v>6692</v>
      </c>
      <c r="H2104" t="s">
        <v>13553</v>
      </c>
    </row>
    <row r="2105" spans="1:8" x14ac:dyDescent="0.15">
      <c r="A2105">
        <v>2110</v>
      </c>
      <c r="B2105" t="s">
        <v>3487</v>
      </c>
      <c r="C2105" t="s">
        <v>9953</v>
      </c>
      <c r="D2105" t="s">
        <v>377</v>
      </c>
      <c r="E2105" s="2" t="s">
        <v>231</v>
      </c>
      <c r="F2105" t="s">
        <v>13944</v>
      </c>
      <c r="G2105" s="2" t="s">
        <v>7142</v>
      </c>
      <c r="H2105" t="s">
        <v>13553</v>
      </c>
    </row>
    <row r="2106" spans="1:8" x14ac:dyDescent="0.15">
      <c r="A2106">
        <v>2111</v>
      </c>
      <c r="B2106" t="s">
        <v>3481</v>
      </c>
      <c r="C2106" t="s">
        <v>9954</v>
      </c>
      <c r="D2106" t="s">
        <v>377</v>
      </c>
      <c r="E2106" s="2" t="s">
        <v>232</v>
      </c>
      <c r="F2106" t="s">
        <v>13912</v>
      </c>
      <c r="G2106" s="2" t="s">
        <v>6902</v>
      </c>
      <c r="H2106" t="s">
        <v>13553</v>
      </c>
    </row>
    <row r="2107" spans="1:8" x14ac:dyDescent="0.15">
      <c r="A2107">
        <v>2112</v>
      </c>
      <c r="B2107" t="s">
        <v>1359</v>
      </c>
      <c r="C2107" t="s">
        <v>9955</v>
      </c>
      <c r="D2107" t="s">
        <v>377</v>
      </c>
      <c r="E2107" s="2" t="s">
        <v>232</v>
      </c>
      <c r="F2107" t="s">
        <v>13906</v>
      </c>
      <c r="G2107" s="2" t="s">
        <v>7352</v>
      </c>
      <c r="H2107" t="s">
        <v>13553</v>
      </c>
    </row>
    <row r="2108" spans="1:8" x14ac:dyDescent="0.15">
      <c r="A2108">
        <v>2113</v>
      </c>
      <c r="B2108" t="s">
        <v>4639</v>
      </c>
      <c r="C2108" t="s">
        <v>9956</v>
      </c>
      <c r="D2108" t="s">
        <v>377</v>
      </c>
      <c r="E2108" s="2" t="s">
        <v>230</v>
      </c>
      <c r="F2108" t="s">
        <v>13921</v>
      </c>
      <c r="G2108" s="2" t="s">
        <v>6355</v>
      </c>
      <c r="H2108" t="s">
        <v>13553</v>
      </c>
    </row>
    <row r="2109" spans="1:8" x14ac:dyDescent="0.15">
      <c r="A2109">
        <v>2114</v>
      </c>
      <c r="B2109" t="s">
        <v>4073</v>
      </c>
      <c r="C2109" t="s">
        <v>9957</v>
      </c>
      <c r="D2109" t="s">
        <v>377</v>
      </c>
      <c r="E2109" s="2" t="s">
        <v>230</v>
      </c>
      <c r="F2109" t="s">
        <v>13932</v>
      </c>
      <c r="G2109" s="2" t="s">
        <v>6872</v>
      </c>
      <c r="H2109" t="s">
        <v>13553</v>
      </c>
    </row>
    <row r="2110" spans="1:8" x14ac:dyDescent="0.15">
      <c r="A2110">
        <v>2115</v>
      </c>
      <c r="B2110" t="s">
        <v>4640</v>
      </c>
      <c r="C2110" t="s">
        <v>9958</v>
      </c>
      <c r="D2110" t="s">
        <v>13574</v>
      </c>
      <c r="E2110" s="2" t="s">
        <v>70</v>
      </c>
      <c r="F2110" t="s">
        <v>13934</v>
      </c>
      <c r="G2110" s="2" t="s">
        <v>7353</v>
      </c>
      <c r="H2110" t="s">
        <v>13553</v>
      </c>
    </row>
    <row r="2111" spans="1:8" x14ac:dyDescent="0.15">
      <c r="A2111">
        <v>2116</v>
      </c>
      <c r="B2111" t="s">
        <v>4641</v>
      </c>
      <c r="C2111" t="s">
        <v>9959</v>
      </c>
      <c r="D2111" t="s">
        <v>13574</v>
      </c>
      <c r="E2111" s="2" t="s">
        <v>70</v>
      </c>
      <c r="F2111" t="s">
        <v>13934</v>
      </c>
      <c r="G2111" s="2" t="s">
        <v>7170</v>
      </c>
      <c r="H2111" t="s">
        <v>13553</v>
      </c>
    </row>
    <row r="2112" spans="1:8" x14ac:dyDescent="0.15">
      <c r="A2112">
        <v>2117</v>
      </c>
      <c r="B2112" t="s">
        <v>1822</v>
      </c>
      <c r="C2112" t="s">
        <v>9960</v>
      </c>
      <c r="D2112" t="s">
        <v>13574</v>
      </c>
      <c r="E2112" s="2" t="s">
        <v>67</v>
      </c>
      <c r="F2112" t="s">
        <v>13934</v>
      </c>
      <c r="G2112" s="2" t="s">
        <v>7354</v>
      </c>
      <c r="H2112" t="s">
        <v>13553</v>
      </c>
    </row>
    <row r="2113" spans="1:8" x14ac:dyDescent="0.15">
      <c r="A2113">
        <v>2118</v>
      </c>
      <c r="B2113" t="s">
        <v>1823</v>
      </c>
      <c r="C2113" t="s">
        <v>9961</v>
      </c>
      <c r="D2113" t="s">
        <v>417</v>
      </c>
      <c r="E2113" s="2" t="s">
        <v>232</v>
      </c>
      <c r="F2113" t="s">
        <v>13934</v>
      </c>
      <c r="G2113" s="2" t="s">
        <v>7288</v>
      </c>
      <c r="H2113" t="s">
        <v>13553</v>
      </c>
    </row>
    <row r="2114" spans="1:8" x14ac:dyDescent="0.15">
      <c r="A2114">
        <v>2119</v>
      </c>
      <c r="B2114" t="s">
        <v>1824</v>
      </c>
      <c r="C2114" t="s">
        <v>9962</v>
      </c>
      <c r="D2114" t="s">
        <v>417</v>
      </c>
      <c r="E2114" s="2" t="s">
        <v>232</v>
      </c>
      <c r="F2114" t="s">
        <v>13913</v>
      </c>
      <c r="G2114" s="2" t="s">
        <v>7303</v>
      </c>
      <c r="H2114" t="s">
        <v>13553</v>
      </c>
    </row>
    <row r="2115" spans="1:8" x14ac:dyDescent="0.15">
      <c r="A2115">
        <v>2120</v>
      </c>
      <c r="B2115" t="s">
        <v>1825</v>
      </c>
      <c r="C2115" t="s">
        <v>9963</v>
      </c>
      <c r="D2115" t="s">
        <v>417</v>
      </c>
      <c r="E2115" s="2" t="s">
        <v>232</v>
      </c>
      <c r="F2115" t="s">
        <v>13934</v>
      </c>
      <c r="G2115" s="2" t="s">
        <v>6479</v>
      </c>
      <c r="H2115" t="s">
        <v>13553</v>
      </c>
    </row>
    <row r="2116" spans="1:8" x14ac:dyDescent="0.15">
      <c r="A2116">
        <v>2121</v>
      </c>
      <c r="B2116" t="s">
        <v>1826</v>
      </c>
      <c r="C2116" t="s">
        <v>9964</v>
      </c>
      <c r="D2116" t="s">
        <v>417</v>
      </c>
      <c r="E2116" s="2" t="s">
        <v>232</v>
      </c>
      <c r="F2116" t="s">
        <v>13942</v>
      </c>
      <c r="G2116" s="2" t="s">
        <v>7355</v>
      </c>
      <c r="H2116" t="s">
        <v>13553</v>
      </c>
    </row>
    <row r="2117" spans="1:8" x14ac:dyDescent="0.15">
      <c r="A2117">
        <v>2122</v>
      </c>
      <c r="B2117" t="s">
        <v>1827</v>
      </c>
      <c r="C2117" t="s">
        <v>9965</v>
      </c>
      <c r="D2117" t="s">
        <v>417</v>
      </c>
      <c r="E2117" s="2" t="s">
        <v>232</v>
      </c>
      <c r="F2117" t="s">
        <v>13934</v>
      </c>
      <c r="G2117" s="2" t="s">
        <v>6662</v>
      </c>
      <c r="H2117" t="s">
        <v>13553</v>
      </c>
    </row>
    <row r="2118" spans="1:8" x14ac:dyDescent="0.15">
      <c r="A2118">
        <v>2123</v>
      </c>
      <c r="B2118" t="s">
        <v>1828</v>
      </c>
      <c r="C2118" t="s">
        <v>9966</v>
      </c>
      <c r="D2118" t="s">
        <v>417</v>
      </c>
      <c r="E2118" s="2" t="s">
        <v>232</v>
      </c>
      <c r="F2118" t="s">
        <v>13934</v>
      </c>
      <c r="G2118" s="2" t="s">
        <v>7356</v>
      </c>
      <c r="H2118" t="s">
        <v>13553</v>
      </c>
    </row>
    <row r="2119" spans="1:8" x14ac:dyDescent="0.15">
      <c r="A2119">
        <v>2124</v>
      </c>
      <c r="B2119" t="s">
        <v>1829</v>
      </c>
      <c r="C2119" t="s">
        <v>9967</v>
      </c>
      <c r="D2119" t="s">
        <v>417</v>
      </c>
      <c r="E2119" s="2" t="s">
        <v>232</v>
      </c>
      <c r="F2119" t="s">
        <v>13934</v>
      </c>
      <c r="G2119" s="2" t="s">
        <v>7357</v>
      </c>
      <c r="H2119" t="s">
        <v>13553</v>
      </c>
    </row>
    <row r="2120" spans="1:8" x14ac:dyDescent="0.15">
      <c r="A2120">
        <v>2125</v>
      </c>
      <c r="B2120" t="s">
        <v>3185</v>
      </c>
      <c r="C2120" t="s">
        <v>9968</v>
      </c>
      <c r="D2120" t="s">
        <v>417</v>
      </c>
      <c r="E2120" s="2" t="s">
        <v>232</v>
      </c>
      <c r="F2120" t="s">
        <v>13934</v>
      </c>
      <c r="G2120" s="2" t="s">
        <v>7358</v>
      </c>
      <c r="H2120" t="s">
        <v>13553</v>
      </c>
    </row>
    <row r="2121" spans="1:8" x14ac:dyDescent="0.15">
      <c r="A2121">
        <v>2126</v>
      </c>
      <c r="B2121" t="s">
        <v>1830</v>
      </c>
      <c r="C2121" t="s">
        <v>9969</v>
      </c>
      <c r="D2121" t="s">
        <v>417</v>
      </c>
      <c r="E2121" s="2" t="s">
        <v>232</v>
      </c>
      <c r="F2121" t="s">
        <v>13934</v>
      </c>
      <c r="G2121" s="2" t="s">
        <v>6663</v>
      </c>
      <c r="H2121" t="s">
        <v>13553</v>
      </c>
    </row>
    <row r="2122" spans="1:8" x14ac:dyDescent="0.15">
      <c r="A2122">
        <v>2127</v>
      </c>
      <c r="B2122" t="s">
        <v>1831</v>
      </c>
      <c r="C2122" t="s">
        <v>9970</v>
      </c>
      <c r="D2122" t="s">
        <v>417</v>
      </c>
      <c r="E2122" s="2" t="s">
        <v>232</v>
      </c>
      <c r="F2122" t="s">
        <v>13934</v>
      </c>
      <c r="G2122" s="2" t="s">
        <v>7359</v>
      </c>
      <c r="H2122" t="s">
        <v>13553</v>
      </c>
    </row>
    <row r="2123" spans="1:8" x14ac:dyDescent="0.15">
      <c r="A2123">
        <v>2128</v>
      </c>
      <c r="B2123" t="s">
        <v>3186</v>
      </c>
      <c r="C2123" t="s">
        <v>9971</v>
      </c>
      <c r="D2123" t="s">
        <v>417</v>
      </c>
      <c r="E2123" s="2" t="s">
        <v>231</v>
      </c>
      <c r="F2123" t="s">
        <v>13934</v>
      </c>
      <c r="G2123" s="2" t="s">
        <v>7360</v>
      </c>
      <c r="H2123" t="s">
        <v>13553</v>
      </c>
    </row>
    <row r="2124" spans="1:8" x14ac:dyDescent="0.15">
      <c r="A2124">
        <v>2129</v>
      </c>
      <c r="B2124" t="s">
        <v>3187</v>
      </c>
      <c r="C2124" t="s">
        <v>9972</v>
      </c>
      <c r="D2124" t="s">
        <v>417</v>
      </c>
      <c r="E2124" s="2" t="s">
        <v>231</v>
      </c>
      <c r="F2124" t="s">
        <v>13934</v>
      </c>
      <c r="G2124" s="2" t="s">
        <v>7114</v>
      </c>
      <c r="H2124" t="s">
        <v>13553</v>
      </c>
    </row>
    <row r="2125" spans="1:8" x14ac:dyDescent="0.15">
      <c r="A2125">
        <v>2130</v>
      </c>
      <c r="B2125" t="s">
        <v>3188</v>
      </c>
      <c r="C2125" t="s">
        <v>9973</v>
      </c>
      <c r="D2125" t="s">
        <v>417</v>
      </c>
      <c r="E2125" s="2" t="s">
        <v>231</v>
      </c>
      <c r="F2125" t="s">
        <v>13934</v>
      </c>
      <c r="G2125" s="2" t="s">
        <v>7361</v>
      </c>
      <c r="H2125" t="s">
        <v>13553</v>
      </c>
    </row>
    <row r="2126" spans="1:8" x14ac:dyDescent="0.15">
      <c r="A2126">
        <v>2131</v>
      </c>
      <c r="B2126" t="s">
        <v>2505</v>
      </c>
      <c r="C2126" t="s">
        <v>9974</v>
      </c>
      <c r="D2126" t="s">
        <v>417</v>
      </c>
      <c r="E2126" s="2" t="s">
        <v>231</v>
      </c>
      <c r="F2126" t="s">
        <v>13934</v>
      </c>
      <c r="G2126" s="2" t="s">
        <v>7362</v>
      </c>
      <c r="H2126" t="s">
        <v>13553</v>
      </c>
    </row>
    <row r="2127" spans="1:8" x14ac:dyDescent="0.15">
      <c r="A2127">
        <v>2132</v>
      </c>
      <c r="B2127" t="s">
        <v>2506</v>
      </c>
      <c r="C2127" t="s">
        <v>9975</v>
      </c>
      <c r="D2127" t="s">
        <v>417</v>
      </c>
      <c r="E2127" s="2" t="s">
        <v>231</v>
      </c>
      <c r="F2127" t="s">
        <v>13934</v>
      </c>
      <c r="G2127" s="2" t="s">
        <v>7363</v>
      </c>
      <c r="H2127" t="s">
        <v>13553</v>
      </c>
    </row>
    <row r="2128" spans="1:8" x14ac:dyDescent="0.15">
      <c r="A2128">
        <v>2133</v>
      </c>
      <c r="B2128" t="s">
        <v>2507</v>
      </c>
      <c r="C2128" t="s">
        <v>9976</v>
      </c>
      <c r="D2128" t="s">
        <v>417</v>
      </c>
      <c r="E2128" s="2" t="s">
        <v>231</v>
      </c>
      <c r="F2128" t="s">
        <v>13934</v>
      </c>
      <c r="G2128" s="2" t="s">
        <v>6263</v>
      </c>
      <c r="H2128" t="s">
        <v>13553</v>
      </c>
    </row>
    <row r="2129" spans="1:8" x14ac:dyDescent="0.15">
      <c r="A2129">
        <v>2134</v>
      </c>
      <c r="B2129" t="s">
        <v>2508</v>
      </c>
      <c r="C2129" t="s">
        <v>9977</v>
      </c>
      <c r="D2129" t="s">
        <v>417</v>
      </c>
      <c r="E2129" s="2" t="s">
        <v>231</v>
      </c>
      <c r="F2129" t="s">
        <v>13934</v>
      </c>
      <c r="G2129" s="2" t="s">
        <v>7005</v>
      </c>
      <c r="H2129" t="s">
        <v>13553</v>
      </c>
    </row>
    <row r="2130" spans="1:8" x14ac:dyDescent="0.15">
      <c r="A2130">
        <v>2135</v>
      </c>
      <c r="B2130" t="s">
        <v>2509</v>
      </c>
      <c r="C2130" t="s">
        <v>9978</v>
      </c>
      <c r="D2130" t="s">
        <v>417</v>
      </c>
      <c r="E2130" s="2" t="s">
        <v>231</v>
      </c>
      <c r="F2130" t="s">
        <v>13934</v>
      </c>
      <c r="G2130" s="2" t="s">
        <v>7232</v>
      </c>
      <c r="H2130" t="s">
        <v>13553</v>
      </c>
    </row>
    <row r="2131" spans="1:8" x14ac:dyDescent="0.15">
      <c r="A2131">
        <v>2136</v>
      </c>
      <c r="B2131" t="s">
        <v>2511</v>
      </c>
      <c r="C2131" t="s">
        <v>9979</v>
      </c>
      <c r="D2131" t="s">
        <v>417</v>
      </c>
      <c r="E2131" s="2" t="s">
        <v>231</v>
      </c>
      <c r="F2131" t="s">
        <v>13934</v>
      </c>
      <c r="G2131" s="2" t="s">
        <v>7142</v>
      </c>
      <c r="H2131" t="s">
        <v>13553</v>
      </c>
    </row>
    <row r="2132" spans="1:8" x14ac:dyDescent="0.15">
      <c r="A2132">
        <v>2137</v>
      </c>
      <c r="B2132" t="s">
        <v>2510</v>
      </c>
      <c r="C2132" t="s">
        <v>9980</v>
      </c>
      <c r="D2132" t="s">
        <v>417</v>
      </c>
      <c r="E2132" s="2" t="s">
        <v>231</v>
      </c>
      <c r="F2132" t="s">
        <v>13934</v>
      </c>
      <c r="G2132" s="2" t="s">
        <v>7318</v>
      </c>
      <c r="H2132" t="s">
        <v>13553</v>
      </c>
    </row>
    <row r="2133" spans="1:8" x14ac:dyDescent="0.15">
      <c r="A2133">
        <v>2138</v>
      </c>
      <c r="B2133" t="s">
        <v>3953</v>
      </c>
      <c r="C2133" t="s">
        <v>9981</v>
      </c>
      <c r="D2133" t="s">
        <v>417</v>
      </c>
      <c r="E2133" s="2" t="s">
        <v>230</v>
      </c>
      <c r="F2133" t="s">
        <v>13934</v>
      </c>
      <c r="G2133" s="2" t="s">
        <v>7094</v>
      </c>
      <c r="H2133" t="s">
        <v>13553</v>
      </c>
    </row>
    <row r="2134" spans="1:8" x14ac:dyDescent="0.15">
      <c r="A2134">
        <v>2139</v>
      </c>
      <c r="B2134" t="s">
        <v>3954</v>
      </c>
      <c r="C2134" t="s">
        <v>9982</v>
      </c>
      <c r="D2134" t="s">
        <v>417</v>
      </c>
      <c r="E2134" s="2" t="s">
        <v>230</v>
      </c>
      <c r="F2134" t="s">
        <v>13934</v>
      </c>
      <c r="G2134" s="2" t="s">
        <v>6743</v>
      </c>
      <c r="H2134" t="s">
        <v>13553</v>
      </c>
    </row>
    <row r="2135" spans="1:8" x14ac:dyDescent="0.15">
      <c r="A2135">
        <v>2140</v>
      </c>
      <c r="B2135" t="s">
        <v>3955</v>
      </c>
      <c r="C2135" t="s">
        <v>9983</v>
      </c>
      <c r="D2135" t="s">
        <v>417</v>
      </c>
      <c r="E2135" s="2" t="s">
        <v>230</v>
      </c>
      <c r="F2135" t="s">
        <v>13934</v>
      </c>
      <c r="G2135" s="2" t="s">
        <v>6356</v>
      </c>
      <c r="H2135" t="s">
        <v>13553</v>
      </c>
    </row>
    <row r="2136" spans="1:8" x14ac:dyDescent="0.15">
      <c r="A2136">
        <v>2141</v>
      </c>
      <c r="B2136" t="s">
        <v>3956</v>
      </c>
      <c r="C2136" t="s">
        <v>9984</v>
      </c>
      <c r="D2136" t="s">
        <v>417</v>
      </c>
      <c r="E2136" s="2" t="s">
        <v>230</v>
      </c>
      <c r="F2136" t="s">
        <v>13934</v>
      </c>
      <c r="G2136" s="2" t="s">
        <v>6562</v>
      </c>
      <c r="H2136" t="s">
        <v>13553</v>
      </c>
    </row>
    <row r="2137" spans="1:8" x14ac:dyDescent="0.15">
      <c r="A2137">
        <v>2142</v>
      </c>
      <c r="B2137" t="s">
        <v>3957</v>
      </c>
      <c r="C2137" t="s">
        <v>9985</v>
      </c>
      <c r="D2137" t="s">
        <v>417</v>
      </c>
      <c r="E2137" s="2" t="s">
        <v>230</v>
      </c>
      <c r="F2137" t="s">
        <v>13934</v>
      </c>
      <c r="G2137" s="2" t="s">
        <v>6645</v>
      </c>
      <c r="H2137" t="s">
        <v>13553</v>
      </c>
    </row>
    <row r="2138" spans="1:8" x14ac:dyDescent="0.15">
      <c r="A2138">
        <v>2143</v>
      </c>
      <c r="B2138" t="s">
        <v>3958</v>
      </c>
      <c r="C2138" t="s">
        <v>9986</v>
      </c>
      <c r="D2138" t="s">
        <v>417</v>
      </c>
      <c r="E2138" s="2" t="s">
        <v>230</v>
      </c>
      <c r="F2138" t="s">
        <v>13934</v>
      </c>
      <c r="G2138" s="2" t="s">
        <v>6429</v>
      </c>
      <c r="H2138" t="s">
        <v>13553</v>
      </c>
    </row>
    <row r="2139" spans="1:8" x14ac:dyDescent="0.15">
      <c r="A2139">
        <v>2144</v>
      </c>
      <c r="B2139" t="s">
        <v>3959</v>
      </c>
      <c r="C2139" t="s">
        <v>9987</v>
      </c>
      <c r="D2139" t="s">
        <v>417</v>
      </c>
      <c r="E2139" s="2" t="s">
        <v>230</v>
      </c>
      <c r="F2139" t="s">
        <v>13934</v>
      </c>
      <c r="G2139" s="2" t="s">
        <v>7364</v>
      </c>
      <c r="H2139" t="s">
        <v>13553</v>
      </c>
    </row>
    <row r="2140" spans="1:8" x14ac:dyDescent="0.15">
      <c r="A2140">
        <v>2145</v>
      </c>
      <c r="B2140" t="s">
        <v>4642</v>
      </c>
      <c r="C2140" t="s">
        <v>9988</v>
      </c>
      <c r="D2140" t="s">
        <v>417</v>
      </c>
      <c r="E2140" s="2" t="s">
        <v>230</v>
      </c>
      <c r="F2140" t="s">
        <v>13934</v>
      </c>
      <c r="G2140" s="2" t="s">
        <v>7197</v>
      </c>
      <c r="H2140" t="s">
        <v>13553</v>
      </c>
    </row>
    <row r="2141" spans="1:8" x14ac:dyDescent="0.15">
      <c r="A2141">
        <v>2146</v>
      </c>
      <c r="B2141" t="s">
        <v>4643</v>
      </c>
      <c r="C2141" t="s">
        <v>9989</v>
      </c>
      <c r="D2141" t="s">
        <v>417</v>
      </c>
      <c r="E2141" s="2" t="s">
        <v>230</v>
      </c>
      <c r="F2141" t="s">
        <v>13934</v>
      </c>
      <c r="G2141" s="2" t="s">
        <v>6962</v>
      </c>
      <c r="H2141" t="s">
        <v>13553</v>
      </c>
    </row>
    <row r="2142" spans="1:8" x14ac:dyDescent="0.15">
      <c r="A2142">
        <v>2148</v>
      </c>
      <c r="B2142" t="s">
        <v>4644</v>
      </c>
      <c r="C2142" t="s">
        <v>9990</v>
      </c>
      <c r="D2142" t="s">
        <v>417</v>
      </c>
      <c r="E2142" s="2" t="s">
        <v>230</v>
      </c>
      <c r="F2142" t="s">
        <v>13934</v>
      </c>
      <c r="G2142" s="2" t="s">
        <v>6996</v>
      </c>
      <c r="H2142" t="s">
        <v>13553</v>
      </c>
    </row>
    <row r="2143" spans="1:8" x14ac:dyDescent="0.15">
      <c r="A2143">
        <v>2149</v>
      </c>
      <c r="B2143" t="s">
        <v>1754</v>
      </c>
      <c r="C2143" t="s">
        <v>9991</v>
      </c>
      <c r="D2143" t="s">
        <v>351</v>
      </c>
      <c r="E2143" s="2" t="s">
        <v>232</v>
      </c>
      <c r="F2143" t="s">
        <v>13937</v>
      </c>
      <c r="G2143" s="2" t="s">
        <v>6534</v>
      </c>
      <c r="H2143" t="s">
        <v>13553</v>
      </c>
    </row>
    <row r="2144" spans="1:8" x14ac:dyDescent="0.15">
      <c r="A2144">
        <v>2150</v>
      </c>
      <c r="B2144" t="s">
        <v>1755</v>
      </c>
      <c r="C2144" t="s">
        <v>9992</v>
      </c>
      <c r="D2144" t="s">
        <v>351</v>
      </c>
      <c r="E2144" s="2" t="s">
        <v>232</v>
      </c>
      <c r="F2144" t="s">
        <v>13950</v>
      </c>
      <c r="G2144" s="2" t="s">
        <v>7178</v>
      </c>
      <c r="H2144" t="s">
        <v>13553</v>
      </c>
    </row>
    <row r="2145" spans="1:8" x14ac:dyDescent="0.15">
      <c r="A2145">
        <v>2151</v>
      </c>
      <c r="B2145" t="s">
        <v>1756</v>
      </c>
      <c r="C2145" t="s">
        <v>9993</v>
      </c>
      <c r="D2145" t="s">
        <v>351</v>
      </c>
      <c r="E2145" s="2" t="s">
        <v>232</v>
      </c>
      <c r="F2145" t="s">
        <v>13925</v>
      </c>
      <c r="G2145" s="2" t="s">
        <v>6236</v>
      </c>
      <c r="H2145" t="s">
        <v>13553</v>
      </c>
    </row>
    <row r="2146" spans="1:8" x14ac:dyDescent="0.15">
      <c r="A2146">
        <v>2152</v>
      </c>
      <c r="B2146" t="s">
        <v>1757</v>
      </c>
      <c r="C2146" t="s">
        <v>9994</v>
      </c>
      <c r="D2146" t="s">
        <v>351</v>
      </c>
      <c r="E2146" s="2" t="s">
        <v>232</v>
      </c>
      <c r="F2146" t="s">
        <v>13945</v>
      </c>
      <c r="G2146" s="2" t="s">
        <v>6839</v>
      </c>
      <c r="H2146" t="s">
        <v>13553</v>
      </c>
    </row>
    <row r="2147" spans="1:8" x14ac:dyDescent="0.15">
      <c r="A2147">
        <v>2153</v>
      </c>
      <c r="B2147" t="s">
        <v>1758</v>
      </c>
      <c r="C2147" t="s">
        <v>9995</v>
      </c>
      <c r="D2147" t="s">
        <v>351</v>
      </c>
      <c r="E2147" s="2" t="s">
        <v>232</v>
      </c>
      <c r="F2147" t="s">
        <v>13939</v>
      </c>
      <c r="G2147" s="2" t="s">
        <v>7294</v>
      </c>
      <c r="H2147" t="s">
        <v>13553</v>
      </c>
    </row>
    <row r="2148" spans="1:8" x14ac:dyDescent="0.15">
      <c r="A2148">
        <v>2154</v>
      </c>
      <c r="B2148" t="s">
        <v>1759</v>
      </c>
      <c r="C2148" t="s">
        <v>9996</v>
      </c>
      <c r="D2148" t="s">
        <v>351</v>
      </c>
      <c r="E2148" s="2" t="s">
        <v>232</v>
      </c>
      <c r="F2148" t="s">
        <v>13910</v>
      </c>
      <c r="G2148" s="2" t="s">
        <v>7365</v>
      </c>
      <c r="H2148" t="s">
        <v>13553</v>
      </c>
    </row>
    <row r="2149" spans="1:8" x14ac:dyDescent="0.15">
      <c r="A2149">
        <v>2155</v>
      </c>
      <c r="B2149" t="s">
        <v>1760</v>
      </c>
      <c r="C2149" t="s">
        <v>9997</v>
      </c>
      <c r="D2149" t="s">
        <v>351</v>
      </c>
      <c r="E2149" s="2" t="s">
        <v>232</v>
      </c>
      <c r="F2149" t="s">
        <v>13910</v>
      </c>
      <c r="G2149" s="2" t="s">
        <v>7243</v>
      </c>
      <c r="H2149" t="s">
        <v>13553</v>
      </c>
    </row>
    <row r="2150" spans="1:8" x14ac:dyDescent="0.15">
      <c r="A2150">
        <v>2156</v>
      </c>
      <c r="B2150" t="s">
        <v>1761</v>
      </c>
      <c r="C2150" t="s">
        <v>9998</v>
      </c>
      <c r="D2150" t="s">
        <v>351</v>
      </c>
      <c r="E2150" s="2" t="s">
        <v>232</v>
      </c>
      <c r="F2150" t="s">
        <v>13910</v>
      </c>
      <c r="G2150" s="2" t="s">
        <v>7366</v>
      </c>
      <c r="H2150" t="s">
        <v>13553</v>
      </c>
    </row>
    <row r="2151" spans="1:8" x14ac:dyDescent="0.15">
      <c r="A2151">
        <v>2157</v>
      </c>
      <c r="B2151" t="s">
        <v>1762</v>
      </c>
      <c r="C2151" t="s">
        <v>9999</v>
      </c>
      <c r="D2151" t="s">
        <v>351</v>
      </c>
      <c r="E2151" s="2" t="s">
        <v>232</v>
      </c>
      <c r="F2151" t="s">
        <v>13912</v>
      </c>
      <c r="G2151" s="2" t="s">
        <v>6765</v>
      </c>
      <c r="H2151" t="s">
        <v>13553</v>
      </c>
    </row>
    <row r="2152" spans="1:8" x14ac:dyDescent="0.15">
      <c r="A2152">
        <v>2158</v>
      </c>
      <c r="B2152" t="s">
        <v>1763</v>
      </c>
      <c r="C2152" t="s">
        <v>10000</v>
      </c>
      <c r="D2152" t="s">
        <v>351</v>
      </c>
      <c r="E2152" s="2" t="s">
        <v>232</v>
      </c>
      <c r="F2152" t="s">
        <v>13907</v>
      </c>
      <c r="G2152" s="2" t="s">
        <v>7367</v>
      </c>
      <c r="H2152" t="s">
        <v>13553</v>
      </c>
    </row>
    <row r="2153" spans="1:8" x14ac:dyDescent="0.15">
      <c r="A2153">
        <v>2159</v>
      </c>
      <c r="B2153" t="s">
        <v>1764</v>
      </c>
      <c r="C2153" t="s">
        <v>10001</v>
      </c>
      <c r="D2153" t="s">
        <v>351</v>
      </c>
      <c r="E2153" s="2" t="s">
        <v>232</v>
      </c>
      <c r="F2153" t="s">
        <v>13910</v>
      </c>
      <c r="G2153" s="2" t="s">
        <v>7368</v>
      </c>
      <c r="H2153" t="s">
        <v>13553</v>
      </c>
    </row>
    <row r="2154" spans="1:8" x14ac:dyDescent="0.15">
      <c r="A2154">
        <v>2160</v>
      </c>
      <c r="B2154" t="s">
        <v>1765</v>
      </c>
      <c r="C2154" t="s">
        <v>10002</v>
      </c>
      <c r="D2154" t="s">
        <v>351</v>
      </c>
      <c r="E2154" s="2" t="s">
        <v>232</v>
      </c>
      <c r="F2154" t="s">
        <v>13917</v>
      </c>
      <c r="G2154" s="2" t="s">
        <v>6531</v>
      </c>
      <c r="H2154" t="s">
        <v>13553</v>
      </c>
    </row>
    <row r="2155" spans="1:8" x14ac:dyDescent="0.15">
      <c r="A2155">
        <v>2161</v>
      </c>
      <c r="B2155" t="s">
        <v>1766</v>
      </c>
      <c r="C2155" t="s">
        <v>10003</v>
      </c>
      <c r="D2155" t="s">
        <v>351</v>
      </c>
      <c r="E2155" s="2" t="s">
        <v>231</v>
      </c>
      <c r="F2155" t="s">
        <v>13906</v>
      </c>
      <c r="G2155" s="2" t="s">
        <v>7194</v>
      </c>
      <c r="H2155" t="s">
        <v>13553</v>
      </c>
    </row>
    <row r="2156" spans="1:8" x14ac:dyDescent="0.15">
      <c r="A2156">
        <v>2162</v>
      </c>
      <c r="B2156" t="s">
        <v>1767</v>
      </c>
      <c r="C2156" t="s">
        <v>10004</v>
      </c>
      <c r="D2156" t="s">
        <v>351</v>
      </c>
      <c r="E2156" s="2" t="s">
        <v>231</v>
      </c>
      <c r="F2156" t="s">
        <v>13932</v>
      </c>
      <c r="G2156" s="2" t="s">
        <v>7363</v>
      </c>
      <c r="H2156" t="s">
        <v>13553</v>
      </c>
    </row>
    <row r="2157" spans="1:8" x14ac:dyDescent="0.15">
      <c r="A2157">
        <v>2163</v>
      </c>
      <c r="B2157" t="s">
        <v>1768</v>
      </c>
      <c r="C2157" t="s">
        <v>10005</v>
      </c>
      <c r="D2157" t="s">
        <v>351</v>
      </c>
      <c r="E2157" s="2" t="s">
        <v>231</v>
      </c>
      <c r="F2157" t="s">
        <v>13910</v>
      </c>
      <c r="G2157" s="2" t="s">
        <v>6679</v>
      </c>
      <c r="H2157" t="s">
        <v>13553</v>
      </c>
    </row>
    <row r="2158" spans="1:8" x14ac:dyDescent="0.15">
      <c r="A2158">
        <v>2164</v>
      </c>
      <c r="B2158" t="s">
        <v>1769</v>
      </c>
      <c r="C2158" t="s">
        <v>10006</v>
      </c>
      <c r="D2158" t="s">
        <v>351</v>
      </c>
      <c r="E2158" s="2" t="s">
        <v>231</v>
      </c>
      <c r="F2158" t="s">
        <v>13906</v>
      </c>
      <c r="G2158" s="2" t="s">
        <v>7034</v>
      </c>
      <c r="H2158" t="s">
        <v>13553</v>
      </c>
    </row>
    <row r="2159" spans="1:8" x14ac:dyDescent="0.15">
      <c r="A2159">
        <v>2165</v>
      </c>
      <c r="B2159" t="s">
        <v>1770</v>
      </c>
      <c r="C2159" t="s">
        <v>10007</v>
      </c>
      <c r="D2159" t="s">
        <v>351</v>
      </c>
      <c r="E2159" s="2" t="s">
        <v>231</v>
      </c>
      <c r="F2159" t="s">
        <v>13929</v>
      </c>
      <c r="G2159" s="2" t="s">
        <v>6405</v>
      </c>
      <c r="H2159" t="s">
        <v>13553</v>
      </c>
    </row>
    <row r="2160" spans="1:8" x14ac:dyDescent="0.15">
      <c r="A2160">
        <v>2166</v>
      </c>
      <c r="B2160" t="s">
        <v>1774</v>
      </c>
      <c r="C2160" t="s">
        <v>10008</v>
      </c>
      <c r="D2160" t="s">
        <v>351</v>
      </c>
      <c r="E2160" s="2" t="s">
        <v>231</v>
      </c>
      <c r="F2160" t="s">
        <v>13909</v>
      </c>
      <c r="G2160" s="2" t="s">
        <v>7185</v>
      </c>
      <c r="H2160" t="s">
        <v>13553</v>
      </c>
    </row>
    <row r="2161" spans="1:8" x14ac:dyDescent="0.15">
      <c r="A2161">
        <v>2167</v>
      </c>
      <c r="B2161" t="s">
        <v>3376</v>
      </c>
      <c r="C2161" t="s">
        <v>10009</v>
      </c>
      <c r="D2161" t="s">
        <v>351</v>
      </c>
      <c r="E2161" s="2" t="s">
        <v>231</v>
      </c>
      <c r="F2161" t="s">
        <v>13909</v>
      </c>
      <c r="G2161" s="2" t="s">
        <v>7369</v>
      </c>
      <c r="H2161" t="s">
        <v>13553</v>
      </c>
    </row>
    <row r="2162" spans="1:8" x14ac:dyDescent="0.15">
      <c r="A2162">
        <v>2168</v>
      </c>
      <c r="B2162" t="s">
        <v>1771</v>
      </c>
      <c r="C2162" t="s">
        <v>10010</v>
      </c>
      <c r="D2162" t="s">
        <v>351</v>
      </c>
      <c r="E2162" s="2" t="s">
        <v>231</v>
      </c>
      <c r="F2162" t="s">
        <v>13928</v>
      </c>
      <c r="G2162" s="2" t="s">
        <v>7370</v>
      </c>
      <c r="H2162" t="s">
        <v>13553</v>
      </c>
    </row>
    <row r="2163" spans="1:8" x14ac:dyDescent="0.15">
      <c r="A2163">
        <v>2169</v>
      </c>
      <c r="B2163" t="s">
        <v>1772</v>
      </c>
      <c r="C2163" t="s">
        <v>10011</v>
      </c>
      <c r="D2163" t="s">
        <v>351</v>
      </c>
      <c r="E2163" s="2" t="s">
        <v>231</v>
      </c>
      <c r="F2163" t="s">
        <v>13938</v>
      </c>
      <c r="G2163" s="2" t="s">
        <v>6729</v>
      </c>
      <c r="H2163" t="s">
        <v>13553</v>
      </c>
    </row>
    <row r="2164" spans="1:8" x14ac:dyDescent="0.15">
      <c r="A2164">
        <v>2170</v>
      </c>
      <c r="B2164" t="s">
        <v>1773</v>
      </c>
      <c r="C2164" t="s">
        <v>10012</v>
      </c>
      <c r="D2164" t="s">
        <v>351</v>
      </c>
      <c r="E2164" s="2" t="s">
        <v>231</v>
      </c>
      <c r="F2164" t="s">
        <v>27</v>
      </c>
      <c r="G2164" s="2" t="s">
        <v>6547</v>
      </c>
      <c r="H2164" t="s">
        <v>13553</v>
      </c>
    </row>
    <row r="2165" spans="1:8" x14ac:dyDescent="0.15">
      <c r="A2165">
        <v>2171</v>
      </c>
      <c r="B2165" t="s">
        <v>1775</v>
      </c>
      <c r="C2165" t="s">
        <v>10013</v>
      </c>
      <c r="D2165" t="s">
        <v>351</v>
      </c>
      <c r="E2165" s="2" t="s">
        <v>231</v>
      </c>
      <c r="F2165" t="s">
        <v>13917</v>
      </c>
      <c r="G2165" s="2" t="s">
        <v>7370</v>
      </c>
      <c r="H2165" t="s">
        <v>13553</v>
      </c>
    </row>
    <row r="2166" spans="1:8" x14ac:dyDescent="0.15">
      <c r="A2166">
        <v>2172</v>
      </c>
      <c r="B2166" t="s">
        <v>1776</v>
      </c>
      <c r="C2166" t="s">
        <v>10014</v>
      </c>
      <c r="D2166" t="s">
        <v>351</v>
      </c>
      <c r="E2166" s="2" t="s">
        <v>231</v>
      </c>
      <c r="F2166" t="s">
        <v>13911</v>
      </c>
      <c r="G2166" s="2" t="s">
        <v>6887</v>
      </c>
      <c r="H2166" t="s">
        <v>13553</v>
      </c>
    </row>
    <row r="2167" spans="1:8" x14ac:dyDescent="0.15">
      <c r="A2167">
        <v>2173</v>
      </c>
      <c r="B2167" t="s">
        <v>3380</v>
      </c>
      <c r="C2167" t="s">
        <v>10015</v>
      </c>
      <c r="D2167" t="s">
        <v>351</v>
      </c>
      <c r="E2167" s="2" t="s">
        <v>230</v>
      </c>
      <c r="F2167" t="s">
        <v>13927</v>
      </c>
      <c r="G2167" s="2" t="s">
        <v>7371</v>
      </c>
      <c r="H2167" t="s">
        <v>13553</v>
      </c>
    </row>
    <row r="2168" spans="1:8" x14ac:dyDescent="0.15">
      <c r="A2168">
        <v>2174</v>
      </c>
      <c r="B2168" t="s">
        <v>3381</v>
      </c>
      <c r="C2168" t="s">
        <v>10016</v>
      </c>
      <c r="D2168" t="s">
        <v>351</v>
      </c>
      <c r="E2168" s="2" t="s">
        <v>230</v>
      </c>
      <c r="F2168" t="s">
        <v>13917</v>
      </c>
      <c r="G2168" s="2" t="s">
        <v>7372</v>
      </c>
      <c r="H2168" t="s">
        <v>13553</v>
      </c>
    </row>
    <row r="2169" spans="1:8" x14ac:dyDescent="0.15">
      <c r="A2169">
        <v>2175</v>
      </c>
      <c r="B2169" t="s">
        <v>3382</v>
      </c>
      <c r="C2169" t="s">
        <v>10017</v>
      </c>
      <c r="D2169" t="s">
        <v>351</v>
      </c>
      <c r="E2169" s="2" t="s">
        <v>230</v>
      </c>
      <c r="F2169" t="s">
        <v>13907</v>
      </c>
      <c r="G2169" s="2" t="s">
        <v>6506</v>
      </c>
      <c r="H2169" t="s">
        <v>13553</v>
      </c>
    </row>
    <row r="2170" spans="1:8" x14ac:dyDescent="0.15">
      <c r="A2170">
        <v>2176</v>
      </c>
      <c r="B2170" t="s">
        <v>4645</v>
      </c>
      <c r="C2170" t="s">
        <v>10018</v>
      </c>
      <c r="D2170" t="s">
        <v>351</v>
      </c>
      <c r="E2170" s="2" t="s">
        <v>230</v>
      </c>
      <c r="F2170" t="s">
        <v>13921</v>
      </c>
      <c r="G2170" s="2" t="s">
        <v>7373</v>
      </c>
      <c r="H2170" t="s">
        <v>13553</v>
      </c>
    </row>
    <row r="2171" spans="1:8" x14ac:dyDescent="0.15">
      <c r="A2171">
        <v>2177</v>
      </c>
      <c r="B2171" t="s">
        <v>3383</v>
      </c>
      <c r="C2171" t="s">
        <v>10019</v>
      </c>
      <c r="D2171" t="s">
        <v>351</v>
      </c>
      <c r="E2171" s="2" t="s">
        <v>230</v>
      </c>
      <c r="F2171" t="s">
        <v>13906</v>
      </c>
      <c r="G2171" s="2" t="s">
        <v>6704</v>
      </c>
      <c r="H2171" t="s">
        <v>13553</v>
      </c>
    </row>
    <row r="2172" spans="1:8" x14ac:dyDescent="0.15">
      <c r="A2172">
        <v>2178</v>
      </c>
      <c r="B2172" t="s">
        <v>3384</v>
      </c>
      <c r="C2172" t="s">
        <v>10020</v>
      </c>
      <c r="D2172" t="s">
        <v>351</v>
      </c>
      <c r="E2172" s="2" t="s">
        <v>230</v>
      </c>
      <c r="F2172" t="s">
        <v>13926</v>
      </c>
      <c r="G2172" s="2" t="s">
        <v>7291</v>
      </c>
      <c r="H2172" t="s">
        <v>13553</v>
      </c>
    </row>
    <row r="2173" spans="1:8" x14ac:dyDescent="0.15">
      <c r="A2173">
        <v>2179</v>
      </c>
      <c r="B2173" t="s">
        <v>3385</v>
      </c>
      <c r="C2173" t="s">
        <v>8546</v>
      </c>
      <c r="D2173" t="s">
        <v>351</v>
      </c>
      <c r="E2173" s="2" t="s">
        <v>230</v>
      </c>
      <c r="F2173" t="s">
        <v>13926</v>
      </c>
      <c r="G2173" s="2" t="s">
        <v>7291</v>
      </c>
      <c r="H2173" t="s">
        <v>13553</v>
      </c>
    </row>
    <row r="2174" spans="1:8" x14ac:dyDescent="0.15">
      <c r="A2174">
        <v>2180</v>
      </c>
      <c r="B2174" t="s">
        <v>3386</v>
      </c>
      <c r="C2174" t="s">
        <v>10021</v>
      </c>
      <c r="D2174" t="s">
        <v>351</v>
      </c>
      <c r="E2174" s="2" t="s">
        <v>230</v>
      </c>
      <c r="F2174" t="s">
        <v>13928</v>
      </c>
      <c r="G2174" s="2" t="s">
        <v>7290</v>
      </c>
      <c r="H2174" t="s">
        <v>13553</v>
      </c>
    </row>
    <row r="2175" spans="1:8" x14ac:dyDescent="0.15">
      <c r="A2175">
        <v>2181</v>
      </c>
      <c r="B2175" t="s">
        <v>3387</v>
      </c>
      <c r="C2175" t="s">
        <v>10022</v>
      </c>
      <c r="D2175" t="s">
        <v>351</v>
      </c>
      <c r="E2175" s="2" t="s">
        <v>230</v>
      </c>
      <c r="F2175" t="s">
        <v>13910</v>
      </c>
      <c r="G2175" s="2" t="s">
        <v>7374</v>
      </c>
      <c r="H2175" t="s">
        <v>13553</v>
      </c>
    </row>
    <row r="2176" spans="1:8" x14ac:dyDescent="0.15">
      <c r="A2176">
        <v>2182</v>
      </c>
      <c r="B2176" t="s">
        <v>3388</v>
      </c>
      <c r="C2176" t="s">
        <v>10023</v>
      </c>
      <c r="D2176" t="s">
        <v>351</v>
      </c>
      <c r="E2176" s="2" t="s">
        <v>230</v>
      </c>
      <c r="F2176" t="s">
        <v>13942</v>
      </c>
      <c r="G2176" s="2" t="s">
        <v>6503</v>
      </c>
      <c r="H2176" t="s">
        <v>13553</v>
      </c>
    </row>
    <row r="2177" spans="1:8" x14ac:dyDescent="0.15">
      <c r="A2177">
        <v>2183</v>
      </c>
      <c r="B2177" t="s">
        <v>3389</v>
      </c>
      <c r="C2177" t="s">
        <v>10024</v>
      </c>
      <c r="D2177" t="s">
        <v>351</v>
      </c>
      <c r="E2177" s="2" t="s">
        <v>230</v>
      </c>
      <c r="F2177" t="s">
        <v>27</v>
      </c>
      <c r="G2177" s="2" t="s">
        <v>6693</v>
      </c>
      <c r="H2177" t="s">
        <v>13553</v>
      </c>
    </row>
    <row r="2178" spans="1:8" x14ac:dyDescent="0.15">
      <c r="A2178">
        <v>2184</v>
      </c>
      <c r="B2178" t="s">
        <v>3390</v>
      </c>
      <c r="C2178" t="s">
        <v>10025</v>
      </c>
      <c r="D2178" t="s">
        <v>351</v>
      </c>
      <c r="E2178" s="2" t="s">
        <v>230</v>
      </c>
      <c r="F2178" t="s">
        <v>13951</v>
      </c>
      <c r="G2178" s="2" t="s">
        <v>6742</v>
      </c>
      <c r="H2178" t="s">
        <v>13553</v>
      </c>
    </row>
    <row r="2179" spans="1:8" x14ac:dyDescent="0.15">
      <c r="A2179">
        <v>2185</v>
      </c>
      <c r="B2179" t="s">
        <v>3391</v>
      </c>
      <c r="C2179" t="s">
        <v>10026</v>
      </c>
      <c r="D2179" t="s">
        <v>351</v>
      </c>
      <c r="E2179" s="2" t="s">
        <v>230</v>
      </c>
      <c r="F2179" t="s">
        <v>13907</v>
      </c>
      <c r="G2179" s="2" t="s">
        <v>6828</v>
      </c>
      <c r="H2179" t="s">
        <v>13553</v>
      </c>
    </row>
    <row r="2180" spans="1:8" x14ac:dyDescent="0.15">
      <c r="A2180">
        <v>2186</v>
      </c>
      <c r="B2180" t="s">
        <v>2631</v>
      </c>
      <c r="C2180" t="s">
        <v>10027</v>
      </c>
      <c r="D2180" t="s">
        <v>351</v>
      </c>
      <c r="E2180" s="2" t="s">
        <v>232</v>
      </c>
      <c r="F2180" t="s">
        <v>13929</v>
      </c>
      <c r="G2180" s="2" t="s">
        <v>6321</v>
      </c>
      <c r="H2180" t="s">
        <v>13553</v>
      </c>
    </row>
    <row r="2181" spans="1:8" x14ac:dyDescent="0.15">
      <c r="A2181">
        <v>2187</v>
      </c>
      <c r="B2181" t="s">
        <v>1777</v>
      </c>
      <c r="C2181" t="s">
        <v>10028</v>
      </c>
      <c r="D2181" t="s">
        <v>351</v>
      </c>
      <c r="E2181" s="2" t="s">
        <v>232</v>
      </c>
      <c r="F2181" t="s">
        <v>13906</v>
      </c>
      <c r="G2181" s="2" t="s">
        <v>7051</v>
      </c>
      <c r="H2181" t="s">
        <v>13553</v>
      </c>
    </row>
    <row r="2182" spans="1:8" x14ac:dyDescent="0.15">
      <c r="A2182">
        <v>2188</v>
      </c>
      <c r="B2182" t="s">
        <v>1783</v>
      </c>
      <c r="C2182" t="s">
        <v>8679</v>
      </c>
      <c r="D2182" t="s">
        <v>351</v>
      </c>
      <c r="E2182" s="2" t="s">
        <v>232</v>
      </c>
      <c r="F2182" t="s">
        <v>13910</v>
      </c>
      <c r="G2182" s="2" t="s">
        <v>6815</v>
      </c>
      <c r="H2182" t="s">
        <v>13553</v>
      </c>
    </row>
    <row r="2183" spans="1:8" x14ac:dyDescent="0.15">
      <c r="A2183">
        <v>2189</v>
      </c>
      <c r="B2183" t="s">
        <v>1778</v>
      </c>
      <c r="C2183" t="s">
        <v>10029</v>
      </c>
      <c r="D2183" t="s">
        <v>351</v>
      </c>
      <c r="E2183" s="2" t="s">
        <v>232</v>
      </c>
      <c r="F2183" t="s">
        <v>13906</v>
      </c>
      <c r="G2183" s="2" t="s">
        <v>7375</v>
      </c>
      <c r="H2183" t="s">
        <v>13553</v>
      </c>
    </row>
    <row r="2184" spans="1:8" x14ac:dyDescent="0.15">
      <c r="A2184">
        <v>2190</v>
      </c>
      <c r="B2184" t="s">
        <v>1779</v>
      </c>
      <c r="C2184" t="s">
        <v>10030</v>
      </c>
      <c r="D2184" t="s">
        <v>351</v>
      </c>
      <c r="E2184" s="2" t="s">
        <v>232</v>
      </c>
      <c r="F2184" t="s">
        <v>13907</v>
      </c>
      <c r="G2184" s="2" t="s">
        <v>7376</v>
      </c>
      <c r="H2184" t="s">
        <v>13553</v>
      </c>
    </row>
    <row r="2185" spans="1:8" x14ac:dyDescent="0.15">
      <c r="A2185">
        <v>2191</v>
      </c>
      <c r="B2185" t="s">
        <v>1780</v>
      </c>
      <c r="C2185" t="s">
        <v>10031</v>
      </c>
      <c r="D2185" t="s">
        <v>351</v>
      </c>
      <c r="E2185" s="2" t="s">
        <v>232</v>
      </c>
      <c r="F2185" t="s">
        <v>13917</v>
      </c>
      <c r="G2185" s="2" t="s">
        <v>7377</v>
      </c>
      <c r="H2185" t="s">
        <v>13553</v>
      </c>
    </row>
    <row r="2186" spans="1:8" x14ac:dyDescent="0.15">
      <c r="A2186">
        <v>2192</v>
      </c>
      <c r="B2186" t="s">
        <v>1781</v>
      </c>
      <c r="C2186" t="s">
        <v>10032</v>
      </c>
      <c r="D2186" t="s">
        <v>351</v>
      </c>
      <c r="E2186" s="2" t="s">
        <v>232</v>
      </c>
      <c r="F2186" t="s">
        <v>13921</v>
      </c>
      <c r="G2186" s="2" t="s">
        <v>7132</v>
      </c>
      <c r="H2186" t="s">
        <v>13553</v>
      </c>
    </row>
    <row r="2187" spans="1:8" x14ac:dyDescent="0.15">
      <c r="A2187">
        <v>2193</v>
      </c>
      <c r="B2187" t="s">
        <v>1782</v>
      </c>
      <c r="C2187" t="s">
        <v>10033</v>
      </c>
      <c r="D2187" t="s">
        <v>351</v>
      </c>
      <c r="E2187" s="2" t="s">
        <v>232</v>
      </c>
      <c r="F2187" t="s">
        <v>13907</v>
      </c>
      <c r="G2187" s="2" t="s">
        <v>7378</v>
      </c>
      <c r="H2187" t="s">
        <v>13553</v>
      </c>
    </row>
    <row r="2188" spans="1:8" x14ac:dyDescent="0.15">
      <c r="A2188">
        <v>2194</v>
      </c>
      <c r="B2188" t="s">
        <v>1784</v>
      </c>
      <c r="C2188" t="s">
        <v>10034</v>
      </c>
      <c r="D2188" t="s">
        <v>351</v>
      </c>
      <c r="E2188" s="2" t="s">
        <v>232</v>
      </c>
      <c r="F2188" t="s">
        <v>13910</v>
      </c>
      <c r="G2188" s="2" t="s">
        <v>6257</v>
      </c>
      <c r="H2188" t="s">
        <v>13553</v>
      </c>
    </row>
    <row r="2189" spans="1:8" x14ac:dyDescent="0.15">
      <c r="A2189">
        <v>2195</v>
      </c>
      <c r="B2189" t="s">
        <v>3377</v>
      </c>
      <c r="C2189" t="s">
        <v>10035</v>
      </c>
      <c r="D2189" t="s">
        <v>351</v>
      </c>
      <c r="E2189" s="2" t="s">
        <v>231</v>
      </c>
      <c r="F2189" t="s">
        <v>13927</v>
      </c>
      <c r="G2189" s="2" t="s">
        <v>6399</v>
      </c>
      <c r="H2189" t="s">
        <v>13553</v>
      </c>
    </row>
    <row r="2190" spans="1:8" x14ac:dyDescent="0.15">
      <c r="A2190">
        <v>2196</v>
      </c>
      <c r="B2190" t="s">
        <v>3378</v>
      </c>
      <c r="C2190" t="s">
        <v>10036</v>
      </c>
      <c r="D2190" t="s">
        <v>351</v>
      </c>
      <c r="E2190" s="2" t="s">
        <v>231</v>
      </c>
      <c r="F2190" t="s">
        <v>13927</v>
      </c>
      <c r="G2190" s="2" t="s">
        <v>6270</v>
      </c>
      <c r="H2190" t="s">
        <v>13553</v>
      </c>
    </row>
    <row r="2191" spans="1:8" x14ac:dyDescent="0.15">
      <c r="A2191">
        <v>2197</v>
      </c>
      <c r="B2191" t="s">
        <v>2630</v>
      </c>
      <c r="C2191" t="s">
        <v>10037</v>
      </c>
      <c r="D2191" t="s">
        <v>351</v>
      </c>
      <c r="E2191" s="2" t="s">
        <v>231</v>
      </c>
      <c r="F2191" t="s">
        <v>13906</v>
      </c>
      <c r="G2191" s="2" t="s">
        <v>7379</v>
      </c>
      <c r="H2191" t="s">
        <v>13553</v>
      </c>
    </row>
    <row r="2192" spans="1:8" x14ac:dyDescent="0.15">
      <c r="A2192">
        <v>2198</v>
      </c>
      <c r="B2192" t="s">
        <v>3379</v>
      </c>
      <c r="C2192" t="s">
        <v>10038</v>
      </c>
      <c r="D2192" t="s">
        <v>351</v>
      </c>
      <c r="E2192" s="2" t="s">
        <v>231</v>
      </c>
      <c r="F2192" t="s">
        <v>13917</v>
      </c>
      <c r="G2192" s="2" t="s">
        <v>6546</v>
      </c>
      <c r="H2192" t="s">
        <v>13553</v>
      </c>
    </row>
    <row r="2193" spans="1:8" x14ac:dyDescent="0.15">
      <c r="A2193">
        <v>2199</v>
      </c>
      <c r="B2193" t="s">
        <v>2629</v>
      </c>
      <c r="C2193" t="s">
        <v>10039</v>
      </c>
      <c r="D2193" t="s">
        <v>351</v>
      </c>
      <c r="E2193" s="2" t="s">
        <v>231</v>
      </c>
      <c r="F2193" t="s">
        <v>13910</v>
      </c>
      <c r="G2193" s="2" t="s">
        <v>6322</v>
      </c>
      <c r="H2193" t="s">
        <v>13553</v>
      </c>
    </row>
    <row r="2194" spans="1:8" x14ac:dyDescent="0.15">
      <c r="A2194">
        <v>2200</v>
      </c>
      <c r="B2194" t="s">
        <v>4129</v>
      </c>
      <c r="C2194" t="s">
        <v>10040</v>
      </c>
      <c r="D2194" t="s">
        <v>351</v>
      </c>
      <c r="E2194" s="2" t="s">
        <v>230</v>
      </c>
      <c r="F2194" t="s">
        <v>13938</v>
      </c>
      <c r="G2194" s="2" t="s">
        <v>7380</v>
      </c>
      <c r="H2194" t="s">
        <v>13553</v>
      </c>
    </row>
    <row r="2195" spans="1:8" x14ac:dyDescent="0.15">
      <c r="A2195">
        <v>2201</v>
      </c>
      <c r="B2195" t="s">
        <v>4130</v>
      </c>
      <c r="C2195" t="s">
        <v>10041</v>
      </c>
      <c r="D2195" t="s">
        <v>351</v>
      </c>
      <c r="E2195" s="2" t="s">
        <v>230</v>
      </c>
      <c r="F2195" t="s">
        <v>13924</v>
      </c>
      <c r="G2195" s="2" t="s">
        <v>7342</v>
      </c>
      <c r="H2195" t="s">
        <v>13553</v>
      </c>
    </row>
    <row r="2196" spans="1:8" x14ac:dyDescent="0.15">
      <c r="A2196">
        <v>2202</v>
      </c>
      <c r="B2196" t="s">
        <v>4131</v>
      </c>
      <c r="C2196" t="s">
        <v>10042</v>
      </c>
      <c r="D2196" t="s">
        <v>351</v>
      </c>
      <c r="E2196" s="2" t="s">
        <v>230</v>
      </c>
      <c r="F2196" t="s">
        <v>13906</v>
      </c>
      <c r="G2196" s="2" t="s">
        <v>6430</v>
      </c>
      <c r="H2196" t="s">
        <v>13553</v>
      </c>
    </row>
    <row r="2197" spans="1:8" x14ac:dyDescent="0.15">
      <c r="A2197">
        <v>2203</v>
      </c>
      <c r="B2197" t="s">
        <v>4132</v>
      </c>
      <c r="C2197" t="s">
        <v>10043</v>
      </c>
      <c r="D2197" t="s">
        <v>351</v>
      </c>
      <c r="E2197" s="2" t="s">
        <v>230</v>
      </c>
      <c r="F2197" t="s">
        <v>13927</v>
      </c>
      <c r="G2197" s="2" t="s">
        <v>7063</v>
      </c>
      <c r="H2197" t="s">
        <v>13553</v>
      </c>
    </row>
    <row r="2198" spans="1:8" x14ac:dyDescent="0.15">
      <c r="A2198">
        <v>2204</v>
      </c>
      <c r="B2198" t="s">
        <v>4646</v>
      </c>
      <c r="C2198" t="s">
        <v>10044</v>
      </c>
      <c r="D2198" t="s">
        <v>351</v>
      </c>
      <c r="E2198" s="2" t="s">
        <v>230</v>
      </c>
      <c r="F2198" t="s">
        <v>13917</v>
      </c>
      <c r="G2198" s="2" t="s">
        <v>7381</v>
      </c>
      <c r="H2198" t="s">
        <v>13553</v>
      </c>
    </row>
    <row r="2199" spans="1:8" x14ac:dyDescent="0.15">
      <c r="A2199">
        <v>2205</v>
      </c>
      <c r="B2199" t="s">
        <v>4647</v>
      </c>
      <c r="C2199" t="s">
        <v>10045</v>
      </c>
      <c r="D2199" t="s">
        <v>351</v>
      </c>
      <c r="E2199" s="2" t="s">
        <v>7855</v>
      </c>
      <c r="F2199" t="s">
        <v>13922</v>
      </c>
      <c r="G2199" s="2" t="s">
        <v>7382</v>
      </c>
      <c r="H2199" t="s">
        <v>13553</v>
      </c>
    </row>
    <row r="2200" spans="1:8" x14ac:dyDescent="0.15">
      <c r="A2200">
        <v>2206</v>
      </c>
      <c r="B2200" t="s">
        <v>4648</v>
      </c>
      <c r="C2200" t="s">
        <v>10046</v>
      </c>
      <c r="D2200" t="s">
        <v>351</v>
      </c>
      <c r="E2200" s="2" t="s">
        <v>7855</v>
      </c>
      <c r="F2200" t="s">
        <v>13907</v>
      </c>
      <c r="G2200" s="2" t="s">
        <v>7100</v>
      </c>
      <c r="H2200" t="s">
        <v>13553</v>
      </c>
    </row>
    <row r="2201" spans="1:8" x14ac:dyDescent="0.15">
      <c r="A2201">
        <v>2207</v>
      </c>
      <c r="B2201" t="s">
        <v>4649</v>
      </c>
      <c r="C2201" t="s">
        <v>10047</v>
      </c>
      <c r="D2201" t="s">
        <v>351</v>
      </c>
      <c r="E2201" s="2" t="s">
        <v>7855</v>
      </c>
      <c r="F2201" t="s">
        <v>13907</v>
      </c>
      <c r="G2201" s="2" t="s">
        <v>7383</v>
      </c>
      <c r="H2201" t="s">
        <v>13553</v>
      </c>
    </row>
    <row r="2202" spans="1:8" x14ac:dyDescent="0.15">
      <c r="A2202">
        <v>2208</v>
      </c>
      <c r="B2202" t="s">
        <v>4650</v>
      </c>
      <c r="C2202" t="s">
        <v>10048</v>
      </c>
      <c r="D2202" t="s">
        <v>351</v>
      </c>
      <c r="E2202" s="2" t="s">
        <v>7855</v>
      </c>
      <c r="F2202" t="s">
        <v>13917</v>
      </c>
      <c r="G2202" s="2" t="s">
        <v>6360</v>
      </c>
      <c r="H2202" t="s">
        <v>13553</v>
      </c>
    </row>
    <row r="2203" spans="1:8" x14ac:dyDescent="0.15">
      <c r="A2203">
        <v>2209</v>
      </c>
      <c r="B2203" t="s">
        <v>4651</v>
      </c>
      <c r="C2203" t="s">
        <v>10049</v>
      </c>
      <c r="D2203" t="s">
        <v>351</v>
      </c>
      <c r="E2203" s="2" t="s">
        <v>7855</v>
      </c>
      <c r="F2203" t="s">
        <v>13950</v>
      </c>
      <c r="G2203" s="2" t="s">
        <v>7383</v>
      </c>
      <c r="H2203" t="s">
        <v>13553</v>
      </c>
    </row>
    <row r="2204" spans="1:8" x14ac:dyDescent="0.15">
      <c r="A2204">
        <v>2210</v>
      </c>
      <c r="B2204" t="s">
        <v>1799</v>
      </c>
      <c r="C2204" t="s">
        <v>10050</v>
      </c>
      <c r="D2204" t="s">
        <v>351</v>
      </c>
      <c r="E2204" s="2" t="s">
        <v>7855</v>
      </c>
      <c r="F2204" t="s">
        <v>13922</v>
      </c>
      <c r="G2204" s="2" t="s">
        <v>7384</v>
      </c>
      <c r="H2204" t="s">
        <v>13553</v>
      </c>
    </row>
    <row r="2205" spans="1:8" x14ac:dyDescent="0.15">
      <c r="A2205">
        <v>2211</v>
      </c>
      <c r="B2205" t="s">
        <v>4652</v>
      </c>
      <c r="C2205" t="s">
        <v>10051</v>
      </c>
      <c r="D2205" t="s">
        <v>351</v>
      </c>
      <c r="E2205" s="2" t="s">
        <v>7855</v>
      </c>
      <c r="F2205" t="s">
        <v>13929</v>
      </c>
      <c r="G2205" s="2" t="s">
        <v>7385</v>
      </c>
      <c r="H2205" t="s">
        <v>13553</v>
      </c>
    </row>
    <row r="2206" spans="1:8" x14ac:dyDescent="0.15">
      <c r="A2206">
        <v>2212</v>
      </c>
      <c r="B2206" t="s">
        <v>4653</v>
      </c>
      <c r="C2206" t="s">
        <v>10052</v>
      </c>
      <c r="D2206" t="s">
        <v>351</v>
      </c>
      <c r="E2206" s="2" t="s">
        <v>7855</v>
      </c>
      <c r="F2206" t="s">
        <v>13951</v>
      </c>
      <c r="G2206" s="2" t="s">
        <v>7386</v>
      </c>
      <c r="H2206" t="s">
        <v>13553</v>
      </c>
    </row>
    <row r="2207" spans="1:8" x14ac:dyDescent="0.15">
      <c r="A2207">
        <v>2213</v>
      </c>
      <c r="B2207" t="s">
        <v>4654</v>
      </c>
      <c r="C2207" t="s">
        <v>10053</v>
      </c>
      <c r="D2207" t="s">
        <v>351</v>
      </c>
      <c r="E2207" s="2" t="s">
        <v>7855</v>
      </c>
      <c r="F2207" t="s">
        <v>13917</v>
      </c>
      <c r="G2207" s="2" t="s">
        <v>7239</v>
      </c>
      <c r="H2207" t="s">
        <v>13553</v>
      </c>
    </row>
    <row r="2208" spans="1:8" x14ac:dyDescent="0.15">
      <c r="A2208">
        <v>2214</v>
      </c>
      <c r="B2208" t="s">
        <v>4655</v>
      </c>
      <c r="C2208" t="s">
        <v>10054</v>
      </c>
      <c r="D2208" t="s">
        <v>351</v>
      </c>
      <c r="E2208" s="2" t="s">
        <v>7855</v>
      </c>
      <c r="F2208" t="s">
        <v>13915</v>
      </c>
      <c r="G2208" s="2" t="s">
        <v>7387</v>
      </c>
      <c r="H2208" t="s">
        <v>13553</v>
      </c>
    </row>
    <row r="2209" spans="1:8" x14ac:dyDescent="0.15">
      <c r="A2209">
        <v>2215</v>
      </c>
      <c r="B2209" t="s">
        <v>4656</v>
      </c>
      <c r="C2209" t="s">
        <v>10055</v>
      </c>
      <c r="D2209" t="s">
        <v>351</v>
      </c>
      <c r="E2209" s="2" t="s">
        <v>7855</v>
      </c>
      <c r="F2209" t="s">
        <v>13915</v>
      </c>
      <c r="G2209" s="2" t="s">
        <v>6437</v>
      </c>
      <c r="H2209" t="s">
        <v>13553</v>
      </c>
    </row>
    <row r="2210" spans="1:8" x14ac:dyDescent="0.15">
      <c r="A2210">
        <v>2216</v>
      </c>
      <c r="B2210" t="s">
        <v>4657</v>
      </c>
      <c r="C2210" t="s">
        <v>10056</v>
      </c>
      <c r="D2210" t="s">
        <v>351</v>
      </c>
      <c r="E2210" s="2" t="s">
        <v>7855</v>
      </c>
      <c r="F2210" t="s">
        <v>13927</v>
      </c>
      <c r="G2210" s="2" t="s">
        <v>7388</v>
      </c>
      <c r="H2210" t="s">
        <v>13553</v>
      </c>
    </row>
    <row r="2211" spans="1:8" x14ac:dyDescent="0.15">
      <c r="A2211">
        <v>2217</v>
      </c>
      <c r="B2211" t="s">
        <v>4658</v>
      </c>
      <c r="C2211" t="s">
        <v>10057</v>
      </c>
      <c r="D2211" t="s">
        <v>351</v>
      </c>
      <c r="E2211" s="2" t="s">
        <v>7855</v>
      </c>
      <c r="F2211" t="s">
        <v>13906</v>
      </c>
      <c r="G2211" s="2" t="s">
        <v>6440</v>
      </c>
      <c r="H2211" t="s">
        <v>13553</v>
      </c>
    </row>
    <row r="2212" spans="1:8" x14ac:dyDescent="0.15">
      <c r="A2212">
        <v>2218</v>
      </c>
      <c r="B2212" t="s">
        <v>4659</v>
      </c>
      <c r="C2212" t="s">
        <v>10058</v>
      </c>
      <c r="D2212" t="s">
        <v>351</v>
      </c>
      <c r="E2212" s="2" t="s">
        <v>7855</v>
      </c>
      <c r="F2212" t="s">
        <v>13931</v>
      </c>
      <c r="G2212" s="2" t="s">
        <v>6436</v>
      </c>
      <c r="H2212" t="s">
        <v>13553</v>
      </c>
    </row>
    <row r="2213" spans="1:8" x14ac:dyDescent="0.15">
      <c r="A2213">
        <v>2219</v>
      </c>
      <c r="B2213" t="s">
        <v>4660</v>
      </c>
      <c r="C2213" t="s">
        <v>10059</v>
      </c>
      <c r="D2213" t="s">
        <v>351</v>
      </c>
      <c r="E2213" s="2" t="s">
        <v>7855</v>
      </c>
      <c r="F2213" t="s">
        <v>13906</v>
      </c>
      <c r="G2213" s="2" t="s">
        <v>7384</v>
      </c>
      <c r="H2213" t="s">
        <v>13553</v>
      </c>
    </row>
    <row r="2214" spans="1:8" x14ac:dyDescent="0.15">
      <c r="A2214">
        <v>2220</v>
      </c>
      <c r="B2214" t="s">
        <v>4661</v>
      </c>
      <c r="C2214" t="s">
        <v>10060</v>
      </c>
      <c r="D2214" t="s">
        <v>351</v>
      </c>
      <c r="E2214" s="2" t="s">
        <v>7855</v>
      </c>
      <c r="F2214" t="s">
        <v>13907</v>
      </c>
      <c r="G2214" s="2" t="s">
        <v>7389</v>
      </c>
      <c r="H2214" t="s">
        <v>13553</v>
      </c>
    </row>
    <row r="2215" spans="1:8" x14ac:dyDescent="0.15">
      <c r="A2215">
        <v>2221</v>
      </c>
      <c r="B2215" t="s">
        <v>4662</v>
      </c>
      <c r="C2215" t="s">
        <v>10061</v>
      </c>
      <c r="D2215" t="s">
        <v>351</v>
      </c>
      <c r="E2215" s="2" t="s">
        <v>7855</v>
      </c>
      <c r="F2215" t="s">
        <v>13935</v>
      </c>
      <c r="G2215" s="2" t="s">
        <v>6946</v>
      </c>
      <c r="H2215" t="s">
        <v>13553</v>
      </c>
    </row>
    <row r="2216" spans="1:8" x14ac:dyDescent="0.15">
      <c r="A2216">
        <v>2222</v>
      </c>
      <c r="B2216" t="s">
        <v>1654</v>
      </c>
      <c r="C2216" t="s">
        <v>10062</v>
      </c>
      <c r="D2216" t="s">
        <v>388</v>
      </c>
      <c r="E2216" s="2" t="s">
        <v>232</v>
      </c>
      <c r="F2216" t="s">
        <v>13929</v>
      </c>
      <c r="G2216" s="2">
        <v>980621</v>
      </c>
      <c r="H2216" t="s">
        <v>13553</v>
      </c>
    </row>
    <row r="2217" spans="1:8" x14ac:dyDescent="0.15">
      <c r="A2217">
        <v>2223</v>
      </c>
      <c r="B2217" t="s">
        <v>1655</v>
      </c>
      <c r="C2217" t="s">
        <v>10063</v>
      </c>
      <c r="D2217" t="s">
        <v>388</v>
      </c>
      <c r="E2217" s="2" t="s">
        <v>232</v>
      </c>
      <c r="F2217" t="s">
        <v>13919</v>
      </c>
      <c r="G2217" s="2">
        <v>980720</v>
      </c>
      <c r="H2217" t="s">
        <v>13553</v>
      </c>
    </row>
    <row r="2218" spans="1:8" x14ac:dyDescent="0.15">
      <c r="A2218">
        <v>2224</v>
      </c>
      <c r="B2218" t="s">
        <v>1656</v>
      </c>
      <c r="C2218" t="s">
        <v>10064</v>
      </c>
      <c r="D2218" t="s">
        <v>388</v>
      </c>
      <c r="E2218" s="2" t="s">
        <v>232</v>
      </c>
      <c r="F2218" t="s">
        <v>13910</v>
      </c>
      <c r="G2218" s="2">
        <v>980718</v>
      </c>
      <c r="H2218" t="s">
        <v>13553</v>
      </c>
    </row>
    <row r="2219" spans="1:8" x14ac:dyDescent="0.15">
      <c r="A2219">
        <v>2225</v>
      </c>
      <c r="B2219" t="s">
        <v>1657</v>
      </c>
      <c r="C2219" t="s">
        <v>10065</v>
      </c>
      <c r="D2219" t="s">
        <v>388</v>
      </c>
      <c r="E2219" s="2" t="s">
        <v>232</v>
      </c>
      <c r="F2219" t="s">
        <v>13937</v>
      </c>
      <c r="G2219" s="2" t="s">
        <v>6572</v>
      </c>
      <c r="H2219" t="s">
        <v>13553</v>
      </c>
    </row>
    <row r="2220" spans="1:8" x14ac:dyDescent="0.15">
      <c r="A2220">
        <v>2226</v>
      </c>
      <c r="B2220" t="s">
        <v>1658</v>
      </c>
      <c r="C2220" t="s">
        <v>10066</v>
      </c>
      <c r="D2220" t="s">
        <v>388</v>
      </c>
      <c r="E2220" s="2" t="s">
        <v>232</v>
      </c>
      <c r="F2220" t="s">
        <v>13915</v>
      </c>
      <c r="G2220" s="2">
        <v>980819</v>
      </c>
      <c r="H2220" t="s">
        <v>13553</v>
      </c>
    </row>
    <row r="2221" spans="1:8" x14ac:dyDescent="0.15">
      <c r="A2221">
        <v>2227</v>
      </c>
      <c r="B2221" t="s">
        <v>1659</v>
      </c>
      <c r="C2221" t="s">
        <v>10067</v>
      </c>
      <c r="D2221" t="s">
        <v>388</v>
      </c>
      <c r="E2221" s="2" t="s">
        <v>232</v>
      </c>
      <c r="F2221" t="s">
        <v>13913</v>
      </c>
      <c r="G2221" s="2">
        <v>981202</v>
      </c>
      <c r="H2221" t="s">
        <v>13553</v>
      </c>
    </row>
    <row r="2222" spans="1:8" x14ac:dyDescent="0.15">
      <c r="A2222">
        <v>2228</v>
      </c>
      <c r="B2222" t="s">
        <v>1660</v>
      </c>
      <c r="C2222" t="s">
        <v>10068</v>
      </c>
      <c r="D2222" t="s">
        <v>388</v>
      </c>
      <c r="E2222" s="2" t="s">
        <v>232</v>
      </c>
      <c r="F2222" t="s">
        <v>13907</v>
      </c>
      <c r="G2222" s="2">
        <v>980423</v>
      </c>
      <c r="H2222" t="s">
        <v>13553</v>
      </c>
    </row>
    <row r="2223" spans="1:8" x14ac:dyDescent="0.15">
      <c r="A2223">
        <v>2229</v>
      </c>
      <c r="B2223" t="s">
        <v>1661</v>
      </c>
      <c r="C2223" t="s">
        <v>10069</v>
      </c>
      <c r="D2223" t="s">
        <v>388</v>
      </c>
      <c r="E2223" s="2" t="s">
        <v>232</v>
      </c>
      <c r="F2223" t="s">
        <v>13912</v>
      </c>
      <c r="G2223" s="2">
        <v>980815</v>
      </c>
      <c r="H2223" t="s">
        <v>13553</v>
      </c>
    </row>
    <row r="2224" spans="1:8" x14ac:dyDescent="0.15">
      <c r="A2224">
        <v>2230</v>
      </c>
      <c r="B2224" t="s">
        <v>1662</v>
      </c>
      <c r="C2224" t="s">
        <v>10070</v>
      </c>
      <c r="D2224" t="s">
        <v>388</v>
      </c>
      <c r="E2224" s="2" t="s">
        <v>232</v>
      </c>
      <c r="F2224" t="s">
        <v>13920</v>
      </c>
      <c r="G2224" s="2">
        <v>980429</v>
      </c>
      <c r="H2224" t="s">
        <v>13553</v>
      </c>
    </row>
    <row r="2225" spans="1:8" x14ac:dyDescent="0.15">
      <c r="A2225">
        <v>2231</v>
      </c>
      <c r="B2225" t="s">
        <v>1663</v>
      </c>
      <c r="C2225" t="s">
        <v>10071</v>
      </c>
      <c r="D2225" t="s">
        <v>388</v>
      </c>
      <c r="E2225" s="2" t="s">
        <v>231</v>
      </c>
      <c r="F2225" t="s">
        <v>13910</v>
      </c>
      <c r="G2225" s="2">
        <v>991027</v>
      </c>
      <c r="H2225" t="s">
        <v>13553</v>
      </c>
    </row>
    <row r="2226" spans="1:8" x14ac:dyDescent="0.15">
      <c r="A2226">
        <v>2232</v>
      </c>
      <c r="B2226" t="s">
        <v>1664</v>
      </c>
      <c r="C2226" t="s">
        <v>10072</v>
      </c>
      <c r="D2226" t="s">
        <v>388</v>
      </c>
      <c r="E2226" s="2" t="s">
        <v>231</v>
      </c>
      <c r="F2226" t="s">
        <v>13915</v>
      </c>
      <c r="G2226" s="2">
        <v>990623</v>
      </c>
      <c r="H2226" t="s">
        <v>13553</v>
      </c>
    </row>
    <row r="2227" spans="1:8" x14ac:dyDescent="0.15">
      <c r="A2227">
        <v>2233</v>
      </c>
      <c r="B2227" t="s">
        <v>1665</v>
      </c>
      <c r="C2227" t="s">
        <v>10073</v>
      </c>
      <c r="D2227" t="s">
        <v>388</v>
      </c>
      <c r="E2227" s="2" t="s">
        <v>231</v>
      </c>
      <c r="F2227" t="s">
        <v>13917</v>
      </c>
      <c r="G2227" s="2">
        <v>990719</v>
      </c>
      <c r="H2227" t="s">
        <v>13553</v>
      </c>
    </row>
    <row r="2228" spans="1:8" x14ac:dyDescent="0.15">
      <c r="A2228">
        <v>2234</v>
      </c>
      <c r="B2228" t="s">
        <v>1666</v>
      </c>
      <c r="C2228" t="s">
        <v>10074</v>
      </c>
      <c r="D2228" t="s">
        <v>388</v>
      </c>
      <c r="E2228" s="2" t="s">
        <v>231</v>
      </c>
      <c r="F2228" t="s">
        <v>13926</v>
      </c>
      <c r="G2228" s="2">
        <v>991027</v>
      </c>
      <c r="H2228" t="s">
        <v>13553</v>
      </c>
    </row>
    <row r="2229" spans="1:8" x14ac:dyDescent="0.15">
      <c r="A2229">
        <v>2235</v>
      </c>
      <c r="B2229" t="s">
        <v>1667</v>
      </c>
      <c r="C2229" t="s">
        <v>10075</v>
      </c>
      <c r="D2229" t="s">
        <v>388</v>
      </c>
      <c r="E2229" s="2" t="s">
        <v>231</v>
      </c>
      <c r="F2229" t="s">
        <v>13910</v>
      </c>
      <c r="G2229" s="2">
        <v>990716</v>
      </c>
      <c r="H2229" t="s">
        <v>13553</v>
      </c>
    </row>
    <row r="2230" spans="1:8" x14ac:dyDescent="0.15">
      <c r="A2230">
        <v>2236</v>
      </c>
      <c r="B2230" t="s">
        <v>1669</v>
      </c>
      <c r="C2230" t="s">
        <v>10076</v>
      </c>
      <c r="D2230" t="s">
        <v>388</v>
      </c>
      <c r="E2230" s="2" t="s">
        <v>231</v>
      </c>
      <c r="F2230" t="s">
        <v>13945</v>
      </c>
      <c r="G2230" s="2" t="s">
        <v>7111</v>
      </c>
      <c r="H2230" t="s">
        <v>13553</v>
      </c>
    </row>
    <row r="2231" spans="1:8" x14ac:dyDescent="0.15">
      <c r="A2231">
        <v>2237</v>
      </c>
      <c r="B2231" t="s">
        <v>1670</v>
      </c>
      <c r="C2231" t="s">
        <v>10077</v>
      </c>
      <c r="D2231" t="s">
        <v>388</v>
      </c>
      <c r="E2231" s="2" t="s">
        <v>231</v>
      </c>
      <c r="F2231" t="s">
        <v>13929</v>
      </c>
      <c r="G2231" s="2" t="s">
        <v>6403</v>
      </c>
      <c r="H2231" t="s">
        <v>13553</v>
      </c>
    </row>
    <row r="2232" spans="1:8" x14ac:dyDescent="0.15">
      <c r="A2232">
        <v>2238</v>
      </c>
      <c r="B2232" t="s">
        <v>1671</v>
      </c>
      <c r="C2232" t="s">
        <v>10078</v>
      </c>
      <c r="D2232" t="s">
        <v>388</v>
      </c>
      <c r="E2232" s="2" t="s">
        <v>231</v>
      </c>
      <c r="F2232" t="s">
        <v>13917</v>
      </c>
      <c r="G2232" s="2">
        <v>990514</v>
      </c>
      <c r="H2232" t="s">
        <v>13553</v>
      </c>
    </row>
    <row r="2233" spans="1:8" x14ac:dyDescent="0.15">
      <c r="A2233">
        <v>2239</v>
      </c>
      <c r="B2233" t="s">
        <v>3138</v>
      </c>
      <c r="C2233" t="s">
        <v>10079</v>
      </c>
      <c r="D2233" t="s">
        <v>388</v>
      </c>
      <c r="E2233" s="2" t="s">
        <v>230</v>
      </c>
      <c r="F2233" t="s">
        <v>13935</v>
      </c>
      <c r="G2233" s="2" t="s">
        <v>6557</v>
      </c>
      <c r="H2233" t="s">
        <v>13553</v>
      </c>
    </row>
    <row r="2234" spans="1:8" x14ac:dyDescent="0.15">
      <c r="A2234">
        <v>2240</v>
      </c>
      <c r="B2234" t="s">
        <v>3139</v>
      </c>
      <c r="C2234" t="s">
        <v>10080</v>
      </c>
      <c r="D2234" t="s">
        <v>388</v>
      </c>
      <c r="E2234" s="2" t="s">
        <v>230</v>
      </c>
      <c r="F2234" t="s">
        <v>13927</v>
      </c>
      <c r="G2234" s="2" t="s">
        <v>6874</v>
      </c>
      <c r="H2234" t="s">
        <v>13553</v>
      </c>
    </row>
    <row r="2235" spans="1:8" x14ac:dyDescent="0.15">
      <c r="A2235">
        <v>2241</v>
      </c>
      <c r="B2235" t="s">
        <v>3140</v>
      </c>
      <c r="C2235" t="s">
        <v>10081</v>
      </c>
      <c r="D2235" t="s">
        <v>388</v>
      </c>
      <c r="E2235" s="2" t="s">
        <v>230</v>
      </c>
      <c r="F2235" t="s">
        <v>13910</v>
      </c>
      <c r="G2235" s="2" t="s">
        <v>7284</v>
      </c>
      <c r="H2235" t="s">
        <v>13553</v>
      </c>
    </row>
    <row r="2236" spans="1:8" x14ac:dyDescent="0.15">
      <c r="A2236">
        <v>2242</v>
      </c>
      <c r="B2236" t="s">
        <v>3141</v>
      </c>
      <c r="C2236" t="s">
        <v>10082</v>
      </c>
      <c r="D2236" t="s">
        <v>388</v>
      </c>
      <c r="E2236" s="2" t="s">
        <v>230</v>
      </c>
      <c r="F2236" t="s">
        <v>13915</v>
      </c>
      <c r="G2236" s="2" t="s">
        <v>7247</v>
      </c>
      <c r="H2236" t="s">
        <v>13553</v>
      </c>
    </row>
    <row r="2237" spans="1:8" x14ac:dyDescent="0.15">
      <c r="A2237">
        <v>2243</v>
      </c>
      <c r="B2237" t="s">
        <v>3142</v>
      </c>
      <c r="C2237" t="s">
        <v>10083</v>
      </c>
      <c r="D2237" t="s">
        <v>388</v>
      </c>
      <c r="E2237" s="2" t="s">
        <v>230</v>
      </c>
      <c r="F2237" t="s">
        <v>13916</v>
      </c>
      <c r="G2237" s="2" t="s">
        <v>6354</v>
      </c>
      <c r="H2237" t="s">
        <v>13553</v>
      </c>
    </row>
    <row r="2238" spans="1:8" x14ac:dyDescent="0.15">
      <c r="A2238">
        <v>2244</v>
      </c>
      <c r="B2238" t="s">
        <v>3143</v>
      </c>
      <c r="C2238" t="s">
        <v>10084</v>
      </c>
      <c r="D2238" t="s">
        <v>388</v>
      </c>
      <c r="E2238" s="2" t="s">
        <v>230</v>
      </c>
      <c r="F2238" t="s">
        <v>13931</v>
      </c>
      <c r="G2238" s="2" t="s">
        <v>7238</v>
      </c>
      <c r="H2238" t="s">
        <v>13553</v>
      </c>
    </row>
    <row r="2239" spans="1:8" x14ac:dyDescent="0.15">
      <c r="A2239">
        <v>2245</v>
      </c>
      <c r="B2239" t="s">
        <v>3144</v>
      </c>
      <c r="C2239" t="s">
        <v>10085</v>
      </c>
      <c r="D2239" t="s">
        <v>388</v>
      </c>
      <c r="E2239" s="2" t="s">
        <v>230</v>
      </c>
      <c r="F2239" t="s">
        <v>13920</v>
      </c>
      <c r="G2239" s="2" t="s">
        <v>7148</v>
      </c>
      <c r="H2239" t="s">
        <v>13553</v>
      </c>
    </row>
    <row r="2240" spans="1:8" x14ac:dyDescent="0.15">
      <c r="A2240">
        <v>2246</v>
      </c>
      <c r="B2240" t="s">
        <v>3145</v>
      </c>
      <c r="C2240" t="s">
        <v>10086</v>
      </c>
      <c r="D2240" t="s">
        <v>388</v>
      </c>
      <c r="E2240" s="2" t="s">
        <v>230</v>
      </c>
      <c r="F2240" t="s">
        <v>13906</v>
      </c>
      <c r="G2240" s="2" t="s">
        <v>6428</v>
      </c>
      <c r="H2240" t="s">
        <v>13553</v>
      </c>
    </row>
    <row r="2241" spans="1:8" x14ac:dyDescent="0.15">
      <c r="A2241">
        <v>2247</v>
      </c>
      <c r="B2241" t="s">
        <v>3146</v>
      </c>
      <c r="C2241" t="s">
        <v>10087</v>
      </c>
      <c r="D2241" t="s">
        <v>388</v>
      </c>
      <c r="E2241" s="2" t="s">
        <v>230</v>
      </c>
      <c r="F2241" t="s">
        <v>13945</v>
      </c>
      <c r="G2241" s="2" t="s">
        <v>7390</v>
      </c>
      <c r="H2241" t="s">
        <v>13553</v>
      </c>
    </row>
    <row r="2242" spans="1:8" x14ac:dyDescent="0.15">
      <c r="A2242">
        <v>2248</v>
      </c>
      <c r="B2242" t="s">
        <v>3147</v>
      </c>
      <c r="C2242" t="s">
        <v>10088</v>
      </c>
      <c r="D2242" t="s">
        <v>388</v>
      </c>
      <c r="E2242" s="2" t="s">
        <v>230</v>
      </c>
      <c r="F2242" t="s">
        <v>13917</v>
      </c>
      <c r="G2242" s="2" t="s">
        <v>6499</v>
      </c>
      <c r="H2242" t="s">
        <v>13553</v>
      </c>
    </row>
    <row r="2243" spans="1:8" x14ac:dyDescent="0.15">
      <c r="A2243">
        <v>2249</v>
      </c>
      <c r="B2243" t="s">
        <v>3148</v>
      </c>
      <c r="C2243" t="s">
        <v>10089</v>
      </c>
      <c r="D2243" t="s">
        <v>388</v>
      </c>
      <c r="E2243" s="2" t="s">
        <v>230</v>
      </c>
      <c r="F2243" t="s">
        <v>13913</v>
      </c>
      <c r="G2243" s="2" t="s">
        <v>7391</v>
      </c>
      <c r="H2243" t="s">
        <v>13553</v>
      </c>
    </row>
    <row r="2244" spans="1:8" x14ac:dyDescent="0.15">
      <c r="A2244">
        <v>2250</v>
      </c>
      <c r="B2244" t="s">
        <v>3149</v>
      </c>
      <c r="C2244" t="s">
        <v>10090</v>
      </c>
      <c r="D2244" t="s">
        <v>388</v>
      </c>
      <c r="E2244" s="2" t="s">
        <v>230</v>
      </c>
      <c r="F2244" t="s">
        <v>13907</v>
      </c>
      <c r="G2244" s="2" t="s">
        <v>6498</v>
      </c>
      <c r="H2244" t="s">
        <v>13553</v>
      </c>
    </row>
    <row r="2245" spans="1:8" x14ac:dyDescent="0.15">
      <c r="A2245">
        <v>2251</v>
      </c>
      <c r="B2245" t="s">
        <v>3150</v>
      </c>
      <c r="C2245" t="s">
        <v>10091</v>
      </c>
      <c r="D2245" t="s">
        <v>388</v>
      </c>
      <c r="E2245" s="2" t="s">
        <v>230</v>
      </c>
      <c r="F2245" t="s">
        <v>13932</v>
      </c>
      <c r="G2245" s="2" t="s">
        <v>6344</v>
      </c>
      <c r="H2245" t="s">
        <v>13553</v>
      </c>
    </row>
    <row r="2246" spans="1:8" x14ac:dyDescent="0.15">
      <c r="A2246">
        <v>2252</v>
      </c>
      <c r="B2246" t="s">
        <v>3151</v>
      </c>
      <c r="C2246" t="s">
        <v>10092</v>
      </c>
      <c r="D2246" t="s">
        <v>388</v>
      </c>
      <c r="E2246" s="2" t="s">
        <v>230</v>
      </c>
      <c r="F2246" t="s">
        <v>13943</v>
      </c>
      <c r="G2246" s="2" t="s">
        <v>6498</v>
      </c>
      <c r="H2246" t="s">
        <v>13553</v>
      </c>
    </row>
    <row r="2247" spans="1:8" x14ac:dyDescent="0.15">
      <c r="A2247">
        <v>2253</v>
      </c>
      <c r="B2247" t="s">
        <v>4663</v>
      </c>
      <c r="C2247" t="s">
        <v>10093</v>
      </c>
      <c r="D2247" t="s">
        <v>388</v>
      </c>
      <c r="E2247" s="2" t="s">
        <v>7855</v>
      </c>
      <c r="F2247" t="s">
        <v>13917</v>
      </c>
      <c r="G2247" s="2" t="s">
        <v>7392</v>
      </c>
      <c r="H2247" t="s">
        <v>13553</v>
      </c>
    </row>
    <row r="2248" spans="1:8" x14ac:dyDescent="0.15">
      <c r="A2248">
        <v>2254</v>
      </c>
      <c r="B2248" t="s">
        <v>4664</v>
      </c>
      <c r="C2248" t="s">
        <v>10094</v>
      </c>
      <c r="D2248" t="s">
        <v>388</v>
      </c>
      <c r="E2248" s="2" t="s">
        <v>7855</v>
      </c>
      <c r="F2248" t="s">
        <v>13934</v>
      </c>
      <c r="G2248" s="2" t="s">
        <v>6446</v>
      </c>
      <c r="H2248" t="s">
        <v>13553</v>
      </c>
    </row>
    <row r="2249" spans="1:8" x14ac:dyDescent="0.15">
      <c r="A2249">
        <v>2255</v>
      </c>
      <c r="B2249" t="s">
        <v>4665</v>
      </c>
      <c r="C2249" t="s">
        <v>10095</v>
      </c>
      <c r="D2249" t="s">
        <v>388</v>
      </c>
      <c r="E2249" s="2" t="s">
        <v>7855</v>
      </c>
      <c r="F2249" t="s">
        <v>13944</v>
      </c>
      <c r="G2249" s="2" t="s">
        <v>7249</v>
      </c>
      <c r="H2249" t="s">
        <v>13553</v>
      </c>
    </row>
    <row r="2250" spans="1:8" x14ac:dyDescent="0.15">
      <c r="A2250">
        <v>2256</v>
      </c>
      <c r="B2250" t="s">
        <v>4666</v>
      </c>
      <c r="C2250" t="s">
        <v>10096</v>
      </c>
      <c r="D2250" t="s">
        <v>388</v>
      </c>
      <c r="E2250" s="2" t="s">
        <v>7855</v>
      </c>
      <c r="F2250" t="s">
        <v>13907</v>
      </c>
      <c r="G2250" s="2" t="s">
        <v>7393</v>
      </c>
      <c r="H2250" t="s">
        <v>13553</v>
      </c>
    </row>
    <row r="2251" spans="1:8" x14ac:dyDescent="0.15">
      <c r="A2251">
        <v>2257</v>
      </c>
      <c r="B2251" t="s">
        <v>4667</v>
      </c>
      <c r="C2251" t="s">
        <v>10097</v>
      </c>
      <c r="D2251" t="s">
        <v>388</v>
      </c>
      <c r="E2251" s="2" t="s">
        <v>7855</v>
      </c>
      <c r="F2251" t="s">
        <v>13906</v>
      </c>
      <c r="G2251" s="2" t="s">
        <v>7394</v>
      </c>
      <c r="H2251" t="s">
        <v>13553</v>
      </c>
    </row>
    <row r="2252" spans="1:8" x14ac:dyDescent="0.15">
      <c r="A2252">
        <v>2258</v>
      </c>
      <c r="B2252" t="s">
        <v>4668</v>
      </c>
      <c r="C2252" t="s">
        <v>10098</v>
      </c>
      <c r="D2252" t="s">
        <v>388</v>
      </c>
      <c r="E2252" s="2" t="s">
        <v>7855</v>
      </c>
      <c r="F2252" t="s">
        <v>13917</v>
      </c>
      <c r="G2252" s="2" t="s">
        <v>7394</v>
      </c>
      <c r="H2252" t="s">
        <v>13553</v>
      </c>
    </row>
    <row r="2253" spans="1:8" x14ac:dyDescent="0.15">
      <c r="A2253">
        <v>2259</v>
      </c>
      <c r="B2253" t="s">
        <v>4669</v>
      </c>
      <c r="C2253" t="s">
        <v>10099</v>
      </c>
      <c r="D2253" t="s">
        <v>388</v>
      </c>
      <c r="E2253" s="2" t="s">
        <v>7855</v>
      </c>
      <c r="F2253" t="s">
        <v>13923</v>
      </c>
      <c r="G2253" s="2" t="s">
        <v>7395</v>
      </c>
      <c r="H2253" t="s">
        <v>13553</v>
      </c>
    </row>
    <row r="2254" spans="1:8" x14ac:dyDescent="0.15">
      <c r="A2254">
        <v>2260</v>
      </c>
      <c r="B2254" t="s">
        <v>4670</v>
      </c>
      <c r="C2254" t="s">
        <v>10100</v>
      </c>
      <c r="D2254" t="s">
        <v>388</v>
      </c>
      <c r="E2254" s="2" t="s">
        <v>7855</v>
      </c>
      <c r="F2254" t="s">
        <v>13917</v>
      </c>
      <c r="G2254" s="2" t="s">
        <v>7263</v>
      </c>
      <c r="H2254" t="s">
        <v>13553</v>
      </c>
    </row>
    <row r="2255" spans="1:8" x14ac:dyDescent="0.15">
      <c r="A2255">
        <v>2261</v>
      </c>
      <c r="B2255" t="s">
        <v>4671</v>
      </c>
      <c r="C2255" t="s">
        <v>10101</v>
      </c>
      <c r="D2255" t="s">
        <v>388</v>
      </c>
      <c r="E2255" s="2" t="s">
        <v>7855</v>
      </c>
      <c r="F2255" t="s">
        <v>13932</v>
      </c>
      <c r="G2255" s="2" t="s">
        <v>6747</v>
      </c>
      <c r="H2255" t="s">
        <v>13553</v>
      </c>
    </row>
    <row r="2256" spans="1:8" x14ac:dyDescent="0.15">
      <c r="A2256">
        <v>2262</v>
      </c>
      <c r="B2256" t="s">
        <v>4672</v>
      </c>
      <c r="C2256" t="s">
        <v>10102</v>
      </c>
      <c r="D2256" t="s">
        <v>388</v>
      </c>
      <c r="E2256" s="2" t="s">
        <v>7855</v>
      </c>
      <c r="F2256" t="s">
        <v>13928</v>
      </c>
      <c r="G2256" s="2" t="s">
        <v>7396</v>
      </c>
      <c r="H2256" t="s">
        <v>13553</v>
      </c>
    </row>
    <row r="2257" spans="1:8" x14ac:dyDescent="0.15">
      <c r="A2257">
        <v>2263</v>
      </c>
      <c r="B2257" t="s">
        <v>4673</v>
      </c>
      <c r="C2257" t="s">
        <v>10103</v>
      </c>
      <c r="D2257" t="s">
        <v>388</v>
      </c>
      <c r="E2257" s="2" t="s">
        <v>7855</v>
      </c>
      <c r="F2257" t="s">
        <v>13910</v>
      </c>
      <c r="G2257" s="2" t="s">
        <v>7397</v>
      </c>
      <c r="H2257" t="s">
        <v>13553</v>
      </c>
    </row>
    <row r="2258" spans="1:8" x14ac:dyDescent="0.15">
      <c r="A2258">
        <v>2264</v>
      </c>
      <c r="B2258" t="s">
        <v>4674</v>
      </c>
      <c r="C2258" t="s">
        <v>10104</v>
      </c>
      <c r="D2258" t="s">
        <v>388</v>
      </c>
      <c r="E2258" s="2" t="s">
        <v>7855</v>
      </c>
      <c r="F2258" t="s">
        <v>13919</v>
      </c>
      <c r="G2258" s="2" t="s">
        <v>7398</v>
      </c>
      <c r="H2258" t="s">
        <v>13553</v>
      </c>
    </row>
    <row r="2259" spans="1:8" x14ac:dyDescent="0.15">
      <c r="A2259">
        <v>2265</v>
      </c>
      <c r="B2259" t="s">
        <v>4675</v>
      </c>
      <c r="C2259" t="s">
        <v>10105</v>
      </c>
      <c r="D2259" t="s">
        <v>388</v>
      </c>
      <c r="E2259" s="2" t="s">
        <v>7855</v>
      </c>
      <c r="F2259" t="s">
        <v>13919</v>
      </c>
      <c r="G2259" s="2" t="s">
        <v>7264</v>
      </c>
      <c r="H2259" t="s">
        <v>13553</v>
      </c>
    </row>
    <row r="2260" spans="1:8" x14ac:dyDescent="0.15">
      <c r="A2260">
        <v>2266</v>
      </c>
      <c r="B2260" t="s">
        <v>4676</v>
      </c>
      <c r="C2260" t="s">
        <v>10106</v>
      </c>
      <c r="D2260" t="s">
        <v>388</v>
      </c>
      <c r="E2260" s="2" t="s">
        <v>7855</v>
      </c>
      <c r="F2260" t="s">
        <v>13946</v>
      </c>
      <c r="G2260" s="2" t="s">
        <v>7399</v>
      </c>
      <c r="H2260" t="s">
        <v>13553</v>
      </c>
    </row>
    <row r="2261" spans="1:8" x14ac:dyDescent="0.15">
      <c r="A2261">
        <v>2267</v>
      </c>
      <c r="B2261" t="s">
        <v>4677</v>
      </c>
      <c r="C2261" t="s">
        <v>10107</v>
      </c>
      <c r="D2261" t="s">
        <v>388</v>
      </c>
      <c r="E2261" s="2" t="s">
        <v>7855</v>
      </c>
      <c r="F2261" t="s">
        <v>13921</v>
      </c>
      <c r="G2261" s="2" t="s">
        <v>7400</v>
      </c>
      <c r="H2261" t="s">
        <v>13553</v>
      </c>
    </row>
    <row r="2262" spans="1:8" x14ac:dyDescent="0.15">
      <c r="A2262">
        <v>2274</v>
      </c>
      <c r="B2262" t="s">
        <v>1430</v>
      </c>
      <c r="C2262" t="s">
        <v>10108</v>
      </c>
      <c r="D2262" t="s">
        <v>347</v>
      </c>
      <c r="E2262" s="2" t="s">
        <v>232</v>
      </c>
      <c r="F2262" t="s">
        <v>13909</v>
      </c>
      <c r="G2262" s="2" t="s">
        <v>7401</v>
      </c>
      <c r="H2262" t="s">
        <v>13553</v>
      </c>
    </row>
    <row r="2263" spans="1:8" x14ac:dyDescent="0.15">
      <c r="A2263">
        <v>2275</v>
      </c>
      <c r="B2263" t="s">
        <v>1426</v>
      </c>
      <c r="C2263" t="s">
        <v>10109</v>
      </c>
      <c r="D2263" t="s">
        <v>347</v>
      </c>
      <c r="E2263" s="2" t="s">
        <v>232</v>
      </c>
      <c r="F2263" t="s">
        <v>13909</v>
      </c>
      <c r="G2263" s="2" t="s">
        <v>7131</v>
      </c>
      <c r="H2263" t="s">
        <v>13553</v>
      </c>
    </row>
    <row r="2264" spans="1:8" x14ac:dyDescent="0.15">
      <c r="A2264">
        <v>2276</v>
      </c>
      <c r="B2264" t="s">
        <v>1429</v>
      </c>
      <c r="C2264" t="s">
        <v>10110</v>
      </c>
      <c r="D2264" t="s">
        <v>347</v>
      </c>
      <c r="E2264" s="2" t="s">
        <v>232</v>
      </c>
      <c r="F2264" t="s">
        <v>13909</v>
      </c>
      <c r="G2264" s="2" t="s">
        <v>6573</v>
      </c>
      <c r="H2264" t="s">
        <v>13553</v>
      </c>
    </row>
    <row r="2265" spans="1:8" x14ac:dyDescent="0.15">
      <c r="A2265">
        <v>2277</v>
      </c>
      <c r="B2265" t="s">
        <v>1425</v>
      </c>
      <c r="C2265" t="s">
        <v>10111</v>
      </c>
      <c r="D2265" t="s">
        <v>347</v>
      </c>
      <c r="E2265" s="2" t="s">
        <v>232</v>
      </c>
      <c r="F2265" t="s">
        <v>13909</v>
      </c>
      <c r="G2265" s="2" t="s">
        <v>7001</v>
      </c>
      <c r="H2265" t="s">
        <v>13553</v>
      </c>
    </row>
    <row r="2266" spans="1:8" x14ac:dyDescent="0.15">
      <c r="A2266">
        <v>2278</v>
      </c>
      <c r="B2266" t="s">
        <v>1424</v>
      </c>
      <c r="C2266" t="s">
        <v>10112</v>
      </c>
      <c r="D2266" t="s">
        <v>347</v>
      </c>
      <c r="E2266" s="2" t="s">
        <v>232</v>
      </c>
      <c r="F2266" t="s">
        <v>13909</v>
      </c>
      <c r="G2266" s="2" t="s">
        <v>7314</v>
      </c>
      <c r="H2266" t="s">
        <v>13553</v>
      </c>
    </row>
    <row r="2267" spans="1:8" x14ac:dyDescent="0.15">
      <c r="A2267">
        <v>2279</v>
      </c>
      <c r="B2267" t="s">
        <v>4678</v>
      </c>
      <c r="C2267" t="s">
        <v>10113</v>
      </c>
      <c r="D2267" t="s">
        <v>347</v>
      </c>
      <c r="E2267" s="2" t="s">
        <v>232</v>
      </c>
      <c r="F2267" t="s">
        <v>13909</v>
      </c>
      <c r="G2267" s="2" t="s">
        <v>6532</v>
      </c>
      <c r="H2267" t="s">
        <v>13553</v>
      </c>
    </row>
    <row r="2268" spans="1:8" x14ac:dyDescent="0.15">
      <c r="A2268">
        <v>2280</v>
      </c>
      <c r="B2268" t="s">
        <v>1423</v>
      </c>
      <c r="C2268" t="s">
        <v>10114</v>
      </c>
      <c r="D2268" t="s">
        <v>347</v>
      </c>
      <c r="E2268" s="2" t="s">
        <v>232</v>
      </c>
      <c r="F2268" t="s">
        <v>13909</v>
      </c>
      <c r="G2268" s="2" t="s">
        <v>7402</v>
      </c>
      <c r="H2268" t="s">
        <v>13553</v>
      </c>
    </row>
    <row r="2269" spans="1:8" x14ac:dyDescent="0.15">
      <c r="A2269">
        <v>2281</v>
      </c>
      <c r="B2269" t="s">
        <v>1428</v>
      </c>
      <c r="C2269" t="s">
        <v>10115</v>
      </c>
      <c r="D2269" t="s">
        <v>347</v>
      </c>
      <c r="E2269" s="2" t="s">
        <v>232</v>
      </c>
      <c r="F2269" t="s">
        <v>13909</v>
      </c>
      <c r="G2269" s="2" t="s">
        <v>7225</v>
      </c>
      <c r="H2269" t="s">
        <v>13553</v>
      </c>
    </row>
    <row r="2270" spans="1:8" x14ac:dyDescent="0.15">
      <c r="A2270">
        <v>2282</v>
      </c>
      <c r="B2270" t="s">
        <v>1427</v>
      </c>
      <c r="C2270" t="s">
        <v>10116</v>
      </c>
      <c r="D2270" t="s">
        <v>347</v>
      </c>
      <c r="E2270" s="2" t="s">
        <v>232</v>
      </c>
      <c r="F2270" t="s">
        <v>13909</v>
      </c>
      <c r="G2270" s="2" t="s">
        <v>7314</v>
      </c>
      <c r="H2270" t="s">
        <v>13553</v>
      </c>
    </row>
    <row r="2271" spans="1:8" x14ac:dyDescent="0.15">
      <c r="A2271">
        <v>2283</v>
      </c>
      <c r="B2271" t="s">
        <v>1433</v>
      </c>
      <c r="C2271" t="s">
        <v>10117</v>
      </c>
      <c r="D2271" t="s">
        <v>347</v>
      </c>
      <c r="E2271" s="2" t="s">
        <v>231</v>
      </c>
      <c r="F2271" t="s">
        <v>13909</v>
      </c>
      <c r="G2271" s="2" t="s">
        <v>6882</v>
      </c>
      <c r="H2271" t="s">
        <v>13553</v>
      </c>
    </row>
    <row r="2272" spans="1:8" x14ac:dyDescent="0.15">
      <c r="A2272">
        <v>2284</v>
      </c>
      <c r="B2272" t="s">
        <v>2678</v>
      </c>
      <c r="C2272" t="s">
        <v>10118</v>
      </c>
      <c r="D2272" t="s">
        <v>347</v>
      </c>
      <c r="E2272" s="2" t="s">
        <v>231</v>
      </c>
      <c r="F2272" t="s">
        <v>13909</v>
      </c>
      <c r="G2272" s="2" t="s">
        <v>6726</v>
      </c>
      <c r="H2272" t="s">
        <v>13553</v>
      </c>
    </row>
    <row r="2273" spans="1:8" x14ac:dyDescent="0.15">
      <c r="A2273">
        <v>2285</v>
      </c>
      <c r="B2273" t="s">
        <v>1431</v>
      </c>
      <c r="C2273" t="s">
        <v>10119</v>
      </c>
      <c r="D2273" t="s">
        <v>347</v>
      </c>
      <c r="E2273" s="2" t="s">
        <v>231</v>
      </c>
      <c r="F2273" t="s">
        <v>13909</v>
      </c>
      <c r="G2273" s="2" t="s">
        <v>6724</v>
      </c>
      <c r="H2273" t="s">
        <v>13553</v>
      </c>
    </row>
    <row r="2274" spans="1:8" x14ac:dyDescent="0.15">
      <c r="A2274">
        <v>2286</v>
      </c>
      <c r="B2274" t="s">
        <v>1432</v>
      </c>
      <c r="C2274" t="s">
        <v>10120</v>
      </c>
      <c r="D2274" t="s">
        <v>347</v>
      </c>
      <c r="E2274" s="2" t="s">
        <v>231</v>
      </c>
      <c r="F2274" t="s">
        <v>13909</v>
      </c>
      <c r="G2274" s="2" t="s">
        <v>6918</v>
      </c>
      <c r="H2274" t="s">
        <v>13553</v>
      </c>
    </row>
    <row r="2275" spans="1:8" x14ac:dyDescent="0.15">
      <c r="A2275">
        <v>2287</v>
      </c>
      <c r="B2275" t="s">
        <v>4679</v>
      </c>
      <c r="C2275" t="s">
        <v>10121</v>
      </c>
      <c r="D2275" t="s">
        <v>347</v>
      </c>
      <c r="E2275" s="2" t="s">
        <v>231</v>
      </c>
      <c r="F2275" t="s">
        <v>13909</v>
      </c>
      <c r="G2275" s="2" t="s">
        <v>7321</v>
      </c>
      <c r="H2275" t="s">
        <v>13555</v>
      </c>
    </row>
    <row r="2276" spans="1:8" x14ac:dyDescent="0.15">
      <c r="A2276">
        <v>2288</v>
      </c>
      <c r="B2276" t="s">
        <v>2679</v>
      </c>
      <c r="C2276" t="s">
        <v>10122</v>
      </c>
      <c r="D2276" t="s">
        <v>347</v>
      </c>
      <c r="E2276" s="2" t="s">
        <v>231</v>
      </c>
      <c r="F2276" t="s">
        <v>13909</v>
      </c>
      <c r="G2276" s="2" t="s">
        <v>6548</v>
      </c>
      <c r="H2276" t="s">
        <v>13553</v>
      </c>
    </row>
    <row r="2277" spans="1:8" x14ac:dyDescent="0.15">
      <c r="A2277">
        <v>2289</v>
      </c>
      <c r="B2277" t="s">
        <v>1439</v>
      </c>
      <c r="C2277" t="s">
        <v>10123</v>
      </c>
      <c r="D2277" t="s">
        <v>347</v>
      </c>
      <c r="E2277" s="2" t="s">
        <v>231</v>
      </c>
      <c r="F2277" t="s">
        <v>13909</v>
      </c>
      <c r="G2277" s="2" t="s">
        <v>6725</v>
      </c>
      <c r="H2277" t="s">
        <v>13553</v>
      </c>
    </row>
    <row r="2278" spans="1:8" x14ac:dyDescent="0.15">
      <c r="A2278">
        <v>2290</v>
      </c>
      <c r="B2278" t="s">
        <v>1438</v>
      </c>
      <c r="C2278" t="s">
        <v>10124</v>
      </c>
      <c r="D2278" t="s">
        <v>347</v>
      </c>
      <c r="E2278" s="2" t="s">
        <v>231</v>
      </c>
      <c r="F2278" t="s">
        <v>13909</v>
      </c>
      <c r="G2278" s="2" t="s">
        <v>7403</v>
      </c>
      <c r="H2278" t="s">
        <v>13553</v>
      </c>
    </row>
    <row r="2279" spans="1:8" x14ac:dyDescent="0.15">
      <c r="A2279">
        <v>2291</v>
      </c>
      <c r="B2279" t="s">
        <v>1436</v>
      </c>
      <c r="C2279" t="s">
        <v>10125</v>
      </c>
      <c r="D2279" t="s">
        <v>347</v>
      </c>
      <c r="E2279" s="2" t="s">
        <v>231</v>
      </c>
      <c r="F2279" t="s">
        <v>13909</v>
      </c>
      <c r="G2279" s="2" t="s">
        <v>7026</v>
      </c>
      <c r="H2279" t="s">
        <v>13553</v>
      </c>
    </row>
    <row r="2280" spans="1:8" x14ac:dyDescent="0.15">
      <c r="A2280">
        <v>2292</v>
      </c>
      <c r="B2280" t="s">
        <v>1434</v>
      </c>
      <c r="C2280" t="s">
        <v>10126</v>
      </c>
      <c r="D2280" t="s">
        <v>347</v>
      </c>
      <c r="E2280" s="2" t="s">
        <v>231</v>
      </c>
      <c r="F2280" t="s">
        <v>13909</v>
      </c>
      <c r="G2280" s="2" t="s">
        <v>6726</v>
      </c>
      <c r="H2280" t="s">
        <v>13553</v>
      </c>
    </row>
    <row r="2281" spans="1:8" x14ac:dyDescent="0.15">
      <c r="A2281">
        <v>2293</v>
      </c>
      <c r="B2281" t="s">
        <v>1435</v>
      </c>
      <c r="C2281" t="s">
        <v>10127</v>
      </c>
      <c r="D2281" t="s">
        <v>347</v>
      </c>
      <c r="E2281" s="2" t="s">
        <v>231</v>
      </c>
      <c r="F2281" t="s">
        <v>13909</v>
      </c>
      <c r="G2281" s="2" t="s">
        <v>7257</v>
      </c>
      <c r="H2281" t="s">
        <v>13553</v>
      </c>
    </row>
    <row r="2282" spans="1:8" x14ac:dyDescent="0.15">
      <c r="A2282">
        <v>2294</v>
      </c>
      <c r="B2282" t="s">
        <v>1437</v>
      </c>
      <c r="C2282" t="s">
        <v>10128</v>
      </c>
      <c r="D2282" t="s">
        <v>347</v>
      </c>
      <c r="E2282" s="2" t="s">
        <v>231</v>
      </c>
      <c r="F2282" t="s">
        <v>13909</v>
      </c>
      <c r="G2282" s="2" t="s">
        <v>6676</v>
      </c>
      <c r="H2282" t="s">
        <v>13553</v>
      </c>
    </row>
    <row r="2283" spans="1:8" x14ac:dyDescent="0.15">
      <c r="A2283">
        <v>2295</v>
      </c>
      <c r="B2283" t="s">
        <v>333</v>
      </c>
      <c r="C2283" t="s">
        <v>10129</v>
      </c>
      <c r="D2283" t="s">
        <v>347</v>
      </c>
      <c r="E2283" s="2" t="s">
        <v>231</v>
      </c>
      <c r="F2283" t="s">
        <v>13909</v>
      </c>
      <c r="G2283" s="2" t="s">
        <v>6810</v>
      </c>
      <c r="H2283" t="s">
        <v>13553</v>
      </c>
    </row>
    <row r="2284" spans="1:8" x14ac:dyDescent="0.15">
      <c r="A2284">
        <v>2296</v>
      </c>
      <c r="B2284" t="s">
        <v>3303</v>
      </c>
      <c r="C2284" t="s">
        <v>10130</v>
      </c>
      <c r="D2284" t="s">
        <v>347</v>
      </c>
      <c r="E2284" s="2" t="s">
        <v>230</v>
      </c>
      <c r="F2284" t="s">
        <v>13909</v>
      </c>
      <c r="G2284" s="2" t="s">
        <v>6782</v>
      </c>
      <c r="H2284" t="s">
        <v>13553</v>
      </c>
    </row>
    <row r="2285" spans="1:8" x14ac:dyDescent="0.15">
      <c r="A2285">
        <v>2297</v>
      </c>
      <c r="B2285" t="s">
        <v>3300</v>
      </c>
      <c r="C2285" t="s">
        <v>10131</v>
      </c>
      <c r="D2285" t="s">
        <v>347</v>
      </c>
      <c r="E2285" s="2" t="s">
        <v>230</v>
      </c>
      <c r="F2285" t="s">
        <v>13909</v>
      </c>
      <c r="G2285" s="2" t="s">
        <v>6738</v>
      </c>
      <c r="H2285" t="s">
        <v>13553</v>
      </c>
    </row>
    <row r="2286" spans="1:8" x14ac:dyDescent="0.15">
      <c r="A2286">
        <v>2298</v>
      </c>
      <c r="B2286" t="s">
        <v>3307</v>
      </c>
      <c r="C2286" t="s">
        <v>10132</v>
      </c>
      <c r="D2286" t="s">
        <v>347</v>
      </c>
      <c r="E2286" s="2" t="s">
        <v>230</v>
      </c>
      <c r="F2286" t="s">
        <v>13909</v>
      </c>
      <c r="G2286" s="2" t="s">
        <v>7404</v>
      </c>
      <c r="H2286" t="s">
        <v>13553</v>
      </c>
    </row>
    <row r="2287" spans="1:8" x14ac:dyDescent="0.15">
      <c r="A2287">
        <v>2299</v>
      </c>
      <c r="B2287" t="s">
        <v>3305</v>
      </c>
      <c r="C2287" t="s">
        <v>10133</v>
      </c>
      <c r="D2287" t="s">
        <v>347</v>
      </c>
      <c r="E2287" s="2" t="s">
        <v>230</v>
      </c>
      <c r="F2287" t="s">
        <v>13909</v>
      </c>
      <c r="G2287" s="2" t="s">
        <v>6608</v>
      </c>
      <c r="H2287" t="s">
        <v>13553</v>
      </c>
    </row>
    <row r="2288" spans="1:8" x14ac:dyDescent="0.15">
      <c r="A2288">
        <v>2300</v>
      </c>
      <c r="B2288" t="s">
        <v>3302</v>
      </c>
      <c r="C2288" t="s">
        <v>10134</v>
      </c>
      <c r="D2288" t="s">
        <v>347</v>
      </c>
      <c r="E2288" s="2" t="s">
        <v>230</v>
      </c>
      <c r="F2288" t="s">
        <v>13909</v>
      </c>
      <c r="G2288" s="2" t="s">
        <v>7153</v>
      </c>
      <c r="H2288" t="s">
        <v>13553</v>
      </c>
    </row>
    <row r="2289" spans="1:8" x14ac:dyDescent="0.15">
      <c r="A2289">
        <v>2301</v>
      </c>
      <c r="B2289" t="s">
        <v>3301</v>
      </c>
      <c r="C2289" t="s">
        <v>8119</v>
      </c>
      <c r="D2289" t="s">
        <v>347</v>
      </c>
      <c r="E2289" s="2" t="s">
        <v>230</v>
      </c>
      <c r="F2289" t="s">
        <v>13909</v>
      </c>
      <c r="G2289" s="2" t="s">
        <v>7364</v>
      </c>
      <c r="H2289" t="s">
        <v>13553</v>
      </c>
    </row>
    <row r="2290" spans="1:8" x14ac:dyDescent="0.15">
      <c r="A2290">
        <v>2302</v>
      </c>
      <c r="B2290" t="s">
        <v>4680</v>
      </c>
      <c r="C2290" t="s">
        <v>10135</v>
      </c>
      <c r="D2290" t="s">
        <v>347</v>
      </c>
      <c r="E2290" s="2" t="s">
        <v>230</v>
      </c>
      <c r="F2290" t="s">
        <v>13909</v>
      </c>
      <c r="G2290" s="2" t="s">
        <v>6425</v>
      </c>
      <c r="H2290" t="s">
        <v>13553</v>
      </c>
    </row>
    <row r="2291" spans="1:8" x14ac:dyDescent="0.15">
      <c r="A2291">
        <v>2303</v>
      </c>
      <c r="B2291" t="s">
        <v>3304</v>
      </c>
      <c r="C2291" t="s">
        <v>10136</v>
      </c>
      <c r="D2291" t="s">
        <v>347</v>
      </c>
      <c r="E2291" s="2" t="s">
        <v>230</v>
      </c>
      <c r="F2291" t="s">
        <v>13909</v>
      </c>
      <c r="G2291" s="2" t="s">
        <v>7405</v>
      </c>
      <c r="H2291" t="s">
        <v>13553</v>
      </c>
    </row>
    <row r="2292" spans="1:8" x14ac:dyDescent="0.15">
      <c r="A2292">
        <v>2304</v>
      </c>
      <c r="B2292" t="s">
        <v>4681</v>
      </c>
      <c r="C2292" t="s">
        <v>10137</v>
      </c>
      <c r="D2292" t="s">
        <v>347</v>
      </c>
      <c r="E2292" s="2" t="s">
        <v>230</v>
      </c>
      <c r="F2292" t="s">
        <v>13909</v>
      </c>
      <c r="G2292" s="2" t="s">
        <v>6644</v>
      </c>
      <c r="H2292" t="s">
        <v>13553</v>
      </c>
    </row>
    <row r="2293" spans="1:8" x14ac:dyDescent="0.15">
      <c r="A2293">
        <v>2305</v>
      </c>
      <c r="B2293" t="s">
        <v>3306</v>
      </c>
      <c r="C2293" t="s">
        <v>10138</v>
      </c>
      <c r="D2293" t="s">
        <v>347</v>
      </c>
      <c r="E2293" s="2" t="s">
        <v>230</v>
      </c>
      <c r="F2293" t="s">
        <v>13909</v>
      </c>
      <c r="G2293" s="2" t="s">
        <v>6704</v>
      </c>
      <c r="H2293" t="s">
        <v>13553</v>
      </c>
    </row>
    <row r="2294" spans="1:8" x14ac:dyDescent="0.15">
      <c r="A2294">
        <v>2306</v>
      </c>
      <c r="B2294" t="s">
        <v>1440</v>
      </c>
      <c r="C2294" t="s">
        <v>10139</v>
      </c>
      <c r="D2294" t="s">
        <v>347</v>
      </c>
      <c r="E2294" s="2" t="s">
        <v>232</v>
      </c>
      <c r="F2294" t="s">
        <v>13909</v>
      </c>
      <c r="G2294" s="2" t="s">
        <v>6332</v>
      </c>
      <c r="H2294" t="s">
        <v>13553</v>
      </c>
    </row>
    <row r="2295" spans="1:8" x14ac:dyDescent="0.15">
      <c r="A2295">
        <v>2307</v>
      </c>
      <c r="B2295" t="s">
        <v>1443</v>
      </c>
      <c r="C2295" t="s">
        <v>10140</v>
      </c>
      <c r="D2295" t="s">
        <v>347</v>
      </c>
      <c r="E2295" s="2" t="s">
        <v>232</v>
      </c>
      <c r="F2295" t="s">
        <v>13909</v>
      </c>
      <c r="G2295" s="2" t="s">
        <v>7406</v>
      </c>
      <c r="H2295" t="s">
        <v>13553</v>
      </c>
    </row>
    <row r="2296" spans="1:8" x14ac:dyDescent="0.15">
      <c r="A2296">
        <v>2308</v>
      </c>
      <c r="B2296" t="s">
        <v>1445</v>
      </c>
      <c r="C2296" t="s">
        <v>10141</v>
      </c>
      <c r="D2296" t="s">
        <v>347</v>
      </c>
      <c r="E2296" s="2" t="s">
        <v>232</v>
      </c>
      <c r="F2296" t="s">
        <v>13909</v>
      </c>
      <c r="G2296" s="2" t="s">
        <v>7225</v>
      </c>
      <c r="H2296" t="s">
        <v>13553</v>
      </c>
    </row>
    <row r="2297" spans="1:8" x14ac:dyDescent="0.15">
      <c r="A2297">
        <v>2309</v>
      </c>
      <c r="B2297" t="s">
        <v>1441</v>
      </c>
      <c r="C2297" t="s">
        <v>10142</v>
      </c>
      <c r="D2297" t="s">
        <v>347</v>
      </c>
      <c r="E2297" s="2" t="s">
        <v>232</v>
      </c>
      <c r="F2297" t="s">
        <v>13919</v>
      </c>
      <c r="G2297" s="2" t="s">
        <v>7407</v>
      </c>
      <c r="H2297" t="s">
        <v>13553</v>
      </c>
    </row>
    <row r="2298" spans="1:8" x14ac:dyDescent="0.15">
      <c r="A2298">
        <v>2310</v>
      </c>
      <c r="B2298" t="s">
        <v>1442</v>
      </c>
      <c r="C2298" t="s">
        <v>10143</v>
      </c>
      <c r="D2298" t="s">
        <v>347</v>
      </c>
      <c r="E2298" s="2" t="s">
        <v>232</v>
      </c>
      <c r="F2298" t="s">
        <v>13909</v>
      </c>
      <c r="G2298" s="2" t="s">
        <v>6573</v>
      </c>
      <c r="H2298" t="s">
        <v>13553</v>
      </c>
    </row>
    <row r="2299" spans="1:8" x14ac:dyDescent="0.15">
      <c r="A2299">
        <v>2311</v>
      </c>
      <c r="B2299" t="s">
        <v>1446</v>
      </c>
      <c r="C2299" t="s">
        <v>10144</v>
      </c>
      <c r="D2299" t="s">
        <v>347</v>
      </c>
      <c r="E2299" s="2" t="s">
        <v>232</v>
      </c>
      <c r="F2299" t="s">
        <v>13915</v>
      </c>
      <c r="G2299" s="2" t="s">
        <v>6773</v>
      </c>
      <c r="H2299" t="s">
        <v>13553</v>
      </c>
    </row>
    <row r="2300" spans="1:8" x14ac:dyDescent="0.15">
      <c r="A2300">
        <v>2312</v>
      </c>
      <c r="B2300" t="s">
        <v>1444</v>
      </c>
      <c r="C2300" t="s">
        <v>10145</v>
      </c>
      <c r="D2300" t="s">
        <v>347</v>
      </c>
      <c r="E2300" s="2" t="s">
        <v>232</v>
      </c>
      <c r="F2300" t="s">
        <v>13908</v>
      </c>
      <c r="G2300" s="2" t="s">
        <v>7408</v>
      </c>
      <c r="H2300" t="s">
        <v>13553</v>
      </c>
    </row>
    <row r="2301" spans="1:8" x14ac:dyDescent="0.15">
      <c r="A2301">
        <v>2313</v>
      </c>
      <c r="B2301" t="s">
        <v>1448</v>
      </c>
      <c r="C2301" t="s">
        <v>10146</v>
      </c>
      <c r="D2301" t="s">
        <v>347</v>
      </c>
      <c r="E2301" s="2" t="s">
        <v>231</v>
      </c>
      <c r="F2301" t="s">
        <v>13913</v>
      </c>
      <c r="G2301" s="2" t="s">
        <v>7114</v>
      </c>
      <c r="H2301" t="s">
        <v>13553</v>
      </c>
    </row>
    <row r="2302" spans="1:8" x14ac:dyDescent="0.15">
      <c r="A2302">
        <v>2314</v>
      </c>
      <c r="B2302" t="s">
        <v>1449</v>
      </c>
      <c r="C2302" t="s">
        <v>10147</v>
      </c>
      <c r="D2302" t="s">
        <v>347</v>
      </c>
      <c r="E2302" s="2" t="s">
        <v>231</v>
      </c>
      <c r="F2302" t="s">
        <v>13909</v>
      </c>
      <c r="G2302" s="2" t="s">
        <v>6860</v>
      </c>
      <c r="H2302" t="s">
        <v>13553</v>
      </c>
    </row>
    <row r="2303" spans="1:8" x14ac:dyDescent="0.15">
      <c r="A2303">
        <v>2315</v>
      </c>
      <c r="B2303" t="s">
        <v>1455</v>
      </c>
      <c r="C2303" t="s">
        <v>10148</v>
      </c>
      <c r="D2303" t="s">
        <v>347</v>
      </c>
      <c r="E2303" s="2" t="s">
        <v>231</v>
      </c>
      <c r="F2303" t="s">
        <v>13909</v>
      </c>
      <c r="G2303" s="2" t="s">
        <v>6724</v>
      </c>
      <c r="H2303" t="s">
        <v>13553</v>
      </c>
    </row>
    <row r="2304" spans="1:8" x14ac:dyDescent="0.15">
      <c r="A2304">
        <v>2316</v>
      </c>
      <c r="B2304" t="s">
        <v>1457</v>
      </c>
      <c r="C2304" t="s">
        <v>10149</v>
      </c>
      <c r="D2304" t="s">
        <v>347</v>
      </c>
      <c r="E2304" s="2" t="s">
        <v>231</v>
      </c>
      <c r="F2304" t="s">
        <v>27</v>
      </c>
      <c r="G2304" s="2" t="s">
        <v>7006</v>
      </c>
      <c r="H2304" t="s">
        <v>13553</v>
      </c>
    </row>
    <row r="2305" spans="1:8" x14ac:dyDescent="0.15">
      <c r="A2305">
        <v>2317</v>
      </c>
      <c r="B2305" t="s">
        <v>1447</v>
      </c>
      <c r="C2305" t="s">
        <v>10150</v>
      </c>
      <c r="D2305" t="s">
        <v>347</v>
      </c>
      <c r="E2305" s="2" t="s">
        <v>231</v>
      </c>
      <c r="F2305" t="s">
        <v>13922</v>
      </c>
      <c r="G2305" s="2" t="s">
        <v>6825</v>
      </c>
      <c r="H2305" t="s">
        <v>13553</v>
      </c>
    </row>
    <row r="2306" spans="1:8" x14ac:dyDescent="0.15">
      <c r="A2306">
        <v>2318</v>
      </c>
      <c r="B2306" t="s">
        <v>2681</v>
      </c>
      <c r="C2306" t="s">
        <v>10151</v>
      </c>
      <c r="D2306" t="s">
        <v>347</v>
      </c>
      <c r="E2306" s="2" t="s">
        <v>231</v>
      </c>
      <c r="F2306" t="s">
        <v>13909</v>
      </c>
      <c r="G2306" s="2" t="s">
        <v>6779</v>
      </c>
      <c r="H2306" t="s">
        <v>13553</v>
      </c>
    </row>
    <row r="2307" spans="1:8" x14ac:dyDescent="0.15">
      <c r="A2307">
        <v>2319</v>
      </c>
      <c r="B2307" t="s">
        <v>1462</v>
      </c>
      <c r="C2307" t="s">
        <v>10152</v>
      </c>
      <c r="D2307" t="s">
        <v>347</v>
      </c>
      <c r="E2307" s="2" t="s">
        <v>231</v>
      </c>
      <c r="F2307" t="s">
        <v>13909</v>
      </c>
      <c r="G2307" s="2" t="s">
        <v>7151</v>
      </c>
      <c r="H2307" t="s">
        <v>13553</v>
      </c>
    </row>
    <row r="2308" spans="1:8" x14ac:dyDescent="0.15">
      <c r="A2308">
        <v>2320</v>
      </c>
      <c r="B2308" t="s">
        <v>1450</v>
      </c>
      <c r="C2308" t="s">
        <v>10153</v>
      </c>
      <c r="D2308" t="s">
        <v>347</v>
      </c>
      <c r="E2308" s="2" t="s">
        <v>231</v>
      </c>
      <c r="F2308" t="s">
        <v>13906</v>
      </c>
      <c r="G2308" s="2" t="s">
        <v>7109</v>
      </c>
      <c r="H2308" t="s">
        <v>13553</v>
      </c>
    </row>
    <row r="2309" spans="1:8" x14ac:dyDescent="0.15">
      <c r="A2309">
        <v>2321</v>
      </c>
      <c r="B2309" t="s">
        <v>1453</v>
      </c>
      <c r="C2309" t="s">
        <v>10154</v>
      </c>
      <c r="D2309" t="s">
        <v>347</v>
      </c>
      <c r="E2309" s="2" t="s">
        <v>231</v>
      </c>
      <c r="F2309" t="s">
        <v>13934</v>
      </c>
      <c r="G2309" s="2" t="s">
        <v>7149</v>
      </c>
      <c r="H2309" t="s">
        <v>13553</v>
      </c>
    </row>
    <row r="2310" spans="1:8" x14ac:dyDescent="0.15">
      <c r="A2310">
        <v>2322</v>
      </c>
      <c r="B2310" t="s">
        <v>1456</v>
      </c>
      <c r="C2310" t="s">
        <v>10155</v>
      </c>
      <c r="D2310" t="s">
        <v>347</v>
      </c>
      <c r="E2310" s="2" t="s">
        <v>231</v>
      </c>
      <c r="F2310" t="s">
        <v>13909</v>
      </c>
      <c r="G2310" s="2" t="s">
        <v>7409</v>
      </c>
      <c r="H2310" t="s">
        <v>13553</v>
      </c>
    </row>
    <row r="2311" spans="1:8" x14ac:dyDescent="0.15">
      <c r="A2311">
        <v>2323</v>
      </c>
      <c r="B2311" t="s">
        <v>1460</v>
      </c>
      <c r="C2311" t="s">
        <v>10156</v>
      </c>
      <c r="D2311" t="s">
        <v>347</v>
      </c>
      <c r="E2311" s="2" t="s">
        <v>231</v>
      </c>
      <c r="F2311" t="s">
        <v>13909</v>
      </c>
      <c r="G2311" s="2" t="s">
        <v>7149</v>
      </c>
      <c r="H2311" t="s">
        <v>13553</v>
      </c>
    </row>
    <row r="2312" spans="1:8" x14ac:dyDescent="0.15">
      <c r="A2312">
        <v>2324</v>
      </c>
      <c r="B2312" t="s">
        <v>1461</v>
      </c>
      <c r="C2312" t="s">
        <v>10157</v>
      </c>
      <c r="D2312" t="s">
        <v>347</v>
      </c>
      <c r="E2312" s="2" t="s">
        <v>231</v>
      </c>
      <c r="F2312" t="s">
        <v>13909</v>
      </c>
      <c r="G2312" s="2" t="s">
        <v>6676</v>
      </c>
      <c r="H2312" t="s">
        <v>13553</v>
      </c>
    </row>
    <row r="2313" spans="1:8" x14ac:dyDescent="0.15">
      <c r="A2313">
        <v>2325</v>
      </c>
      <c r="B2313" t="s">
        <v>4682</v>
      </c>
      <c r="C2313" t="s">
        <v>9691</v>
      </c>
      <c r="D2313" t="s">
        <v>347</v>
      </c>
      <c r="E2313" s="2" t="s">
        <v>231</v>
      </c>
      <c r="F2313" t="s">
        <v>13909</v>
      </c>
      <c r="G2313" s="2" t="s">
        <v>7362</v>
      </c>
      <c r="H2313" t="s">
        <v>13553</v>
      </c>
    </row>
    <row r="2314" spans="1:8" x14ac:dyDescent="0.15">
      <c r="A2314">
        <v>2326</v>
      </c>
      <c r="B2314" t="s">
        <v>2680</v>
      </c>
      <c r="C2314" t="s">
        <v>10158</v>
      </c>
      <c r="D2314" t="s">
        <v>347</v>
      </c>
      <c r="E2314" s="2" t="s">
        <v>231</v>
      </c>
      <c r="F2314" t="s">
        <v>13942</v>
      </c>
      <c r="G2314" s="2" t="s">
        <v>6396</v>
      </c>
      <c r="H2314" t="s">
        <v>13553</v>
      </c>
    </row>
    <row r="2315" spans="1:8" x14ac:dyDescent="0.15">
      <c r="A2315">
        <v>2327</v>
      </c>
      <c r="B2315" t="s">
        <v>1451</v>
      </c>
      <c r="C2315" t="s">
        <v>10159</v>
      </c>
      <c r="D2315" t="s">
        <v>347</v>
      </c>
      <c r="E2315" s="2" t="s">
        <v>231</v>
      </c>
      <c r="F2315" t="s">
        <v>13909</v>
      </c>
      <c r="G2315" s="2" t="s">
        <v>6267</v>
      </c>
      <c r="H2315" t="s">
        <v>13553</v>
      </c>
    </row>
    <row r="2316" spans="1:8" x14ac:dyDescent="0.15">
      <c r="A2316">
        <v>2328</v>
      </c>
      <c r="B2316" t="s">
        <v>1452</v>
      </c>
      <c r="C2316" t="s">
        <v>10160</v>
      </c>
      <c r="D2316" t="s">
        <v>347</v>
      </c>
      <c r="E2316" s="2" t="s">
        <v>231</v>
      </c>
      <c r="F2316" t="s">
        <v>13909</v>
      </c>
      <c r="G2316" s="2" t="s">
        <v>7141</v>
      </c>
      <c r="H2316" t="s">
        <v>13553</v>
      </c>
    </row>
    <row r="2317" spans="1:8" x14ac:dyDescent="0.15">
      <c r="A2317">
        <v>2329</v>
      </c>
      <c r="B2317" t="s">
        <v>1454</v>
      </c>
      <c r="C2317" t="s">
        <v>10161</v>
      </c>
      <c r="D2317" t="s">
        <v>347</v>
      </c>
      <c r="E2317" s="2" t="s">
        <v>231</v>
      </c>
      <c r="F2317" t="s">
        <v>13909</v>
      </c>
      <c r="G2317" s="2" t="s">
        <v>7410</v>
      </c>
      <c r="H2317" t="s">
        <v>13553</v>
      </c>
    </row>
    <row r="2318" spans="1:8" x14ac:dyDescent="0.15">
      <c r="A2318">
        <v>2330</v>
      </c>
      <c r="B2318" t="s">
        <v>1458</v>
      </c>
      <c r="C2318" t="s">
        <v>10162</v>
      </c>
      <c r="D2318" t="s">
        <v>347</v>
      </c>
      <c r="E2318" s="2" t="s">
        <v>231</v>
      </c>
      <c r="F2318" t="s">
        <v>13944</v>
      </c>
      <c r="G2318" s="2" t="s">
        <v>6487</v>
      </c>
      <c r="H2318" t="s">
        <v>13553</v>
      </c>
    </row>
    <row r="2319" spans="1:8" x14ac:dyDescent="0.15">
      <c r="A2319">
        <v>2331</v>
      </c>
      <c r="B2319" t="s">
        <v>1459</v>
      </c>
      <c r="C2319" t="s">
        <v>10163</v>
      </c>
      <c r="D2319" t="s">
        <v>347</v>
      </c>
      <c r="E2319" s="2" t="s">
        <v>231</v>
      </c>
      <c r="F2319" t="s">
        <v>13909</v>
      </c>
      <c r="G2319" s="2" t="s">
        <v>7193</v>
      </c>
      <c r="H2319" t="s">
        <v>13553</v>
      </c>
    </row>
    <row r="2320" spans="1:8" x14ac:dyDescent="0.15">
      <c r="A2320">
        <v>2332</v>
      </c>
      <c r="B2320" t="s">
        <v>3310</v>
      </c>
      <c r="C2320" t="s">
        <v>10164</v>
      </c>
      <c r="D2320" t="s">
        <v>347</v>
      </c>
      <c r="E2320" s="2" t="s">
        <v>231</v>
      </c>
      <c r="F2320" t="s">
        <v>13908</v>
      </c>
      <c r="G2320" s="2" t="s">
        <v>7065</v>
      </c>
      <c r="H2320" t="s">
        <v>13553</v>
      </c>
    </row>
    <row r="2321" spans="1:8" x14ac:dyDescent="0.15">
      <c r="A2321">
        <v>2333</v>
      </c>
      <c r="B2321" t="s">
        <v>3311</v>
      </c>
      <c r="C2321" t="s">
        <v>10165</v>
      </c>
      <c r="D2321" t="s">
        <v>347</v>
      </c>
      <c r="E2321" s="2" t="s">
        <v>230</v>
      </c>
      <c r="F2321" t="s">
        <v>13909</v>
      </c>
      <c r="G2321" s="2" t="s">
        <v>6505</v>
      </c>
      <c r="H2321" t="s">
        <v>13553</v>
      </c>
    </row>
    <row r="2322" spans="1:8" x14ac:dyDescent="0.15">
      <c r="A2322">
        <v>2334</v>
      </c>
      <c r="B2322" t="s">
        <v>3314</v>
      </c>
      <c r="C2322" t="s">
        <v>10166</v>
      </c>
      <c r="D2322" t="s">
        <v>347</v>
      </c>
      <c r="E2322" s="2" t="s">
        <v>230</v>
      </c>
      <c r="F2322" t="s">
        <v>13909</v>
      </c>
      <c r="G2322" s="2" t="s">
        <v>7411</v>
      </c>
      <c r="H2322" t="s">
        <v>13553</v>
      </c>
    </row>
    <row r="2323" spans="1:8" x14ac:dyDescent="0.15">
      <c r="A2323">
        <v>2335</v>
      </c>
      <c r="B2323" t="s">
        <v>3318</v>
      </c>
      <c r="C2323" t="s">
        <v>10167</v>
      </c>
      <c r="D2323" t="s">
        <v>347</v>
      </c>
      <c r="E2323" s="2" t="s">
        <v>230</v>
      </c>
      <c r="F2323" t="s">
        <v>13909</v>
      </c>
      <c r="G2323" s="2" t="s">
        <v>6698</v>
      </c>
      <c r="H2323" t="s">
        <v>13553</v>
      </c>
    </row>
    <row r="2324" spans="1:8" x14ac:dyDescent="0.15">
      <c r="A2324">
        <v>2336</v>
      </c>
      <c r="B2324" t="s">
        <v>3319</v>
      </c>
      <c r="C2324" t="s">
        <v>10168</v>
      </c>
      <c r="D2324" t="s">
        <v>347</v>
      </c>
      <c r="E2324" s="2" t="s">
        <v>230</v>
      </c>
      <c r="F2324" t="s">
        <v>13909</v>
      </c>
      <c r="G2324" s="2" t="s">
        <v>6834</v>
      </c>
      <c r="H2324" t="s">
        <v>13553</v>
      </c>
    </row>
    <row r="2325" spans="1:8" x14ac:dyDescent="0.15">
      <c r="A2325">
        <v>2337</v>
      </c>
      <c r="B2325" t="s">
        <v>3321</v>
      </c>
      <c r="C2325" t="s">
        <v>10169</v>
      </c>
      <c r="D2325" t="s">
        <v>347</v>
      </c>
      <c r="E2325" s="2" t="s">
        <v>230</v>
      </c>
      <c r="F2325" t="s">
        <v>13909</v>
      </c>
      <c r="G2325" s="2" t="s">
        <v>6643</v>
      </c>
      <c r="H2325" t="s">
        <v>13553</v>
      </c>
    </row>
    <row r="2326" spans="1:8" x14ac:dyDescent="0.15">
      <c r="A2326">
        <v>2338</v>
      </c>
      <c r="B2326" t="s">
        <v>3324</v>
      </c>
      <c r="C2326" t="s">
        <v>10170</v>
      </c>
      <c r="D2326" t="s">
        <v>347</v>
      </c>
      <c r="E2326" s="2" t="s">
        <v>230</v>
      </c>
      <c r="F2326" t="s">
        <v>13909</v>
      </c>
      <c r="G2326" s="2" t="s">
        <v>7342</v>
      </c>
      <c r="H2326" t="s">
        <v>13553</v>
      </c>
    </row>
    <row r="2327" spans="1:8" x14ac:dyDescent="0.15">
      <c r="A2327">
        <v>2339</v>
      </c>
      <c r="B2327" t="s">
        <v>3325</v>
      </c>
      <c r="C2327" t="s">
        <v>10171</v>
      </c>
      <c r="D2327" t="s">
        <v>347</v>
      </c>
      <c r="E2327" s="2" t="s">
        <v>230</v>
      </c>
      <c r="F2327" t="s">
        <v>13909</v>
      </c>
      <c r="G2327" s="2" t="s">
        <v>6698</v>
      </c>
      <c r="H2327" t="s">
        <v>13553</v>
      </c>
    </row>
    <row r="2328" spans="1:8" x14ac:dyDescent="0.15">
      <c r="A2328">
        <v>2340</v>
      </c>
      <c r="B2328" t="s">
        <v>3326</v>
      </c>
      <c r="C2328" t="s">
        <v>10172</v>
      </c>
      <c r="D2328" t="s">
        <v>347</v>
      </c>
      <c r="E2328" s="2" t="s">
        <v>230</v>
      </c>
      <c r="F2328" t="s">
        <v>13924</v>
      </c>
      <c r="G2328" s="2" t="s">
        <v>7012</v>
      </c>
      <c r="H2328" t="s">
        <v>13553</v>
      </c>
    </row>
    <row r="2329" spans="1:8" x14ac:dyDescent="0.15">
      <c r="A2329">
        <v>2341</v>
      </c>
      <c r="B2329" t="s">
        <v>3327</v>
      </c>
      <c r="C2329" t="s">
        <v>10173</v>
      </c>
      <c r="D2329" t="s">
        <v>347</v>
      </c>
      <c r="E2329" s="2" t="s">
        <v>230</v>
      </c>
      <c r="F2329" t="s">
        <v>13909</v>
      </c>
      <c r="G2329" s="2" t="s">
        <v>7374</v>
      </c>
      <c r="H2329" t="s">
        <v>13553</v>
      </c>
    </row>
    <row r="2330" spans="1:8" x14ac:dyDescent="0.15">
      <c r="A2330">
        <v>2342</v>
      </c>
      <c r="B2330" t="s">
        <v>3330</v>
      </c>
      <c r="C2330" t="s">
        <v>10174</v>
      </c>
      <c r="D2330" t="s">
        <v>347</v>
      </c>
      <c r="E2330" s="2" t="s">
        <v>230</v>
      </c>
      <c r="F2330" t="s">
        <v>13909</v>
      </c>
      <c r="G2330" s="2" t="s">
        <v>7412</v>
      </c>
      <c r="H2330" t="s">
        <v>13553</v>
      </c>
    </row>
    <row r="2331" spans="1:8" x14ac:dyDescent="0.15">
      <c r="A2331">
        <v>2343</v>
      </c>
      <c r="B2331" t="s">
        <v>4683</v>
      </c>
      <c r="C2331" t="s">
        <v>10175</v>
      </c>
      <c r="D2331" t="s">
        <v>347</v>
      </c>
      <c r="E2331" s="2" t="s">
        <v>230</v>
      </c>
      <c r="F2331" t="s">
        <v>13909</v>
      </c>
      <c r="G2331" s="2" t="s">
        <v>7413</v>
      </c>
      <c r="H2331" t="s">
        <v>13553</v>
      </c>
    </row>
    <row r="2332" spans="1:8" x14ac:dyDescent="0.15">
      <c r="A2332">
        <v>2344</v>
      </c>
      <c r="B2332" t="s">
        <v>3308</v>
      </c>
      <c r="C2332" t="s">
        <v>10176</v>
      </c>
      <c r="D2332" t="s">
        <v>347</v>
      </c>
      <c r="E2332" s="2" t="s">
        <v>230</v>
      </c>
      <c r="F2332" t="s">
        <v>13909</v>
      </c>
      <c r="G2332" s="2" t="s">
        <v>7414</v>
      </c>
      <c r="H2332" t="s">
        <v>13553</v>
      </c>
    </row>
    <row r="2333" spans="1:8" x14ac:dyDescent="0.15">
      <c r="A2333">
        <v>2345</v>
      </c>
      <c r="B2333" t="s">
        <v>3312</v>
      </c>
      <c r="C2333" t="s">
        <v>10177</v>
      </c>
      <c r="D2333" t="s">
        <v>347</v>
      </c>
      <c r="E2333" s="2" t="s">
        <v>230</v>
      </c>
      <c r="F2333" t="s">
        <v>13930</v>
      </c>
      <c r="G2333" s="2" t="s">
        <v>7411</v>
      </c>
      <c r="H2333" t="s">
        <v>13553</v>
      </c>
    </row>
    <row r="2334" spans="1:8" x14ac:dyDescent="0.15">
      <c r="A2334">
        <v>2346</v>
      </c>
      <c r="B2334" t="s">
        <v>3313</v>
      </c>
      <c r="C2334" t="s">
        <v>10178</v>
      </c>
      <c r="D2334" t="s">
        <v>347</v>
      </c>
      <c r="E2334" s="2" t="s">
        <v>230</v>
      </c>
      <c r="F2334" t="s">
        <v>13909</v>
      </c>
      <c r="G2334" s="2" t="s">
        <v>6933</v>
      </c>
      <c r="H2334" t="s">
        <v>13553</v>
      </c>
    </row>
    <row r="2335" spans="1:8" x14ac:dyDescent="0.15">
      <c r="A2335">
        <v>2347</v>
      </c>
      <c r="B2335" t="s">
        <v>3315</v>
      </c>
      <c r="C2335" t="s">
        <v>10179</v>
      </c>
      <c r="D2335" t="s">
        <v>347</v>
      </c>
      <c r="E2335" s="2" t="s">
        <v>230</v>
      </c>
      <c r="F2335" t="s">
        <v>13924</v>
      </c>
      <c r="G2335" s="2" t="s">
        <v>7259</v>
      </c>
      <c r="H2335" t="s">
        <v>13553</v>
      </c>
    </row>
    <row r="2336" spans="1:8" x14ac:dyDescent="0.15">
      <c r="A2336">
        <v>2348</v>
      </c>
      <c r="B2336" t="s">
        <v>3316</v>
      </c>
      <c r="C2336" t="s">
        <v>10180</v>
      </c>
      <c r="D2336" t="s">
        <v>347</v>
      </c>
      <c r="E2336" s="2" t="s">
        <v>230</v>
      </c>
      <c r="F2336" t="s">
        <v>13909</v>
      </c>
      <c r="G2336" s="2" t="s">
        <v>6936</v>
      </c>
      <c r="H2336" t="s">
        <v>13553</v>
      </c>
    </row>
    <row r="2337" spans="1:8" x14ac:dyDescent="0.15">
      <c r="A2337">
        <v>2349</v>
      </c>
      <c r="B2337" t="s">
        <v>3317</v>
      </c>
      <c r="C2337" t="s">
        <v>10181</v>
      </c>
      <c r="D2337" t="s">
        <v>347</v>
      </c>
      <c r="E2337" s="2" t="s">
        <v>230</v>
      </c>
      <c r="F2337" t="s">
        <v>13909</v>
      </c>
      <c r="G2337" s="2" t="s">
        <v>6781</v>
      </c>
      <c r="H2337" t="s">
        <v>13553</v>
      </c>
    </row>
    <row r="2338" spans="1:8" x14ac:dyDescent="0.15">
      <c r="A2338">
        <v>2350</v>
      </c>
      <c r="B2338" t="s">
        <v>3320</v>
      </c>
      <c r="C2338" t="s">
        <v>10182</v>
      </c>
      <c r="D2338" t="s">
        <v>347</v>
      </c>
      <c r="E2338" s="2" t="s">
        <v>230</v>
      </c>
      <c r="F2338" t="s">
        <v>13909</v>
      </c>
      <c r="G2338" s="2" t="s">
        <v>6643</v>
      </c>
      <c r="H2338" t="s">
        <v>13553</v>
      </c>
    </row>
    <row r="2339" spans="1:8" x14ac:dyDescent="0.15">
      <c r="A2339">
        <v>2351</v>
      </c>
      <c r="B2339" t="s">
        <v>3309</v>
      </c>
      <c r="C2339" t="s">
        <v>9227</v>
      </c>
      <c r="D2339" t="s">
        <v>347</v>
      </c>
      <c r="E2339" s="2" t="s">
        <v>230</v>
      </c>
      <c r="F2339" t="s">
        <v>13909</v>
      </c>
      <c r="G2339" s="2" t="s">
        <v>6872</v>
      </c>
      <c r="H2339" t="s">
        <v>13553</v>
      </c>
    </row>
    <row r="2340" spans="1:8" x14ac:dyDescent="0.15">
      <c r="A2340">
        <v>2352</v>
      </c>
      <c r="B2340" t="s">
        <v>3322</v>
      </c>
      <c r="C2340" t="s">
        <v>10183</v>
      </c>
      <c r="D2340" t="s">
        <v>347</v>
      </c>
      <c r="E2340" s="2" t="s">
        <v>230</v>
      </c>
      <c r="F2340" t="s">
        <v>13909</v>
      </c>
      <c r="G2340" s="2" t="s">
        <v>6347</v>
      </c>
      <c r="H2340" t="s">
        <v>13553</v>
      </c>
    </row>
    <row r="2341" spans="1:8" x14ac:dyDescent="0.15">
      <c r="A2341">
        <v>2353</v>
      </c>
      <c r="B2341" t="s">
        <v>3323</v>
      </c>
      <c r="C2341" t="s">
        <v>10184</v>
      </c>
      <c r="D2341" t="s">
        <v>347</v>
      </c>
      <c r="E2341" s="2" t="s">
        <v>230</v>
      </c>
      <c r="F2341" t="s">
        <v>13909</v>
      </c>
      <c r="G2341" s="2" t="s">
        <v>6596</v>
      </c>
      <c r="H2341" t="s">
        <v>13553</v>
      </c>
    </row>
    <row r="2342" spans="1:8" x14ac:dyDescent="0.15">
      <c r="A2342">
        <v>2354</v>
      </c>
      <c r="B2342" t="s">
        <v>3328</v>
      </c>
      <c r="C2342" t="s">
        <v>10185</v>
      </c>
      <c r="D2342" t="s">
        <v>347</v>
      </c>
      <c r="E2342" s="2" t="s">
        <v>230</v>
      </c>
      <c r="F2342" t="s">
        <v>13909</v>
      </c>
      <c r="G2342" s="2" t="s">
        <v>6639</v>
      </c>
      <c r="H2342" t="s">
        <v>13553</v>
      </c>
    </row>
    <row r="2343" spans="1:8" x14ac:dyDescent="0.15">
      <c r="A2343">
        <v>2355</v>
      </c>
      <c r="B2343" t="s">
        <v>3329</v>
      </c>
      <c r="C2343" t="s">
        <v>10186</v>
      </c>
      <c r="D2343" t="s">
        <v>347</v>
      </c>
      <c r="E2343" s="2" t="s">
        <v>230</v>
      </c>
      <c r="F2343" t="s">
        <v>13909</v>
      </c>
      <c r="G2343" s="2" t="s">
        <v>6814</v>
      </c>
      <c r="H2343" t="s">
        <v>13553</v>
      </c>
    </row>
    <row r="2344" spans="1:8" x14ac:dyDescent="0.15">
      <c r="A2344">
        <v>2356</v>
      </c>
      <c r="B2344" t="s">
        <v>3331</v>
      </c>
      <c r="C2344" t="s">
        <v>10187</v>
      </c>
      <c r="D2344" t="s">
        <v>347</v>
      </c>
      <c r="E2344" s="2" t="s">
        <v>230</v>
      </c>
      <c r="F2344" t="s">
        <v>13909</v>
      </c>
      <c r="G2344" s="2" t="s">
        <v>6350</v>
      </c>
      <c r="H2344" t="s">
        <v>13553</v>
      </c>
    </row>
    <row r="2345" spans="1:8" x14ac:dyDescent="0.15">
      <c r="A2345">
        <v>2357</v>
      </c>
      <c r="B2345" t="s">
        <v>4684</v>
      </c>
      <c r="C2345" t="s">
        <v>10188</v>
      </c>
      <c r="D2345" t="s">
        <v>347</v>
      </c>
      <c r="E2345" s="2" t="s">
        <v>7855</v>
      </c>
      <c r="F2345" t="s">
        <v>13909</v>
      </c>
      <c r="G2345" s="2" t="s">
        <v>7415</v>
      </c>
      <c r="H2345" t="s">
        <v>13553</v>
      </c>
    </row>
    <row r="2346" spans="1:8" x14ac:dyDescent="0.15">
      <c r="A2346">
        <v>2358</v>
      </c>
      <c r="B2346" t="s">
        <v>4685</v>
      </c>
      <c r="C2346" t="s">
        <v>10189</v>
      </c>
      <c r="D2346" t="s">
        <v>347</v>
      </c>
      <c r="E2346" s="2" t="s">
        <v>7855</v>
      </c>
      <c r="F2346" t="s">
        <v>13909</v>
      </c>
      <c r="G2346" s="2" t="s">
        <v>6615</v>
      </c>
      <c r="H2346" t="s">
        <v>13553</v>
      </c>
    </row>
    <row r="2347" spans="1:8" x14ac:dyDescent="0.15">
      <c r="A2347">
        <v>2359</v>
      </c>
      <c r="B2347" t="s">
        <v>4686</v>
      </c>
      <c r="C2347" t="s">
        <v>10190</v>
      </c>
      <c r="D2347" t="s">
        <v>347</v>
      </c>
      <c r="E2347" s="2" t="s">
        <v>7855</v>
      </c>
      <c r="F2347" t="s">
        <v>13909</v>
      </c>
      <c r="G2347" s="2" t="s">
        <v>7416</v>
      </c>
      <c r="H2347" t="s">
        <v>13553</v>
      </c>
    </row>
    <row r="2348" spans="1:8" x14ac:dyDescent="0.15">
      <c r="A2348">
        <v>2360</v>
      </c>
      <c r="B2348" t="s">
        <v>4687</v>
      </c>
      <c r="C2348" t="s">
        <v>10191</v>
      </c>
      <c r="D2348" t="s">
        <v>347</v>
      </c>
      <c r="E2348" s="2" t="s">
        <v>7855</v>
      </c>
      <c r="F2348" t="s">
        <v>13909</v>
      </c>
      <c r="G2348" s="2" t="s">
        <v>7417</v>
      </c>
      <c r="H2348" t="s">
        <v>13553</v>
      </c>
    </row>
    <row r="2349" spans="1:8" x14ac:dyDescent="0.15">
      <c r="A2349">
        <v>2361</v>
      </c>
      <c r="B2349" t="s">
        <v>4688</v>
      </c>
      <c r="C2349" t="s">
        <v>10192</v>
      </c>
      <c r="D2349" t="s">
        <v>347</v>
      </c>
      <c r="E2349" s="2" t="s">
        <v>7855</v>
      </c>
      <c r="F2349" t="s">
        <v>13909</v>
      </c>
      <c r="G2349" s="2" t="s">
        <v>6444</v>
      </c>
      <c r="H2349" t="s">
        <v>13553</v>
      </c>
    </row>
    <row r="2350" spans="1:8" x14ac:dyDescent="0.15">
      <c r="A2350">
        <v>2362</v>
      </c>
      <c r="B2350" t="s">
        <v>4689</v>
      </c>
      <c r="C2350" t="s">
        <v>10193</v>
      </c>
      <c r="D2350" t="s">
        <v>347</v>
      </c>
      <c r="E2350" s="2" t="s">
        <v>7855</v>
      </c>
      <c r="F2350" t="s">
        <v>13909</v>
      </c>
      <c r="G2350" s="2" t="s">
        <v>6979</v>
      </c>
      <c r="H2350" t="s">
        <v>13553</v>
      </c>
    </row>
    <row r="2351" spans="1:8" x14ac:dyDescent="0.15">
      <c r="A2351">
        <v>2363</v>
      </c>
      <c r="B2351" t="s">
        <v>4690</v>
      </c>
      <c r="C2351" t="s">
        <v>10194</v>
      </c>
      <c r="D2351" t="s">
        <v>347</v>
      </c>
      <c r="E2351" s="2" t="s">
        <v>7855</v>
      </c>
      <c r="F2351" t="s">
        <v>13909</v>
      </c>
      <c r="G2351" s="2" t="s">
        <v>6655</v>
      </c>
      <c r="H2351" t="s">
        <v>13553</v>
      </c>
    </row>
    <row r="2352" spans="1:8" x14ac:dyDescent="0.15">
      <c r="A2352">
        <v>2364</v>
      </c>
      <c r="B2352" t="s">
        <v>4691</v>
      </c>
      <c r="C2352" t="s">
        <v>10195</v>
      </c>
      <c r="D2352" t="s">
        <v>347</v>
      </c>
      <c r="E2352" s="2" t="s">
        <v>7855</v>
      </c>
      <c r="F2352" t="s">
        <v>13909</v>
      </c>
      <c r="G2352" s="2" t="s">
        <v>6947</v>
      </c>
      <c r="H2352" t="s">
        <v>13553</v>
      </c>
    </row>
    <row r="2353" spans="1:8" x14ac:dyDescent="0.15">
      <c r="A2353">
        <v>2365</v>
      </c>
      <c r="B2353" t="s">
        <v>4692</v>
      </c>
      <c r="C2353" t="s">
        <v>10196</v>
      </c>
      <c r="D2353" t="s">
        <v>347</v>
      </c>
      <c r="E2353" s="2" t="s">
        <v>7855</v>
      </c>
      <c r="F2353" t="s">
        <v>13909</v>
      </c>
      <c r="G2353" s="2" t="s">
        <v>6748</v>
      </c>
      <c r="H2353" t="s">
        <v>13553</v>
      </c>
    </row>
    <row r="2354" spans="1:8" x14ac:dyDescent="0.15">
      <c r="A2354">
        <v>2366</v>
      </c>
      <c r="B2354" t="s">
        <v>4693</v>
      </c>
      <c r="C2354" t="s">
        <v>10197</v>
      </c>
      <c r="D2354" t="s">
        <v>347</v>
      </c>
      <c r="E2354" s="2" t="s">
        <v>7855</v>
      </c>
      <c r="F2354" t="s">
        <v>13909</v>
      </c>
      <c r="G2354" s="2" t="s">
        <v>7418</v>
      </c>
      <c r="H2354" t="s">
        <v>13553</v>
      </c>
    </row>
    <row r="2355" spans="1:8" x14ac:dyDescent="0.15">
      <c r="A2355">
        <v>2367</v>
      </c>
      <c r="B2355" t="s">
        <v>4694</v>
      </c>
      <c r="C2355" t="s">
        <v>10198</v>
      </c>
      <c r="D2355" t="s">
        <v>347</v>
      </c>
      <c r="E2355" s="2" t="s">
        <v>7855</v>
      </c>
      <c r="F2355" t="s">
        <v>13909</v>
      </c>
      <c r="G2355" s="2" t="s">
        <v>7419</v>
      </c>
      <c r="H2355" t="s">
        <v>13553</v>
      </c>
    </row>
    <row r="2356" spans="1:8" x14ac:dyDescent="0.15">
      <c r="A2356">
        <v>2368</v>
      </c>
      <c r="B2356" t="s">
        <v>4695</v>
      </c>
      <c r="C2356" t="s">
        <v>10199</v>
      </c>
      <c r="D2356" t="s">
        <v>347</v>
      </c>
      <c r="E2356" s="2" t="s">
        <v>7855</v>
      </c>
      <c r="F2356" t="s">
        <v>13915</v>
      </c>
      <c r="G2356" s="2" t="s">
        <v>7420</v>
      </c>
      <c r="H2356" t="s">
        <v>13553</v>
      </c>
    </row>
    <row r="2357" spans="1:8" x14ac:dyDescent="0.15">
      <c r="A2357">
        <v>2369</v>
      </c>
      <c r="B2357" t="s">
        <v>4696</v>
      </c>
      <c r="C2357" t="s">
        <v>10200</v>
      </c>
      <c r="D2357" t="s">
        <v>347</v>
      </c>
      <c r="E2357" s="2" t="s">
        <v>7855</v>
      </c>
      <c r="F2357" t="s">
        <v>13909</v>
      </c>
      <c r="G2357" s="2" t="s">
        <v>7421</v>
      </c>
      <c r="H2357" t="s">
        <v>13553</v>
      </c>
    </row>
    <row r="2358" spans="1:8" x14ac:dyDescent="0.15">
      <c r="A2358">
        <v>2370</v>
      </c>
      <c r="B2358" t="s">
        <v>4697</v>
      </c>
      <c r="C2358" t="s">
        <v>10201</v>
      </c>
      <c r="D2358" t="s">
        <v>347</v>
      </c>
      <c r="E2358" s="2" t="s">
        <v>7855</v>
      </c>
      <c r="F2358" t="s">
        <v>13909</v>
      </c>
      <c r="G2358" s="2" t="s">
        <v>6364</v>
      </c>
      <c r="H2358" t="s">
        <v>13553</v>
      </c>
    </row>
    <row r="2359" spans="1:8" x14ac:dyDescent="0.15">
      <c r="A2359">
        <v>2371</v>
      </c>
      <c r="B2359" t="s">
        <v>4698</v>
      </c>
      <c r="C2359" t="s">
        <v>10202</v>
      </c>
      <c r="D2359" t="s">
        <v>347</v>
      </c>
      <c r="E2359" s="2" t="s">
        <v>7855</v>
      </c>
      <c r="F2359" t="s">
        <v>13909</v>
      </c>
      <c r="G2359" s="2" t="s">
        <v>7422</v>
      </c>
      <c r="H2359" t="s">
        <v>13553</v>
      </c>
    </row>
    <row r="2360" spans="1:8" x14ac:dyDescent="0.15">
      <c r="A2360">
        <v>2372</v>
      </c>
      <c r="B2360" t="s">
        <v>4699</v>
      </c>
      <c r="C2360" t="s">
        <v>10203</v>
      </c>
      <c r="D2360" t="s">
        <v>347</v>
      </c>
      <c r="E2360" s="2" t="s">
        <v>7855</v>
      </c>
      <c r="F2360" t="s">
        <v>13909</v>
      </c>
      <c r="G2360" s="2" t="s">
        <v>7423</v>
      </c>
      <c r="H2360" t="s">
        <v>13553</v>
      </c>
    </row>
    <row r="2361" spans="1:8" x14ac:dyDescent="0.15">
      <c r="A2361">
        <v>2373</v>
      </c>
      <c r="B2361" t="s">
        <v>4700</v>
      </c>
      <c r="C2361" t="s">
        <v>10204</v>
      </c>
      <c r="D2361" t="s">
        <v>347</v>
      </c>
      <c r="E2361" s="2" t="s">
        <v>7855</v>
      </c>
      <c r="F2361" t="s">
        <v>13909</v>
      </c>
      <c r="G2361" s="2" t="s">
        <v>7102</v>
      </c>
      <c r="H2361" t="s">
        <v>13553</v>
      </c>
    </row>
    <row r="2362" spans="1:8" x14ac:dyDescent="0.15">
      <c r="A2362">
        <v>2374</v>
      </c>
      <c r="B2362" t="s">
        <v>4701</v>
      </c>
      <c r="C2362" t="s">
        <v>10205</v>
      </c>
      <c r="D2362" t="s">
        <v>347</v>
      </c>
      <c r="E2362" s="2" t="s">
        <v>7855</v>
      </c>
      <c r="F2362" t="s">
        <v>13909</v>
      </c>
      <c r="G2362" s="2" t="s">
        <v>6799</v>
      </c>
      <c r="H2362" t="s">
        <v>13553</v>
      </c>
    </row>
    <row r="2363" spans="1:8" x14ac:dyDescent="0.15">
      <c r="A2363">
        <v>2375</v>
      </c>
      <c r="B2363" t="s">
        <v>4702</v>
      </c>
      <c r="C2363" t="s">
        <v>10206</v>
      </c>
      <c r="D2363" t="s">
        <v>347</v>
      </c>
      <c r="E2363" s="2" t="s">
        <v>7855</v>
      </c>
      <c r="F2363" t="s">
        <v>13909</v>
      </c>
      <c r="G2363" s="2" t="s">
        <v>7424</v>
      </c>
      <c r="H2363" t="s">
        <v>13553</v>
      </c>
    </row>
    <row r="2364" spans="1:8" x14ac:dyDescent="0.15">
      <c r="A2364">
        <v>2376</v>
      </c>
      <c r="B2364" t="s">
        <v>4703</v>
      </c>
      <c r="C2364" t="s">
        <v>10207</v>
      </c>
      <c r="D2364" t="s">
        <v>347</v>
      </c>
      <c r="E2364" s="2" t="s">
        <v>7855</v>
      </c>
      <c r="F2364" t="s">
        <v>13909</v>
      </c>
      <c r="G2364" s="2" t="s">
        <v>7070</v>
      </c>
      <c r="H2364" t="s">
        <v>13553</v>
      </c>
    </row>
    <row r="2365" spans="1:8" x14ac:dyDescent="0.15">
      <c r="A2365">
        <v>2377</v>
      </c>
      <c r="B2365" t="s">
        <v>4704</v>
      </c>
      <c r="C2365" t="s">
        <v>10208</v>
      </c>
      <c r="D2365" t="s">
        <v>347</v>
      </c>
      <c r="E2365" s="2" t="s">
        <v>7855</v>
      </c>
      <c r="F2365" t="s">
        <v>13909</v>
      </c>
      <c r="G2365" s="2" t="s">
        <v>6600</v>
      </c>
      <c r="H2365" t="s">
        <v>13553</v>
      </c>
    </row>
    <row r="2366" spans="1:8" x14ac:dyDescent="0.15">
      <c r="A2366">
        <v>2378</v>
      </c>
      <c r="B2366" t="s">
        <v>4705</v>
      </c>
      <c r="C2366" t="s">
        <v>10209</v>
      </c>
      <c r="D2366" t="s">
        <v>347</v>
      </c>
      <c r="E2366" s="2" t="s">
        <v>7855</v>
      </c>
      <c r="F2366" t="s">
        <v>13909</v>
      </c>
      <c r="G2366" s="2" t="s">
        <v>7425</v>
      </c>
      <c r="H2366" t="s">
        <v>13553</v>
      </c>
    </row>
    <row r="2367" spans="1:8" x14ac:dyDescent="0.15">
      <c r="A2367">
        <v>2379</v>
      </c>
      <c r="B2367" t="s">
        <v>4706</v>
      </c>
      <c r="C2367" t="s">
        <v>10210</v>
      </c>
      <c r="D2367" t="s">
        <v>347</v>
      </c>
      <c r="E2367" s="2" t="s">
        <v>7855</v>
      </c>
      <c r="F2367" t="s">
        <v>13909</v>
      </c>
      <c r="G2367" s="2" t="s">
        <v>7426</v>
      </c>
      <c r="H2367" t="s">
        <v>13553</v>
      </c>
    </row>
    <row r="2368" spans="1:8" x14ac:dyDescent="0.15">
      <c r="A2368">
        <v>2380</v>
      </c>
      <c r="B2368" t="s">
        <v>4707</v>
      </c>
      <c r="C2368" t="s">
        <v>10211</v>
      </c>
      <c r="D2368" t="s">
        <v>347</v>
      </c>
      <c r="E2368" s="2" t="s">
        <v>7855</v>
      </c>
      <c r="F2368" t="s">
        <v>13909</v>
      </c>
      <c r="G2368" s="2" t="s">
        <v>7427</v>
      </c>
      <c r="H2368" t="s">
        <v>13553</v>
      </c>
    </row>
    <row r="2369" spans="1:8" x14ac:dyDescent="0.15">
      <c r="A2369">
        <v>2381</v>
      </c>
      <c r="B2369" t="s">
        <v>4708</v>
      </c>
      <c r="C2369" t="s">
        <v>10212</v>
      </c>
      <c r="D2369" t="s">
        <v>347</v>
      </c>
      <c r="E2369" s="2" t="s">
        <v>7855</v>
      </c>
      <c r="F2369" t="s">
        <v>13909</v>
      </c>
      <c r="G2369" s="2" t="s">
        <v>6476</v>
      </c>
      <c r="H2369" t="s">
        <v>13553</v>
      </c>
    </row>
    <row r="2370" spans="1:8" x14ac:dyDescent="0.15">
      <c r="A2370">
        <v>2382</v>
      </c>
      <c r="B2370" t="s">
        <v>4709</v>
      </c>
      <c r="C2370" t="s">
        <v>10213</v>
      </c>
      <c r="D2370" t="s">
        <v>347</v>
      </c>
      <c r="E2370" s="2" t="s">
        <v>7855</v>
      </c>
      <c r="F2370" t="s">
        <v>13909</v>
      </c>
      <c r="G2370" s="2" t="s">
        <v>7428</v>
      </c>
      <c r="H2370" t="s">
        <v>13553</v>
      </c>
    </row>
    <row r="2371" spans="1:8" x14ac:dyDescent="0.15">
      <c r="A2371">
        <v>2383</v>
      </c>
      <c r="B2371" t="s">
        <v>4710</v>
      </c>
      <c r="C2371" t="s">
        <v>10214</v>
      </c>
      <c r="D2371" t="s">
        <v>347</v>
      </c>
      <c r="E2371" s="2" t="s">
        <v>7855</v>
      </c>
      <c r="F2371" t="s">
        <v>13909</v>
      </c>
      <c r="G2371" s="2" t="s">
        <v>7429</v>
      </c>
      <c r="H2371" t="s">
        <v>13553</v>
      </c>
    </row>
    <row r="2372" spans="1:8" x14ac:dyDescent="0.15">
      <c r="A2372">
        <v>2384</v>
      </c>
      <c r="B2372" t="s">
        <v>4711</v>
      </c>
      <c r="C2372" t="s">
        <v>10215</v>
      </c>
      <c r="D2372" t="s">
        <v>347</v>
      </c>
      <c r="E2372" s="2" t="s">
        <v>7855</v>
      </c>
      <c r="F2372" t="s">
        <v>13909</v>
      </c>
      <c r="G2372" s="2" t="s">
        <v>6514</v>
      </c>
      <c r="H2372" t="s">
        <v>13553</v>
      </c>
    </row>
    <row r="2373" spans="1:8" x14ac:dyDescent="0.15">
      <c r="A2373">
        <v>2385</v>
      </c>
      <c r="B2373" t="s">
        <v>4712</v>
      </c>
      <c r="C2373" t="s">
        <v>10216</v>
      </c>
      <c r="D2373" t="s">
        <v>347</v>
      </c>
      <c r="E2373" s="2" t="s">
        <v>7855</v>
      </c>
      <c r="F2373" t="s">
        <v>13909</v>
      </c>
      <c r="G2373" s="2" t="s">
        <v>7384</v>
      </c>
      <c r="H2373" t="s">
        <v>13553</v>
      </c>
    </row>
    <row r="2374" spans="1:8" x14ac:dyDescent="0.15">
      <c r="A2374">
        <v>2386</v>
      </c>
      <c r="B2374" t="s">
        <v>4713</v>
      </c>
      <c r="C2374" t="s">
        <v>10217</v>
      </c>
      <c r="D2374" t="s">
        <v>347</v>
      </c>
      <c r="E2374" s="2" t="s">
        <v>7855</v>
      </c>
      <c r="F2374" t="s">
        <v>13909</v>
      </c>
      <c r="G2374" s="2" t="s">
        <v>7430</v>
      </c>
      <c r="H2374" t="s">
        <v>13553</v>
      </c>
    </row>
    <row r="2375" spans="1:8" x14ac:dyDescent="0.15">
      <c r="A2375">
        <v>2387</v>
      </c>
      <c r="B2375" t="s">
        <v>4714</v>
      </c>
      <c r="C2375" t="s">
        <v>10218</v>
      </c>
      <c r="D2375" t="s">
        <v>347</v>
      </c>
      <c r="E2375" s="2" t="s">
        <v>231</v>
      </c>
      <c r="F2375" t="s">
        <v>13909</v>
      </c>
      <c r="G2375" s="2" t="s">
        <v>7431</v>
      </c>
      <c r="H2375" t="s">
        <v>13553</v>
      </c>
    </row>
    <row r="2376" spans="1:8" x14ac:dyDescent="0.15">
      <c r="A2376">
        <v>2388</v>
      </c>
      <c r="B2376" t="s">
        <v>4715</v>
      </c>
      <c r="C2376" t="s">
        <v>4715</v>
      </c>
      <c r="D2376" t="s">
        <v>13575</v>
      </c>
      <c r="E2376" s="2" t="s">
        <v>67</v>
      </c>
      <c r="F2376" t="s">
        <v>13909</v>
      </c>
      <c r="G2376" s="2" t="s">
        <v>7432</v>
      </c>
      <c r="H2376" t="s">
        <v>13556</v>
      </c>
    </row>
    <row r="2377" spans="1:8" x14ac:dyDescent="0.15">
      <c r="A2377">
        <v>2389</v>
      </c>
      <c r="B2377" t="s">
        <v>1963</v>
      </c>
      <c r="C2377" t="s">
        <v>10219</v>
      </c>
      <c r="D2377" t="s">
        <v>372</v>
      </c>
      <c r="E2377" s="2" t="s">
        <v>232</v>
      </c>
      <c r="F2377" t="s">
        <v>13936</v>
      </c>
      <c r="G2377" s="2" t="s">
        <v>6237</v>
      </c>
      <c r="H2377" t="s">
        <v>13553</v>
      </c>
    </row>
    <row r="2378" spans="1:8" x14ac:dyDescent="0.15">
      <c r="A2378">
        <v>2390</v>
      </c>
      <c r="B2378" t="s">
        <v>1964</v>
      </c>
      <c r="C2378" t="s">
        <v>10220</v>
      </c>
      <c r="D2378" t="s">
        <v>372</v>
      </c>
      <c r="E2378" s="2" t="s">
        <v>232</v>
      </c>
      <c r="F2378" t="s">
        <v>13925</v>
      </c>
      <c r="G2378" s="2" t="s">
        <v>7433</v>
      </c>
      <c r="H2378" t="s">
        <v>13553</v>
      </c>
    </row>
    <row r="2379" spans="1:8" x14ac:dyDescent="0.15">
      <c r="A2379">
        <v>2391</v>
      </c>
      <c r="B2379" t="s">
        <v>1965</v>
      </c>
      <c r="C2379" t="s">
        <v>10221</v>
      </c>
      <c r="D2379" t="s">
        <v>372</v>
      </c>
      <c r="E2379" s="2" t="s">
        <v>232</v>
      </c>
      <c r="F2379" t="s">
        <v>13906</v>
      </c>
      <c r="G2379" s="2" t="s">
        <v>7434</v>
      </c>
      <c r="H2379" t="s">
        <v>13553</v>
      </c>
    </row>
    <row r="2380" spans="1:8" x14ac:dyDescent="0.15">
      <c r="A2380">
        <v>2392</v>
      </c>
      <c r="B2380" t="s">
        <v>1966</v>
      </c>
      <c r="C2380" t="s">
        <v>10222</v>
      </c>
      <c r="D2380" t="s">
        <v>372</v>
      </c>
      <c r="E2380" s="2" t="s">
        <v>232</v>
      </c>
      <c r="F2380" t="s">
        <v>13912</v>
      </c>
      <c r="G2380" s="2" t="s">
        <v>7435</v>
      </c>
      <c r="H2380" t="s">
        <v>13553</v>
      </c>
    </row>
    <row r="2381" spans="1:8" x14ac:dyDescent="0.15">
      <c r="A2381">
        <v>2393</v>
      </c>
      <c r="B2381" t="s">
        <v>1967</v>
      </c>
      <c r="C2381" t="s">
        <v>10223</v>
      </c>
      <c r="D2381" t="s">
        <v>372</v>
      </c>
      <c r="E2381" s="2" t="s">
        <v>232</v>
      </c>
      <c r="F2381" t="s">
        <v>13911</v>
      </c>
      <c r="G2381" s="2" t="s">
        <v>7203</v>
      </c>
      <c r="H2381" t="s">
        <v>13553</v>
      </c>
    </row>
    <row r="2382" spans="1:8" x14ac:dyDescent="0.15">
      <c r="A2382">
        <v>2394</v>
      </c>
      <c r="B2382" t="s">
        <v>1968</v>
      </c>
      <c r="C2382" t="s">
        <v>10224</v>
      </c>
      <c r="D2382" t="s">
        <v>372</v>
      </c>
      <c r="E2382" s="2" t="s">
        <v>232</v>
      </c>
      <c r="F2382" t="s">
        <v>13915</v>
      </c>
      <c r="G2382" s="2" t="s">
        <v>6816</v>
      </c>
      <c r="H2382" t="s">
        <v>13553</v>
      </c>
    </row>
    <row r="2383" spans="1:8" x14ac:dyDescent="0.15">
      <c r="A2383">
        <v>2395</v>
      </c>
      <c r="B2383" t="s">
        <v>1969</v>
      </c>
      <c r="C2383" t="s">
        <v>10225</v>
      </c>
      <c r="D2383" t="s">
        <v>372</v>
      </c>
      <c r="E2383" s="2" t="s">
        <v>232</v>
      </c>
      <c r="F2383" t="s">
        <v>13922</v>
      </c>
      <c r="G2383" s="2" t="s">
        <v>7436</v>
      </c>
      <c r="H2383" t="s">
        <v>13553</v>
      </c>
    </row>
    <row r="2384" spans="1:8" x14ac:dyDescent="0.15">
      <c r="A2384">
        <v>2396</v>
      </c>
      <c r="B2384" t="s">
        <v>355</v>
      </c>
      <c r="C2384" t="s">
        <v>10226</v>
      </c>
      <c r="D2384" t="s">
        <v>372</v>
      </c>
      <c r="E2384" s="2" t="s">
        <v>232</v>
      </c>
      <c r="F2384" t="s">
        <v>13906</v>
      </c>
      <c r="G2384" s="2" t="s">
        <v>6952</v>
      </c>
      <c r="H2384" t="s">
        <v>13553</v>
      </c>
    </row>
    <row r="2385" spans="1:8" x14ac:dyDescent="0.15">
      <c r="A2385">
        <v>2397</v>
      </c>
      <c r="B2385" t="s">
        <v>1970</v>
      </c>
      <c r="C2385" t="s">
        <v>10227</v>
      </c>
      <c r="D2385" t="s">
        <v>372</v>
      </c>
      <c r="E2385" s="2" t="s">
        <v>231</v>
      </c>
      <c r="F2385" t="s">
        <v>13921</v>
      </c>
      <c r="G2385" s="2" t="s">
        <v>6680</v>
      </c>
      <c r="H2385" t="s">
        <v>13553</v>
      </c>
    </row>
    <row r="2386" spans="1:8" x14ac:dyDescent="0.15">
      <c r="A2386">
        <v>2398</v>
      </c>
      <c r="B2386" t="s">
        <v>1971</v>
      </c>
      <c r="C2386" t="s">
        <v>10228</v>
      </c>
      <c r="D2386" t="s">
        <v>372</v>
      </c>
      <c r="E2386" s="2" t="s">
        <v>231</v>
      </c>
      <c r="F2386" t="s">
        <v>13940</v>
      </c>
      <c r="G2386" s="2" t="s">
        <v>7437</v>
      </c>
      <c r="H2386" t="s">
        <v>13553</v>
      </c>
    </row>
    <row r="2387" spans="1:8" x14ac:dyDescent="0.15">
      <c r="A2387">
        <v>2399</v>
      </c>
      <c r="B2387" t="s">
        <v>1972</v>
      </c>
      <c r="C2387" t="s">
        <v>10229</v>
      </c>
      <c r="D2387" t="s">
        <v>372</v>
      </c>
      <c r="E2387" s="2" t="s">
        <v>231</v>
      </c>
      <c r="F2387" t="s">
        <v>13942</v>
      </c>
      <c r="G2387" s="2" t="s">
        <v>7438</v>
      </c>
      <c r="H2387" t="s">
        <v>13553</v>
      </c>
    </row>
    <row r="2388" spans="1:8" x14ac:dyDescent="0.15">
      <c r="A2388">
        <v>2400</v>
      </c>
      <c r="B2388" t="s">
        <v>1973</v>
      </c>
      <c r="C2388" t="s">
        <v>10230</v>
      </c>
      <c r="D2388" t="s">
        <v>372</v>
      </c>
      <c r="E2388" s="2" t="s">
        <v>231</v>
      </c>
      <c r="F2388" t="s">
        <v>13906</v>
      </c>
      <c r="G2388" s="2" t="s">
        <v>7439</v>
      </c>
      <c r="H2388" t="s">
        <v>13553</v>
      </c>
    </row>
    <row r="2389" spans="1:8" x14ac:dyDescent="0.15">
      <c r="A2389">
        <v>2401</v>
      </c>
      <c r="B2389" t="s">
        <v>1974</v>
      </c>
      <c r="C2389" t="s">
        <v>10231</v>
      </c>
      <c r="D2389" t="s">
        <v>372</v>
      </c>
      <c r="E2389" s="2" t="s">
        <v>231</v>
      </c>
      <c r="F2389" t="s">
        <v>13921</v>
      </c>
      <c r="G2389" s="2" t="s">
        <v>7257</v>
      </c>
      <c r="H2389" t="s">
        <v>13553</v>
      </c>
    </row>
    <row r="2390" spans="1:8" x14ac:dyDescent="0.15">
      <c r="A2390">
        <v>2402</v>
      </c>
      <c r="B2390" t="s">
        <v>1975</v>
      </c>
      <c r="C2390" t="s">
        <v>10232</v>
      </c>
      <c r="D2390" t="s">
        <v>372</v>
      </c>
      <c r="E2390" s="2" t="s">
        <v>231</v>
      </c>
      <c r="F2390" t="s">
        <v>13912</v>
      </c>
      <c r="G2390" s="2" t="s">
        <v>7025</v>
      </c>
      <c r="H2390" t="s">
        <v>13553</v>
      </c>
    </row>
    <row r="2391" spans="1:8" x14ac:dyDescent="0.15">
      <c r="A2391">
        <v>2403</v>
      </c>
      <c r="B2391" t="s">
        <v>1976</v>
      </c>
      <c r="C2391" t="s">
        <v>10233</v>
      </c>
      <c r="D2391" t="s">
        <v>372</v>
      </c>
      <c r="E2391" s="2" t="s">
        <v>231</v>
      </c>
      <c r="F2391" t="s">
        <v>13915</v>
      </c>
      <c r="G2391" s="2" t="s">
        <v>7431</v>
      </c>
      <c r="H2391" t="s">
        <v>13553</v>
      </c>
    </row>
    <row r="2392" spans="1:8" x14ac:dyDescent="0.15">
      <c r="A2392">
        <v>2404</v>
      </c>
      <c r="B2392" t="s">
        <v>1977</v>
      </c>
      <c r="C2392" t="s">
        <v>10234</v>
      </c>
      <c r="D2392" t="s">
        <v>372</v>
      </c>
      <c r="E2392" s="2" t="s">
        <v>231</v>
      </c>
      <c r="F2392" t="s">
        <v>13923</v>
      </c>
      <c r="G2392" s="2" t="s">
        <v>6260</v>
      </c>
      <c r="H2392" t="s">
        <v>13553</v>
      </c>
    </row>
    <row r="2393" spans="1:8" x14ac:dyDescent="0.15">
      <c r="A2393">
        <v>2405</v>
      </c>
      <c r="B2393" t="s">
        <v>1978</v>
      </c>
      <c r="C2393" t="s">
        <v>10235</v>
      </c>
      <c r="D2393" t="s">
        <v>372</v>
      </c>
      <c r="E2393" s="2" t="s">
        <v>231</v>
      </c>
      <c r="F2393" t="s">
        <v>13936</v>
      </c>
      <c r="G2393" s="2" t="s">
        <v>6394</v>
      </c>
      <c r="H2393" t="s">
        <v>13553</v>
      </c>
    </row>
    <row r="2394" spans="1:8" x14ac:dyDescent="0.15">
      <c r="A2394">
        <v>2406</v>
      </c>
      <c r="B2394" t="s">
        <v>1979</v>
      </c>
      <c r="C2394" t="s">
        <v>10236</v>
      </c>
      <c r="D2394" t="s">
        <v>372</v>
      </c>
      <c r="E2394" s="2" t="s">
        <v>231</v>
      </c>
      <c r="F2394" t="s">
        <v>13928</v>
      </c>
      <c r="G2394" s="2" t="s">
        <v>6634</v>
      </c>
      <c r="H2394" t="s">
        <v>13553</v>
      </c>
    </row>
    <row r="2395" spans="1:8" x14ac:dyDescent="0.15">
      <c r="A2395">
        <v>2407</v>
      </c>
      <c r="B2395" t="s">
        <v>2568</v>
      </c>
      <c r="C2395" t="s">
        <v>10237</v>
      </c>
      <c r="D2395" t="s">
        <v>372</v>
      </c>
      <c r="E2395" s="2" t="s">
        <v>231</v>
      </c>
      <c r="F2395" t="s">
        <v>13906</v>
      </c>
      <c r="G2395" s="2" t="s">
        <v>6953</v>
      </c>
      <c r="H2395" t="s">
        <v>13553</v>
      </c>
    </row>
    <row r="2396" spans="1:8" x14ac:dyDescent="0.15">
      <c r="A2396">
        <v>2408</v>
      </c>
      <c r="B2396" t="s">
        <v>3345</v>
      </c>
      <c r="C2396" t="s">
        <v>10238</v>
      </c>
      <c r="D2396" t="s">
        <v>372</v>
      </c>
      <c r="E2396" s="2" t="s">
        <v>230</v>
      </c>
      <c r="F2396" t="s">
        <v>13939</v>
      </c>
      <c r="G2396" s="2" t="s">
        <v>7261</v>
      </c>
      <c r="H2396" t="s">
        <v>13553</v>
      </c>
    </row>
    <row r="2397" spans="1:8" x14ac:dyDescent="0.15">
      <c r="A2397">
        <v>2409</v>
      </c>
      <c r="B2397" t="s">
        <v>3346</v>
      </c>
      <c r="C2397" t="s">
        <v>10239</v>
      </c>
      <c r="D2397" t="s">
        <v>372</v>
      </c>
      <c r="E2397" s="2" t="s">
        <v>230</v>
      </c>
      <c r="F2397" t="s">
        <v>13921</v>
      </c>
      <c r="G2397" s="2" t="s">
        <v>7351</v>
      </c>
      <c r="H2397" t="s">
        <v>13553</v>
      </c>
    </row>
    <row r="2398" spans="1:8" x14ac:dyDescent="0.15">
      <c r="A2398">
        <v>2410</v>
      </c>
      <c r="B2398" t="s">
        <v>3347</v>
      </c>
      <c r="C2398" t="s">
        <v>10240</v>
      </c>
      <c r="D2398" t="s">
        <v>372</v>
      </c>
      <c r="E2398" s="2" t="s">
        <v>230</v>
      </c>
      <c r="F2398" t="s">
        <v>13911</v>
      </c>
      <c r="G2398" s="2" t="s">
        <v>6871</v>
      </c>
      <c r="H2398" t="s">
        <v>13553</v>
      </c>
    </row>
    <row r="2399" spans="1:8" x14ac:dyDescent="0.15">
      <c r="A2399">
        <v>2411</v>
      </c>
      <c r="B2399" t="s">
        <v>3348</v>
      </c>
      <c r="C2399" t="s">
        <v>10241</v>
      </c>
      <c r="D2399" t="s">
        <v>372</v>
      </c>
      <c r="E2399" s="2" t="s">
        <v>230</v>
      </c>
      <c r="F2399" t="s">
        <v>13914</v>
      </c>
      <c r="G2399" s="2" t="s">
        <v>6296</v>
      </c>
      <c r="H2399" t="s">
        <v>13553</v>
      </c>
    </row>
    <row r="2400" spans="1:8" x14ac:dyDescent="0.15">
      <c r="A2400">
        <v>2412</v>
      </c>
      <c r="B2400" t="s">
        <v>3349</v>
      </c>
      <c r="C2400" t="s">
        <v>10242</v>
      </c>
      <c r="D2400" t="s">
        <v>372</v>
      </c>
      <c r="E2400" s="2" t="s">
        <v>230</v>
      </c>
      <c r="F2400" t="s">
        <v>13915</v>
      </c>
      <c r="G2400" s="2" t="s">
        <v>7371</v>
      </c>
      <c r="H2400" t="s">
        <v>13553</v>
      </c>
    </row>
    <row r="2401" spans="1:8" x14ac:dyDescent="0.15">
      <c r="A2401">
        <v>2413</v>
      </c>
      <c r="B2401" t="s">
        <v>3350</v>
      </c>
      <c r="C2401" t="s">
        <v>9896</v>
      </c>
      <c r="D2401" t="s">
        <v>372</v>
      </c>
      <c r="E2401" s="2" t="s">
        <v>230</v>
      </c>
      <c r="F2401" t="s">
        <v>13907</v>
      </c>
      <c r="G2401" s="2" t="s">
        <v>7440</v>
      </c>
      <c r="H2401" t="s">
        <v>13553</v>
      </c>
    </row>
    <row r="2402" spans="1:8" x14ac:dyDescent="0.15">
      <c r="A2402">
        <v>2414</v>
      </c>
      <c r="B2402" t="s">
        <v>3351</v>
      </c>
      <c r="C2402" t="s">
        <v>10243</v>
      </c>
      <c r="D2402" t="s">
        <v>372</v>
      </c>
      <c r="E2402" s="2" t="s">
        <v>230</v>
      </c>
      <c r="F2402" t="s">
        <v>13933</v>
      </c>
      <c r="G2402" s="2" t="s">
        <v>6833</v>
      </c>
      <c r="H2402" t="s">
        <v>13553</v>
      </c>
    </row>
    <row r="2403" spans="1:8" x14ac:dyDescent="0.15">
      <c r="A2403">
        <v>2415</v>
      </c>
      <c r="B2403" t="s">
        <v>3352</v>
      </c>
      <c r="C2403" t="s">
        <v>10244</v>
      </c>
      <c r="D2403" t="s">
        <v>372</v>
      </c>
      <c r="E2403" s="2" t="s">
        <v>230</v>
      </c>
      <c r="F2403" t="s">
        <v>13912</v>
      </c>
      <c r="G2403" s="2" t="s">
        <v>6426</v>
      </c>
      <c r="H2403" t="s">
        <v>13553</v>
      </c>
    </row>
    <row r="2404" spans="1:8" x14ac:dyDescent="0.15">
      <c r="A2404">
        <v>2416</v>
      </c>
      <c r="B2404" t="s">
        <v>3353</v>
      </c>
      <c r="C2404" t="s">
        <v>10245</v>
      </c>
      <c r="D2404" t="s">
        <v>372</v>
      </c>
      <c r="E2404" s="2" t="s">
        <v>230</v>
      </c>
      <c r="F2404" t="s">
        <v>13936</v>
      </c>
      <c r="G2404" s="2" t="s">
        <v>7441</v>
      </c>
      <c r="H2404" t="s">
        <v>13553</v>
      </c>
    </row>
    <row r="2405" spans="1:8" x14ac:dyDescent="0.15">
      <c r="A2405">
        <v>2417</v>
      </c>
      <c r="B2405" t="s">
        <v>3360</v>
      </c>
      <c r="C2405" t="s">
        <v>10246</v>
      </c>
      <c r="D2405" t="s">
        <v>372</v>
      </c>
      <c r="E2405" s="2" t="s">
        <v>230</v>
      </c>
      <c r="F2405" t="s">
        <v>13907</v>
      </c>
      <c r="G2405" s="2" t="s">
        <v>7094</v>
      </c>
      <c r="H2405" t="s">
        <v>13553</v>
      </c>
    </row>
    <row r="2406" spans="1:8" x14ac:dyDescent="0.15">
      <c r="A2406">
        <v>2418</v>
      </c>
      <c r="B2406" t="s">
        <v>3684</v>
      </c>
      <c r="C2406" t="s">
        <v>10247</v>
      </c>
      <c r="D2406" t="s">
        <v>372</v>
      </c>
      <c r="E2406" s="2" t="s">
        <v>230</v>
      </c>
      <c r="F2406" t="s">
        <v>13907</v>
      </c>
      <c r="G2406" s="2" t="s">
        <v>6429</v>
      </c>
      <c r="H2406" t="s">
        <v>13553</v>
      </c>
    </row>
    <row r="2407" spans="1:8" x14ac:dyDescent="0.15">
      <c r="A2407">
        <v>2419</v>
      </c>
      <c r="B2407" t="s">
        <v>4716</v>
      </c>
      <c r="C2407" t="s">
        <v>10248</v>
      </c>
      <c r="D2407" t="s">
        <v>372</v>
      </c>
      <c r="E2407" s="2" t="s">
        <v>7858</v>
      </c>
      <c r="F2407" t="s">
        <v>13932</v>
      </c>
      <c r="G2407" s="2" t="s">
        <v>6447</v>
      </c>
      <c r="H2407" t="s">
        <v>13553</v>
      </c>
    </row>
    <row r="2408" spans="1:8" x14ac:dyDescent="0.15">
      <c r="A2408">
        <v>2420</v>
      </c>
      <c r="B2408" t="s">
        <v>4717</v>
      </c>
      <c r="C2408" t="s">
        <v>10249</v>
      </c>
      <c r="D2408" t="s">
        <v>372</v>
      </c>
      <c r="E2408" s="2" t="s">
        <v>7858</v>
      </c>
      <c r="F2408" t="s">
        <v>13938</v>
      </c>
      <c r="G2408" s="2" t="s">
        <v>6981</v>
      </c>
      <c r="H2408" t="s">
        <v>13553</v>
      </c>
    </row>
    <row r="2409" spans="1:8" x14ac:dyDescent="0.15">
      <c r="A2409">
        <v>2421</v>
      </c>
      <c r="B2409" t="s">
        <v>4718</v>
      </c>
      <c r="C2409" t="s">
        <v>10250</v>
      </c>
      <c r="D2409" t="s">
        <v>372</v>
      </c>
      <c r="E2409" s="2" t="s">
        <v>7858</v>
      </c>
      <c r="F2409" t="s">
        <v>13922</v>
      </c>
      <c r="G2409" s="2" t="s">
        <v>7442</v>
      </c>
      <c r="H2409" t="s">
        <v>13553</v>
      </c>
    </row>
    <row r="2410" spans="1:8" x14ac:dyDescent="0.15">
      <c r="A2410">
        <v>2422</v>
      </c>
      <c r="B2410" t="s">
        <v>4719</v>
      </c>
      <c r="C2410" t="s">
        <v>10251</v>
      </c>
      <c r="D2410" t="s">
        <v>372</v>
      </c>
      <c r="E2410" s="2" t="s">
        <v>7858</v>
      </c>
      <c r="F2410" t="s">
        <v>13911</v>
      </c>
      <c r="G2410" s="2" t="s">
        <v>7443</v>
      </c>
      <c r="H2410" t="s">
        <v>13553</v>
      </c>
    </row>
    <row r="2411" spans="1:8" x14ac:dyDescent="0.15">
      <c r="A2411">
        <v>2423</v>
      </c>
      <c r="B2411" t="s">
        <v>4720</v>
      </c>
      <c r="C2411" t="s">
        <v>10252</v>
      </c>
      <c r="D2411" t="s">
        <v>372</v>
      </c>
      <c r="E2411" s="2" t="s">
        <v>7858</v>
      </c>
      <c r="F2411" t="s">
        <v>13949</v>
      </c>
      <c r="G2411" s="2" t="s">
        <v>7421</v>
      </c>
      <c r="H2411" t="s">
        <v>13553</v>
      </c>
    </row>
    <row r="2412" spans="1:8" x14ac:dyDescent="0.15">
      <c r="A2412">
        <v>2424</v>
      </c>
      <c r="B2412" t="s">
        <v>4721</v>
      </c>
      <c r="C2412" t="s">
        <v>10253</v>
      </c>
      <c r="D2412" t="s">
        <v>372</v>
      </c>
      <c r="E2412" s="2" t="s">
        <v>7858</v>
      </c>
      <c r="F2412" t="s">
        <v>13939</v>
      </c>
      <c r="G2412" s="2" t="s">
        <v>7251</v>
      </c>
      <c r="H2412" t="s">
        <v>13553</v>
      </c>
    </row>
    <row r="2413" spans="1:8" x14ac:dyDescent="0.15">
      <c r="A2413">
        <v>2425</v>
      </c>
      <c r="B2413" t="s">
        <v>4722</v>
      </c>
      <c r="C2413" t="s">
        <v>10254</v>
      </c>
      <c r="D2413" t="s">
        <v>372</v>
      </c>
      <c r="E2413" s="2" t="s">
        <v>7858</v>
      </c>
      <c r="F2413" t="s">
        <v>13908</v>
      </c>
      <c r="G2413" s="2" t="s">
        <v>7444</v>
      </c>
      <c r="H2413" t="s">
        <v>13553</v>
      </c>
    </row>
    <row r="2414" spans="1:8" x14ac:dyDescent="0.15">
      <c r="A2414">
        <v>2426</v>
      </c>
      <c r="B2414" t="s">
        <v>4723</v>
      </c>
      <c r="C2414" t="s">
        <v>10255</v>
      </c>
      <c r="D2414" t="s">
        <v>372</v>
      </c>
      <c r="E2414" s="2" t="s">
        <v>7858</v>
      </c>
      <c r="F2414" t="s">
        <v>13909</v>
      </c>
      <c r="G2414" s="2" t="s">
        <v>7445</v>
      </c>
      <c r="H2414" t="s">
        <v>13553</v>
      </c>
    </row>
    <row r="2415" spans="1:8" x14ac:dyDescent="0.15">
      <c r="A2415">
        <v>2427</v>
      </c>
      <c r="B2415" t="s">
        <v>4724</v>
      </c>
      <c r="C2415" t="s">
        <v>10031</v>
      </c>
      <c r="D2415" t="s">
        <v>372</v>
      </c>
      <c r="E2415" s="2" t="s">
        <v>7858</v>
      </c>
      <c r="F2415" t="s">
        <v>13936</v>
      </c>
      <c r="G2415" s="2" t="s">
        <v>6794</v>
      </c>
      <c r="H2415" t="s">
        <v>13553</v>
      </c>
    </row>
    <row r="2416" spans="1:8" x14ac:dyDescent="0.15">
      <c r="A2416">
        <v>2428</v>
      </c>
      <c r="B2416" t="s">
        <v>4725</v>
      </c>
      <c r="C2416" t="s">
        <v>10256</v>
      </c>
      <c r="D2416" t="s">
        <v>372</v>
      </c>
      <c r="E2416" s="2" t="s">
        <v>7858</v>
      </c>
      <c r="F2416" t="s">
        <v>13914</v>
      </c>
      <c r="G2416" s="2" t="s">
        <v>7446</v>
      </c>
      <c r="H2416" t="s">
        <v>13553</v>
      </c>
    </row>
    <row r="2417" spans="1:8" x14ac:dyDescent="0.15">
      <c r="A2417">
        <v>2429</v>
      </c>
      <c r="B2417" t="s">
        <v>4726</v>
      </c>
      <c r="C2417" t="s">
        <v>10257</v>
      </c>
      <c r="D2417" t="s">
        <v>372</v>
      </c>
      <c r="E2417" s="2" t="s">
        <v>7858</v>
      </c>
      <c r="F2417" t="s">
        <v>13915</v>
      </c>
      <c r="G2417" s="2" t="s">
        <v>6889</v>
      </c>
      <c r="H2417" t="s">
        <v>13553</v>
      </c>
    </row>
    <row r="2418" spans="1:8" x14ac:dyDescent="0.15">
      <c r="A2418">
        <v>2430</v>
      </c>
      <c r="B2418" t="s">
        <v>4727</v>
      </c>
      <c r="C2418" t="s">
        <v>10258</v>
      </c>
      <c r="D2418" t="s">
        <v>372</v>
      </c>
      <c r="E2418" s="2" t="s">
        <v>7858</v>
      </c>
      <c r="F2418" t="s">
        <v>13934</v>
      </c>
      <c r="G2418" s="2" t="s">
        <v>7266</v>
      </c>
      <c r="H2418" t="s">
        <v>13553</v>
      </c>
    </row>
    <row r="2419" spans="1:8" x14ac:dyDescent="0.15">
      <c r="A2419">
        <v>2431</v>
      </c>
      <c r="B2419" t="s">
        <v>4728</v>
      </c>
      <c r="C2419" t="s">
        <v>10259</v>
      </c>
      <c r="D2419" t="s">
        <v>372</v>
      </c>
      <c r="E2419" s="2" t="s">
        <v>7858</v>
      </c>
      <c r="F2419" t="s">
        <v>13925</v>
      </c>
      <c r="G2419" s="2" t="s">
        <v>7447</v>
      </c>
      <c r="H2419" t="s">
        <v>13553</v>
      </c>
    </row>
    <row r="2420" spans="1:8" x14ac:dyDescent="0.15">
      <c r="A2420">
        <v>2432</v>
      </c>
      <c r="B2420" t="s">
        <v>1980</v>
      </c>
      <c r="C2420" t="s">
        <v>10260</v>
      </c>
      <c r="D2420" t="s">
        <v>372</v>
      </c>
      <c r="E2420" s="2" t="s">
        <v>232</v>
      </c>
      <c r="F2420" t="s">
        <v>13950</v>
      </c>
      <c r="G2420" s="2" t="s">
        <v>6763</v>
      </c>
      <c r="H2420" t="s">
        <v>13553</v>
      </c>
    </row>
    <row r="2421" spans="1:8" x14ac:dyDescent="0.15">
      <c r="A2421">
        <v>2433</v>
      </c>
      <c r="B2421" t="s">
        <v>429</v>
      </c>
      <c r="C2421" t="s">
        <v>10261</v>
      </c>
      <c r="D2421" t="s">
        <v>372</v>
      </c>
      <c r="E2421" s="2" t="s">
        <v>232</v>
      </c>
      <c r="F2421" t="s">
        <v>13906</v>
      </c>
      <c r="G2421" s="2" t="s">
        <v>7448</v>
      </c>
      <c r="H2421" t="s">
        <v>13553</v>
      </c>
    </row>
    <row r="2422" spans="1:8" x14ac:dyDescent="0.15">
      <c r="A2422">
        <v>2434</v>
      </c>
      <c r="B2422" t="s">
        <v>2569</v>
      </c>
      <c r="C2422" t="s">
        <v>10262</v>
      </c>
      <c r="D2422" t="s">
        <v>372</v>
      </c>
      <c r="E2422" s="2" t="s">
        <v>231</v>
      </c>
      <c r="F2422" t="s">
        <v>13915</v>
      </c>
      <c r="G2422" s="2" t="s">
        <v>6731</v>
      </c>
      <c r="H2422" t="s">
        <v>13553</v>
      </c>
    </row>
    <row r="2423" spans="1:8" x14ac:dyDescent="0.15">
      <c r="A2423">
        <v>2435</v>
      </c>
      <c r="B2423" t="s">
        <v>4729</v>
      </c>
      <c r="C2423" t="s">
        <v>10263</v>
      </c>
      <c r="D2423" t="s">
        <v>372</v>
      </c>
      <c r="E2423" s="2" t="s">
        <v>230</v>
      </c>
      <c r="F2423" t="s">
        <v>13906</v>
      </c>
      <c r="G2423" s="2" t="s">
        <v>6645</v>
      </c>
      <c r="H2423" t="s">
        <v>13553</v>
      </c>
    </row>
    <row r="2424" spans="1:8" x14ac:dyDescent="0.15">
      <c r="A2424">
        <v>2436</v>
      </c>
      <c r="B2424" t="s">
        <v>4730</v>
      </c>
      <c r="C2424" t="s">
        <v>10264</v>
      </c>
      <c r="D2424" t="s">
        <v>372</v>
      </c>
      <c r="E2424" s="2" t="s">
        <v>230</v>
      </c>
      <c r="F2424" t="s">
        <v>13906</v>
      </c>
      <c r="G2424" s="2" t="s">
        <v>6295</v>
      </c>
      <c r="H2424" t="s">
        <v>13553</v>
      </c>
    </row>
    <row r="2425" spans="1:8" x14ac:dyDescent="0.15">
      <c r="A2425">
        <v>2437</v>
      </c>
      <c r="B2425" t="s">
        <v>4731</v>
      </c>
      <c r="C2425" t="s">
        <v>10265</v>
      </c>
      <c r="D2425" t="s">
        <v>372</v>
      </c>
      <c r="E2425" s="2" t="s">
        <v>230</v>
      </c>
      <c r="F2425" t="s">
        <v>13944</v>
      </c>
      <c r="G2425" s="2" t="s">
        <v>6416</v>
      </c>
      <c r="H2425" t="s">
        <v>13553</v>
      </c>
    </row>
    <row r="2426" spans="1:8" x14ac:dyDescent="0.15">
      <c r="A2426">
        <v>2438</v>
      </c>
      <c r="B2426" t="s">
        <v>4732</v>
      </c>
      <c r="C2426" t="s">
        <v>10266</v>
      </c>
      <c r="D2426" t="s">
        <v>372</v>
      </c>
      <c r="E2426" s="2" t="s">
        <v>230</v>
      </c>
      <c r="F2426" t="s">
        <v>13915</v>
      </c>
      <c r="G2426" s="2" t="s">
        <v>7371</v>
      </c>
      <c r="H2426" t="s">
        <v>13553</v>
      </c>
    </row>
    <row r="2427" spans="1:8" x14ac:dyDescent="0.15">
      <c r="A2427">
        <v>2439</v>
      </c>
      <c r="B2427" t="s">
        <v>4733</v>
      </c>
      <c r="C2427" t="s">
        <v>10267</v>
      </c>
      <c r="D2427" t="s">
        <v>372</v>
      </c>
      <c r="E2427" s="2" t="s">
        <v>230</v>
      </c>
      <c r="F2427" t="s">
        <v>13913</v>
      </c>
      <c r="G2427" s="2" t="s">
        <v>7232</v>
      </c>
      <c r="H2427" t="s">
        <v>13553</v>
      </c>
    </row>
    <row r="2428" spans="1:8" x14ac:dyDescent="0.15">
      <c r="A2428">
        <v>2440</v>
      </c>
      <c r="B2428" t="s">
        <v>4734</v>
      </c>
      <c r="C2428" t="s">
        <v>10268</v>
      </c>
      <c r="D2428" t="s">
        <v>372</v>
      </c>
      <c r="E2428" s="2" t="s">
        <v>230</v>
      </c>
      <c r="F2428" t="s">
        <v>13917</v>
      </c>
      <c r="G2428" s="2" t="s">
        <v>6972</v>
      </c>
      <c r="H2428" t="s">
        <v>13553</v>
      </c>
    </row>
    <row r="2429" spans="1:8" x14ac:dyDescent="0.15">
      <c r="A2429">
        <v>2441</v>
      </c>
      <c r="B2429" t="s">
        <v>1983</v>
      </c>
      <c r="C2429" t="s">
        <v>10269</v>
      </c>
      <c r="D2429" t="s">
        <v>372</v>
      </c>
      <c r="E2429" s="2" t="s">
        <v>232</v>
      </c>
      <c r="F2429" t="s">
        <v>13906</v>
      </c>
      <c r="G2429" s="2" t="s">
        <v>7449</v>
      </c>
      <c r="H2429" t="s">
        <v>13553</v>
      </c>
    </row>
    <row r="2430" spans="1:8" x14ac:dyDescent="0.15">
      <c r="A2430">
        <v>2442</v>
      </c>
      <c r="B2430" t="s">
        <v>1981</v>
      </c>
      <c r="C2430" t="s">
        <v>10270</v>
      </c>
      <c r="D2430" t="s">
        <v>372</v>
      </c>
      <c r="E2430" s="2" t="s">
        <v>232</v>
      </c>
      <c r="F2430" t="s">
        <v>13906</v>
      </c>
      <c r="G2430" s="2" t="s">
        <v>7450</v>
      </c>
      <c r="H2430" t="s">
        <v>13553</v>
      </c>
    </row>
    <row r="2431" spans="1:8" x14ac:dyDescent="0.15">
      <c r="A2431">
        <v>2443</v>
      </c>
      <c r="B2431" t="s">
        <v>1982</v>
      </c>
      <c r="C2431" t="s">
        <v>10271</v>
      </c>
      <c r="D2431" t="s">
        <v>372</v>
      </c>
      <c r="E2431" s="2" t="s">
        <v>232</v>
      </c>
      <c r="F2431" t="s">
        <v>13922</v>
      </c>
      <c r="G2431" s="2" t="s">
        <v>6238</v>
      </c>
      <c r="H2431" t="s">
        <v>13553</v>
      </c>
    </row>
    <row r="2432" spans="1:8" x14ac:dyDescent="0.15">
      <c r="A2432">
        <v>2444</v>
      </c>
      <c r="B2432" t="s">
        <v>2573</v>
      </c>
      <c r="C2432" t="s">
        <v>10272</v>
      </c>
      <c r="D2432" t="s">
        <v>372</v>
      </c>
      <c r="E2432" s="2" t="s">
        <v>231</v>
      </c>
      <c r="F2432" t="s">
        <v>13906</v>
      </c>
      <c r="G2432" s="2" t="s">
        <v>6873</v>
      </c>
      <c r="H2432" t="s">
        <v>13553</v>
      </c>
    </row>
    <row r="2433" spans="1:8" x14ac:dyDescent="0.15">
      <c r="A2433">
        <v>2445</v>
      </c>
      <c r="B2433" t="s">
        <v>4735</v>
      </c>
      <c r="C2433" t="s">
        <v>10273</v>
      </c>
      <c r="D2433" t="s">
        <v>372</v>
      </c>
      <c r="E2433" s="2" t="s">
        <v>231</v>
      </c>
      <c r="F2433" t="s">
        <v>13906</v>
      </c>
      <c r="G2433" s="2" t="s">
        <v>6760</v>
      </c>
      <c r="H2433" t="s">
        <v>13553</v>
      </c>
    </row>
    <row r="2434" spans="1:8" x14ac:dyDescent="0.15">
      <c r="A2434">
        <v>2446</v>
      </c>
      <c r="B2434" t="s">
        <v>2571</v>
      </c>
      <c r="C2434" t="s">
        <v>10274</v>
      </c>
      <c r="D2434" t="s">
        <v>372</v>
      </c>
      <c r="E2434" s="2" t="s">
        <v>232</v>
      </c>
      <c r="F2434" t="s">
        <v>13906</v>
      </c>
      <c r="G2434" s="2" t="s">
        <v>7217</v>
      </c>
      <c r="H2434" t="s">
        <v>13553</v>
      </c>
    </row>
    <row r="2435" spans="1:8" x14ac:dyDescent="0.15">
      <c r="A2435">
        <v>2447</v>
      </c>
      <c r="B2435" t="s">
        <v>2574</v>
      </c>
      <c r="C2435" t="s">
        <v>10275</v>
      </c>
      <c r="D2435" t="s">
        <v>372</v>
      </c>
      <c r="E2435" s="2" t="s">
        <v>231</v>
      </c>
      <c r="F2435" t="s">
        <v>13906</v>
      </c>
      <c r="G2435" s="2" t="s">
        <v>6407</v>
      </c>
      <c r="H2435" t="s">
        <v>13553</v>
      </c>
    </row>
    <row r="2436" spans="1:8" x14ac:dyDescent="0.15">
      <c r="A2436">
        <v>2448</v>
      </c>
      <c r="B2436" t="s">
        <v>3354</v>
      </c>
      <c r="C2436" t="s">
        <v>10276</v>
      </c>
      <c r="D2436" t="s">
        <v>372</v>
      </c>
      <c r="E2436" s="2" t="s">
        <v>231</v>
      </c>
      <c r="F2436" t="s">
        <v>13906</v>
      </c>
      <c r="G2436" s="2" t="s">
        <v>7308</v>
      </c>
      <c r="H2436" t="s">
        <v>13553</v>
      </c>
    </row>
    <row r="2437" spans="1:8" x14ac:dyDescent="0.15">
      <c r="A2437">
        <v>2449</v>
      </c>
      <c r="B2437" t="s">
        <v>2572</v>
      </c>
      <c r="C2437" t="s">
        <v>10277</v>
      </c>
      <c r="D2437" t="s">
        <v>372</v>
      </c>
      <c r="E2437" s="2" t="s">
        <v>231</v>
      </c>
      <c r="F2437" t="s">
        <v>13906</v>
      </c>
      <c r="G2437" s="2" t="s">
        <v>6581</v>
      </c>
      <c r="H2437" t="s">
        <v>13553</v>
      </c>
    </row>
    <row r="2438" spans="1:8" x14ac:dyDescent="0.15">
      <c r="A2438">
        <v>2450</v>
      </c>
      <c r="B2438" t="s">
        <v>2570</v>
      </c>
      <c r="C2438" t="s">
        <v>10278</v>
      </c>
      <c r="D2438" t="s">
        <v>372</v>
      </c>
      <c r="E2438" s="2" t="s">
        <v>231</v>
      </c>
      <c r="F2438" t="s">
        <v>13906</v>
      </c>
      <c r="G2438" s="2" t="s">
        <v>6581</v>
      </c>
      <c r="H2438" t="s">
        <v>13553</v>
      </c>
    </row>
    <row r="2439" spans="1:8" x14ac:dyDescent="0.15">
      <c r="A2439">
        <v>2451</v>
      </c>
      <c r="B2439" t="s">
        <v>3355</v>
      </c>
      <c r="C2439" t="s">
        <v>10279</v>
      </c>
      <c r="D2439" t="s">
        <v>372</v>
      </c>
      <c r="E2439" s="2" t="s">
        <v>231</v>
      </c>
      <c r="F2439" t="s">
        <v>13906</v>
      </c>
      <c r="G2439" s="2" t="s">
        <v>6491</v>
      </c>
      <c r="H2439" t="s">
        <v>13553</v>
      </c>
    </row>
    <row r="2440" spans="1:8" x14ac:dyDescent="0.15">
      <c r="A2440">
        <v>2452</v>
      </c>
      <c r="B2440" t="s">
        <v>1984</v>
      </c>
      <c r="C2440" t="s">
        <v>10280</v>
      </c>
      <c r="D2440" t="s">
        <v>372</v>
      </c>
      <c r="E2440" s="2" t="s">
        <v>231</v>
      </c>
      <c r="F2440" t="s">
        <v>13906</v>
      </c>
      <c r="G2440" s="2" t="s">
        <v>6854</v>
      </c>
      <c r="H2440" t="s">
        <v>13553</v>
      </c>
    </row>
    <row r="2441" spans="1:8" x14ac:dyDescent="0.15">
      <c r="A2441">
        <v>2453</v>
      </c>
      <c r="B2441" t="s">
        <v>3357</v>
      </c>
      <c r="C2441" t="s">
        <v>10281</v>
      </c>
      <c r="D2441" t="s">
        <v>372</v>
      </c>
      <c r="E2441" s="2" t="s">
        <v>231</v>
      </c>
      <c r="F2441" t="s">
        <v>13932</v>
      </c>
      <c r="G2441" s="2" t="s">
        <v>6675</v>
      </c>
      <c r="H2441" t="s">
        <v>13553</v>
      </c>
    </row>
    <row r="2442" spans="1:8" x14ac:dyDescent="0.15">
      <c r="A2442">
        <v>2454</v>
      </c>
      <c r="B2442" t="s">
        <v>3356</v>
      </c>
      <c r="C2442" t="s">
        <v>10282</v>
      </c>
      <c r="D2442" t="s">
        <v>372</v>
      </c>
      <c r="E2442" s="2" t="s">
        <v>231</v>
      </c>
      <c r="F2442" t="s">
        <v>13906</v>
      </c>
      <c r="G2442" s="2" t="s">
        <v>6996</v>
      </c>
      <c r="H2442" t="s">
        <v>13553</v>
      </c>
    </row>
    <row r="2443" spans="1:8" x14ac:dyDescent="0.15">
      <c r="A2443">
        <v>2455</v>
      </c>
      <c r="B2443" t="s">
        <v>3359</v>
      </c>
      <c r="C2443" t="s">
        <v>10283</v>
      </c>
      <c r="D2443" t="s">
        <v>372</v>
      </c>
      <c r="E2443" s="2" t="s">
        <v>230</v>
      </c>
      <c r="F2443" t="s">
        <v>13906</v>
      </c>
      <c r="G2443" s="2" t="s">
        <v>7451</v>
      </c>
      <c r="H2443" t="s">
        <v>13553</v>
      </c>
    </row>
    <row r="2444" spans="1:8" x14ac:dyDescent="0.15">
      <c r="A2444">
        <v>2456</v>
      </c>
      <c r="B2444" t="s">
        <v>3358</v>
      </c>
      <c r="C2444" t="s">
        <v>10284</v>
      </c>
      <c r="D2444" t="s">
        <v>372</v>
      </c>
      <c r="E2444" s="2" t="s">
        <v>230</v>
      </c>
      <c r="F2444" t="s">
        <v>13906</v>
      </c>
      <c r="G2444" s="2" t="s">
        <v>7153</v>
      </c>
      <c r="H2444" t="s">
        <v>13553</v>
      </c>
    </row>
    <row r="2445" spans="1:8" x14ac:dyDescent="0.15">
      <c r="A2445">
        <v>2457</v>
      </c>
      <c r="B2445" t="s">
        <v>4736</v>
      </c>
      <c r="C2445" t="s">
        <v>10285</v>
      </c>
      <c r="D2445" t="s">
        <v>372</v>
      </c>
      <c r="E2445" s="2" t="s">
        <v>230</v>
      </c>
      <c r="F2445" t="s">
        <v>13906</v>
      </c>
      <c r="G2445" s="2" t="s">
        <v>7452</v>
      </c>
      <c r="H2445" t="s">
        <v>13553</v>
      </c>
    </row>
    <row r="2446" spans="1:8" x14ac:dyDescent="0.15">
      <c r="A2446">
        <v>2458</v>
      </c>
      <c r="B2446" t="s">
        <v>3685</v>
      </c>
      <c r="C2446" t="s">
        <v>10286</v>
      </c>
      <c r="D2446" t="s">
        <v>372</v>
      </c>
      <c r="E2446" s="2" t="s">
        <v>230</v>
      </c>
      <c r="F2446" t="s">
        <v>13906</v>
      </c>
      <c r="G2446" s="2" t="s">
        <v>7453</v>
      </c>
      <c r="H2446" t="s">
        <v>13553</v>
      </c>
    </row>
    <row r="2447" spans="1:8" x14ac:dyDescent="0.15">
      <c r="A2447">
        <v>2459</v>
      </c>
      <c r="B2447" t="s">
        <v>4737</v>
      </c>
      <c r="C2447" t="s">
        <v>10287</v>
      </c>
      <c r="D2447" t="s">
        <v>372</v>
      </c>
      <c r="E2447" s="2" t="s">
        <v>230</v>
      </c>
      <c r="F2447" t="s">
        <v>13906</v>
      </c>
      <c r="G2447" s="2" t="s">
        <v>7058</v>
      </c>
      <c r="H2447" t="s">
        <v>13553</v>
      </c>
    </row>
    <row r="2448" spans="1:8" x14ac:dyDescent="0.15">
      <c r="A2448">
        <v>2460</v>
      </c>
      <c r="B2448" t="s">
        <v>4738</v>
      </c>
      <c r="C2448" t="s">
        <v>10288</v>
      </c>
      <c r="D2448" t="s">
        <v>372</v>
      </c>
      <c r="E2448" s="2" t="s">
        <v>230</v>
      </c>
      <c r="F2448" t="s">
        <v>13906</v>
      </c>
      <c r="G2448" s="2" t="s">
        <v>7153</v>
      </c>
      <c r="H2448" t="s">
        <v>13553</v>
      </c>
    </row>
    <row r="2449" spans="1:8" x14ac:dyDescent="0.15">
      <c r="A2449">
        <v>2461</v>
      </c>
      <c r="B2449" t="s">
        <v>4739</v>
      </c>
      <c r="C2449" t="s">
        <v>10289</v>
      </c>
      <c r="D2449" t="s">
        <v>372</v>
      </c>
      <c r="E2449" s="2" t="s">
        <v>7855</v>
      </c>
      <c r="F2449" t="s">
        <v>13906</v>
      </c>
      <c r="G2449" s="2" t="s">
        <v>6800</v>
      </c>
      <c r="H2449" t="s">
        <v>13553</v>
      </c>
    </row>
    <row r="2450" spans="1:8" x14ac:dyDescent="0.15">
      <c r="A2450">
        <v>2462</v>
      </c>
      <c r="B2450" t="s">
        <v>4740</v>
      </c>
      <c r="C2450" t="s">
        <v>10290</v>
      </c>
      <c r="D2450" t="s">
        <v>372</v>
      </c>
      <c r="E2450" s="2" t="s">
        <v>7855</v>
      </c>
      <c r="F2450" t="s">
        <v>13906</v>
      </c>
      <c r="G2450" s="2" t="s">
        <v>7428</v>
      </c>
      <c r="H2450" t="s">
        <v>13553</v>
      </c>
    </row>
    <row r="2451" spans="1:8" x14ac:dyDescent="0.15">
      <c r="A2451">
        <v>2463</v>
      </c>
      <c r="B2451" t="s">
        <v>4741</v>
      </c>
      <c r="C2451" t="s">
        <v>10291</v>
      </c>
      <c r="D2451" t="s">
        <v>372</v>
      </c>
      <c r="E2451" s="2" t="s">
        <v>7855</v>
      </c>
      <c r="F2451" t="s">
        <v>13906</v>
      </c>
      <c r="G2451" s="2" t="s">
        <v>7454</v>
      </c>
      <c r="H2451" t="s">
        <v>13553</v>
      </c>
    </row>
    <row r="2452" spans="1:8" x14ac:dyDescent="0.15">
      <c r="A2452">
        <v>2464</v>
      </c>
      <c r="B2452" t="s">
        <v>4742</v>
      </c>
      <c r="C2452" t="s">
        <v>10292</v>
      </c>
      <c r="D2452" t="s">
        <v>372</v>
      </c>
      <c r="E2452" s="2" t="s">
        <v>7855</v>
      </c>
      <c r="F2452" t="s">
        <v>13906</v>
      </c>
      <c r="G2452" s="2" t="s">
        <v>6978</v>
      </c>
      <c r="H2452" t="s">
        <v>13553</v>
      </c>
    </row>
    <row r="2453" spans="1:8" x14ac:dyDescent="0.15">
      <c r="A2453">
        <v>2465</v>
      </c>
      <c r="B2453" t="s">
        <v>4743</v>
      </c>
      <c r="C2453" t="s">
        <v>10293</v>
      </c>
      <c r="D2453" t="s">
        <v>372</v>
      </c>
      <c r="E2453" s="2" t="s">
        <v>7855</v>
      </c>
      <c r="F2453" t="s">
        <v>13906</v>
      </c>
      <c r="G2453" s="2" t="s">
        <v>7252</v>
      </c>
      <c r="H2453" t="s">
        <v>13553</v>
      </c>
    </row>
    <row r="2454" spans="1:8" x14ac:dyDescent="0.15">
      <c r="A2454">
        <v>2466</v>
      </c>
      <c r="B2454" t="s">
        <v>4744</v>
      </c>
      <c r="C2454" t="s">
        <v>10294</v>
      </c>
      <c r="D2454" t="s">
        <v>372</v>
      </c>
      <c r="E2454" s="2" t="s">
        <v>7855</v>
      </c>
      <c r="F2454" t="s">
        <v>13906</v>
      </c>
      <c r="G2454" s="2" t="s">
        <v>7078</v>
      </c>
      <c r="H2454" t="s">
        <v>13553</v>
      </c>
    </row>
    <row r="2455" spans="1:8" x14ac:dyDescent="0.15">
      <c r="A2455">
        <v>2467</v>
      </c>
      <c r="B2455" t="s">
        <v>1553</v>
      </c>
      <c r="C2455" t="s">
        <v>10295</v>
      </c>
      <c r="D2455" t="s">
        <v>384</v>
      </c>
      <c r="E2455" s="2" t="s">
        <v>232</v>
      </c>
      <c r="F2455" t="s">
        <v>13927</v>
      </c>
      <c r="G2455" s="2" t="s">
        <v>7177</v>
      </c>
      <c r="H2455" t="s">
        <v>13553</v>
      </c>
    </row>
    <row r="2456" spans="1:8" x14ac:dyDescent="0.15">
      <c r="A2456">
        <v>2468</v>
      </c>
      <c r="B2456" t="s">
        <v>1555</v>
      </c>
      <c r="C2456" t="s">
        <v>10296</v>
      </c>
      <c r="D2456" t="s">
        <v>384</v>
      </c>
      <c r="E2456" s="2" t="s">
        <v>232</v>
      </c>
      <c r="F2456" t="s">
        <v>13927</v>
      </c>
      <c r="G2456" s="2" t="s">
        <v>6238</v>
      </c>
      <c r="H2456" t="s">
        <v>13553</v>
      </c>
    </row>
    <row r="2457" spans="1:8" x14ac:dyDescent="0.15">
      <c r="A2457">
        <v>2469</v>
      </c>
      <c r="B2457" t="s">
        <v>3189</v>
      </c>
      <c r="C2457" t="s">
        <v>10297</v>
      </c>
      <c r="D2457" t="s">
        <v>384</v>
      </c>
      <c r="E2457" s="2" t="s">
        <v>232</v>
      </c>
      <c r="F2457" t="s">
        <v>13927</v>
      </c>
      <c r="G2457" s="2" t="s">
        <v>7455</v>
      </c>
      <c r="H2457" t="s">
        <v>13553</v>
      </c>
    </row>
    <row r="2458" spans="1:8" x14ac:dyDescent="0.15">
      <c r="A2458">
        <v>2470</v>
      </c>
      <c r="B2458" t="s">
        <v>1554</v>
      </c>
      <c r="C2458" t="s">
        <v>10298</v>
      </c>
      <c r="D2458" t="s">
        <v>384</v>
      </c>
      <c r="E2458" s="2" t="s">
        <v>232</v>
      </c>
      <c r="F2458" t="s">
        <v>13927</v>
      </c>
      <c r="G2458" s="2" t="s">
        <v>7015</v>
      </c>
      <c r="H2458" t="s">
        <v>13553</v>
      </c>
    </row>
    <row r="2459" spans="1:8" x14ac:dyDescent="0.15">
      <c r="A2459">
        <v>2471</v>
      </c>
      <c r="B2459" t="s">
        <v>3190</v>
      </c>
      <c r="C2459" t="s">
        <v>10299</v>
      </c>
      <c r="D2459" t="s">
        <v>384</v>
      </c>
      <c r="E2459" s="2" t="s">
        <v>231</v>
      </c>
      <c r="F2459" t="s">
        <v>13927</v>
      </c>
      <c r="G2459" s="2" t="s">
        <v>6728</v>
      </c>
      <c r="H2459" t="s">
        <v>13553</v>
      </c>
    </row>
    <row r="2460" spans="1:8" x14ac:dyDescent="0.15">
      <c r="A2460">
        <v>2472</v>
      </c>
      <c r="B2460" t="s">
        <v>2650</v>
      </c>
      <c r="C2460" t="s">
        <v>10300</v>
      </c>
      <c r="D2460" t="s">
        <v>384</v>
      </c>
      <c r="E2460" s="2" t="s">
        <v>231</v>
      </c>
      <c r="F2460" t="s">
        <v>13927</v>
      </c>
      <c r="G2460" s="2" t="s">
        <v>6727</v>
      </c>
      <c r="H2460" t="s">
        <v>13553</v>
      </c>
    </row>
    <row r="2461" spans="1:8" x14ac:dyDescent="0.15">
      <c r="A2461">
        <v>2473</v>
      </c>
      <c r="B2461" t="s">
        <v>3191</v>
      </c>
      <c r="C2461" t="s">
        <v>10301</v>
      </c>
      <c r="D2461" t="s">
        <v>384</v>
      </c>
      <c r="E2461" s="2" t="s">
        <v>231</v>
      </c>
      <c r="F2461" t="s">
        <v>13927</v>
      </c>
      <c r="G2461" s="2" t="s">
        <v>6269</v>
      </c>
      <c r="H2461" t="s">
        <v>13553</v>
      </c>
    </row>
    <row r="2462" spans="1:8" x14ac:dyDescent="0.15">
      <c r="A2462">
        <v>2474</v>
      </c>
      <c r="B2462" t="s">
        <v>3192</v>
      </c>
      <c r="C2462" t="s">
        <v>10302</v>
      </c>
      <c r="D2462" t="s">
        <v>384</v>
      </c>
      <c r="E2462" s="2" t="s">
        <v>231</v>
      </c>
      <c r="F2462" t="s">
        <v>13927</v>
      </c>
      <c r="G2462" s="2" t="s">
        <v>7029</v>
      </c>
      <c r="H2462" t="s">
        <v>13553</v>
      </c>
    </row>
    <row r="2463" spans="1:8" x14ac:dyDescent="0.15">
      <c r="A2463">
        <v>2475</v>
      </c>
      <c r="B2463" t="s">
        <v>2649</v>
      </c>
      <c r="C2463" t="s">
        <v>10303</v>
      </c>
      <c r="D2463" t="s">
        <v>384</v>
      </c>
      <c r="E2463" s="2" t="s">
        <v>231</v>
      </c>
      <c r="F2463" t="s">
        <v>13927</v>
      </c>
      <c r="G2463" s="2" t="s">
        <v>6817</v>
      </c>
      <c r="H2463" t="s">
        <v>13553</v>
      </c>
    </row>
    <row r="2464" spans="1:8" x14ac:dyDescent="0.15">
      <c r="A2464">
        <v>2476</v>
      </c>
      <c r="B2464" t="s">
        <v>3946</v>
      </c>
      <c r="C2464" t="s">
        <v>10304</v>
      </c>
      <c r="D2464" t="s">
        <v>384</v>
      </c>
      <c r="E2464" s="2" t="s">
        <v>230</v>
      </c>
      <c r="F2464" t="s">
        <v>13927</v>
      </c>
      <c r="G2464" s="2" t="s">
        <v>6638</v>
      </c>
      <c r="H2464" t="s">
        <v>13553</v>
      </c>
    </row>
    <row r="2465" spans="1:8" x14ac:dyDescent="0.15">
      <c r="A2465">
        <v>2477</v>
      </c>
      <c r="B2465" t="s">
        <v>3947</v>
      </c>
      <c r="C2465" t="s">
        <v>10305</v>
      </c>
      <c r="D2465" t="s">
        <v>384</v>
      </c>
      <c r="E2465" s="2" t="s">
        <v>230</v>
      </c>
      <c r="F2465" t="s">
        <v>13927</v>
      </c>
      <c r="G2465" s="2" t="s">
        <v>6639</v>
      </c>
      <c r="H2465" t="s">
        <v>13553</v>
      </c>
    </row>
    <row r="2466" spans="1:8" x14ac:dyDescent="0.15">
      <c r="A2466">
        <v>2478</v>
      </c>
      <c r="B2466" t="s">
        <v>3948</v>
      </c>
      <c r="C2466" t="s">
        <v>10306</v>
      </c>
      <c r="D2466" t="s">
        <v>384</v>
      </c>
      <c r="E2466" s="2" t="s">
        <v>230</v>
      </c>
      <c r="F2466" t="s">
        <v>13927</v>
      </c>
      <c r="G2466" s="2" t="s">
        <v>6593</v>
      </c>
      <c r="H2466" t="s">
        <v>13553</v>
      </c>
    </row>
    <row r="2467" spans="1:8" x14ac:dyDescent="0.15">
      <c r="A2467">
        <v>2479</v>
      </c>
      <c r="B2467" t="s">
        <v>4745</v>
      </c>
      <c r="C2467" t="s">
        <v>10307</v>
      </c>
      <c r="D2467" t="s">
        <v>384</v>
      </c>
      <c r="E2467" s="2" t="s">
        <v>230</v>
      </c>
      <c r="F2467" t="s">
        <v>13927</v>
      </c>
      <c r="G2467" s="2" t="s">
        <v>6694</v>
      </c>
      <c r="H2467" t="s">
        <v>13553</v>
      </c>
    </row>
    <row r="2468" spans="1:8" x14ac:dyDescent="0.15">
      <c r="A2468">
        <v>2480</v>
      </c>
      <c r="B2468" t="s">
        <v>4746</v>
      </c>
      <c r="C2468" t="s">
        <v>10308</v>
      </c>
      <c r="D2468" t="s">
        <v>384</v>
      </c>
      <c r="E2468" s="2" t="s">
        <v>230</v>
      </c>
      <c r="F2468" t="s">
        <v>13927</v>
      </c>
      <c r="G2468" s="2" t="s">
        <v>7011</v>
      </c>
      <c r="H2468" t="s">
        <v>13553</v>
      </c>
    </row>
    <row r="2469" spans="1:8" x14ac:dyDescent="0.15">
      <c r="A2469">
        <v>2481</v>
      </c>
      <c r="B2469" t="s">
        <v>1552</v>
      </c>
      <c r="C2469" t="s">
        <v>10309</v>
      </c>
      <c r="D2469" t="s">
        <v>384</v>
      </c>
      <c r="E2469" s="2" t="s">
        <v>232</v>
      </c>
      <c r="F2469" t="s">
        <v>13927</v>
      </c>
      <c r="G2469" s="2" t="s">
        <v>6712</v>
      </c>
      <c r="H2469" t="s">
        <v>13553</v>
      </c>
    </row>
    <row r="2470" spans="1:8" x14ac:dyDescent="0.15">
      <c r="A2470">
        <v>2482</v>
      </c>
      <c r="B2470" t="s">
        <v>3245</v>
      </c>
      <c r="C2470" t="s">
        <v>10310</v>
      </c>
      <c r="D2470" t="s">
        <v>371</v>
      </c>
      <c r="E2470" s="2" t="s">
        <v>231</v>
      </c>
      <c r="F2470" t="s">
        <v>13910</v>
      </c>
      <c r="G2470" s="2" t="s">
        <v>6526</v>
      </c>
      <c r="H2470" t="s">
        <v>13553</v>
      </c>
    </row>
    <row r="2471" spans="1:8" x14ac:dyDescent="0.15">
      <c r="A2471">
        <v>2483</v>
      </c>
      <c r="B2471" t="s">
        <v>3244</v>
      </c>
      <c r="C2471" t="s">
        <v>10311</v>
      </c>
      <c r="D2471" t="s">
        <v>371</v>
      </c>
      <c r="E2471" s="2" t="s">
        <v>233</v>
      </c>
      <c r="F2471" t="s">
        <v>13910</v>
      </c>
      <c r="G2471" s="2" t="s">
        <v>7456</v>
      </c>
      <c r="H2471" t="s">
        <v>13553</v>
      </c>
    </row>
    <row r="2472" spans="1:8" x14ac:dyDescent="0.15">
      <c r="A2472">
        <v>2484</v>
      </c>
      <c r="B2472" t="s">
        <v>3241</v>
      </c>
      <c r="C2472" t="s">
        <v>10312</v>
      </c>
      <c r="D2472" t="s">
        <v>371</v>
      </c>
      <c r="E2472" s="2" t="s">
        <v>231</v>
      </c>
      <c r="F2472" t="s">
        <v>13910</v>
      </c>
      <c r="G2472" s="2" t="s">
        <v>7308</v>
      </c>
      <c r="H2472" t="s">
        <v>13553</v>
      </c>
    </row>
    <row r="2473" spans="1:8" x14ac:dyDescent="0.15">
      <c r="A2473">
        <v>2485</v>
      </c>
      <c r="B2473" t="s">
        <v>4747</v>
      </c>
      <c r="C2473" t="s">
        <v>10313</v>
      </c>
      <c r="D2473" t="s">
        <v>13576</v>
      </c>
      <c r="E2473" s="2" t="s">
        <v>70</v>
      </c>
      <c r="F2473" t="s">
        <v>13910</v>
      </c>
      <c r="G2473" s="2" t="s">
        <v>7457</v>
      </c>
      <c r="H2473" t="s">
        <v>13553</v>
      </c>
    </row>
    <row r="2474" spans="1:8" x14ac:dyDescent="0.15">
      <c r="A2474">
        <v>2486</v>
      </c>
      <c r="B2474" t="s">
        <v>4748</v>
      </c>
      <c r="C2474" t="s">
        <v>10314</v>
      </c>
      <c r="D2474" t="s">
        <v>371</v>
      </c>
      <c r="E2474" s="2" t="s">
        <v>230</v>
      </c>
      <c r="F2474" t="s">
        <v>13913</v>
      </c>
      <c r="G2474" s="2" t="s">
        <v>7458</v>
      </c>
      <c r="H2474" t="s">
        <v>13553</v>
      </c>
    </row>
    <row r="2475" spans="1:8" x14ac:dyDescent="0.15">
      <c r="A2475">
        <v>2487</v>
      </c>
      <c r="B2475" t="s">
        <v>1673</v>
      </c>
      <c r="C2475" t="s">
        <v>10315</v>
      </c>
      <c r="D2475" t="s">
        <v>371</v>
      </c>
      <c r="E2475" s="2" t="s">
        <v>232</v>
      </c>
      <c r="F2475" t="s">
        <v>13910</v>
      </c>
      <c r="G2475" s="2" t="s">
        <v>7459</v>
      </c>
      <c r="H2475" t="s">
        <v>13553</v>
      </c>
    </row>
    <row r="2476" spans="1:8" x14ac:dyDescent="0.15">
      <c r="A2476">
        <v>2488</v>
      </c>
      <c r="B2476" t="s">
        <v>4749</v>
      </c>
      <c r="C2476" t="s">
        <v>10316</v>
      </c>
      <c r="D2476" t="s">
        <v>371</v>
      </c>
      <c r="E2476" s="2" t="s">
        <v>230</v>
      </c>
      <c r="F2476" t="s">
        <v>13917</v>
      </c>
      <c r="G2476" s="2" t="s">
        <v>6595</v>
      </c>
      <c r="H2476" t="s">
        <v>13553</v>
      </c>
    </row>
    <row r="2477" spans="1:8" x14ac:dyDescent="0.15">
      <c r="A2477">
        <v>2489</v>
      </c>
      <c r="B2477" t="s">
        <v>1675</v>
      </c>
      <c r="C2477" t="s">
        <v>10317</v>
      </c>
      <c r="D2477" t="s">
        <v>371</v>
      </c>
      <c r="E2477" s="2" t="s">
        <v>232</v>
      </c>
      <c r="F2477" t="s">
        <v>13910</v>
      </c>
      <c r="G2477" s="2" t="s">
        <v>7045</v>
      </c>
      <c r="H2477" t="s">
        <v>13553</v>
      </c>
    </row>
    <row r="2478" spans="1:8" x14ac:dyDescent="0.15">
      <c r="A2478">
        <v>2490</v>
      </c>
      <c r="B2478" t="s">
        <v>1679</v>
      </c>
      <c r="C2478" t="s">
        <v>10318</v>
      </c>
      <c r="D2478" t="s">
        <v>371</v>
      </c>
      <c r="E2478" s="2" t="s">
        <v>232</v>
      </c>
      <c r="F2478" t="s">
        <v>13910</v>
      </c>
      <c r="G2478" s="2" t="s">
        <v>7460</v>
      </c>
      <c r="H2478" t="s">
        <v>13553</v>
      </c>
    </row>
    <row r="2479" spans="1:8" x14ac:dyDescent="0.15">
      <c r="A2479">
        <v>2491</v>
      </c>
      <c r="B2479" t="s">
        <v>4750</v>
      </c>
      <c r="C2479" t="s">
        <v>10319</v>
      </c>
      <c r="D2479" t="s">
        <v>13576</v>
      </c>
      <c r="E2479" s="2" t="s">
        <v>70</v>
      </c>
      <c r="F2479" t="s">
        <v>13921</v>
      </c>
      <c r="G2479" s="2" t="s">
        <v>7461</v>
      </c>
      <c r="H2479" t="s">
        <v>13553</v>
      </c>
    </row>
    <row r="2480" spans="1:8" x14ac:dyDescent="0.15">
      <c r="A2480">
        <v>2492</v>
      </c>
      <c r="B2480" t="s">
        <v>2579</v>
      </c>
      <c r="C2480" t="s">
        <v>10320</v>
      </c>
      <c r="D2480" t="s">
        <v>371</v>
      </c>
      <c r="E2480" s="2" t="s">
        <v>231</v>
      </c>
      <c r="F2480" t="s">
        <v>13910</v>
      </c>
      <c r="G2480" s="2" t="s">
        <v>6543</v>
      </c>
      <c r="H2480" t="s">
        <v>13553</v>
      </c>
    </row>
    <row r="2481" spans="1:8" x14ac:dyDescent="0.15">
      <c r="A2481">
        <v>2493</v>
      </c>
      <c r="B2481" t="s">
        <v>2577</v>
      </c>
      <c r="C2481" t="s">
        <v>10321</v>
      </c>
      <c r="D2481" t="s">
        <v>371</v>
      </c>
      <c r="E2481" s="2" t="s">
        <v>231</v>
      </c>
      <c r="F2481" t="s">
        <v>13938</v>
      </c>
      <c r="G2481" s="2" t="s">
        <v>6337</v>
      </c>
      <c r="H2481" t="s">
        <v>13553</v>
      </c>
    </row>
    <row r="2482" spans="1:8" x14ac:dyDescent="0.15">
      <c r="A2482">
        <v>2494</v>
      </c>
      <c r="B2482" t="s">
        <v>2575</v>
      </c>
      <c r="C2482" t="s">
        <v>10322</v>
      </c>
      <c r="D2482" t="s">
        <v>371</v>
      </c>
      <c r="E2482" s="2" t="s">
        <v>231</v>
      </c>
      <c r="F2482" t="s">
        <v>13918</v>
      </c>
      <c r="G2482" s="2" t="s">
        <v>6768</v>
      </c>
      <c r="H2482" t="s">
        <v>13553</v>
      </c>
    </row>
    <row r="2483" spans="1:8" x14ac:dyDescent="0.15">
      <c r="A2483">
        <v>2495</v>
      </c>
      <c r="B2483" t="s">
        <v>4751</v>
      </c>
      <c r="C2483" t="s">
        <v>10323</v>
      </c>
      <c r="D2483" t="s">
        <v>371</v>
      </c>
      <c r="E2483" s="2" t="s">
        <v>231</v>
      </c>
      <c r="F2483" t="s">
        <v>13920</v>
      </c>
      <c r="G2483" s="2" t="s">
        <v>6855</v>
      </c>
      <c r="H2483" t="s">
        <v>13553</v>
      </c>
    </row>
    <row r="2484" spans="1:8" x14ac:dyDescent="0.15">
      <c r="A2484">
        <v>2496</v>
      </c>
      <c r="B2484" t="s">
        <v>1674</v>
      </c>
      <c r="C2484" t="s">
        <v>10324</v>
      </c>
      <c r="D2484" t="s">
        <v>371</v>
      </c>
      <c r="E2484" s="2" t="s">
        <v>232</v>
      </c>
      <c r="F2484" t="s">
        <v>13910</v>
      </c>
      <c r="G2484" s="2" t="s">
        <v>6318</v>
      </c>
      <c r="H2484" t="s">
        <v>13553</v>
      </c>
    </row>
    <row r="2485" spans="1:8" x14ac:dyDescent="0.15">
      <c r="A2485">
        <v>2497</v>
      </c>
      <c r="B2485" t="s">
        <v>3941</v>
      </c>
      <c r="C2485" t="s">
        <v>10325</v>
      </c>
      <c r="D2485" t="s">
        <v>371</v>
      </c>
      <c r="E2485" s="2" t="s">
        <v>230</v>
      </c>
      <c r="F2485" t="s">
        <v>13950</v>
      </c>
      <c r="G2485" s="2" t="s">
        <v>6701</v>
      </c>
      <c r="H2485" t="s">
        <v>13553</v>
      </c>
    </row>
    <row r="2486" spans="1:8" x14ac:dyDescent="0.15">
      <c r="A2486">
        <v>2498</v>
      </c>
      <c r="B2486" t="s">
        <v>2578</v>
      </c>
      <c r="C2486" t="s">
        <v>10326</v>
      </c>
      <c r="D2486" t="s">
        <v>371</v>
      </c>
      <c r="E2486" s="2" t="s">
        <v>231</v>
      </c>
      <c r="F2486" t="s">
        <v>13907</v>
      </c>
      <c r="G2486" s="2" t="s">
        <v>7287</v>
      </c>
      <c r="H2486" t="s">
        <v>13553</v>
      </c>
    </row>
    <row r="2487" spans="1:8" x14ac:dyDescent="0.15">
      <c r="A2487">
        <v>2499</v>
      </c>
      <c r="B2487" t="s">
        <v>3940</v>
      </c>
      <c r="C2487" t="s">
        <v>10327</v>
      </c>
      <c r="D2487" t="s">
        <v>371</v>
      </c>
      <c r="E2487" s="2" t="s">
        <v>230</v>
      </c>
      <c r="F2487" t="s">
        <v>13910</v>
      </c>
      <c r="G2487" s="2" t="s">
        <v>6422</v>
      </c>
      <c r="H2487" t="s">
        <v>13553</v>
      </c>
    </row>
    <row r="2488" spans="1:8" x14ac:dyDescent="0.15">
      <c r="A2488">
        <v>2500</v>
      </c>
      <c r="B2488" t="s">
        <v>3945</v>
      </c>
      <c r="C2488" t="s">
        <v>10328</v>
      </c>
      <c r="D2488" t="s">
        <v>371</v>
      </c>
      <c r="E2488" s="2" t="s">
        <v>230</v>
      </c>
      <c r="F2488" t="s">
        <v>13932</v>
      </c>
      <c r="G2488" s="2" t="s">
        <v>7462</v>
      </c>
      <c r="H2488" t="s">
        <v>13553</v>
      </c>
    </row>
    <row r="2489" spans="1:8" x14ac:dyDescent="0.15">
      <c r="A2489">
        <v>2501</v>
      </c>
      <c r="B2489" t="s">
        <v>4752</v>
      </c>
      <c r="C2489" t="s">
        <v>10329</v>
      </c>
      <c r="D2489" t="s">
        <v>371</v>
      </c>
      <c r="E2489" s="2" t="s">
        <v>230</v>
      </c>
      <c r="F2489" t="s">
        <v>13910</v>
      </c>
      <c r="G2489" s="2" t="s">
        <v>7405</v>
      </c>
      <c r="H2489" t="s">
        <v>13553</v>
      </c>
    </row>
    <row r="2490" spans="1:8" x14ac:dyDescent="0.15">
      <c r="A2490">
        <v>2502</v>
      </c>
      <c r="B2490" t="s">
        <v>3942</v>
      </c>
      <c r="C2490" t="s">
        <v>10330</v>
      </c>
      <c r="D2490" t="s">
        <v>371</v>
      </c>
      <c r="E2490" s="2" t="s">
        <v>230</v>
      </c>
      <c r="F2490" t="s">
        <v>13910</v>
      </c>
      <c r="G2490" s="2" t="s">
        <v>7283</v>
      </c>
      <c r="H2490" t="s">
        <v>13553</v>
      </c>
    </row>
    <row r="2491" spans="1:8" x14ac:dyDescent="0.15">
      <c r="A2491">
        <v>2503</v>
      </c>
      <c r="B2491" t="s">
        <v>1672</v>
      </c>
      <c r="C2491" t="s">
        <v>10331</v>
      </c>
      <c r="D2491" t="s">
        <v>371</v>
      </c>
      <c r="E2491" s="2" t="s">
        <v>232</v>
      </c>
      <c r="F2491" t="s">
        <v>13910</v>
      </c>
      <c r="G2491" s="2" t="s">
        <v>7356</v>
      </c>
      <c r="H2491" t="s">
        <v>13553</v>
      </c>
    </row>
    <row r="2492" spans="1:8" x14ac:dyDescent="0.15">
      <c r="A2492">
        <v>2504</v>
      </c>
      <c r="B2492" t="s">
        <v>1677</v>
      </c>
      <c r="C2492" t="s">
        <v>10332</v>
      </c>
      <c r="D2492" t="s">
        <v>371</v>
      </c>
      <c r="E2492" s="2" t="s">
        <v>232</v>
      </c>
      <c r="F2492" t="s">
        <v>13940</v>
      </c>
      <c r="G2492" s="2" t="s">
        <v>7463</v>
      </c>
      <c r="H2492" t="s">
        <v>13553</v>
      </c>
    </row>
    <row r="2493" spans="1:8" x14ac:dyDescent="0.15">
      <c r="A2493">
        <v>2505</v>
      </c>
      <c r="B2493" t="s">
        <v>4753</v>
      </c>
      <c r="C2493" t="s">
        <v>10333</v>
      </c>
      <c r="D2493" t="s">
        <v>371</v>
      </c>
      <c r="E2493" s="2" t="s">
        <v>231</v>
      </c>
      <c r="F2493" t="s">
        <v>13917</v>
      </c>
      <c r="G2493" s="2" t="s">
        <v>7464</v>
      </c>
      <c r="H2493" t="s">
        <v>13553</v>
      </c>
    </row>
    <row r="2494" spans="1:8" x14ac:dyDescent="0.15">
      <c r="A2494">
        <v>2506</v>
      </c>
      <c r="B2494" t="s">
        <v>3246</v>
      </c>
      <c r="C2494" t="s">
        <v>10334</v>
      </c>
      <c r="D2494" t="s">
        <v>371</v>
      </c>
      <c r="E2494" s="2" t="s">
        <v>230</v>
      </c>
      <c r="F2494" t="s">
        <v>13910</v>
      </c>
      <c r="G2494" s="2" t="s">
        <v>7094</v>
      </c>
      <c r="H2494" t="s">
        <v>13553</v>
      </c>
    </row>
    <row r="2495" spans="1:8" x14ac:dyDescent="0.15">
      <c r="A2495">
        <v>2507</v>
      </c>
      <c r="B2495" t="s">
        <v>3943</v>
      </c>
      <c r="C2495" t="s">
        <v>10335</v>
      </c>
      <c r="D2495" t="s">
        <v>371</v>
      </c>
      <c r="E2495" s="2" t="s">
        <v>230</v>
      </c>
      <c r="F2495" t="s">
        <v>13910</v>
      </c>
      <c r="G2495" s="2" t="s">
        <v>6556</v>
      </c>
      <c r="H2495" t="s">
        <v>13553</v>
      </c>
    </row>
    <row r="2496" spans="1:8" x14ac:dyDescent="0.15">
      <c r="A2496">
        <v>2508</v>
      </c>
      <c r="B2496" t="s">
        <v>4754</v>
      </c>
      <c r="C2496" t="s">
        <v>10336</v>
      </c>
      <c r="D2496" t="s">
        <v>13576</v>
      </c>
      <c r="E2496" s="2" t="s">
        <v>67</v>
      </c>
      <c r="F2496" t="s">
        <v>13909</v>
      </c>
      <c r="G2496" s="2" t="s">
        <v>7312</v>
      </c>
      <c r="H2496" t="s">
        <v>13553</v>
      </c>
    </row>
    <row r="2497" spans="1:8" x14ac:dyDescent="0.15">
      <c r="A2497">
        <v>2509</v>
      </c>
      <c r="B2497" t="s">
        <v>3944</v>
      </c>
      <c r="C2497" t="s">
        <v>10337</v>
      </c>
      <c r="D2497" t="s">
        <v>371</v>
      </c>
      <c r="E2497" s="2" t="s">
        <v>230</v>
      </c>
      <c r="F2497" t="s">
        <v>13910</v>
      </c>
      <c r="G2497" s="2" t="s">
        <v>7465</v>
      </c>
      <c r="H2497" t="s">
        <v>13553</v>
      </c>
    </row>
    <row r="2498" spans="1:8" x14ac:dyDescent="0.15">
      <c r="A2498">
        <v>2510</v>
      </c>
      <c r="B2498" t="s">
        <v>4755</v>
      </c>
      <c r="C2498" t="s">
        <v>10338</v>
      </c>
      <c r="D2498" t="s">
        <v>13576</v>
      </c>
      <c r="E2498" s="2" t="s">
        <v>70</v>
      </c>
      <c r="F2498" t="s">
        <v>13910</v>
      </c>
      <c r="G2498" s="2" t="s">
        <v>7466</v>
      </c>
      <c r="H2498" t="s">
        <v>13553</v>
      </c>
    </row>
    <row r="2499" spans="1:8" x14ac:dyDescent="0.15">
      <c r="A2499">
        <v>2511</v>
      </c>
      <c r="B2499" t="s">
        <v>2580</v>
      </c>
      <c r="C2499" t="s">
        <v>10339</v>
      </c>
      <c r="D2499" t="s">
        <v>371</v>
      </c>
      <c r="E2499" s="2" t="s">
        <v>231</v>
      </c>
      <c r="F2499" t="s">
        <v>13910</v>
      </c>
      <c r="G2499" s="2" t="s">
        <v>6411</v>
      </c>
      <c r="H2499" t="s">
        <v>13553</v>
      </c>
    </row>
    <row r="2500" spans="1:8" x14ac:dyDescent="0.15">
      <c r="A2500">
        <v>2512</v>
      </c>
      <c r="B2500" t="s">
        <v>3243</v>
      </c>
      <c r="C2500" t="s">
        <v>10340</v>
      </c>
      <c r="D2500" t="s">
        <v>371</v>
      </c>
      <c r="E2500" s="2" t="s">
        <v>231</v>
      </c>
      <c r="F2500" t="s">
        <v>13910</v>
      </c>
      <c r="G2500" s="2" t="s">
        <v>7244</v>
      </c>
      <c r="H2500" t="s">
        <v>13553</v>
      </c>
    </row>
    <row r="2501" spans="1:8" x14ac:dyDescent="0.15">
      <c r="A2501">
        <v>2513</v>
      </c>
      <c r="B2501" t="s">
        <v>1676</v>
      </c>
      <c r="C2501" t="s">
        <v>10341</v>
      </c>
      <c r="D2501" t="s">
        <v>371</v>
      </c>
      <c r="E2501" s="2" t="s">
        <v>232</v>
      </c>
      <c r="F2501" t="s">
        <v>13942</v>
      </c>
      <c r="G2501" s="2" t="s">
        <v>6538</v>
      </c>
      <c r="H2501" t="s">
        <v>13553</v>
      </c>
    </row>
    <row r="2502" spans="1:8" x14ac:dyDescent="0.15">
      <c r="A2502">
        <v>2514</v>
      </c>
      <c r="B2502" t="s">
        <v>3247</v>
      </c>
      <c r="C2502" t="s">
        <v>10342</v>
      </c>
      <c r="D2502" t="s">
        <v>371</v>
      </c>
      <c r="E2502" s="2" t="s">
        <v>231</v>
      </c>
      <c r="F2502" t="s">
        <v>27</v>
      </c>
      <c r="G2502" s="2" t="s">
        <v>7019</v>
      </c>
      <c r="H2502" t="s">
        <v>13553</v>
      </c>
    </row>
    <row r="2503" spans="1:8" x14ac:dyDescent="0.15">
      <c r="A2503">
        <v>2515</v>
      </c>
      <c r="B2503" t="s">
        <v>431</v>
      </c>
      <c r="C2503" t="s">
        <v>10343</v>
      </c>
      <c r="D2503" t="s">
        <v>371</v>
      </c>
      <c r="E2503" s="2" t="s">
        <v>232</v>
      </c>
      <c r="F2503" t="s">
        <v>13910</v>
      </c>
      <c r="G2503" s="2" t="s">
        <v>6816</v>
      </c>
      <c r="H2503" t="s">
        <v>13553</v>
      </c>
    </row>
    <row r="2504" spans="1:8" x14ac:dyDescent="0.15">
      <c r="A2504">
        <v>2516</v>
      </c>
      <c r="B2504" t="s">
        <v>2576</v>
      </c>
      <c r="C2504" t="s">
        <v>10344</v>
      </c>
      <c r="D2504" t="s">
        <v>371</v>
      </c>
      <c r="E2504" s="2" t="s">
        <v>231</v>
      </c>
      <c r="F2504" t="s">
        <v>13921</v>
      </c>
      <c r="G2504" s="2" t="s">
        <v>7208</v>
      </c>
      <c r="H2504" t="s">
        <v>13553</v>
      </c>
    </row>
    <row r="2505" spans="1:8" x14ac:dyDescent="0.15">
      <c r="A2505">
        <v>2517</v>
      </c>
      <c r="B2505" t="s">
        <v>1678</v>
      </c>
      <c r="C2505" t="s">
        <v>10345</v>
      </c>
      <c r="D2505" t="s">
        <v>13576</v>
      </c>
      <c r="E2505" s="2" t="s">
        <v>67</v>
      </c>
      <c r="F2505" t="s">
        <v>13918</v>
      </c>
      <c r="G2505" s="2" t="s">
        <v>7467</v>
      </c>
      <c r="H2505" t="s">
        <v>13553</v>
      </c>
    </row>
    <row r="2506" spans="1:8" x14ac:dyDescent="0.15">
      <c r="A2506">
        <v>2518</v>
      </c>
      <c r="B2506" t="s">
        <v>4756</v>
      </c>
      <c r="C2506" t="s">
        <v>10346</v>
      </c>
      <c r="D2506" t="s">
        <v>371</v>
      </c>
      <c r="E2506" s="2" t="s">
        <v>230</v>
      </c>
      <c r="F2506" t="s">
        <v>13947</v>
      </c>
      <c r="G2506" s="2" t="s">
        <v>6336</v>
      </c>
      <c r="H2506" t="s">
        <v>13553</v>
      </c>
    </row>
    <row r="2507" spans="1:8" x14ac:dyDescent="0.15">
      <c r="A2507">
        <v>2519</v>
      </c>
      <c r="B2507" t="s">
        <v>3242</v>
      </c>
      <c r="C2507" t="s">
        <v>10347</v>
      </c>
      <c r="D2507" t="s">
        <v>371</v>
      </c>
      <c r="E2507" s="2" t="s">
        <v>231</v>
      </c>
      <c r="F2507" t="s">
        <v>13917</v>
      </c>
      <c r="G2507" s="2" t="s">
        <v>6706</v>
      </c>
      <c r="H2507" t="s">
        <v>13553</v>
      </c>
    </row>
    <row r="2508" spans="1:8" x14ac:dyDescent="0.15">
      <c r="A2508">
        <v>2520</v>
      </c>
      <c r="B2508" t="s">
        <v>4757</v>
      </c>
      <c r="C2508" t="s">
        <v>10348</v>
      </c>
      <c r="D2508" t="s">
        <v>13576</v>
      </c>
      <c r="E2508" s="2" t="s">
        <v>70</v>
      </c>
      <c r="F2508" t="s">
        <v>13910</v>
      </c>
      <c r="G2508" s="2" t="s">
        <v>7468</v>
      </c>
      <c r="H2508" t="s">
        <v>13553</v>
      </c>
    </row>
    <row r="2509" spans="1:8" x14ac:dyDescent="0.15">
      <c r="A2509">
        <v>2521</v>
      </c>
      <c r="B2509" t="s">
        <v>1680</v>
      </c>
      <c r="C2509" t="s">
        <v>10349</v>
      </c>
      <c r="D2509" t="s">
        <v>371</v>
      </c>
      <c r="E2509" s="2" t="s">
        <v>232</v>
      </c>
      <c r="F2509" t="s">
        <v>13910</v>
      </c>
      <c r="G2509" s="2" t="s">
        <v>7469</v>
      </c>
      <c r="H2509" t="s">
        <v>13553</v>
      </c>
    </row>
    <row r="2510" spans="1:8" x14ac:dyDescent="0.15">
      <c r="A2510">
        <v>2522</v>
      </c>
      <c r="B2510" t="s">
        <v>4758</v>
      </c>
      <c r="C2510" t="s">
        <v>10350</v>
      </c>
      <c r="D2510" t="s">
        <v>371</v>
      </c>
      <c r="E2510" s="2" t="s">
        <v>231</v>
      </c>
      <c r="F2510" t="s">
        <v>13907</v>
      </c>
      <c r="G2510" s="2" t="s">
        <v>6575</v>
      </c>
      <c r="H2510" t="s">
        <v>13553</v>
      </c>
    </row>
    <row r="2511" spans="1:8" x14ac:dyDescent="0.15">
      <c r="A2511">
        <v>2523</v>
      </c>
      <c r="B2511" t="s">
        <v>3248</v>
      </c>
      <c r="C2511" t="s">
        <v>10351</v>
      </c>
      <c r="D2511" t="s">
        <v>371</v>
      </c>
      <c r="E2511" s="2" t="s">
        <v>231</v>
      </c>
      <c r="F2511" t="s">
        <v>13907</v>
      </c>
      <c r="G2511" s="2" t="s">
        <v>7308</v>
      </c>
      <c r="H2511" t="s">
        <v>13553</v>
      </c>
    </row>
    <row r="2512" spans="1:8" x14ac:dyDescent="0.15">
      <c r="A2512">
        <v>2524</v>
      </c>
      <c r="B2512" t="s">
        <v>1681</v>
      </c>
      <c r="C2512" t="s">
        <v>10352</v>
      </c>
      <c r="D2512" t="s">
        <v>396</v>
      </c>
      <c r="E2512" s="2" t="s">
        <v>232</v>
      </c>
      <c r="F2512" t="s">
        <v>13913</v>
      </c>
      <c r="G2512" s="2" t="s">
        <v>6914</v>
      </c>
      <c r="H2512" t="s">
        <v>13553</v>
      </c>
    </row>
    <row r="2513" spans="1:8" x14ac:dyDescent="0.15">
      <c r="A2513">
        <v>2525</v>
      </c>
      <c r="B2513" t="s">
        <v>1682</v>
      </c>
      <c r="C2513" t="s">
        <v>10353</v>
      </c>
      <c r="D2513" t="s">
        <v>396</v>
      </c>
      <c r="E2513" s="2" t="s">
        <v>232</v>
      </c>
      <c r="F2513" t="s">
        <v>13917</v>
      </c>
      <c r="G2513" s="2" t="s">
        <v>6237</v>
      </c>
      <c r="H2513" t="s">
        <v>13553</v>
      </c>
    </row>
    <row r="2514" spans="1:8" x14ac:dyDescent="0.15">
      <c r="A2514">
        <v>2526</v>
      </c>
      <c r="B2514" t="s">
        <v>1683</v>
      </c>
      <c r="C2514" t="s">
        <v>10354</v>
      </c>
      <c r="D2514" t="s">
        <v>396</v>
      </c>
      <c r="E2514" s="2" t="s">
        <v>232</v>
      </c>
      <c r="F2514" t="s">
        <v>13912</v>
      </c>
      <c r="G2514" s="2">
        <v>981113</v>
      </c>
      <c r="H2514" t="s">
        <v>13553</v>
      </c>
    </row>
    <row r="2515" spans="1:8" x14ac:dyDescent="0.15">
      <c r="A2515">
        <v>2527</v>
      </c>
      <c r="B2515" t="s">
        <v>1684</v>
      </c>
      <c r="C2515" t="s">
        <v>10355</v>
      </c>
      <c r="D2515" t="s">
        <v>396</v>
      </c>
      <c r="E2515" s="2" t="s">
        <v>232</v>
      </c>
      <c r="F2515" t="s">
        <v>13917</v>
      </c>
      <c r="G2515" s="2" t="s">
        <v>7470</v>
      </c>
      <c r="H2515" t="s">
        <v>13553</v>
      </c>
    </row>
    <row r="2516" spans="1:8" x14ac:dyDescent="0.15">
      <c r="A2516">
        <v>2528</v>
      </c>
      <c r="B2516" t="s">
        <v>1685</v>
      </c>
      <c r="C2516" t="s">
        <v>10356</v>
      </c>
      <c r="D2516" t="s">
        <v>396</v>
      </c>
      <c r="E2516" s="2" t="s">
        <v>232</v>
      </c>
      <c r="F2516" t="s">
        <v>13922</v>
      </c>
      <c r="G2516" s="2" t="s">
        <v>6252</v>
      </c>
      <c r="H2516" t="s">
        <v>13553</v>
      </c>
    </row>
    <row r="2517" spans="1:8" x14ac:dyDescent="0.15">
      <c r="A2517">
        <v>2529</v>
      </c>
      <c r="B2517" t="s">
        <v>1686</v>
      </c>
      <c r="C2517" t="s">
        <v>10357</v>
      </c>
      <c r="D2517" t="s">
        <v>396</v>
      </c>
      <c r="E2517" s="2" t="s">
        <v>232</v>
      </c>
      <c r="F2517" t="s">
        <v>13919</v>
      </c>
      <c r="G2517" s="2" t="s">
        <v>6283</v>
      </c>
      <c r="H2517" t="s">
        <v>13553</v>
      </c>
    </row>
    <row r="2518" spans="1:8" x14ac:dyDescent="0.15">
      <c r="A2518">
        <v>2530</v>
      </c>
      <c r="B2518" t="s">
        <v>1687</v>
      </c>
      <c r="C2518" t="s">
        <v>10358</v>
      </c>
      <c r="D2518" t="s">
        <v>396</v>
      </c>
      <c r="E2518" s="2" t="s">
        <v>232</v>
      </c>
      <c r="F2518" t="s">
        <v>13910</v>
      </c>
      <c r="G2518" s="2" t="s">
        <v>7471</v>
      </c>
      <c r="H2518" t="s">
        <v>13553</v>
      </c>
    </row>
    <row r="2519" spans="1:8" x14ac:dyDescent="0.15">
      <c r="A2519">
        <v>2531</v>
      </c>
      <c r="B2519" t="s">
        <v>1688</v>
      </c>
      <c r="C2519" t="s">
        <v>10359</v>
      </c>
      <c r="D2519" t="s">
        <v>396</v>
      </c>
      <c r="E2519" s="2" t="s">
        <v>232</v>
      </c>
      <c r="F2519" t="s">
        <v>13942</v>
      </c>
      <c r="G2519" s="2">
        <v>980403</v>
      </c>
      <c r="H2519" t="s">
        <v>13553</v>
      </c>
    </row>
    <row r="2520" spans="1:8" x14ac:dyDescent="0.15">
      <c r="A2520">
        <v>2532</v>
      </c>
      <c r="B2520" t="s">
        <v>1689</v>
      </c>
      <c r="C2520" t="s">
        <v>10360</v>
      </c>
      <c r="D2520" t="s">
        <v>396</v>
      </c>
      <c r="E2520" s="2" t="s">
        <v>232</v>
      </c>
      <c r="F2520" t="s">
        <v>13939</v>
      </c>
      <c r="G2520" s="2" t="s">
        <v>6236</v>
      </c>
      <c r="H2520" t="s">
        <v>13553</v>
      </c>
    </row>
    <row r="2521" spans="1:8" x14ac:dyDescent="0.15">
      <c r="A2521">
        <v>2533</v>
      </c>
      <c r="B2521" t="s">
        <v>1690</v>
      </c>
      <c r="C2521" t="s">
        <v>10361</v>
      </c>
      <c r="D2521" t="s">
        <v>396</v>
      </c>
      <c r="E2521" s="2" t="s">
        <v>232</v>
      </c>
      <c r="F2521" t="s">
        <v>13911</v>
      </c>
      <c r="G2521" s="2" t="s">
        <v>6820</v>
      </c>
      <c r="H2521" t="s">
        <v>13553</v>
      </c>
    </row>
    <row r="2522" spans="1:8" x14ac:dyDescent="0.15">
      <c r="A2522">
        <v>2534</v>
      </c>
      <c r="B2522" t="s">
        <v>1691</v>
      </c>
      <c r="C2522" t="s">
        <v>10362</v>
      </c>
      <c r="D2522" t="s">
        <v>396</v>
      </c>
      <c r="E2522" s="2" t="s">
        <v>231</v>
      </c>
      <c r="F2522" t="s">
        <v>13935</v>
      </c>
      <c r="G2522" s="2" t="s">
        <v>6887</v>
      </c>
      <c r="H2522" t="s">
        <v>13553</v>
      </c>
    </row>
    <row r="2523" spans="1:8" x14ac:dyDescent="0.15">
      <c r="A2523">
        <v>2535</v>
      </c>
      <c r="B2523" t="s">
        <v>1692</v>
      </c>
      <c r="C2523" t="s">
        <v>10363</v>
      </c>
      <c r="D2523" t="s">
        <v>396</v>
      </c>
      <c r="E2523" s="2" t="s">
        <v>231</v>
      </c>
      <c r="F2523" t="s">
        <v>13914</v>
      </c>
      <c r="G2523" s="2" t="s">
        <v>6731</v>
      </c>
      <c r="H2523" t="s">
        <v>13553</v>
      </c>
    </row>
    <row r="2524" spans="1:8" x14ac:dyDescent="0.15">
      <c r="A2524">
        <v>2536</v>
      </c>
      <c r="B2524" t="s">
        <v>407</v>
      </c>
      <c r="C2524" t="s">
        <v>10364</v>
      </c>
      <c r="D2524" t="s">
        <v>396</v>
      </c>
      <c r="E2524" s="2" t="s">
        <v>231</v>
      </c>
      <c r="F2524" t="s">
        <v>13938</v>
      </c>
      <c r="G2524" s="2" t="s">
        <v>6322</v>
      </c>
      <c r="H2524" t="s">
        <v>13553</v>
      </c>
    </row>
    <row r="2525" spans="1:8" x14ac:dyDescent="0.15">
      <c r="A2525">
        <v>2537</v>
      </c>
      <c r="B2525" t="s">
        <v>1693</v>
      </c>
      <c r="C2525" t="s">
        <v>10365</v>
      </c>
      <c r="D2525" t="s">
        <v>396</v>
      </c>
      <c r="E2525" s="2" t="s">
        <v>231</v>
      </c>
      <c r="F2525" t="s">
        <v>13919</v>
      </c>
      <c r="G2525" s="2" t="s">
        <v>6726</v>
      </c>
      <c r="H2525" t="s">
        <v>13553</v>
      </c>
    </row>
    <row r="2526" spans="1:8" x14ac:dyDescent="0.15">
      <c r="A2526">
        <v>2538</v>
      </c>
      <c r="B2526" t="s">
        <v>1694</v>
      </c>
      <c r="C2526" t="s">
        <v>10366</v>
      </c>
      <c r="D2526" t="s">
        <v>396</v>
      </c>
      <c r="E2526" s="2" t="s">
        <v>231</v>
      </c>
      <c r="F2526" t="s">
        <v>13919</v>
      </c>
      <c r="G2526" s="2" t="s">
        <v>6528</v>
      </c>
      <c r="H2526" t="s">
        <v>13553</v>
      </c>
    </row>
    <row r="2527" spans="1:8" x14ac:dyDescent="0.15">
      <c r="A2527">
        <v>2539</v>
      </c>
      <c r="B2527" t="s">
        <v>1695</v>
      </c>
      <c r="C2527" t="s">
        <v>10367</v>
      </c>
      <c r="D2527" t="s">
        <v>396</v>
      </c>
      <c r="E2527" s="2" t="s">
        <v>231</v>
      </c>
      <c r="F2527" t="s">
        <v>13909</v>
      </c>
      <c r="G2527" s="2" t="s">
        <v>7472</v>
      </c>
      <c r="H2527" t="s">
        <v>13553</v>
      </c>
    </row>
    <row r="2528" spans="1:8" x14ac:dyDescent="0.15">
      <c r="A2528">
        <v>2540</v>
      </c>
      <c r="B2528" t="s">
        <v>1696</v>
      </c>
      <c r="C2528" t="s">
        <v>8938</v>
      </c>
      <c r="D2528" t="s">
        <v>396</v>
      </c>
      <c r="E2528" s="2" t="s">
        <v>231</v>
      </c>
      <c r="F2528" t="s">
        <v>13910</v>
      </c>
      <c r="G2528" s="2" t="s">
        <v>6583</v>
      </c>
      <c r="H2528" t="s">
        <v>13553</v>
      </c>
    </row>
    <row r="2529" spans="1:8" x14ac:dyDescent="0.15">
      <c r="A2529">
        <v>2541</v>
      </c>
      <c r="B2529" t="s">
        <v>3332</v>
      </c>
      <c r="C2529" t="s">
        <v>10368</v>
      </c>
      <c r="D2529" t="s">
        <v>396</v>
      </c>
      <c r="E2529" s="2" t="s">
        <v>230</v>
      </c>
      <c r="F2529" t="s">
        <v>13913</v>
      </c>
      <c r="G2529" s="2" t="s">
        <v>6969</v>
      </c>
      <c r="H2529" t="s">
        <v>13553</v>
      </c>
    </row>
    <row r="2530" spans="1:8" x14ac:dyDescent="0.15">
      <c r="A2530">
        <v>2542</v>
      </c>
      <c r="B2530" t="s">
        <v>1705</v>
      </c>
      <c r="C2530" t="s">
        <v>10369</v>
      </c>
      <c r="D2530" t="s">
        <v>396</v>
      </c>
      <c r="E2530" s="2" t="s">
        <v>230</v>
      </c>
      <c r="F2530" t="s">
        <v>13942</v>
      </c>
      <c r="G2530" s="2" t="s">
        <v>7473</v>
      </c>
      <c r="H2530" t="s">
        <v>13553</v>
      </c>
    </row>
    <row r="2531" spans="1:8" x14ac:dyDescent="0.15">
      <c r="A2531">
        <v>2543</v>
      </c>
      <c r="B2531" t="s">
        <v>3333</v>
      </c>
      <c r="C2531" t="s">
        <v>10370</v>
      </c>
      <c r="D2531" t="s">
        <v>396</v>
      </c>
      <c r="E2531" s="2" t="s">
        <v>230</v>
      </c>
      <c r="F2531" t="s">
        <v>13949</v>
      </c>
      <c r="G2531" s="2" t="s">
        <v>6434</v>
      </c>
      <c r="H2531" t="s">
        <v>13553</v>
      </c>
    </row>
    <row r="2532" spans="1:8" x14ac:dyDescent="0.15">
      <c r="A2532">
        <v>2544</v>
      </c>
      <c r="B2532" t="s">
        <v>3334</v>
      </c>
      <c r="C2532" t="s">
        <v>10371</v>
      </c>
      <c r="D2532" t="s">
        <v>396</v>
      </c>
      <c r="E2532" s="2" t="s">
        <v>230</v>
      </c>
      <c r="F2532" t="s">
        <v>13926</v>
      </c>
      <c r="G2532" s="2" t="s">
        <v>7215</v>
      </c>
      <c r="H2532" t="s">
        <v>13553</v>
      </c>
    </row>
    <row r="2533" spans="1:8" x14ac:dyDescent="0.15">
      <c r="A2533">
        <v>2545</v>
      </c>
      <c r="B2533" t="s">
        <v>3335</v>
      </c>
      <c r="C2533" t="s">
        <v>10372</v>
      </c>
      <c r="D2533" t="s">
        <v>396</v>
      </c>
      <c r="E2533" s="2" t="s">
        <v>230</v>
      </c>
      <c r="F2533" t="s">
        <v>13909</v>
      </c>
      <c r="G2533" s="2" t="s">
        <v>6502</v>
      </c>
      <c r="H2533" t="s">
        <v>13553</v>
      </c>
    </row>
    <row r="2534" spans="1:8" x14ac:dyDescent="0.15">
      <c r="A2534">
        <v>2546</v>
      </c>
      <c r="B2534" t="s">
        <v>3336</v>
      </c>
      <c r="C2534" t="s">
        <v>10373</v>
      </c>
      <c r="D2534" t="s">
        <v>396</v>
      </c>
      <c r="E2534" s="2" t="s">
        <v>230</v>
      </c>
      <c r="F2534" t="s">
        <v>13942</v>
      </c>
      <c r="G2534" s="2" t="s">
        <v>7282</v>
      </c>
      <c r="H2534" t="s">
        <v>13553</v>
      </c>
    </row>
    <row r="2535" spans="1:8" x14ac:dyDescent="0.15">
      <c r="A2535">
        <v>2547</v>
      </c>
      <c r="B2535" t="s">
        <v>3337</v>
      </c>
      <c r="C2535" t="s">
        <v>10374</v>
      </c>
      <c r="D2535" t="s">
        <v>396</v>
      </c>
      <c r="E2535" s="2" t="s">
        <v>230</v>
      </c>
      <c r="F2535" t="s">
        <v>13936</v>
      </c>
      <c r="G2535" s="2" t="s">
        <v>6327</v>
      </c>
      <c r="H2535" t="s">
        <v>13553</v>
      </c>
    </row>
    <row r="2536" spans="1:8" x14ac:dyDescent="0.15">
      <c r="A2536">
        <v>2548</v>
      </c>
      <c r="B2536" t="s">
        <v>3338</v>
      </c>
      <c r="C2536" t="s">
        <v>10375</v>
      </c>
      <c r="D2536" t="s">
        <v>396</v>
      </c>
      <c r="E2536" s="2" t="s">
        <v>230</v>
      </c>
      <c r="F2536" t="s">
        <v>13917</v>
      </c>
      <c r="G2536" s="2" t="s">
        <v>6874</v>
      </c>
      <c r="H2536" t="s">
        <v>13553</v>
      </c>
    </row>
    <row r="2537" spans="1:8" x14ac:dyDescent="0.15">
      <c r="A2537">
        <v>2549</v>
      </c>
      <c r="B2537" t="s">
        <v>3339</v>
      </c>
      <c r="C2537" t="s">
        <v>10376</v>
      </c>
      <c r="D2537" t="s">
        <v>396</v>
      </c>
      <c r="E2537" s="2" t="s">
        <v>230</v>
      </c>
      <c r="F2537" t="s">
        <v>13910</v>
      </c>
      <c r="G2537" s="2" t="s">
        <v>6870</v>
      </c>
      <c r="H2537" t="s">
        <v>13553</v>
      </c>
    </row>
    <row r="2538" spans="1:8" x14ac:dyDescent="0.15">
      <c r="A2538">
        <v>2550</v>
      </c>
      <c r="B2538" t="s">
        <v>3340</v>
      </c>
      <c r="C2538" t="s">
        <v>10377</v>
      </c>
      <c r="D2538" t="s">
        <v>396</v>
      </c>
      <c r="E2538" s="2" t="s">
        <v>230</v>
      </c>
      <c r="F2538" t="s">
        <v>13910</v>
      </c>
      <c r="G2538" s="2" t="s">
        <v>7474</v>
      </c>
      <c r="H2538" t="s">
        <v>13553</v>
      </c>
    </row>
    <row r="2539" spans="1:8" x14ac:dyDescent="0.15">
      <c r="A2539">
        <v>2551</v>
      </c>
      <c r="B2539" t="s">
        <v>3341</v>
      </c>
      <c r="C2539" t="s">
        <v>10378</v>
      </c>
      <c r="D2539" t="s">
        <v>396</v>
      </c>
      <c r="E2539" s="2" t="s">
        <v>230</v>
      </c>
      <c r="F2539" t="s">
        <v>13910</v>
      </c>
      <c r="G2539" s="2" t="s">
        <v>7342</v>
      </c>
      <c r="H2539" t="s">
        <v>13553</v>
      </c>
    </row>
    <row r="2540" spans="1:8" x14ac:dyDescent="0.15">
      <c r="A2540">
        <v>2552</v>
      </c>
      <c r="B2540" t="s">
        <v>4759</v>
      </c>
      <c r="C2540" t="s">
        <v>10379</v>
      </c>
      <c r="D2540" t="s">
        <v>396</v>
      </c>
      <c r="E2540" s="2" t="s">
        <v>7855</v>
      </c>
      <c r="F2540" t="s">
        <v>13910</v>
      </c>
      <c r="G2540" s="2" t="s">
        <v>7475</v>
      </c>
      <c r="H2540" t="s">
        <v>13553</v>
      </c>
    </row>
    <row r="2541" spans="1:8" x14ac:dyDescent="0.15">
      <c r="A2541">
        <v>2553</v>
      </c>
      <c r="B2541" t="s">
        <v>4760</v>
      </c>
      <c r="C2541" t="s">
        <v>10380</v>
      </c>
      <c r="D2541" t="s">
        <v>396</v>
      </c>
      <c r="E2541" s="2" t="s">
        <v>7855</v>
      </c>
      <c r="F2541" t="s">
        <v>13927</v>
      </c>
      <c r="G2541" s="2" t="s">
        <v>7334</v>
      </c>
      <c r="H2541" t="s">
        <v>13553</v>
      </c>
    </row>
    <row r="2542" spans="1:8" x14ac:dyDescent="0.15">
      <c r="A2542">
        <v>2554</v>
      </c>
      <c r="B2542" t="s">
        <v>4761</v>
      </c>
      <c r="C2542" t="s">
        <v>10381</v>
      </c>
      <c r="D2542" t="s">
        <v>396</v>
      </c>
      <c r="E2542" s="2" t="s">
        <v>7855</v>
      </c>
      <c r="F2542" t="s">
        <v>13936</v>
      </c>
      <c r="G2542" s="2" t="s">
        <v>6905</v>
      </c>
      <c r="H2542" t="s">
        <v>13553</v>
      </c>
    </row>
    <row r="2543" spans="1:8" x14ac:dyDescent="0.15">
      <c r="A2543">
        <v>2555</v>
      </c>
      <c r="B2543" t="s">
        <v>4762</v>
      </c>
      <c r="C2543" t="s">
        <v>10382</v>
      </c>
      <c r="D2543" t="s">
        <v>396</v>
      </c>
      <c r="E2543" s="2" t="s">
        <v>7855</v>
      </c>
      <c r="F2543" t="s">
        <v>13942</v>
      </c>
      <c r="G2543" s="2" t="s">
        <v>7476</v>
      </c>
      <c r="H2543" t="s">
        <v>13553</v>
      </c>
    </row>
    <row r="2544" spans="1:8" x14ac:dyDescent="0.15">
      <c r="A2544">
        <v>2556</v>
      </c>
      <c r="B2544" t="s">
        <v>4763</v>
      </c>
      <c r="C2544" t="s">
        <v>10383</v>
      </c>
      <c r="D2544" t="s">
        <v>396</v>
      </c>
      <c r="E2544" s="2" t="s">
        <v>7855</v>
      </c>
      <c r="F2544" t="s">
        <v>13926</v>
      </c>
      <c r="G2544" s="2" t="s">
        <v>7477</v>
      </c>
      <c r="H2544" t="s">
        <v>13553</v>
      </c>
    </row>
    <row r="2545" spans="1:8" x14ac:dyDescent="0.15">
      <c r="A2545">
        <v>2557</v>
      </c>
      <c r="B2545" t="s">
        <v>4764</v>
      </c>
      <c r="C2545" t="s">
        <v>10384</v>
      </c>
      <c r="D2545" t="s">
        <v>396</v>
      </c>
      <c r="E2545" s="2" t="s">
        <v>7855</v>
      </c>
      <c r="F2545" t="s">
        <v>13949</v>
      </c>
      <c r="G2545" s="2" t="s">
        <v>6368</v>
      </c>
      <c r="H2545" t="s">
        <v>13553</v>
      </c>
    </row>
    <row r="2546" spans="1:8" x14ac:dyDescent="0.15">
      <c r="A2546">
        <v>2558</v>
      </c>
      <c r="B2546" t="s">
        <v>4765</v>
      </c>
      <c r="C2546" t="s">
        <v>10385</v>
      </c>
      <c r="D2546" t="s">
        <v>396</v>
      </c>
      <c r="E2546" s="2" t="s">
        <v>7855</v>
      </c>
      <c r="F2546" t="s">
        <v>13907</v>
      </c>
      <c r="G2546" s="2" t="s">
        <v>7478</v>
      </c>
      <c r="H2546" t="s">
        <v>13553</v>
      </c>
    </row>
    <row r="2547" spans="1:8" x14ac:dyDescent="0.15">
      <c r="A2547">
        <v>2559</v>
      </c>
      <c r="B2547" t="s">
        <v>4766</v>
      </c>
      <c r="C2547" t="s">
        <v>10386</v>
      </c>
      <c r="D2547" t="s">
        <v>396</v>
      </c>
      <c r="E2547" s="2" t="s">
        <v>7855</v>
      </c>
      <c r="F2547" t="s">
        <v>13942</v>
      </c>
      <c r="G2547" s="2" t="s">
        <v>7479</v>
      </c>
      <c r="H2547" t="s">
        <v>13553</v>
      </c>
    </row>
    <row r="2548" spans="1:8" x14ac:dyDescent="0.15">
      <c r="A2548">
        <v>2560</v>
      </c>
      <c r="B2548" t="s">
        <v>4767</v>
      </c>
      <c r="C2548" t="s">
        <v>10387</v>
      </c>
      <c r="D2548" t="s">
        <v>396</v>
      </c>
      <c r="E2548" s="2" t="s">
        <v>7855</v>
      </c>
      <c r="F2548" t="s">
        <v>13917</v>
      </c>
      <c r="G2548" s="2" t="s">
        <v>6837</v>
      </c>
      <c r="H2548" t="s">
        <v>13553</v>
      </c>
    </row>
    <row r="2549" spans="1:8" x14ac:dyDescent="0.15">
      <c r="A2549">
        <v>2561</v>
      </c>
      <c r="B2549" t="s">
        <v>4768</v>
      </c>
      <c r="C2549" t="s">
        <v>10388</v>
      </c>
      <c r="D2549" t="s">
        <v>396</v>
      </c>
      <c r="E2549" s="2" t="s">
        <v>7855</v>
      </c>
      <c r="F2549" t="s">
        <v>13906</v>
      </c>
      <c r="G2549" s="2" t="s">
        <v>7480</v>
      </c>
      <c r="H2549" t="s">
        <v>13553</v>
      </c>
    </row>
    <row r="2550" spans="1:8" x14ac:dyDescent="0.15">
      <c r="A2550">
        <v>2562</v>
      </c>
      <c r="B2550" t="s">
        <v>1697</v>
      </c>
      <c r="C2550" t="s">
        <v>10389</v>
      </c>
      <c r="D2550" t="s">
        <v>396</v>
      </c>
      <c r="E2550" s="2" t="s">
        <v>232</v>
      </c>
      <c r="F2550" t="s">
        <v>13906</v>
      </c>
      <c r="G2550" s="2" t="s">
        <v>6252</v>
      </c>
      <c r="H2550" t="s">
        <v>13553</v>
      </c>
    </row>
    <row r="2551" spans="1:8" x14ac:dyDescent="0.15">
      <c r="A2551">
        <v>2563</v>
      </c>
      <c r="B2551" t="s">
        <v>1698</v>
      </c>
      <c r="C2551" t="s">
        <v>10390</v>
      </c>
      <c r="D2551" t="s">
        <v>396</v>
      </c>
      <c r="E2551" s="2" t="s">
        <v>232</v>
      </c>
      <c r="F2551" t="s">
        <v>13906</v>
      </c>
      <c r="G2551" s="2" t="s">
        <v>6372</v>
      </c>
      <c r="H2551" t="s">
        <v>13553</v>
      </c>
    </row>
    <row r="2552" spans="1:8" x14ac:dyDescent="0.15">
      <c r="A2552">
        <v>2564</v>
      </c>
      <c r="B2552" t="s">
        <v>1699</v>
      </c>
      <c r="C2552" t="s">
        <v>10391</v>
      </c>
      <c r="D2552" t="s">
        <v>396</v>
      </c>
      <c r="E2552" s="2" t="s">
        <v>232</v>
      </c>
      <c r="F2552" t="s">
        <v>13907</v>
      </c>
      <c r="G2552" s="2" t="s">
        <v>6274</v>
      </c>
      <c r="H2552" t="s">
        <v>13553</v>
      </c>
    </row>
    <row r="2553" spans="1:8" x14ac:dyDescent="0.15">
      <c r="A2553">
        <v>2565</v>
      </c>
      <c r="B2553" t="s">
        <v>1700</v>
      </c>
      <c r="C2553" t="s">
        <v>10392</v>
      </c>
      <c r="D2553" t="s">
        <v>396</v>
      </c>
      <c r="E2553" s="2" t="s">
        <v>232</v>
      </c>
      <c r="F2553" t="s">
        <v>13906</v>
      </c>
      <c r="G2553" s="2" t="s">
        <v>6705</v>
      </c>
      <c r="H2553" t="s">
        <v>13553</v>
      </c>
    </row>
    <row r="2554" spans="1:8" x14ac:dyDescent="0.15">
      <c r="A2554">
        <v>2566</v>
      </c>
      <c r="B2554" t="s">
        <v>1701</v>
      </c>
      <c r="C2554" t="s">
        <v>10393</v>
      </c>
      <c r="D2554" t="s">
        <v>396</v>
      </c>
      <c r="E2554" s="2" t="s">
        <v>232</v>
      </c>
      <c r="F2554" t="s">
        <v>13922</v>
      </c>
      <c r="G2554" s="2" t="s">
        <v>7481</v>
      </c>
      <c r="H2554" t="s">
        <v>13553</v>
      </c>
    </row>
    <row r="2555" spans="1:8" x14ac:dyDescent="0.15">
      <c r="A2555">
        <v>2567</v>
      </c>
      <c r="B2555" t="s">
        <v>1702</v>
      </c>
      <c r="C2555" t="s">
        <v>10394</v>
      </c>
      <c r="D2555" t="s">
        <v>396</v>
      </c>
      <c r="E2555" s="2" t="s">
        <v>232</v>
      </c>
      <c r="F2555" t="s">
        <v>13906</v>
      </c>
      <c r="G2555" s="2" t="s">
        <v>6536</v>
      </c>
      <c r="H2555" t="s">
        <v>13553</v>
      </c>
    </row>
    <row r="2556" spans="1:8" x14ac:dyDescent="0.15">
      <c r="A2556">
        <v>2568</v>
      </c>
      <c r="B2556" t="s">
        <v>1703</v>
      </c>
      <c r="C2556" t="s">
        <v>10395</v>
      </c>
      <c r="D2556" t="s">
        <v>396</v>
      </c>
      <c r="E2556" s="2" t="s">
        <v>232</v>
      </c>
      <c r="F2556" t="s">
        <v>13906</v>
      </c>
      <c r="G2556" s="2" t="s">
        <v>6914</v>
      </c>
      <c r="H2556" t="s">
        <v>13553</v>
      </c>
    </row>
    <row r="2557" spans="1:8" x14ac:dyDescent="0.15">
      <c r="A2557">
        <v>2569</v>
      </c>
      <c r="B2557" t="s">
        <v>1704</v>
      </c>
      <c r="C2557" t="s">
        <v>10396</v>
      </c>
      <c r="D2557" t="s">
        <v>396</v>
      </c>
      <c r="E2557" s="2" t="s">
        <v>231</v>
      </c>
      <c r="F2557" t="s">
        <v>13907</v>
      </c>
      <c r="G2557" s="2" t="s">
        <v>6778</v>
      </c>
      <c r="H2557" t="s">
        <v>13553</v>
      </c>
    </row>
    <row r="2558" spans="1:8" x14ac:dyDescent="0.15">
      <c r="A2558">
        <v>2570</v>
      </c>
      <c r="B2558" t="s">
        <v>1705</v>
      </c>
      <c r="C2558" t="s">
        <v>10369</v>
      </c>
      <c r="D2558" t="s">
        <v>396</v>
      </c>
      <c r="E2558" s="2" t="s">
        <v>231</v>
      </c>
      <c r="F2558" t="s">
        <v>13924</v>
      </c>
      <c r="G2558" s="2" t="s">
        <v>6635</v>
      </c>
      <c r="H2558" t="s">
        <v>13553</v>
      </c>
    </row>
    <row r="2559" spans="1:8" x14ac:dyDescent="0.15">
      <c r="A2559">
        <v>2571</v>
      </c>
      <c r="B2559" t="s">
        <v>2581</v>
      </c>
      <c r="C2559" t="s">
        <v>10397</v>
      </c>
      <c r="D2559" t="s">
        <v>396</v>
      </c>
      <c r="E2559" s="2" t="s">
        <v>231</v>
      </c>
      <c r="F2559" t="s">
        <v>13914</v>
      </c>
      <c r="G2559" s="2" t="s">
        <v>7006</v>
      </c>
      <c r="H2559" t="s">
        <v>13553</v>
      </c>
    </row>
    <row r="2560" spans="1:8" x14ac:dyDescent="0.15">
      <c r="A2560">
        <v>2572</v>
      </c>
      <c r="B2560" t="s">
        <v>1706</v>
      </c>
      <c r="C2560" t="s">
        <v>10398</v>
      </c>
      <c r="D2560" t="s">
        <v>396</v>
      </c>
      <c r="E2560" s="2" t="s">
        <v>231</v>
      </c>
      <c r="F2560" t="s">
        <v>13910</v>
      </c>
      <c r="G2560" s="2" t="s">
        <v>7024</v>
      </c>
      <c r="H2560" t="s">
        <v>13553</v>
      </c>
    </row>
    <row r="2561" spans="1:8" x14ac:dyDescent="0.15">
      <c r="A2561">
        <v>2573</v>
      </c>
      <c r="B2561" t="s">
        <v>1707</v>
      </c>
      <c r="C2561" t="s">
        <v>10399</v>
      </c>
      <c r="D2561" t="s">
        <v>396</v>
      </c>
      <c r="E2561" s="2" t="s">
        <v>231</v>
      </c>
      <c r="F2561" t="s">
        <v>13906</v>
      </c>
      <c r="G2561" s="2" t="s">
        <v>7482</v>
      </c>
      <c r="H2561" t="s">
        <v>13553</v>
      </c>
    </row>
    <row r="2562" spans="1:8" x14ac:dyDescent="0.15">
      <c r="A2562">
        <v>2574</v>
      </c>
      <c r="B2562" t="s">
        <v>1990</v>
      </c>
      <c r="C2562" t="s">
        <v>10400</v>
      </c>
      <c r="D2562" t="s">
        <v>396</v>
      </c>
      <c r="E2562" s="2" t="s">
        <v>231</v>
      </c>
      <c r="F2562" t="s">
        <v>13909</v>
      </c>
      <c r="G2562" s="2" t="s">
        <v>6545</v>
      </c>
      <c r="H2562" t="s">
        <v>13553</v>
      </c>
    </row>
    <row r="2563" spans="1:8" x14ac:dyDescent="0.15">
      <c r="A2563">
        <v>2575</v>
      </c>
      <c r="B2563" t="s">
        <v>1708</v>
      </c>
      <c r="C2563" t="s">
        <v>10401</v>
      </c>
      <c r="D2563" t="s">
        <v>396</v>
      </c>
      <c r="E2563" s="2" t="s">
        <v>231</v>
      </c>
      <c r="F2563" t="s">
        <v>13917</v>
      </c>
      <c r="G2563" s="2" t="s">
        <v>6581</v>
      </c>
      <c r="H2563" t="s">
        <v>13553</v>
      </c>
    </row>
    <row r="2564" spans="1:8" x14ac:dyDescent="0.15">
      <c r="A2564">
        <v>2576</v>
      </c>
      <c r="B2564" t="s">
        <v>1709</v>
      </c>
      <c r="C2564" t="s">
        <v>10402</v>
      </c>
      <c r="D2564" t="s">
        <v>396</v>
      </c>
      <c r="E2564" s="2" t="s">
        <v>231</v>
      </c>
      <c r="F2564" t="s">
        <v>13906</v>
      </c>
      <c r="G2564" s="2" t="s">
        <v>6407</v>
      </c>
      <c r="H2564" t="s">
        <v>13553</v>
      </c>
    </row>
    <row r="2565" spans="1:8" x14ac:dyDescent="0.15">
      <c r="A2565">
        <v>2577</v>
      </c>
      <c r="B2565" t="s">
        <v>3342</v>
      </c>
      <c r="C2565" t="s">
        <v>10403</v>
      </c>
      <c r="D2565" t="s">
        <v>396</v>
      </c>
      <c r="E2565" s="2" t="s">
        <v>231</v>
      </c>
      <c r="F2565" t="s">
        <v>13912</v>
      </c>
      <c r="G2565" s="2" t="s">
        <v>6587</v>
      </c>
      <c r="H2565" t="s">
        <v>13553</v>
      </c>
    </row>
    <row r="2566" spans="1:8" x14ac:dyDescent="0.15">
      <c r="A2566">
        <v>2578</v>
      </c>
      <c r="B2566" t="s">
        <v>690</v>
      </c>
      <c r="C2566" t="s">
        <v>8917</v>
      </c>
      <c r="D2566" t="s">
        <v>396</v>
      </c>
      <c r="E2566" s="2" t="s">
        <v>230</v>
      </c>
      <c r="F2566" t="s">
        <v>13907</v>
      </c>
      <c r="G2566" s="2" t="s">
        <v>7234</v>
      </c>
      <c r="H2566" t="s">
        <v>13553</v>
      </c>
    </row>
    <row r="2567" spans="1:8" x14ac:dyDescent="0.15">
      <c r="A2567">
        <v>2579</v>
      </c>
      <c r="B2567" t="s">
        <v>3343</v>
      </c>
      <c r="C2567" t="s">
        <v>10404</v>
      </c>
      <c r="D2567" t="s">
        <v>396</v>
      </c>
      <c r="E2567" s="2" t="s">
        <v>230</v>
      </c>
      <c r="F2567" t="s">
        <v>13949</v>
      </c>
      <c r="G2567" s="2" t="s">
        <v>7292</v>
      </c>
      <c r="H2567" t="s">
        <v>13553</v>
      </c>
    </row>
    <row r="2568" spans="1:8" x14ac:dyDescent="0.15">
      <c r="A2568">
        <v>2580</v>
      </c>
      <c r="B2568" t="s">
        <v>4118</v>
      </c>
      <c r="C2568" t="s">
        <v>10405</v>
      </c>
      <c r="D2568" t="s">
        <v>396</v>
      </c>
      <c r="E2568" s="2" t="s">
        <v>230</v>
      </c>
      <c r="F2568" t="s">
        <v>13924</v>
      </c>
      <c r="G2568" s="2" t="s">
        <v>6345</v>
      </c>
      <c r="H2568" t="s">
        <v>13553</v>
      </c>
    </row>
    <row r="2569" spans="1:8" x14ac:dyDescent="0.15">
      <c r="A2569">
        <v>2581</v>
      </c>
      <c r="B2569" t="s">
        <v>3344</v>
      </c>
      <c r="C2569" t="s">
        <v>10406</v>
      </c>
      <c r="D2569" t="s">
        <v>396</v>
      </c>
      <c r="E2569" s="2" t="s">
        <v>230</v>
      </c>
      <c r="F2569" t="s">
        <v>13924</v>
      </c>
      <c r="G2569" s="2" t="s">
        <v>7413</v>
      </c>
      <c r="H2569" t="s">
        <v>13553</v>
      </c>
    </row>
    <row r="2570" spans="1:8" x14ac:dyDescent="0.15">
      <c r="A2570">
        <v>2582</v>
      </c>
      <c r="B2570" t="s">
        <v>4769</v>
      </c>
      <c r="C2570" t="s">
        <v>10407</v>
      </c>
      <c r="D2570" t="s">
        <v>396</v>
      </c>
      <c r="E2570" s="2" t="s">
        <v>7855</v>
      </c>
      <c r="F2570" t="s">
        <v>13922</v>
      </c>
      <c r="G2570" s="2" t="s">
        <v>7072</v>
      </c>
      <c r="H2570" t="s">
        <v>13553</v>
      </c>
    </row>
    <row r="2571" spans="1:8" x14ac:dyDescent="0.15">
      <c r="A2571">
        <v>2583</v>
      </c>
      <c r="B2571" t="s">
        <v>4770</v>
      </c>
      <c r="C2571" t="s">
        <v>10408</v>
      </c>
      <c r="D2571" t="s">
        <v>396</v>
      </c>
      <c r="E2571" s="2" t="s">
        <v>7855</v>
      </c>
      <c r="F2571" t="s">
        <v>13906</v>
      </c>
      <c r="G2571" s="2" t="s">
        <v>6659</v>
      </c>
      <c r="H2571" t="s">
        <v>13553</v>
      </c>
    </row>
    <row r="2572" spans="1:8" x14ac:dyDescent="0.15">
      <c r="A2572">
        <v>2584</v>
      </c>
      <c r="B2572" t="s">
        <v>4771</v>
      </c>
      <c r="C2572" t="s">
        <v>10409</v>
      </c>
      <c r="D2572" t="s">
        <v>396</v>
      </c>
      <c r="E2572" s="2" t="s">
        <v>7855</v>
      </c>
      <c r="F2572" t="s">
        <v>13910</v>
      </c>
      <c r="G2572" s="2" t="s">
        <v>6985</v>
      </c>
      <c r="H2572" t="s">
        <v>13553</v>
      </c>
    </row>
    <row r="2573" spans="1:8" x14ac:dyDescent="0.15">
      <c r="A2573">
        <v>2585</v>
      </c>
      <c r="B2573" t="s">
        <v>4772</v>
      </c>
      <c r="C2573" t="s">
        <v>10410</v>
      </c>
      <c r="D2573" t="s">
        <v>396</v>
      </c>
      <c r="E2573" s="2" t="s">
        <v>7855</v>
      </c>
      <c r="F2573" t="s">
        <v>13906</v>
      </c>
      <c r="G2573" s="2" t="s">
        <v>7399</v>
      </c>
      <c r="H2573" t="s">
        <v>13553</v>
      </c>
    </row>
    <row r="2574" spans="1:8" x14ac:dyDescent="0.15">
      <c r="A2574">
        <v>2586</v>
      </c>
      <c r="B2574" t="s">
        <v>4773</v>
      </c>
      <c r="C2574" t="s">
        <v>10411</v>
      </c>
      <c r="D2574" t="s">
        <v>396</v>
      </c>
      <c r="E2574" s="2" t="s">
        <v>7855</v>
      </c>
      <c r="F2574" t="s">
        <v>13917</v>
      </c>
      <c r="G2574" s="2" t="s">
        <v>6754</v>
      </c>
      <c r="H2574" t="s">
        <v>13553</v>
      </c>
    </row>
    <row r="2575" spans="1:8" x14ac:dyDescent="0.15">
      <c r="A2575">
        <v>2587</v>
      </c>
      <c r="B2575" t="s">
        <v>1588</v>
      </c>
      <c r="C2575" t="s">
        <v>10412</v>
      </c>
      <c r="D2575" t="s">
        <v>345</v>
      </c>
      <c r="E2575" s="2" t="s">
        <v>232</v>
      </c>
      <c r="F2575" t="s">
        <v>13910</v>
      </c>
      <c r="G2575" s="2" t="s">
        <v>6568</v>
      </c>
      <c r="H2575" t="s">
        <v>13553</v>
      </c>
    </row>
    <row r="2576" spans="1:8" x14ac:dyDescent="0.15">
      <c r="A2576">
        <v>2588</v>
      </c>
      <c r="B2576" t="s">
        <v>1589</v>
      </c>
      <c r="C2576" t="s">
        <v>10413</v>
      </c>
      <c r="D2576" t="s">
        <v>345</v>
      </c>
      <c r="E2576" s="2" t="s">
        <v>232</v>
      </c>
      <c r="F2576" t="s">
        <v>13919</v>
      </c>
      <c r="G2576" s="2" t="s">
        <v>7483</v>
      </c>
      <c r="H2576" t="s">
        <v>13553</v>
      </c>
    </row>
    <row r="2577" spans="1:8" x14ac:dyDescent="0.15">
      <c r="A2577">
        <v>2589</v>
      </c>
      <c r="B2577" t="s">
        <v>1590</v>
      </c>
      <c r="C2577" t="s">
        <v>10414</v>
      </c>
      <c r="D2577" t="s">
        <v>345</v>
      </c>
      <c r="E2577" s="2" t="s">
        <v>232</v>
      </c>
      <c r="F2577" t="s">
        <v>13927</v>
      </c>
      <c r="G2577" s="2" t="s">
        <v>7085</v>
      </c>
      <c r="H2577" t="s">
        <v>13553</v>
      </c>
    </row>
    <row r="2578" spans="1:8" x14ac:dyDescent="0.15">
      <c r="A2578">
        <v>2590</v>
      </c>
      <c r="B2578" t="s">
        <v>1591</v>
      </c>
      <c r="C2578" t="s">
        <v>10415</v>
      </c>
      <c r="D2578" t="s">
        <v>345</v>
      </c>
      <c r="E2578" s="2" t="s">
        <v>232</v>
      </c>
      <c r="F2578" t="s">
        <v>13927</v>
      </c>
      <c r="G2578" s="2" t="s">
        <v>6708</v>
      </c>
      <c r="H2578" t="s">
        <v>13553</v>
      </c>
    </row>
    <row r="2579" spans="1:8" x14ac:dyDescent="0.15">
      <c r="A2579">
        <v>2591</v>
      </c>
      <c r="B2579" t="s">
        <v>1592</v>
      </c>
      <c r="C2579" t="s">
        <v>10416</v>
      </c>
      <c r="D2579" t="s">
        <v>345</v>
      </c>
      <c r="E2579" s="2" t="s">
        <v>232</v>
      </c>
      <c r="F2579" t="s">
        <v>13929</v>
      </c>
      <c r="G2579" s="2" t="s">
        <v>7464</v>
      </c>
      <c r="H2579" t="s">
        <v>13553</v>
      </c>
    </row>
    <row r="2580" spans="1:8" x14ac:dyDescent="0.15">
      <c r="A2580">
        <v>2592</v>
      </c>
      <c r="B2580" t="s">
        <v>1593</v>
      </c>
      <c r="C2580" t="s">
        <v>9261</v>
      </c>
      <c r="D2580" t="s">
        <v>345</v>
      </c>
      <c r="E2580" s="2" t="s">
        <v>232</v>
      </c>
      <c r="F2580" t="s">
        <v>13909</v>
      </c>
      <c r="G2580" s="2" t="s">
        <v>6332</v>
      </c>
      <c r="H2580" t="s">
        <v>13553</v>
      </c>
    </row>
    <row r="2581" spans="1:8" x14ac:dyDescent="0.15">
      <c r="A2581">
        <v>2593</v>
      </c>
      <c r="B2581" t="s">
        <v>1594</v>
      </c>
      <c r="C2581" t="s">
        <v>10417</v>
      </c>
      <c r="D2581" t="s">
        <v>345</v>
      </c>
      <c r="E2581" s="2" t="s">
        <v>232</v>
      </c>
      <c r="F2581" t="s">
        <v>13918</v>
      </c>
      <c r="G2581" s="2" t="s">
        <v>6383</v>
      </c>
      <c r="H2581" t="s">
        <v>13553</v>
      </c>
    </row>
    <row r="2582" spans="1:8" x14ac:dyDescent="0.15">
      <c r="A2582">
        <v>2594</v>
      </c>
      <c r="B2582" t="s">
        <v>1595</v>
      </c>
      <c r="C2582" t="s">
        <v>10418</v>
      </c>
      <c r="D2582" t="s">
        <v>345</v>
      </c>
      <c r="E2582" s="2" t="s">
        <v>232</v>
      </c>
      <c r="F2582" t="s">
        <v>13937</v>
      </c>
      <c r="G2582" s="2" t="s">
        <v>6987</v>
      </c>
      <c r="H2582" t="s">
        <v>13553</v>
      </c>
    </row>
    <row r="2583" spans="1:8" x14ac:dyDescent="0.15">
      <c r="A2583">
        <v>2595</v>
      </c>
      <c r="B2583" t="s">
        <v>1596</v>
      </c>
      <c r="C2583" t="s">
        <v>10419</v>
      </c>
      <c r="D2583" t="s">
        <v>345</v>
      </c>
      <c r="E2583" s="2" t="s">
        <v>232</v>
      </c>
      <c r="F2583" t="s">
        <v>13920</v>
      </c>
      <c r="G2583" s="2" t="s">
        <v>7052</v>
      </c>
      <c r="H2583" t="s">
        <v>13553</v>
      </c>
    </row>
    <row r="2584" spans="1:8" x14ac:dyDescent="0.15">
      <c r="A2584">
        <v>2596</v>
      </c>
      <c r="B2584" t="s">
        <v>1597</v>
      </c>
      <c r="C2584" t="s">
        <v>10420</v>
      </c>
      <c r="D2584" t="s">
        <v>345</v>
      </c>
      <c r="E2584" s="2" t="s">
        <v>232</v>
      </c>
      <c r="F2584" t="s">
        <v>13929</v>
      </c>
      <c r="G2584" s="2" t="s">
        <v>6237</v>
      </c>
      <c r="H2584" t="s">
        <v>13553</v>
      </c>
    </row>
    <row r="2585" spans="1:8" x14ac:dyDescent="0.15">
      <c r="A2585">
        <v>2597</v>
      </c>
      <c r="B2585" t="s">
        <v>1598</v>
      </c>
      <c r="C2585" t="s">
        <v>10421</v>
      </c>
      <c r="D2585" t="s">
        <v>345</v>
      </c>
      <c r="E2585" s="2" t="s">
        <v>232</v>
      </c>
      <c r="F2585" t="s">
        <v>13917</v>
      </c>
      <c r="G2585" s="2" t="s">
        <v>6713</v>
      </c>
      <c r="H2585" t="s">
        <v>13553</v>
      </c>
    </row>
    <row r="2586" spans="1:8" x14ac:dyDescent="0.15">
      <c r="A2586">
        <v>2598</v>
      </c>
      <c r="B2586" t="s">
        <v>1599</v>
      </c>
      <c r="C2586" t="s">
        <v>10422</v>
      </c>
      <c r="D2586" t="s">
        <v>345</v>
      </c>
      <c r="E2586" s="2" t="s">
        <v>232</v>
      </c>
      <c r="F2586" t="s">
        <v>13910</v>
      </c>
      <c r="G2586" s="2" t="s">
        <v>7408</v>
      </c>
      <c r="H2586" t="s">
        <v>13553</v>
      </c>
    </row>
    <row r="2587" spans="1:8" x14ac:dyDescent="0.15">
      <c r="A2587">
        <v>2599</v>
      </c>
      <c r="B2587" t="s">
        <v>1600</v>
      </c>
      <c r="C2587" t="s">
        <v>10423</v>
      </c>
      <c r="D2587" t="s">
        <v>345</v>
      </c>
      <c r="E2587" s="2" t="s">
        <v>231</v>
      </c>
      <c r="F2587" t="s">
        <v>13909</v>
      </c>
      <c r="G2587" s="2" t="s">
        <v>7484</v>
      </c>
      <c r="H2587" t="s">
        <v>13553</v>
      </c>
    </row>
    <row r="2588" spans="1:8" x14ac:dyDescent="0.15">
      <c r="A2588">
        <v>2600</v>
      </c>
      <c r="B2588" t="s">
        <v>1601</v>
      </c>
      <c r="C2588" t="s">
        <v>10424</v>
      </c>
      <c r="D2588" t="s">
        <v>345</v>
      </c>
      <c r="E2588" s="2" t="s">
        <v>231</v>
      </c>
      <c r="F2588" t="s">
        <v>13906</v>
      </c>
      <c r="G2588" s="2" t="s">
        <v>7410</v>
      </c>
      <c r="H2588" t="s">
        <v>13553</v>
      </c>
    </row>
    <row r="2589" spans="1:8" x14ac:dyDescent="0.15">
      <c r="A2589">
        <v>2601</v>
      </c>
      <c r="B2589" t="s">
        <v>1602</v>
      </c>
      <c r="C2589" t="s">
        <v>10425</v>
      </c>
      <c r="D2589" t="s">
        <v>345</v>
      </c>
      <c r="E2589" s="2" t="s">
        <v>231</v>
      </c>
      <c r="F2589" t="s">
        <v>13920</v>
      </c>
      <c r="G2589" s="2" t="s">
        <v>6958</v>
      </c>
      <c r="H2589" t="s">
        <v>13553</v>
      </c>
    </row>
    <row r="2590" spans="1:8" x14ac:dyDescent="0.15">
      <c r="A2590">
        <v>2602</v>
      </c>
      <c r="B2590" t="s">
        <v>1603</v>
      </c>
      <c r="C2590" t="s">
        <v>10426</v>
      </c>
      <c r="D2590" t="s">
        <v>345</v>
      </c>
      <c r="E2590" s="2" t="s">
        <v>231</v>
      </c>
      <c r="F2590" t="s">
        <v>13929</v>
      </c>
      <c r="G2590" s="2" t="s">
        <v>6726</v>
      </c>
      <c r="H2590" t="s">
        <v>13553</v>
      </c>
    </row>
    <row r="2591" spans="1:8" x14ac:dyDescent="0.15">
      <c r="A2591">
        <v>2603</v>
      </c>
      <c r="B2591" t="s">
        <v>1604</v>
      </c>
      <c r="C2591" t="s">
        <v>10427</v>
      </c>
      <c r="D2591" t="s">
        <v>345</v>
      </c>
      <c r="E2591" s="2" t="s">
        <v>231</v>
      </c>
      <c r="F2591" t="s">
        <v>13924</v>
      </c>
      <c r="G2591" s="2" t="s">
        <v>7485</v>
      </c>
      <c r="H2591" t="s">
        <v>13553</v>
      </c>
    </row>
    <row r="2592" spans="1:8" x14ac:dyDescent="0.15">
      <c r="A2592">
        <v>2604</v>
      </c>
      <c r="B2592" t="s">
        <v>1605</v>
      </c>
      <c r="C2592" t="s">
        <v>10428</v>
      </c>
      <c r="D2592" t="s">
        <v>345</v>
      </c>
      <c r="E2592" s="2" t="s">
        <v>231</v>
      </c>
      <c r="F2592" t="s">
        <v>13937</v>
      </c>
      <c r="G2592" s="2" t="s">
        <v>7289</v>
      </c>
      <c r="H2592" t="s">
        <v>13553</v>
      </c>
    </row>
    <row r="2593" spans="1:8" x14ac:dyDescent="0.15">
      <c r="A2593">
        <v>2605</v>
      </c>
      <c r="B2593" t="s">
        <v>1606</v>
      </c>
      <c r="C2593" t="s">
        <v>10429</v>
      </c>
      <c r="D2593" t="s">
        <v>345</v>
      </c>
      <c r="E2593" s="2" t="s">
        <v>231</v>
      </c>
      <c r="F2593" t="s">
        <v>13911</v>
      </c>
      <c r="G2593" s="2" t="s">
        <v>7486</v>
      </c>
      <c r="H2593" t="s">
        <v>13553</v>
      </c>
    </row>
    <row r="2594" spans="1:8" x14ac:dyDescent="0.15">
      <c r="A2594">
        <v>2606</v>
      </c>
      <c r="B2594" t="s">
        <v>1608</v>
      </c>
      <c r="C2594" t="s">
        <v>10430</v>
      </c>
      <c r="D2594" t="s">
        <v>345</v>
      </c>
      <c r="E2594" s="2" t="s">
        <v>231</v>
      </c>
      <c r="F2594" t="s">
        <v>13909</v>
      </c>
      <c r="G2594" s="2" t="s">
        <v>6319</v>
      </c>
      <c r="H2594" t="s">
        <v>13553</v>
      </c>
    </row>
    <row r="2595" spans="1:8" x14ac:dyDescent="0.15">
      <c r="A2595">
        <v>2607</v>
      </c>
      <c r="B2595" t="s">
        <v>1609</v>
      </c>
      <c r="C2595" t="s">
        <v>10431</v>
      </c>
      <c r="D2595" t="s">
        <v>345</v>
      </c>
      <c r="E2595" s="2" t="s">
        <v>231</v>
      </c>
      <c r="F2595" t="s">
        <v>13910</v>
      </c>
      <c r="G2595" s="2" t="s">
        <v>6404</v>
      </c>
      <c r="H2595" t="s">
        <v>13553</v>
      </c>
    </row>
    <row r="2596" spans="1:8" x14ac:dyDescent="0.15">
      <c r="A2596">
        <v>2608</v>
      </c>
      <c r="B2596" t="s">
        <v>1610</v>
      </c>
      <c r="C2596" t="s">
        <v>10432</v>
      </c>
      <c r="D2596" t="s">
        <v>345</v>
      </c>
      <c r="E2596" s="2" t="s">
        <v>231</v>
      </c>
      <c r="F2596" t="s">
        <v>13936</v>
      </c>
      <c r="G2596" s="2" t="s">
        <v>7487</v>
      </c>
      <c r="H2596" t="s">
        <v>13553</v>
      </c>
    </row>
    <row r="2597" spans="1:8" x14ac:dyDescent="0.15">
      <c r="A2597">
        <v>2609</v>
      </c>
      <c r="B2597" t="s">
        <v>1611</v>
      </c>
      <c r="C2597" t="s">
        <v>10433</v>
      </c>
      <c r="D2597" t="s">
        <v>345</v>
      </c>
      <c r="E2597" s="2" t="s">
        <v>231</v>
      </c>
      <c r="F2597" t="s">
        <v>13910</v>
      </c>
      <c r="G2597" s="2" t="s">
        <v>6580</v>
      </c>
      <c r="H2597" t="s">
        <v>13553</v>
      </c>
    </row>
    <row r="2598" spans="1:8" x14ac:dyDescent="0.15">
      <c r="A2598">
        <v>2610</v>
      </c>
      <c r="B2598" t="s">
        <v>1607</v>
      </c>
      <c r="C2598" t="s">
        <v>10434</v>
      </c>
      <c r="D2598" t="s">
        <v>345</v>
      </c>
      <c r="E2598" s="2" t="s">
        <v>231</v>
      </c>
      <c r="F2598" t="s">
        <v>13921</v>
      </c>
      <c r="G2598" s="2" t="s">
        <v>6779</v>
      </c>
      <c r="H2598" t="s">
        <v>13553</v>
      </c>
    </row>
    <row r="2599" spans="1:8" x14ac:dyDescent="0.15">
      <c r="A2599">
        <v>2611</v>
      </c>
      <c r="B2599" t="s">
        <v>3252</v>
      </c>
      <c r="C2599" t="s">
        <v>10435</v>
      </c>
      <c r="D2599" t="s">
        <v>345</v>
      </c>
      <c r="E2599" s="2" t="s">
        <v>230</v>
      </c>
      <c r="F2599" t="s">
        <v>13911</v>
      </c>
      <c r="G2599" s="2" t="s">
        <v>7054</v>
      </c>
      <c r="H2599" t="s">
        <v>13553</v>
      </c>
    </row>
    <row r="2600" spans="1:8" x14ac:dyDescent="0.15">
      <c r="A2600">
        <v>2612</v>
      </c>
      <c r="B2600" t="s">
        <v>3253</v>
      </c>
      <c r="C2600" t="s">
        <v>10436</v>
      </c>
      <c r="D2600" t="s">
        <v>345</v>
      </c>
      <c r="E2600" s="2" t="s">
        <v>230</v>
      </c>
      <c r="F2600" t="s">
        <v>13917</v>
      </c>
      <c r="G2600" s="2" t="s">
        <v>6344</v>
      </c>
      <c r="H2600" t="s">
        <v>13553</v>
      </c>
    </row>
    <row r="2601" spans="1:8" x14ac:dyDescent="0.15">
      <c r="A2601">
        <v>2613</v>
      </c>
      <c r="B2601" t="s">
        <v>3254</v>
      </c>
      <c r="C2601" t="s">
        <v>10437</v>
      </c>
      <c r="D2601" t="s">
        <v>345</v>
      </c>
      <c r="E2601" s="2" t="s">
        <v>230</v>
      </c>
      <c r="F2601" t="s">
        <v>13929</v>
      </c>
      <c r="G2601" s="2" t="s">
        <v>6420</v>
      </c>
      <c r="H2601" t="s">
        <v>13553</v>
      </c>
    </row>
    <row r="2602" spans="1:8" x14ac:dyDescent="0.15">
      <c r="A2602">
        <v>2614</v>
      </c>
      <c r="B2602" t="s">
        <v>3255</v>
      </c>
      <c r="C2602" t="s">
        <v>8772</v>
      </c>
      <c r="D2602" t="s">
        <v>345</v>
      </c>
      <c r="E2602" s="2" t="s">
        <v>230</v>
      </c>
      <c r="F2602" t="s">
        <v>13910</v>
      </c>
      <c r="G2602" s="2" t="s">
        <v>7440</v>
      </c>
      <c r="H2602" t="s">
        <v>13553</v>
      </c>
    </row>
    <row r="2603" spans="1:8" x14ac:dyDescent="0.15">
      <c r="A2603">
        <v>2615</v>
      </c>
      <c r="B2603" t="s">
        <v>3256</v>
      </c>
      <c r="C2603" t="s">
        <v>10438</v>
      </c>
      <c r="D2603" t="s">
        <v>345</v>
      </c>
      <c r="E2603" s="2" t="s">
        <v>230</v>
      </c>
      <c r="F2603" t="s">
        <v>13933</v>
      </c>
      <c r="G2603" s="2" t="s">
        <v>7488</v>
      </c>
      <c r="H2603" t="s">
        <v>13553</v>
      </c>
    </row>
    <row r="2604" spans="1:8" x14ac:dyDescent="0.15">
      <c r="A2604">
        <v>2616</v>
      </c>
      <c r="B2604" t="s">
        <v>3257</v>
      </c>
      <c r="C2604" t="s">
        <v>10439</v>
      </c>
      <c r="D2604" t="s">
        <v>345</v>
      </c>
      <c r="E2604" s="2" t="s">
        <v>230</v>
      </c>
      <c r="F2604" t="s">
        <v>13910</v>
      </c>
      <c r="G2604" s="2" t="s">
        <v>6312</v>
      </c>
      <c r="H2604" t="s">
        <v>13553</v>
      </c>
    </row>
    <row r="2605" spans="1:8" x14ac:dyDescent="0.15">
      <c r="A2605">
        <v>2617</v>
      </c>
      <c r="B2605" t="s">
        <v>3258</v>
      </c>
      <c r="C2605" t="s">
        <v>10440</v>
      </c>
      <c r="D2605" t="s">
        <v>345</v>
      </c>
      <c r="E2605" s="2" t="s">
        <v>230</v>
      </c>
      <c r="F2605" t="s">
        <v>13942</v>
      </c>
      <c r="G2605" s="2" t="s">
        <v>7413</v>
      </c>
      <c r="H2605" t="s">
        <v>13553</v>
      </c>
    </row>
    <row r="2606" spans="1:8" x14ac:dyDescent="0.15">
      <c r="A2606">
        <v>2618</v>
      </c>
      <c r="B2606" t="s">
        <v>4774</v>
      </c>
      <c r="C2606" t="s">
        <v>10441</v>
      </c>
      <c r="D2606" t="s">
        <v>345</v>
      </c>
      <c r="E2606" s="2" t="s">
        <v>230</v>
      </c>
      <c r="F2606" t="s">
        <v>13943</v>
      </c>
      <c r="G2606" s="2" t="s">
        <v>6426</v>
      </c>
      <c r="H2606" t="s">
        <v>13553</v>
      </c>
    </row>
    <row r="2607" spans="1:8" x14ac:dyDescent="0.15">
      <c r="A2607">
        <v>2619</v>
      </c>
      <c r="B2607" t="s">
        <v>3259</v>
      </c>
      <c r="C2607" t="s">
        <v>10442</v>
      </c>
      <c r="D2607" t="s">
        <v>345</v>
      </c>
      <c r="E2607" s="2" t="s">
        <v>230</v>
      </c>
      <c r="F2607" t="s">
        <v>13909</v>
      </c>
      <c r="G2607" s="2" t="s">
        <v>6941</v>
      </c>
      <c r="H2607" t="s">
        <v>13553</v>
      </c>
    </row>
    <row r="2608" spans="1:8" x14ac:dyDescent="0.15">
      <c r="A2608">
        <v>2620</v>
      </c>
      <c r="B2608" t="s">
        <v>3260</v>
      </c>
      <c r="C2608" t="s">
        <v>10443</v>
      </c>
      <c r="D2608" t="s">
        <v>345</v>
      </c>
      <c r="E2608" s="2" t="s">
        <v>230</v>
      </c>
      <c r="F2608" t="s">
        <v>13917</v>
      </c>
      <c r="G2608" s="2" t="s">
        <v>7292</v>
      </c>
      <c r="H2608" t="s">
        <v>13553</v>
      </c>
    </row>
    <row r="2609" spans="1:8" x14ac:dyDescent="0.15">
      <c r="A2609">
        <v>2621</v>
      </c>
      <c r="B2609" t="s">
        <v>3261</v>
      </c>
      <c r="C2609" t="s">
        <v>10444</v>
      </c>
      <c r="D2609" t="s">
        <v>345</v>
      </c>
      <c r="E2609" s="2" t="s">
        <v>230</v>
      </c>
      <c r="F2609" t="s">
        <v>13923</v>
      </c>
      <c r="G2609" s="2" t="s">
        <v>6834</v>
      </c>
      <c r="H2609" t="s">
        <v>13553</v>
      </c>
    </row>
    <row r="2610" spans="1:8" x14ac:dyDescent="0.15">
      <c r="A2610">
        <v>2622</v>
      </c>
      <c r="B2610" t="s">
        <v>3262</v>
      </c>
      <c r="C2610" t="s">
        <v>10445</v>
      </c>
      <c r="D2610" t="s">
        <v>345</v>
      </c>
      <c r="E2610" s="2" t="s">
        <v>230</v>
      </c>
      <c r="F2610" t="s">
        <v>13920</v>
      </c>
      <c r="G2610" s="2" t="s">
        <v>6299</v>
      </c>
      <c r="H2610" t="s">
        <v>13553</v>
      </c>
    </row>
    <row r="2611" spans="1:8" x14ac:dyDescent="0.15">
      <c r="A2611">
        <v>2623</v>
      </c>
      <c r="B2611" t="s">
        <v>3263</v>
      </c>
      <c r="C2611" t="s">
        <v>10446</v>
      </c>
      <c r="D2611" t="s">
        <v>345</v>
      </c>
      <c r="E2611" s="2" t="s">
        <v>230</v>
      </c>
      <c r="F2611" t="s">
        <v>13921</v>
      </c>
      <c r="G2611" s="2" t="s">
        <v>6937</v>
      </c>
      <c r="H2611" t="s">
        <v>13553</v>
      </c>
    </row>
    <row r="2612" spans="1:8" x14ac:dyDescent="0.15">
      <c r="A2612">
        <v>2624</v>
      </c>
      <c r="B2612" t="s">
        <v>3264</v>
      </c>
      <c r="C2612" t="s">
        <v>10447</v>
      </c>
      <c r="D2612" t="s">
        <v>345</v>
      </c>
      <c r="E2612" s="2" t="s">
        <v>230</v>
      </c>
      <c r="F2612" t="s">
        <v>13907</v>
      </c>
      <c r="G2612" s="2" t="s">
        <v>7489</v>
      </c>
      <c r="H2612" t="s">
        <v>13553</v>
      </c>
    </row>
    <row r="2613" spans="1:8" x14ac:dyDescent="0.15">
      <c r="A2613">
        <v>2625</v>
      </c>
      <c r="B2613" t="s">
        <v>4775</v>
      </c>
      <c r="C2613" t="s">
        <v>10448</v>
      </c>
      <c r="D2613" t="s">
        <v>345</v>
      </c>
      <c r="E2613" s="2" t="s">
        <v>230</v>
      </c>
      <c r="F2613" t="s">
        <v>13907</v>
      </c>
      <c r="G2613" s="2" t="s">
        <v>7287</v>
      </c>
      <c r="H2613" t="s">
        <v>13554</v>
      </c>
    </row>
    <row r="2614" spans="1:8" x14ac:dyDescent="0.15">
      <c r="A2614">
        <v>2626</v>
      </c>
      <c r="B2614" t="s">
        <v>1621</v>
      </c>
      <c r="C2614" t="s">
        <v>10449</v>
      </c>
      <c r="D2614" t="s">
        <v>343</v>
      </c>
      <c r="E2614" s="2" t="s">
        <v>232</v>
      </c>
      <c r="F2614" t="s">
        <v>13907</v>
      </c>
      <c r="G2614" s="2" t="s">
        <v>7361</v>
      </c>
      <c r="H2614" t="s">
        <v>13553</v>
      </c>
    </row>
    <row r="2615" spans="1:8" x14ac:dyDescent="0.15">
      <c r="A2615">
        <v>2627</v>
      </c>
      <c r="B2615" t="s">
        <v>1622</v>
      </c>
      <c r="C2615" t="s">
        <v>10450</v>
      </c>
      <c r="D2615" t="s">
        <v>343</v>
      </c>
      <c r="E2615" s="2" t="s">
        <v>232</v>
      </c>
      <c r="F2615" t="s">
        <v>13948</v>
      </c>
      <c r="G2615" s="2" t="s">
        <v>6569</v>
      </c>
      <c r="H2615" t="s">
        <v>13553</v>
      </c>
    </row>
    <row r="2616" spans="1:8" x14ac:dyDescent="0.15">
      <c r="A2616">
        <v>2628</v>
      </c>
      <c r="B2616" t="s">
        <v>1623</v>
      </c>
      <c r="C2616" t="s">
        <v>10451</v>
      </c>
      <c r="D2616" t="s">
        <v>343</v>
      </c>
      <c r="E2616" s="2" t="s">
        <v>232</v>
      </c>
      <c r="F2616" t="s">
        <v>13937</v>
      </c>
      <c r="G2616" s="2" t="s">
        <v>6379</v>
      </c>
      <c r="H2616" t="s">
        <v>13553</v>
      </c>
    </row>
    <row r="2617" spans="1:8" x14ac:dyDescent="0.15">
      <c r="A2617">
        <v>2629</v>
      </c>
      <c r="B2617" t="s">
        <v>1624</v>
      </c>
      <c r="C2617" t="s">
        <v>10452</v>
      </c>
      <c r="D2617" t="s">
        <v>343</v>
      </c>
      <c r="E2617" s="2" t="s">
        <v>232</v>
      </c>
      <c r="F2617" t="s">
        <v>13948</v>
      </c>
      <c r="G2617" s="2" t="s">
        <v>6669</v>
      </c>
      <c r="H2617" t="s">
        <v>13553</v>
      </c>
    </row>
    <row r="2618" spans="1:8" x14ac:dyDescent="0.15">
      <c r="A2618">
        <v>2630</v>
      </c>
      <c r="B2618" t="s">
        <v>1625</v>
      </c>
      <c r="C2618" t="s">
        <v>10453</v>
      </c>
      <c r="D2618" t="s">
        <v>343</v>
      </c>
      <c r="E2618" s="2" t="s">
        <v>232</v>
      </c>
      <c r="F2618" t="s">
        <v>13934</v>
      </c>
      <c r="G2618" s="2" t="s">
        <v>7490</v>
      </c>
      <c r="H2618" t="s">
        <v>13553</v>
      </c>
    </row>
    <row r="2619" spans="1:8" x14ac:dyDescent="0.15">
      <c r="A2619">
        <v>2631</v>
      </c>
      <c r="B2619" t="s">
        <v>1626</v>
      </c>
      <c r="C2619" t="s">
        <v>10454</v>
      </c>
      <c r="D2619" t="s">
        <v>343</v>
      </c>
      <c r="E2619" s="2" t="s">
        <v>232</v>
      </c>
      <c r="F2619" t="s">
        <v>13922</v>
      </c>
      <c r="G2619" s="2" t="s">
        <v>6715</v>
      </c>
      <c r="H2619" t="s">
        <v>13553</v>
      </c>
    </row>
    <row r="2620" spans="1:8" x14ac:dyDescent="0.15">
      <c r="A2620">
        <v>2632</v>
      </c>
      <c r="B2620" t="s">
        <v>1627</v>
      </c>
      <c r="C2620" t="s">
        <v>10455</v>
      </c>
      <c r="D2620" t="s">
        <v>343</v>
      </c>
      <c r="E2620" s="2" t="s">
        <v>232</v>
      </c>
      <c r="F2620" t="s">
        <v>13922</v>
      </c>
      <c r="G2620" s="2" t="s">
        <v>7491</v>
      </c>
      <c r="H2620" t="s">
        <v>13553</v>
      </c>
    </row>
    <row r="2621" spans="1:8" x14ac:dyDescent="0.15">
      <c r="A2621">
        <v>2633</v>
      </c>
      <c r="B2621" t="s">
        <v>1628</v>
      </c>
      <c r="C2621" t="s">
        <v>10456</v>
      </c>
      <c r="D2621" t="s">
        <v>343</v>
      </c>
      <c r="E2621" s="2" t="s">
        <v>232</v>
      </c>
      <c r="F2621" t="s">
        <v>13937</v>
      </c>
      <c r="G2621" s="2" t="s">
        <v>7492</v>
      </c>
      <c r="H2621" t="s">
        <v>13553</v>
      </c>
    </row>
    <row r="2622" spans="1:8" x14ac:dyDescent="0.15">
      <c r="A2622">
        <v>2634</v>
      </c>
      <c r="B2622" t="s">
        <v>1629</v>
      </c>
      <c r="C2622" t="s">
        <v>10457</v>
      </c>
      <c r="D2622" t="s">
        <v>343</v>
      </c>
      <c r="E2622" s="2" t="s">
        <v>232</v>
      </c>
      <c r="F2622" t="s">
        <v>13922</v>
      </c>
      <c r="G2622" s="2" t="s">
        <v>7493</v>
      </c>
      <c r="H2622" t="s">
        <v>13553</v>
      </c>
    </row>
    <row r="2623" spans="1:8" x14ac:dyDescent="0.15">
      <c r="A2623">
        <v>2635</v>
      </c>
      <c r="B2623" t="s">
        <v>1630</v>
      </c>
      <c r="C2623" t="s">
        <v>10458</v>
      </c>
      <c r="D2623" t="s">
        <v>343</v>
      </c>
      <c r="E2623" s="2" t="s">
        <v>232</v>
      </c>
      <c r="F2623" t="s">
        <v>13919</v>
      </c>
      <c r="G2623" s="2" t="s">
        <v>7494</v>
      </c>
      <c r="H2623" t="s">
        <v>13553</v>
      </c>
    </row>
    <row r="2624" spans="1:8" x14ac:dyDescent="0.15">
      <c r="A2624">
        <v>2636</v>
      </c>
      <c r="B2624" t="s">
        <v>1631</v>
      </c>
      <c r="C2624" t="s">
        <v>10459</v>
      </c>
      <c r="D2624" t="s">
        <v>343</v>
      </c>
      <c r="E2624" s="2" t="s">
        <v>232</v>
      </c>
      <c r="F2624" t="s">
        <v>13922</v>
      </c>
      <c r="G2624" s="2" t="s">
        <v>7483</v>
      </c>
      <c r="H2624" t="s">
        <v>13553</v>
      </c>
    </row>
    <row r="2625" spans="1:8" x14ac:dyDescent="0.15">
      <c r="A2625">
        <v>2637</v>
      </c>
      <c r="B2625" t="s">
        <v>1632</v>
      </c>
      <c r="C2625" t="s">
        <v>10460</v>
      </c>
      <c r="D2625" t="s">
        <v>343</v>
      </c>
      <c r="E2625" s="2" t="s">
        <v>232</v>
      </c>
      <c r="F2625" t="s">
        <v>13927</v>
      </c>
      <c r="G2625" s="2" t="s">
        <v>7495</v>
      </c>
      <c r="H2625" t="s">
        <v>13553</v>
      </c>
    </row>
    <row r="2626" spans="1:8" x14ac:dyDescent="0.15">
      <c r="A2626">
        <v>2638</v>
      </c>
      <c r="B2626" t="s">
        <v>1633</v>
      </c>
      <c r="C2626" t="s">
        <v>10461</v>
      </c>
      <c r="D2626" t="s">
        <v>343</v>
      </c>
      <c r="E2626" s="2" t="s">
        <v>232</v>
      </c>
      <c r="F2626" t="s">
        <v>13922</v>
      </c>
      <c r="G2626" s="2" t="s">
        <v>7496</v>
      </c>
      <c r="H2626" t="s">
        <v>13553</v>
      </c>
    </row>
    <row r="2627" spans="1:8" x14ac:dyDescent="0.15">
      <c r="A2627">
        <v>2639</v>
      </c>
      <c r="B2627" t="s">
        <v>1646</v>
      </c>
      <c r="C2627" t="s">
        <v>10462</v>
      </c>
      <c r="D2627" t="s">
        <v>343</v>
      </c>
      <c r="E2627" s="2" t="s">
        <v>232</v>
      </c>
      <c r="F2627" t="s">
        <v>13942</v>
      </c>
      <c r="G2627" s="2" t="s">
        <v>6840</v>
      </c>
      <c r="H2627" t="s">
        <v>13553</v>
      </c>
    </row>
    <row r="2628" spans="1:8" x14ac:dyDescent="0.15">
      <c r="A2628">
        <v>2640</v>
      </c>
      <c r="B2628" t="s">
        <v>1634</v>
      </c>
      <c r="C2628" t="s">
        <v>10463</v>
      </c>
      <c r="D2628" t="s">
        <v>343</v>
      </c>
      <c r="E2628" s="2" t="s">
        <v>231</v>
      </c>
      <c r="F2628" t="s">
        <v>13922</v>
      </c>
      <c r="G2628" s="2" t="s">
        <v>7497</v>
      </c>
      <c r="H2628" t="s">
        <v>13553</v>
      </c>
    </row>
    <row r="2629" spans="1:8" x14ac:dyDescent="0.15">
      <c r="A2629">
        <v>2641</v>
      </c>
      <c r="B2629" t="s">
        <v>1635</v>
      </c>
      <c r="C2629" t="s">
        <v>10464</v>
      </c>
      <c r="D2629" t="s">
        <v>343</v>
      </c>
      <c r="E2629" s="2" t="s">
        <v>231</v>
      </c>
      <c r="F2629" t="s">
        <v>13922</v>
      </c>
      <c r="G2629" s="2" t="s">
        <v>7034</v>
      </c>
      <c r="H2629" t="s">
        <v>13553</v>
      </c>
    </row>
    <row r="2630" spans="1:8" x14ac:dyDescent="0.15">
      <c r="A2630">
        <v>2642</v>
      </c>
      <c r="B2630" t="s">
        <v>1636</v>
      </c>
      <c r="C2630" t="s">
        <v>10465</v>
      </c>
      <c r="D2630" t="s">
        <v>343</v>
      </c>
      <c r="E2630" s="2" t="s">
        <v>231</v>
      </c>
      <c r="F2630" t="s">
        <v>13922</v>
      </c>
      <c r="G2630" s="2" t="s">
        <v>6410</v>
      </c>
      <c r="H2630" t="s">
        <v>13553</v>
      </c>
    </row>
    <row r="2631" spans="1:8" x14ac:dyDescent="0.15">
      <c r="A2631">
        <v>2643</v>
      </c>
      <c r="B2631" t="s">
        <v>1637</v>
      </c>
      <c r="C2631" t="s">
        <v>10466</v>
      </c>
      <c r="D2631" t="s">
        <v>343</v>
      </c>
      <c r="E2631" s="2" t="s">
        <v>231</v>
      </c>
      <c r="F2631" t="s">
        <v>13927</v>
      </c>
      <c r="G2631" s="2" t="s">
        <v>6924</v>
      </c>
      <c r="H2631" t="s">
        <v>13553</v>
      </c>
    </row>
    <row r="2632" spans="1:8" x14ac:dyDescent="0.15">
      <c r="A2632">
        <v>2644</v>
      </c>
      <c r="B2632" t="s">
        <v>1638</v>
      </c>
      <c r="C2632" t="s">
        <v>10467</v>
      </c>
      <c r="D2632" t="s">
        <v>343</v>
      </c>
      <c r="E2632" s="2" t="s">
        <v>231</v>
      </c>
      <c r="F2632" t="s">
        <v>13910</v>
      </c>
      <c r="G2632" s="2" t="s">
        <v>6549</v>
      </c>
      <c r="H2632" t="s">
        <v>13553</v>
      </c>
    </row>
    <row r="2633" spans="1:8" x14ac:dyDescent="0.15">
      <c r="A2633">
        <v>2645</v>
      </c>
      <c r="B2633" t="s">
        <v>1639</v>
      </c>
      <c r="C2633" t="s">
        <v>10468</v>
      </c>
      <c r="D2633" t="s">
        <v>343</v>
      </c>
      <c r="E2633" s="2" t="s">
        <v>231</v>
      </c>
      <c r="F2633" t="s">
        <v>13911</v>
      </c>
      <c r="G2633" s="2" t="s">
        <v>6689</v>
      </c>
      <c r="H2633" t="s">
        <v>13553</v>
      </c>
    </row>
    <row r="2634" spans="1:8" x14ac:dyDescent="0.15">
      <c r="A2634">
        <v>2646</v>
      </c>
      <c r="B2634" t="s">
        <v>3221</v>
      </c>
      <c r="C2634" t="s">
        <v>10469</v>
      </c>
      <c r="D2634" t="s">
        <v>343</v>
      </c>
      <c r="E2634" s="2" t="s">
        <v>231</v>
      </c>
      <c r="F2634" t="s">
        <v>13939</v>
      </c>
      <c r="G2634" s="2" t="s">
        <v>7149</v>
      </c>
      <c r="H2634" t="s">
        <v>13553</v>
      </c>
    </row>
    <row r="2635" spans="1:8" x14ac:dyDescent="0.15">
      <c r="A2635">
        <v>2647</v>
      </c>
      <c r="B2635" t="s">
        <v>1640</v>
      </c>
      <c r="C2635" t="s">
        <v>10470</v>
      </c>
      <c r="D2635" t="s">
        <v>343</v>
      </c>
      <c r="E2635" s="2" t="s">
        <v>231</v>
      </c>
      <c r="F2635" t="s">
        <v>13931</v>
      </c>
      <c r="G2635" s="2" t="s">
        <v>6724</v>
      </c>
      <c r="H2635" t="s">
        <v>13553</v>
      </c>
    </row>
    <row r="2636" spans="1:8" x14ac:dyDescent="0.15">
      <c r="A2636">
        <v>2648</v>
      </c>
      <c r="B2636" t="s">
        <v>1642</v>
      </c>
      <c r="C2636" t="s">
        <v>10471</v>
      </c>
      <c r="D2636" t="s">
        <v>343</v>
      </c>
      <c r="E2636" s="2" t="s">
        <v>231</v>
      </c>
      <c r="F2636" t="s">
        <v>13922</v>
      </c>
      <c r="G2636" s="2" t="s">
        <v>6680</v>
      </c>
      <c r="H2636" t="s">
        <v>13553</v>
      </c>
    </row>
    <row r="2637" spans="1:8" x14ac:dyDescent="0.15">
      <c r="A2637">
        <v>2649</v>
      </c>
      <c r="B2637" t="s">
        <v>1643</v>
      </c>
      <c r="C2637" t="s">
        <v>10472</v>
      </c>
      <c r="D2637" t="s">
        <v>343</v>
      </c>
      <c r="E2637" s="2" t="s">
        <v>231</v>
      </c>
      <c r="F2637" t="s">
        <v>13947</v>
      </c>
      <c r="G2637" s="2" t="s">
        <v>7244</v>
      </c>
      <c r="H2637" t="s">
        <v>13553</v>
      </c>
    </row>
    <row r="2638" spans="1:8" x14ac:dyDescent="0.15">
      <c r="A2638">
        <v>2650</v>
      </c>
      <c r="B2638" t="s">
        <v>1644</v>
      </c>
      <c r="C2638" t="s">
        <v>10473</v>
      </c>
      <c r="D2638" t="s">
        <v>343</v>
      </c>
      <c r="E2638" s="2" t="s">
        <v>231</v>
      </c>
      <c r="F2638" t="s">
        <v>13939</v>
      </c>
      <c r="G2638" s="2" t="s">
        <v>7151</v>
      </c>
      <c r="H2638" t="s">
        <v>13553</v>
      </c>
    </row>
    <row r="2639" spans="1:8" x14ac:dyDescent="0.15">
      <c r="A2639">
        <v>2651</v>
      </c>
      <c r="B2639" t="s">
        <v>1645</v>
      </c>
      <c r="C2639" t="s">
        <v>10474</v>
      </c>
      <c r="D2639" t="s">
        <v>343</v>
      </c>
      <c r="E2639" s="2" t="s">
        <v>231</v>
      </c>
      <c r="F2639" t="s">
        <v>13911</v>
      </c>
      <c r="G2639" s="2" t="s">
        <v>7193</v>
      </c>
      <c r="H2639" t="s">
        <v>13553</v>
      </c>
    </row>
    <row r="2640" spans="1:8" x14ac:dyDescent="0.15">
      <c r="A2640">
        <v>2652</v>
      </c>
      <c r="B2640" t="s">
        <v>3222</v>
      </c>
      <c r="C2640" t="s">
        <v>10475</v>
      </c>
      <c r="D2640" t="s">
        <v>343</v>
      </c>
      <c r="E2640" s="2" t="s">
        <v>230</v>
      </c>
      <c r="F2640" t="s">
        <v>13939</v>
      </c>
      <c r="G2640" s="2" t="s">
        <v>6310</v>
      </c>
      <c r="H2640" t="s">
        <v>13553</v>
      </c>
    </row>
    <row r="2641" spans="1:8" x14ac:dyDescent="0.15">
      <c r="A2641">
        <v>2653</v>
      </c>
      <c r="B2641" t="s">
        <v>3223</v>
      </c>
      <c r="C2641" t="s">
        <v>10476</v>
      </c>
      <c r="D2641" t="s">
        <v>343</v>
      </c>
      <c r="E2641" s="2" t="s">
        <v>230</v>
      </c>
      <c r="F2641" t="s">
        <v>13926</v>
      </c>
      <c r="G2641" s="2" t="s">
        <v>7498</v>
      </c>
      <c r="H2641" t="s">
        <v>13553</v>
      </c>
    </row>
    <row r="2642" spans="1:8" x14ac:dyDescent="0.15">
      <c r="A2642">
        <v>2654</v>
      </c>
      <c r="B2642" t="s">
        <v>1934</v>
      </c>
      <c r="C2642" t="s">
        <v>10477</v>
      </c>
      <c r="D2642" t="s">
        <v>343</v>
      </c>
      <c r="E2642" s="2" t="s">
        <v>230</v>
      </c>
      <c r="F2642" t="s">
        <v>27</v>
      </c>
      <c r="G2642" s="2" t="s">
        <v>7499</v>
      </c>
      <c r="H2642" t="s">
        <v>13553</v>
      </c>
    </row>
    <row r="2643" spans="1:8" x14ac:dyDescent="0.15">
      <c r="A2643">
        <v>2655</v>
      </c>
      <c r="B2643" t="s">
        <v>3224</v>
      </c>
      <c r="C2643" t="s">
        <v>10478</v>
      </c>
      <c r="D2643" t="s">
        <v>343</v>
      </c>
      <c r="E2643" s="2" t="s">
        <v>230</v>
      </c>
      <c r="F2643" t="s">
        <v>13937</v>
      </c>
      <c r="G2643" s="2" t="s">
        <v>6885</v>
      </c>
      <c r="H2643" t="s">
        <v>13553</v>
      </c>
    </row>
    <row r="2644" spans="1:8" x14ac:dyDescent="0.15">
      <c r="A2644">
        <v>2656</v>
      </c>
      <c r="B2644" t="s">
        <v>3225</v>
      </c>
      <c r="C2644" t="s">
        <v>10479</v>
      </c>
      <c r="D2644" t="s">
        <v>343</v>
      </c>
      <c r="E2644" s="2" t="s">
        <v>230</v>
      </c>
      <c r="F2644" t="s">
        <v>13911</v>
      </c>
      <c r="G2644" s="2" t="s">
        <v>7119</v>
      </c>
      <c r="H2644" t="s">
        <v>13553</v>
      </c>
    </row>
    <row r="2645" spans="1:8" x14ac:dyDescent="0.15">
      <c r="A2645">
        <v>2657</v>
      </c>
      <c r="B2645" t="s">
        <v>4776</v>
      </c>
      <c r="C2645" t="s">
        <v>10480</v>
      </c>
      <c r="D2645" t="s">
        <v>343</v>
      </c>
      <c r="E2645" s="2" t="s">
        <v>230</v>
      </c>
      <c r="F2645" t="s">
        <v>13907</v>
      </c>
      <c r="G2645" s="2" t="s">
        <v>6595</v>
      </c>
      <c r="H2645" t="s">
        <v>13553</v>
      </c>
    </row>
    <row r="2646" spans="1:8" x14ac:dyDescent="0.15">
      <c r="A2646">
        <v>2658</v>
      </c>
      <c r="B2646" t="s">
        <v>3226</v>
      </c>
      <c r="C2646" t="s">
        <v>10481</v>
      </c>
      <c r="D2646" t="s">
        <v>343</v>
      </c>
      <c r="E2646" s="2" t="s">
        <v>230</v>
      </c>
      <c r="F2646" t="s">
        <v>13911</v>
      </c>
      <c r="G2646" s="2" t="s">
        <v>7119</v>
      </c>
      <c r="H2646" t="s">
        <v>13553</v>
      </c>
    </row>
    <row r="2647" spans="1:8" x14ac:dyDescent="0.15">
      <c r="A2647">
        <v>2659</v>
      </c>
      <c r="B2647" t="s">
        <v>3227</v>
      </c>
      <c r="C2647" t="s">
        <v>10482</v>
      </c>
      <c r="D2647" t="s">
        <v>343</v>
      </c>
      <c r="E2647" s="2" t="s">
        <v>230</v>
      </c>
      <c r="F2647" t="s">
        <v>13923</v>
      </c>
      <c r="G2647" s="2" t="s">
        <v>6497</v>
      </c>
      <c r="H2647" t="s">
        <v>13553</v>
      </c>
    </row>
    <row r="2648" spans="1:8" x14ac:dyDescent="0.15">
      <c r="A2648">
        <v>2660</v>
      </c>
      <c r="B2648" t="s">
        <v>3228</v>
      </c>
      <c r="C2648" t="s">
        <v>10483</v>
      </c>
      <c r="D2648" t="s">
        <v>343</v>
      </c>
      <c r="E2648" s="2" t="s">
        <v>230</v>
      </c>
      <c r="F2648" t="s">
        <v>13911</v>
      </c>
      <c r="G2648" s="2" t="s">
        <v>6305</v>
      </c>
      <c r="H2648" t="s">
        <v>13553</v>
      </c>
    </row>
    <row r="2649" spans="1:8" x14ac:dyDescent="0.15">
      <c r="A2649">
        <v>2661</v>
      </c>
      <c r="B2649" t="s">
        <v>3229</v>
      </c>
      <c r="C2649" t="s">
        <v>10484</v>
      </c>
      <c r="D2649" t="s">
        <v>343</v>
      </c>
      <c r="E2649" s="2" t="s">
        <v>230</v>
      </c>
      <c r="F2649" t="s">
        <v>13917</v>
      </c>
      <c r="G2649" s="2" t="s">
        <v>6426</v>
      </c>
      <c r="H2649" t="s">
        <v>13553</v>
      </c>
    </row>
    <row r="2650" spans="1:8" x14ac:dyDescent="0.15">
      <c r="A2650">
        <v>2662</v>
      </c>
      <c r="B2650" t="s">
        <v>3230</v>
      </c>
      <c r="C2650" t="s">
        <v>10485</v>
      </c>
      <c r="D2650" t="s">
        <v>343</v>
      </c>
      <c r="E2650" s="2" t="s">
        <v>230</v>
      </c>
      <c r="F2650" t="s">
        <v>13945</v>
      </c>
      <c r="G2650" s="2" t="s">
        <v>6940</v>
      </c>
      <c r="H2650" t="s">
        <v>13553</v>
      </c>
    </row>
    <row r="2651" spans="1:8" x14ac:dyDescent="0.15">
      <c r="A2651">
        <v>2663</v>
      </c>
      <c r="B2651" t="s">
        <v>3231</v>
      </c>
      <c r="C2651" t="s">
        <v>10486</v>
      </c>
      <c r="D2651" t="s">
        <v>343</v>
      </c>
      <c r="E2651" s="2" t="s">
        <v>230</v>
      </c>
      <c r="F2651" t="s">
        <v>13911</v>
      </c>
      <c r="G2651" s="2" t="s">
        <v>7014</v>
      </c>
      <c r="H2651" t="s">
        <v>13553</v>
      </c>
    </row>
    <row r="2652" spans="1:8" x14ac:dyDescent="0.15">
      <c r="A2652">
        <v>2664</v>
      </c>
      <c r="B2652" t="s">
        <v>3232</v>
      </c>
      <c r="C2652" t="s">
        <v>10487</v>
      </c>
      <c r="D2652" t="s">
        <v>343</v>
      </c>
      <c r="E2652" s="2" t="s">
        <v>230</v>
      </c>
      <c r="F2652" t="s">
        <v>13911</v>
      </c>
      <c r="G2652" s="2" t="s">
        <v>7014</v>
      </c>
      <c r="H2652" t="s">
        <v>13553</v>
      </c>
    </row>
    <row r="2653" spans="1:8" x14ac:dyDescent="0.15">
      <c r="A2653">
        <v>2665</v>
      </c>
      <c r="B2653" t="s">
        <v>3233</v>
      </c>
      <c r="C2653" t="s">
        <v>10488</v>
      </c>
      <c r="D2653" t="s">
        <v>343</v>
      </c>
      <c r="E2653" s="2" t="s">
        <v>230</v>
      </c>
      <c r="F2653" t="s">
        <v>13932</v>
      </c>
      <c r="G2653" s="2" t="s">
        <v>7247</v>
      </c>
      <c r="H2653" t="s">
        <v>13553</v>
      </c>
    </row>
    <row r="2654" spans="1:8" x14ac:dyDescent="0.15">
      <c r="A2654">
        <v>2666</v>
      </c>
      <c r="B2654" t="s">
        <v>3234</v>
      </c>
      <c r="C2654" t="s">
        <v>10489</v>
      </c>
      <c r="D2654" t="s">
        <v>343</v>
      </c>
      <c r="E2654" s="2" t="s">
        <v>230</v>
      </c>
      <c r="F2654" t="s">
        <v>13907</v>
      </c>
      <c r="G2654" s="2" t="s">
        <v>7197</v>
      </c>
      <c r="H2654" t="s">
        <v>13553</v>
      </c>
    </row>
    <row r="2655" spans="1:8" x14ac:dyDescent="0.15">
      <c r="A2655">
        <v>2667</v>
      </c>
      <c r="B2655" t="s">
        <v>4777</v>
      </c>
      <c r="C2655" t="s">
        <v>10490</v>
      </c>
      <c r="D2655" t="s">
        <v>343</v>
      </c>
      <c r="E2655" s="2" t="s">
        <v>230</v>
      </c>
      <c r="F2655" t="s">
        <v>13929</v>
      </c>
      <c r="G2655" s="2" t="s">
        <v>7291</v>
      </c>
      <c r="H2655" t="s">
        <v>13553</v>
      </c>
    </row>
    <row r="2656" spans="1:8" x14ac:dyDescent="0.15">
      <c r="A2656">
        <v>2668</v>
      </c>
      <c r="B2656" t="s">
        <v>3235</v>
      </c>
      <c r="C2656" t="s">
        <v>10491</v>
      </c>
      <c r="D2656" t="s">
        <v>343</v>
      </c>
      <c r="E2656" s="2" t="s">
        <v>230</v>
      </c>
      <c r="F2656" t="s">
        <v>13937</v>
      </c>
      <c r="G2656" s="2" t="s">
        <v>7453</v>
      </c>
      <c r="H2656" t="s">
        <v>13553</v>
      </c>
    </row>
    <row r="2657" spans="1:8" x14ac:dyDescent="0.15">
      <c r="A2657">
        <v>2669</v>
      </c>
      <c r="B2657" t="s">
        <v>3236</v>
      </c>
      <c r="C2657" t="s">
        <v>10492</v>
      </c>
      <c r="D2657" t="s">
        <v>343</v>
      </c>
      <c r="E2657" s="2" t="s">
        <v>230</v>
      </c>
      <c r="F2657" t="s">
        <v>13934</v>
      </c>
      <c r="G2657" s="2" t="s">
        <v>7122</v>
      </c>
      <c r="H2657" t="s">
        <v>13553</v>
      </c>
    </row>
    <row r="2658" spans="1:8" x14ac:dyDescent="0.15">
      <c r="A2658">
        <v>2670</v>
      </c>
      <c r="B2658" t="s">
        <v>3237</v>
      </c>
      <c r="C2658" t="s">
        <v>10493</v>
      </c>
      <c r="D2658" t="s">
        <v>343</v>
      </c>
      <c r="E2658" s="2" t="s">
        <v>230</v>
      </c>
      <c r="F2658" t="s">
        <v>13922</v>
      </c>
      <c r="G2658" s="2" t="s">
        <v>6828</v>
      </c>
      <c r="H2658" t="s">
        <v>13553</v>
      </c>
    </row>
    <row r="2659" spans="1:8" x14ac:dyDescent="0.15">
      <c r="A2659">
        <v>2671</v>
      </c>
      <c r="B2659" t="s">
        <v>4778</v>
      </c>
      <c r="C2659" t="s">
        <v>10494</v>
      </c>
      <c r="D2659" t="s">
        <v>343</v>
      </c>
      <c r="E2659" s="2" t="s">
        <v>7855</v>
      </c>
      <c r="F2659" t="s">
        <v>13937</v>
      </c>
      <c r="G2659" s="2" t="s">
        <v>6439</v>
      </c>
      <c r="H2659" t="s">
        <v>13553</v>
      </c>
    </row>
    <row r="2660" spans="1:8" x14ac:dyDescent="0.15">
      <c r="A2660">
        <v>2672</v>
      </c>
      <c r="B2660" t="s">
        <v>4779</v>
      </c>
      <c r="C2660" t="s">
        <v>10495</v>
      </c>
      <c r="D2660" t="s">
        <v>343</v>
      </c>
      <c r="E2660" s="2" t="s">
        <v>7855</v>
      </c>
      <c r="F2660" t="s">
        <v>13923</v>
      </c>
      <c r="G2660" s="2" t="s">
        <v>6836</v>
      </c>
      <c r="H2660" t="s">
        <v>13553</v>
      </c>
    </row>
    <row r="2661" spans="1:8" x14ac:dyDescent="0.15">
      <c r="A2661">
        <v>2673</v>
      </c>
      <c r="B2661" t="s">
        <v>4780</v>
      </c>
      <c r="C2661" t="s">
        <v>10496</v>
      </c>
      <c r="D2661" t="s">
        <v>343</v>
      </c>
      <c r="E2661" s="2" t="s">
        <v>7855</v>
      </c>
      <c r="F2661" t="s">
        <v>13936</v>
      </c>
      <c r="G2661" s="2" t="s">
        <v>7500</v>
      </c>
      <c r="H2661" t="s">
        <v>13553</v>
      </c>
    </row>
    <row r="2662" spans="1:8" x14ac:dyDescent="0.15">
      <c r="A2662">
        <v>2674</v>
      </c>
      <c r="B2662" t="s">
        <v>4781</v>
      </c>
      <c r="C2662" t="s">
        <v>10497</v>
      </c>
      <c r="D2662" t="s">
        <v>343</v>
      </c>
      <c r="E2662" s="2" t="s">
        <v>7855</v>
      </c>
      <c r="F2662" t="s">
        <v>13907</v>
      </c>
      <c r="G2662" s="2" t="s">
        <v>6749</v>
      </c>
      <c r="H2662" t="s">
        <v>13553</v>
      </c>
    </row>
    <row r="2663" spans="1:8" x14ac:dyDescent="0.15">
      <c r="A2663">
        <v>2675</v>
      </c>
      <c r="B2663" t="s">
        <v>4782</v>
      </c>
      <c r="C2663" t="s">
        <v>10498</v>
      </c>
      <c r="D2663" t="s">
        <v>343</v>
      </c>
      <c r="E2663" s="2" t="s">
        <v>7855</v>
      </c>
      <c r="F2663" t="s">
        <v>13939</v>
      </c>
      <c r="G2663" s="2" t="s">
        <v>7423</v>
      </c>
      <c r="H2663" t="s">
        <v>13553</v>
      </c>
    </row>
    <row r="2664" spans="1:8" x14ac:dyDescent="0.15">
      <c r="A2664">
        <v>2676</v>
      </c>
      <c r="B2664" t="s">
        <v>4783</v>
      </c>
      <c r="C2664" t="s">
        <v>10499</v>
      </c>
      <c r="D2664" t="s">
        <v>343</v>
      </c>
      <c r="E2664" s="2" t="s">
        <v>7855</v>
      </c>
      <c r="F2664" t="s">
        <v>13922</v>
      </c>
      <c r="G2664" s="2" t="s">
        <v>6794</v>
      </c>
      <c r="H2664" t="s">
        <v>13553</v>
      </c>
    </row>
    <row r="2665" spans="1:8" x14ac:dyDescent="0.15">
      <c r="A2665">
        <v>2677</v>
      </c>
      <c r="B2665" t="s">
        <v>4784</v>
      </c>
      <c r="C2665" t="s">
        <v>10500</v>
      </c>
      <c r="D2665" t="s">
        <v>343</v>
      </c>
      <c r="E2665" s="2" t="s">
        <v>7855</v>
      </c>
      <c r="F2665" t="s">
        <v>13944</v>
      </c>
      <c r="G2665" s="2" t="s">
        <v>7501</v>
      </c>
      <c r="H2665" t="s">
        <v>13553</v>
      </c>
    </row>
    <row r="2666" spans="1:8" x14ac:dyDescent="0.15">
      <c r="A2666">
        <v>2678</v>
      </c>
      <c r="B2666" t="s">
        <v>4785</v>
      </c>
      <c r="C2666" t="s">
        <v>10501</v>
      </c>
      <c r="D2666" t="s">
        <v>343</v>
      </c>
      <c r="E2666" s="2" t="s">
        <v>7855</v>
      </c>
      <c r="F2666" t="s">
        <v>13911</v>
      </c>
      <c r="G2666" s="2" t="s">
        <v>6751</v>
      </c>
      <c r="H2666" t="s">
        <v>13553</v>
      </c>
    </row>
    <row r="2667" spans="1:8" x14ac:dyDescent="0.15">
      <c r="A2667">
        <v>2679</v>
      </c>
      <c r="B2667" t="s">
        <v>4786</v>
      </c>
      <c r="C2667" t="s">
        <v>10502</v>
      </c>
      <c r="D2667" t="s">
        <v>343</v>
      </c>
      <c r="E2667" s="2" t="s">
        <v>7855</v>
      </c>
      <c r="F2667" t="s">
        <v>13936</v>
      </c>
      <c r="G2667" s="2" t="s">
        <v>6752</v>
      </c>
      <c r="H2667" t="s">
        <v>13553</v>
      </c>
    </row>
    <row r="2668" spans="1:8" x14ac:dyDescent="0.15">
      <c r="A2668">
        <v>2680</v>
      </c>
      <c r="B2668" t="s">
        <v>4787</v>
      </c>
      <c r="C2668" t="s">
        <v>10503</v>
      </c>
      <c r="D2668" t="s">
        <v>343</v>
      </c>
      <c r="E2668" s="2" t="s">
        <v>7855</v>
      </c>
      <c r="F2668" t="s">
        <v>13922</v>
      </c>
      <c r="G2668" s="2" t="s">
        <v>6974</v>
      </c>
      <c r="H2668" t="s">
        <v>13553</v>
      </c>
    </row>
    <row r="2669" spans="1:8" x14ac:dyDescent="0.15">
      <c r="A2669">
        <v>2681</v>
      </c>
      <c r="B2669" t="s">
        <v>4788</v>
      </c>
      <c r="C2669" t="s">
        <v>10504</v>
      </c>
      <c r="D2669" t="s">
        <v>343</v>
      </c>
      <c r="E2669" s="2" t="s">
        <v>7855</v>
      </c>
      <c r="F2669" t="s">
        <v>13917</v>
      </c>
      <c r="G2669" s="2" t="s">
        <v>6660</v>
      </c>
      <c r="H2669" t="s">
        <v>13553</v>
      </c>
    </row>
    <row r="2670" spans="1:8" x14ac:dyDescent="0.15">
      <c r="A2670">
        <v>2682</v>
      </c>
      <c r="B2670" t="s">
        <v>4789</v>
      </c>
      <c r="C2670" t="s">
        <v>10505</v>
      </c>
      <c r="D2670" t="s">
        <v>343</v>
      </c>
      <c r="E2670" s="2" t="s">
        <v>7855</v>
      </c>
      <c r="F2670" t="s">
        <v>13918</v>
      </c>
      <c r="G2670" s="2" t="s">
        <v>6524</v>
      </c>
      <c r="H2670" t="s">
        <v>13553</v>
      </c>
    </row>
    <row r="2671" spans="1:8" x14ac:dyDescent="0.15">
      <c r="A2671">
        <v>2683</v>
      </c>
      <c r="B2671" t="s">
        <v>4790</v>
      </c>
      <c r="C2671" t="s">
        <v>10506</v>
      </c>
      <c r="D2671" t="s">
        <v>343</v>
      </c>
      <c r="E2671" s="2" t="s">
        <v>7855</v>
      </c>
      <c r="F2671" t="s">
        <v>13948</v>
      </c>
      <c r="G2671" s="2" t="s">
        <v>6514</v>
      </c>
      <c r="H2671" t="s">
        <v>13553</v>
      </c>
    </row>
    <row r="2672" spans="1:8" x14ac:dyDescent="0.15">
      <c r="A2672">
        <v>2684</v>
      </c>
      <c r="B2672" t="s">
        <v>4791</v>
      </c>
      <c r="C2672" t="s">
        <v>10507</v>
      </c>
      <c r="D2672" t="s">
        <v>343</v>
      </c>
      <c r="E2672" s="2" t="s">
        <v>7855</v>
      </c>
      <c r="F2672" t="s">
        <v>13927</v>
      </c>
      <c r="G2672" s="2" t="s">
        <v>7394</v>
      </c>
      <c r="H2672" t="s">
        <v>13553</v>
      </c>
    </row>
    <row r="2673" spans="1:8" x14ac:dyDescent="0.15">
      <c r="A2673">
        <v>2685</v>
      </c>
      <c r="B2673" t="s">
        <v>4792</v>
      </c>
      <c r="C2673" t="s">
        <v>10508</v>
      </c>
      <c r="D2673" t="s">
        <v>343</v>
      </c>
      <c r="E2673" s="2" t="s">
        <v>7855</v>
      </c>
      <c r="F2673" t="s">
        <v>13919</v>
      </c>
      <c r="G2673" s="2" t="s">
        <v>6524</v>
      </c>
      <c r="H2673" t="s">
        <v>13553</v>
      </c>
    </row>
    <row r="2674" spans="1:8" x14ac:dyDescent="0.15">
      <c r="A2674">
        <v>2686</v>
      </c>
      <c r="B2674" t="s">
        <v>4793</v>
      </c>
      <c r="C2674" t="s">
        <v>10509</v>
      </c>
      <c r="D2674" t="s">
        <v>343</v>
      </c>
      <c r="E2674" s="2" t="s">
        <v>7855</v>
      </c>
      <c r="F2674" t="s">
        <v>13937</v>
      </c>
      <c r="G2674" s="2" t="s">
        <v>7502</v>
      </c>
      <c r="H2674" t="s">
        <v>13553</v>
      </c>
    </row>
    <row r="2675" spans="1:8" x14ac:dyDescent="0.15">
      <c r="A2675">
        <v>2687</v>
      </c>
      <c r="B2675" t="s">
        <v>1348</v>
      </c>
      <c r="C2675" t="s">
        <v>10510</v>
      </c>
      <c r="D2675" t="s">
        <v>379</v>
      </c>
      <c r="E2675" s="2" t="s">
        <v>232</v>
      </c>
      <c r="F2675" t="s">
        <v>13917</v>
      </c>
      <c r="G2675" s="2" t="s">
        <v>7503</v>
      </c>
      <c r="H2675" t="s">
        <v>13553</v>
      </c>
    </row>
    <row r="2676" spans="1:8" x14ac:dyDescent="0.15">
      <c r="A2676">
        <v>2688</v>
      </c>
      <c r="B2676" t="s">
        <v>1349</v>
      </c>
      <c r="C2676" t="s">
        <v>10511</v>
      </c>
      <c r="D2676" t="s">
        <v>379</v>
      </c>
      <c r="E2676" s="2" t="s">
        <v>231</v>
      </c>
      <c r="F2676" t="s">
        <v>13917</v>
      </c>
      <c r="G2676" s="2" t="s">
        <v>6635</v>
      </c>
      <c r="H2676" t="s">
        <v>13553</v>
      </c>
    </row>
    <row r="2677" spans="1:8" x14ac:dyDescent="0.15">
      <c r="A2677">
        <v>2689</v>
      </c>
      <c r="B2677" t="s">
        <v>3392</v>
      </c>
      <c r="C2677" t="s">
        <v>10512</v>
      </c>
      <c r="D2677" t="s">
        <v>379</v>
      </c>
      <c r="E2677" s="2" t="s">
        <v>231</v>
      </c>
      <c r="F2677" t="s">
        <v>13917</v>
      </c>
      <c r="G2677" s="2" t="s">
        <v>6632</v>
      </c>
      <c r="H2677" t="s">
        <v>13553</v>
      </c>
    </row>
    <row r="2678" spans="1:8" x14ac:dyDescent="0.15">
      <c r="A2678">
        <v>2690</v>
      </c>
      <c r="B2678" t="s">
        <v>3393</v>
      </c>
      <c r="C2678" t="s">
        <v>10513</v>
      </c>
      <c r="D2678" t="s">
        <v>379</v>
      </c>
      <c r="E2678" s="2" t="s">
        <v>230</v>
      </c>
      <c r="F2678" t="s">
        <v>13917</v>
      </c>
      <c r="G2678" s="2" t="s">
        <v>7504</v>
      </c>
      <c r="H2678" t="s">
        <v>13553</v>
      </c>
    </row>
    <row r="2679" spans="1:8" x14ac:dyDescent="0.15">
      <c r="A2679">
        <v>2691</v>
      </c>
      <c r="B2679" t="s">
        <v>4794</v>
      </c>
      <c r="C2679" t="s">
        <v>10514</v>
      </c>
      <c r="D2679" t="s">
        <v>379</v>
      </c>
      <c r="E2679" s="2" t="s">
        <v>7855</v>
      </c>
      <c r="F2679" t="s">
        <v>13917</v>
      </c>
      <c r="G2679" s="2" t="s">
        <v>7423</v>
      </c>
      <c r="H2679" t="s">
        <v>13553</v>
      </c>
    </row>
    <row r="2680" spans="1:8" x14ac:dyDescent="0.15">
      <c r="A2680">
        <v>2692</v>
      </c>
      <c r="B2680" t="s">
        <v>4795</v>
      </c>
      <c r="C2680" t="s">
        <v>10515</v>
      </c>
      <c r="D2680" t="s">
        <v>379</v>
      </c>
      <c r="E2680" s="2" t="s">
        <v>7855</v>
      </c>
      <c r="F2680" t="s">
        <v>13917</v>
      </c>
      <c r="G2680" s="2" t="s">
        <v>6845</v>
      </c>
      <c r="H2680" t="s">
        <v>13553</v>
      </c>
    </row>
    <row r="2681" spans="1:8" x14ac:dyDescent="0.15">
      <c r="A2681">
        <v>2693</v>
      </c>
      <c r="B2681" t="s">
        <v>4796</v>
      </c>
      <c r="C2681" t="s">
        <v>10516</v>
      </c>
      <c r="D2681" t="s">
        <v>379</v>
      </c>
      <c r="E2681" s="2" t="s">
        <v>7855</v>
      </c>
      <c r="F2681" t="s">
        <v>13917</v>
      </c>
      <c r="G2681" s="2" t="s">
        <v>7331</v>
      </c>
      <c r="H2681" t="s">
        <v>13553</v>
      </c>
    </row>
    <row r="2682" spans="1:8" x14ac:dyDescent="0.15">
      <c r="A2682">
        <v>2694</v>
      </c>
      <c r="B2682" t="s">
        <v>4797</v>
      </c>
      <c r="C2682" t="s">
        <v>10517</v>
      </c>
      <c r="D2682" t="s">
        <v>379</v>
      </c>
      <c r="E2682" s="2" t="s">
        <v>7855</v>
      </c>
      <c r="F2682" t="s">
        <v>13917</v>
      </c>
      <c r="G2682" s="2" t="s">
        <v>6748</v>
      </c>
      <c r="H2682" t="s">
        <v>13553</v>
      </c>
    </row>
    <row r="2683" spans="1:8" x14ac:dyDescent="0.15">
      <c r="A2683">
        <v>2695</v>
      </c>
      <c r="B2683" t="s">
        <v>4798</v>
      </c>
      <c r="C2683" t="s">
        <v>10518</v>
      </c>
      <c r="D2683" t="s">
        <v>379</v>
      </c>
      <c r="E2683" s="2" t="s">
        <v>7855</v>
      </c>
      <c r="F2683" t="s">
        <v>13917</v>
      </c>
      <c r="G2683" s="2" t="s">
        <v>6603</v>
      </c>
      <c r="H2683" t="s">
        <v>13553</v>
      </c>
    </row>
    <row r="2684" spans="1:8" x14ac:dyDescent="0.15">
      <c r="A2684">
        <v>2696</v>
      </c>
      <c r="B2684" t="s">
        <v>4799</v>
      </c>
      <c r="C2684" t="s">
        <v>10519</v>
      </c>
      <c r="D2684" t="s">
        <v>379</v>
      </c>
      <c r="E2684" s="2" t="s">
        <v>7855</v>
      </c>
      <c r="F2684" t="s">
        <v>13917</v>
      </c>
      <c r="G2684" s="2" t="s">
        <v>7394</v>
      </c>
      <c r="H2684" t="s">
        <v>13553</v>
      </c>
    </row>
    <row r="2685" spans="1:8" x14ac:dyDescent="0.15">
      <c r="A2685">
        <v>2697</v>
      </c>
      <c r="B2685" t="s">
        <v>4800</v>
      </c>
      <c r="C2685" t="s">
        <v>10520</v>
      </c>
      <c r="D2685" t="s">
        <v>379</v>
      </c>
      <c r="E2685" s="2" t="s">
        <v>7855</v>
      </c>
      <c r="F2685" t="s">
        <v>13917</v>
      </c>
      <c r="G2685" s="2" t="s">
        <v>7505</v>
      </c>
      <c r="H2685" t="s">
        <v>13553</v>
      </c>
    </row>
    <row r="2686" spans="1:8" x14ac:dyDescent="0.15">
      <c r="A2686">
        <v>2698</v>
      </c>
      <c r="B2686" t="s">
        <v>4801</v>
      </c>
      <c r="C2686" t="s">
        <v>10521</v>
      </c>
      <c r="D2686" t="s">
        <v>379</v>
      </c>
      <c r="E2686" s="2" t="s">
        <v>7855</v>
      </c>
      <c r="F2686" t="s">
        <v>13917</v>
      </c>
      <c r="G2686" s="2" t="s">
        <v>6989</v>
      </c>
      <c r="H2686" t="s">
        <v>13553</v>
      </c>
    </row>
    <row r="2687" spans="1:8" x14ac:dyDescent="0.15">
      <c r="A2687">
        <v>2699</v>
      </c>
      <c r="B2687" t="s">
        <v>1712</v>
      </c>
      <c r="C2687" t="s">
        <v>8515</v>
      </c>
      <c r="D2687" t="s">
        <v>353</v>
      </c>
      <c r="E2687" s="2" t="s">
        <v>232</v>
      </c>
      <c r="F2687" t="s">
        <v>13907</v>
      </c>
      <c r="G2687" s="2" t="s">
        <v>7506</v>
      </c>
      <c r="H2687" t="s">
        <v>13553</v>
      </c>
    </row>
    <row r="2688" spans="1:8" x14ac:dyDescent="0.15">
      <c r="A2688">
        <v>2700</v>
      </c>
      <c r="B2688" t="s">
        <v>1713</v>
      </c>
      <c r="C2688" t="s">
        <v>10522</v>
      </c>
      <c r="D2688" t="s">
        <v>353</v>
      </c>
      <c r="E2688" s="2" t="s">
        <v>232</v>
      </c>
      <c r="F2688" t="s">
        <v>13910</v>
      </c>
      <c r="G2688" s="2" t="s">
        <v>6540</v>
      </c>
      <c r="H2688" t="s">
        <v>13553</v>
      </c>
    </row>
    <row r="2689" spans="1:8" x14ac:dyDescent="0.15">
      <c r="A2689">
        <v>2701</v>
      </c>
      <c r="B2689" t="s">
        <v>1716</v>
      </c>
      <c r="C2689" t="s">
        <v>9710</v>
      </c>
      <c r="D2689" t="s">
        <v>353</v>
      </c>
      <c r="E2689" s="2" t="s">
        <v>232</v>
      </c>
      <c r="F2689" t="s">
        <v>13907</v>
      </c>
      <c r="G2689" s="2" t="s">
        <v>6265</v>
      </c>
      <c r="H2689" t="s">
        <v>13553</v>
      </c>
    </row>
    <row r="2690" spans="1:8" x14ac:dyDescent="0.15">
      <c r="A2690">
        <v>2702</v>
      </c>
      <c r="B2690" t="s">
        <v>1717</v>
      </c>
      <c r="C2690" t="s">
        <v>10523</v>
      </c>
      <c r="D2690" t="s">
        <v>353</v>
      </c>
      <c r="E2690" s="2" t="s">
        <v>232</v>
      </c>
      <c r="F2690" t="s">
        <v>13924</v>
      </c>
      <c r="G2690" s="2" t="s">
        <v>7206</v>
      </c>
      <c r="H2690" t="s">
        <v>13553</v>
      </c>
    </row>
    <row r="2691" spans="1:8" x14ac:dyDescent="0.15">
      <c r="A2691">
        <v>2703</v>
      </c>
      <c r="B2691" t="s">
        <v>1719</v>
      </c>
      <c r="C2691" t="s">
        <v>10524</v>
      </c>
      <c r="D2691" t="s">
        <v>353</v>
      </c>
      <c r="E2691" s="2" t="s">
        <v>232</v>
      </c>
      <c r="F2691" t="s">
        <v>13949</v>
      </c>
      <c r="G2691" s="2" t="s">
        <v>6536</v>
      </c>
      <c r="H2691" t="s">
        <v>13553</v>
      </c>
    </row>
    <row r="2692" spans="1:8" x14ac:dyDescent="0.15">
      <c r="A2692">
        <v>2704</v>
      </c>
      <c r="B2692" t="s">
        <v>1720</v>
      </c>
      <c r="C2692" t="s">
        <v>10525</v>
      </c>
      <c r="D2692" t="s">
        <v>353</v>
      </c>
      <c r="E2692" s="2" t="s">
        <v>232</v>
      </c>
      <c r="F2692" t="s">
        <v>13907</v>
      </c>
      <c r="G2692" s="2" t="s">
        <v>7507</v>
      </c>
      <c r="H2692" t="s">
        <v>13553</v>
      </c>
    </row>
    <row r="2693" spans="1:8" x14ac:dyDescent="0.15">
      <c r="A2693">
        <v>2705</v>
      </c>
      <c r="B2693" t="s">
        <v>1721</v>
      </c>
      <c r="C2693" t="s">
        <v>10526</v>
      </c>
      <c r="D2693" t="s">
        <v>353</v>
      </c>
      <c r="E2693" s="2" t="s">
        <v>232</v>
      </c>
      <c r="F2693" t="s">
        <v>13907</v>
      </c>
      <c r="G2693" s="2" t="s">
        <v>7508</v>
      </c>
      <c r="H2693" t="s">
        <v>13553</v>
      </c>
    </row>
    <row r="2694" spans="1:8" x14ac:dyDescent="0.15">
      <c r="A2694">
        <v>2706</v>
      </c>
      <c r="B2694" t="s">
        <v>1722</v>
      </c>
      <c r="C2694" t="s">
        <v>10527</v>
      </c>
      <c r="D2694" t="s">
        <v>353</v>
      </c>
      <c r="E2694" s="2" t="s">
        <v>232</v>
      </c>
      <c r="F2694" t="s">
        <v>13907</v>
      </c>
      <c r="G2694" s="2" t="s">
        <v>6464</v>
      </c>
      <c r="H2694" t="s">
        <v>13553</v>
      </c>
    </row>
    <row r="2695" spans="1:8" x14ac:dyDescent="0.15">
      <c r="A2695">
        <v>2707</v>
      </c>
      <c r="B2695" t="s">
        <v>1723</v>
      </c>
      <c r="C2695" t="s">
        <v>10528</v>
      </c>
      <c r="D2695" t="s">
        <v>353</v>
      </c>
      <c r="E2695" s="2" t="s">
        <v>232</v>
      </c>
      <c r="F2695" t="s">
        <v>13907</v>
      </c>
      <c r="G2695" s="2" t="s">
        <v>6772</v>
      </c>
      <c r="H2695" t="s">
        <v>13553</v>
      </c>
    </row>
    <row r="2696" spans="1:8" x14ac:dyDescent="0.15">
      <c r="A2696">
        <v>2708</v>
      </c>
      <c r="B2696" t="s">
        <v>1724</v>
      </c>
      <c r="C2696" t="s">
        <v>10529</v>
      </c>
      <c r="D2696" t="s">
        <v>353</v>
      </c>
      <c r="E2696" s="2" t="s">
        <v>232</v>
      </c>
      <c r="F2696" t="s">
        <v>13906</v>
      </c>
      <c r="G2696" s="2" t="s">
        <v>6995</v>
      </c>
      <c r="H2696" t="s">
        <v>13553</v>
      </c>
    </row>
    <row r="2697" spans="1:8" x14ac:dyDescent="0.15">
      <c r="A2697">
        <v>2709</v>
      </c>
      <c r="B2697" t="s">
        <v>1725</v>
      </c>
      <c r="C2697" t="s">
        <v>10530</v>
      </c>
      <c r="D2697" t="s">
        <v>353</v>
      </c>
      <c r="E2697" s="2" t="s">
        <v>232</v>
      </c>
      <c r="F2697" t="s">
        <v>13907</v>
      </c>
      <c r="G2697" s="2" t="s">
        <v>6773</v>
      </c>
      <c r="H2697" t="s">
        <v>13553</v>
      </c>
    </row>
    <row r="2698" spans="1:8" x14ac:dyDescent="0.15">
      <c r="A2698">
        <v>2710</v>
      </c>
      <c r="B2698" t="s">
        <v>1726</v>
      </c>
      <c r="C2698" t="s">
        <v>10531</v>
      </c>
      <c r="D2698" t="s">
        <v>353</v>
      </c>
      <c r="E2698" s="2" t="s">
        <v>232</v>
      </c>
      <c r="F2698" t="s">
        <v>13917</v>
      </c>
      <c r="G2698" s="2" t="s">
        <v>7190</v>
      </c>
      <c r="H2698" t="s">
        <v>13553</v>
      </c>
    </row>
    <row r="2699" spans="1:8" x14ac:dyDescent="0.15">
      <c r="A2699">
        <v>2711</v>
      </c>
      <c r="B2699" t="s">
        <v>1732</v>
      </c>
      <c r="C2699" t="s">
        <v>10532</v>
      </c>
      <c r="D2699" t="s">
        <v>353</v>
      </c>
      <c r="E2699" s="2" t="s">
        <v>232</v>
      </c>
      <c r="F2699" t="s">
        <v>13907</v>
      </c>
      <c r="G2699" s="2" t="s">
        <v>6893</v>
      </c>
      <c r="H2699" t="s">
        <v>13553</v>
      </c>
    </row>
    <row r="2700" spans="1:8" x14ac:dyDescent="0.15">
      <c r="A2700">
        <v>2712</v>
      </c>
      <c r="B2700" t="s">
        <v>1733</v>
      </c>
      <c r="C2700" t="s">
        <v>10533</v>
      </c>
      <c r="D2700" t="s">
        <v>353</v>
      </c>
      <c r="E2700" s="2" t="s">
        <v>232</v>
      </c>
      <c r="F2700" t="s">
        <v>13907</v>
      </c>
      <c r="G2700" s="2" t="s">
        <v>6620</v>
      </c>
      <c r="H2700" t="s">
        <v>13553</v>
      </c>
    </row>
    <row r="2701" spans="1:8" x14ac:dyDescent="0.15">
      <c r="A2701">
        <v>2713</v>
      </c>
      <c r="B2701" t="s">
        <v>1714</v>
      </c>
      <c r="C2701" t="s">
        <v>10534</v>
      </c>
      <c r="D2701" t="s">
        <v>353</v>
      </c>
      <c r="E2701" s="2" t="s">
        <v>232</v>
      </c>
      <c r="F2701" t="s">
        <v>13907</v>
      </c>
      <c r="G2701" s="2" t="s">
        <v>7224</v>
      </c>
      <c r="H2701" t="s">
        <v>13553</v>
      </c>
    </row>
    <row r="2702" spans="1:8" x14ac:dyDescent="0.15">
      <c r="A2702">
        <v>2714</v>
      </c>
      <c r="B2702" t="s">
        <v>1715</v>
      </c>
      <c r="C2702" t="s">
        <v>10535</v>
      </c>
      <c r="D2702" t="s">
        <v>353</v>
      </c>
      <c r="E2702" s="2" t="s">
        <v>232</v>
      </c>
      <c r="F2702" t="s">
        <v>13907</v>
      </c>
      <c r="G2702" s="2" t="s">
        <v>6252</v>
      </c>
      <c r="H2702" t="s">
        <v>13553</v>
      </c>
    </row>
    <row r="2703" spans="1:8" x14ac:dyDescent="0.15">
      <c r="A2703">
        <v>2715</v>
      </c>
      <c r="B2703" t="s">
        <v>4802</v>
      </c>
      <c r="C2703" t="s">
        <v>10536</v>
      </c>
      <c r="D2703" t="s">
        <v>353</v>
      </c>
      <c r="E2703" s="2" t="s">
        <v>232</v>
      </c>
      <c r="F2703" t="s">
        <v>13915</v>
      </c>
      <c r="G2703" s="2" t="s">
        <v>6993</v>
      </c>
      <c r="H2703" t="s">
        <v>13553</v>
      </c>
    </row>
    <row r="2704" spans="1:8" x14ac:dyDescent="0.15">
      <c r="A2704">
        <v>2716</v>
      </c>
      <c r="B2704" t="s">
        <v>1718</v>
      </c>
      <c r="C2704" t="s">
        <v>10537</v>
      </c>
      <c r="D2704" t="s">
        <v>353</v>
      </c>
      <c r="E2704" s="2" t="s">
        <v>232</v>
      </c>
      <c r="F2704" t="s">
        <v>13946</v>
      </c>
      <c r="G2704" s="2" t="s">
        <v>7040</v>
      </c>
      <c r="H2704" t="s">
        <v>13553</v>
      </c>
    </row>
    <row r="2705" spans="1:8" x14ac:dyDescent="0.15">
      <c r="A2705">
        <v>2717</v>
      </c>
      <c r="B2705" t="s">
        <v>1729</v>
      </c>
      <c r="C2705" t="s">
        <v>10538</v>
      </c>
      <c r="D2705" t="s">
        <v>353</v>
      </c>
      <c r="E2705" s="2" t="s">
        <v>232</v>
      </c>
      <c r="F2705" t="s">
        <v>13915</v>
      </c>
      <c r="G2705" s="2" t="s">
        <v>6318</v>
      </c>
      <c r="H2705" t="s">
        <v>13553</v>
      </c>
    </row>
    <row r="2706" spans="1:8" x14ac:dyDescent="0.15">
      <c r="A2706">
        <v>2718</v>
      </c>
      <c r="B2706" t="s">
        <v>1734</v>
      </c>
      <c r="C2706" t="s">
        <v>10539</v>
      </c>
      <c r="D2706" t="s">
        <v>353</v>
      </c>
      <c r="E2706" s="2" t="s">
        <v>232</v>
      </c>
      <c r="F2706" t="s">
        <v>13932</v>
      </c>
      <c r="G2706" s="2" t="s">
        <v>6611</v>
      </c>
      <c r="H2706" t="s">
        <v>13553</v>
      </c>
    </row>
    <row r="2707" spans="1:8" x14ac:dyDescent="0.15">
      <c r="A2707">
        <v>2719</v>
      </c>
      <c r="B2707" t="s">
        <v>1735</v>
      </c>
      <c r="C2707" t="s">
        <v>10540</v>
      </c>
      <c r="D2707" t="s">
        <v>353</v>
      </c>
      <c r="E2707" s="2" t="s">
        <v>232</v>
      </c>
      <c r="F2707" t="s">
        <v>13906</v>
      </c>
      <c r="G2707" s="2" t="s">
        <v>7288</v>
      </c>
      <c r="H2707" t="s">
        <v>13553</v>
      </c>
    </row>
    <row r="2708" spans="1:8" x14ac:dyDescent="0.15">
      <c r="A2708">
        <v>2720</v>
      </c>
      <c r="B2708" t="s">
        <v>1730</v>
      </c>
      <c r="C2708" t="s">
        <v>10541</v>
      </c>
      <c r="D2708" t="s">
        <v>353</v>
      </c>
      <c r="E2708" s="2" t="s">
        <v>232</v>
      </c>
      <c r="F2708" t="s">
        <v>13921</v>
      </c>
      <c r="G2708" s="2" t="s">
        <v>6240</v>
      </c>
      <c r="H2708" t="s">
        <v>13553</v>
      </c>
    </row>
    <row r="2709" spans="1:8" x14ac:dyDescent="0.15">
      <c r="A2709">
        <v>2721</v>
      </c>
      <c r="B2709" t="s">
        <v>1731</v>
      </c>
      <c r="C2709" t="s">
        <v>10542</v>
      </c>
      <c r="D2709" t="s">
        <v>353</v>
      </c>
      <c r="E2709" s="2" t="s">
        <v>232</v>
      </c>
      <c r="F2709" t="s">
        <v>13927</v>
      </c>
      <c r="G2709" s="2" t="s">
        <v>7355</v>
      </c>
      <c r="H2709" t="s">
        <v>13553</v>
      </c>
    </row>
    <row r="2710" spans="1:8" x14ac:dyDescent="0.15">
      <c r="A2710">
        <v>2722</v>
      </c>
      <c r="B2710" t="s">
        <v>1727</v>
      </c>
      <c r="C2710" t="s">
        <v>10543</v>
      </c>
      <c r="D2710" t="s">
        <v>353</v>
      </c>
      <c r="E2710" s="2" t="s">
        <v>232</v>
      </c>
      <c r="F2710" t="s">
        <v>13921</v>
      </c>
      <c r="G2710" s="2" t="s">
        <v>7506</v>
      </c>
      <c r="H2710" t="s">
        <v>13553</v>
      </c>
    </row>
    <row r="2711" spans="1:8" x14ac:dyDescent="0.15">
      <c r="A2711">
        <v>2723</v>
      </c>
      <c r="B2711" t="s">
        <v>1728</v>
      </c>
      <c r="C2711" t="s">
        <v>10544</v>
      </c>
      <c r="D2711" t="s">
        <v>353</v>
      </c>
      <c r="E2711" s="2" t="s">
        <v>232</v>
      </c>
      <c r="F2711" t="s">
        <v>13912</v>
      </c>
      <c r="G2711" s="2" t="s">
        <v>7229</v>
      </c>
      <c r="H2711" t="s">
        <v>13553</v>
      </c>
    </row>
    <row r="2712" spans="1:8" x14ac:dyDescent="0.15">
      <c r="A2712">
        <v>2724</v>
      </c>
      <c r="B2712" t="s">
        <v>4803</v>
      </c>
      <c r="C2712" t="s">
        <v>10545</v>
      </c>
      <c r="D2712" t="s">
        <v>353</v>
      </c>
      <c r="E2712" s="2" t="s">
        <v>231</v>
      </c>
      <c r="F2712" t="s">
        <v>13907</v>
      </c>
      <c r="G2712" s="2" t="s">
        <v>6469</v>
      </c>
      <c r="H2712" t="s">
        <v>13553</v>
      </c>
    </row>
    <row r="2713" spans="1:8" x14ac:dyDescent="0.15">
      <c r="A2713">
        <v>2725</v>
      </c>
      <c r="B2713" t="s">
        <v>2105</v>
      </c>
      <c r="C2713" t="s">
        <v>10546</v>
      </c>
      <c r="D2713" t="s">
        <v>353</v>
      </c>
      <c r="E2713" s="2" t="s">
        <v>231</v>
      </c>
      <c r="F2713" t="s">
        <v>13906</v>
      </c>
      <c r="G2713" s="2" t="s">
        <v>6882</v>
      </c>
      <c r="H2713" t="s">
        <v>13553</v>
      </c>
    </row>
    <row r="2714" spans="1:8" x14ac:dyDescent="0.15">
      <c r="A2714">
        <v>2726</v>
      </c>
      <c r="B2714" t="s">
        <v>2109</v>
      </c>
      <c r="C2714" t="s">
        <v>10547</v>
      </c>
      <c r="D2714" t="s">
        <v>353</v>
      </c>
      <c r="E2714" s="2" t="s">
        <v>231</v>
      </c>
      <c r="F2714" t="s">
        <v>13907</v>
      </c>
      <c r="G2714" s="2" t="s">
        <v>7143</v>
      </c>
      <c r="H2714" t="s">
        <v>13553</v>
      </c>
    </row>
    <row r="2715" spans="1:8" x14ac:dyDescent="0.15">
      <c r="A2715">
        <v>2727</v>
      </c>
      <c r="B2715" t="s">
        <v>2110</v>
      </c>
      <c r="C2715" t="s">
        <v>10548</v>
      </c>
      <c r="D2715" t="s">
        <v>353</v>
      </c>
      <c r="E2715" s="2" t="s">
        <v>231</v>
      </c>
      <c r="F2715" t="s">
        <v>13907</v>
      </c>
      <c r="G2715" s="2" t="s">
        <v>6546</v>
      </c>
      <c r="H2715" t="s">
        <v>13553</v>
      </c>
    </row>
    <row r="2716" spans="1:8" x14ac:dyDescent="0.15">
      <c r="A2716">
        <v>2728</v>
      </c>
      <c r="B2716" t="s">
        <v>2111</v>
      </c>
      <c r="C2716" t="s">
        <v>10549</v>
      </c>
      <c r="D2716" t="s">
        <v>353</v>
      </c>
      <c r="E2716" s="2" t="s">
        <v>231</v>
      </c>
      <c r="F2716" t="s">
        <v>13907</v>
      </c>
      <c r="G2716" s="2" t="s">
        <v>7360</v>
      </c>
      <c r="H2716" t="s">
        <v>13553</v>
      </c>
    </row>
    <row r="2717" spans="1:8" x14ac:dyDescent="0.15">
      <c r="A2717">
        <v>2729</v>
      </c>
      <c r="B2717" t="s">
        <v>2563</v>
      </c>
      <c r="C2717" t="s">
        <v>10550</v>
      </c>
      <c r="D2717" t="s">
        <v>353</v>
      </c>
      <c r="E2717" s="2" t="s">
        <v>231</v>
      </c>
      <c r="F2717" t="s">
        <v>13907</v>
      </c>
      <c r="G2717" s="2" t="s">
        <v>7295</v>
      </c>
      <c r="H2717" t="s">
        <v>13553</v>
      </c>
    </row>
    <row r="2718" spans="1:8" x14ac:dyDescent="0.15">
      <c r="A2718">
        <v>2730</v>
      </c>
      <c r="B2718" t="s">
        <v>2112</v>
      </c>
      <c r="C2718" t="s">
        <v>10551</v>
      </c>
      <c r="D2718" t="s">
        <v>353</v>
      </c>
      <c r="E2718" s="2" t="s">
        <v>231</v>
      </c>
      <c r="F2718" t="s">
        <v>13907</v>
      </c>
      <c r="G2718" s="2" t="s">
        <v>7509</v>
      </c>
      <c r="H2718" t="s">
        <v>13553</v>
      </c>
    </row>
    <row r="2719" spans="1:8" x14ac:dyDescent="0.15">
      <c r="A2719">
        <v>2731</v>
      </c>
      <c r="B2719" t="s">
        <v>3152</v>
      </c>
      <c r="C2719" t="s">
        <v>10552</v>
      </c>
      <c r="D2719" t="s">
        <v>353</v>
      </c>
      <c r="E2719" s="2" t="s">
        <v>231</v>
      </c>
      <c r="F2719" t="s">
        <v>13907</v>
      </c>
      <c r="G2719" s="2" t="s">
        <v>6865</v>
      </c>
      <c r="H2719" t="s">
        <v>13553</v>
      </c>
    </row>
    <row r="2720" spans="1:8" x14ac:dyDescent="0.15">
      <c r="A2720">
        <v>2732</v>
      </c>
      <c r="B2720" t="s">
        <v>2114</v>
      </c>
      <c r="C2720" t="s">
        <v>10553</v>
      </c>
      <c r="D2720" t="s">
        <v>353</v>
      </c>
      <c r="E2720" s="2" t="s">
        <v>231</v>
      </c>
      <c r="F2720" t="s">
        <v>13906</v>
      </c>
      <c r="G2720" s="2" t="s">
        <v>6412</v>
      </c>
      <c r="H2720" t="s">
        <v>13553</v>
      </c>
    </row>
    <row r="2721" spans="1:8" x14ac:dyDescent="0.15">
      <c r="A2721">
        <v>2733</v>
      </c>
      <c r="B2721" t="s">
        <v>2117</v>
      </c>
      <c r="C2721" t="s">
        <v>10554</v>
      </c>
      <c r="D2721" t="s">
        <v>353</v>
      </c>
      <c r="E2721" s="2" t="s">
        <v>231</v>
      </c>
      <c r="F2721" t="s">
        <v>13907</v>
      </c>
      <c r="G2721" s="2" t="s">
        <v>7028</v>
      </c>
      <c r="H2721" t="s">
        <v>13553</v>
      </c>
    </row>
    <row r="2722" spans="1:8" x14ac:dyDescent="0.15">
      <c r="A2722">
        <v>2734</v>
      </c>
      <c r="B2722" t="s">
        <v>2119</v>
      </c>
      <c r="C2722" t="s">
        <v>10555</v>
      </c>
      <c r="D2722" t="s">
        <v>353</v>
      </c>
      <c r="E2722" s="2" t="s">
        <v>231</v>
      </c>
      <c r="F2722" t="s">
        <v>13906</v>
      </c>
      <c r="G2722" s="2" t="s">
        <v>7113</v>
      </c>
      <c r="H2722" t="s">
        <v>13553</v>
      </c>
    </row>
    <row r="2723" spans="1:8" x14ac:dyDescent="0.15">
      <c r="A2723">
        <v>2735</v>
      </c>
      <c r="B2723" t="s">
        <v>2120</v>
      </c>
      <c r="C2723" t="s">
        <v>10556</v>
      </c>
      <c r="D2723" t="s">
        <v>353</v>
      </c>
      <c r="E2723" s="2" t="s">
        <v>231</v>
      </c>
      <c r="F2723" t="s">
        <v>13907</v>
      </c>
      <c r="G2723" s="2" t="s">
        <v>7142</v>
      </c>
      <c r="H2723" t="s">
        <v>13553</v>
      </c>
    </row>
    <row r="2724" spans="1:8" x14ac:dyDescent="0.15">
      <c r="A2724">
        <v>2736</v>
      </c>
      <c r="B2724" t="s">
        <v>2122</v>
      </c>
      <c r="C2724" t="s">
        <v>10557</v>
      </c>
      <c r="D2724" t="s">
        <v>353</v>
      </c>
      <c r="E2724" s="2" t="s">
        <v>231</v>
      </c>
      <c r="F2724" t="s">
        <v>13906</v>
      </c>
      <c r="G2724" s="2" t="s">
        <v>7510</v>
      </c>
      <c r="H2724" t="s">
        <v>13553</v>
      </c>
    </row>
    <row r="2725" spans="1:8" x14ac:dyDescent="0.15">
      <c r="A2725">
        <v>2737</v>
      </c>
      <c r="B2725" t="s">
        <v>2102</v>
      </c>
      <c r="C2725" t="s">
        <v>10558</v>
      </c>
      <c r="D2725" t="s">
        <v>353</v>
      </c>
      <c r="E2725" s="2" t="s">
        <v>231</v>
      </c>
      <c r="F2725" t="s">
        <v>13921</v>
      </c>
      <c r="G2725" s="2" t="s">
        <v>6402</v>
      </c>
      <c r="H2725" t="s">
        <v>13553</v>
      </c>
    </row>
    <row r="2726" spans="1:8" x14ac:dyDescent="0.15">
      <c r="A2726">
        <v>2738</v>
      </c>
      <c r="B2726" t="s">
        <v>2103</v>
      </c>
      <c r="C2726" t="s">
        <v>10559</v>
      </c>
      <c r="D2726" t="s">
        <v>353</v>
      </c>
      <c r="E2726" s="2" t="s">
        <v>231</v>
      </c>
      <c r="F2726" t="s">
        <v>13906</v>
      </c>
      <c r="G2726" s="2" t="s">
        <v>7486</v>
      </c>
      <c r="H2726" t="s">
        <v>13553</v>
      </c>
    </row>
    <row r="2727" spans="1:8" x14ac:dyDescent="0.15">
      <c r="A2727">
        <v>2739</v>
      </c>
      <c r="B2727" t="s">
        <v>2104</v>
      </c>
      <c r="C2727" t="s">
        <v>10560</v>
      </c>
      <c r="D2727" t="s">
        <v>353</v>
      </c>
      <c r="E2727" s="2" t="s">
        <v>231</v>
      </c>
      <c r="F2727" t="s">
        <v>13934</v>
      </c>
      <c r="G2727" s="2" t="s">
        <v>6629</v>
      </c>
      <c r="H2727" t="s">
        <v>13553</v>
      </c>
    </row>
    <row r="2728" spans="1:8" x14ac:dyDescent="0.15">
      <c r="A2728">
        <v>2740</v>
      </c>
      <c r="B2728" t="s">
        <v>2106</v>
      </c>
      <c r="C2728" t="s">
        <v>10561</v>
      </c>
      <c r="D2728" t="s">
        <v>353</v>
      </c>
      <c r="E2728" s="2" t="s">
        <v>231</v>
      </c>
      <c r="F2728" t="s">
        <v>13934</v>
      </c>
      <c r="G2728" s="2" t="s">
        <v>7511</v>
      </c>
      <c r="H2728" t="s">
        <v>13553</v>
      </c>
    </row>
    <row r="2729" spans="1:8" x14ac:dyDescent="0.15">
      <c r="A2729">
        <v>2741</v>
      </c>
      <c r="B2729" t="s">
        <v>2107</v>
      </c>
      <c r="C2729" t="s">
        <v>10562</v>
      </c>
      <c r="D2729" t="s">
        <v>353</v>
      </c>
      <c r="E2729" s="2" t="s">
        <v>231</v>
      </c>
      <c r="F2729" t="s">
        <v>13921</v>
      </c>
      <c r="G2729" s="2" t="s">
        <v>7305</v>
      </c>
      <c r="H2729" t="s">
        <v>13553</v>
      </c>
    </row>
    <row r="2730" spans="1:8" x14ac:dyDescent="0.15">
      <c r="A2730">
        <v>2742</v>
      </c>
      <c r="B2730" t="s">
        <v>2108</v>
      </c>
      <c r="C2730" t="s">
        <v>10563</v>
      </c>
      <c r="D2730" t="s">
        <v>353</v>
      </c>
      <c r="E2730" s="2" t="s">
        <v>231</v>
      </c>
      <c r="F2730" t="s">
        <v>13933</v>
      </c>
      <c r="G2730" s="2" t="s">
        <v>7512</v>
      </c>
      <c r="H2730" t="s">
        <v>13553</v>
      </c>
    </row>
    <row r="2731" spans="1:8" x14ac:dyDescent="0.15">
      <c r="A2731">
        <v>2743</v>
      </c>
      <c r="B2731" t="s">
        <v>2113</v>
      </c>
      <c r="C2731" t="s">
        <v>10564</v>
      </c>
      <c r="D2731" t="s">
        <v>353</v>
      </c>
      <c r="E2731" s="2" t="s">
        <v>231</v>
      </c>
      <c r="F2731" t="s">
        <v>13921</v>
      </c>
      <c r="G2731" s="2" t="s">
        <v>6492</v>
      </c>
      <c r="H2731" t="s">
        <v>13553</v>
      </c>
    </row>
    <row r="2732" spans="1:8" x14ac:dyDescent="0.15">
      <c r="A2732">
        <v>2744</v>
      </c>
      <c r="B2732" t="s">
        <v>2115</v>
      </c>
      <c r="C2732" t="s">
        <v>10565</v>
      </c>
      <c r="D2732" t="s">
        <v>353</v>
      </c>
      <c r="E2732" s="2" t="s">
        <v>231</v>
      </c>
      <c r="F2732" t="s">
        <v>13906</v>
      </c>
      <c r="G2732" s="2" t="s">
        <v>7513</v>
      </c>
      <c r="H2732" t="s">
        <v>13553</v>
      </c>
    </row>
    <row r="2733" spans="1:8" x14ac:dyDescent="0.15">
      <c r="A2733">
        <v>2745</v>
      </c>
      <c r="B2733" t="s">
        <v>2116</v>
      </c>
      <c r="C2733" t="s">
        <v>10566</v>
      </c>
      <c r="D2733" t="s">
        <v>353</v>
      </c>
      <c r="E2733" s="2" t="s">
        <v>231</v>
      </c>
      <c r="F2733" t="s">
        <v>13921</v>
      </c>
      <c r="G2733" s="2" t="s">
        <v>6413</v>
      </c>
      <c r="H2733" t="s">
        <v>13553</v>
      </c>
    </row>
    <row r="2734" spans="1:8" x14ac:dyDescent="0.15">
      <c r="A2734">
        <v>2746</v>
      </c>
      <c r="B2734" t="s">
        <v>2118</v>
      </c>
      <c r="C2734" t="s">
        <v>10567</v>
      </c>
      <c r="D2734" t="s">
        <v>353</v>
      </c>
      <c r="E2734" s="2" t="s">
        <v>231</v>
      </c>
      <c r="F2734" t="s">
        <v>13914</v>
      </c>
      <c r="G2734" s="2" t="s">
        <v>6285</v>
      </c>
      <c r="H2734" t="s">
        <v>13553</v>
      </c>
    </row>
    <row r="2735" spans="1:8" x14ac:dyDescent="0.15">
      <c r="A2735">
        <v>2747</v>
      </c>
      <c r="B2735" t="s">
        <v>2121</v>
      </c>
      <c r="C2735" t="s">
        <v>10568</v>
      </c>
      <c r="D2735" t="s">
        <v>353</v>
      </c>
      <c r="E2735" s="2" t="s">
        <v>231</v>
      </c>
      <c r="F2735" t="s">
        <v>13922</v>
      </c>
      <c r="G2735" s="2" t="s">
        <v>7091</v>
      </c>
      <c r="H2735" t="s">
        <v>13553</v>
      </c>
    </row>
    <row r="2736" spans="1:8" x14ac:dyDescent="0.15">
      <c r="A2736">
        <v>2748</v>
      </c>
      <c r="B2736" t="s">
        <v>2562</v>
      </c>
      <c r="C2736" t="s">
        <v>10569</v>
      </c>
      <c r="D2736" t="s">
        <v>353</v>
      </c>
      <c r="E2736" s="2" t="s">
        <v>231</v>
      </c>
      <c r="F2736" t="s">
        <v>13909</v>
      </c>
      <c r="G2736" s="2" t="s">
        <v>6291</v>
      </c>
      <c r="H2736" t="s">
        <v>13553</v>
      </c>
    </row>
    <row r="2737" spans="1:8" x14ac:dyDescent="0.15">
      <c r="A2737">
        <v>2749</v>
      </c>
      <c r="B2737" t="s">
        <v>3898</v>
      </c>
      <c r="C2737" t="s">
        <v>10570</v>
      </c>
      <c r="D2737" t="s">
        <v>353</v>
      </c>
      <c r="E2737" s="2" t="s">
        <v>230</v>
      </c>
      <c r="F2737" t="s">
        <v>13910</v>
      </c>
      <c r="G2737" s="2" t="s">
        <v>6589</v>
      </c>
      <c r="H2737" t="s">
        <v>13553</v>
      </c>
    </row>
    <row r="2738" spans="1:8" x14ac:dyDescent="0.15">
      <c r="A2738">
        <v>2750</v>
      </c>
      <c r="B2738" t="s">
        <v>4804</v>
      </c>
      <c r="C2738" t="s">
        <v>10571</v>
      </c>
      <c r="D2738" t="s">
        <v>353</v>
      </c>
      <c r="E2738" s="2" t="s">
        <v>230</v>
      </c>
      <c r="F2738" t="s">
        <v>13907</v>
      </c>
      <c r="G2738" s="2" t="s">
        <v>6422</v>
      </c>
      <c r="H2738" t="s">
        <v>13553</v>
      </c>
    </row>
    <row r="2739" spans="1:8" x14ac:dyDescent="0.15">
      <c r="A2739">
        <v>2751</v>
      </c>
      <c r="B2739" t="s">
        <v>3900</v>
      </c>
      <c r="C2739" t="s">
        <v>10572</v>
      </c>
      <c r="D2739" t="s">
        <v>353</v>
      </c>
      <c r="E2739" s="2" t="s">
        <v>230</v>
      </c>
      <c r="F2739" t="s">
        <v>13907</v>
      </c>
      <c r="G2739" s="2" t="s">
        <v>6701</v>
      </c>
      <c r="H2739" t="s">
        <v>13553</v>
      </c>
    </row>
    <row r="2740" spans="1:8" x14ac:dyDescent="0.15">
      <c r="A2740">
        <v>2752</v>
      </c>
      <c r="B2740" t="s">
        <v>3899</v>
      </c>
      <c r="C2740" t="s">
        <v>10573</v>
      </c>
      <c r="D2740" t="s">
        <v>353</v>
      </c>
      <c r="E2740" s="2" t="s">
        <v>230</v>
      </c>
      <c r="F2740" t="s">
        <v>13906</v>
      </c>
      <c r="G2740" s="2" t="s">
        <v>6786</v>
      </c>
      <c r="H2740" t="s">
        <v>13553</v>
      </c>
    </row>
    <row r="2741" spans="1:8" x14ac:dyDescent="0.15">
      <c r="A2741">
        <v>2753</v>
      </c>
      <c r="B2741" t="s">
        <v>3897</v>
      </c>
      <c r="C2741" t="s">
        <v>10574</v>
      </c>
      <c r="D2741" t="s">
        <v>353</v>
      </c>
      <c r="E2741" s="2" t="s">
        <v>230</v>
      </c>
      <c r="F2741" t="s">
        <v>13907</v>
      </c>
      <c r="G2741" s="2" t="s">
        <v>7514</v>
      </c>
      <c r="H2741" t="s">
        <v>13553</v>
      </c>
    </row>
    <row r="2742" spans="1:8" x14ac:dyDescent="0.15">
      <c r="A2742">
        <v>2754</v>
      </c>
      <c r="B2742" t="s">
        <v>3895</v>
      </c>
      <c r="C2742" t="s">
        <v>10575</v>
      </c>
      <c r="D2742" t="s">
        <v>353</v>
      </c>
      <c r="E2742" s="2" t="s">
        <v>230</v>
      </c>
      <c r="F2742" t="s">
        <v>13907</v>
      </c>
      <c r="G2742" s="2" t="s">
        <v>7515</v>
      </c>
      <c r="H2742" t="s">
        <v>13553</v>
      </c>
    </row>
    <row r="2743" spans="1:8" x14ac:dyDescent="0.15">
      <c r="A2743">
        <v>2755</v>
      </c>
      <c r="B2743" t="s">
        <v>3902</v>
      </c>
      <c r="C2743" t="s">
        <v>10576</v>
      </c>
      <c r="D2743" t="s">
        <v>353</v>
      </c>
      <c r="E2743" s="2" t="s">
        <v>230</v>
      </c>
      <c r="F2743" t="s">
        <v>13906</v>
      </c>
      <c r="G2743" s="2" t="s">
        <v>7516</v>
      </c>
      <c r="H2743" t="s">
        <v>13553</v>
      </c>
    </row>
    <row r="2744" spans="1:8" x14ac:dyDescent="0.15">
      <c r="A2744">
        <v>2756</v>
      </c>
      <c r="B2744" t="s">
        <v>4805</v>
      </c>
      <c r="C2744" t="s">
        <v>10577</v>
      </c>
      <c r="D2744" t="s">
        <v>353</v>
      </c>
      <c r="E2744" s="2" t="s">
        <v>230</v>
      </c>
      <c r="F2744" t="s">
        <v>13907</v>
      </c>
      <c r="G2744" s="2" t="s">
        <v>6740</v>
      </c>
      <c r="H2744" t="s">
        <v>13553</v>
      </c>
    </row>
    <row r="2745" spans="1:8" x14ac:dyDescent="0.15">
      <c r="A2745">
        <v>2757</v>
      </c>
      <c r="B2745" t="s">
        <v>3901</v>
      </c>
      <c r="C2745" t="s">
        <v>10578</v>
      </c>
      <c r="D2745" t="s">
        <v>353</v>
      </c>
      <c r="E2745" s="2" t="s">
        <v>230</v>
      </c>
      <c r="F2745" t="s">
        <v>13917</v>
      </c>
      <c r="G2745" s="2" t="s">
        <v>6733</v>
      </c>
      <c r="H2745" t="s">
        <v>13553</v>
      </c>
    </row>
    <row r="2746" spans="1:8" x14ac:dyDescent="0.15">
      <c r="A2746">
        <v>2758</v>
      </c>
      <c r="B2746" t="s">
        <v>4806</v>
      </c>
      <c r="C2746" t="s">
        <v>10579</v>
      </c>
      <c r="D2746" t="s">
        <v>353</v>
      </c>
      <c r="E2746" s="2" t="s">
        <v>230</v>
      </c>
      <c r="F2746" t="s">
        <v>13917</v>
      </c>
      <c r="G2746" s="2" t="s">
        <v>6742</v>
      </c>
      <c r="H2746" t="s">
        <v>13553</v>
      </c>
    </row>
    <row r="2747" spans="1:8" x14ac:dyDescent="0.15">
      <c r="A2747">
        <v>2759</v>
      </c>
      <c r="B2747" t="s">
        <v>3903</v>
      </c>
      <c r="C2747" t="s">
        <v>10580</v>
      </c>
      <c r="D2747" t="s">
        <v>353</v>
      </c>
      <c r="E2747" s="2" t="s">
        <v>230</v>
      </c>
      <c r="F2747" t="s">
        <v>13922</v>
      </c>
      <c r="G2747" s="2" t="s">
        <v>7488</v>
      </c>
      <c r="H2747" t="s">
        <v>13553</v>
      </c>
    </row>
    <row r="2748" spans="1:8" x14ac:dyDescent="0.15">
      <c r="A2748">
        <v>2760</v>
      </c>
      <c r="B2748" t="s">
        <v>3896</v>
      </c>
      <c r="C2748" t="s">
        <v>10581</v>
      </c>
      <c r="D2748" t="s">
        <v>353</v>
      </c>
      <c r="E2748" s="2" t="s">
        <v>230</v>
      </c>
      <c r="F2748" t="s">
        <v>13917</v>
      </c>
      <c r="G2748" s="2" t="s">
        <v>6294</v>
      </c>
      <c r="H2748" t="s">
        <v>13553</v>
      </c>
    </row>
    <row r="2749" spans="1:8" x14ac:dyDescent="0.15">
      <c r="A2749">
        <v>2761</v>
      </c>
      <c r="B2749" t="s">
        <v>3894</v>
      </c>
      <c r="C2749" t="s">
        <v>10152</v>
      </c>
      <c r="D2749" t="s">
        <v>353</v>
      </c>
      <c r="E2749" s="2" t="s">
        <v>230</v>
      </c>
      <c r="F2749" t="s">
        <v>13906</v>
      </c>
      <c r="G2749" s="2" t="s">
        <v>7517</v>
      </c>
      <c r="H2749" t="s">
        <v>13553</v>
      </c>
    </row>
    <row r="2750" spans="1:8" x14ac:dyDescent="0.15">
      <c r="A2750">
        <v>2762</v>
      </c>
      <c r="B2750" t="s">
        <v>3910</v>
      </c>
      <c r="C2750" t="s">
        <v>10582</v>
      </c>
      <c r="D2750" t="s">
        <v>353</v>
      </c>
      <c r="E2750" s="2" t="s">
        <v>230</v>
      </c>
      <c r="F2750" t="s">
        <v>13921</v>
      </c>
      <c r="G2750" s="2" t="s">
        <v>7120</v>
      </c>
      <c r="H2750" t="s">
        <v>13553</v>
      </c>
    </row>
    <row r="2751" spans="1:8" x14ac:dyDescent="0.15">
      <c r="A2751">
        <v>2763</v>
      </c>
      <c r="B2751" t="s">
        <v>3913</v>
      </c>
      <c r="C2751" t="s">
        <v>10583</v>
      </c>
      <c r="D2751" t="s">
        <v>353</v>
      </c>
      <c r="E2751" s="2" t="s">
        <v>230</v>
      </c>
      <c r="F2751" t="s">
        <v>13918</v>
      </c>
      <c r="G2751" s="2" t="s">
        <v>7518</v>
      </c>
      <c r="H2751" t="s">
        <v>13553</v>
      </c>
    </row>
    <row r="2752" spans="1:8" x14ac:dyDescent="0.15">
      <c r="A2752">
        <v>2764</v>
      </c>
      <c r="B2752" t="s">
        <v>3906</v>
      </c>
      <c r="C2752" t="s">
        <v>10584</v>
      </c>
      <c r="D2752" t="s">
        <v>353</v>
      </c>
      <c r="E2752" s="2" t="s">
        <v>230</v>
      </c>
      <c r="F2752" t="s">
        <v>13932</v>
      </c>
      <c r="G2752" s="2" t="s">
        <v>6458</v>
      </c>
      <c r="H2752" t="s">
        <v>13553</v>
      </c>
    </row>
    <row r="2753" spans="1:8" x14ac:dyDescent="0.15">
      <c r="A2753">
        <v>2765</v>
      </c>
      <c r="B2753" t="s">
        <v>3905</v>
      </c>
      <c r="C2753" t="s">
        <v>10585</v>
      </c>
      <c r="D2753" t="s">
        <v>353</v>
      </c>
      <c r="E2753" s="2" t="s">
        <v>230</v>
      </c>
      <c r="F2753" t="s">
        <v>13918</v>
      </c>
      <c r="G2753" s="2" t="s">
        <v>6512</v>
      </c>
      <c r="H2753" t="s">
        <v>13553</v>
      </c>
    </row>
    <row r="2754" spans="1:8" x14ac:dyDescent="0.15">
      <c r="A2754">
        <v>2766</v>
      </c>
      <c r="B2754" t="s">
        <v>4807</v>
      </c>
      <c r="C2754" t="s">
        <v>10586</v>
      </c>
      <c r="D2754" t="s">
        <v>353</v>
      </c>
      <c r="E2754" s="2" t="s">
        <v>230</v>
      </c>
      <c r="F2754" t="s">
        <v>13939</v>
      </c>
      <c r="G2754" s="2" t="s">
        <v>6346</v>
      </c>
      <c r="H2754" t="s">
        <v>13553</v>
      </c>
    </row>
    <row r="2755" spans="1:8" x14ac:dyDescent="0.15">
      <c r="A2755">
        <v>2767</v>
      </c>
      <c r="B2755" t="s">
        <v>3911</v>
      </c>
      <c r="C2755" t="s">
        <v>10587</v>
      </c>
      <c r="D2755" t="s">
        <v>353</v>
      </c>
      <c r="E2755" s="2" t="s">
        <v>230</v>
      </c>
      <c r="F2755" t="s">
        <v>13948</v>
      </c>
      <c r="G2755" s="2" t="s">
        <v>6294</v>
      </c>
      <c r="H2755" t="s">
        <v>13553</v>
      </c>
    </row>
    <row r="2756" spans="1:8" x14ac:dyDescent="0.15">
      <c r="A2756">
        <v>2768</v>
      </c>
      <c r="B2756" t="s">
        <v>3912</v>
      </c>
      <c r="C2756" t="s">
        <v>10588</v>
      </c>
      <c r="D2756" t="s">
        <v>353</v>
      </c>
      <c r="E2756" s="2" t="s">
        <v>230</v>
      </c>
      <c r="F2756" t="s">
        <v>13909</v>
      </c>
      <c r="G2756" s="2" t="s">
        <v>6425</v>
      </c>
      <c r="H2756" t="s">
        <v>13553</v>
      </c>
    </row>
    <row r="2757" spans="1:8" x14ac:dyDescent="0.15">
      <c r="A2757">
        <v>2769</v>
      </c>
      <c r="B2757" t="s">
        <v>3914</v>
      </c>
      <c r="C2757" t="s">
        <v>10589</v>
      </c>
      <c r="D2757" t="s">
        <v>353</v>
      </c>
      <c r="E2757" s="2" t="s">
        <v>230</v>
      </c>
      <c r="F2757" t="s">
        <v>13917</v>
      </c>
      <c r="G2757" s="2" t="s">
        <v>6309</v>
      </c>
      <c r="H2757" t="s">
        <v>13553</v>
      </c>
    </row>
    <row r="2758" spans="1:8" x14ac:dyDescent="0.15">
      <c r="A2758">
        <v>2770</v>
      </c>
      <c r="B2758" t="s">
        <v>3907</v>
      </c>
      <c r="C2758" t="s">
        <v>10590</v>
      </c>
      <c r="D2758" t="s">
        <v>353</v>
      </c>
      <c r="E2758" s="2" t="s">
        <v>230</v>
      </c>
      <c r="F2758" t="s">
        <v>13906</v>
      </c>
      <c r="G2758" s="2" t="s">
        <v>6554</v>
      </c>
      <c r="H2758" t="s">
        <v>13553</v>
      </c>
    </row>
    <row r="2759" spans="1:8" x14ac:dyDescent="0.15">
      <c r="A2759">
        <v>2771</v>
      </c>
      <c r="B2759" t="s">
        <v>3908</v>
      </c>
      <c r="C2759" t="s">
        <v>10591</v>
      </c>
      <c r="D2759" t="s">
        <v>353</v>
      </c>
      <c r="E2759" s="2" t="s">
        <v>230</v>
      </c>
      <c r="F2759" t="s">
        <v>13927</v>
      </c>
      <c r="G2759" s="2" t="s">
        <v>7014</v>
      </c>
      <c r="H2759" t="s">
        <v>13553</v>
      </c>
    </row>
    <row r="2760" spans="1:8" x14ac:dyDescent="0.15">
      <c r="A2760">
        <v>2772</v>
      </c>
      <c r="B2760" t="s">
        <v>3904</v>
      </c>
      <c r="C2760" t="s">
        <v>10592</v>
      </c>
      <c r="D2760" t="s">
        <v>353</v>
      </c>
      <c r="E2760" s="2" t="s">
        <v>230</v>
      </c>
      <c r="F2760" t="s">
        <v>13907</v>
      </c>
      <c r="G2760" s="2" t="s">
        <v>7248</v>
      </c>
      <c r="H2760" t="s">
        <v>13553</v>
      </c>
    </row>
    <row r="2761" spans="1:8" x14ac:dyDescent="0.15">
      <c r="A2761">
        <v>2773</v>
      </c>
      <c r="B2761" t="s">
        <v>3909</v>
      </c>
      <c r="C2761" t="s">
        <v>10593</v>
      </c>
      <c r="D2761" t="s">
        <v>353</v>
      </c>
      <c r="E2761" s="2" t="s">
        <v>230</v>
      </c>
      <c r="F2761" t="s">
        <v>13927</v>
      </c>
      <c r="G2761" s="2" t="s">
        <v>7014</v>
      </c>
      <c r="H2761" t="s">
        <v>13553</v>
      </c>
    </row>
    <row r="2762" spans="1:8" x14ac:dyDescent="0.15">
      <c r="A2762">
        <v>2774</v>
      </c>
      <c r="B2762" t="s">
        <v>3915</v>
      </c>
      <c r="C2762" t="s">
        <v>10594</v>
      </c>
      <c r="D2762" t="s">
        <v>353</v>
      </c>
      <c r="E2762" s="2" t="s">
        <v>230</v>
      </c>
      <c r="F2762" t="s">
        <v>13907</v>
      </c>
      <c r="G2762" s="2" t="s">
        <v>7261</v>
      </c>
      <c r="H2762" t="s">
        <v>13553</v>
      </c>
    </row>
    <row r="2763" spans="1:8" x14ac:dyDescent="0.15">
      <c r="A2763">
        <v>2775</v>
      </c>
      <c r="B2763" t="s">
        <v>4808</v>
      </c>
      <c r="C2763" t="s">
        <v>10595</v>
      </c>
      <c r="D2763" t="s">
        <v>353</v>
      </c>
      <c r="E2763" s="2" t="s">
        <v>7855</v>
      </c>
      <c r="F2763" t="s">
        <v>13907</v>
      </c>
      <c r="G2763" s="2" t="s">
        <v>6980</v>
      </c>
      <c r="H2763" t="s">
        <v>13553</v>
      </c>
    </row>
    <row r="2764" spans="1:8" x14ac:dyDescent="0.15">
      <c r="A2764">
        <v>2776</v>
      </c>
      <c r="B2764" t="s">
        <v>4809</v>
      </c>
      <c r="C2764" t="s">
        <v>10596</v>
      </c>
      <c r="D2764" t="s">
        <v>353</v>
      </c>
      <c r="E2764" s="2" t="s">
        <v>7855</v>
      </c>
      <c r="F2764" t="s">
        <v>13907</v>
      </c>
      <c r="G2764" s="2" t="s">
        <v>6515</v>
      </c>
      <c r="H2764" t="s">
        <v>13553</v>
      </c>
    </row>
    <row r="2765" spans="1:8" x14ac:dyDescent="0.15">
      <c r="A2765">
        <v>2777</v>
      </c>
      <c r="B2765" t="s">
        <v>4810</v>
      </c>
      <c r="C2765" t="s">
        <v>10597</v>
      </c>
      <c r="D2765" t="s">
        <v>353</v>
      </c>
      <c r="E2765" s="2" t="s">
        <v>7855</v>
      </c>
      <c r="F2765" t="s">
        <v>13907</v>
      </c>
      <c r="G2765" s="2" t="s">
        <v>7476</v>
      </c>
      <c r="H2765" t="s">
        <v>13553</v>
      </c>
    </row>
    <row r="2766" spans="1:8" x14ac:dyDescent="0.15">
      <c r="A2766">
        <v>2778</v>
      </c>
      <c r="B2766" t="s">
        <v>4811</v>
      </c>
      <c r="C2766" t="s">
        <v>10598</v>
      </c>
      <c r="D2766" t="s">
        <v>353</v>
      </c>
      <c r="E2766" s="2" t="s">
        <v>7855</v>
      </c>
      <c r="F2766" t="s">
        <v>13932</v>
      </c>
      <c r="G2766" s="2" t="s">
        <v>6446</v>
      </c>
      <c r="H2766" t="s">
        <v>13553</v>
      </c>
    </row>
    <row r="2767" spans="1:8" x14ac:dyDescent="0.15">
      <c r="A2767">
        <v>2779</v>
      </c>
      <c r="B2767" t="s">
        <v>4812</v>
      </c>
      <c r="C2767" t="s">
        <v>10599</v>
      </c>
      <c r="D2767" t="s">
        <v>353</v>
      </c>
      <c r="E2767" s="2" t="s">
        <v>7855</v>
      </c>
      <c r="F2767" t="s">
        <v>13907</v>
      </c>
      <c r="G2767" s="2" t="s">
        <v>6314</v>
      </c>
      <c r="H2767" t="s">
        <v>13553</v>
      </c>
    </row>
    <row r="2768" spans="1:8" x14ac:dyDescent="0.15">
      <c r="A2768">
        <v>2780</v>
      </c>
      <c r="B2768" t="s">
        <v>4813</v>
      </c>
      <c r="C2768" t="s">
        <v>10600</v>
      </c>
      <c r="D2768" t="s">
        <v>353</v>
      </c>
      <c r="E2768" s="2" t="s">
        <v>7855</v>
      </c>
      <c r="F2768" t="s">
        <v>13907</v>
      </c>
      <c r="G2768" s="2" t="s">
        <v>6451</v>
      </c>
      <c r="H2768" t="s">
        <v>13553</v>
      </c>
    </row>
    <row r="2769" spans="1:8" x14ac:dyDescent="0.15">
      <c r="A2769">
        <v>2781</v>
      </c>
      <c r="B2769" t="s">
        <v>4814</v>
      </c>
      <c r="C2769" t="s">
        <v>10601</v>
      </c>
      <c r="D2769" t="s">
        <v>353</v>
      </c>
      <c r="E2769" s="2" t="s">
        <v>7855</v>
      </c>
      <c r="F2769" t="s">
        <v>13907</v>
      </c>
      <c r="G2769" s="2" t="s">
        <v>7391</v>
      </c>
      <c r="H2769" t="s">
        <v>13553</v>
      </c>
    </row>
    <row r="2770" spans="1:8" x14ac:dyDescent="0.15">
      <c r="A2770">
        <v>2782</v>
      </c>
      <c r="B2770" t="s">
        <v>4815</v>
      </c>
      <c r="C2770" t="s">
        <v>10602</v>
      </c>
      <c r="D2770" t="s">
        <v>353</v>
      </c>
      <c r="E2770" s="2" t="s">
        <v>7855</v>
      </c>
      <c r="F2770" t="s">
        <v>13917</v>
      </c>
      <c r="G2770" s="2" t="s">
        <v>7430</v>
      </c>
      <c r="H2770" t="s">
        <v>13553</v>
      </c>
    </row>
    <row r="2771" spans="1:8" x14ac:dyDescent="0.15">
      <c r="A2771">
        <v>2783</v>
      </c>
      <c r="B2771" t="s">
        <v>4816</v>
      </c>
      <c r="C2771" t="s">
        <v>10603</v>
      </c>
      <c r="D2771" t="s">
        <v>353</v>
      </c>
      <c r="E2771" s="2" t="s">
        <v>7855</v>
      </c>
      <c r="F2771" t="s">
        <v>13921</v>
      </c>
      <c r="G2771" s="2" t="s">
        <v>6452</v>
      </c>
      <c r="H2771" t="s">
        <v>13553</v>
      </c>
    </row>
    <row r="2772" spans="1:8" x14ac:dyDescent="0.15">
      <c r="A2772">
        <v>2784</v>
      </c>
      <c r="B2772" t="s">
        <v>4817</v>
      </c>
      <c r="C2772" t="s">
        <v>10604</v>
      </c>
      <c r="D2772" t="s">
        <v>353</v>
      </c>
      <c r="E2772" s="2" t="s">
        <v>7855</v>
      </c>
      <c r="F2772" t="s">
        <v>13908</v>
      </c>
      <c r="G2772" s="2" t="s">
        <v>7519</v>
      </c>
      <c r="H2772" t="s">
        <v>13553</v>
      </c>
    </row>
    <row r="2773" spans="1:8" x14ac:dyDescent="0.15">
      <c r="A2773">
        <v>2785</v>
      </c>
      <c r="B2773" t="s">
        <v>4818</v>
      </c>
      <c r="C2773" t="s">
        <v>10605</v>
      </c>
      <c r="D2773" t="s">
        <v>353</v>
      </c>
      <c r="E2773" s="2" t="s">
        <v>7855</v>
      </c>
      <c r="F2773" t="s">
        <v>13932</v>
      </c>
      <c r="G2773" s="2" t="s">
        <v>7520</v>
      </c>
      <c r="H2773" t="s">
        <v>13553</v>
      </c>
    </row>
    <row r="2774" spans="1:8" x14ac:dyDescent="0.15">
      <c r="A2774">
        <v>2786</v>
      </c>
      <c r="B2774" t="s">
        <v>4819</v>
      </c>
      <c r="C2774" t="s">
        <v>10606</v>
      </c>
      <c r="D2774" t="s">
        <v>353</v>
      </c>
      <c r="E2774" s="2" t="s">
        <v>7855</v>
      </c>
      <c r="F2774" t="s">
        <v>13925</v>
      </c>
      <c r="G2774" s="2" t="s">
        <v>6448</v>
      </c>
      <c r="H2774" t="s">
        <v>13553</v>
      </c>
    </row>
    <row r="2775" spans="1:8" x14ac:dyDescent="0.15">
      <c r="A2775">
        <v>2787</v>
      </c>
      <c r="B2775" t="s">
        <v>4820</v>
      </c>
      <c r="C2775" t="s">
        <v>10607</v>
      </c>
      <c r="D2775" t="s">
        <v>353</v>
      </c>
      <c r="E2775" s="2" t="s">
        <v>7855</v>
      </c>
      <c r="F2775" t="s">
        <v>13907</v>
      </c>
      <c r="G2775" s="2" t="s">
        <v>7521</v>
      </c>
      <c r="H2775" t="s">
        <v>13553</v>
      </c>
    </row>
    <row r="2776" spans="1:8" x14ac:dyDescent="0.15">
      <c r="A2776">
        <v>2788</v>
      </c>
      <c r="B2776" t="s">
        <v>4821</v>
      </c>
      <c r="C2776" t="s">
        <v>10608</v>
      </c>
      <c r="D2776" t="s">
        <v>353</v>
      </c>
      <c r="E2776" s="2" t="s">
        <v>7855</v>
      </c>
      <c r="F2776" t="s">
        <v>13917</v>
      </c>
      <c r="G2776" s="2" t="s">
        <v>7522</v>
      </c>
      <c r="H2776" t="s">
        <v>13553</v>
      </c>
    </row>
    <row r="2777" spans="1:8" x14ac:dyDescent="0.15">
      <c r="A2777">
        <v>2789</v>
      </c>
      <c r="B2777" t="s">
        <v>4822</v>
      </c>
      <c r="C2777" t="s">
        <v>10609</v>
      </c>
      <c r="D2777" t="s">
        <v>353</v>
      </c>
      <c r="E2777" s="2" t="s">
        <v>7855</v>
      </c>
      <c r="F2777" t="s">
        <v>13933</v>
      </c>
      <c r="G2777" s="2" t="s">
        <v>6876</v>
      </c>
      <c r="H2777" t="s">
        <v>13553</v>
      </c>
    </row>
    <row r="2778" spans="1:8" x14ac:dyDescent="0.15">
      <c r="A2778">
        <v>2790</v>
      </c>
      <c r="B2778" t="s">
        <v>4823</v>
      </c>
      <c r="C2778" t="s">
        <v>10610</v>
      </c>
      <c r="D2778" t="s">
        <v>353</v>
      </c>
      <c r="E2778" s="2" t="s">
        <v>7855</v>
      </c>
      <c r="F2778" t="s">
        <v>13907</v>
      </c>
      <c r="G2778" s="2" t="s">
        <v>6755</v>
      </c>
      <c r="H2778" t="s">
        <v>13553</v>
      </c>
    </row>
    <row r="2779" spans="1:8" x14ac:dyDescent="0.15">
      <c r="A2779">
        <v>2791</v>
      </c>
      <c r="B2779" t="s">
        <v>4824</v>
      </c>
      <c r="C2779" t="s">
        <v>10611</v>
      </c>
      <c r="D2779" t="s">
        <v>353</v>
      </c>
      <c r="E2779" s="2" t="s">
        <v>7855</v>
      </c>
      <c r="F2779" t="s">
        <v>13922</v>
      </c>
      <c r="G2779" s="2" t="s">
        <v>7523</v>
      </c>
      <c r="H2779" t="s">
        <v>13553</v>
      </c>
    </row>
    <row r="2780" spans="1:8" x14ac:dyDescent="0.15">
      <c r="A2780">
        <v>2792</v>
      </c>
      <c r="B2780" t="s">
        <v>4825</v>
      </c>
      <c r="C2780" t="s">
        <v>10612</v>
      </c>
      <c r="D2780" t="s">
        <v>353</v>
      </c>
      <c r="E2780" s="2" t="s">
        <v>7855</v>
      </c>
      <c r="F2780" t="s">
        <v>13917</v>
      </c>
      <c r="G2780" s="2" t="s">
        <v>6802</v>
      </c>
      <c r="H2780" t="s">
        <v>13553</v>
      </c>
    </row>
    <row r="2781" spans="1:8" x14ac:dyDescent="0.15">
      <c r="A2781">
        <v>2793</v>
      </c>
      <c r="B2781" t="s">
        <v>4826</v>
      </c>
      <c r="C2781" t="s">
        <v>10613</v>
      </c>
      <c r="D2781" t="s">
        <v>353</v>
      </c>
      <c r="E2781" s="2" t="s">
        <v>7855</v>
      </c>
      <c r="F2781" t="s">
        <v>13907</v>
      </c>
      <c r="G2781" s="2" t="s">
        <v>6980</v>
      </c>
      <c r="H2781" t="s">
        <v>13553</v>
      </c>
    </row>
    <row r="2782" spans="1:8" x14ac:dyDescent="0.15">
      <c r="A2782">
        <v>2794</v>
      </c>
      <c r="B2782" t="s">
        <v>1330</v>
      </c>
      <c r="C2782" t="s">
        <v>10614</v>
      </c>
      <c r="D2782" t="s">
        <v>362</v>
      </c>
      <c r="E2782" s="2" t="s">
        <v>232</v>
      </c>
      <c r="F2782" t="s">
        <v>13934</v>
      </c>
      <c r="G2782" s="2" t="s">
        <v>6662</v>
      </c>
      <c r="H2782" t="s">
        <v>13553</v>
      </c>
    </row>
    <row r="2783" spans="1:8" x14ac:dyDescent="0.15">
      <c r="A2783">
        <v>2795</v>
      </c>
      <c r="B2783" t="s">
        <v>1338</v>
      </c>
      <c r="C2783" t="s">
        <v>10615</v>
      </c>
      <c r="D2783" t="s">
        <v>362</v>
      </c>
      <c r="E2783" s="2" t="s">
        <v>232</v>
      </c>
      <c r="F2783" t="s">
        <v>13934</v>
      </c>
      <c r="G2783" s="2" t="s">
        <v>7490</v>
      </c>
      <c r="H2783" t="s">
        <v>13553</v>
      </c>
    </row>
    <row r="2784" spans="1:8" x14ac:dyDescent="0.15">
      <c r="A2784">
        <v>2796</v>
      </c>
      <c r="B2784" t="s">
        <v>1333</v>
      </c>
      <c r="C2784" t="s">
        <v>10616</v>
      </c>
      <c r="D2784" t="s">
        <v>362</v>
      </c>
      <c r="E2784" s="2" t="s">
        <v>232</v>
      </c>
      <c r="F2784" t="s">
        <v>13938</v>
      </c>
      <c r="G2784" s="2" t="s">
        <v>6333</v>
      </c>
      <c r="H2784" t="s">
        <v>13553</v>
      </c>
    </row>
    <row r="2785" spans="1:8" x14ac:dyDescent="0.15">
      <c r="A2785">
        <v>2797</v>
      </c>
      <c r="B2785" t="s">
        <v>1329</v>
      </c>
      <c r="C2785" t="s">
        <v>10617</v>
      </c>
      <c r="D2785" t="s">
        <v>362</v>
      </c>
      <c r="E2785" s="2" t="s">
        <v>232</v>
      </c>
      <c r="F2785" t="s">
        <v>13932</v>
      </c>
      <c r="G2785" s="2" t="s">
        <v>6265</v>
      </c>
      <c r="H2785" t="s">
        <v>13553</v>
      </c>
    </row>
    <row r="2786" spans="1:8" x14ac:dyDescent="0.15">
      <c r="A2786">
        <v>2798</v>
      </c>
      <c r="B2786" t="s">
        <v>1343</v>
      </c>
      <c r="C2786" t="s">
        <v>10618</v>
      </c>
      <c r="D2786" t="s">
        <v>362</v>
      </c>
      <c r="E2786" s="2" t="s">
        <v>232</v>
      </c>
      <c r="F2786" t="s">
        <v>13913</v>
      </c>
      <c r="G2786" s="2" t="s">
        <v>7524</v>
      </c>
      <c r="H2786" t="s">
        <v>13553</v>
      </c>
    </row>
    <row r="2787" spans="1:8" x14ac:dyDescent="0.15">
      <c r="A2787">
        <v>2799</v>
      </c>
      <c r="B2787" t="s">
        <v>1335</v>
      </c>
      <c r="C2787" t="s">
        <v>10619</v>
      </c>
      <c r="D2787" t="s">
        <v>362</v>
      </c>
      <c r="E2787" s="2" t="s">
        <v>232</v>
      </c>
      <c r="F2787" t="s">
        <v>13933</v>
      </c>
      <c r="G2787" s="2" t="s">
        <v>6385</v>
      </c>
      <c r="H2787" t="s">
        <v>13553</v>
      </c>
    </row>
    <row r="2788" spans="1:8" x14ac:dyDescent="0.15">
      <c r="A2788">
        <v>2800</v>
      </c>
      <c r="B2788" t="s">
        <v>1331</v>
      </c>
      <c r="C2788" t="s">
        <v>10620</v>
      </c>
      <c r="D2788" t="s">
        <v>362</v>
      </c>
      <c r="E2788" s="2" t="s">
        <v>232</v>
      </c>
      <c r="F2788" t="s">
        <v>13929</v>
      </c>
      <c r="G2788" s="2" t="s">
        <v>6386</v>
      </c>
      <c r="H2788" t="s">
        <v>13553</v>
      </c>
    </row>
    <row r="2789" spans="1:8" x14ac:dyDescent="0.15">
      <c r="A2789">
        <v>2801</v>
      </c>
      <c r="B2789" t="s">
        <v>1336</v>
      </c>
      <c r="C2789" t="s">
        <v>10621</v>
      </c>
      <c r="D2789" t="s">
        <v>362</v>
      </c>
      <c r="E2789" s="2" t="s">
        <v>232</v>
      </c>
      <c r="F2789" t="s">
        <v>13937</v>
      </c>
      <c r="G2789" s="2" t="s">
        <v>7525</v>
      </c>
      <c r="H2789" t="s">
        <v>13553</v>
      </c>
    </row>
    <row r="2790" spans="1:8" x14ac:dyDescent="0.15">
      <c r="A2790">
        <v>2802</v>
      </c>
      <c r="B2790" t="s">
        <v>1332</v>
      </c>
      <c r="C2790" t="s">
        <v>10622</v>
      </c>
      <c r="D2790" t="s">
        <v>362</v>
      </c>
      <c r="E2790" s="2" t="s">
        <v>232</v>
      </c>
      <c r="F2790" t="s">
        <v>13921</v>
      </c>
      <c r="G2790" s="2" t="s">
        <v>6283</v>
      </c>
      <c r="H2790" t="s">
        <v>13553</v>
      </c>
    </row>
    <row r="2791" spans="1:8" x14ac:dyDescent="0.15">
      <c r="A2791">
        <v>2803</v>
      </c>
      <c r="B2791" t="s">
        <v>1334</v>
      </c>
      <c r="C2791" t="s">
        <v>10623</v>
      </c>
      <c r="D2791" t="s">
        <v>362</v>
      </c>
      <c r="E2791" s="2" t="s">
        <v>232</v>
      </c>
      <c r="F2791" t="s">
        <v>13915</v>
      </c>
      <c r="G2791" s="2" t="s">
        <v>7242</v>
      </c>
      <c r="H2791" t="s">
        <v>13553</v>
      </c>
    </row>
    <row r="2792" spans="1:8" x14ac:dyDescent="0.15">
      <c r="A2792">
        <v>2804</v>
      </c>
      <c r="B2792" t="s">
        <v>1340</v>
      </c>
      <c r="C2792" t="s">
        <v>10624</v>
      </c>
      <c r="D2792" t="s">
        <v>362</v>
      </c>
      <c r="E2792" s="2" t="s">
        <v>232</v>
      </c>
      <c r="F2792" t="s">
        <v>13917</v>
      </c>
      <c r="G2792" s="2" t="s">
        <v>6386</v>
      </c>
      <c r="H2792" t="s">
        <v>13553</v>
      </c>
    </row>
    <row r="2793" spans="1:8" x14ac:dyDescent="0.15">
      <c r="A2793">
        <v>2805</v>
      </c>
      <c r="B2793" t="s">
        <v>1341</v>
      </c>
      <c r="C2793" t="s">
        <v>10625</v>
      </c>
      <c r="D2793" t="s">
        <v>362</v>
      </c>
      <c r="E2793" s="2" t="s">
        <v>232</v>
      </c>
      <c r="F2793" t="s">
        <v>13911</v>
      </c>
      <c r="G2793" s="2" t="s">
        <v>6264</v>
      </c>
      <c r="H2793" t="s">
        <v>13553</v>
      </c>
    </row>
    <row r="2794" spans="1:8" x14ac:dyDescent="0.15">
      <c r="A2794">
        <v>2806</v>
      </c>
      <c r="B2794" t="s">
        <v>1337</v>
      </c>
      <c r="C2794" t="s">
        <v>10626</v>
      </c>
      <c r="D2794" t="s">
        <v>362</v>
      </c>
      <c r="E2794" s="2" t="s">
        <v>232</v>
      </c>
      <c r="F2794" t="s">
        <v>13919</v>
      </c>
      <c r="G2794" s="2" t="s">
        <v>6370</v>
      </c>
      <c r="H2794" t="s">
        <v>13553</v>
      </c>
    </row>
    <row r="2795" spans="1:8" x14ac:dyDescent="0.15">
      <c r="A2795">
        <v>2807</v>
      </c>
      <c r="B2795" t="s">
        <v>1339</v>
      </c>
      <c r="C2795" t="s">
        <v>10627</v>
      </c>
      <c r="D2795" t="s">
        <v>362</v>
      </c>
      <c r="E2795" s="2" t="s">
        <v>232</v>
      </c>
      <c r="F2795" t="s">
        <v>13917</v>
      </c>
      <c r="G2795" s="2" t="s">
        <v>6913</v>
      </c>
      <c r="H2795" t="s">
        <v>13553</v>
      </c>
    </row>
    <row r="2796" spans="1:8" x14ac:dyDescent="0.15">
      <c r="A2796">
        <v>2808</v>
      </c>
      <c r="B2796" t="s">
        <v>1328</v>
      </c>
      <c r="C2796" t="s">
        <v>10628</v>
      </c>
      <c r="D2796" t="s">
        <v>362</v>
      </c>
      <c r="E2796" s="2" t="s">
        <v>232</v>
      </c>
      <c r="F2796" t="s">
        <v>13915</v>
      </c>
      <c r="G2796" s="2" t="s">
        <v>7526</v>
      </c>
      <c r="H2796" t="s">
        <v>13553</v>
      </c>
    </row>
    <row r="2797" spans="1:8" x14ac:dyDescent="0.15">
      <c r="A2797">
        <v>2809</v>
      </c>
      <c r="B2797" t="s">
        <v>1342</v>
      </c>
      <c r="C2797" t="s">
        <v>10629</v>
      </c>
      <c r="D2797" t="s">
        <v>362</v>
      </c>
      <c r="E2797" s="2" t="s">
        <v>232</v>
      </c>
      <c r="F2797" t="s">
        <v>13909</v>
      </c>
      <c r="G2797" s="2" t="s">
        <v>6241</v>
      </c>
      <c r="H2797" t="s">
        <v>13553</v>
      </c>
    </row>
    <row r="2798" spans="1:8" x14ac:dyDescent="0.15">
      <c r="A2798">
        <v>2810</v>
      </c>
      <c r="B2798" t="s">
        <v>3153</v>
      </c>
      <c r="C2798" t="s">
        <v>10630</v>
      </c>
      <c r="D2798" t="s">
        <v>362</v>
      </c>
      <c r="E2798" s="2" t="s">
        <v>232</v>
      </c>
      <c r="F2798" t="s">
        <v>13909</v>
      </c>
      <c r="G2798" s="2" t="s">
        <v>7527</v>
      </c>
      <c r="H2798" t="s">
        <v>13553</v>
      </c>
    </row>
    <row r="2799" spans="1:8" x14ac:dyDescent="0.15">
      <c r="A2799">
        <v>2811</v>
      </c>
      <c r="B2799" t="s">
        <v>1344</v>
      </c>
      <c r="C2799" t="s">
        <v>10631</v>
      </c>
      <c r="D2799" t="s">
        <v>362</v>
      </c>
      <c r="E2799" s="2" t="s">
        <v>231</v>
      </c>
      <c r="F2799" t="s">
        <v>13942</v>
      </c>
      <c r="G2799" s="2" t="s">
        <v>7026</v>
      </c>
      <c r="H2799" t="s">
        <v>13553</v>
      </c>
    </row>
    <row r="2800" spans="1:8" x14ac:dyDescent="0.15">
      <c r="A2800">
        <v>2812</v>
      </c>
      <c r="B2800" t="s">
        <v>1345</v>
      </c>
      <c r="C2800" t="s">
        <v>10632</v>
      </c>
      <c r="D2800" t="s">
        <v>362</v>
      </c>
      <c r="E2800" s="2" t="s">
        <v>231</v>
      </c>
      <c r="F2800" t="s">
        <v>13922</v>
      </c>
      <c r="G2800" s="2" t="s">
        <v>7509</v>
      </c>
      <c r="H2800" t="s">
        <v>13553</v>
      </c>
    </row>
    <row r="2801" spans="1:8" x14ac:dyDescent="0.15">
      <c r="A2801">
        <v>2813</v>
      </c>
      <c r="B2801" t="s">
        <v>3154</v>
      </c>
      <c r="C2801" t="s">
        <v>10633</v>
      </c>
      <c r="D2801" t="s">
        <v>362</v>
      </c>
      <c r="E2801" s="2" t="s">
        <v>231</v>
      </c>
      <c r="F2801" t="s">
        <v>13921</v>
      </c>
      <c r="G2801" s="2" t="s">
        <v>6493</v>
      </c>
      <c r="H2801" t="s">
        <v>13553</v>
      </c>
    </row>
    <row r="2802" spans="1:8" x14ac:dyDescent="0.15">
      <c r="A2802">
        <v>2814</v>
      </c>
      <c r="B2802" t="s">
        <v>2555</v>
      </c>
      <c r="C2802" t="s">
        <v>10634</v>
      </c>
      <c r="D2802" t="s">
        <v>362</v>
      </c>
      <c r="E2802" s="2" t="s">
        <v>231</v>
      </c>
      <c r="F2802" t="s">
        <v>13944</v>
      </c>
      <c r="G2802" s="2" t="s">
        <v>7209</v>
      </c>
      <c r="H2802" t="s">
        <v>13553</v>
      </c>
    </row>
    <row r="2803" spans="1:8" x14ac:dyDescent="0.15">
      <c r="A2803">
        <v>2815</v>
      </c>
      <c r="B2803" t="s">
        <v>1346</v>
      </c>
      <c r="C2803" t="s">
        <v>10635</v>
      </c>
      <c r="D2803" t="s">
        <v>362</v>
      </c>
      <c r="E2803" s="2" t="s">
        <v>231</v>
      </c>
      <c r="F2803" t="s">
        <v>13936</v>
      </c>
      <c r="G2803" s="2" t="s">
        <v>6395</v>
      </c>
      <c r="H2803" t="s">
        <v>13553</v>
      </c>
    </row>
    <row r="2804" spans="1:8" x14ac:dyDescent="0.15">
      <c r="A2804">
        <v>2816</v>
      </c>
      <c r="B2804" t="s">
        <v>1347</v>
      </c>
      <c r="C2804" t="s">
        <v>10636</v>
      </c>
      <c r="D2804" t="s">
        <v>362</v>
      </c>
      <c r="E2804" s="2" t="s">
        <v>231</v>
      </c>
      <c r="F2804" t="s">
        <v>13922</v>
      </c>
      <c r="G2804" s="2" t="s">
        <v>7528</v>
      </c>
      <c r="H2804" t="s">
        <v>13553</v>
      </c>
    </row>
    <row r="2805" spans="1:8" x14ac:dyDescent="0.15">
      <c r="A2805">
        <v>2817</v>
      </c>
      <c r="B2805" t="s">
        <v>2561</v>
      </c>
      <c r="C2805" t="s">
        <v>10637</v>
      </c>
      <c r="D2805" t="s">
        <v>362</v>
      </c>
      <c r="E2805" s="2" t="s">
        <v>231</v>
      </c>
      <c r="F2805" t="s">
        <v>13922</v>
      </c>
      <c r="G2805" s="2" t="s">
        <v>7362</v>
      </c>
      <c r="H2805" t="s">
        <v>13553</v>
      </c>
    </row>
    <row r="2806" spans="1:8" x14ac:dyDescent="0.15">
      <c r="A2806">
        <v>2818</v>
      </c>
      <c r="B2806" t="s">
        <v>3155</v>
      </c>
      <c r="C2806" t="s">
        <v>10638</v>
      </c>
      <c r="D2806" t="s">
        <v>362</v>
      </c>
      <c r="E2806" s="2" t="s">
        <v>231</v>
      </c>
      <c r="F2806" t="s">
        <v>13934</v>
      </c>
      <c r="G2806" s="2" t="s">
        <v>7091</v>
      </c>
      <c r="H2806" t="s">
        <v>13553</v>
      </c>
    </row>
    <row r="2807" spans="1:8" x14ac:dyDescent="0.15">
      <c r="A2807">
        <v>2819</v>
      </c>
      <c r="B2807" t="s">
        <v>2552</v>
      </c>
      <c r="C2807" t="s">
        <v>10639</v>
      </c>
      <c r="D2807" t="s">
        <v>362</v>
      </c>
      <c r="E2807" s="2" t="s">
        <v>231</v>
      </c>
      <c r="F2807" t="s">
        <v>13933</v>
      </c>
      <c r="G2807" s="2" t="s">
        <v>7008</v>
      </c>
      <c r="H2807" t="s">
        <v>13553</v>
      </c>
    </row>
    <row r="2808" spans="1:8" x14ac:dyDescent="0.15">
      <c r="A2808">
        <v>2820</v>
      </c>
      <c r="B2808" t="s">
        <v>2558</v>
      </c>
      <c r="C2808" t="s">
        <v>10640</v>
      </c>
      <c r="D2808" t="s">
        <v>362</v>
      </c>
      <c r="E2808" s="2" t="s">
        <v>231</v>
      </c>
      <c r="F2808" t="s">
        <v>13909</v>
      </c>
      <c r="G2808" s="2" t="s">
        <v>6260</v>
      </c>
      <c r="H2808" t="s">
        <v>13553</v>
      </c>
    </row>
    <row r="2809" spans="1:8" x14ac:dyDescent="0.15">
      <c r="A2809">
        <v>2821</v>
      </c>
      <c r="B2809" t="s">
        <v>3156</v>
      </c>
      <c r="C2809" t="s">
        <v>10641</v>
      </c>
      <c r="D2809" t="s">
        <v>362</v>
      </c>
      <c r="E2809" s="2" t="s">
        <v>231</v>
      </c>
      <c r="F2809" t="s">
        <v>13927</v>
      </c>
      <c r="G2809" s="2" t="s">
        <v>7209</v>
      </c>
      <c r="H2809" t="s">
        <v>13553</v>
      </c>
    </row>
    <row r="2810" spans="1:8" x14ac:dyDescent="0.15">
      <c r="A2810">
        <v>2822</v>
      </c>
      <c r="B2810" t="s">
        <v>2559</v>
      </c>
      <c r="C2810" t="s">
        <v>10642</v>
      </c>
      <c r="D2810" t="s">
        <v>362</v>
      </c>
      <c r="E2810" s="2" t="s">
        <v>231</v>
      </c>
      <c r="F2810" t="s">
        <v>13935</v>
      </c>
      <c r="G2810" s="2" t="s">
        <v>6400</v>
      </c>
      <c r="H2810" t="s">
        <v>13553</v>
      </c>
    </row>
    <row r="2811" spans="1:8" x14ac:dyDescent="0.15">
      <c r="A2811">
        <v>2823</v>
      </c>
      <c r="B2811" t="s">
        <v>2557</v>
      </c>
      <c r="C2811" t="s">
        <v>10643</v>
      </c>
      <c r="D2811" t="s">
        <v>362</v>
      </c>
      <c r="E2811" s="2" t="s">
        <v>231</v>
      </c>
      <c r="F2811" t="s">
        <v>13919</v>
      </c>
      <c r="G2811" s="2" t="s">
        <v>6727</v>
      </c>
      <c r="H2811" t="s">
        <v>13553</v>
      </c>
    </row>
    <row r="2812" spans="1:8" x14ac:dyDescent="0.15">
      <c r="A2812">
        <v>2824</v>
      </c>
      <c r="B2812" t="s">
        <v>2553</v>
      </c>
      <c r="C2812" t="s">
        <v>10644</v>
      </c>
      <c r="D2812" t="s">
        <v>362</v>
      </c>
      <c r="E2812" s="2" t="s">
        <v>231</v>
      </c>
      <c r="F2812" t="s">
        <v>13938</v>
      </c>
      <c r="G2812" s="2" t="s">
        <v>7529</v>
      </c>
      <c r="H2812" t="s">
        <v>13553</v>
      </c>
    </row>
    <row r="2813" spans="1:8" x14ac:dyDescent="0.15">
      <c r="A2813">
        <v>2825</v>
      </c>
      <c r="B2813" t="s">
        <v>2556</v>
      </c>
      <c r="C2813" t="s">
        <v>10645</v>
      </c>
      <c r="D2813" t="s">
        <v>362</v>
      </c>
      <c r="E2813" s="2" t="s">
        <v>231</v>
      </c>
      <c r="F2813" t="s">
        <v>13937</v>
      </c>
      <c r="G2813" s="2" t="s">
        <v>6584</v>
      </c>
      <c r="H2813" t="s">
        <v>13553</v>
      </c>
    </row>
    <row r="2814" spans="1:8" x14ac:dyDescent="0.15">
      <c r="A2814">
        <v>2826</v>
      </c>
      <c r="B2814" t="s">
        <v>2554</v>
      </c>
      <c r="C2814" t="s">
        <v>10646</v>
      </c>
      <c r="D2814" t="s">
        <v>362</v>
      </c>
      <c r="E2814" s="2" t="s">
        <v>231</v>
      </c>
      <c r="F2814" t="s">
        <v>13933</v>
      </c>
      <c r="G2814" s="2" t="s">
        <v>7438</v>
      </c>
      <c r="H2814" t="s">
        <v>13553</v>
      </c>
    </row>
    <row r="2815" spans="1:8" x14ac:dyDescent="0.15">
      <c r="A2815">
        <v>2827</v>
      </c>
      <c r="B2815" t="s">
        <v>2560</v>
      </c>
      <c r="C2815" t="s">
        <v>10647</v>
      </c>
      <c r="D2815" t="s">
        <v>362</v>
      </c>
      <c r="E2815" s="2" t="s">
        <v>231</v>
      </c>
      <c r="F2815" t="s">
        <v>13944</v>
      </c>
      <c r="G2815" s="2" t="s">
        <v>6322</v>
      </c>
      <c r="H2815" t="s">
        <v>13553</v>
      </c>
    </row>
    <row r="2816" spans="1:8" x14ac:dyDescent="0.15">
      <c r="A2816">
        <v>2828</v>
      </c>
      <c r="B2816" t="s">
        <v>3157</v>
      </c>
      <c r="C2816" t="s">
        <v>10648</v>
      </c>
      <c r="D2816" t="s">
        <v>362</v>
      </c>
      <c r="E2816" s="2" t="s">
        <v>230</v>
      </c>
      <c r="F2816" t="s">
        <v>13906</v>
      </c>
      <c r="G2816" s="2" t="s">
        <v>7058</v>
      </c>
      <c r="H2816" t="s">
        <v>13553</v>
      </c>
    </row>
    <row r="2817" spans="1:8" x14ac:dyDescent="0.15">
      <c r="A2817">
        <v>2829</v>
      </c>
      <c r="B2817" t="s">
        <v>4827</v>
      </c>
      <c r="C2817" t="s">
        <v>10649</v>
      </c>
      <c r="D2817" t="s">
        <v>362</v>
      </c>
      <c r="E2817" s="2" t="s">
        <v>230</v>
      </c>
      <c r="F2817" t="s">
        <v>13912</v>
      </c>
      <c r="G2817" s="2" t="s">
        <v>7152</v>
      </c>
      <c r="H2817" t="s">
        <v>13553</v>
      </c>
    </row>
    <row r="2818" spans="1:8" x14ac:dyDescent="0.15">
      <c r="A2818">
        <v>2830</v>
      </c>
      <c r="B2818" t="s">
        <v>3158</v>
      </c>
      <c r="C2818" t="s">
        <v>10650</v>
      </c>
      <c r="D2818" t="s">
        <v>362</v>
      </c>
      <c r="E2818" s="2" t="s">
        <v>230</v>
      </c>
      <c r="F2818" t="s">
        <v>13922</v>
      </c>
      <c r="G2818" s="2" t="s">
        <v>7062</v>
      </c>
      <c r="H2818" t="s">
        <v>13553</v>
      </c>
    </row>
    <row r="2819" spans="1:8" x14ac:dyDescent="0.15">
      <c r="A2819">
        <v>2831</v>
      </c>
      <c r="B2819" t="s">
        <v>3159</v>
      </c>
      <c r="C2819" t="s">
        <v>10651</v>
      </c>
      <c r="D2819" t="s">
        <v>362</v>
      </c>
      <c r="E2819" s="2" t="s">
        <v>230</v>
      </c>
      <c r="F2819" t="s">
        <v>13946</v>
      </c>
      <c r="G2819" s="2" t="s">
        <v>6554</v>
      </c>
      <c r="H2819" t="s">
        <v>13553</v>
      </c>
    </row>
    <row r="2820" spans="1:8" x14ac:dyDescent="0.15">
      <c r="A2820">
        <v>2832</v>
      </c>
      <c r="B2820" t="s">
        <v>3160</v>
      </c>
      <c r="C2820" t="s">
        <v>10652</v>
      </c>
      <c r="D2820" t="s">
        <v>362</v>
      </c>
      <c r="E2820" s="2" t="s">
        <v>230</v>
      </c>
      <c r="F2820" t="s">
        <v>13943</v>
      </c>
      <c r="G2820" s="2" t="s">
        <v>6433</v>
      </c>
      <c r="H2820" t="s">
        <v>13553</v>
      </c>
    </row>
    <row r="2821" spans="1:8" x14ac:dyDescent="0.15">
      <c r="A2821">
        <v>2833</v>
      </c>
      <c r="B2821" t="s">
        <v>3161</v>
      </c>
      <c r="C2821" t="s">
        <v>10653</v>
      </c>
      <c r="D2821" t="s">
        <v>362</v>
      </c>
      <c r="E2821" s="2" t="s">
        <v>230</v>
      </c>
      <c r="F2821" t="s">
        <v>13934</v>
      </c>
      <c r="G2821" s="2" t="s">
        <v>7381</v>
      </c>
      <c r="H2821" t="s">
        <v>13553</v>
      </c>
    </row>
    <row r="2822" spans="1:8" x14ac:dyDescent="0.15">
      <c r="A2822">
        <v>2834</v>
      </c>
      <c r="B2822" t="s">
        <v>3162</v>
      </c>
      <c r="C2822" t="s">
        <v>10654</v>
      </c>
      <c r="D2822" t="s">
        <v>362</v>
      </c>
      <c r="E2822" s="2" t="s">
        <v>230</v>
      </c>
      <c r="F2822" t="s">
        <v>13915</v>
      </c>
      <c r="G2822" s="2" t="s">
        <v>6554</v>
      </c>
      <c r="H2822" t="s">
        <v>13553</v>
      </c>
    </row>
    <row r="2823" spans="1:8" x14ac:dyDescent="0.15">
      <c r="A2823">
        <v>2835</v>
      </c>
      <c r="B2823" t="s">
        <v>3163</v>
      </c>
      <c r="C2823" t="s">
        <v>10655</v>
      </c>
      <c r="D2823" t="s">
        <v>362</v>
      </c>
      <c r="E2823" s="2" t="s">
        <v>230</v>
      </c>
      <c r="F2823" t="s">
        <v>13942</v>
      </c>
      <c r="G2823" s="2" t="s">
        <v>7009</v>
      </c>
      <c r="H2823" t="s">
        <v>13553</v>
      </c>
    </row>
    <row r="2824" spans="1:8" x14ac:dyDescent="0.15">
      <c r="A2824">
        <v>2836</v>
      </c>
      <c r="B2824" t="s">
        <v>3164</v>
      </c>
      <c r="C2824" t="s">
        <v>10656</v>
      </c>
      <c r="D2824" t="s">
        <v>362</v>
      </c>
      <c r="E2824" s="2" t="s">
        <v>230</v>
      </c>
      <c r="F2824" t="s">
        <v>13936</v>
      </c>
      <c r="G2824" s="2" t="s">
        <v>6350</v>
      </c>
      <c r="H2824" t="s">
        <v>13553</v>
      </c>
    </row>
    <row r="2825" spans="1:8" x14ac:dyDescent="0.15">
      <c r="A2825">
        <v>2837</v>
      </c>
      <c r="B2825" t="s">
        <v>3166</v>
      </c>
      <c r="C2825" t="s">
        <v>10657</v>
      </c>
      <c r="D2825" t="s">
        <v>362</v>
      </c>
      <c r="E2825" s="2" t="s">
        <v>230</v>
      </c>
      <c r="F2825" t="s">
        <v>13933</v>
      </c>
      <c r="G2825" s="2" t="s">
        <v>7412</v>
      </c>
      <c r="H2825" t="s">
        <v>13553</v>
      </c>
    </row>
    <row r="2826" spans="1:8" x14ac:dyDescent="0.15">
      <c r="A2826">
        <v>2838</v>
      </c>
      <c r="B2826" t="s">
        <v>3165</v>
      </c>
      <c r="C2826" t="s">
        <v>7974</v>
      </c>
      <c r="D2826" t="s">
        <v>362</v>
      </c>
      <c r="E2826" s="2" t="s">
        <v>230</v>
      </c>
      <c r="F2826" t="s">
        <v>13933</v>
      </c>
      <c r="G2826" s="2" t="s">
        <v>6939</v>
      </c>
      <c r="H2826" t="s">
        <v>13553</v>
      </c>
    </row>
    <row r="2827" spans="1:8" x14ac:dyDescent="0.15">
      <c r="A2827">
        <v>2839</v>
      </c>
      <c r="B2827" t="s">
        <v>3167</v>
      </c>
      <c r="C2827" t="s">
        <v>10658</v>
      </c>
      <c r="D2827" t="s">
        <v>362</v>
      </c>
      <c r="E2827" s="2" t="s">
        <v>230</v>
      </c>
      <c r="F2827" t="s">
        <v>13915</v>
      </c>
      <c r="G2827" s="2" t="s">
        <v>6898</v>
      </c>
      <c r="H2827" t="s">
        <v>13553</v>
      </c>
    </row>
    <row r="2828" spans="1:8" x14ac:dyDescent="0.15">
      <c r="A2828">
        <v>2840</v>
      </c>
      <c r="B2828" t="s">
        <v>4067</v>
      </c>
      <c r="C2828" t="s">
        <v>8665</v>
      </c>
      <c r="D2828" t="s">
        <v>362</v>
      </c>
      <c r="E2828" s="2" t="s">
        <v>230</v>
      </c>
      <c r="F2828" t="s">
        <v>13910</v>
      </c>
      <c r="G2828" s="2" t="s">
        <v>6931</v>
      </c>
      <c r="H2828" t="s">
        <v>13553</v>
      </c>
    </row>
    <row r="2829" spans="1:8" x14ac:dyDescent="0.15">
      <c r="A2829">
        <v>2841</v>
      </c>
      <c r="B2829" t="s">
        <v>4068</v>
      </c>
      <c r="C2829" t="s">
        <v>10659</v>
      </c>
      <c r="D2829" t="s">
        <v>362</v>
      </c>
      <c r="E2829" s="2" t="s">
        <v>230</v>
      </c>
      <c r="F2829" t="s">
        <v>13922</v>
      </c>
      <c r="G2829" s="2" t="s">
        <v>6867</v>
      </c>
      <c r="H2829" t="s">
        <v>13553</v>
      </c>
    </row>
    <row r="2830" spans="1:8" x14ac:dyDescent="0.15">
      <c r="A2830">
        <v>2842</v>
      </c>
      <c r="B2830" t="s">
        <v>4066</v>
      </c>
      <c r="C2830" t="s">
        <v>10660</v>
      </c>
      <c r="D2830" t="s">
        <v>362</v>
      </c>
      <c r="E2830" s="2" t="s">
        <v>230</v>
      </c>
      <c r="F2830" t="s">
        <v>13938</v>
      </c>
      <c r="G2830" s="2" t="s">
        <v>7404</v>
      </c>
      <c r="H2830" t="s">
        <v>13553</v>
      </c>
    </row>
    <row r="2831" spans="1:8" x14ac:dyDescent="0.15">
      <c r="A2831">
        <v>2843</v>
      </c>
      <c r="B2831" t="s">
        <v>4064</v>
      </c>
      <c r="C2831" t="s">
        <v>10661</v>
      </c>
      <c r="D2831" t="s">
        <v>362</v>
      </c>
      <c r="E2831" s="2" t="s">
        <v>230</v>
      </c>
      <c r="F2831" t="s">
        <v>13937</v>
      </c>
      <c r="G2831" s="2" t="s">
        <v>6639</v>
      </c>
      <c r="H2831" t="s">
        <v>13553</v>
      </c>
    </row>
    <row r="2832" spans="1:8" x14ac:dyDescent="0.15">
      <c r="A2832">
        <v>2844</v>
      </c>
      <c r="B2832" t="s">
        <v>4065</v>
      </c>
      <c r="C2832" t="s">
        <v>10662</v>
      </c>
      <c r="D2832" t="s">
        <v>362</v>
      </c>
      <c r="E2832" s="2" t="s">
        <v>230</v>
      </c>
      <c r="F2832" t="s">
        <v>13913</v>
      </c>
      <c r="G2832" s="2" t="s">
        <v>6353</v>
      </c>
      <c r="H2832" t="s">
        <v>13553</v>
      </c>
    </row>
    <row r="2833" spans="1:8" x14ac:dyDescent="0.15">
      <c r="A2833">
        <v>2845</v>
      </c>
      <c r="B2833" t="s">
        <v>4828</v>
      </c>
      <c r="C2833" t="s">
        <v>10663</v>
      </c>
      <c r="D2833" t="s">
        <v>362</v>
      </c>
      <c r="E2833" s="2" t="s">
        <v>230</v>
      </c>
      <c r="F2833" t="s">
        <v>13917</v>
      </c>
      <c r="G2833" s="2" t="s">
        <v>6737</v>
      </c>
      <c r="H2833" t="s">
        <v>13553</v>
      </c>
    </row>
    <row r="2834" spans="1:8" x14ac:dyDescent="0.15">
      <c r="A2834">
        <v>2846</v>
      </c>
      <c r="B2834" t="s">
        <v>4829</v>
      </c>
      <c r="C2834" t="s">
        <v>4829</v>
      </c>
      <c r="D2834" t="s">
        <v>362</v>
      </c>
      <c r="E2834" s="2" t="s">
        <v>230</v>
      </c>
      <c r="F2834" t="s">
        <v>13917</v>
      </c>
      <c r="G2834" s="2" t="s">
        <v>7248</v>
      </c>
      <c r="H2834" t="s">
        <v>13554</v>
      </c>
    </row>
    <row r="2835" spans="1:8" x14ac:dyDescent="0.15">
      <c r="A2835">
        <v>2847</v>
      </c>
      <c r="B2835" t="s">
        <v>4830</v>
      </c>
      <c r="C2835" t="s">
        <v>10664</v>
      </c>
      <c r="D2835" t="s">
        <v>362</v>
      </c>
      <c r="E2835" s="2" t="s">
        <v>230</v>
      </c>
      <c r="F2835" t="s">
        <v>13917</v>
      </c>
      <c r="G2835" s="2" t="s">
        <v>6504</v>
      </c>
      <c r="H2835" t="s">
        <v>13554</v>
      </c>
    </row>
    <row r="2836" spans="1:8" x14ac:dyDescent="0.15">
      <c r="A2836">
        <v>2848</v>
      </c>
      <c r="B2836" t="s">
        <v>4831</v>
      </c>
      <c r="C2836" t="s">
        <v>10665</v>
      </c>
      <c r="D2836" t="s">
        <v>362</v>
      </c>
      <c r="E2836" s="2" t="s">
        <v>7855</v>
      </c>
      <c r="F2836" t="s">
        <v>13951</v>
      </c>
      <c r="G2836" s="2" t="s">
        <v>7530</v>
      </c>
      <c r="H2836" t="s">
        <v>13553</v>
      </c>
    </row>
    <row r="2837" spans="1:8" x14ac:dyDescent="0.15">
      <c r="A2837">
        <v>2849</v>
      </c>
      <c r="B2837" t="s">
        <v>4832</v>
      </c>
      <c r="C2837" t="s">
        <v>10666</v>
      </c>
      <c r="D2837" t="s">
        <v>362</v>
      </c>
      <c r="E2837" s="2" t="s">
        <v>7855</v>
      </c>
      <c r="F2837" t="s">
        <v>13934</v>
      </c>
      <c r="G2837" s="2" t="s">
        <v>6530</v>
      </c>
      <c r="H2837" t="s">
        <v>13553</v>
      </c>
    </row>
    <row r="2838" spans="1:8" x14ac:dyDescent="0.15">
      <c r="A2838">
        <v>2850</v>
      </c>
      <c r="B2838" t="s">
        <v>4833</v>
      </c>
      <c r="C2838" t="s">
        <v>10667</v>
      </c>
      <c r="D2838" t="s">
        <v>362</v>
      </c>
      <c r="E2838" s="2" t="s">
        <v>7855</v>
      </c>
      <c r="F2838" t="s">
        <v>13939</v>
      </c>
      <c r="G2838" s="2" t="s">
        <v>6450</v>
      </c>
      <c r="H2838" t="s">
        <v>13553</v>
      </c>
    </row>
    <row r="2839" spans="1:8" x14ac:dyDescent="0.15">
      <c r="A2839">
        <v>2851</v>
      </c>
      <c r="B2839" t="s">
        <v>4834</v>
      </c>
      <c r="C2839" t="s">
        <v>10668</v>
      </c>
      <c r="D2839" t="s">
        <v>362</v>
      </c>
      <c r="E2839" s="2" t="s">
        <v>7855</v>
      </c>
      <c r="F2839" t="s">
        <v>13915</v>
      </c>
      <c r="G2839" s="2" t="s">
        <v>7531</v>
      </c>
      <c r="H2839" t="s">
        <v>13553</v>
      </c>
    </row>
    <row r="2840" spans="1:8" x14ac:dyDescent="0.15">
      <c r="A2840">
        <v>2852</v>
      </c>
      <c r="B2840" t="s">
        <v>4835</v>
      </c>
      <c r="C2840" t="s">
        <v>10669</v>
      </c>
      <c r="D2840" t="s">
        <v>362</v>
      </c>
      <c r="E2840" s="2" t="s">
        <v>7855</v>
      </c>
      <c r="F2840" t="s">
        <v>13915</v>
      </c>
      <c r="G2840" s="2" t="s">
        <v>6449</v>
      </c>
      <c r="H2840" t="s">
        <v>13553</v>
      </c>
    </row>
    <row r="2841" spans="1:8" x14ac:dyDescent="0.15">
      <c r="A2841">
        <v>2853</v>
      </c>
      <c r="B2841" t="s">
        <v>4836</v>
      </c>
      <c r="C2841" t="s">
        <v>10670</v>
      </c>
      <c r="D2841" t="s">
        <v>362</v>
      </c>
      <c r="E2841" s="2" t="s">
        <v>7855</v>
      </c>
      <c r="F2841" t="s">
        <v>13915</v>
      </c>
      <c r="G2841" s="2" t="s">
        <v>6657</v>
      </c>
      <c r="H2841" t="s">
        <v>13553</v>
      </c>
    </row>
    <row r="2842" spans="1:8" x14ac:dyDescent="0.15">
      <c r="A2842">
        <v>2854</v>
      </c>
      <c r="B2842" t="s">
        <v>4837</v>
      </c>
      <c r="C2842" t="s">
        <v>10671</v>
      </c>
      <c r="D2842" t="s">
        <v>362</v>
      </c>
      <c r="E2842" s="2" t="s">
        <v>7855</v>
      </c>
      <c r="F2842" t="s">
        <v>13946</v>
      </c>
      <c r="G2842" s="2" t="s">
        <v>6440</v>
      </c>
      <c r="H2842" t="s">
        <v>13553</v>
      </c>
    </row>
    <row r="2843" spans="1:8" x14ac:dyDescent="0.15">
      <c r="A2843">
        <v>2855</v>
      </c>
      <c r="B2843" t="s">
        <v>4838</v>
      </c>
      <c r="C2843" t="s">
        <v>10672</v>
      </c>
      <c r="D2843" t="s">
        <v>362</v>
      </c>
      <c r="E2843" s="2" t="s">
        <v>7855</v>
      </c>
      <c r="F2843" t="s">
        <v>13914</v>
      </c>
      <c r="G2843" s="2" t="s">
        <v>7532</v>
      </c>
      <c r="H2843" t="s">
        <v>13553</v>
      </c>
    </row>
    <row r="2844" spans="1:8" x14ac:dyDescent="0.15">
      <c r="A2844">
        <v>2856</v>
      </c>
      <c r="B2844" t="s">
        <v>4839</v>
      </c>
      <c r="C2844" t="s">
        <v>10673</v>
      </c>
      <c r="D2844" t="s">
        <v>362</v>
      </c>
      <c r="E2844" s="2" t="s">
        <v>7855</v>
      </c>
      <c r="F2844" t="s">
        <v>13921</v>
      </c>
      <c r="G2844" s="2" t="s">
        <v>7075</v>
      </c>
      <c r="H2844" t="s">
        <v>13553</v>
      </c>
    </row>
    <row r="2845" spans="1:8" x14ac:dyDescent="0.15">
      <c r="A2845">
        <v>2857</v>
      </c>
      <c r="B2845" t="s">
        <v>4840</v>
      </c>
      <c r="C2845" t="s">
        <v>10674</v>
      </c>
      <c r="D2845" t="s">
        <v>362</v>
      </c>
      <c r="E2845" s="2" t="s">
        <v>7855</v>
      </c>
      <c r="F2845" t="s">
        <v>13944</v>
      </c>
      <c r="G2845" s="2" t="s">
        <v>6660</v>
      </c>
      <c r="H2845" t="s">
        <v>13553</v>
      </c>
    </row>
    <row r="2846" spans="1:8" x14ac:dyDescent="0.15">
      <c r="A2846">
        <v>2858</v>
      </c>
      <c r="B2846" t="s">
        <v>4841</v>
      </c>
      <c r="C2846" t="s">
        <v>10675</v>
      </c>
      <c r="D2846" t="s">
        <v>362</v>
      </c>
      <c r="E2846" s="2" t="s">
        <v>7855</v>
      </c>
      <c r="F2846" t="s">
        <v>13938</v>
      </c>
      <c r="G2846" s="2" t="s">
        <v>7533</v>
      </c>
      <c r="H2846" t="s">
        <v>13553</v>
      </c>
    </row>
    <row r="2847" spans="1:8" x14ac:dyDescent="0.15">
      <c r="A2847">
        <v>2859</v>
      </c>
      <c r="B2847" t="s">
        <v>4842</v>
      </c>
      <c r="C2847" t="s">
        <v>10676</v>
      </c>
      <c r="D2847" t="s">
        <v>362</v>
      </c>
      <c r="E2847" s="2" t="s">
        <v>7855</v>
      </c>
      <c r="F2847" t="s">
        <v>13910</v>
      </c>
      <c r="G2847" s="2" t="s">
        <v>7069</v>
      </c>
      <c r="H2847" t="s">
        <v>13553</v>
      </c>
    </row>
    <row r="2848" spans="1:8" x14ac:dyDescent="0.15">
      <c r="A2848">
        <v>2860</v>
      </c>
      <c r="B2848" t="s">
        <v>4843</v>
      </c>
      <c r="C2848" t="s">
        <v>10677</v>
      </c>
      <c r="D2848" t="s">
        <v>362</v>
      </c>
      <c r="E2848" s="2" t="s">
        <v>7855</v>
      </c>
      <c r="F2848" t="s">
        <v>13920</v>
      </c>
      <c r="G2848" s="2" t="s">
        <v>7534</v>
      </c>
      <c r="H2848" t="s">
        <v>13553</v>
      </c>
    </row>
    <row r="2849" spans="1:8" x14ac:dyDescent="0.15">
      <c r="A2849">
        <v>2861</v>
      </c>
      <c r="B2849" t="s">
        <v>4844</v>
      </c>
      <c r="C2849" t="s">
        <v>10678</v>
      </c>
      <c r="D2849" t="s">
        <v>362</v>
      </c>
      <c r="E2849" s="2" t="s">
        <v>7855</v>
      </c>
      <c r="F2849" t="s">
        <v>13912</v>
      </c>
      <c r="G2849" s="2" t="s">
        <v>7240</v>
      </c>
      <c r="H2849" t="s">
        <v>13553</v>
      </c>
    </row>
    <row r="2850" spans="1:8" x14ac:dyDescent="0.15">
      <c r="A2850">
        <v>2862</v>
      </c>
      <c r="B2850" t="s">
        <v>4845</v>
      </c>
      <c r="C2850" t="s">
        <v>10679</v>
      </c>
      <c r="D2850" t="s">
        <v>362</v>
      </c>
      <c r="E2850" s="2" t="s">
        <v>7855</v>
      </c>
      <c r="F2850" t="s">
        <v>13906</v>
      </c>
      <c r="G2850" s="2" t="s">
        <v>7532</v>
      </c>
      <c r="H2850" t="s">
        <v>13553</v>
      </c>
    </row>
    <row r="2851" spans="1:8" x14ac:dyDescent="0.15">
      <c r="A2851">
        <v>2863</v>
      </c>
      <c r="B2851" t="s">
        <v>4846</v>
      </c>
      <c r="C2851" t="s">
        <v>10680</v>
      </c>
      <c r="D2851" t="s">
        <v>362</v>
      </c>
      <c r="E2851" s="2" t="s">
        <v>7855</v>
      </c>
      <c r="F2851" t="s">
        <v>13919</v>
      </c>
      <c r="G2851" s="2" t="s">
        <v>7069</v>
      </c>
      <c r="H2851" t="s">
        <v>13553</v>
      </c>
    </row>
    <row r="2852" spans="1:8" x14ac:dyDescent="0.15">
      <c r="A2852">
        <v>2864</v>
      </c>
      <c r="B2852" t="s">
        <v>4847</v>
      </c>
      <c r="C2852" t="s">
        <v>10681</v>
      </c>
      <c r="D2852" t="s">
        <v>362</v>
      </c>
      <c r="E2852" s="2" t="s">
        <v>7855</v>
      </c>
      <c r="F2852" t="s">
        <v>13942</v>
      </c>
      <c r="G2852" s="2" t="s">
        <v>7535</v>
      </c>
      <c r="H2852" t="s">
        <v>13553</v>
      </c>
    </row>
    <row r="2853" spans="1:8" x14ac:dyDescent="0.15">
      <c r="A2853">
        <v>2865</v>
      </c>
      <c r="B2853" t="s">
        <v>4848</v>
      </c>
      <c r="C2853" t="s">
        <v>10682</v>
      </c>
      <c r="D2853" t="s">
        <v>362</v>
      </c>
      <c r="E2853" s="2" t="s">
        <v>7855</v>
      </c>
      <c r="F2853" t="s">
        <v>13933</v>
      </c>
      <c r="G2853" s="2" t="s">
        <v>7536</v>
      </c>
      <c r="H2853" t="s">
        <v>13553</v>
      </c>
    </row>
    <row r="2854" spans="1:8" x14ac:dyDescent="0.15">
      <c r="A2854">
        <v>2866</v>
      </c>
      <c r="B2854" t="s">
        <v>4849</v>
      </c>
      <c r="C2854" t="s">
        <v>10683</v>
      </c>
      <c r="D2854" t="s">
        <v>362</v>
      </c>
      <c r="E2854" s="2" t="s">
        <v>7855</v>
      </c>
      <c r="F2854" t="s">
        <v>13942</v>
      </c>
      <c r="G2854" s="2" t="s">
        <v>6980</v>
      </c>
      <c r="H2854" t="s">
        <v>13553</v>
      </c>
    </row>
    <row r="2855" spans="1:8" x14ac:dyDescent="0.15">
      <c r="A2855">
        <v>2867</v>
      </c>
      <c r="B2855" t="s">
        <v>4850</v>
      </c>
      <c r="C2855" t="s">
        <v>10684</v>
      </c>
      <c r="D2855" t="s">
        <v>362</v>
      </c>
      <c r="E2855" s="2" t="s">
        <v>7855</v>
      </c>
      <c r="F2855" t="s">
        <v>13927</v>
      </c>
      <c r="G2855" s="2" t="s">
        <v>7537</v>
      </c>
      <c r="H2855" t="s">
        <v>13553</v>
      </c>
    </row>
    <row r="2856" spans="1:8" x14ac:dyDescent="0.15">
      <c r="A2856">
        <v>2868</v>
      </c>
      <c r="B2856" t="s">
        <v>4851</v>
      </c>
      <c r="C2856" t="s">
        <v>10685</v>
      </c>
      <c r="D2856" t="s">
        <v>362</v>
      </c>
      <c r="E2856" s="2" t="s">
        <v>7855</v>
      </c>
      <c r="F2856" t="s">
        <v>13910</v>
      </c>
      <c r="G2856" s="2" t="s">
        <v>6942</v>
      </c>
      <c r="H2856" t="s">
        <v>13553</v>
      </c>
    </row>
    <row r="2857" spans="1:8" x14ac:dyDescent="0.15">
      <c r="A2857">
        <v>2869</v>
      </c>
      <c r="B2857" t="s">
        <v>4852</v>
      </c>
      <c r="C2857" t="s">
        <v>10686</v>
      </c>
      <c r="D2857" t="s">
        <v>362</v>
      </c>
      <c r="E2857" s="2" t="s">
        <v>7855</v>
      </c>
      <c r="F2857" t="s">
        <v>13924</v>
      </c>
      <c r="G2857" s="2" t="s">
        <v>7538</v>
      </c>
      <c r="H2857" t="s">
        <v>13553</v>
      </c>
    </row>
    <row r="2858" spans="1:8" x14ac:dyDescent="0.15">
      <c r="A2858">
        <v>2870</v>
      </c>
      <c r="B2858" t="s">
        <v>1313</v>
      </c>
      <c r="C2858" t="s">
        <v>10687</v>
      </c>
      <c r="D2858" t="s">
        <v>349</v>
      </c>
      <c r="E2858" s="2" t="s">
        <v>232</v>
      </c>
      <c r="F2858" t="s">
        <v>13910</v>
      </c>
      <c r="G2858" s="2" t="s">
        <v>7050</v>
      </c>
      <c r="H2858" t="s">
        <v>13553</v>
      </c>
    </row>
    <row r="2859" spans="1:8" x14ac:dyDescent="0.15">
      <c r="A2859">
        <v>2871</v>
      </c>
      <c r="B2859" t="s">
        <v>1316</v>
      </c>
      <c r="C2859" t="s">
        <v>10688</v>
      </c>
      <c r="D2859" t="s">
        <v>349</v>
      </c>
      <c r="E2859" s="2" t="s">
        <v>232</v>
      </c>
      <c r="F2859" t="s">
        <v>13910</v>
      </c>
      <c r="G2859" s="2" t="s">
        <v>7539</v>
      </c>
      <c r="H2859" t="s">
        <v>13553</v>
      </c>
    </row>
    <row r="2860" spans="1:8" x14ac:dyDescent="0.15">
      <c r="A2860">
        <v>2872</v>
      </c>
      <c r="B2860" t="s">
        <v>1314</v>
      </c>
      <c r="C2860" t="s">
        <v>10689</v>
      </c>
      <c r="D2860" t="s">
        <v>349</v>
      </c>
      <c r="E2860" s="2" t="s">
        <v>232</v>
      </c>
      <c r="F2860" t="s">
        <v>13917</v>
      </c>
      <c r="G2860" s="2" t="s">
        <v>7471</v>
      </c>
      <c r="H2860" t="s">
        <v>13553</v>
      </c>
    </row>
    <row r="2861" spans="1:8" x14ac:dyDescent="0.15">
      <c r="A2861">
        <v>2873</v>
      </c>
      <c r="B2861" t="s">
        <v>1317</v>
      </c>
      <c r="C2861" t="s">
        <v>10690</v>
      </c>
      <c r="D2861" t="s">
        <v>349</v>
      </c>
      <c r="E2861" s="2" t="s">
        <v>232</v>
      </c>
      <c r="F2861" t="s">
        <v>13920</v>
      </c>
      <c r="G2861" s="2" t="s">
        <v>7104</v>
      </c>
      <c r="H2861" t="s">
        <v>13553</v>
      </c>
    </row>
    <row r="2862" spans="1:8" x14ac:dyDescent="0.15">
      <c r="A2862">
        <v>2874</v>
      </c>
      <c r="B2862" t="s">
        <v>1315</v>
      </c>
      <c r="C2862" t="s">
        <v>10691</v>
      </c>
      <c r="D2862" t="s">
        <v>349</v>
      </c>
      <c r="E2862" s="2" t="s">
        <v>232</v>
      </c>
      <c r="F2862" t="s">
        <v>13929</v>
      </c>
      <c r="G2862" s="2" t="s">
        <v>6480</v>
      </c>
      <c r="H2862" t="s">
        <v>13553</v>
      </c>
    </row>
    <row r="2863" spans="1:8" x14ac:dyDescent="0.15">
      <c r="A2863">
        <v>2875</v>
      </c>
      <c r="B2863" t="s">
        <v>1319</v>
      </c>
      <c r="C2863" t="s">
        <v>10692</v>
      </c>
      <c r="D2863" t="s">
        <v>349</v>
      </c>
      <c r="E2863" s="2" t="s">
        <v>231</v>
      </c>
      <c r="F2863" t="s">
        <v>13917</v>
      </c>
      <c r="G2863" s="2" t="s">
        <v>6920</v>
      </c>
      <c r="H2863" t="s">
        <v>13553</v>
      </c>
    </row>
    <row r="2864" spans="1:8" x14ac:dyDescent="0.15">
      <c r="A2864">
        <v>2876</v>
      </c>
      <c r="B2864" t="s">
        <v>1318</v>
      </c>
      <c r="C2864" t="s">
        <v>10693</v>
      </c>
      <c r="D2864" t="s">
        <v>349</v>
      </c>
      <c r="E2864" s="2" t="s">
        <v>231</v>
      </c>
      <c r="F2864" t="s">
        <v>13909</v>
      </c>
      <c r="G2864" s="2" t="s">
        <v>7016</v>
      </c>
      <c r="H2864" t="s">
        <v>13553</v>
      </c>
    </row>
    <row r="2865" spans="1:8" x14ac:dyDescent="0.15">
      <c r="A2865">
        <v>2877</v>
      </c>
      <c r="B2865" t="s">
        <v>1321</v>
      </c>
      <c r="C2865" t="s">
        <v>10694</v>
      </c>
      <c r="D2865" t="s">
        <v>349</v>
      </c>
      <c r="E2865" s="2" t="s">
        <v>231</v>
      </c>
      <c r="F2865" t="s">
        <v>13920</v>
      </c>
      <c r="G2865" s="2" t="s">
        <v>6958</v>
      </c>
      <c r="H2865" t="s">
        <v>13553</v>
      </c>
    </row>
    <row r="2866" spans="1:8" x14ac:dyDescent="0.15">
      <c r="A2866">
        <v>2878</v>
      </c>
      <c r="B2866" t="s">
        <v>1324</v>
      </c>
      <c r="C2866" t="s">
        <v>10695</v>
      </c>
      <c r="D2866" t="s">
        <v>349</v>
      </c>
      <c r="E2866" s="2" t="s">
        <v>231</v>
      </c>
      <c r="F2866" t="s">
        <v>13906</v>
      </c>
      <c r="G2866" s="2" t="s">
        <v>6585</v>
      </c>
      <c r="H2866" t="s">
        <v>13553</v>
      </c>
    </row>
    <row r="2867" spans="1:8" x14ac:dyDescent="0.15">
      <c r="A2867">
        <v>2879</v>
      </c>
      <c r="B2867" t="s">
        <v>1322</v>
      </c>
      <c r="C2867" t="s">
        <v>10696</v>
      </c>
      <c r="D2867" t="s">
        <v>349</v>
      </c>
      <c r="E2867" s="2" t="s">
        <v>231</v>
      </c>
      <c r="F2867" t="s">
        <v>13910</v>
      </c>
      <c r="G2867" s="2" t="s">
        <v>6921</v>
      </c>
      <c r="H2867" t="s">
        <v>13553</v>
      </c>
    </row>
    <row r="2868" spans="1:8" x14ac:dyDescent="0.15">
      <c r="A2868">
        <v>2880</v>
      </c>
      <c r="B2868" t="s">
        <v>1320</v>
      </c>
      <c r="C2868" t="s">
        <v>10697</v>
      </c>
      <c r="D2868" t="s">
        <v>349</v>
      </c>
      <c r="E2868" s="2" t="s">
        <v>231</v>
      </c>
      <c r="F2868" t="s">
        <v>13944</v>
      </c>
      <c r="G2868" s="2" t="s">
        <v>6337</v>
      </c>
      <c r="H2868" t="s">
        <v>13553</v>
      </c>
    </row>
    <row r="2869" spans="1:8" x14ac:dyDescent="0.15">
      <c r="A2869">
        <v>2881</v>
      </c>
      <c r="B2869" t="s">
        <v>1323</v>
      </c>
      <c r="C2869" t="s">
        <v>10698</v>
      </c>
      <c r="D2869" t="s">
        <v>349</v>
      </c>
      <c r="E2869" s="2" t="s">
        <v>231</v>
      </c>
      <c r="F2869" t="s">
        <v>13910</v>
      </c>
      <c r="G2869" s="2" t="s">
        <v>6957</v>
      </c>
      <c r="H2869" t="s">
        <v>13553</v>
      </c>
    </row>
    <row r="2870" spans="1:8" x14ac:dyDescent="0.15">
      <c r="A2870">
        <v>2882</v>
      </c>
      <c r="B2870" t="s">
        <v>1326</v>
      </c>
      <c r="C2870" t="s">
        <v>10699</v>
      </c>
      <c r="D2870" t="s">
        <v>349</v>
      </c>
      <c r="E2870" s="2" t="s">
        <v>231</v>
      </c>
      <c r="F2870" t="s">
        <v>13912</v>
      </c>
      <c r="G2870" s="2" t="s">
        <v>7540</v>
      </c>
      <c r="H2870" t="s">
        <v>13553</v>
      </c>
    </row>
    <row r="2871" spans="1:8" x14ac:dyDescent="0.15">
      <c r="A2871">
        <v>2883</v>
      </c>
      <c r="B2871" t="s">
        <v>4853</v>
      </c>
      <c r="C2871" t="s">
        <v>10700</v>
      </c>
      <c r="D2871" t="s">
        <v>349</v>
      </c>
      <c r="E2871" s="2" t="s">
        <v>231</v>
      </c>
      <c r="F2871" t="s">
        <v>13939</v>
      </c>
      <c r="G2871" s="2" t="s">
        <v>7541</v>
      </c>
      <c r="H2871" t="s">
        <v>13553</v>
      </c>
    </row>
    <row r="2872" spans="1:8" x14ac:dyDescent="0.15">
      <c r="A2872">
        <v>2884</v>
      </c>
      <c r="B2872" t="s">
        <v>1325</v>
      </c>
      <c r="C2872" t="s">
        <v>10701</v>
      </c>
      <c r="D2872" t="s">
        <v>349</v>
      </c>
      <c r="E2872" s="2" t="s">
        <v>231</v>
      </c>
      <c r="F2872" t="s">
        <v>13943</v>
      </c>
      <c r="G2872" s="2" t="s">
        <v>6267</v>
      </c>
      <c r="H2872" t="s">
        <v>13553</v>
      </c>
    </row>
    <row r="2873" spans="1:8" x14ac:dyDescent="0.15">
      <c r="A2873">
        <v>2885</v>
      </c>
      <c r="B2873" t="s">
        <v>1327</v>
      </c>
      <c r="C2873" t="s">
        <v>10702</v>
      </c>
      <c r="D2873" t="s">
        <v>349</v>
      </c>
      <c r="E2873" s="2" t="s">
        <v>231</v>
      </c>
      <c r="F2873" t="s">
        <v>13909</v>
      </c>
      <c r="G2873" s="2" t="s">
        <v>6338</v>
      </c>
      <c r="H2873" t="s">
        <v>13553</v>
      </c>
    </row>
    <row r="2874" spans="1:8" x14ac:dyDescent="0.15">
      <c r="A2874">
        <v>2886</v>
      </c>
      <c r="B2874" t="s">
        <v>3361</v>
      </c>
      <c r="C2874" t="s">
        <v>10703</v>
      </c>
      <c r="D2874" t="s">
        <v>349</v>
      </c>
      <c r="E2874" s="2" t="s">
        <v>230</v>
      </c>
      <c r="F2874" t="s">
        <v>13912</v>
      </c>
      <c r="G2874" s="2" t="s">
        <v>7309</v>
      </c>
      <c r="H2874" t="s">
        <v>13553</v>
      </c>
    </row>
    <row r="2875" spans="1:8" x14ac:dyDescent="0.15">
      <c r="A2875">
        <v>2887</v>
      </c>
      <c r="B2875" t="s">
        <v>4854</v>
      </c>
      <c r="C2875" t="s">
        <v>10704</v>
      </c>
      <c r="D2875" t="s">
        <v>349</v>
      </c>
      <c r="E2875" s="2" t="s">
        <v>230</v>
      </c>
      <c r="F2875" t="s">
        <v>13921</v>
      </c>
      <c r="G2875" s="2" t="s">
        <v>6652</v>
      </c>
      <c r="H2875" t="s">
        <v>13553</v>
      </c>
    </row>
    <row r="2876" spans="1:8" x14ac:dyDescent="0.15">
      <c r="A2876">
        <v>2888</v>
      </c>
      <c r="B2876" t="s">
        <v>3363</v>
      </c>
      <c r="C2876" t="s">
        <v>10705</v>
      </c>
      <c r="D2876" t="s">
        <v>349</v>
      </c>
      <c r="E2876" s="2" t="s">
        <v>230</v>
      </c>
      <c r="F2876" t="s">
        <v>13910</v>
      </c>
      <c r="G2876" s="2" t="s">
        <v>6555</v>
      </c>
      <c r="H2876" t="s">
        <v>13553</v>
      </c>
    </row>
    <row r="2877" spans="1:8" x14ac:dyDescent="0.15">
      <c r="A2877">
        <v>2889</v>
      </c>
      <c r="B2877" t="s">
        <v>3372</v>
      </c>
      <c r="C2877" t="s">
        <v>10706</v>
      </c>
      <c r="D2877" t="s">
        <v>349</v>
      </c>
      <c r="E2877" s="2" t="s">
        <v>230</v>
      </c>
      <c r="F2877" t="s">
        <v>13944</v>
      </c>
      <c r="G2877" s="2" t="s">
        <v>7542</v>
      </c>
      <c r="H2877" t="s">
        <v>13553</v>
      </c>
    </row>
    <row r="2878" spans="1:8" x14ac:dyDescent="0.15">
      <c r="A2878">
        <v>2890</v>
      </c>
      <c r="B2878" t="s">
        <v>3362</v>
      </c>
      <c r="C2878" t="s">
        <v>10707</v>
      </c>
      <c r="D2878" t="s">
        <v>349</v>
      </c>
      <c r="E2878" s="2" t="s">
        <v>230</v>
      </c>
      <c r="F2878" t="s">
        <v>13917</v>
      </c>
      <c r="G2878" s="2" t="s">
        <v>7404</v>
      </c>
      <c r="H2878" t="s">
        <v>13553</v>
      </c>
    </row>
    <row r="2879" spans="1:8" x14ac:dyDescent="0.15">
      <c r="A2879">
        <v>2891</v>
      </c>
      <c r="B2879" t="s">
        <v>3374</v>
      </c>
      <c r="C2879" t="s">
        <v>10708</v>
      </c>
      <c r="D2879" t="s">
        <v>349</v>
      </c>
      <c r="E2879" s="2" t="s">
        <v>230</v>
      </c>
      <c r="F2879" t="s">
        <v>13914</v>
      </c>
      <c r="G2879" s="2" t="s">
        <v>6301</v>
      </c>
      <c r="H2879" t="s">
        <v>13553</v>
      </c>
    </row>
    <row r="2880" spans="1:8" x14ac:dyDescent="0.15">
      <c r="A2880">
        <v>2892</v>
      </c>
      <c r="B2880" t="s">
        <v>3373</v>
      </c>
      <c r="C2880" t="s">
        <v>10709</v>
      </c>
      <c r="D2880" t="s">
        <v>349</v>
      </c>
      <c r="E2880" s="2" t="s">
        <v>230</v>
      </c>
      <c r="F2880" t="s">
        <v>13917</v>
      </c>
      <c r="G2880" s="2" t="s">
        <v>7543</v>
      </c>
      <c r="H2880" t="s">
        <v>13553</v>
      </c>
    </row>
    <row r="2881" spans="1:8" x14ac:dyDescent="0.15">
      <c r="A2881">
        <v>2893</v>
      </c>
      <c r="B2881" t="s">
        <v>3366</v>
      </c>
      <c r="C2881" t="s">
        <v>10710</v>
      </c>
      <c r="D2881" t="s">
        <v>349</v>
      </c>
      <c r="E2881" s="2" t="s">
        <v>230</v>
      </c>
      <c r="F2881" t="s">
        <v>13912</v>
      </c>
      <c r="G2881" s="2" t="s">
        <v>6501</v>
      </c>
      <c r="H2881" t="s">
        <v>13553</v>
      </c>
    </row>
    <row r="2882" spans="1:8" x14ac:dyDescent="0.15">
      <c r="A2882">
        <v>2894</v>
      </c>
      <c r="B2882" t="s">
        <v>3369</v>
      </c>
      <c r="C2882" t="s">
        <v>10711</v>
      </c>
      <c r="D2882" t="s">
        <v>349</v>
      </c>
      <c r="E2882" s="2" t="s">
        <v>230</v>
      </c>
      <c r="F2882" t="s">
        <v>13910</v>
      </c>
      <c r="G2882" s="2" t="s">
        <v>6812</v>
      </c>
      <c r="H2882" t="s">
        <v>13553</v>
      </c>
    </row>
    <row r="2883" spans="1:8" x14ac:dyDescent="0.15">
      <c r="A2883">
        <v>2895</v>
      </c>
      <c r="B2883" t="s">
        <v>3365</v>
      </c>
      <c r="C2883" t="s">
        <v>10712</v>
      </c>
      <c r="D2883" t="s">
        <v>349</v>
      </c>
      <c r="E2883" s="2" t="s">
        <v>230</v>
      </c>
      <c r="F2883" t="s">
        <v>13934</v>
      </c>
      <c r="G2883" s="2" t="s">
        <v>6310</v>
      </c>
      <c r="H2883" t="s">
        <v>13553</v>
      </c>
    </row>
    <row r="2884" spans="1:8" x14ac:dyDescent="0.15">
      <c r="A2884">
        <v>2896</v>
      </c>
      <c r="B2884" t="s">
        <v>3370</v>
      </c>
      <c r="C2884" t="s">
        <v>10713</v>
      </c>
      <c r="D2884" t="s">
        <v>349</v>
      </c>
      <c r="E2884" s="2" t="s">
        <v>230</v>
      </c>
      <c r="F2884" t="s">
        <v>13915</v>
      </c>
      <c r="G2884" s="2" t="s">
        <v>7237</v>
      </c>
      <c r="H2884" t="s">
        <v>13553</v>
      </c>
    </row>
    <row r="2885" spans="1:8" x14ac:dyDescent="0.15">
      <c r="A2885">
        <v>2897</v>
      </c>
      <c r="B2885" t="s">
        <v>3368</v>
      </c>
      <c r="C2885" t="s">
        <v>10714</v>
      </c>
      <c r="D2885" t="s">
        <v>349</v>
      </c>
      <c r="E2885" s="2" t="s">
        <v>230</v>
      </c>
      <c r="F2885" t="s">
        <v>13915</v>
      </c>
      <c r="G2885" s="2" t="s">
        <v>6419</v>
      </c>
      <c r="H2885" t="s">
        <v>13553</v>
      </c>
    </row>
    <row r="2886" spans="1:8" x14ac:dyDescent="0.15">
      <c r="A2886">
        <v>2898</v>
      </c>
      <c r="B2886" t="s">
        <v>3371</v>
      </c>
      <c r="C2886" t="s">
        <v>10715</v>
      </c>
      <c r="D2886" t="s">
        <v>349</v>
      </c>
      <c r="E2886" s="2" t="s">
        <v>230</v>
      </c>
      <c r="F2886" t="s">
        <v>13910</v>
      </c>
      <c r="G2886" s="2" t="s">
        <v>6638</v>
      </c>
      <c r="H2886" t="s">
        <v>13553</v>
      </c>
    </row>
    <row r="2887" spans="1:8" x14ac:dyDescent="0.15">
      <c r="A2887">
        <v>2899</v>
      </c>
      <c r="B2887" t="s">
        <v>3364</v>
      </c>
      <c r="C2887" t="s">
        <v>10716</v>
      </c>
      <c r="D2887" t="s">
        <v>349</v>
      </c>
      <c r="E2887" s="2" t="s">
        <v>230</v>
      </c>
      <c r="F2887" t="s">
        <v>13922</v>
      </c>
      <c r="G2887" s="2" t="s">
        <v>6308</v>
      </c>
      <c r="H2887" t="s">
        <v>13553</v>
      </c>
    </row>
    <row r="2888" spans="1:8" x14ac:dyDescent="0.15">
      <c r="A2888">
        <v>2900</v>
      </c>
      <c r="B2888" t="s">
        <v>3367</v>
      </c>
      <c r="C2888" t="s">
        <v>10717</v>
      </c>
      <c r="D2888" t="s">
        <v>349</v>
      </c>
      <c r="E2888" s="2" t="s">
        <v>230</v>
      </c>
      <c r="F2888" t="s">
        <v>13909</v>
      </c>
      <c r="G2888" s="2" t="s">
        <v>7326</v>
      </c>
      <c r="H2888" t="s">
        <v>13553</v>
      </c>
    </row>
    <row r="2889" spans="1:8" x14ac:dyDescent="0.15">
      <c r="A2889">
        <v>2901</v>
      </c>
      <c r="B2889" t="s">
        <v>3375</v>
      </c>
      <c r="C2889" t="s">
        <v>10718</v>
      </c>
      <c r="D2889" t="s">
        <v>349</v>
      </c>
      <c r="E2889" s="2" t="s">
        <v>230</v>
      </c>
      <c r="F2889" t="s">
        <v>13907</v>
      </c>
      <c r="G2889" s="2" t="s">
        <v>7380</v>
      </c>
      <c r="H2889" t="s">
        <v>13553</v>
      </c>
    </row>
    <row r="2890" spans="1:8" x14ac:dyDescent="0.15">
      <c r="A2890">
        <v>2902</v>
      </c>
      <c r="B2890" t="s">
        <v>4855</v>
      </c>
      <c r="C2890" t="s">
        <v>10719</v>
      </c>
      <c r="D2890" t="s">
        <v>349</v>
      </c>
      <c r="E2890" s="2" t="s">
        <v>230</v>
      </c>
      <c r="F2890" t="s">
        <v>13910</v>
      </c>
      <c r="G2890" s="2" t="s">
        <v>6597</v>
      </c>
      <c r="H2890" t="s">
        <v>13553</v>
      </c>
    </row>
    <row r="2891" spans="1:8" x14ac:dyDescent="0.15">
      <c r="A2891">
        <v>2903</v>
      </c>
      <c r="B2891" t="s">
        <v>4856</v>
      </c>
      <c r="C2891" t="s">
        <v>10720</v>
      </c>
      <c r="D2891" t="s">
        <v>349</v>
      </c>
      <c r="E2891" s="2" t="s">
        <v>7855</v>
      </c>
      <c r="F2891" t="s">
        <v>13908</v>
      </c>
      <c r="G2891" s="2" t="s">
        <v>6441</v>
      </c>
      <c r="H2891" t="s">
        <v>13553</v>
      </c>
    </row>
    <row r="2892" spans="1:8" x14ac:dyDescent="0.15">
      <c r="A2892">
        <v>2904</v>
      </c>
      <c r="B2892" t="s">
        <v>4857</v>
      </c>
      <c r="C2892" t="s">
        <v>10721</v>
      </c>
      <c r="D2892" t="s">
        <v>349</v>
      </c>
      <c r="E2892" s="2" t="s">
        <v>7855</v>
      </c>
      <c r="F2892" t="s">
        <v>13944</v>
      </c>
      <c r="G2892" s="2" t="s">
        <v>7239</v>
      </c>
      <c r="H2892" t="s">
        <v>13553</v>
      </c>
    </row>
    <row r="2893" spans="1:8" x14ac:dyDescent="0.15">
      <c r="A2893">
        <v>2905</v>
      </c>
      <c r="B2893" t="s">
        <v>4858</v>
      </c>
      <c r="C2893" t="s">
        <v>10722</v>
      </c>
      <c r="D2893" t="s">
        <v>349</v>
      </c>
      <c r="E2893" s="2" t="s">
        <v>7855</v>
      </c>
      <c r="F2893" t="s">
        <v>13946</v>
      </c>
      <c r="G2893" s="2" t="s">
        <v>6748</v>
      </c>
      <c r="H2893" t="s">
        <v>13553</v>
      </c>
    </row>
    <row r="2894" spans="1:8" x14ac:dyDescent="0.15">
      <c r="A2894">
        <v>2906</v>
      </c>
      <c r="B2894" t="s">
        <v>4859</v>
      </c>
      <c r="C2894" t="s">
        <v>10723</v>
      </c>
      <c r="D2894" t="s">
        <v>349</v>
      </c>
      <c r="E2894" s="2" t="s">
        <v>7855</v>
      </c>
      <c r="F2894" t="s">
        <v>13915</v>
      </c>
      <c r="G2894" s="2" t="s">
        <v>7069</v>
      </c>
      <c r="H2894" t="s">
        <v>13553</v>
      </c>
    </row>
    <row r="2895" spans="1:8" x14ac:dyDescent="0.15">
      <c r="A2895">
        <v>2907</v>
      </c>
      <c r="B2895" t="s">
        <v>4860</v>
      </c>
      <c r="C2895" t="s">
        <v>10724</v>
      </c>
      <c r="D2895" t="s">
        <v>349</v>
      </c>
      <c r="E2895" s="2" t="s">
        <v>7855</v>
      </c>
      <c r="F2895" t="s">
        <v>13934</v>
      </c>
      <c r="G2895" s="2" t="s">
        <v>7073</v>
      </c>
      <c r="H2895" t="s">
        <v>13553</v>
      </c>
    </row>
    <row r="2896" spans="1:8" x14ac:dyDescent="0.15">
      <c r="A2896">
        <v>2908</v>
      </c>
      <c r="B2896" t="s">
        <v>4861</v>
      </c>
      <c r="C2896" t="s">
        <v>10725</v>
      </c>
      <c r="D2896" t="s">
        <v>349</v>
      </c>
      <c r="E2896" s="2" t="s">
        <v>7855</v>
      </c>
      <c r="F2896" t="s">
        <v>13915</v>
      </c>
      <c r="G2896" s="2" t="s">
        <v>6315</v>
      </c>
      <c r="H2896" t="s">
        <v>13553</v>
      </c>
    </row>
    <row r="2897" spans="1:8" x14ac:dyDescent="0.15">
      <c r="A2897">
        <v>2909</v>
      </c>
      <c r="B2897" t="s">
        <v>4862</v>
      </c>
      <c r="C2897" t="s">
        <v>10726</v>
      </c>
      <c r="D2897" t="s">
        <v>349</v>
      </c>
      <c r="E2897" s="2" t="s">
        <v>7855</v>
      </c>
      <c r="F2897" t="s">
        <v>13929</v>
      </c>
      <c r="G2897" s="2" t="s">
        <v>7072</v>
      </c>
      <c r="H2897" t="s">
        <v>13553</v>
      </c>
    </row>
    <row r="2898" spans="1:8" x14ac:dyDescent="0.15">
      <c r="A2898">
        <v>2910</v>
      </c>
      <c r="B2898" t="s">
        <v>4863</v>
      </c>
      <c r="C2898" t="s">
        <v>10727</v>
      </c>
      <c r="D2898" t="s">
        <v>349</v>
      </c>
      <c r="E2898" s="2" t="s">
        <v>7855</v>
      </c>
      <c r="F2898" t="s">
        <v>13944</v>
      </c>
      <c r="G2898" s="2" t="s">
        <v>6450</v>
      </c>
      <c r="H2898" t="s">
        <v>13553</v>
      </c>
    </row>
    <row r="2899" spans="1:8" x14ac:dyDescent="0.15">
      <c r="A2899">
        <v>2911</v>
      </c>
      <c r="B2899" t="s">
        <v>4864</v>
      </c>
      <c r="C2899" t="s">
        <v>10728</v>
      </c>
      <c r="D2899" t="s">
        <v>349</v>
      </c>
      <c r="E2899" s="2" t="s">
        <v>7855</v>
      </c>
      <c r="F2899" t="s">
        <v>13947</v>
      </c>
      <c r="G2899" s="2" t="s">
        <v>7265</v>
      </c>
      <c r="H2899" t="s">
        <v>13553</v>
      </c>
    </row>
    <row r="2900" spans="1:8" x14ac:dyDescent="0.15">
      <c r="A2900">
        <v>2912</v>
      </c>
      <c r="B2900" t="s">
        <v>4865</v>
      </c>
      <c r="C2900" t="s">
        <v>10729</v>
      </c>
      <c r="D2900" t="s">
        <v>349</v>
      </c>
      <c r="E2900" s="2" t="s">
        <v>7855</v>
      </c>
      <c r="F2900" t="s">
        <v>13910</v>
      </c>
      <c r="G2900" s="2" t="s">
        <v>7544</v>
      </c>
      <c r="H2900" t="s">
        <v>13553</v>
      </c>
    </row>
    <row r="2901" spans="1:8" x14ac:dyDescent="0.15">
      <c r="A2901">
        <v>2913</v>
      </c>
      <c r="B2901" t="s">
        <v>4866</v>
      </c>
      <c r="C2901" t="s">
        <v>10730</v>
      </c>
      <c r="D2901" t="s">
        <v>349</v>
      </c>
      <c r="E2901" s="2" t="s">
        <v>7855</v>
      </c>
      <c r="F2901" t="s">
        <v>13950</v>
      </c>
      <c r="G2901" s="2" t="s">
        <v>6794</v>
      </c>
      <c r="H2901" t="s">
        <v>13553</v>
      </c>
    </row>
    <row r="2902" spans="1:8" x14ac:dyDescent="0.15">
      <c r="A2902">
        <v>2914</v>
      </c>
      <c r="B2902" t="s">
        <v>4867</v>
      </c>
      <c r="C2902" t="s">
        <v>10731</v>
      </c>
      <c r="D2902" t="s">
        <v>349</v>
      </c>
      <c r="E2902" s="2" t="s">
        <v>7855</v>
      </c>
      <c r="F2902" t="s">
        <v>13946</v>
      </c>
      <c r="G2902" s="2" t="s">
        <v>6980</v>
      </c>
      <c r="H2902" t="s">
        <v>13553</v>
      </c>
    </row>
    <row r="2903" spans="1:8" x14ac:dyDescent="0.15">
      <c r="A2903">
        <v>2915</v>
      </c>
      <c r="B2903" t="s">
        <v>4868</v>
      </c>
      <c r="C2903" t="s">
        <v>10732</v>
      </c>
      <c r="D2903" t="s">
        <v>349</v>
      </c>
      <c r="E2903" s="2" t="s">
        <v>7855</v>
      </c>
      <c r="F2903" t="s">
        <v>13912</v>
      </c>
      <c r="G2903" s="2" t="s">
        <v>7533</v>
      </c>
      <c r="H2903" t="s">
        <v>13553</v>
      </c>
    </row>
    <row r="2904" spans="1:8" x14ac:dyDescent="0.15">
      <c r="A2904">
        <v>2916</v>
      </c>
      <c r="B2904" t="s">
        <v>4869</v>
      </c>
      <c r="C2904" t="s">
        <v>10733</v>
      </c>
      <c r="D2904" t="s">
        <v>349</v>
      </c>
      <c r="E2904" s="2" t="s">
        <v>7855</v>
      </c>
      <c r="F2904" t="s">
        <v>13950</v>
      </c>
      <c r="G2904" s="2" t="s">
        <v>6439</v>
      </c>
      <c r="H2904" t="s">
        <v>13553</v>
      </c>
    </row>
    <row r="2905" spans="1:8" x14ac:dyDescent="0.15">
      <c r="A2905">
        <v>2917</v>
      </c>
      <c r="B2905" t="s">
        <v>4870</v>
      </c>
      <c r="C2905" t="s">
        <v>10734</v>
      </c>
      <c r="D2905" t="s">
        <v>349</v>
      </c>
      <c r="E2905" s="2" t="s">
        <v>7855</v>
      </c>
      <c r="F2905" t="s">
        <v>13912</v>
      </c>
      <c r="G2905" s="2" t="s">
        <v>7102</v>
      </c>
      <c r="H2905" t="s">
        <v>13553</v>
      </c>
    </row>
    <row r="2906" spans="1:8" x14ac:dyDescent="0.15">
      <c r="A2906">
        <v>2918</v>
      </c>
      <c r="B2906" t="s">
        <v>4871</v>
      </c>
      <c r="C2906" t="s">
        <v>10735</v>
      </c>
      <c r="D2906" t="s">
        <v>349</v>
      </c>
      <c r="E2906" s="2" t="s">
        <v>7855</v>
      </c>
      <c r="F2906" t="s">
        <v>13917</v>
      </c>
      <c r="G2906" s="2" t="s">
        <v>7424</v>
      </c>
      <c r="H2906" t="s">
        <v>13553</v>
      </c>
    </row>
    <row r="2907" spans="1:8" x14ac:dyDescent="0.15">
      <c r="A2907">
        <v>2919</v>
      </c>
      <c r="B2907" t="s">
        <v>2130</v>
      </c>
      <c r="C2907" t="s">
        <v>10736</v>
      </c>
      <c r="D2907" t="s">
        <v>339</v>
      </c>
      <c r="E2907" s="2" t="s">
        <v>232</v>
      </c>
      <c r="F2907" t="s">
        <v>13910</v>
      </c>
      <c r="G2907" s="2" t="s">
        <v>6720</v>
      </c>
      <c r="H2907" t="s">
        <v>13553</v>
      </c>
    </row>
    <row r="2908" spans="1:8" x14ac:dyDescent="0.15">
      <c r="A2908">
        <v>2920</v>
      </c>
      <c r="B2908" t="s">
        <v>2129</v>
      </c>
      <c r="C2908" t="s">
        <v>10737</v>
      </c>
      <c r="D2908" t="s">
        <v>339</v>
      </c>
      <c r="E2908" s="2" t="s">
        <v>232</v>
      </c>
      <c r="F2908" t="s">
        <v>13909</v>
      </c>
      <c r="G2908" s="2" t="s">
        <v>7108</v>
      </c>
      <c r="H2908" t="s">
        <v>13553</v>
      </c>
    </row>
    <row r="2909" spans="1:8" x14ac:dyDescent="0.15">
      <c r="A2909">
        <v>2921</v>
      </c>
      <c r="B2909" t="s">
        <v>2131</v>
      </c>
      <c r="C2909" t="s">
        <v>10738</v>
      </c>
      <c r="D2909" t="s">
        <v>339</v>
      </c>
      <c r="E2909" s="2" t="s">
        <v>231</v>
      </c>
      <c r="F2909" t="s">
        <v>13910</v>
      </c>
      <c r="G2909" s="2" t="s">
        <v>6954</v>
      </c>
      <c r="H2909" t="s">
        <v>13553</v>
      </c>
    </row>
    <row r="2910" spans="1:8" x14ac:dyDescent="0.15">
      <c r="A2910">
        <v>2922</v>
      </c>
      <c r="B2910" t="s">
        <v>3111</v>
      </c>
      <c r="C2910" t="s">
        <v>10739</v>
      </c>
      <c r="D2910" t="s">
        <v>339</v>
      </c>
      <c r="E2910" s="2" t="s">
        <v>230</v>
      </c>
      <c r="F2910" t="s">
        <v>13910</v>
      </c>
      <c r="G2910" s="2" t="s">
        <v>6896</v>
      </c>
      <c r="H2910" t="s">
        <v>13553</v>
      </c>
    </row>
    <row r="2911" spans="1:8" x14ac:dyDescent="0.15">
      <c r="A2911">
        <v>2923</v>
      </c>
      <c r="B2911" t="s">
        <v>3112</v>
      </c>
      <c r="C2911" t="s">
        <v>10740</v>
      </c>
      <c r="D2911" t="s">
        <v>339</v>
      </c>
      <c r="E2911" s="2" t="s">
        <v>230</v>
      </c>
      <c r="F2911" t="s">
        <v>13910</v>
      </c>
      <c r="G2911" s="2" t="s">
        <v>6643</v>
      </c>
      <c r="H2911" t="s">
        <v>13553</v>
      </c>
    </row>
    <row r="2912" spans="1:8" x14ac:dyDescent="0.15">
      <c r="A2912">
        <v>2924</v>
      </c>
      <c r="B2912" t="s">
        <v>4872</v>
      </c>
      <c r="C2912" t="s">
        <v>10741</v>
      </c>
      <c r="D2912" t="s">
        <v>339</v>
      </c>
      <c r="E2912" s="2" t="s">
        <v>7855</v>
      </c>
      <c r="F2912" t="s">
        <v>13910</v>
      </c>
      <c r="G2912" s="2" t="s">
        <v>7545</v>
      </c>
      <c r="H2912" t="s">
        <v>13553</v>
      </c>
    </row>
    <row r="2913" spans="1:8" x14ac:dyDescent="0.15">
      <c r="A2913">
        <v>2925</v>
      </c>
      <c r="B2913" t="s">
        <v>4873</v>
      </c>
      <c r="C2913" t="s">
        <v>10742</v>
      </c>
      <c r="D2913" t="s">
        <v>339</v>
      </c>
      <c r="E2913" s="2" t="s">
        <v>7855</v>
      </c>
      <c r="F2913" t="s">
        <v>13910</v>
      </c>
      <c r="G2913" s="2" t="s">
        <v>7546</v>
      </c>
      <c r="H2913" t="s">
        <v>13553</v>
      </c>
    </row>
    <row r="2914" spans="1:8" x14ac:dyDescent="0.15">
      <c r="A2914">
        <v>2926</v>
      </c>
      <c r="B2914" t="s">
        <v>4874</v>
      </c>
      <c r="C2914" t="s">
        <v>10743</v>
      </c>
      <c r="D2914" t="s">
        <v>381</v>
      </c>
      <c r="E2914" s="2" t="s">
        <v>232</v>
      </c>
      <c r="F2914" t="s">
        <v>13906</v>
      </c>
      <c r="G2914" s="2" t="s">
        <v>6994</v>
      </c>
      <c r="H2914" t="s">
        <v>13553</v>
      </c>
    </row>
    <row r="2915" spans="1:8" x14ac:dyDescent="0.15">
      <c r="A2915">
        <v>2927</v>
      </c>
      <c r="B2915" t="s">
        <v>1833</v>
      </c>
      <c r="C2915" t="s">
        <v>10744</v>
      </c>
      <c r="D2915" t="s">
        <v>381</v>
      </c>
      <c r="E2915" s="2" t="s">
        <v>232</v>
      </c>
      <c r="F2915" t="s">
        <v>13907</v>
      </c>
      <c r="G2915" s="2" t="s">
        <v>7547</v>
      </c>
      <c r="H2915" t="s">
        <v>13553</v>
      </c>
    </row>
    <row r="2916" spans="1:8" x14ac:dyDescent="0.15">
      <c r="A2916">
        <v>2928</v>
      </c>
      <c r="B2916" t="s">
        <v>4875</v>
      </c>
      <c r="C2916" t="s">
        <v>10745</v>
      </c>
      <c r="D2916" t="s">
        <v>381</v>
      </c>
      <c r="E2916" s="2" t="s">
        <v>232</v>
      </c>
      <c r="F2916" t="s">
        <v>13907</v>
      </c>
      <c r="G2916" s="2" t="s">
        <v>7548</v>
      </c>
      <c r="H2916" t="s">
        <v>13553</v>
      </c>
    </row>
    <row r="2917" spans="1:8" x14ac:dyDescent="0.15">
      <c r="A2917">
        <v>2929</v>
      </c>
      <c r="B2917" t="s">
        <v>4876</v>
      </c>
      <c r="C2917" t="s">
        <v>10746</v>
      </c>
      <c r="D2917" t="s">
        <v>381</v>
      </c>
      <c r="E2917" s="2" t="s">
        <v>232</v>
      </c>
      <c r="F2917" t="s">
        <v>13910</v>
      </c>
      <c r="G2917" s="2" t="s">
        <v>6255</v>
      </c>
      <c r="H2917" t="s">
        <v>13553</v>
      </c>
    </row>
    <row r="2918" spans="1:8" x14ac:dyDescent="0.15">
      <c r="A2918">
        <v>2930</v>
      </c>
      <c r="B2918" t="s">
        <v>4877</v>
      </c>
      <c r="C2918" t="s">
        <v>10747</v>
      </c>
      <c r="D2918" t="s">
        <v>381</v>
      </c>
      <c r="E2918" s="2" t="s">
        <v>232</v>
      </c>
      <c r="F2918" t="s">
        <v>13917</v>
      </c>
      <c r="G2918" s="2" t="s">
        <v>7549</v>
      </c>
      <c r="H2918" t="s">
        <v>13553</v>
      </c>
    </row>
    <row r="2919" spans="1:8" x14ac:dyDescent="0.15">
      <c r="A2919">
        <v>2931</v>
      </c>
      <c r="B2919" t="s">
        <v>4878</v>
      </c>
      <c r="C2919" t="s">
        <v>10748</v>
      </c>
      <c r="D2919" t="s">
        <v>381</v>
      </c>
      <c r="E2919" s="2" t="s">
        <v>232</v>
      </c>
      <c r="F2919" t="s">
        <v>13907</v>
      </c>
      <c r="G2919" s="2" t="s">
        <v>6380</v>
      </c>
      <c r="H2919" t="s">
        <v>13553</v>
      </c>
    </row>
    <row r="2920" spans="1:8" x14ac:dyDescent="0.15">
      <c r="A2920">
        <v>2932</v>
      </c>
      <c r="B2920" t="s">
        <v>4879</v>
      </c>
      <c r="C2920" t="s">
        <v>10749</v>
      </c>
      <c r="D2920" t="s">
        <v>381</v>
      </c>
      <c r="E2920" s="2" t="s">
        <v>232</v>
      </c>
      <c r="F2920" t="s">
        <v>13907</v>
      </c>
      <c r="G2920" s="2" t="s">
        <v>7550</v>
      </c>
      <c r="H2920" t="s">
        <v>13553</v>
      </c>
    </row>
    <row r="2921" spans="1:8" x14ac:dyDescent="0.15">
      <c r="A2921">
        <v>2933</v>
      </c>
      <c r="B2921" t="s">
        <v>4880</v>
      </c>
      <c r="C2921" t="s">
        <v>10750</v>
      </c>
      <c r="D2921" t="s">
        <v>381</v>
      </c>
      <c r="E2921" s="2" t="s">
        <v>232</v>
      </c>
      <c r="F2921" t="s">
        <v>13910</v>
      </c>
      <c r="G2921" s="2" t="s">
        <v>7527</v>
      </c>
      <c r="H2921" t="s">
        <v>13553</v>
      </c>
    </row>
    <row r="2922" spans="1:8" x14ac:dyDescent="0.15">
      <c r="A2922">
        <v>2934</v>
      </c>
      <c r="B2922" t="s">
        <v>1834</v>
      </c>
      <c r="C2922" t="s">
        <v>10751</v>
      </c>
      <c r="D2922" t="s">
        <v>381</v>
      </c>
      <c r="E2922" s="2" t="s">
        <v>232</v>
      </c>
      <c r="F2922" t="s">
        <v>13907</v>
      </c>
      <c r="G2922" s="2" t="s">
        <v>7551</v>
      </c>
      <c r="H2922" t="s">
        <v>13553</v>
      </c>
    </row>
    <row r="2923" spans="1:8" x14ac:dyDescent="0.15">
      <c r="A2923">
        <v>2935</v>
      </c>
      <c r="B2923" t="s">
        <v>4881</v>
      </c>
      <c r="C2923" t="s">
        <v>10752</v>
      </c>
      <c r="D2923" t="s">
        <v>381</v>
      </c>
      <c r="E2923" s="2" t="s">
        <v>232</v>
      </c>
      <c r="F2923" t="s">
        <v>13927</v>
      </c>
      <c r="G2923" s="2" t="s">
        <v>6379</v>
      </c>
      <c r="H2923" t="s">
        <v>13553</v>
      </c>
    </row>
    <row r="2924" spans="1:8" x14ac:dyDescent="0.15">
      <c r="A2924">
        <v>2936</v>
      </c>
      <c r="B2924" t="s">
        <v>1835</v>
      </c>
      <c r="C2924" t="s">
        <v>10753</v>
      </c>
      <c r="D2924" t="s">
        <v>381</v>
      </c>
      <c r="E2924" s="2" t="s">
        <v>232</v>
      </c>
      <c r="F2924" t="s">
        <v>13917</v>
      </c>
      <c r="G2924" s="2" t="s">
        <v>7552</v>
      </c>
      <c r="H2924" t="s">
        <v>13553</v>
      </c>
    </row>
    <row r="2925" spans="1:8" x14ac:dyDescent="0.15">
      <c r="A2925">
        <v>2937</v>
      </c>
      <c r="B2925" t="s">
        <v>4882</v>
      </c>
      <c r="C2925" t="s">
        <v>10754</v>
      </c>
      <c r="D2925" t="s">
        <v>381</v>
      </c>
      <c r="E2925" s="2" t="s">
        <v>232</v>
      </c>
      <c r="F2925" t="s">
        <v>13907</v>
      </c>
      <c r="G2925" s="2" t="s">
        <v>7344</v>
      </c>
      <c r="H2925" t="s">
        <v>13553</v>
      </c>
    </row>
    <row r="2926" spans="1:8" x14ac:dyDescent="0.15">
      <c r="A2926">
        <v>2938</v>
      </c>
      <c r="B2926" t="s">
        <v>4883</v>
      </c>
      <c r="C2926" t="s">
        <v>10755</v>
      </c>
      <c r="D2926" t="s">
        <v>381</v>
      </c>
      <c r="E2926" s="2" t="s">
        <v>232</v>
      </c>
      <c r="F2926" t="s">
        <v>13917</v>
      </c>
      <c r="G2926" s="2" t="s">
        <v>6891</v>
      </c>
      <c r="H2926" t="s">
        <v>13553</v>
      </c>
    </row>
    <row r="2927" spans="1:8" x14ac:dyDescent="0.15">
      <c r="A2927">
        <v>2939</v>
      </c>
      <c r="B2927" t="s">
        <v>4884</v>
      </c>
      <c r="C2927" t="s">
        <v>10756</v>
      </c>
      <c r="D2927" t="s">
        <v>381</v>
      </c>
      <c r="E2927" s="2" t="s">
        <v>232</v>
      </c>
      <c r="F2927" t="s">
        <v>13917</v>
      </c>
      <c r="G2927" s="2" t="s">
        <v>7508</v>
      </c>
      <c r="H2927" t="s">
        <v>13553</v>
      </c>
    </row>
    <row r="2928" spans="1:8" x14ac:dyDescent="0.15">
      <c r="A2928">
        <v>2940</v>
      </c>
      <c r="B2928" t="s">
        <v>4885</v>
      </c>
      <c r="C2928" t="s">
        <v>10757</v>
      </c>
      <c r="D2928" t="s">
        <v>381</v>
      </c>
      <c r="E2928" s="2" t="s">
        <v>232</v>
      </c>
      <c r="F2928" t="s">
        <v>13906</v>
      </c>
      <c r="G2928" s="2" t="s">
        <v>6369</v>
      </c>
      <c r="H2928" t="s">
        <v>13553</v>
      </c>
    </row>
    <row r="2929" spans="1:8" x14ac:dyDescent="0.15">
      <c r="A2929">
        <v>2941</v>
      </c>
      <c r="B2929" t="s">
        <v>4886</v>
      </c>
      <c r="C2929" t="s">
        <v>10758</v>
      </c>
      <c r="D2929" t="s">
        <v>381</v>
      </c>
      <c r="E2929" s="2" t="s">
        <v>232</v>
      </c>
      <c r="F2929" t="s">
        <v>13917</v>
      </c>
      <c r="G2929" s="2" t="s">
        <v>6820</v>
      </c>
      <c r="H2929" t="s">
        <v>13553</v>
      </c>
    </row>
    <row r="2930" spans="1:8" x14ac:dyDescent="0.15">
      <c r="A2930">
        <v>2942</v>
      </c>
      <c r="B2930" t="s">
        <v>4887</v>
      </c>
      <c r="C2930" t="s">
        <v>10759</v>
      </c>
      <c r="D2930" t="s">
        <v>381</v>
      </c>
      <c r="E2930" s="2" t="s">
        <v>232</v>
      </c>
      <c r="F2930" t="s">
        <v>13907</v>
      </c>
      <c r="G2930" s="2" t="s">
        <v>7553</v>
      </c>
      <c r="H2930" t="s">
        <v>13553</v>
      </c>
    </row>
    <row r="2931" spans="1:8" x14ac:dyDescent="0.15">
      <c r="A2931">
        <v>2943</v>
      </c>
      <c r="B2931" t="s">
        <v>1836</v>
      </c>
      <c r="C2931" t="s">
        <v>10760</v>
      </c>
      <c r="D2931" t="s">
        <v>381</v>
      </c>
      <c r="E2931" s="2" t="s">
        <v>232</v>
      </c>
      <c r="F2931" t="s">
        <v>13935</v>
      </c>
      <c r="G2931" s="2" t="s">
        <v>6379</v>
      </c>
      <c r="H2931" t="s">
        <v>13553</v>
      </c>
    </row>
    <row r="2932" spans="1:8" x14ac:dyDescent="0.15">
      <c r="A2932">
        <v>2944</v>
      </c>
      <c r="B2932" t="s">
        <v>4888</v>
      </c>
      <c r="C2932" t="s">
        <v>10761</v>
      </c>
      <c r="D2932" t="s">
        <v>381</v>
      </c>
      <c r="E2932" s="2" t="s">
        <v>231</v>
      </c>
      <c r="F2932" t="s">
        <v>13941</v>
      </c>
      <c r="G2932" s="2" t="s">
        <v>6774</v>
      </c>
      <c r="H2932" t="s">
        <v>13553</v>
      </c>
    </row>
    <row r="2933" spans="1:8" x14ac:dyDescent="0.15">
      <c r="A2933">
        <v>2945</v>
      </c>
      <c r="B2933" t="s">
        <v>4889</v>
      </c>
      <c r="C2933" t="s">
        <v>10762</v>
      </c>
      <c r="D2933" t="s">
        <v>381</v>
      </c>
      <c r="E2933" s="2" t="s">
        <v>231</v>
      </c>
      <c r="F2933" t="s">
        <v>13940</v>
      </c>
      <c r="G2933" s="2" t="s">
        <v>6324</v>
      </c>
      <c r="H2933" t="s">
        <v>13553</v>
      </c>
    </row>
    <row r="2934" spans="1:8" x14ac:dyDescent="0.15">
      <c r="A2934">
        <v>2946</v>
      </c>
      <c r="B2934" t="s">
        <v>4890</v>
      </c>
      <c r="C2934" t="s">
        <v>10763</v>
      </c>
      <c r="D2934" t="s">
        <v>381</v>
      </c>
      <c r="E2934" s="2" t="s">
        <v>231</v>
      </c>
      <c r="F2934" t="s">
        <v>13910</v>
      </c>
      <c r="G2934" s="2" t="s">
        <v>7554</v>
      </c>
      <c r="H2934" t="s">
        <v>13553</v>
      </c>
    </row>
    <row r="2935" spans="1:8" x14ac:dyDescent="0.15">
      <c r="A2935">
        <v>2947</v>
      </c>
      <c r="B2935" t="s">
        <v>4891</v>
      </c>
      <c r="C2935" t="s">
        <v>10764</v>
      </c>
      <c r="D2935" t="s">
        <v>381</v>
      </c>
      <c r="E2935" s="2" t="s">
        <v>231</v>
      </c>
      <c r="F2935" t="s">
        <v>13932</v>
      </c>
      <c r="G2935" s="2" t="s">
        <v>7307</v>
      </c>
      <c r="H2935" t="s">
        <v>13553</v>
      </c>
    </row>
    <row r="2936" spans="1:8" x14ac:dyDescent="0.15">
      <c r="A2936">
        <v>2948</v>
      </c>
      <c r="B2936" t="s">
        <v>4892</v>
      </c>
      <c r="C2936" t="s">
        <v>10765</v>
      </c>
      <c r="D2936" t="s">
        <v>381</v>
      </c>
      <c r="E2936" s="2" t="s">
        <v>231</v>
      </c>
      <c r="F2936" t="s">
        <v>13906</v>
      </c>
      <c r="G2936" s="2" t="s">
        <v>6779</v>
      </c>
      <c r="H2936" t="s">
        <v>13553</v>
      </c>
    </row>
    <row r="2937" spans="1:8" x14ac:dyDescent="0.15">
      <c r="A2937">
        <v>2949</v>
      </c>
      <c r="B2937" t="s">
        <v>2513</v>
      </c>
      <c r="C2937" t="s">
        <v>10766</v>
      </c>
      <c r="D2937" t="s">
        <v>381</v>
      </c>
      <c r="E2937" s="2" t="s">
        <v>231</v>
      </c>
      <c r="F2937" t="s">
        <v>13910</v>
      </c>
      <c r="G2937" s="2" t="s">
        <v>7297</v>
      </c>
      <c r="H2937" t="s">
        <v>13553</v>
      </c>
    </row>
    <row r="2938" spans="1:8" x14ac:dyDescent="0.15">
      <c r="A2938">
        <v>2950</v>
      </c>
      <c r="B2938" t="s">
        <v>4893</v>
      </c>
      <c r="C2938" t="s">
        <v>10767</v>
      </c>
      <c r="D2938" t="s">
        <v>381</v>
      </c>
      <c r="E2938" s="2" t="s">
        <v>231</v>
      </c>
      <c r="F2938" t="s">
        <v>13907</v>
      </c>
      <c r="G2938" s="2" t="s">
        <v>6674</v>
      </c>
      <c r="H2938" t="s">
        <v>13553</v>
      </c>
    </row>
    <row r="2939" spans="1:8" x14ac:dyDescent="0.15">
      <c r="A2939">
        <v>2951</v>
      </c>
      <c r="B2939" t="s">
        <v>4894</v>
      </c>
      <c r="C2939" t="s">
        <v>8626</v>
      </c>
      <c r="D2939" t="s">
        <v>381</v>
      </c>
      <c r="E2939" s="2" t="s">
        <v>231</v>
      </c>
      <c r="F2939" t="s">
        <v>13906</v>
      </c>
      <c r="G2939" s="2" t="s">
        <v>7555</v>
      </c>
      <c r="H2939" t="s">
        <v>13553</v>
      </c>
    </row>
    <row r="2940" spans="1:8" x14ac:dyDescent="0.15">
      <c r="A2940">
        <v>2952</v>
      </c>
      <c r="B2940" t="s">
        <v>4895</v>
      </c>
      <c r="C2940" t="s">
        <v>10768</v>
      </c>
      <c r="D2940" t="s">
        <v>381</v>
      </c>
      <c r="E2940" s="2" t="s">
        <v>231</v>
      </c>
      <c r="F2940" t="s">
        <v>13920</v>
      </c>
      <c r="G2940" s="2" t="s">
        <v>7556</v>
      </c>
      <c r="H2940" t="s">
        <v>13553</v>
      </c>
    </row>
    <row r="2941" spans="1:8" x14ac:dyDescent="0.15">
      <c r="A2941">
        <v>2953</v>
      </c>
      <c r="B2941" t="s">
        <v>3249</v>
      </c>
      <c r="C2941" t="s">
        <v>10660</v>
      </c>
      <c r="D2941" t="s">
        <v>381</v>
      </c>
      <c r="E2941" s="2" t="s">
        <v>231</v>
      </c>
      <c r="F2941" t="s">
        <v>13918</v>
      </c>
      <c r="G2941" s="2" t="s">
        <v>7305</v>
      </c>
      <c r="H2941" t="s">
        <v>13553</v>
      </c>
    </row>
    <row r="2942" spans="1:8" x14ac:dyDescent="0.15">
      <c r="A2942">
        <v>2954</v>
      </c>
      <c r="B2942" t="s">
        <v>4896</v>
      </c>
      <c r="C2942" t="s">
        <v>10769</v>
      </c>
      <c r="D2942" t="s">
        <v>381</v>
      </c>
      <c r="E2942" s="2" t="s">
        <v>231</v>
      </c>
      <c r="F2942" t="s">
        <v>13907</v>
      </c>
      <c r="G2942" s="2" t="s">
        <v>6260</v>
      </c>
      <c r="H2942" t="s">
        <v>13553</v>
      </c>
    </row>
    <row r="2943" spans="1:8" x14ac:dyDescent="0.15">
      <c r="A2943">
        <v>2955</v>
      </c>
      <c r="B2943" t="s">
        <v>4897</v>
      </c>
      <c r="C2943" t="s">
        <v>10770</v>
      </c>
      <c r="D2943" t="s">
        <v>381</v>
      </c>
      <c r="E2943" s="2" t="s">
        <v>231</v>
      </c>
      <c r="F2943" t="s">
        <v>13917</v>
      </c>
      <c r="G2943" s="2" t="s">
        <v>7557</v>
      </c>
      <c r="H2943" t="s">
        <v>13553</v>
      </c>
    </row>
    <row r="2944" spans="1:8" x14ac:dyDescent="0.15">
      <c r="A2944">
        <v>2956</v>
      </c>
      <c r="B2944" t="s">
        <v>4898</v>
      </c>
      <c r="C2944" t="s">
        <v>10771</v>
      </c>
      <c r="D2944" t="s">
        <v>381</v>
      </c>
      <c r="E2944" s="2" t="s">
        <v>231</v>
      </c>
      <c r="F2944" t="s">
        <v>13912</v>
      </c>
      <c r="G2944" s="2" t="s">
        <v>7109</v>
      </c>
      <c r="H2944" t="s">
        <v>13553</v>
      </c>
    </row>
    <row r="2945" spans="1:8" x14ac:dyDescent="0.15">
      <c r="A2945">
        <v>2957</v>
      </c>
      <c r="B2945" t="s">
        <v>2512</v>
      </c>
      <c r="C2945" t="s">
        <v>10772</v>
      </c>
      <c r="D2945" t="s">
        <v>381</v>
      </c>
      <c r="E2945" s="2" t="s">
        <v>231</v>
      </c>
      <c r="F2945" t="s">
        <v>13907</v>
      </c>
      <c r="G2945" s="2" t="s">
        <v>6548</v>
      </c>
      <c r="H2945" t="s">
        <v>13553</v>
      </c>
    </row>
    <row r="2946" spans="1:8" x14ac:dyDescent="0.15">
      <c r="A2946">
        <v>2958</v>
      </c>
      <c r="B2946" t="s">
        <v>2514</v>
      </c>
      <c r="C2946" t="s">
        <v>10773</v>
      </c>
      <c r="D2946" t="s">
        <v>381</v>
      </c>
      <c r="E2946" s="2" t="s">
        <v>231</v>
      </c>
      <c r="F2946" t="s">
        <v>13930</v>
      </c>
      <c r="G2946" s="2" t="s">
        <v>7558</v>
      </c>
      <c r="H2946" t="s">
        <v>13553</v>
      </c>
    </row>
    <row r="2947" spans="1:8" x14ac:dyDescent="0.15">
      <c r="A2947">
        <v>2959</v>
      </c>
      <c r="B2947" t="s">
        <v>4899</v>
      </c>
      <c r="C2947" t="s">
        <v>10774</v>
      </c>
      <c r="D2947" t="s">
        <v>381</v>
      </c>
      <c r="E2947" s="2" t="s">
        <v>231</v>
      </c>
      <c r="F2947" t="s">
        <v>13907</v>
      </c>
      <c r="G2947" s="2" t="s">
        <v>6636</v>
      </c>
      <c r="H2947" t="s">
        <v>13553</v>
      </c>
    </row>
    <row r="2948" spans="1:8" x14ac:dyDescent="0.15">
      <c r="A2948">
        <v>2960</v>
      </c>
      <c r="B2948" t="s">
        <v>4900</v>
      </c>
      <c r="C2948" t="s">
        <v>10775</v>
      </c>
      <c r="D2948" t="s">
        <v>381</v>
      </c>
      <c r="E2948" s="2" t="s">
        <v>231</v>
      </c>
      <c r="F2948" t="s">
        <v>13907</v>
      </c>
      <c r="G2948" s="2" t="s">
        <v>7021</v>
      </c>
      <c r="H2948" t="s">
        <v>13553</v>
      </c>
    </row>
    <row r="2949" spans="1:8" x14ac:dyDescent="0.15">
      <c r="A2949">
        <v>2961</v>
      </c>
      <c r="B2949" t="s">
        <v>4901</v>
      </c>
      <c r="C2949" t="s">
        <v>10776</v>
      </c>
      <c r="D2949" t="s">
        <v>381</v>
      </c>
      <c r="E2949" s="2" t="s">
        <v>231</v>
      </c>
      <c r="F2949" t="s">
        <v>13917</v>
      </c>
      <c r="G2949" s="2" t="s">
        <v>7510</v>
      </c>
      <c r="H2949" t="s">
        <v>13553</v>
      </c>
    </row>
    <row r="2950" spans="1:8" x14ac:dyDescent="0.15">
      <c r="A2950">
        <v>2962</v>
      </c>
      <c r="B2950" t="s">
        <v>3250</v>
      </c>
      <c r="C2950" t="s">
        <v>10777</v>
      </c>
      <c r="D2950" t="s">
        <v>381</v>
      </c>
      <c r="E2950" s="2" t="s">
        <v>231</v>
      </c>
      <c r="F2950" t="s">
        <v>13907</v>
      </c>
      <c r="G2950" s="2" t="s">
        <v>6319</v>
      </c>
      <c r="H2950" t="s">
        <v>13553</v>
      </c>
    </row>
    <row r="2951" spans="1:8" x14ac:dyDescent="0.15">
      <c r="A2951">
        <v>2963</v>
      </c>
      <c r="B2951" t="s">
        <v>4902</v>
      </c>
      <c r="C2951" t="s">
        <v>10778</v>
      </c>
      <c r="D2951" t="s">
        <v>381</v>
      </c>
      <c r="E2951" s="2" t="s">
        <v>231</v>
      </c>
      <c r="F2951" t="s">
        <v>13907</v>
      </c>
      <c r="G2951" s="2" t="s">
        <v>6810</v>
      </c>
      <c r="H2951" t="s">
        <v>13553</v>
      </c>
    </row>
    <row r="2952" spans="1:8" x14ac:dyDescent="0.15">
      <c r="A2952">
        <v>2964</v>
      </c>
      <c r="B2952" t="s">
        <v>4903</v>
      </c>
      <c r="C2952" t="s">
        <v>10779</v>
      </c>
      <c r="D2952" t="s">
        <v>381</v>
      </c>
      <c r="E2952" s="2" t="s">
        <v>230</v>
      </c>
      <c r="F2952" t="s">
        <v>13924</v>
      </c>
      <c r="G2952" s="2" t="s">
        <v>6304</v>
      </c>
      <c r="H2952" t="s">
        <v>13553</v>
      </c>
    </row>
    <row r="2953" spans="1:8" x14ac:dyDescent="0.15">
      <c r="A2953">
        <v>2965</v>
      </c>
      <c r="B2953" t="s">
        <v>2728</v>
      </c>
      <c r="C2953" t="s">
        <v>7893</v>
      </c>
      <c r="D2953" t="s">
        <v>381</v>
      </c>
      <c r="E2953" s="2" t="s">
        <v>230</v>
      </c>
      <c r="F2953" t="s">
        <v>13917</v>
      </c>
      <c r="G2953" s="2" t="s">
        <v>7180</v>
      </c>
      <c r="H2953" t="s">
        <v>13553</v>
      </c>
    </row>
    <row r="2954" spans="1:8" x14ac:dyDescent="0.15">
      <c r="A2954">
        <v>2966</v>
      </c>
      <c r="B2954" t="s">
        <v>4904</v>
      </c>
      <c r="C2954" t="s">
        <v>10780</v>
      </c>
      <c r="D2954" t="s">
        <v>381</v>
      </c>
      <c r="E2954" s="2" t="s">
        <v>230</v>
      </c>
      <c r="F2954" t="s">
        <v>13907</v>
      </c>
      <c r="G2954" s="2" t="s">
        <v>6831</v>
      </c>
      <c r="H2954" t="s">
        <v>13553</v>
      </c>
    </row>
    <row r="2955" spans="1:8" x14ac:dyDescent="0.15">
      <c r="A2955">
        <v>2967</v>
      </c>
      <c r="B2955" t="s">
        <v>3937</v>
      </c>
      <c r="C2955" t="s">
        <v>10781</v>
      </c>
      <c r="D2955" t="s">
        <v>381</v>
      </c>
      <c r="E2955" s="2" t="s">
        <v>230</v>
      </c>
      <c r="F2955" t="s">
        <v>13927</v>
      </c>
      <c r="G2955" s="2" t="s">
        <v>7338</v>
      </c>
      <c r="H2955" t="s">
        <v>13553</v>
      </c>
    </row>
    <row r="2956" spans="1:8" x14ac:dyDescent="0.15">
      <c r="A2956">
        <v>2968</v>
      </c>
      <c r="B2956" t="s">
        <v>3251</v>
      </c>
      <c r="C2956" t="s">
        <v>10782</v>
      </c>
      <c r="D2956" t="s">
        <v>381</v>
      </c>
      <c r="E2956" s="2" t="s">
        <v>230</v>
      </c>
      <c r="F2956" t="s">
        <v>13917</v>
      </c>
      <c r="G2956" s="2" t="s">
        <v>6555</v>
      </c>
      <c r="H2956" t="s">
        <v>13553</v>
      </c>
    </row>
    <row r="2957" spans="1:8" x14ac:dyDescent="0.15">
      <c r="A2957">
        <v>2969</v>
      </c>
      <c r="B2957" t="s">
        <v>3938</v>
      </c>
      <c r="C2957" t="s">
        <v>10783</v>
      </c>
      <c r="D2957" t="s">
        <v>381</v>
      </c>
      <c r="E2957" s="2" t="s">
        <v>230</v>
      </c>
      <c r="F2957" t="s">
        <v>13935</v>
      </c>
      <c r="G2957" s="2" t="s">
        <v>6305</v>
      </c>
      <c r="H2957" t="s">
        <v>13553</v>
      </c>
    </row>
    <row r="2958" spans="1:8" x14ac:dyDescent="0.15">
      <c r="A2958">
        <v>2970</v>
      </c>
      <c r="B2958" t="s">
        <v>4905</v>
      </c>
      <c r="C2958" t="s">
        <v>10784</v>
      </c>
      <c r="D2958" t="s">
        <v>381</v>
      </c>
      <c r="E2958" s="2" t="s">
        <v>230</v>
      </c>
      <c r="F2958" t="s">
        <v>13907</v>
      </c>
      <c r="G2958" s="2" t="s">
        <v>7219</v>
      </c>
      <c r="H2958" t="s">
        <v>13553</v>
      </c>
    </row>
    <row r="2959" spans="1:8" x14ac:dyDescent="0.15">
      <c r="A2959">
        <v>2971</v>
      </c>
      <c r="B2959" t="s">
        <v>3939</v>
      </c>
      <c r="C2959" t="s">
        <v>10785</v>
      </c>
      <c r="D2959" t="s">
        <v>381</v>
      </c>
      <c r="E2959" s="2" t="s">
        <v>230</v>
      </c>
      <c r="F2959" t="s">
        <v>13907</v>
      </c>
      <c r="G2959" s="2" t="s">
        <v>6560</v>
      </c>
      <c r="H2959" t="s">
        <v>13553</v>
      </c>
    </row>
    <row r="2960" spans="1:8" x14ac:dyDescent="0.15">
      <c r="A2960">
        <v>2972</v>
      </c>
      <c r="B2960" t="s">
        <v>3936</v>
      </c>
      <c r="C2960" t="s">
        <v>10786</v>
      </c>
      <c r="D2960" t="s">
        <v>381</v>
      </c>
      <c r="E2960" s="2" t="s">
        <v>230</v>
      </c>
      <c r="F2960" t="s">
        <v>27</v>
      </c>
      <c r="G2960" s="2" t="s">
        <v>6855</v>
      </c>
      <c r="H2960" t="s">
        <v>13553</v>
      </c>
    </row>
    <row r="2961" spans="1:8" x14ac:dyDescent="0.15">
      <c r="A2961">
        <v>2973</v>
      </c>
      <c r="B2961" t="s">
        <v>4906</v>
      </c>
      <c r="C2961" t="s">
        <v>10787</v>
      </c>
      <c r="D2961" t="s">
        <v>381</v>
      </c>
      <c r="E2961" s="2" t="s">
        <v>230</v>
      </c>
      <c r="F2961" t="s">
        <v>13910</v>
      </c>
      <c r="G2961" s="2" t="s">
        <v>6643</v>
      </c>
      <c r="H2961" t="s">
        <v>13553</v>
      </c>
    </row>
    <row r="2962" spans="1:8" x14ac:dyDescent="0.15">
      <c r="A2962">
        <v>2974</v>
      </c>
      <c r="B2962" t="s">
        <v>4907</v>
      </c>
      <c r="C2962" t="s">
        <v>10788</v>
      </c>
      <c r="D2962" t="s">
        <v>381</v>
      </c>
      <c r="E2962" s="2" t="s">
        <v>230</v>
      </c>
      <c r="F2962" t="s">
        <v>13926</v>
      </c>
      <c r="G2962" s="2" t="s">
        <v>6327</v>
      </c>
      <c r="H2962" t="s">
        <v>13553</v>
      </c>
    </row>
    <row r="2963" spans="1:8" x14ac:dyDescent="0.15">
      <c r="A2963">
        <v>2975</v>
      </c>
      <c r="B2963" t="s">
        <v>3588</v>
      </c>
      <c r="C2963" t="s">
        <v>10789</v>
      </c>
      <c r="D2963" t="s">
        <v>381</v>
      </c>
      <c r="E2963" s="2" t="s">
        <v>230</v>
      </c>
      <c r="F2963" t="s">
        <v>13910</v>
      </c>
      <c r="G2963" s="2" t="s">
        <v>6969</v>
      </c>
      <c r="H2963" t="s">
        <v>13553</v>
      </c>
    </row>
    <row r="2964" spans="1:8" x14ac:dyDescent="0.15">
      <c r="A2964">
        <v>2976</v>
      </c>
      <c r="B2964" t="s">
        <v>4908</v>
      </c>
      <c r="C2964" t="s">
        <v>10604</v>
      </c>
      <c r="D2964" t="s">
        <v>381</v>
      </c>
      <c r="E2964" s="2" t="s">
        <v>230</v>
      </c>
      <c r="F2964" t="s">
        <v>13917</v>
      </c>
      <c r="G2964" s="2" t="s">
        <v>7285</v>
      </c>
      <c r="H2964" t="s">
        <v>13553</v>
      </c>
    </row>
    <row r="2965" spans="1:8" x14ac:dyDescent="0.15">
      <c r="A2965">
        <v>2977</v>
      </c>
      <c r="B2965" t="s">
        <v>4909</v>
      </c>
      <c r="C2965" t="s">
        <v>10790</v>
      </c>
      <c r="D2965" t="s">
        <v>381</v>
      </c>
      <c r="E2965" s="2" t="s">
        <v>230</v>
      </c>
      <c r="F2965" t="s">
        <v>13917</v>
      </c>
      <c r="G2965" s="2" t="s">
        <v>7559</v>
      </c>
      <c r="H2965" t="s">
        <v>13553</v>
      </c>
    </row>
    <row r="2966" spans="1:8" x14ac:dyDescent="0.15">
      <c r="A2966">
        <v>2978</v>
      </c>
      <c r="B2966" t="s">
        <v>4910</v>
      </c>
      <c r="C2966" t="s">
        <v>10791</v>
      </c>
      <c r="D2966" t="s">
        <v>381</v>
      </c>
      <c r="E2966" s="2" t="s">
        <v>7855</v>
      </c>
      <c r="F2966" t="s">
        <v>13907</v>
      </c>
      <c r="G2966" s="2" t="s">
        <v>7560</v>
      </c>
      <c r="H2966" t="s">
        <v>13553</v>
      </c>
    </row>
    <row r="2967" spans="1:8" x14ac:dyDescent="0.15">
      <c r="A2967">
        <v>2979</v>
      </c>
      <c r="B2967" t="s">
        <v>4911</v>
      </c>
      <c r="C2967" t="s">
        <v>10792</v>
      </c>
      <c r="D2967" t="s">
        <v>381</v>
      </c>
      <c r="E2967" s="2" t="s">
        <v>7855</v>
      </c>
      <c r="F2967" t="s">
        <v>13950</v>
      </c>
      <c r="G2967" s="2" t="s">
        <v>7477</v>
      </c>
      <c r="H2967" t="s">
        <v>13553</v>
      </c>
    </row>
    <row r="2968" spans="1:8" x14ac:dyDescent="0.15">
      <c r="A2968">
        <v>2980</v>
      </c>
      <c r="B2968" t="s">
        <v>4912</v>
      </c>
      <c r="C2968" t="s">
        <v>10793</v>
      </c>
      <c r="D2968" t="s">
        <v>381</v>
      </c>
      <c r="E2968" s="2" t="s">
        <v>7855</v>
      </c>
      <c r="F2968" t="s">
        <v>13922</v>
      </c>
      <c r="G2968" s="2" t="s">
        <v>6757</v>
      </c>
      <c r="H2968" t="s">
        <v>13553</v>
      </c>
    </row>
    <row r="2969" spans="1:8" x14ac:dyDescent="0.15">
      <c r="A2969">
        <v>2981</v>
      </c>
      <c r="B2969" t="s">
        <v>4913</v>
      </c>
      <c r="C2969" t="s">
        <v>10794</v>
      </c>
      <c r="D2969" t="s">
        <v>381</v>
      </c>
      <c r="E2969" s="2" t="s">
        <v>7855</v>
      </c>
      <c r="F2969" t="s">
        <v>13933</v>
      </c>
      <c r="G2969" s="2" t="s">
        <v>7561</v>
      </c>
      <c r="H2969" t="s">
        <v>13553</v>
      </c>
    </row>
    <row r="2970" spans="1:8" x14ac:dyDescent="0.15">
      <c r="A2970">
        <v>2982</v>
      </c>
      <c r="B2970" t="s">
        <v>4914</v>
      </c>
      <c r="C2970" t="s">
        <v>10795</v>
      </c>
      <c r="D2970" t="s">
        <v>381</v>
      </c>
      <c r="E2970" s="2" t="s">
        <v>7855</v>
      </c>
      <c r="F2970" t="s">
        <v>13935</v>
      </c>
      <c r="G2970" s="2" t="s">
        <v>7519</v>
      </c>
      <c r="H2970" t="s">
        <v>13553</v>
      </c>
    </row>
    <row r="2971" spans="1:8" x14ac:dyDescent="0.15">
      <c r="A2971">
        <v>2983</v>
      </c>
      <c r="B2971" t="s">
        <v>4915</v>
      </c>
      <c r="C2971" t="s">
        <v>10796</v>
      </c>
      <c r="D2971" t="s">
        <v>381</v>
      </c>
      <c r="E2971" s="2" t="s">
        <v>7855</v>
      </c>
      <c r="F2971" t="s">
        <v>13918</v>
      </c>
      <c r="G2971" s="2" t="s">
        <v>6361</v>
      </c>
      <c r="H2971" t="s">
        <v>13553</v>
      </c>
    </row>
    <row r="2972" spans="1:8" x14ac:dyDescent="0.15">
      <c r="A2972">
        <v>2984</v>
      </c>
      <c r="B2972" t="s">
        <v>4916</v>
      </c>
      <c r="C2972" t="s">
        <v>10797</v>
      </c>
      <c r="D2972" t="s">
        <v>381</v>
      </c>
      <c r="E2972" s="2" t="s">
        <v>7855</v>
      </c>
      <c r="F2972" t="s">
        <v>13915</v>
      </c>
      <c r="G2972" s="2" t="s">
        <v>7442</v>
      </c>
      <c r="H2972" t="s">
        <v>13553</v>
      </c>
    </row>
    <row r="2973" spans="1:8" x14ac:dyDescent="0.15">
      <c r="A2973">
        <v>2985</v>
      </c>
      <c r="B2973" t="s">
        <v>4917</v>
      </c>
      <c r="C2973" t="s">
        <v>10798</v>
      </c>
      <c r="D2973" t="s">
        <v>381</v>
      </c>
      <c r="E2973" s="2" t="s">
        <v>7855</v>
      </c>
      <c r="F2973" t="s">
        <v>13907</v>
      </c>
      <c r="G2973" s="2" t="s">
        <v>7562</v>
      </c>
      <c r="H2973" t="s">
        <v>13553</v>
      </c>
    </row>
    <row r="2974" spans="1:8" x14ac:dyDescent="0.15">
      <c r="A2974">
        <v>2986</v>
      </c>
      <c r="B2974" t="s">
        <v>4918</v>
      </c>
      <c r="C2974" t="s">
        <v>10799</v>
      </c>
      <c r="D2974" t="s">
        <v>381</v>
      </c>
      <c r="E2974" s="2" t="s">
        <v>7855</v>
      </c>
      <c r="F2974" t="s">
        <v>13942</v>
      </c>
      <c r="G2974" s="2" t="s">
        <v>7442</v>
      </c>
      <c r="H2974" t="s">
        <v>13553</v>
      </c>
    </row>
    <row r="2975" spans="1:8" x14ac:dyDescent="0.15">
      <c r="A2975">
        <v>2987</v>
      </c>
      <c r="B2975" t="s">
        <v>4919</v>
      </c>
      <c r="C2975" t="s">
        <v>10800</v>
      </c>
      <c r="D2975" t="s">
        <v>381</v>
      </c>
      <c r="E2975" s="2" t="s">
        <v>7855</v>
      </c>
      <c r="F2975" t="s">
        <v>13917</v>
      </c>
      <c r="G2975" s="2" t="s">
        <v>7563</v>
      </c>
      <c r="H2975" t="s">
        <v>13553</v>
      </c>
    </row>
    <row r="2976" spans="1:8" x14ac:dyDescent="0.15">
      <c r="A2976">
        <v>2988</v>
      </c>
      <c r="B2976" t="s">
        <v>4920</v>
      </c>
      <c r="C2976" t="s">
        <v>10801</v>
      </c>
      <c r="D2976" t="s">
        <v>381</v>
      </c>
      <c r="E2976" s="2" t="s">
        <v>7855</v>
      </c>
      <c r="F2976" t="s">
        <v>13907</v>
      </c>
      <c r="G2976" s="2" t="s">
        <v>7096</v>
      </c>
      <c r="H2976" t="s">
        <v>13553</v>
      </c>
    </row>
    <row r="2977" spans="1:8" x14ac:dyDescent="0.15">
      <c r="A2977">
        <v>2989</v>
      </c>
      <c r="B2977" t="s">
        <v>4921</v>
      </c>
      <c r="C2977" t="s">
        <v>10802</v>
      </c>
      <c r="D2977" t="s">
        <v>381</v>
      </c>
      <c r="E2977" s="2" t="s">
        <v>7855</v>
      </c>
      <c r="F2977" t="s">
        <v>13907</v>
      </c>
      <c r="G2977" s="2" t="s">
        <v>7564</v>
      </c>
      <c r="H2977" t="s">
        <v>13553</v>
      </c>
    </row>
    <row r="2978" spans="1:8" x14ac:dyDescent="0.15">
      <c r="A2978">
        <v>2990</v>
      </c>
      <c r="B2978" t="s">
        <v>4922</v>
      </c>
      <c r="C2978" t="s">
        <v>10803</v>
      </c>
      <c r="D2978" t="s">
        <v>381</v>
      </c>
      <c r="E2978" s="2" t="s">
        <v>7855</v>
      </c>
      <c r="F2978" t="s">
        <v>13922</v>
      </c>
      <c r="G2978" s="2" t="s">
        <v>7101</v>
      </c>
      <c r="H2978" t="s">
        <v>13553</v>
      </c>
    </row>
    <row r="2979" spans="1:8" x14ac:dyDescent="0.15">
      <c r="A2979">
        <v>2991</v>
      </c>
      <c r="B2979" t="s">
        <v>4923</v>
      </c>
      <c r="C2979" t="s">
        <v>10804</v>
      </c>
      <c r="D2979" t="s">
        <v>381</v>
      </c>
      <c r="E2979" s="2" t="s">
        <v>230</v>
      </c>
      <c r="F2979" t="s">
        <v>13906</v>
      </c>
      <c r="G2979" s="2" t="s">
        <v>6695</v>
      </c>
      <c r="H2979" t="s">
        <v>13553</v>
      </c>
    </row>
    <row r="2980" spans="1:8" x14ac:dyDescent="0.15">
      <c r="A2980">
        <v>2992</v>
      </c>
      <c r="B2980" t="s">
        <v>4924</v>
      </c>
      <c r="C2980" t="s">
        <v>10805</v>
      </c>
      <c r="D2980" t="s">
        <v>381</v>
      </c>
      <c r="E2980" s="2" t="s">
        <v>7855</v>
      </c>
      <c r="F2980" t="s">
        <v>13910</v>
      </c>
      <c r="G2980" s="2" t="s">
        <v>7565</v>
      </c>
      <c r="H2980" t="s">
        <v>13553</v>
      </c>
    </row>
    <row r="2981" spans="1:8" x14ac:dyDescent="0.15">
      <c r="A2981">
        <v>2993</v>
      </c>
      <c r="B2981" t="s">
        <v>1556</v>
      </c>
      <c r="C2981" t="s">
        <v>10806</v>
      </c>
      <c r="D2981" t="s">
        <v>411</v>
      </c>
      <c r="E2981" s="2" t="s">
        <v>232</v>
      </c>
      <c r="F2981" t="s">
        <v>13937</v>
      </c>
      <c r="G2981" s="2" t="s">
        <v>7319</v>
      </c>
      <c r="H2981" t="s">
        <v>13553</v>
      </c>
    </row>
    <row r="2982" spans="1:8" x14ac:dyDescent="0.15">
      <c r="A2982">
        <v>2994</v>
      </c>
      <c r="B2982" t="s">
        <v>1557</v>
      </c>
      <c r="C2982" t="s">
        <v>10807</v>
      </c>
      <c r="D2982" t="s">
        <v>411</v>
      </c>
      <c r="E2982" s="2" t="s">
        <v>232</v>
      </c>
      <c r="F2982" t="s">
        <v>13951</v>
      </c>
      <c r="G2982" s="2" t="s">
        <v>7464</v>
      </c>
      <c r="H2982" t="s">
        <v>13553</v>
      </c>
    </row>
    <row r="2983" spans="1:8" x14ac:dyDescent="0.15">
      <c r="A2983">
        <v>2995</v>
      </c>
      <c r="B2983" t="s">
        <v>1558</v>
      </c>
      <c r="C2983" t="s">
        <v>10808</v>
      </c>
      <c r="D2983" t="s">
        <v>411</v>
      </c>
      <c r="E2983" s="2" t="s">
        <v>232</v>
      </c>
      <c r="F2983" t="s">
        <v>13911</v>
      </c>
      <c r="G2983" s="2" t="s">
        <v>7566</v>
      </c>
      <c r="H2983" t="s">
        <v>13553</v>
      </c>
    </row>
    <row r="2984" spans="1:8" x14ac:dyDescent="0.15">
      <c r="A2984">
        <v>2996</v>
      </c>
      <c r="B2984" t="s">
        <v>1559</v>
      </c>
      <c r="C2984" t="s">
        <v>8062</v>
      </c>
      <c r="D2984" t="s">
        <v>411</v>
      </c>
      <c r="E2984" s="2" t="s">
        <v>232</v>
      </c>
      <c r="F2984" t="s">
        <v>13917</v>
      </c>
      <c r="G2984" s="2" t="s">
        <v>6531</v>
      </c>
      <c r="H2984" t="s">
        <v>13553</v>
      </c>
    </row>
    <row r="2985" spans="1:8" x14ac:dyDescent="0.15">
      <c r="A2985">
        <v>2997</v>
      </c>
      <c r="B2985" t="s">
        <v>1560</v>
      </c>
      <c r="C2985" t="s">
        <v>10809</v>
      </c>
      <c r="D2985" t="s">
        <v>411</v>
      </c>
      <c r="E2985" s="2" t="s">
        <v>231</v>
      </c>
      <c r="F2985" t="s">
        <v>13912</v>
      </c>
      <c r="G2985" s="2" t="s">
        <v>7296</v>
      </c>
      <c r="H2985" t="s">
        <v>13553</v>
      </c>
    </row>
    <row r="2986" spans="1:8" x14ac:dyDescent="0.15">
      <c r="A2986">
        <v>2998</v>
      </c>
      <c r="B2986" t="s">
        <v>1561</v>
      </c>
      <c r="C2986" t="s">
        <v>10810</v>
      </c>
      <c r="D2986" t="s">
        <v>411</v>
      </c>
      <c r="E2986" s="2" t="s">
        <v>231</v>
      </c>
      <c r="F2986" t="s">
        <v>13933</v>
      </c>
      <c r="G2986" s="2" t="s">
        <v>6322</v>
      </c>
      <c r="H2986" t="s">
        <v>13553</v>
      </c>
    </row>
    <row r="2987" spans="1:8" x14ac:dyDescent="0.15">
      <c r="A2987">
        <v>2999</v>
      </c>
      <c r="B2987" t="s">
        <v>1562</v>
      </c>
      <c r="C2987" t="s">
        <v>10811</v>
      </c>
      <c r="D2987" t="s">
        <v>411</v>
      </c>
      <c r="E2987" s="2" t="s">
        <v>231</v>
      </c>
      <c r="F2987" t="s">
        <v>13937</v>
      </c>
      <c r="G2987" s="2" t="s">
        <v>6928</v>
      </c>
      <c r="H2987" t="s">
        <v>13553</v>
      </c>
    </row>
    <row r="2988" spans="1:8" x14ac:dyDescent="0.15">
      <c r="A2988">
        <v>3000</v>
      </c>
      <c r="B2988" t="s">
        <v>1563</v>
      </c>
      <c r="C2988" t="s">
        <v>10812</v>
      </c>
      <c r="D2988" t="s">
        <v>411</v>
      </c>
      <c r="E2988" s="2" t="s">
        <v>231</v>
      </c>
      <c r="F2988" t="s">
        <v>13912</v>
      </c>
      <c r="G2988" s="2" t="s">
        <v>6650</v>
      </c>
      <c r="H2988" t="s">
        <v>13553</v>
      </c>
    </row>
    <row r="2989" spans="1:8" x14ac:dyDescent="0.15">
      <c r="A2989">
        <v>3001</v>
      </c>
      <c r="B2989" t="s">
        <v>1564</v>
      </c>
      <c r="C2989" t="s">
        <v>10813</v>
      </c>
      <c r="D2989" t="s">
        <v>411</v>
      </c>
      <c r="E2989" s="2" t="s">
        <v>231</v>
      </c>
      <c r="F2989" t="s">
        <v>13936</v>
      </c>
      <c r="G2989" s="2" t="s">
        <v>7146</v>
      </c>
      <c r="H2989" t="s">
        <v>13553</v>
      </c>
    </row>
    <row r="2990" spans="1:8" x14ac:dyDescent="0.15">
      <c r="A2990">
        <v>3002</v>
      </c>
      <c r="B2990" t="s">
        <v>1565</v>
      </c>
      <c r="C2990" t="s">
        <v>10814</v>
      </c>
      <c r="D2990" t="s">
        <v>411</v>
      </c>
      <c r="E2990" s="2" t="s">
        <v>231</v>
      </c>
      <c r="F2990" t="s">
        <v>13912</v>
      </c>
      <c r="G2990" s="2" t="s">
        <v>7150</v>
      </c>
      <c r="H2990" t="s">
        <v>13553</v>
      </c>
    </row>
    <row r="2991" spans="1:8" x14ac:dyDescent="0.15">
      <c r="A2991">
        <v>3003</v>
      </c>
      <c r="B2991" t="s">
        <v>3135</v>
      </c>
      <c r="C2991" t="s">
        <v>10815</v>
      </c>
      <c r="D2991" t="s">
        <v>411</v>
      </c>
      <c r="E2991" s="2" t="s">
        <v>231</v>
      </c>
      <c r="F2991" t="s">
        <v>13945</v>
      </c>
      <c r="G2991" s="2" t="s">
        <v>7207</v>
      </c>
      <c r="H2991" t="s">
        <v>13553</v>
      </c>
    </row>
    <row r="2992" spans="1:8" x14ac:dyDescent="0.15">
      <c r="A2992">
        <v>3004</v>
      </c>
      <c r="B2992" t="s">
        <v>1566</v>
      </c>
      <c r="C2992" t="s">
        <v>10816</v>
      </c>
      <c r="D2992" t="s">
        <v>411</v>
      </c>
      <c r="E2992" s="2" t="s">
        <v>231</v>
      </c>
      <c r="F2992" t="s">
        <v>13937</v>
      </c>
      <c r="G2992" s="2" t="s">
        <v>7370</v>
      </c>
      <c r="H2992" t="s">
        <v>13553</v>
      </c>
    </row>
    <row r="2993" spans="1:8" x14ac:dyDescent="0.15">
      <c r="A2993">
        <v>3005</v>
      </c>
      <c r="B2993" t="s">
        <v>1567</v>
      </c>
      <c r="C2993" t="s">
        <v>10817</v>
      </c>
      <c r="D2993" t="s">
        <v>411</v>
      </c>
      <c r="E2993" s="2" t="s">
        <v>231</v>
      </c>
      <c r="F2993" t="s">
        <v>13911</v>
      </c>
      <c r="G2993" s="2" t="s">
        <v>6609</v>
      </c>
      <c r="H2993" t="s">
        <v>13553</v>
      </c>
    </row>
    <row r="2994" spans="1:8" x14ac:dyDescent="0.15">
      <c r="A2994">
        <v>3006</v>
      </c>
      <c r="B2994" t="s">
        <v>3916</v>
      </c>
      <c r="C2994" t="s">
        <v>10818</v>
      </c>
      <c r="D2994" t="s">
        <v>411</v>
      </c>
      <c r="E2994" s="2" t="s">
        <v>230</v>
      </c>
      <c r="F2994" t="s">
        <v>13919</v>
      </c>
      <c r="G2994" s="2" t="s">
        <v>7567</v>
      </c>
      <c r="H2994" t="s">
        <v>13553</v>
      </c>
    </row>
    <row r="2995" spans="1:8" x14ac:dyDescent="0.15">
      <c r="A2995">
        <v>3007</v>
      </c>
      <c r="B2995" t="s">
        <v>3917</v>
      </c>
      <c r="C2995" t="s">
        <v>10819</v>
      </c>
      <c r="D2995" t="s">
        <v>411</v>
      </c>
      <c r="E2995" s="2" t="s">
        <v>230</v>
      </c>
      <c r="F2995" t="s">
        <v>13936</v>
      </c>
      <c r="G2995" s="2" t="s">
        <v>7351</v>
      </c>
      <c r="H2995" t="s">
        <v>13553</v>
      </c>
    </row>
    <row r="2996" spans="1:8" x14ac:dyDescent="0.15">
      <c r="A2996">
        <v>3008</v>
      </c>
      <c r="B2996" t="s">
        <v>3918</v>
      </c>
      <c r="C2996" t="s">
        <v>10820</v>
      </c>
      <c r="D2996" t="s">
        <v>411</v>
      </c>
      <c r="E2996" s="2" t="s">
        <v>230</v>
      </c>
      <c r="F2996" t="s">
        <v>13919</v>
      </c>
      <c r="G2996" s="2" t="s">
        <v>6788</v>
      </c>
      <c r="H2996" t="s">
        <v>13553</v>
      </c>
    </row>
    <row r="2997" spans="1:8" x14ac:dyDescent="0.15">
      <c r="A2997">
        <v>3009</v>
      </c>
      <c r="B2997" t="s">
        <v>3919</v>
      </c>
      <c r="C2997" t="s">
        <v>10821</v>
      </c>
      <c r="D2997" t="s">
        <v>411</v>
      </c>
      <c r="E2997" s="2" t="s">
        <v>230</v>
      </c>
      <c r="F2997" t="s">
        <v>13940</v>
      </c>
      <c r="G2997" s="2" t="s">
        <v>6595</v>
      </c>
      <c r="H2997" t="s">
        <v>13553</v>
      </c>
    </row>
    <row r="2998" spans="1:8" x14ac:dyDescent="0.15">
      <c r="A2998">
        <v>3010</v>
      </c>
      <c r="B2998" t="s">
        <v>3920</v>
      </c>
      <c r="C2998" t="s">
        <v>10822</v>
      </c>
      <c r="D2998" t="s">
        <v>411</v>
      </c>
      <c r="E2998" s="2" t="s">
        <v>230</v>
      </c>
      <c r="F2998" t="s">
        <v>13907</v>
      </c>
      <c r="G2998" s="2" t="s">
        <v>6592</v>
      </c>
      <c r="H2998" t="s">
        <v>13553</v>
      </c>
    </row>
    <row r="2999" spans="1:8" x14ac:dyDescent="0.15">
      <c r="A2999">
        <v>3011</v>
      </c>
      <c r="B2999" t="s">
        <v>3921</v>
      </c>
      <c r="C2999" t="s">
        <v>10823</v>
      </c>
      <c r="D2999" t="s">
        <v>411</v>
      </c>
      <c r="E2999" s="2" t="s">
        <v>230</v>
      </c>
      <c r="F2999" t="s">
        <v>13929</v>
      </c>
      <c r="G2999" s="2" t="s">
        <v>6968</v>
      </c>
      <c r="H2999" t="s">
        <v>13553</v>
      </c>
    </row>
    <row r="3000" spans="1:8" x14ac:dyDescent="0.15">
      <c r="A3000">
        <v>3012</v>
      </c>
      <c r="B3000" t="s">
        <v>3922</v>
      </c>
      <c r="C3000" t="s">
        <v>10824</v>
      </c>
      <c r="D3000" t="s">
        <v>411</v>
      </c>
      <c r="E3000" s="2" t="s">
        <v>230</v>
      </c>
      <c r="F3000" t="s">
        <v>13917</v>
      </c>
      <c r="G3000" s="2" t="s">
        <v>7517</v>
      </c>
      <c r="H3000" t="s">
        <v>13553</v>
      </c>
    </row>
    <row r="3001" spans="1:8" x14ac:dyDescent="0.15">
      <c r="A3001">
        <v>3013</v>
      </c>
      <c r="B3001" t="s">
        <v>4925</v>
      </c>
      <c r="C3001" t="s">
        <v>10825</v>
      </c>
      <c r="D3001" t="s">
        <v>411</v>
      </c>
      <c r="E3001" s="2" t="s">
        <v>230</v>
      </c>
      <c r="F3001" t="s">
        <v>13917</v>
      </c>
      <c r="G3001" s="2" t="s">
        <v>7515</v>
      </c>
      <c r="H3001" t="s">
        <v>13554</v>
      </c>
    </row>
    <row r="3002" spans="1:8" x14ac:dyDescent="0.15">
      <c r="A3002">
        <v>3014</v>
      </c>
      <c r="B3002" t="s">
        <v>1785</v>
      </c>
      <c r="C3002" t="s">
        <v>10826</v>
      </c>
      <c r="D3002" t="s">
        <v>325</v>
      </c>
      <c r="E3002" s="2" t="s">
        <v>232</v>
      </c>
      <c r="F3002" t="s">
        <v>13907</v>
      </c>
      <c r="G3002" s="2" t="s">
        <v>6386</v>
      </c>
      <c r="H3002" t="s">
        <v>13553</v>
      </c>
    </row>
    <row r="3003" spans="1:8" x14ac:dyDescent="0.15">
      <c r="A3003">
        <v>3015</v>
      </c>
      <c r="B3003" t="s">
        <v>1786</v>
      </c>
      <c r="C3003" t="s">
        <v>10827</v>
      </c>
      <c r="D3003" t="s">
        <v>325</v>
      </c>
      <c r="E3003" s="2" t="s">
        <v>232</v>
      </c>
      <c r="F3003" t="s">
        <v>13921</v>
      </c>
      <c r="G3003" s="2" t="s">
        <v>6713</v>
      </c>
      <c r="H3003" t="s">
        <v>13553</v>
      </c>
    </row>
    <row r="3004" spans="1:8" x14ac:dyDescent="0.15">
      <c r="A3004">
        <v>3016</v>
      </c>
      <c r="B3004" t="s">
        <v>1787</v>
      </c>
      <c r="C3004" t="s">
        <v>10828</v>
      </c>
      <c r="D3004" t="s">
        <v>325</v>
      </c>
      <c r="E3004" s="2" t="s">
        <v>232</v>
      </c>
      <c r="F3004" t="s">
        <v>13914</v>
      </c>
      <c r="G3004" s="2" t="s">
        <v>7568</v>
      </c>
      <c r="H3004" t="s">
        <v>13553</v>
      </c>
    </row>
    <row r="3005" spans="1:8" x14ac:dyDescent="0.15">
      <c r="A3005">
        <v>3017</v>
      </c>
      <c r="B3005" t="s">
        <v>1788</v>
      </c>
      <c r="C3005" t="s">
        <v>10829</v>
      </c>
      <c r="D3005" t="s">
        <v>325</v>
      </c>
      <c r="E3005" s="2" t="s">
        <v>232</v>
      </c>
      <c r="F3005" t="s">
        <v>13919</v>
      </c>
      <c r="G3005" s="2" t="s">
        <v>7569</v>
      </c>
      <c r="H3005" t="s">
        <v>13553</v>
      </c>
    </row>
    <row r="3006" spans="1:8" x14ac:dyDescent="0.15">
      <c r="A3006">
        <v>3018</v>
      </c>
      <c r="B3006" t="s">
        <v>348</v>
      </c>
      <c r="C3006" t="s">
        <v>10830</v>
      </c>
      <c r="D3006" t="s">
        <v>325</v>
      </c>
      <c r="E3006" s="2" t="s">
        <v>232</v>
      </c>
      <c r="F3006" t="s">
        <v>13917</v>
      </c>
      <c r="G3006" s="2" t="s">
        <v>7188</v>
      </c>
      <c r="H3006" t="s">
        <v>13553</v>
      </c>
    </row>
    <row r="3007" spans="1:8" x14ac:dyDescent="0.15">
      <c r="A3007">
        <v>3019</v>
      </c>
      <c r="B3007" t="s">
        <v>1789</v>
      </c>
      <c r="C3007" t="s">
        <v>10831</v>
      </c>
      <c r="D3007" t="s">
        <v>325</v>
      </c>
      <c r="E3007" s="2" t="s">
        <v>232</v>
      </c>
      <c r="F3007" t="s">
        <v>13911</v>
      </c>
      <c r="G3007" s="2" t="s">
        <v>6533</v>
      </c>
      <c r="H3007" t="s">
        <v>13553</v>
      </c>
    </row>
    <row r="3008" spans="1:8" x14ac:dyDescent="0.15">
      <c r="A3008">
        <v>3020</v>
      </c>
      <c r="B3008" t="s">
        <v>1790</v>
      </c>
      <c r="C3008" t="s">
        <v>10832</v>
      </c>
      <c r="D3008" t="s">
        <v>325</v>
      </c>
      <c r="E3008" s="2" t="s">
        <v>232</v>
      </c>
      <c r="F3008" t="s">
        <v>13917</v>
      </c>
      <c r="G3008" s="2" t="s">
        <v>7406</v>
      </c>
      <c r="H3008" t="s">
        <v>13553</v>
      </c>
    </row>
    <row r="3009" spans="1:8" x14ac:dyDescent="0.15">
      <c r="A3009">
        <v>3021</v>
      </c>
      <c r="B3009" t="s">
        <v>1791</v>
      </c>
      <c r="C3009" t="s">
        <v>10833</v>
      </c>
      <c r="D3009" t="s">
        <v>325</v>
      </c>
      <c r="E3009" s="2" t="s">
        <v>232</v>
      </c>
      <c r="F3009" t="s">
        <v>13933</v>
      </c>
      <c r="G3009" s="2" t="s">
        <v>6820</v>
      </c>
      <c r="H3009" t="s">
        <v>13553</v>
      </c>
    </row>
    <row r="3010" spans="1:8" x14ac:dyDescent="0.15">
      <c r="A3010">
        <v>3022</v>
      </c>
      <c r="B3010" t="s">
        <v>1792</v>
      </c>
      <c r="C3010" t="s">
        <v>10834</v>
      </c>
      <c r="D3010" t="s">
        <v>325</v>
      </c>
      <c r="E3010" s="2" t="s">
        <v>232</v>
      </c>
      <c r="F3010" t="s">
        <v>13945</v>
      </c>
      <c r="G3010" s="2" t="s">
        <v>7178</v>
      </c>
      <c r="H3010" t="s">
        <v>13553</v>
      </c>
    </row>
    <row r="3011" spans="1:8" x14ac:dyDescent="0.15">
      <c r="A3011">
        <v>3023</v>
      </c>
      <c r="B3011" t="s">
        <v>1793</v>
      </c>
      <c r="C3011" t="s">
        <v>10835</v>
      </c>
      <c r="D3011" t="s">
        <v>325</v>
      </c>
      <c r="E3011" s="2" t="s">
        <v>232</v>
      </c>
      <c r="F3011" t="s">
        <v>13942</v>
      </c>
      <c r="G3011" s="2" t="s">
        <v>6618</v>
      </c>
      <c r="H3011" t="s">
        <v>13553</v>
      </c>
    </row>
    <row r="3012" spans="1:8" x14ac:dyDescent="0.15">
      <c r="A3012">
        <v>3024</v>
      </c>
      <c r="B3012" t="s">
        <v>1794</v>
      </c>
      <c r="C3012" t="s">
        <v>10836</v>
      </c>
      <c r="D3012" t="s">
        <v>325</v>
      </c>
      <c r="E3012" s="2" t="s">
        <v>232</v>
      </c>
      <c r="F3012" t="s">
        <v>13909</v>
      </c>
      <c r="G3012" s="2" t="s">
        <v>6288</v>
      </c>
      <c r="H3012" t="s">
        <v>13553</v>
      </c>
    </row>
    <row r="3013" spans="1:8" x14ac:dyDescent="0.15">
      <c r="A3013">
        <v>3025</v>
      </c>
      <c r="B3013" t="s">
        <v>4926</v>
      </c>
      <c r="C3013" t="s">
        <v>10837</v>
      </c>
      <c r="D3013" t="s">
        <v>325</v>
      </c>
      <c r="E3013" s="2" t="s">
        <v>232</v>
      </c>
      <c r="F3013" t="s">
        <v>13917</v>
      </c>
      <c r="G3013" s="2" t="s">
        <v>6913</v>
      </c>
      <c r="H3013" t="s">
        <v>13553</v>
      </c>
    </row>
    <row r="3014" spans="1:8" x14ac:dyDescent="0.15">
      <c r="A3014">
        <v>3026</v>
      </c>
      <c r="B3014" t="s">
        <v>1795</v>
      </c>
      <c r="C3014" t="s">
        <v>10838</v>
      </c>
      <c r="D3014" t="s">
        <v>325</v>
      </c>
      <c r="E3014" s="2" t="s">
        <v>232</v>
      </c>
      <c r="F3014" t="s">
        <v>13910</v>
      </c>
      <c r="G3014" s="2" t="s">
        <v>6387</v>
      </c>
      <c r="H3014" t="s">
        <v>13553</v>
      </c>
    </row>
    <row r="3015" spans="1:8" x14ac:dyDescent="0.15">
      <c r="A3015">
        <v>3027</v>
      </c>
      <c r="B3015" t="s">
        <v>1796</v>
      </c>
      <c r="C3015" t="s">
        <v>10839</v>
      </c>
      <c r="D3015" t="s">
        <v>325</v>
      </c>
      <c r="E3015" s="2" t="s">
        <v>232</v>
      </c>
      <c r="F3015" t="s">
        <v>13917</v>
      </c>
      <c r="G3015" s="2" t="s">
        <v>6569</v>
      </c>
      <c r="H3015" t="s">
        <v>13553</v>
      </c>
    </row>
    <row r="3016" spans="1:8" x14ac:dyDescent="0.15">
      <c r="A3016">
        <v>3028</v>
      </c>
      <c r="B3016" t="s">
        <v>1797</v>
      </c>
      <c r="C3016" t="s">
        <v>10840</v>
      </c>
      <c r="D3016" t="s">
        <v>325</v>
      </c>
      <c r="E3016" s="2" t="s">
        <v>232</v>
      </c>
      <c r="F3016" t="s">
        <v>13917</v>
      </c>
      <c r="G3016" s="2" t="s">
        <v>6321</v>
      </c>
      <c r="H3016" t="s">
        <v>13553</v>
      </c>
    </row>
    <row r="3017" spans="1:8" x14ac:dyDescent="0.15">
      <c r="A3017">
        <v>3029</v>
      </c>
      <c r="B3017" t="s">
        <v>1798</v>
      </c>
      <c r="C3017" t="s">
        <v>10841</v>
      </c>
      <c r="D3017" t="s">
        <v>325</v>
      </c>
      <c r="E3017" s="2" t="s">
        <v>232</v>
      </c>
      <c r="F3017" t="s">
        <v>13917</v>
      </c>
      <c r="G3017" s="2" t="s">
        <v>7036</v>
      </c>
      <c r="H3017" t="s">
        <v>13553</v>
      </c>
    </row>
    <row r="3018" spans="1:8" x14ac:dyDescent="0.15">
      <c r="A3018">
        <v>3030</v>
      </c>
      <c r="B3018" t="s">
        <v>2487</v>
      </c>
      <c r="C3018" t="s">
        <v>10842</v>
      </c>
      <c r="D3018" t="s">
        <v>325</v>
      </c>
      <c r="E3018" s="2" t="s">
        <v>231</v>
      </c>
      <c r="F3018" t="s">
        <v>13909</v>
      </c>
      <c r="G3018" s="2" t="s">
        <v>6731</v>
      </c>
      <c r="H3018" t="s">
        <v>13553</v>
      </c>
    </row>
    <row r="3019" spans="1:8" x14ac:dyDescent="0.15">
      <c r="A3019">
        <v>3031</v>
      </c>
      <c r="B3019" t="s">
        <v>2488</v>
      </c>
      <c r="C3019" t="s">
        <v>10843</v>
      </c>
      <c r="D3019" t="s">
        <v>325</v>
      </c>
      <c r="E3019" s="2" t="s">
        <v>231</v>
      </c>
      <c r="F3019" t="s">
        <v>13934</v>
      </c>
      <c r="G3019" s="2" t="s">
        <v>6548</v>
      </c>
      <c r="H3019" t="s">
        <v>13553</v>
      </c>
    </row>
    <row r="3020" spans="1:8" x14ac:dyDescent="0.15">
      <c r="A3020">
        <v>3032</v>
      </c>
      <c r="B3020" t="s">
        <v>2489</v>
      </c>
      <c r="C3020" t="s">
        <v>10844</v>
      </c>
      <c r="D3020" t="s">
        <v>325</v>
      </c>
      <c r="E3020" s="2" t="s">
        <v>231</v>
      </c>
      <c r="F3020" t="s">
        <v>13931</v>
      </c>
      <c r="G3020" s="2" t="s">
        <v>6341</v>
      </c>
      <c r="H3020" t="s">
        <v>13553</v>
      </c>
    </row>
    <row r="3021" spans="1:8" x14ac:dyDescent="0.15">
      <c r="A3021">
        <v>3033</v>
      </c>
      <c r="B3021" t="s">
        <v>4927</v>
      </c>
      <c r="C3021" t="s">
        <v>10845</v>
      </c>
      <c r="D3021" t="s">
        <v>325</v>
      </c>
      <c r="E3021" s="2" t="s">
        <v>231</v>
      </c>
      <c r="F3021" t="s">
        <v>13942</v>
      </c>
      <c r="G3021" s="2" t="s">
        <v>6671</v>
      </c>
      <c r="H3021" t="s">
        <v>13553</v>
      </c>
    </row>
    <row r="3022" spans="1:8" x14ac:dyDescent="0.15">
      <c r="A3022">
        <v>3034</v>
      </c>
      <c r="B3022" t="s">
        <v>4928</v>
      </c>
      <c r="C3022" t="s">
        <v>10846</v>
      </c>
      <c r="D3022" t="s">
        <v>325</v>
      </c>
      <c r="E3022" s="2" t="s">
        <v>231</v>
      </c>
      <c r="F3022" t="s">
        <v>13938</v>
      </c>
      <c r="G3022" s="2" t="s">
        <v>6586</v>
      </c>
      <c r="H3022" t="s">
        <v>13553</v>
      </c>
    </row>
    <row r="3023" spans="1:8" x14ac:dyDescent="0.15">
      <c r="A3023">
        <v>3035</v>
      </c>
      <c r="B3023" t="s">
        <v>2490</v>
      </c>
      <c r="C3023" t="s">
        <v>10847</v>
      </c>
      <c r="D3023" t="s">
        <v>325</v>
      </c>
      <c r="E3023" s="2" t="s">
        <v>231</v>
      </c>
      <c r="F3023" t="s">
        <v>13927</v>
      </c>
      <c r="G3023" s="2" t="s">
        <v>7360</v>
      </c>
      <c r="H3023" t="s">
        <v>13553</v>
      </c>
    </row>
    <row r="3024" spans="1:8" x14ac:dyDescent="0.15">
      <c r="A3024">
        <v>3036</v>
      </c>
      <c r="B3024" t="s">
        <v>2491</v>
      </c>
      <c r="C3024" t="s">
        <v>10848</v>
      </c>
      <c r="D3024" t="s">
        <v>325</v>
      </c>
      <c r="E3024" s="2" t="s">
        <v>231</v>
      </c>
      <c r="F3024" t="s">
        <v>13917</v>
      </c>
      <c r="G3024" s="2" t="s">
        <v>6777</v>
      </c>
      <c r="H3024" t="s">
        <v>13553</v>
      </c>
    </row>
    <row r="3025" spans="1:8" x14ac:dyDescent="0.15">
      <c r="A3025">
        <v>3037</v>
      </c>
      <c r="B3025" t="s">
        <v>2492</v>
      </c>
      <c r="C3025" t="s">
        <v>10849</v>
      </c>
      <c r="D3025" t="s">
        <v>325</v>
      </c>
      <c r="E3025" s="2" t="s">
        <v>231</v>
      </c>
      <c r="F3025" t="s">
        <v>13946</v>
      </c>
      <c r="G3025" s="2" t="s">
        <v>6543</v>
      </c>
      <c r="H3025" t="s">
        <v>13553</v>
      </c>
    </row>
    <row r="3026" spans="1:8" x14ac:dyDescent="0.15">
      <c r="A3026">
        <v>3038</v>
      </c>
      <c r="B3026" t="s">
        <v>2493</v>
      </c>
      <c r="C3026" t="s">
        <v>10850</v>
      </c>
      <c r="D3026" t="s">
        <v>325</v>
      </c>
      <c r="E3026" s="2" t="s">
        <v>231</v>
      </c>
      <c r="F3026" t="s">
        <v>13925</v>
      </c>
      <c r="G3026" s="2" t="s">
        <v>6550</v>
      </c>
      <c r="H3026" t="s">
        <v>13553</v>
      </c>
    </row>
    <row r="3027" spans="1:8" x14ac:dyDescent="0.15">
      <c r="A3027">
        <v>3039</v>
      </c>
      <c r="B3027" t="s">
        <v>2494</v>
      </c>
      <c r="C3027" t="s">
        <v>10851</v>
      </c>
      <c r="D3027" t="s">
        <v>325</v>
      </c>
      <c r="E3027" s="2" t="s">
        <v>231</v>
      </c>
      <c r="F3027" t="s">
        <v>13917</v>
      </c>
      <c r="G3027" s="2" t="s">
        <v>7021</v>
      </c>
      <c r="H3027" t="s">
        <v>13553</v>
      </c>
    </row>
    <row r="3028" spans="1:8" x14ac:dyDescent="0.15">
      <c r="A3028">
        <v>3040</v>
      </c>
      <c r="B3028" t="s">
        <v>2495</v>
      </c>
      <c r="C3028" t="s">
        <v>10852</v>
      </c>
      <c r="D3028" t="s">
        <v>325</v>
      </c>
      <c r="E3028" s="2" t="s">
        <v>231</v>
      </c>
      <c r="F3028" t="s">
        <v>13917</v>
      </c>
      <c r="G3028" s="2" t="s">
        <v>7484</v>
      </c>
      <c r="H3028" t="s">
        <v>13553</v>
      </c>
    </row>
    <row r="3029" spans="1:8" x14ac:dyDescent="0.15">
      <c r="A3029">
        <v>3041</v>
      </c>
      <c r="B3029" t="s">
        <v>2496</v>
      </c>
      <c r="C3029" t="s">
        <v>10853</v>
      </c>
      <c r="D3029" t="s">
        <v>325</v>
      </c>
      <c r="E3029" s="2" t="s">
        <v>231</v>
      </c>
      <c r="F3029" t="s">
        <v>13917</v>
      </c>
      <c r="G3029" s="2" t="s">
        <v>7570</v>
      </c>
      <c r="H3029" t="s">
        <v>13553</v>
      </c>
    </row>
    <row r="3030" spans="1:8" x14ac:dyDescent="0.15">
      <c r="A3030">
        <v>3042</v>
      </c>
      <c r="B3030" t="s">
        <v>2497</v>
      </c>
      <c r="C3030" t="s">
        <v>10854</v>
      </c>
      <c r="D3030" t="s">
        <v>325</v>
      </c>
      <c r="E3030" s="2" t="s">
        <v>231</v>
      </c>
      <c r="F3030" t="s">
        <v>13917</v>
      </c>
      <c r="G3030" s="2" t="s">
        <v>6953</v>
      </c>
      <c r="H3030" t="s">
        <v>13553</v>
      </c>
    </row>
    <row r="3031" spans="1:8" x14ac:dyDescent="0.15">
      <c r="A3031">
        <v>3043</v>
      </c>
      <c r="B3031" t="s">
        <v>2498</v>
      </c>
      <c r="C3031" t="s">
        <v>10855</v>
      </c>
      <c r="D3031" t="s">
        <v>325</v>
      </c>
      <c r="E3031" s="2" t="s">
        <v>231</v>
      </c>
      <c r="F3031" t="s">
        <v>13917</v>
      </c>
      <c r="G3031" s="2" t="s">
        <v>7144</v>
      </c>
      <c r="H3031" t="s">
        <v>13553</v>
      </c>
    </row>
    <row r="3032" spans="1:8" x14ac:dyDescent="0.15">
      <c r="A3032">
        <v>3044</v>
      </c>
      <c r="B3032" t="s">
        <v>2499</v>
      </c>
      <c r="C3032" t="s">
        <v>10856</v>
      </c>
      <c r="D3032" t="s">
        <v>325</v>
      </c>
      <c r="E3032" s="2" t="s">
        <v>231</v>
      </c>
      <c r="F3032" t="s">
        <v>13917</v>
      </c>
      <c r="G3032" s="2" t="s">
        <v>6292</v>
      </c>
      <c r="H3032" t="s">
        <v>13553</v>
      </c>
    </row>
    <row r="3033" spans="1:8" x14ac:dyDescent="0.15">
      <c r="A3033">
        <v>3045</v>
      </c>
      <c r="B3033" t="s">
        <v>2500</v>
      </c>
      <c r="C3033" t="s">
        <v>10857</v>
      </c>
      <c r="D3033" t="s">
        <v>325</v>
      </c>
      <c r="E3033" s="2" t="s">
        <v>231</v>
      </c>
      <c r="F3033" t="s">
        <v>13927</v>
      </c>
      <c r="G3033" s="2" t="s">
        <v>7571</v>
      </c>
      <c r="H3033" t="s">
        <v>13553</v>
      </c>
    </row>
    <row r="3034" spans="1:8" x14ac:dyDescent="0.15">
      <c r="A3034">
        <v>3046</v>
      </c>
      <c r="B3034" t="s">
        <v>2501</v>
      </c>
      <c r="C3034" t="s">
        <v>10858</v>
      </c>
      <c r="D3034" t="s">
        <v>325</v>
      </c>
      <c r="E3034" s="2" t="s">
        <v>231</v>
      </c>
      <c r="F3034" t="s">
        <v>13906</v>
      </c>
      <c r="G3034" s="2" t="s">
        <v>7338</v>
      </c>
      <c r="H3034" t="s">
        <v>13553</v>
      </c>
    </row>
    <row r="3035" spans="1:8" x14ac:dyDescent="0.15">
      <c r="A3035">
        <v>3047</v>
      </c>
      <c r="B3035" t="s">
        <v>3220</v>
      </c>
      <c r="C3035" t="s">
        <v>10859</v>
      </c>
      <c r="D3035" t="s">
        <v>325</v>
      </c>
      <c r="E3035" s="2" t="s">
        <v>231</v>
      </c>
      <c r="F3035" t="s">
        <v>13907</v>
      </c>
      <c r="G3035" s="2" t="s">
        <v>6636</v>
      </c>
      <c r="H3035" t="s">
        <v>13553</v>
      </c>
    </row>
    <row r="3036" spans="1:8" x14ac:dyDescent="0.15">
      <c r="A3036">
        <v>3048</v>
      </c>
      <c r="B3036" t="s">
        <v>4037</v>
      </c>
      <c r="C3036" t="s">
        <v>10860</v>
      </c>
      <c r="D3036" t="s">
        <v>325</v>
      </c>
      <c r="E3036" s="2" t="s">
        <v>230</v>
      </c>
      <c r="F3036" t="s">
        <v>13932</v>
      </c>
      <c r="G3036" s="2" t="s">
        <v>7119</v>
      </c>
      <c r="H3036" t="s">
        <v>13553</v>
      </c>
    </row>
    <row r="3037" spans="1:8" x14ac:dyDescent="0.15">
      <c r="A3037">
        <v>3049</v>
      </c>
      <c r="B3037" t="s">
        <v>4038</v>
      </c>
      <c r="C3037" t="s">
        <v>10861</v>
      </c>
      <c r="D3037" t="s">
        <v>325</v>
      </c>
      <c r="E3037" s="2" t="s">
        <v>230</v>
      </c>
      <c r="F3037" t="s">
        <v>13927</v>
      </c>
      <c r="G3037" s="2" t="s">
        <v>6969</v>
      </c>
      <c r="H3037" t="s">
        <v>13553</v>
      </c>
    </row>
    <row r="3038" spans="1:8" x14ac:dyDescent="0.15">
      <c r="A3038">
        <v>3050</v>
      </c>
      <c r="B3038" t="s">
        <v>4929</v>
      </c>
      <c r="C3038" t="s">
        <v>10862</v>
      </c>
      <c r="D3038" t="s">
        <v>325</v>
      </c>
      <c r="E3038" s="2" t="s">
        <v>230</v>
      </c>
      <c r="F3038" t="s">
        <v>13910</v>
      </c>
      <c r="G3038" s="2" t="s">
        <v>6556</v>
      </c>
      <c r="H3038" t="s">
        <v>13553</v>
      </c>
    </row>
    <row r="3039" spans="1:8" x14ac:dyDescent="0.15">
      <c r="A3039">
        <v>3051</v>
      </c>
      <c r="B3039" t="s">
        <v>4039</v>
      </c>
      <c r="C3039" t="s">
        <v>10863</v>
      </c>
      <c r="D3039" t="s">
        <v>325</v>
      </c>
      <c r="E3039" s="2" t="s">
        <v>230</v>
      </c>
      <c r="F3039" t="s">
        <v>13910</v>
      </c>
      <c r="G3039" s="2" t="s">
        <v>7572</v>
      </c>
      <c r="H3039" t="s">
        <v>13553</v>
      </c>
    </row>
    <row r="3040" spans="1:8" x14ac:dyDescent="0.15">
      <c r="A3040">
        <v>3052</v>
      </c>
      <c r="B3040" t="s">
        <v>4930</v>
      </c>
      <c r="C3040" t="s">
        <v>8404</v>
      </c>
      <c r="D3040" t="s">
        <v>325</v>
      </c>
      <c r="E3040" s="2" t="s">
        <v>230</v>
      </c>
      <c r="F3040" t="s">
        <v>13930</v>
      </c>
      <c r="G3040" s="2" t="s">
        <v>7391</v>
      </c>
      <c r="H3040" t="s">
        <v>13553</v>
      </c>
    </row>
    <row r="3041" spans="1:8" x14ac:dyDescent="0.15">
      <c r="A3041">
        <v>3053</v>
      </c>
      <c r="B3041" t="s">
        <v>4040</v>
      </c>
      <c r="C3041" t="s">
        <v>10864</v>
      </c>
      <c r="D3041" t="s">
        <v>325</v>
      </c>
      <c r="E3041" s="2" t="s">
        <v>230</v>
      </c>
      <c r="F3041" t="s">
        <v>13909</v>
      </c>
      <c r="G3041" s="2" t="s">
        <v>6970</v>
      </c>
      <c r="H3041" t="s">
        <v>13553</v>
      </c>
    </row>
    <row r="3042" spans="1:8" x14ac:dyDescent="0.15">
      <c r="A3042">
        <v>3054</v>
      </c>
      <c r="B3042" t="s">
        <v>4041</v>
      </c>
      <c r="C3042" t="s">
        <v>10865</v>
      </c>
      <c r="D3042" t="s">
        <v>325</v>
      </c>
      <c r="E3042" s="2" t="s">
        <v>230</v>
      </c>
      <c r="F3042" t="s">
        <v>13947</v>
      </c>
      <c r="G3042" s="2" t="s">
        <v>6931</v>
      </c>
      <c r="H3042" t="s">
        <v>13553</v>
      </c>
    </row>
    <row r="3043" spans="1:8" x14ac:dyDescent="0.15">
      <c r="A3043">
        <v>3055</v>
      </c>
      <c r="B3043" t="s">
        <v>4042</v>
      </c>
      <c r="C3043" t="s">
        <v>10866</v>
      </c>
      <c r="D3043" t="s">
        <v>325</v>
      </c>
      <c r="E3043" s="2" t="s">
        <v>230</v>
      </c>
      <c r="F3043" t="s">
        <v>13931</v>
      </c>
      <c r="G3043" s="2" t="s">
        <v>6641</v>
      </c>
      <c r="H3043" t="s">
        <v>13553</v>
      </c>
    </row>
    <row r="3044" spans="1:8" x14ac:dyDescent="0.15">
      <c r="A3044">
        <v>3056</v>
      </c>
      <c r="B3044" t="s">
        <v>4043</v>
      </c>
      <c r="C3044" t="s">
        <v>10867</v>
      </c>
      <c r="D3044" t="s">
        <v>325</v>
      </c>
      <c r="E3044" s="2" t="s">
        <v>230</v>
      </c>
      <c r="F3044" t="s">
        <v>13938</v>
      </c>
      <c r="G3044" s="2" t="s">
        <v>7573</v>
      </c>
      <c r="H3044" t="s">
        <v>13553</v>
      </c>
    </row>
    <row r="3045" spans="1:8" x14ac:dyDescent="0.15">
      <c r="A3045">
        <v>3057</v>
      </c>
      <c r="B3045" t="s">
        <v>4931</v>
      </c>
      <c r="C3045" t="s">
        <v>10868</v>
      </c>
      <c r="D3045" t="s">
        <v>325</v>
      </c>
      <c r="E3045" s="2" t="s">
        <v>230</v>
      </c>
      <c r="F3045" t="s">
        <v>13938</v>
      </c>
      <c r="G3045" s="2" t="s">
        <v>6968</v>
      </c>
      <c r="H3045" t="s">
        <v>13553</v>
      </c>
    </row>
    <row r="3046" spans="1:8" x14ac:dyDescent="0.15">
      <c r="A3046">
        <v>3058</v>
      </c>
      <c r="B3046" t="s">
        <v>4044</v>
      </c>
      <c r="C3046" t="s">
        <v>10869</v>
      </c>
      <c r="D3046" t="s">
        <v>325</v>
      </c>
      <c r="E3046" s="2" t="s">
        <v>230</v>
      </c>
      <c r="F3046" t="s">
        <v>13910</v>
      </c>
      <c r="G3046" s="2" t="s">
        <v>6732</v>
      </c>
      <c r="H3046" t="s">
        <v>13553</v>
      </c>
    </row>
    <row r="3047" spans="1:8" x14ac:dyDescent="0.15">
      <c r="A3047">
        <v>3059</v>
      </c>
      <c r="B3047" t="s">
        <v>4932</v>
      </c>
      <c r="C3047" t="s">
        <v>10870</v>
      </c>
      <c r="D3047" t="s">
        <v>325</v>
      </c>
      <c r="E3047" s="2" t="s">
        <v>230</v>
      </c>
      <c r="F3047" t="s">
        <v>13909</v>
      </c>
      <c r="G3047" s="2" t="s">
        <v>7574</v>
      </c>
      <c r="H3047" t="s">
        <v>13553</v>
      </c>
    </row>
    <row r="3048" spans="1:8" x14ac:dyDescent="0.15">
      <c r="A3048">
        <v>3060</v>
      </c>
      <c r="B3048" t="s">
        <v>4045</v>
      </c>
      <c r="C3048" t="s">
        <v>10871</v>
      </c>
      <c r="D3048" t="s">
        <v>325</v>
      </c>
      <c r="E3048" s="2" t="s">
        <v>230</v>
      </c>
      <c r="F3048" t="s">
        <v>13917</v>
      </c>
      <c r="G3048" s="2" t="s">
        <v>6896</v>
      </c>
      <c r="H3048" t="s">
        <v>13553</v>
      </c>
    </row>
    <row r="3049" spans="1:8" x14ac:dyDescent="0.15">
      <c r="A3049">
        <v>3061</v>
      </c>
      <c r="B3049" t="s">
        <v>4046</v>
      </c>
      <c r="C3049" t="s">
        <v>10872</v>
      </c>
      <c r="D3049" t="s">
        <v>325</v>
      </c>
      <c r="E3049" s="2" t="s">
        <v>230</v>
      </c>
      <c r="F3049" t="s">
        <v>13917</v>
      </c>
      <c r="G3049" s="2" t="s">
        <v>6734</v>
      </c>
      <c r="H3049" t="s">
        <v>13553</v>
      </c>
    </row>
    <row r="3050" spans="1:8" x14ac:dyDescent="0.15">
      <c r="A3050">
        <v>3062</v>
      </c>
      <c r="B3050" t="s">
        <v>4047</v>
      </c>
      <c r="C3050" t="s">
        <v>10873</v>
      </c>
      <c r="D3050" t="s">
        <v>325</v>
      </c>
      <c r="E3050" s="2" t="s">
        <v>230</v>
      </c>
      <c r="F3050" t="s">
        <v>13914</v>
      </c>
      <c r="G3050" s="2" t="s">
        <v>7284</v>
      </c>
      <c r="H3050" t="s">
        <v>13553</v>
      </c>
    </row>
    <row r="3051" spans="1:8" x14ac:dyDescent="0.15">
      <c r="A3051">
        <v>3063</v>
      </c>
      <c r="B3051" t="s">
        <v>4048</v>
      </c>
      <c r="C3051" t="s">
        <v>10874</v>
      </c>
      <c r="D3051" t="s">
        <v>325</v>
      </c>
      <c r="E3051" s="2" t="s">
        <v>230</v>
      </c>
      <c r="F3051" t="s">
        <v>13911</v>
      </c>
      <c r="G3051" s="2" t="s">
        <v>6472</v>
      </c>
      <c r="H3051" t="s">
        <v>13553</v>
      </c>
    </row>
    <row r="3052" spans="1:8" x14ac:dyDescent="0.15">
      <c r="A3052">
        <v>3064</v>
      </c>
      <c r="B3052" t="s">
        <v>4049</v>
      </c>
      <c r="C3052" t="s">
        <v>8946</v>
      </c>
      <c r="D3052" t="s">
        <v>325</v>
      </c>
      <c r="E3052" s="2" t="s">
        <v>230</v>
      </c>
      <c r="F3052" t="s">
        <v>13942</v>
      </c>
      <c r="G3052" s="2" t="s">
        <v>6557</v>
      </c>
      <c r="H3052" t="s">
        <v>13553</v>
      </c>
    </row>
    <row r="3053" spans="1:8" x14ac:dyDescent="0.15">
      <c r="A3053">
        <v>3065</v>
      </c>
      <c r="B3053" t="s">
        <v>4933</v>
      </c>
      <c r="C3053" t="s">
        <v>10875</v>
      </c>
      <c r="D3053" t="s">
        <v>325</v>
      </c>
      <c r="E3053" s="2" t="s">
        <v>230</v>
      </c>
      <c r="F3053" t="s">
        <v>13917</v>
      </c>
      <c r="G3053" s="2" t="s">
        <v>7499</v>
      </c>
      <c r="H3053" t="s">
        <v>13553</v>
      </c>
    </row>
    <row r="3054" spans="1:8" x14ac:dyDescent="0.15">
      <c r="A3054">
        <v>3066</v>
      </c>
      <c r="B3054" t="s">
        <v>4050</v>
      </c>
      <c r="C3054" t="s">
        <v>10876</v>
      </c>
      <c r="D3054" t="s">
        <v>325</v>
      </c>
      <c r="E3054" s="2" t="s">
        <v>230</v>
      </c>
      <c r="F3054" t="s">
        <v>13942</v>
      </c>
      <c r="G3054" s="2" t="s">
        <v>6638</v>
      </c>
      <c r="H3054" t="s">
        <v>13553</v>
      </c>
    </row>
    <row r="3055" spans="1:8" x14ac:dyDescent="0.15">
      <c r="A3055">
        <v>3067</v>
      </c>
      <c r="B3055" t="s">
        <v>4051</v>
      </c>
      <c r="C3055" t="s">
        <v>10877</v>
      </c>
      <c r="D3055" t="s">
        <v>325</v>
      </c>
      <c r="E3055" s="2" t="s">
        <v>230</v>
      </c>
      <c r="F3055" t="s">
        <v>13910</v>
      </c>
      <c r="G3055" s="2" t="s">
        <v>7575</v>
      </c>
      <c r="H3055" t="s">
        <v>13553</v>
      </c>
    </row>
    <row r="3056" spans="1:8" x14ac:dyDescent="0.15">
      <c r="A3056">
        <v>3068</v>
      </c>
      <c r="B3056" t="s">
        <v>4052</v>
      </c>
      <c r="C3056" t="s">
        <v>10878</v>
      </c>
      <c r="D3056" t="s">
        <v>325</v>
      </c>
      <c r="E3056" s="2" t="s">
        <v>230</v>
      </c>
      <c r="F3056" t="s">
        <v>13917</v>
      </c>
      <c r="G3056" s="2" t="s">
        <v>6608</v>
      </c>
      <c r="H3056" t="s">
        <v>13553</v>
      </c>
    </row>
    <row r="3057" spans="1:8" x14ac:dyDescent="0.15">
      <c r="A3057">
        <v>3069</v>
      </c>
      <c r="B3057" t="s">
        <v>4053</v>
      </c>
      <c r="C3057" t="s">
        <v>10879</v>
      </c>
      <c r="D3057" t="s">
        <v>325</v>
      </c>
      <c r="E3057" s="2" t="s">
        <v>230</v>
      </c>
      <c r="F3057" t="s">
        <v>13927</v>
      </c>
      <c r="G3057" s="2" t="s">
        <v>6607</v>
      </c>
      <c r="H3057" t="s">
        <v>13553</v>
      </c>
    </row>
    <row r="3058" spans="1:8" x14ac:dyDescent="0.15">
      <c r="A3058">
        <v>3070</v>
      </c>
      <c r="B3058" t="s">
        <v>4054</v>
      </c>
      <c r="C3058" t="s">
        <v>10880</v>
      </c>
      <c r="D3058" t="s">
        <v>325</v>
      </c>
      <c r="E3058" s="2" t="s">
        <v>230</v>
      </c>
      <c r="F3058" t="s">
        <v>13917</v>
      </c>
      <c r="G3058" s="2" t="s">
        <v>6299</v>
      </c>
      <c r="H3058" t="s">
        <v>13553</v>
      </c>
    </row>
    <row r="3059" spans="1:8" x14ac:dyDescent="0.15">
      <c r="A3059">
        <v>3071</v>
      </c>
      <c r="B3059" t="s">
        <v>4055</v>
      </c>
      <c r="C3059" t="s">
        <v>10881</v>
      </c>
      <c r="D3059" t="s">
        <v>325</v>
      </c>
      <c r="E3059" s="2" t="s">
        <v>230</v>
      </c>
      <c r="F3059" t="s">
        <v>13917</v>
      </c>
      <c r="G3059" s="2" t="s">
        <v>7210</v>
      </c>
      <c r="H3059" t="s">
        <v>13553</v>
      </c>
    </row>
    <row r="3060" spans="1:8" x14ac:dyDescent="0.15">
      <c r="A3060">
        <v>3072</v>
      </c>
      <c r="B3060" t="s">
        <v>4056</v>
      </c>
      <c r="C3060" t="s">
        <v>10882</v>
      </c>
      <c r="D3060" t="s">
        <v>325</v>
      </c>
      <c r="E3060" s="2" t="s">
        <v>230</v>
      </c>
      <c r="F3060" t="s">
        <v>13917</v>
      </c>
      <c r="G3060" s="2" t="s">
        <v>6324</v>
      </c>
      <c r="H3060" t="s">
        <v>13553</v>
      </c>
    </row>
    <row r="3061" spans="1:8" x14ac:dyDescent="0.15">
      <c r="A3061">
        <v>3073</v>
      </c>
      <c r="B3061" t="s">
        <v>4057</v>
      </c>
      <c r="C3061" t="s">
        <v>10883</v>
      </c>
      <c r="D3061" t="s">
        <v>325</v>
      </c>
      <c r="E3061" s="2" t="s">
        <v>230</v>
      </c>
      <c r="F3061" t="s">
        <v>13909</v>
      </c>
      <c r="G3061" s="2" t="s">
        <v>7576</v>
      </c>
      <c r="H3061" t="s">
        <v>13553</v>
      </c>
    </row>
    <row r="3062" spans="1:8" x14ac:dyDescent="0.15">
      <c r="A3062">
        <v>3074</v>
      </c>
      <c r="B3062" t="s">
        <v>4058</v>
      </c>
      <c r="C3062" t="s">
        <v>10884</v>
      </c>
      <c r="D3062" t="s">
        <v>325</v>
      </c>
      <c r="E3062" s="2" t="s">
        <v>230</v>
      </c>
      <c r="F3062" t="s">
        <v>13917</v>
      </c>
      <c r="G3062" s="2" t="s">
        <v>7299</v>
      </c>
      <c r="H3062" t="s">
        <v>13553</v>
      </c>
    </row>
    <row r="3063" spans="1:8" x14ac:dyDescent="0.15">
      <c r="A3063">
        <v>3075</v>
      </c>
      <c r="B3063" t="s">
        <v>4059</v>
      </c>
      <c r="C3063" t="s">
        <v>10885</v>
      </c>
      <c r="D3063" t="s">
        <v>325</v>
      </c>
      <c r="E3063" s="2" t="s">
        <v>230</v>
      </c>
      <c r="F3063" t="s">
        <v>13909</v>
      </c>
      <c r="G3063" s="2" t="s">
        <v>6997</v>
      </c>
      <c r="H3063" t="s">
        <v>13553</v>
      </c>
    </row>
    <row r="3064" spans="1:8" x14ac:dyDescent="0.15">
      <c r="A3064">
        <v>3076</v>
      </c>
      <c r="B3064" t="s">
        <v>4060</v>
      </c>
      <c r="C3064" t="s">
        <v>10886</v>
      </c>
      <c r="D3064" t="s">
        <v>325</v>
      </c>
      <c r="E3064" s="2" t="s">
        <v>230</v>
      </c>
      <c r="F3064" t="s">
        <v>13917</v>
      </c>
      <c r="G3064" s="2" t="s">
        <v>7013</v>
      </c>
      <c r="H3064" t="s">
        <v>13553</v>
      </c>
    </row>
    <row r="3065" spans="1:8" x14ac:dyDescent="0.15">
      <c r="A3065">
        <v>3077</v>
      </c>
      <c r="B3065" t="s">
        <v>453</v>
      </c>
      <c r="C3065" t="s">
        <v>10887</v>
      </c>
      <c r="D3065" t="s">
        <v>325</v>
      </c>
      <c r="E3065" s="2" t="s">
        <v>230</v>
      </c>
      <c r="F3065" t="s">
        <v>13910</v>
      </c>
      <c r="G3065" s="2" t="s">
        <v>7211</v>
      </c>
      <c r="H3065" t="s">
        <v>13553</v>
      </c>
    </row>
    <row r="3066" spans="1:8" x14ac:dyDescent="0.15">
      <c r="A3066">
        <v>3078</v>
      </c>
      <c r="B3066" t="s">
        <v>4061</v>
      </c>
      <c r="C3066" t="s">
        <v>10888</v>
      </c>
      <c r="D3066" t="s">
        <v>325</v>
      </c>
      <c r="E3066" s="2" t="s">
        <v>230</v>
      </c>
      <c r="F3066" t="s">
        <v>13908</v>
      </c>
      <c r="G3066" s="2" t="s">
        <v>6425</v>
      </c>
      <c r="H3066" t="s">
        <v>13553</v>
      </c>
    </row>
    <row r="3067" spans="1:8" x14ac:dyDescent="0.15">
      <c r="A3067">
        <v>3079</v>
      </c>
      <c r="B3067" t="s">
        <v>4062</v>
      </c>
      <c r="C3067" t="s">
        <v>10889</v>
      </c>
      <c r="D3067" t="s">
        <v>325</v>
      </c>
      <c r="E3067" s="2" t="s">
        <v>230</v>
      </c>
      <c r="F3067" t="s">
        <v>13907</v>
      </c>
      <c r="G3067" s="2" t="s">
        <v>6293</v>
      </c>
      <c r="H3067" t="s">
        <v>13553</v>
      </c>
    </row>
    <row r="3068" spans="1:8" x14ac:dyDescent="0.15">
      <c r="A3068">
        <v>3080</v>
      </c>
      <c r="B3068" t="s">
        <v>4063</v>
      </c>
      <c r="C3068" t="s">
        <v>10890</v>
      </c>
      <c r="D3068" t="s">
        <v>325</v>
      </c>
      <c r="E3068" s="2" t="s">
        <v>230</v>
      </c>
      <c r="F3068" t="s">
        <v>13927</v>
      </c>
      <c r="G3068" s="2" t="s">
        <v>6963</v>
      </c>
      <c r="H3068" t="s">
        <v>13553</v>
      </c>
    </row>
    <row r="3069" spans="1:8" x14ac:dyDescent="0.15">
      <c r="A3069">
        <v>3081</v>
      </c>
      <c r="B3069" t="s">
        <v>4934</v>
      </c>
      <c r="C3069" t="s">
        <v>4934</v>
      </c>
      <c r="D3069" t="s">
        <v>325</v>
      </c>
      <c r="E3069" s="2" t="s">
        <v>230</v>
      </c>
      <c r="F3069" t="s">
        <v>13931</v>
      </c>
      <c r="G3069" s="2" t="s">
        <v>6613</v>
      </c>
      <c r="H3069" t="s">
        <v>13554</v>
      </c>
    </row>
    <row r="3070" spans="1:8" x14ac:dyDescent="0.15">
      <c r="A3070">
        <v>3082</v>
      </c>
      <c r="B3070" t="s">
        <v>1475</v>
      </c>
      <c r="C3070" t="s">
        <v>10891</v>
      </c>
      <c r="D3070" t="s">
        <v>387</v>
      </c>
      <c r="E3070" s="2" t="s">
        <v>232</v>
      </c>
      <c r="F3070" t="s">
        <v>13934</v>
      </c>
      <c r="G3070" s="2" t="s">
        <v>6913</v>
      </c>
      <c r="H3070" t="s">
        <v>13553</v>
      </c>
    </row>
    <row r="3071" spans="1:8" x14ac:dyDescent="0.15">
      <c r="A3071">
        <v>3083</v>
      </c>
      <c r="B3071" t="s">
        <v>1476</v>
      </c>
      <c r="C3071" t="s">
        <v>10892</v>
      </c>
      <c r="D3071" t="s">
        <v>387</v>
      </c>
      <c r="E3071" s="2" t="s">
        <v>232</v>
      </c>
      <c r="F3071" t="s">
        <v>13922</v>
      </c>
      <c r="G3071" s="2" t="s">
        <v>6541</v>
      </c>
      <c r="H3071" t="s">
        <v>13553</v>
      </c>
    </row>
    <row r="3072" spans="1:8" x14ac:dyDescent="0.15">
      <c r="A3072">
        <v>3084</v>
      </c>
      <c r="B3072" t="s">
        <v>1477</v>
      </c>
      <c r="C3072" t="s">
        <v>10893</v>
      </c>
      <c r="D3072" t="s">
        <v>387</v>
      </c>
      <c r="E3072" s="2" t="s">
        <v>232</v>
      </c>
      <c r="F3072" t="s">
        <v>13910</v>
      </c>
      <c r="G3072" s="2" t="s">
        <v>6377</v>
      </c>
      <c r="H3072" t="s">
        <v>13553</v>
      </c>
    </row>
    <row r="3073" spans="1:8" x14ac:dyDescent="0.15">
      <c r="A3073">
        <v>3085</v>
      </c>
      <c r="B3073" t="s">
        <v>1478</v>
      </c>
      <c r="C3073" t="s">
        <v>10894</v>
      </c>
      <c r="D3073" t="s">
        <v>387</v>
      </c>
      <c r="E3073" s="2" t="s">
        <v>232</v>
      </c>
      <c r="F3073" t="s">
        <v>13914</v>
      </c>
      <c r="G3073" s="2" t="s">
        <v>7047</v>
      </c>
      <c r="H3073" t="s">
        <v>13553</v>
      </c>
    </row>
    <row r="3074" spans="1:8" x14ac:dyDescent="0.15">
      <c r="A3074">
        <v>3086</v>
      </c>
      <c r="B3074" t="s">
        <v>1479</v>
      </c>
      <c r="C3074" t="s">
        <v>10895</v>
      </c>
      <c r="D3074" t="s">
        <v>387</v>
      </c>
      <c r="E3074" s="2" t="s">
        <v>232</v>
      </c>
      <c r="F3074" t="s">
        <v>13934</v>
      </c>
      <c r="G3074" s="2" t="s">
        <v>6718</v>
      </c>
      <c r="H3074" t="s">
        <v>13553</v>
      </c>
    </row>
    <row r="3075" spans="1:8" x14ac:dyDescent="0.15">
      <c r="A3075">
        <v>3087</v>
      </c>
      <c r="B3075" t="s">
        <v>1480</v>
      </c>
      <c r="C3075" t="s">
        <v>10896</v>
      </c>
      <c r="D3075" t="s">
        <v>387</v>
      </c>
      <c r="E3075" s="2" t="s">
        <v>232</v>
      </c>
      <c r="F3075" t="s">
        <v>13921</v>
      </c>
      <c r="G3075" s="2" t="s">
        <v>7407</v>
      </c>
      <c r="H3075" t="s">
        <v>13553</v>
      </c>
    </row>
    <row r="3076" spans="1:8" x14ac:dyDescent="0.15">
      <c r="A3076">
        <v>3088</v>
      </c>
      <c r="B3076" t="s">
        <v>1481</v>
      </c>
      <c r="C3076" t="s">
        <v>10897</v>
      </c>
      <c r="D3076" t="s">
        <v>387</v>
      </c>
      <c r="E3076" s="2" t="s">
        <v>232</v>
      </c>
      <c r="F3076" t="s">
        <v>13917</v>
      </c>
      <c r="G3076" s="2" t="s">
        <v>6667</v>
      </c>
      <c r="H3076" t="s">
        <v>13553</v>
      </c>
    </row>
    <row r="3077" spans="1:8" x14ac:dyDescent="0.15">
      <c r="A3077">
        <v>3089</v>
      </c>
      <c r="B3077" t="s">
        <v>1482</v>
      </c>
      <c r="C3077" t="s">
        <v>10898</v>
      </c>
      <c r="D3077" t="s">
        <v>387</v>
      </c>
      <c r="E3077" s="2" t="s">
        <v>232</v>
      </c>
      <c r="F3077" t="s">
        <v>13907</v>
      </c>
      <c r="G3077" s="2" t="s">
        <v>7190</v>
      </c>
      <c r="H3077" t="s">
        <v>13553</v>
      </c>
    </row>
    <row r="3078" spans="1:8" x14ac:dyDescent="0.15">
      <c r="A3078">
        <v>3090</v>
      </c>
      <c r="B3078" t="s">
        <v>1483</v>
      </c>
      <c r="C3078" t="s">
        <v>10899</v>
      </c>
      <c r="D3078" t="s">
        <v>387</v>
      </c>
      <c r="E3078" s="2" t="s">
        <v>232</v>
      </c>
      <c r="F3078" t="s">
        <v>13932</v>
      </c>
      <c r="G3078" s="2" t="s">
        <v>6773</v>
      </c>
      <c r="H3078" t="s">
        <v>13553</v>
      </c>
    </row>
    <row r="3079" spans="1:8" x14ac:dyDescent="0.15">
      <c r="A3079">
        <v>3091</v>
      </c>
      <c r="B3079" t="s">
        <v>1484</v>
      </c>
      <c r="C3079" t="s">
        <v>10900</v>
      </c>
      <c r="D3079" t="s">
        <v>387</v>
      </c>
      <c r="E3079" s="2" t="s">
        <v>232</v>
      </c>
      <c r="F3079" t="s">
        <v>13921</v>
      </c>
      <c r="G3079" s="2" t="s">
        <v>7577</v>
      </c>
      <c r="H3079" t="s">
        <v>13553</v>
      </c>
    </row>
    <row r="3080" spans="1:8" x14ac:dyDescent="0.15">
      <c r="A3080">
        <v>3092</v>
      </c>
      <c r="B3080" t="s">
        <v>1485</v>
      </c>
      <c r="C3080" t="s">
        <v>10901</v>
      </c>
      <c r="D3080" t="s">
        <v>387</v>
      </c>
      <c r="E3080" s="2" t="s">
        <v>232</v>
      </c>
      <c r="F3080" t="s">
        <v>13921</v>
      </c>
      <c r="G3080" s="2" t="s">
        <v>7578</v>
      </c>
      <c r="H3080" t="s">
        <v>13553</v>
      </c>
    </row>
    <row r="3081" spans="1:8" x14ac:dyDescent="0.15">
      <c r="A3081">
        <v>3093</v>
      </c>
      <c r="B3081" t="s">
        <v>1486</v>
      </c>
      <c r="C3081" t="s">
        <v>10902</v>
      </c>
      <c r="D3081" t="s">
        <v>387</v>
      </c>
      <c r="E3081" s="2" t="s">
        <v>232</v>
      </c>
      <c r="F3081" t="s">
        <v>13940</v>
      </c>
      <c r="G3081" s="2" t="s">
        <v>6916</v>
      </c>
      <c r="H3081" t="s">
        <v>13553</v>
      </c>
    </row>
    <row r="3082" spans="1:8" x14ac:dyDescent="0.15">
      <c r="A3082">
        <v>3094</v>
      </c>
      <c r="B3082" t="s">
        <v>1487</v>
      </c>
      <c r="C3082" t="s">
        <v>10903</v>
      </c>
      <c r="D3082" t="s">
        <v>387</v>
      </c>
      <c r="E3082" s="2" t="s">
        <v>232</v>
      </c>
      <c r="F3082" t="s">
        <v>13921</v>
      </c>
      <c r="G3082" s="2" t="s">
        <v>7378</v>
      </c>
      <c r="H3082" t="s">
        <v>13553</v>
      </c>
    </row>
    <row r="3083" spans="1:8" x14ac:dyDescent="0.15">
      <c r="A3083">
        <v>3095</v>
      </c>
      <c r="B3083" t="s">
        <v>1488</v>
      </c>
      <c r="C3083" t="s">
        <v>10904</v>
      </c>
      <c r="D3083" t="s">
        <v>387</v>
      </c>
      <c r="E3083" s="2" t="s">
        <v>232</v>
      </c>
      <c r="F3083" t="s">
        <v>13924</v>
      </c>
      <c r="G3083" s="2" t="s">
        <v>7052</v>
      </c>
      <c r="H3083" t="s">
        <v>13553</v>
      </c>
    </row>
    <row r="3084" spans="1:8" x14ac:dyDescent="0.15">
      <c r="A3084">
        <v>3096</v>
      </c>
      <c r="B3084" t="s">
        <v>1489</v>
      </c>
      <c r="C3084" t="s">
        <v>10905</v>
      </c>
      <c r="D3084" t="s">
        <v>387</v>
      </c>
      <c r="E3084" s="2" t="s">
        <v>232</v>
      </c>
      <c r="F3084" t="s">
        <v>13906</v>
      </c>
      <c r="G3084" s="2" t="s">
        <v>6861</v>
      </c>
      <c r="H3084" t="s">
        <v>13553</v>
      </c>
    </row>
    <row r="3085" spans="1:8" x14ac:dyDescent="0.15">
      <c r="A3085">
        <v>3097</v>
      </c>
      <c r="B3085" t="s">
        <v>1490</v>
      </c>
      <c r="C3085" t="s">
        <v>10906</v>
      </c>
      <c r="D3085" t="s">
        <v>387</v>
      </c>
      <c r="E3085" s="2" t="s">
        <v>232</v>
      </c>
      <c r="F3085" t="s">
        <v>13907</v>
      </c>
      <c r="G3085" s="2" t="s">
        <v>7579</v>
      </c>
      <c r="H3085" t="s">
        <v>13553</v>
      </c>
    </row>
    <row r="3086" spans="1:8" x14ac:dyDescent="0.15">
      <c r="A3086">
        <v>3098</v>
      </c>
      <c r="B3086" t="s">
        <v>1491</v>
      </c>
      <c r="C3086" t="s">
        <v>10907</v>
      </c>
      <c r="D3086" t="s">
        <v>387</v>
      </c>
      <c r="E3086" s="2" t="s">
        <v>232</v>
      </c>
      <c r="F3086" t="s">
        <v>13917</v>
      </c>
      <c r="G3086" s="2" t="s">
        <v>7580</v>
      </c>
      <c r="H3086" t="s">
        <v>13553</v>
      </c>
    </row>
    <row r="3087" spans="1:8" x14ac:dyDescent="0.15">
      <c r="A3087">
        <v>3099</v>
      </c>
      <c r="B3087" t="s">
        <v>1492</v>
      </c>
      <c r="C3087" t="s">
        <v>10908</v>
      </c>
      <c r="D3087" t="s">
        <v>387</v>
      </c>
      <c r="E3087" s="2" t="s">
        <v>232</v>
      </c>
      <c r="F3087" t="s">
        <v>13910</v>
      </c>
      <c r="G3087" s="2" t="s">
        <v>6816</v>
      </c>
      <c r="H3087" t="s">
        <v>13553</v>
      </c>
    </row>
    <row r="3088" spans="1:8" x14ac:dyDescent="0.15">
      <c r="A3088">
        <v>3100</v>
      </c>
      <c r="B3088" t="s">
        <v>1493</v>
      </c>
      <c r="C3088" t="s">
        <v>10909</v>
      </c>
      <c r="D3088" t="s">
        <v>387</v>
      </c>
      <c r="E3088" s="2" t="s">
        <v>232</v>
      </c>
      <c r="F3088" t="s">
        <v>13917</v>
      </c>
      <c r="G3088" s="2" t="s">
        <v>7287</v>
      </c>
      <c r="H3088" t="s">
        <v>13553</v>
      </c>
    </row>
    <row r="3089" spans="1:8" x14ac:dyDescent="0.15">
      <c r="A3089">
        <v>3101</v>
      </c>
      <c r="B3089" t="s">
        <v>1494</v>
      </c>
      <c r="C3089" t="s">
        <v>10910</v>
      </c>
      <c r="D3089" t="s">
        <v>387</v>
      </c>
      <c r="E3089" s="2" t="s">
        <v>232</v>
      </c>
      <c r="F3089" t="s">
        <v>13910</v>
      </c>
      <c r="G3089" s="2" t="s">
        <v>7433</v>
      </c>
      <c r="H3089" t="s">
        <v>13553</v>
      </c>
    </row>
    <row r="3090" spans="1:8" x14ac:dyDescent="0.15">
      <c r="A3090">
        <v>3102</v>
      </c>
      <c r="B3090" t="s">
        <v>1495</v>
      </c>
      <c r="C3090" t="s">
        <v>10911</v>
      </c>
      <c r="D3090" t="s">
        <v>387</v>
      </c>
      <c r="E3090" s="2" t="s">
        <v>232</v>
      </c>
      <c r="F3090" t="s">
        <v>13917</v>
      </c>
      <c r="G3090" s="2" t="s">
        <v>7448</v>
      </c>
      <c r="H3090" t="s">
        <v>13553</v>
      </c>
    </row>
    <row r="3091" spans="1:8" x14ac:dyDescent="0.15">
      <c r="A3091">
        <v>3103</v>
      </c>
      <c r="B3091" t="s">
        <v>1496</v>
      </c>
      <c r="C3091" t="s">
        <v>10912</v>
      </c>
      <c r="D3091" t="s">
        <v>387</v>
      </c>
      <c r="E3091" s="2" t="s">
        <v>232</v>
      </c>
      <c r="F3091" t="s">
        <v>13917</v>
      </c>
      <c r="G3091" s="2" t="s">
        <v>6612</v>
      </c>
      <c r="H3091" t="s">
        <v>13553</v>
      </c>
    </row>
    <row r="3092" spans="1:8" x14ac:dyDescent="0.15">
      <c r="A3092">
        <v>3104</v>
      </c>
      <c r="B3092" t="s">
        <v>1497</v>
      </c>
      <c r="C3092" t="s">
        <v>10913</v>
      </c>
      <c r="D3092" t="s">
        <v>387</v>
      </c>
      <c r="E3092" s="2" t="s">
        <v>232</v>
      </c>
      <c r="F3092" t="s">
        <v>13938</v>
      </c>
      <c r="G3092" s="2" t="s">
        <v>6288</v>
      </c>
      <c r="H3092" t="s">
        <v>13553</v>
      </c>
    </row>
    <row r="3093" spans="1:8" x14ac:dyDescent="0.15">
      <c r="A3093">
        <v>3105</v>
      </c>
      <c r="B3093" t="s">
        <v>1498</v>
      </c>
      <c r="C3093" t="s">
        <v>10914</v>
      </c>
      <c r="D3093" t="s">
        <v>387</v>
      </c>
      <c r="E3093" s="2" t="s">
        <v>232</v>
      </c>
      <c r="F3093" t="s">
        <v>13921</v>
      </c>
      <c r="G3093" s="2" t="s">
        <v>6381</v>
      </c>
      <c r="H3093" t="s">
        <v>13553</v>
      </c>
    </row>
    <row r="3094" spans="1:8" x14ac:dyDescent="0.15">
      <c r="A3094">
        <v>3106</v>
      </c>
      <c r="B3094" t="s">
        <v>1499</v>
      </c>
      <c r="C3094" t="s">
        <v>10915</v>
      </c>
      <c r="D3094" t="s">
        <v>387</v>
      </c>
      <c r="E3094" s="2" t="s">
        <v>232</v>
      </c>
      <c r="F3094" t="s">
        <v>13932</v>
      </c>
      <c r="G3094" s="2" t="s">
        <v>6286</v>
      </c>
      <c r="H3094" t="s">
        <v>13553</v>
      </c>
    </row>
    <row r="3095" spans="1:8" x14ac:dyDescent="0.15">
      <c r="A3095">
        <v>3107</v>
      </c>
      <c r="B3095" t="s">
        <v>1500</v>
      </c>
      <c r="C3095" t="s">
        <v>10916</v>
      </c>
      <c r="D3095" t="s">
        <v>387</v>
      </c>
      <c r="E3095" s="2" t="s">
        <v>232</v>
      </c>
      <c r="F3095" t="s">
        <v>13945</v>
      </c>
      <c r="G3095" s="2" t="s">
        <v>6715</v>
      </c>
      <c r="H3095" t="s">
        <v>13553</v>
      </c>
    </row>
    <row r="3096" spans="1:8" x14ac:dyDescent="0.15">
      <c r="A3096">
        <v>3108</v>
      </c>
      <c r="B3096" t="s">
        <v>1501</v>
      </c>
      <c r="C3096" t="s">
        <v>10917</v>
      </c>
      <c r="D3096" t="s">
        <v>387</v>
      </c>
      <c r="E3096" s="2" t="s">
        <v>232</v>
      </c>
      <c r="F3096" t="s">
        <v>13917</v>
      </c>
      <c r="G3096" s="2" t="s">
        <v>7191</v>
      </c>
      <c r="H3096" t="s">
        <v>13553</v>
      </c>
    </row>
    <row r="3097" spans="1:8" x14ac:dyDescent="0.15">
      <c r="A3097">
        <v>3109</v>
      </c>
      <c r="B3097" t="s">
        <v>1502</v>
      </c>
      <c r="C3097" t="s">
        <v>10918</v>
      </c>
      <c r="D3097" t="s">
        <v>387</v>
      </c>
      <c r="E3097" s="2" t="s">
        <v>232</v>
      </c>
      <c r="F3097" t="s">
        <v>13917</v>
      </c>
      <c r="G3097" s="2" t="s">
        <v>7581</v>
      </c>
      <c r="H3097" t="s">
        <v>13553</v>
      </c>
    </row>
    <row r="3098" spans="1:8" x14ac:dyDescent="0.15">
      <c r="A3098">
        <v>3110</v>
      </c>
      <c r="B3098" t="s">
        <v>1503</v>
      </c>
      <c r="C3098" t="s">
        <v>10919</v>
      </c>
      <c r="D3098" t="s">
        <v>387</v>
      </c>
      <c r="E3098" s="2" t="s">
        <v>232</v>
      </c>
      <c r="F3098" t="s">
        <v>13934</v>
      </c>
      <c r="G3098" s="2" t="s">
        <v>6265</v>
      </c>
      <c r="H3098" t="s">
        <v>13553</v>
      </c>
    </row>
    <row r="3099" spans="1:8" x14ac:dyDescent="0.15">
      <c r="A3099">
        <v>3111</v>
      </c>
      <c r="B3099" t="s">
        <v>1504</v>
      </c>
      <c r="C3099" t="s">
        <v>10920</v>
      </c>
      <c r="D3099" t="s">
        <v>387</v>
      </c>
      <c r="E3099" s="2" t="s">
        <v>232</v>
      </c>
      <c r="F3099" t="s">
        <v>13917</v>
      </c>
      <c r="G3099" s="2" t="s">
        <v>7402</v>
      </c>
      <c r="H3099" t="s">
        <v>13553</v>
      </c>
    </row>
    <row r="3100" spans="1:8" x14ac:dyDescent="0.15">
      <c r="A3100">
        <v>3112</v>
      </c>
      <c r="B3100" t="s">
        <v>1505</v>
      </c>
      <c r="C3100" t="s">
        <v>10921</v>
      </c>
      <c r="D3100" t="s">
        <v>387</v>
      </c>
      <c r="E3100" s="2" t="s">
        <v>232</v>
      </c>
      <c r="F3100" t="s">
        <v>13931</v>
      </c>
      <c r="G3100" s="2" t="s">
        <v>7206</v>
      </c>
      <c r="H3100" t="s">
        <v>13553</v>
      </c>
    </row>
    <row r="3101" spans="1:8" x14ac:dyDescent="0.15">
      <c r="A3101">
        <v>3113</v>
      </c>
      <c r="B3101" t="s">
        <v>1506</v>
      </c>
      <c r="C3101" t="s">
        <v>10922</v>
      </c>
      <c r="D3101" t="s">
        <v>387</v>
      </c>
      <c r="E3101" s="2" t="s">
        <v>232</v>
      </c>
      <c r="F3101" t="s">
        <v>13917</v>
      </c>
      <c r="G3101" s="2" t="s">
        <v>7582</v>
      </c>
      <c r="H3101" t="s">
        <v>13553</v>
      </c>
    </row>
    <row r="3102" spans="1:8" x14ac:dyDescent="0.15">
      <c r="A3102">
        <v>3114</v>
      </c>
      <c r="B3102" t="s">
        <v>1507</v>
      </c>
      <c r="C3102" t="s">
        <v>10923</v>
      </c>
      <c r="D3102" t="s">
        <v>387</v>
      </c>
      <c r="E3102" s="2" t="s">
        <v>232</v>
      </c>
      <c r="F3102" t="s">
        <v>13917</v>
      </c>
      <c r="G3102" s="2" t="s">
        <v>7583</v>
      </c>
      <c r="H3102" t="s">
        <v>13553</v>
      </c>
    </row>
    <row r="3103" spans="1:8" x14ac:dyDescent="0.15">
      <c r="A3103">
        <v>3115</v>
      </c>
      <c r="B3103" t="s">
        <v>3409</v>
      </c>
      <c r="C3103" t="s">
        <v>10924</v>
      </c>
      <c r="D3103" t="s">
        <v>387</v>
      </c>
      <c r="E3103" s="2" t="s">
        <v>231</v>
      </c>
      <c r="F3103" t="s">
        <v>13909</v>
      </c>
      <c r="G3103" s="2" t="s">
        <v>6959</v>
      </c>
      <c r="H3103" t="s">
        <v>13553</v>
      </c>
    </row>
    <row r="3104" spans="1:8" x14ac:dyDescent="0.15">
      <c r="A3104">
        <v>3116</v>
      </c>
      <c r="B3104" t="s">
        <v>2515</v>
      </c>
      <c r="C3104" t="s">
        <v>10925</v>
      </c>
      <c r="D3104" t="s">
        <v>387</v>
      </c>
      <c r="E3104" s="2" t="s">
        <v>231</v>
      </c>
      <c r="F3104" t="s">
        <v>13910</v>
      </c>
      <c r="G3104" s="2" t="s">
        <v>6494</v>
      </c>
      <c r="H3104" t="s">
        <v>13553</v>
      </c>
    </row>
    <row r="3105" spans="1:8" x14ac:dyDescent="0.15">
      <c r="A3105">
        <v>3117</v>
      </c>
      <c r="B3105" t="s">
        <v>2516</v>
      </c>
      <c r="C3105" t="s">
        <v>10926</v>
      </c>
      <c r="D3105" t="s">
        <v>387</v>
      </c>
      <c r="E3105" s="2" t="s">
        <v>231</v>
      </c>
      <c r="F3105" t="s">
        <v>13910</v>
      </c>
      <c r="G3105" s="2" t="s">
        <v>7117</v>
      </c>
      <c r="H3105" t="s">
        <v>13553</v>
      </c>
    </row>
    <row r="3106" spans="1:8" x14ac:dyDescent="0.15">
      <c r="A3106">
        <v>3118</v>
      </c>
      <c r="B3106" t="s">
        <v>2519</v>
      </c>
      <c r="C3106" t="s">
        <v>10927</v>
      </c>
      <c r="D3106" t="s">
        <v>387</v>
      </c>
      <c r="E3106" s="2" t="s">
        <v>231</v>
      </c>
      <c r="F3106" t="s">
        <v>13910</v>
      </c>
      <c r="G3106" s="2" t="s">
        <v>6405</v>
      </c>
      <c r="H3106" t="s">
        <v>13553</v>
      </c>
    </row>
    <row r="3107" spans="1:8" x14ac:dyDescent="0.15">
      <c r="A3107">
        <v>3119</v>
      </c>
      <c r="B3107" t="s">
        <v>2517</v>
      </c>
      <c r="C3107" t="s">
        <v>10928</v>
      </c>
      <c r="D3107" t="s">
        <v>387</v>
      </c>
      <c r="E3107" s="2" t="s">
        <v>231</v>
      </c>
      <c r="F3107" t="s">
        <v>13948</v>
      </c>
      <c r="G3107" s="2" t="s">
        <v>6724</v>
      </c>
      <c r="H3107" t="s">
        <v>13553</v>
      </c>
    </row>
    <row r="3108" spans="1:8" x14ac:dyDescent="0.15">
      <c r="A3108">
        <v>3120</v>
      </c>
      <c r="B3108" t="s">
        <v>2518</v>
      </c>
      <c r="C3108" t="s">
        <v>10929</v>
      </c>
      <c r="D3108" t="s">
        <v>387</v>
      </c>
      <c r="E3108" s="2" t="s">
        <v>231</v>
      </c>
      <c r="F3108" t="s">
        <v>13944</v>
      </c>
      <c r="G3108" s="2" t="s">
        <v>6337</v>
      </c>
      <c r="H3108" t="s">
        <v>13553</v>
      </c>
    </row>
    <row r="3109" spans="1:8" x14ac:dyDescent="0.15">
      <c r="A3109">
        <v>3121</v>
      </c>
      <c r="B3109" t="s">
        <v>2520</v>
      </c>
      <c r="C3109" t="s">
        <v>10930</v>
      </c>
      <c r="D3109" t="s">
        <v>387</v>
      </c>
      <c r="E3109" s="2" t="s">
        <v>231</v>
      </c>
      <c r="F3109" t="s">
        <v>13912</v>
      </c>
      <c r="G3109" s="2" t="s">
        <v>6581</v>
      </c>
      <c r="H3109" t="s">
        <v>13553</v>
      </c>
    </row>
    <row r="3110" spans="1:8" x14ac:dyDescent="0.15">
      <c r="A3110">
        <v>3122</v>
      </c>
      <c r="B3110" t="s">
        <v>4935</v>
      </c>
      <c r="C3110" t="s">
        <v>10931</v>
      </c>
      <c r="D3110" t="s">
        <v>387</v>
      </c>
      <c r="E3110" s="2" t="s">
        <v>231</v>
      </c>
      <c r="F3110" t="s">
        <v>13917</v>
      </c>
      <c r="G3110" s="2" t="s">
        <v>6683</v>
      </c>
      <c r="H3110" t="s">
        <v>13553</v>
      </c>
    </row>
    <row r="3111" spans="1:8" x14ac:dyDescent="0.15">
      <c r="A3111">
        <v>3123</v>
      </c>
      <c r="B3111" t="s">
        <v>2521</v>
      </c>
      <c r="C3111" t="s">
        <v>10932</v>
      </c>
      <c r="D3111" t="s">
        <v>387</v>
      </c>
      <c r="E3111" s="2" t="s">
        <v>231</v>
      </c>
      <c r="F3111" t="s">
        <v>13949</v>
      </c>
      <c r="G3111" s="2" t="s">
        <v>6468</v>
      </c>
      <c r="H3111" t="s">
        <v>13553</v>
      </c>
    </row>
    <row r="3112" spans="1:8" x14ac:dyDescent="0.15">
      <c r="A3112">
        <v>3124</v>
      </c>
      <c r="B3112" t="s">
        <v>2522</v>
      </c>
      <c r="C3112" t="s">
        <v>10933</v>
      </c>
      <c r="D3112" t="s">
        <v>387</v>
      </c>
      <c r="E3112" s="2" t="s">
        <v>231</v>
      </c>
      <c r="F3112" t="s">
        <v>13938</v>
      </c>
      <c r="G3112" s="2" t="s">
        <v>6780</v>
      </c>
      <c r="H3112" t="s">
        <v>13553</v>
      </c>
    </row>
    <row r="3113" spans="1:8" x14ac:dyDescent="0.15">
      <c r="A3113">
        <v>3125</v>
      </c>
      <c r="B3113" t="s">
        <v>2523</v>
      </c>
      <c r="C3113" t="s">
        <v>10934</v>
      </c>
      <c r="D3113" t="s">
        <v>387</v>
      </c>
      <c r="E3113" s="2" t="s">
        <v>231</v>
      </c>
      <c r="F3113" t="s">
        <v>13927</v>
      </c>
      <c r="G3113" s="2" t="s">
        <v>7487</v>
      </c>
      <c r="H3113" t="s">
        <v>13553</v>
      </c>
    </row>
    <row r="3114" spans="1:8" x14ac:dyDescent="0.15">
      <c r="A3114">
        <v>3126</v>
      </c>
      <c r="B3114" t="s">
        <v>2524</v>
      </c>
      <c r="C3114" t="s">
        <v>10935</v>
      </c>
      <c r="D3114" t="s">
        <v>387</v>
      </c>
      <c r="E3114" s="2" t="s">
        <v>231</v>
      </c>
      <c r="F3114" t="s">
        <v>13920</v>
      </c>
      <c r="G3114" s="2" t="s">
        <v>6544</v>
      </c>
      <c r="H3114" t="s">
        <v>13553</v>
      </c>
    </row>
    <row r="3115" spans="1:8" x14ac:dyDescent="0.15">
      <c r="A3115">
        <v>3127</v>
      </c>
      <c r="B3115" t="s">
        <v>2525</v>
      </c>
      <c r="C3115" t="s">
        <v>10936</v>
      </c>
      <c r="D3115" t="s">
        <v>387</v>
      </c>
      <c r="E3115" s="2" t="s">
        <v>231</v>
      </c>
      <c r="F3115" t="s">
        <v>13910</v>
      </c>
      <c r="G3115" s="2" t="s">
        <v>6687</v>
      </c>
      <c r="H3115" t="s">
        <v>13553</v>
      </c>
    </row>
    <row r="3116" spans="1:8" x14ac:dyDescent="0.15">
      <c r="A3116">
        <v>3128</v>
      </c>
      <c r="B3116" t="s">
        <v>2527</v>
      </c>
      <c r="C3116" t="s">
        <v>10937</v>
      </c>
      <c r="D3116" t="s">
        <v>387</v>
      </c>
      <c r="E3116" s="2" t="s">
        <v>231</v>
      </c>
      <c r="F3116" t="s">
        <v>13924</v>
      </c>
      <c r="G3116" s="2" t="s">
        <v>7379</v>
      </c>
      <c r="H3116" t="s">
        <v>13553</v>
      </c>
    </row>
    <row r="3117" spans="1:8" x14ac:dyDescent="0.15">
      <c r="A3117">
        <v>3129</v>
      </c>
      <c r="B3117" t="s">
        <v>2530</v>
      </c>
      <c r="C3117" t="s">
        <v>10938</v>
      </c>
      <c r="D3117" t="s">
        <v>387</v>
      </c>
      <c r="E3117" s="2" t="s">
        <v>231</v>
      </c>
      <c r="F3117" t="s">
        <v>13912</v>
      </c>
      <c r="G3117" s="2" t="s">
        <v>7584</v>
      </c>
      <c r="H3117" t="s">
        <v>13553</v>
      </c>
    </row>
    <row r="3118" spans="1:8" x14ac:dyDescent="0.15">
      <c r="A3118">
        <v>3130</v>
      </c>
      <c r="B3118" t="s">
        <v>2531</v>
      </c>
      <c r="C3118" t="s">
        <v>10939</v>
      </c>
      <c r="D3118" t="s">
        <v>387</v>
      </c>
      <c r="E3118" s="2" t="s">
        <v>231</v>
      </c>
      <c r="F3118" t="s">
        <v>13922</v>
      </c>
      <c r="G3118" s="2" t="s">
        <v>6547</v>
      </c>
      <c r="H3118" t="s">
        <v>13553</v>
      </c>
    </row>
    <row r="3119" spans="1:8" x14ac:dyDescent="0.15">
      <c r="A3119">
        <v>3131</v>
      </c>
      <c r="B3119" t="s">
        <v>2532</v>
      </c>
      <c r="C3119" t="s">
        <v>10940</v>
      </c>
      <c r="D3119" t="s">
        <v>387</v>
      </c>
      <c r="E3119" s="2" t="s">
        <v>231</v>
      </c>
      <c r="F3119" t="s">
        <v>13935</v>
      </c>
      <c r="G3119" s="2" t="s">
        <v>6284</v>
      </c>
      <c r="H3119" t="s">
        <v>13553</v>
      </c>
    </row>
    <row r="3120" spans="1:8" x14ac:dyDescent="0.15">
      <c r="A3120">
        <v>3132</v>
      </c>
      <c r="B3120" t="s">
        <v>2526</v>
      </c>
      <c r="C3120" t="s">
        <v>10941</v>
      </c>
      <c r="D3120" t="s">
        <v>387</v>
      </c>
      <c r="E3120" s="2" t="s">
        <v>231</v>
      </c>
      <c r="F3120" t="s">
        <v>13934</v>
      </c>
      <c r="G3120" s="2" t="s">
        <v>6529</v>
      </c>
      <c r="H3120" t="s">
        <v>13553</v>
      </c>
    </row>
    <row r="3121" spans="1:8" x14ac:dyDescent="0.15">
      <c r="A3121">
        <v>3133</v>
      </c>
      <c r="B3121" t="s">
        <v>2528</v>
      </c>
      <c r="C3121" t="s">
        <v>10942</v>
      </c>
      <c r="D3121" t="s">
        <v>387</v>
      </c>
      <c r="E3121" s="2" t="s">
        <v>231</v>
      </c>
      <c r="F3121" t="s">
        <v>13945</v>
      </c>
      <c r="G3121" s="2" t="s">
        <v>7142</v>
      </c>
      <c r="H3121" t="s">
        <v>13553</v>
      </c>
    </row>
    <row r="3122" spans="1:8" x14ac:dyDescent="0.15">
      <c r="A3122">
        <v>3134</v>
      </c>
      <c r="B3122" t="s">
        <v>2529</v>
      </c>
      <c r="C3122" t="s">
        <v>10943</v>
      </c>
      <c r="D3122" t="s">
        <v>387</v>
      </c>
      <c r="E3122" s="2" t="s">
        <v>231</v>
      </c>
      <c r="F3122" t="s">
        <v>13912</v>
      </c>
      <c r="G3122" s="2" t="s">
        <v>7280</v>
      </c>
      <c r="H3122" t="s">
        <v>13553</v>
      </c>
    </row>
    <row r="3123" spans="1:8" x14ac:dyDescent="0.15">
      <c r="A3123">
        <v>3135</v>
      </c>
      <c r="B3123" t="s">
        <v>2533</v>
      </c>
      <c r="C3123" t="s">
        <v>10944</v>
      </c>
      <c r="D3123" t="s">
        <v>387</v>
      </c>
      <c r="E3123" s="2" t="s">
        <v>231</v>
      </c>
      <c r="F3123" t="s">
        <v>13912</v>
      </c>
      <c r="G3123" s="2" t="s">
        <v>6684</v>
      </c>
      <c r="H3123" t="s">
        <v>13553</v>
      </c>
    </row>
    <row r="3124" spans="1:8" x14ac:dyDescent="0.15">
      <c r="A3124">
        <v>3136</v>
      </c>
      <c r="B3124" t="s">
        <v>2534</v>
      </c>
      <c r="C3124" t="s">
        <v>10945</v>
      </c>
      <c r="D3124" t="s">
        <v>387</v>
      </c>
      <c r="E3124" s="2" t="s">
        <v>231</v>
      </c>
      <c r="F3124" t="s">
        <v>13928</v>
      </c>
      <c r="G3124" s="2" t="s">
        <v>6579</v>
      </c>
      <c r="H3124" t="s">
        <v>13553</v>
      </c>
    </row>
    <row r="3125" spans="1:8" x14ac:dyDescent="0.15">
      <c r="A3125">
        <v>3137</v>
      </c>
      <c r="B3125" t="s">
        <v>3410</v>
      </c>
      <c r="C3125" t="s">
        <v>10946</v>
      </c>
      <c r="D3125" t="s">
        <v>387</v>
      </c>
      <c r="E3125" s="2" t="s">
        <v>231</v>
      </c>
      <c r="F3125" t="s">
        <v>13907</v>
      </c>
      <c r="G3125" s="2" t="s">
        <v>7114</v>
      </c>
      <c r="H3125" t="s">
        <v>13553</v>
      </c>
    </row>
    <row r="3126" spans="1:8" x14ac:dyDescent="0.15">
      <c r="A3126">
        <v>3138</v>
      </c>
      <c r="B3126" t="s">
        <v>2535</v>
      </c>
      <c r="C3126" t="s">
        <v>10947</v>
      </c>
      <c r="D3126" t="s">
        <v>387</v>
      </c>
      <c r="E3126" s="2" t="s">
        <v>231</v>
      </c>
      <c r="F3126" t="s">
        <v>13917</v>
      </c>
      <c r="G3126" s="2" t="s">
        <v>6407</v>
      </c>
      <c r="H3126" t="s">
        <v>13553</v>
      </c>
    </row>
    <row r="3127" spans="1:8" x14ac:dyDescent="0.15">
      <c r="A3127">
        <v>3139</v>
      </c>
      <c r="B3127" t="s">
        <v>2536</v>
      </c>
      <c r="C3127" t="s">
        <v>10948</v>
      </c>
      <c r="D3127" t="s">
        <v>387</v>
      </c>
      <c r="E3127" s="2" t="s">
        <v>231</v>
      </c>
      <c r="F3127" t="s">
        <v>13907</v>
      </c>
      <c r="G3127" s="2" t="s">
        <v>7244</v>
      </c>
      <c r="H3127" t="s">
        <v>13553</v>
      </c>
    </row>
    <row r="3128" spans="1:8" x14ac:dyDescent="0.15">
      <c r="A3128">
        <v>3140</v>
      </c>
      <c r="B3128" t="s">
        <v>2537</v>
      </c>
      <c r="C3128" t="s">
        <v>10949</v>
      </c>
      <c r="D3128" t="s">
        <v>387</v>
      </c>
      <c r="E3128" s="2" t="s">
        <v>231</v>
      </c>
      <c r="F3128" t="s">
        <v>13907</v>
      </c>
      <c r="G3128" s="2" t="s">
        <v>6579</v>
      </c>
      <c r="H3128" t="s">
        <v>13553</v>
      </c>
    </row>
    <row r="3129" spans="1:8" x14ac:dyDescent="0.15">
      <c r="A3129">
        <v>3141</v>
      </c>
      <c r="B3129" t="s">
        <v>2538</v>
      </c>
      <c r="C3129" t="s">
        <v>10950</v>
      </c>
      <c r="D3129" t="s">
        <v>387</v>
      </c>
      <c r="E3129" s="2" t="s">
        <v>231</v>
      </c>
      <c r="F3129" t="s">
        <v>13945</v>
      </c>
      <c r="G3129" s="2" t="s">
        <v>6269</v>
      </c>
      <c r="H3129" t="s">
        <v>13553</v>
      </c>
    </row>
    <row r="3130" spans="1:8" x14ac:dyDescent="0.15">
      <c r="A3130">
        <v>3142</v>
      </c>
      <c r="B3130" t="s">
        <v>2539</v>
      </c>
      <c r="C3130" t="s">
        <v>10951</v>
      </c>
      <c r="D3130" t="s">
        <v>387</v>
      </c>
      <c r="E3130" s="2" t="s">
        <v>231</v>
      </c>
      <c r="F3130" t="s">
        <v>13917</v>
      </c>
      <c r="G3130" s="2" t="s">
        <v>7585</v>
      </c>
      <c r="H3130" t="s">
        <v>13553</v>
      </c>
    </row>
    <row r="3131" spans="1:8" x14ac:dyDescent="0.15">
      <c r="A3131">
        <v>3144</v>
      </c>
      <c r="B3131" t="s">
        <v>2540</v>
      </c>
      <c r="C3131" t="s">
        <v>10952</v>
      </c>
      <c r="D3131" t="s">
        <v>387</v>
      </c>
      <c r="E3131" s="2" t="s">
        <v>231</v>
      </c>
      <c r="F3131" t="s">
        <v>13917</v>
      </c>
      <c r="G3131" s="2" t="s">
        <v>6337</v>
      </c>
      <c r="H3131" t="s">
        <v>13553</v>
      </c>
    </row>
    <row r="3132" spans="1:8" x14ac:dyDescent="0.15">
      <c r="A3132">
        <v>3145</v>
      </c>
      <c r="B3132" t="s">
        <v>435</v>
      </c>
      <c r="C3132" t="s">
        <v>10953</v>
      </c>
      <c r="D3132" t="s">
        <v>387</v>
      </c>
      <c r="E3132" s="2" t="s">
        <v>231</v>
      </c>
      <c r="F3132" t="s">
        <v>13907</v>
      </c>
      <c r="G3132" s="2" t="s">
        <v>6468</v>
      </c>
      <c r="H3132" t="s">
        <v>13553</v>
      </c>
    </row>
    <row r="3133" spans="1:8" x14ac:dyDescent="0.15">
      <c r="A3133">
        <v>3146</v>
      </c>
      <c r="B3133" t="s">
        <v>3411</v>
      </c>
      <c r="C3133" t="s">
        <v>10954</v>
      </c>
      <c r="D3133" t="s">
        <v>387</v>
      </c>
      <c r="E3133" s="2" t="s">
        <v>231</v>
      </c>
      <c r="F3133" t="s">
        <v>13906</v>
      </c>
      <c r="G3133" s="2" t="s">
        <v>6269</v>
      </c>
      <c r="H3133" t="s">
        <v>13553</v>
      </c>
    </row>
    <row r="3134" spans="1:8" x14ac:dyDescent="0.15">
      <c r="A3134">
        <v>3147</v>
      </c>
      <c r="B3134" t="s">
        <v>3960</v>
      </c>
      <c r="C3134" t="s">
        <v>10955</v>
      </c>
      <c r="D3134" t="s">
        <v>387</v>
      </c>
      <c r="E3134" s="2" t="s">
        <v>230</v>
      </c>
      <c r="F3134" t="s">
        <v>13910</v>
      </c>
      <c r="G3134" s="2" t="s">
        <v>6651</v>
      </c>
      <c r="H3134" t="s">
        <v>13553</v>
      </c>
    </row>
    <row r="3135" spans="1:8" x14ac:dyDescent="0.15">
      <c r="A3135">
        <v>3148</v>
      </c>
      <c r="B3135" t="s">
        <v>3961</v>
      </c>
      <c r="C3135" t="s">
        <v>8356</v>
      </c>
      <c r="D3135" t="s">
        <v>387</v>
      </c>
      <c r="E3135" s="2" t="s">
        <v>230</v>
      </c>
      <c r="F3135" t="s">
        <v>13927</v>
      </c>
      <c r="G3135" s="2" t="s">
        <v>7066</v>
      </c>
      <c r="H3135" t="s">
        <v>13553</v>
      </c>
    </row>
    <row r="3136" spans="1:8" x14ac:dyDescent="0.15">
      <c r="A3136">
        <v>3149</v>
      </c>
      <c r="B3136" t="s">
        <v>3962</v>
      </c>
      <c r="C3136" t="s">
        <v>10956</v>
      </c>
      <c r="D3136" t="s">
        <v>387</v>
      </c>
      <c r="E3136" s="2" t="s">
        <v>230</v>
      </c>
      <c r="F3136" t="s">
        <v>13910</v>
      </c>
      <c r="G3136" s="2" t="s">
        <v>7586</v>
      </c>
      <c r="H3136" t="s">
        <v>13553</v>
      </c>
    </row>
    <row r="3137" spans="1:8" x14ac:dyDescent="0.15">
      <c r="A3137">
        <v>3150</v>
      </c>
      <c r="B3137" t="s">
        <v>3963</v>
      </c>
      <c r="C3137" t="s">
        <v>10957</v>
      </c>
      <c r="D3137" t="s">
        <v>387</v>
      </c>
      <c r="E3137" s="2" t="s">
        <v>230</v>
      </c>
      <c r="F3137" t="s">
        <v>13927</v>
      </c>
      <c r="G3137" s="2" t="s">
        <v>7587</v>
      </c>
      <c r="H3137" t="s">
        <v>13553</v>
      </c>
    </row>
    <row r="3138" spans="1:8" x14ac:dyDescent="0.15">
      <c r="A3138">
        <v>3151</v>
      </c>
      <c r="B3138" t="s">
        <v>3964</v>
      </c>
      <c r="C3138" t="s">
        <v>10958</v>
      </c>
      <c r="D3138" t="s">
        <v>387</v>
      </c>
      <c r="E3138" s="2" t="s">
        <v>230</v>
      </c>
      <c r="F3138" t="s">
        <v>13917</v>
      </c>
      <c r="G3138" s="2" t="s">
        <v>6563</v>
      </c>
      <c r="H3138" t="s">
        <v>13553</v>
      </c>
    </row>
    <row r="3139" spans="1:8" x14ac:dyDescent="0.15">
      <c r="A3139">
        <v>3152</v>
      </c>
      <c r="B3139" t="s">
        <v>3965</v>
      </c>
      <c r="C3139" t="s">
        <v>10959</v>
      </c>
      <c r="D3139" t="s">
        <v>387</v>
      </c>
      <c r="E3139" s="2" t="s">
        <v>230</v>
      </c>
      <c r="F3139" t="s">
        <v>13942</v>
      </c>
      <c r="G3139" s="2" t="s">
        <v>7499</v>
      </c>
      <c r="H3139" t="s">
        <v>13553</v>
      </c>
    </row>
    <row r="3140" spans="1:8" x14ac:dyDescent="0.15">
      <c r="A3140">
        <v>3153</v>
      </c>
      <c r="B3140" t="s">
        <v>4936</v>
      </c>
      <c r="C3140" t="s">
        <v>10960</v>
      </c>
      <c r="D3140" t="s">
        <v>387</v>
      </c>
      <c r="E3140" s="2" t="s">
        <v>230</v>
      </c>
      <c r="F3140" t="s">
        <v>13910</v>
      </c>
      <c r="G3140" s="2" t="s">
        <v>6784</v>
      </c>
      <c r="H3140" t="s">
        <v>13553</v>
      </c>
    </row>
    <row r="3141" spans="1:8" x14ac:dyDescent="0.15">
      <c r="A3141">
        <v>3154</v>
      </c>
      <c r="B3141" t="s">
        <v>3966</v>
      </c>
      <c r="C3141" t="s">
        <v>10961</v>
      </c>
      <c r="D3141" t="s">
        <v>387</v>
      </c>
      <c r="E3141" s="2" t="s">
        <v>230</v>
      </c>
      <c r="F3141" t="s">
        <v>13921</v>
      </c>
      <c r="G3141" s="2" t="s">
        <v>7093</v>
      </c>
      <c r="H3141" t="s">
        <v>13553</v>
      </c>
    </row>
    <row r="3142" spans="1:8" x14ac:dyDescent="0.15">
      <c r="A3142">
        <v>3155</v>
      </c>
      <c r="B3142" t="s">
        <v>3967</v>
      </c>
      <c r="C3142" t="s">
        <v>10962</v>
      </c>
      <c r="D3142" t="s">
        <v>387</v>
      </c>
      <c r="E3142" s="2" t="s">
        <v>230</v>
      </c>
      <c r="F3142" t="s">
        <v>13917</v>
      </c>
      <c r="G3142" s="2" t="s">
        <v>6843</v>
      </c>
      <c r="H3142" t="s">
        <v>13553</v>
      </c>
    </row>
    <row r="3143" spans="1:8" x14ac:dyDescent="0.15">
      <c r="A3143">
        <v>3156</v>
      </c>
      <c r="B3143" t="s">
        <v>3968</v>
      </c>
      <c r="C3143" t="s">
        <v>10963</v>
      </c>
      <c r="D3143" t="s">
        <v>387</v>
      </c>
      <c r="E3143" s="2" t="s">
        <v>230</v>
      </c>
      <c r="F3143" t="s">
        <v>13945</v>
      </c>
      <c r="G3143" s="2" t="s">
        <v>6939</v>
      </c>
      <c r="H3143" t="s">
        <v>13553</v>
      </c>
    </row>
    <row r="3144" spans="1:8" x14ac:dyDescent="0.15">
      <c r="A3144">
        <v>3157</v>
      </c>
      <c r="B3144" t="s">
        <v>3969</v>
      </c>
      <c r="C3144" t="s">
        <v>10964</v>
      </c>
      <c r="D3144" t="s">
        <v>387</v>
      </c>
      <c r="E3144" s="2" t="s">
        <v>230</v>
      </c>
      <c r="F3144" t="s">
        <v>13945</v>
      </c>
      <c r="G3144" s="2" t="s">
        <v>7064</v>
      </c>
      <c r="H3144" t="s">
        <v>13553</v>
      </c>
    </row>
    <row r="3145" spans="1:8" x14ac:dyDescent="0.15">
      <c r="A3145">
        <v>3158</v>
      </c>
      <c r="B3145" t="s">
        <v>3970</v>
      </c>
      <c r="C3145" t="s">
        <v>10965</v>
      </c>
      <c r="D3145" t="s">
        <v>387</v>
      </c>
      <c r="E3145" s="2" t="s">
        <v>230</v>
      </c>
      <c r="F3145" t="s">
        <v>13910</v>
      </c>
      <c r="G3145" s="2" t="s">
        <v>6422</v>
      </c>
      <c r="H3145" t="s">
        <v>13553</v>
      </c>
    </row>
    <row r="3146" spans="1:8" x14ac:dyDescent="0.15">
      <c r="A3146">
        <v>3159</v>
      </c>
      <c r="B3146" t="s">
        <v>3971</v>
      </c>
      <c r="C3146" t="s">
        <v>10966</v>
      </c>
      <c r="D3146" t="s">
        <v>387</v>
      </c>
      <c r="E3146" s="2" t="s">
        <v>230</v>
      </c>
      <c r="F3146" t="s">
        <v>13927</v>
      </c>
      <c r="G3146" s="2" t="s">
        <v>6475</v>
      </c>
      <c r="H3146" t="s">
        <v>13553</v>
      </c>
    </row>
    <row r="3147" spans="1:8" x14ac:dyDescent="0.15">
      <c r="A3147">
        <v>3160</v>
      </c>
      <c r="B3147" t="s">
        <v>3972</v>
      </c>
      <c r="C3147" t="s">
        <v>10967</v>
      </c>
      <c r="D3147" t="s">
        <v>387</v>
      </c>
      <c r="E3147" s="2" t="s">
        <v>230</v>
      </c>
      <c r="F3147" t="s">
        <v>13932</v>
      </c>
      <c r="G3147" s="2" t="s">
        <v>7588</v>
      </c>
      <c r="H3147" t="s">
        <v>13553</v>
      </c>
    </row>
    <row r="3148" spans="1:8" x14ac:dyDescent="0.15">
      <c r="A3148">
        <v>3161</v>
      </c>
      <c r="B3148" t="s">
        <v>3973</v>
      </c>
      <c r="C3148" t="s">
        <v>10968</v>
      </c>
      <c r="D3148" t="s">
        <v>387</v>
      </c>
      <c r="E3148" s="2" t="s">
        <v>230</v>
      </c>
      <c r="F3148" t="s">
        <v>13924</v>
      </c>
      <c r="G3148" s="2" t="s">
        <v>7451</v>
      </c>
      <c r="H3148" t="s">
        <v>13553</v>
      </c>
    </row>
    <row r="3149" spans="1:8" x14ac:dyDescent="0.15">
      <c r="A3149">
        <v>3162</v>
      </c>
      <c r="B3149" t="s">
        <v>3974</v>
      </c>
      <c r="C3149" t="s">
        <v>10969</v>
      </c>
      <c r="D3149" t="s">
        <v>387</v>
      </c>
      <c r="E3149" s="2" t="s">
        <v>230</v>
      </c>
      <c r="F3149" t="s">
        <v>13913</v>
      </c>
      <c r="G3149" s="2" t="s">
        <v>7589</v>
      </c>
      <c r="H3149" t="s">
        <v>13553</v>
      </c>
    </row>
    <row r="3150" spans="1:8" x14ac:dyDescent="0.15">
      <c r="A3150">
        <v>3163</v>
      </c>
      <c r="B3150" t="s">
        <v>3975</v>
      </c>
      <c r="C3150" t="s">
        <v>10970</v>
      </c>
      <c r="D3150" t="s">
        <v>387</v>
      </c>
      <c r="E3150" s="2" t="s">
        <v>230</v>
      </c>
      <c r="F3150" t="s">
        <v>13924</v>
      </c>
      <c r="G3150" s="2" t="s">
        <v>6789</v>
      </c>
      <c r="H3150" t="s">
        <v>13553</v>
      </c>
    </row>
    <row r="3151" spans="1:8" x14ac:dyDescent="0.15">
      <c r="A3151">
        <v>3164</v>
      </c>
      <c r="B3151" t="s">
        <v>3976</v>
      </c>
      <c r="C3151" t="s">
        <v>10971</v>
      </c>
      <c r="D3151" t="s">
        <v>387</v>
      </c>
      <c r="E3151" s="2" t="s">
        <v>230</v>
      </c>
      <c r="F3151" t="s">
        <v>13906</v>
      </c>
      <c r="G3151" s="2" t="s">
        <v>7462</v>
      </c>
      <c r="H3151" t="s">
        <v>13553</v>
      </c>
    </row>
    <row r="3152" spans="1:8" x14ac:dyDescent="0.15">
      <c r="A3152">
        <v>3165</v>
      </c>
      <c r="B3152" t="s">
        <v>3977</v>
      </c>
      <c r="C3152" t="s">
        <v>10972</v>
      </c>
      <c r="D3152" t="s">
        <v>387</v>
      </c>
      <c r="E3152" s="2" t="s">
        <v>230</v>
      </c>
      <c r="F3152" t="s">
        <v>13921</v>
      </c>
      <c r="G3152" s="2" t="s">
        <v>6428</v>
      </c>
      <c r="H3152" t="s">
        <v>13553</v>
      </c>
    </row>
    <row r="3153" spans="1:8" x14ac:dyDescent="0.15">
      <c r="A3153">
        <v>3166</v>
      </c>
      <c r="B3153" t="s">
        <v>3978</v>
      </c>
      <c r="C3153" t="s">
        <v>10973</v>
      </c>
      <c r="D3153" t="s">
        <v>387</v>
      </c>
      <c r="E3153" s="2" t="s">
        <v>230</v>
      </c>
      <c r="F3153" t="s">
        <v>13914</v>
      </c>
      <c r="G3153" s="2" t="s">
        <v>6832</v>
      </c>
      <c r="H3153" t="s">
        <v>13553</v>
      </c>
    </row>
    <row r="3154" spans="1:8" x14ac:dyDescent="0.15">
      <c r="A3154">
        <v>3167</v>
      </c>
      <c r="B3154" t="s">
        <v>3979</v>
      </c>
      <c r="C3154" t="s">
        <v>10974</v>
      </c>
      <c r="D3154" t="s">
        <v>387</v>
      </c>
      <c r="E3154" s="2" t="s">
        <v>230</v>
      </c>
      <c r="F3154" t="s">
        <v>13927</v>
      </c>
      <c r="G3154" s="2" t="s">
        <v>7215</v>
      </c>
      <c r="H3154" t="s">
        <v>13553</v>
      </c>
    </row>
    <row r="3155" spans="1:8" x14ac:dyDescent="0.15">
      <c r="A3155">
        <v>3168</v>
      </c>
      <c r="B3155" t="s">
        <v>3980</v>
      </c>
      <c r="C3155" t="s">
        <v>10975</v>
      </c>
      <c r="D3155" t="s">
        <v>387</v>
      </c>
      <c r="E3155" s="2" t="s">
        <v>230</v>
      </c>
      <c r="F3155" t="s">
        <v>13910</v>
      </c>
      <c r="G3155" s="2" t="s">
        <v>6613</v>
      </c>
      <c r="H3155" t="s">
        <v>13553</v>
      </c>
    </row>
    <row r="3156" spans="1:8" x14ac:dyDescent="0.15">
      <c r="A3156">
        <v>3169</v>
      </c>
      <c r="B3156" t="s">
        <v>3981</v>
      </c>
      <c r="C3156" t="s">
        <v>10976</v>
      </c>
      <c r="D3156" t="s">
        <v>387</v>
      </c>
      <c r="E3156" s="2" t="s">
        <v>230</v>
      </c>
      <c r="F3156" t="s">
        <v>13924</v>
      </c>
      <c r="G3156" s="2" t="s">
        <v>6961</v>
      </c>
      <c r="H3156" t="s">
        <v>13553</v>
      </c>
    </row>
    <row r="3157" spans="1:8" x14ac:dyDescent="0.15">
      <c r="A3157">
        <v>3170</v>
      </c>
      <c r="B3157" t="s">
        <v>3982</v>
      </c>
      <c r="C3157" t="s">
        <v>10977</v>
      </c>
      <c r="D3157" t="s">
        <v>387</v>
      </c>
      <c r="E3157" s="2" t="s">
        <v>230</v>
      </c>
      <c r="F3157" t="s">
        <v>13938</v>
      </c>
      <c r="G3157" s="2" t="s">
        <v>7589</v>
      </c>
      <c r="H3157" t="s">
        <v>13553</v>
      </c>
    </row>
    <row r="3158" spans="1:8" x14ac:dyDescent="0.15">
      <c r="A3158">
        <v>3171</v>
      </c>
      <c r="B3158" t="s">
        <v>3983</v>
      </c>
      <c r="C3158" t="s">
        <v>10978</v>
      </c>
      <c r="D3158" t="s">
        <v>387</v>
      </c>
      <c r="E3158" s="2" t="s">
        <v>230</v>
      </c>
      <c r="F3158" t="s">
        <v>13948</v>
      </c>
      <c r="G3158" s="2" t="s">
        <v>6310</v>
      </c>
      <c r="H3158" t="s">
        <v>13553</v>
      </c>
    </row>
    <row r="3159" spans="1:8" x14ac:dyDescent="0.15">
      <c r="A3159">
        <v>3172</v>
      </c>
      <c r="B3159" t="s">
        <v>3984</v>
      </c>
      <c r="C3159" t="s">
        <v>10979</v>
      </c>
      <c r="D3159" t="s">
        <v>387</v>
      </c>
      <c r="E3159" s="2" t="s">
        <v>230</v>
      </c>
      <c r="F3159" t="s">
        <v>13945</v>
      </c>
      <c r="G3159" s="2" t="s">
        <v>6699</v>
      </c>
      <c r="H3159" t="s">
        <v>13553</v>
      </c>
    </row>
    <row r="3160" spans="1:8" x14ac:dyDescent="0.15">
      <c r="A3160">
        <v>3173</v>
      </c>
      <c r="B3160" t="s">
        <v>3985</v>
      </c>
      <c r="C3160" t="s">
        <v>10980</v>
      </c>
      <c r="D3160" t="s">
        <v>387</v>
      </c>
      <c r="E3160" s="2" t="s">
        <v>230</v>
      </c>
      <c r="F3160" t="s">
        <v>13913</v>
      </c>
      <c r="G3160" s="2" t="s">
        <v>6433</v>
      </c>
      <c r="H3160" t="s">
        <v>13553</v>
      </c>
    </row>
    <row r="3161" spans="1:8" x14ac:dyDescent="0.15">
      <c r="A3161">
        <v>3174</v>
      </c>
      <c r="B3161" t="s">
        <v>3986</v>
      </c>
      <c r="C3161" t="s">
        <v>10981</v>
      </c>
      <c r="D3161" t="s">
        <v>387</v>
      </c>
      <c r="E3161" s="2" t="s">
        <v>230</v>
      </c>
      <c r="F3161" t="s">
        <v>13907</v>
      </c>
      <c r="G3161" s="2" t="s">
        <v>7327</v>
      </c>
      <c r="H3161" t="s">
        <v>13553</v>
      </c>
    </row>
    <row r="3162" spans="1:8" x14ac:dyDescent="0.15">
      <c r="A3162">
        <v>3175</v>
      </c>
      <c r="B3162" t="s">
        <v>3987</v>
      </c>
      <c r="C3162" t="s">
        <v>10982</v>
      </c>
      <c r="D3162" t="s">
        <v>387</v>
      </c>
      <c r="E3162" s="2" t="s">
        <v>230</v>
      </c>
      <c r="F3162" t="s">
        <v>27</v>
      </c>
      <c r="G3162" s="2" t="s">
        <v>7327</v>
      </c>
      <c r="H3162" t="s">
        <v>13553</v>
      </c>
    </row>
    <row r="3163" spans="1:8" x14ac:dyDescent="0.15">
      <c r="A3163">
        <v>3176</v>
      </c>
      <c r="B3163" t="s">
        <v>3988</v>
      </c>
      <c r="C3163" t="s">
        <v>10983</v>
      </c>
      <c r="D3163" t="s">
        <v>387</v>
      </c>
      <c r="E3163" s="2" t="s">
        <v>230</v>
      </c>
      <c r="F3163" t="s">
        <v>13949</v>
      </c>
      <c r="G3163" s="2" t="s">
        <v>6556</v>
      </c>
      <c r="H3163" t="s">
        <v>13553</v>
      </c>
    </row>
    <row r="3164" spans="1:8" x14ac:dyDescent="0.15">
      <c r="A3164">
        <v>3177</v>
      </c>
      <c r="B3164" t="s">
        <v>3989</v>
      </c>
      <c r="C3164" t="s">
        <v>10984</v>
      </c>
      <c r="D3164" t="s">
        <v>387</v>
      </c>
      <c r="E3164" s="2" t="s">
        <v>230</v>
      </c>
      <c r="F3164" t="s">
        <v>13949</v>
      </c>
      <c r="G3164" s="2" t="s">
        <v>6743</v>
      </c>
      <c r="H3164" t="s">
        <v>13553</v>
      </c>
    </row>
    <row r="3165" spans="1:8" x14ac:dyDescent="0.15">
      <c r="A3165">
        <v>3178</v>
      </c>
      <c r="B3165" t="s">
        <v>3990</v>
      </c>
      <c r="C3165" t="s">
        <v>10985</v>
      </c>
      <c r="D3165" t="s">
        <v>387</v>
      </c>
      <c r="E3165" s="2" t="s">
        <v>230</v>
      </c>
      <c r="F3165" t="s">
        <v>13949</v>
      </c>
      <c r="G3165" s="2" t="s">
        <v>6348</v>
      </c>
      <c r="H3165" t="s">
        <v>13553</v>
      </c>
    </row>
    <row r="3166" spans="1:8" x14ac:dyDescent="0.15">
      <c r="A3166">
        <v>3179</v>
      </c>
      <c r="B3166" t="s">
        <v>3991</v>
      </c>
      <c r="C3166" t="s">
        <v>10986</v>
      </c>
      <c r="D3166" t="s">
        <v>387</v>
      </c>
      <c r="E3166" s="2" t="s">
        <v>230</v>
      </c>
      <c r="F3166" t="s">
        <v>13911</v>
      </c>
      <c r="G3166" s="2" t="s">
        <v>7489</v>
      </c>
      <c r="H3166" t="s">
        <v>13553</v>
      </c>
    </row>
    <row r="3167" spans="1:8" x14ac:dyDescent="0.15">
      <c r="A3167">
        <v>3180</v>
      </c>
      <c r="B3167" t="s">
        <v>3992</v>
      </c>
      <c r="C3167" t="s">
        <v>10987</v>
      </c>
      <c r="D3167" t="s">
        <v>387</v>
      </c>
      <c r="E3167" s="2" t="s">
        <v>230</v>
      </c>
      <c r="F3167" t="s">
        <v>13932</v>
      </c>
      <c r="G3167" s="2" t="s">
        <v>6701</v>
      </c>
      <c r="H3167" t="s">
        <v>13553</v>
      </c>
    </row>
    <row r="3168" spans="1:8" x14ac:dyDescent="0.15">
      <c r="A3168">
        <v>3181</v>
      </c>
      <c r="B3168" t="s">
        <v>3993</v>
      </c>
      <c r="C3168" t="s">
        <v>10988</v>
      </c>
      <c r="D3168" t="s">
        <v>387</v>
      </c>
      <c r="E3168" s="2" t="s">
        <v>230</v>
      </c>
      <c r="F3168" t="s">
        <v>13917</v>
      </c>
      <c r="G3168" s="2" t="s">
        <v>6417</v>
      </c>
      <c r="H3168" t="s">
        <v>13553</v>
      </c>
    </row>
    <row r="3169" spans="1:8" x14ac:dyDescent="0.15">
      <c r="A3169">
        <v>3182</v>
      </c>
      <c r="B3169" t="s">
        <v>3994</v>
      </c>
      <c r="C3169" t="s">
        <v>10989</v>
      </c>
      <c r="D3169" t="s">
        <v>387</v>
      </c>
      <c r="E3169" s="2" t="s">
        <v>230</v>
      </c>
      <c r="F3169" t="s">
        <v>13914</v>
      </c>
      <c r="G3169" s="2" t="s">
        <v>6648</v>
      </c>
      <c r="H3169" t="s">
        <v>13553</v>
      </c>
    </row>
    <row r="3170" spans="1:8" x14ac:dyDescent="0.15">
      <c r="A3170">
        <v>3183</v>
      </c>
      <c r="B3170" t="s">
        <v>3995</v>
      </c>
      <c r="C3170" t="s">
        <v>10990</v>
      </c>
      <c r="D3170" t="s">
        <v>387</v>
      </c>
      <c r="E3170" s="2" t="s">
        <v>230</v>
      </c>
      <c r="F3170" t="s">
        <v>13934</v>
      </c>
      <c r="G3170" s="2" t="s">
        <v>6963</v>
      </c>
      <c r="H3170" t="s">
        <v>13553</v>
      </c>
    </row>
    <row r="3171" spans="1:8" x14ac:dyDescent="0.15">
      <c r="A3171">
        <v>3184</v>
      </c>
      <c r="B3171" t="s">
        <v>3996</v>
      </c>
      <c r="C3171" t="s">
        <v>10991</v>
      </c>
      <c r="D3171" t="s">
        <v>387</v>
      </c>
      <c r="E3171" s="2" t="s">
        <v>230</v>
      </c>
      <c r="F3171" t="s">
        <v>13917</v>
      </c>
      <c r="G3171" s="2" t="s">
        <v>6783</v>
      </c>
      <c r="H3171" t="s">
        <v>13553</v>
      </c>
    </row>
    <row r="3172" spans="1:8" x14ac:dyDescent="0.15">
      <c r="A3172">
        <v>3185</v>
      </c>
      <c r="B3172" t="s">
        <v>3997</v>
      </c>
      <c r="C3172" t="s">
        <v>10992</v>
      </c>
      <c r="D3172" t="s">
        <v>387</v>
      </c>
      <c r="E3172" s="2" t="s">
        <v>230</v>
      </c>
      <c r="F3172" t="s">
        <v>13917</v>
      </c>
      <c r="G3172" s="2" t="s">
        <v>7452</v>
      </c>
      <c r="H3172" t="s">
        <v>13553</v>
      </c>
    </row>
    <row r="3173" spans="1:8" x14ac:dyDescent="0.15">
      <c r="A3173">
        <v>3186</v>
      </c>
      <c r="B3173" t="s">
        <v>314</v>
      </c>
      <c r="C3173" t="s">
        <v>9263</v>
      </c>
      <c r="D3173" t="s">
        <v>387</v>
      </c>
      <c r="E3173" s="2" t="s">
        <v>230</v>
      </c>
      <c r="F3173" t="s">
        <v>13910</v>
      </c>
      <c r="G3173" s="2" t="s">
        <v>6590</v>
      </c>
      <c r="H3173" t="s">
        <v>13553</v>
      </c>
    </row>
    <row r="3174" spans="1:8" x14ac:dyDescent="0.15">
      <c r="A3174">
        <v>3187</v>
      </c>
      <c r="B3174" t="s">
        <v>3998</v>
      </c>
      <c r="C3174" t="s">
        <v>10993</v>
      </c>
      <c r="D3174" t="s">
        <v>387</v>
      </c>
      <c r="E3174" s="2" t="s">
        <v>230</v>
      </c>
      <c r="F3174" t="s">
        <v>13917</v>
      </c>
      <c r="G3174" s="2" t="s">
        <v>6639</v>
      </c>
      <c r="H3174" t="s">
        <v>13553</v>
      </c>
    </row>
    <row r="3175" spans="1:8" x14ac:dyDescent="0.15">
      <c r="A3175">
        <v>3188</v>
      </c>
      <c r="B3175" t="s">
        <v>3999</v>
      </c>
      <c r="C3175" t="s">
        <v>9007</v>
      </c>
      <c r="D3175" t="s">
        <v>387</v>
      </c>
      <c r="E3175" s="2" t="s">
        <v>230</v>
      </c>
      <c r="F3175" t="s">
        <v>13917</v>
      </c>
      <c r="G3175" s="2" t="s">
        <v>7215</v>
      </c>
      <c r="H3175" t="s">
        <v>13553</v>
      </c>
    </row>
    <row r="3176" spans="1:8" x14ac:dyDescent="0.15">
      <c r="A3176">
        <v>3189</v>
      </c>
      <c r="B3176" t="s">
        <v>4000</v>
      </c>
      <c r="C3176" t="s">
        <v>10994</v>
      </c>
      <c r="D3176" t="s">
        <v>387</v>
      </c>
      <c r="E3176" s="2" t="s">
        <v>230</v>
      </c>
      <c r="F3176" t="s">
        <v>13917</v>
      </c>
      <c r="G3176" s="2" t="s">
        <v>6356</v>
      </c>
      <c r="H3176" t="s">
        <v>13553</v>
      </c>
    </row>
    <row r="3177" spans="1:8" x14ac:dyDescent="0.15">
      <c r="A3177">
        <v>3190</v>
      </c>
      <c r="B3177" t="s">
        <v>4001</v>
      </c>
      <c r="C3177" t="s">
        <v>10995</v>
      </c>
      <c r="D3177" t="s">
        <v>387</v>
      </c>
      <c r="E3177" s="2" t="s">
        <v>230</v>
      </c>
      <c r="F3177" t="s">
        <v>13917</v>
      </c>
      <c r="G3177" s="2" t="s">
        <v>6783</v>
      </c>
      <c r="H3177" t="s">
        <v>13553</v>
      </c>
    </row>
    <row r="3178" spans="1:8" x14ac:dyDescent="0.15">
      <c r="A3178">
        <v>3191</v>
      </c>
      <c r="B3178" t="s">
        <v>4002</v>
      </c>
      <c r="C3178" t="s">
        <v>10996</v>
      </c>
      <c r="D3178" t="s">
        <v>387</v>
      </c>
      <c r="E3178" s="2" t="s">
        <v>230</v>
      </c>
      <c r="F3178" t="s">
        <v>13910</v>
      </c>
      <c r="G3178" s="2" t="s">
        <v>6698</v>
      </c>
      <c r="H3178" t="s">
        <v>13553</v>
      </c>
    </row>
    <row r="3179" spans="1:8" x14ac:dyDescent="0.15">
      <c r="A3179">
        <v>3192</v>
      </c>
      <c r="B3179" t="s">
        <v>4003</v>
      </c>
      <c r="C3179" t="s">
        <v>10997</v>
      </c>
      <c r="D3179" t="s">
        <v>387</v>
      </c>
      <c r="E3179" s="2" t="s">
        <v>230</v>
      </c>
      <c r="F3179" t="s">
        <v>13917</v>
      </c>
      <c r="G3179" s="2" t="s">
        <v>6473</v>
      </c>
      <c r="H3179" t="s">
        <v>13553</v>
      </c>
    </row>
    <row r="3180" spans="1:8" x14ac:dyDescent="0.15">
      <c r="A3180">
        <v>3193</v>
      </c>
      <c r="B3180" t="s">
        <v>4004</v>
      </c>
      <c r="C3180" t="s">
        <v>10998</v>
      </c>
      <c r="D3180" t="s">
        <v>387</v>
      </c>
      <c r="E3180" s="2" t="s">
        <v>230</v>
      </c>
      <c r="F3180" t="s">
        <v>13917</v>
      </c>
      <c r="G3180" s="2" t="s">
        <v>7590</v>
      </c>
      <c r="H3180" t="s">
        <v>13553</v>
      </c>
    </row>
    <row r="3181" spans="1:8" x14ac:dyDescent="0.15">
      <c r="A3181">
        <v>3194</v>
      </c>
      <c r="B3181" t="s">
        <v>4937</v>
      </c>
      <c r="C3181" t="s">
        <v>10999</v>
      </c>
      <c r="D3181" t="s">
        <v>387</v>
      </c>
      <c r="E3181" s="2" t="s">
        <v>230</v>
      </c>
      <c r="F3181" t="s">
        <v>13907</v>
      </c>
      <c r="G3181" s="2" t="s">
        <v>7591</v>
      </c>
      <c r="H3181" t="s">
        <v>13553</v>
      </c>
    </row>
    <row r="3182" spans="1:8" x14ac:dyDescent="0.15">
      <c r="A3182">
        <v>3195</v>
      </c>
      <c r="B3182" t="s">
        <v>2541</v>
      </c>
      <c r="C3182" t="s">
        <v>11000</v>
      </c>
      <c r="D3182" t="s">
        <v>387</v>
      </c>
      <c r="E3182" s="2" t="s">
        <v>232</v>
      </c>
      <c r="F3182" t="s">
        <v>13913</v>
      </c>
      <c r="G3182" s="2" t="s">
        <v>7580</v>
      </c>
      <c r="H3182" t="s">
        <v>13553</v>
      </c>
    </row>
    <row r="3183" spans="1:8" x14ac:dyDescent="0.15">
      <c r="A3183">
        <v>3196</v>
      </c>
      <c r="B3183" t="s">
        <v>1508</v>
      </c>
      <c r="C3183" t="s">
        <v>11001</v>
      </c>
      <c r="D3183" t="s">
        <v>387</v>
      </c>
      <c r="E3183" s="2" t="s">
        <v>232</v>
      </c>
      <c r="F3183" t="s">
        <v>13939</v>
      </c>
      <c r="G3183" s="2" t="s">
        <v>6914</v>
      </c>
      <c r="H3183" t="s">
        <v>13553</v>
      </c>
    </row>
    <row r="3184" spans="1:8" x14ac:dyDescent="0.15">
      <c r="A3184">
        <v>3197</v>
      </c>
      <c r="B3184" t="s">
        <v>1509</v>
      </c>
      <c r="C3184" t="s">
        <v>11002</v>
      </c>
      <c r="D3184" t="s">
        <v>387</v>
      </c>
      <c r="E3184" s="2" t="s">
        <v>232</v>
      </c>
      <c r="F3184" t="s">
        <v>13924</v>
      </c>
      <c r="G3184" s="2" t="s">
        <v>6612</v>
      </c>
      <c r="H3184" t="s">
        <v>13553</v>
      </c>
    </row>
    <row r="3185" spans="1:8" x14ac:dyDescent="0.15">
      <c r="A3185">
        <v>3198</v>
      </c>
      <c r="B3185" t="s">
        <v>1510</v>
      </c>
      <c r="C3185" t="s">
        <v>11003</v>
      </c>
      <c r="D3185" t="s">
        <v>387</v>
      </c>
      <c r="E3185" s="2" t="s">
        <v>232</v>
      </c>
      <c r="F3185" t="s">
        <v>13928</v>
      </c>
      <c r="G3185" s="2" t="s">
        <v>6902</v>
      </c>
      <c r="H3185" t="s">
        <v>13553</v>
      </c>
    </row>
    <row r="3186" spans="1:8" x14ac:dyDescent="0.15">
      <c r="A3186">
        <v>3199</v>
      </c>
      <c r="B3186" t="s">
        <v>1511</v>
      </c>
      <c r="C3186" t="s">
        <v>11004</v>
      </c>
      <c r="D3186" t="s">
        <v>387</v>
      </c>
      <c r="E3186" s="2" t="s">
        <v>232</v>
      </c>
      <c r="F3186" t="s">
        <v>13922</v>
      </c>
      <c r="G3186" s="2" t="s">
        <v>6239</v>
      </c>
      <c r="H3186" t="s">
        <v>13553</v>
      </c>
    </row>
    <row r="3187" spans="1:8" x14ac:dyDescent="0.15">
      <c r="A3187">
        <v>3200</v>
      </c>
      <c r="B3187" t="s">
        <v>1512</v>
      </c>
      <c r="C3187" t="s">
        <v>11005</v>
      </c>
      <c r="D3187" t="s">
        <v>387</v>
      </c>
      <c r="E3187" s="2" t="s">
        <v>232</v>
      </c>
      <c r="F3187" t="s">
        <v>13917</v>
      </c>
      <c r="G3187" s="2" t="s">
        <v>7272</v>
      </c>
      <c r="H3187" t="s">
        <v>13553</v>
      </c>
    </row>
    <row r="3188" spans="1:8" x14ac:dyDescent="0.15">
      <c r="A3188">
        <v>3201</v>
      </c>
      <c r="B3188" t="s">
        <v>1513</v>
      </c>
      <c r="C3188" t="s">
        <v>11006</v>
      </c>
      <c r="D3188" t="s">
        <v>387</v>
      </c>
      <c r="E3188" s="2" t="s">
        <v>232</v>
      </c>
      <c r="F3188" t="s">
        <v>13927</v>
      </c>
      <c r="G3188" s="2" t="s">
        <v>7592</v>
      </c>
      <c r="H3188" t="s">
        <v>13553</v>
      </c>
    </row>
    <row r="3189" spans="1:8" x14ac:dyDescent="0.15">
      <c r="A3189">
        <v>3202</v>
      </c>
      <c r="B3189" t="s">
        <v>1514</v>
      </c>
      <c r="C3189" t="s">
        <v>11007</v>
      </c>
      <c r="D3189" t="s">
        <v>387</v>
      </c>
      <c r="E3189" s="2" t="s">
        <v>232</v>
      </c>
      <c r="F3189" t="s">
        <v>13911</v>
      </c>
      <c r="G3189" s="2" t="s">
        <v>6288</v>
      </c>
      <c r="H3189" t="s">
        <v>13553</v>
      </c>
    </row>
    <row r="3190" spans="1:8" x14ac:dyDescent="0.15">
      <c r="A3190">
        <v>3203</v>
      </c>
      <c r="B3190" t="s">
        <v>1515</v>
      </c>
      <c r="C3190" t="s">
        <v>11008</v>
      </c>
      <c r="D3190" t="s">
        <v>387</v>
      </c>
      <c r="E3190" s="2" t="s">
        <v>231</v>
      </c>
      <c r="F3190" t="s">
        <v>13933</v>
      </c>
      <c r="G3190" s="2" t="s">
        <v>7088</v>
      </c>
      <c r="H3190" t="s">
        <v>13553</v>
      </c>
    </row>
    <row r="3191" spans="1:8" x14ac:dyDescent="0.15">
      <c r="A3191">
        <v>3204</v>
      </c>
      <c r="B3191" t="s">
        <v>1516</v>
      </c>
      <c r="C3191" t="s">
        <v>11009</v>
      </c>
      <c r="D3191" t="s">
        <v>387</v>
      </c>
      <c r="E3191" s="2" t="s">
        <v>231</v>
      </c>
      <c r="F3191" t="s">
        <v>13917</v>
      </c>
      <c r="G3191" s="2" t="s">
        <v>6319</v>
      </c>
      <c r="H3191" t="s">
        <v>13553</v>
      </c>
    </row>
    <row r="3192" spans="1:8" x14ac:dyDescent="0.15">
      <c r="A3192">
        <v>3205</v>
      </c>
      <c r="B3192" t="s">
        <v>1517</v>
      </c>
      <c r="C3192" t="s">
        <v>11010</v>
      </c>
      <c r="D3192" t="s">
        <v>387</v>
      </c>
      <c r="E3192" s="2" t="s">
        <v>231</v>
      </c>
      <c r="F3192" t="s">
        <v>13911</v>
      </c>
      <c r="G3192" s="2" t="s">
        <v>6724</v>
      </c>
      <c r="H3192" t="s">
        <v>13553</v>
      </c>
    </row>
    <row r="3193" spans="1:8" x14ac:dyDescent="0.15">
      <c r="A3193">
        <v>3206</v>
      </c>
      <c r="B3193" t="s">
        <v>1518</v>
      </c>
      <c r="C3193" t="s">
        <v>11011</v>
      </c>
      <c r="D3193" t="s">
        <v>387</v>
      </c>
      <c r="E3193" s="2" t="s">
        <v>231</v>
      </c>
      <c r="F3193" t="s">
        <v>13945</v>
      </c>
      <c r="G3193" s="2" t="s">
        <v>7431</v>
      </c>
      <c r="H3193" t="s">
        <v>13553</v>
      </c>
    </row>
    <row r="3194" spans="1:8" x14ac:dyDescent="0.15">
      <c r="A3194">
        <v>3207</v>
      </c>
      <c r="B3194" t="s">
        <v>1519</v>
      </c>
      <c r="C3194" t="s">
        <v>11012</v>
      </c>
      <c r="D3194" t="s">
        <v>387</v>
      </c>
      <c r="E3194" s="2" t="s">
        <v>231</v>
      </c>
      <c r="F3194" t="s">
        <v>13915</v>
      </c>
      <c r="G3194" s="2" t="s">
        <v>6323</v>
      </c>
      <c r="H3194" t="s">
        <v>13553</v>
      </c>
    </row>
    <row r="3195" spans="1:8" x14ac:dyDescent="0.15">
      <c r="A3195">
        <v>3208</v>
      </c>
      <c r="B3195" t="s">
        <v>1520</v>
      </c>
      <c r="C3195" t="s">
        <v>11013</v>
      </c>
      <c r="D3195" t="s">
        <v>387</v>
      </c>
      <c r="E3195" s="2" t="s">
        <v>231</v>
      </c>
      <c r="F3195" t="s">
        <v>13917</v>
      </c>
      <c r="G3195" s="2" t="s">
        <v>6469</v>
      </c>
      <c r="H3195" t="s">
        <v>13553</v>
      </c>
    </row>
    <row r="3196" spans="1:8" x14ac:dyDescent="0.15">
      <c r="A3196">
        <v>3209</v>
      </c>
      <c r="B3196" t="s">
        <v>1521</v>
      </c>
      <c r="C3196" t="s">
        <v>11014</v>
      </c>
      <c r="D3196" t="s">
        <v>387</v>
      </c>
      <c r="E3196" s="2" t="s">
        <v>231</v>
      </c>
      <c r="F3196" t="s">
        <v>13944</v>
      </c>
      <c r="G3196" s="2" t="s">
        <v>6722</v>
      </c>
      <c r="H3196" t="s">
        <v>13553</v>
      </c>
    </row>
    <row r="3197" spans="1:8" x14ac:dyDescent="0.15">
      <c r="A3197">
        <v>3210</v>
      </c>
      <c r="B3197" t="s">
        <v>1522</v>
      </c>
      <c r="C3197" t="s">
        <v>11015</v>
      </c>
      <c r="D3197" t="s">
        <v>387</v>
      </c>
      <c r="E3197" s="2" t="s">
        <v>231</v>
      </c>
      <c r="F3197" t="s">
        <v>13947</v>
      </c>
      <c r="G3197" s="2" t="s">
        <v>6721</v>
      </c>
      <c r="H3197" t="s">
        <v>13553</v>
      </c>
    </row>
    <row r="3198" spans="1:8" x14ac:dyDescent="0.15">
      <c r="A3198">
        <v>3211</v>
      </c>
      <c r="B3198" t="s">
        <v>1523</v>
      </c>
      <c r="C3198" t="s">
        <v>11016</v>
      </c>
      <c r="D3198" t="s">
        <v>387</v>
      </c>
      <c r="E3198" s="2" t="s">
        <v>231</v>
      </c>
      <c r="F3198" t="s">
        <v>13927</v>
      </c>
      <c r="G3198" s="2" t="s">
        <v>7593</v>
      </c>
      <c r="H3198" t="s">
        <v>13553</v>
      </c>
    </row>
    <row r="3199" spans="1:8" x14ac:dyDescent="0.15">
      <c r="A3199">
        <v>3212</v>
      </c>
      <c r="B3199" t="s">
        <v>1524</v>
      </c>
      <c r="C3199" t="s">
        <v>11017</v>
      </c>
      <c r="D3199" t="s">
        <v>387</v>
      </c>
      <c r="E3199" s="2" t="s">
        <v>231</v>
      </c>
      <c r="F3199" t="s">
        <v>13922</v>
      </c>
      <c r="G3199" s="2" t="s">
        <v>7257</v>
      </c>
      <c r="H3199" t="s">
        <v>13553</v>
      </c>
    </row>
    <row r="3200" spans="1:8" x14ac:dyDescent="0.15">
      <c r="A3200">
        <v>3213</v>
      </c>
      <c r="B3200" t="s">
        <v>1525</v>
      </c>
      <c r="C3200" t="s">
        <v>11018</v>
      </c>
      <c r="D3200" t="s">
        <v>387</v>
      </c>
      <c r="E3200" s="2" t="s">
        <v>231</v>
      </c>
      <c r="F3200" t="s">
        <v>13933</v>
      </c>
      <c r="G3200" s="2" t="s">
        <v>7360</v>
      </c>
      <c r="H3200" t="s">
        <v>13553</v>
      </c>
    </row>
    <row r="3201" spans="1:8" x14ac:dyDescent="0.15">
      <c r="A3201">
        <v>3214</v>
      </c>
      <c r="B3201" t="s">
        <v>1526</v>
      </c>
      <c r="C3201" t="s">
        <v>11019</v>
      </c>
      <c r="D3201" t="s">
        <v>387</v>
      </c>
      <c r="E3201" s="2" t="s">
        <v>231</v>
      </c>
      <c r="F3201" t="s">
        <v>13942</v>
      </c>
      <c r="G3201" s="2" t="s">
        <v>6413</v>
      </c>
      <c r="H3201" t="s">
        <v>13553</v>
      </c>
    </row>
    <row r="3202" spans="1:8" x14ac:dyDescent="0.15">
      <c r="A3202">
        <v>3215</v>
      </c>
      <c r="B3202" t="s">
        <v>3412</v>
      </c>
      <c r="C3202" t="s">
        <v>3412</v>
      </c>
      <c r="D3202" t="s">
        <v>387</v>
      </c>
      <c r="E3202" s="2" t="s">
        <v>231</v>
      </c>
      <c r="F3202" t="s">
        <v>13917</v>
      </c>
      <c r="G3202" s="2" t="s">
        <v>7205</v>
      </c>
      <c r="H3202" t="s">
        <v>13554</v>
      </c>
    </row>
    <row r="3203" spans="1:8" x14ac:dyDescent="0.15">
      <c r="A3203">
        <v>3216</v>
      </c>
      <c r="B3203" t="s">
        <v>1527</v>
      </c>
      <c r="C3203" t="s">
        <v>8601</v>
      </c>
      <c r="D3203" t="s">
        <v>387</v>
      </c>
      <c r="E3203" s="2" t="s">
        <v>231</v>
      </c>
      <c r="F3203" t="s">
        <v>13907</v>
      </c>
      <c r="G3203" s="2" t="s">
        <v>6271</v>
      </c>
      <c r="H3203" t="s">
        <v>13553</v>
      </c>
    </row>
    <row r="3204" spans="1:8" x14ac:dyDescent="0.15">
      <c r="A3204">
        <v>3217</v>
      </c>
      <c r="B3204" t="s">
        <v>3413</v>
      </c>
      <c r="C3204" t="s">
        <v>11020</v>
      </c>
      <c r="D3204" t="s">
        <v>387</v>
      </c>
      <c r="E3204" s="2" t="s">
        <v>230</v>
      </c>
      <c r="F3204" t="s">
        <v>13927</v>
      </c>
      <c r="G3204" s="2" t="s">
        <v>6558</v>
      </c>
      <c r="H3204" t="s">
        <v>13553</v>
      </c>
    </row>
    <row r="3205" spans="1:8" x14ac:dyDescent="0.15">
      <c r="A3205">
        <v>3218</v>
      </c>
      <c r="B3205" t="s">
        <v>3414</v>
      </c>
      <c r="C3205" t="s">
        <v>11021</v>
      </c>
      <c r="D3205" t="s">
        <v>387</v>
      </c>
      <c r="E3205" s="2" t="s">
        <v>230</v>
      </c>
      <c r="F3205" t="s">
        <v>13917</v>
      </c>
      <c r="G3205" s="2" t="s">
        <v>6746</v>
      </c>
      <c r="H3205" t="s">
        <v>13553</v>
      </c>
    </row>
    <row r="3206" spans="1:8" x14ac:dyDescent="0.15">
      <c r="A3206">
        <v>3219</v>
      </c>
      <c r="B3206" t="s">
        <v>3415</v>
      </c>
      <c r="C3206" t="s">
        <v>11022</v>
      </c>
      <c r="D3206" t="s">
        <v>387</v>
      </c>
      <c r="E3206" s="2" t="s">
        <v>230</v>
      </c>
      <c r="F3206" t="s">
        <v>13924</v>
      </c>
      <c r="G3206" s="2" t="s">
        <v>7594</v>
      </c>
      <c r="H3206" t="s">
        <v>13553</v>
      </c>
    </row>
    <row r="3207" spans="1:8" x14ac:dyDescent="0.15">
      <c r="A3207">
        <v>3220</v>
      </c>
      <c r="B3207" t="s">
        <v>3416</v>
      </c>
      <c r="C3207" t="s">
        <v>11023</v>
      </c>
      <c r="D3207" t="s">
        <v>387</v>
      </c>
      <c r="E3207" s="2" t="s">
        <v>230</v>
      </c>
      <c r="F3207" t="s">
        <v>13913</v>
      </c>
      <c r="G3207" s="2" t="s">
        <v>6652</v>
      </c>
      <c r="H3207" t="s">
        <v>13553</v>
      </c>
    </row>
    <row r="3208" spans="1:8" x14ac:dyDescent="0.15">
      <c r="A3208">
        <v>3221</v>
      </c>
      <c r="B3208" t="s">
        <v>3417</v>
      </c>
      <c r="C3208" t="s">
        <v>11024</v>
      </c>
      <c r="D3208" t="s">
        <v>387</v>
      </c>
      <c r="E3208" s="2" t="s">
        <v>230</v>
      </c>
      <c r="F3208" t="s">
        <v>13938</v>
      </c>
      <c r="G3208" s="2" t="s">
        <v>6774</v>
      </c>
      <c r="H3208" t="s">
        <v>13553</v>
      </c>
    </row>
    <row r="3209" spans="1:8" x14ac:dyDescent="0.15">
      <c r="A3209">
        <v>3222</v>
      </c>
      <c r="B3209" t="s">
        <v>3418</v>
      </c>
      <c r="C3209" t="s">
        <v>11025</v>
      </c>
      <c r="D3209" t="s">
        <v>387</v>
      </c>
      <c r="E3209" s="2" t="s">
        <v>230</v>
      </c>
      <c r="F3209" t="s">
        <v>13940</v>
      </c>
      <c r="G3209" s="2" t="s">
        <v>6896</v>
      </c>
      <c r="H3209" t="s">
        <v>13553</v>
      </c>
    </row>
    <row r="3210" spans="1:8" x14ac:dyDescent="0.15">
      <c r="A3210">
        <v>3223</v>
      </c>
      <c r="B3210" t="s">
        <v>3419</v>
      </c>
      <c r="C3210" t="s">
        <v>11026</v>
      </c>
      <c r="D3210" t="s">
        <v>387</v>
      </c>
      <c r="E3210" s="2" t="s">
        <v>230</v>
      </c>
      <c r="F3210" t="s">
        <v>13917</v>
      </c>
      <c r="G3210" s="2" t="s">
        <v>6433</v>
      </c>
      <c r="H3210" t="s">
        <v>13553</v>
      </c>
    </row>
    <row r="3211" spans="1:8" x14ac:dyDescent="0.15">
      <c r="A3211">
        <v>3224</v>
      </c>
      <c r="B3211" t="s">
        <v>3420</v>
      </c>
      <c r="C3211" t="s">
        <v>11027</v>
      </c>
      <c r="D3211" t="s">
        <v>387</v>
      </c>
      <c r="E3211" s="2" t="s">
        <v>230</v>
      </c>
      <c r="F3211" t="s">
        <v>13938</v>
      </c>
      <c r="G3211" s="2" t="s">
        <v>6940</v>
      </c>
      <c r="H3211" t="s">
        <v>13553</v>
      </c>
    </row>
    <row r="3212" spans="1:8" x14ac:dyDescent="0.15">
      <c r="A3212">
        <v>3225</v>
      </c>
      <c r="B3212" t="s">
        <v>3421</v>
      </c>
      <c r="C3212" t="s">
        <v>11028</v>
      </c>
      <c r="D3212" t="s">
        <v>387</v>
      </c>
      <c r="E3212" s="2" t="s">
        <v>230</v>
      </c>
      <c r="F3212" t="s">
        <v>13927</v>
      </c>
      <c r="G3212" s="2" t="s">
        <v>6422</v>
      </c>
      <c r="H3212" t="s">
        <v>13553</v>
      </c>
    </row>
    <row r="3213" spans="1:8" x14ac:dyDescent="0.15">
      <c r="A3213">
        <v>3226</v>
      </c>
      <c r="B3213" t="s">
        <v>3422</v>
      </c>
      <c r="C3213" t="s">
        <v>11029</v>
      </c>
      <c r="D3213" t="s">
        <v>387</v>
      </c>
      <c r="E3213" s="2" t="s">
        <v>230</v>
      </c>
      <c r="F3213" t="s">
        <v>13938</v>
      </c>
      <c r="G3213" s="2" t="s">
        <v>6349</v>
      </c>
      <c r="H3213" t="s">
        <v>13553</v>
      </c>
    </row>
    <row r="3214" spans="1:8" x14ac:dyDescent="0.15">
      <c r="A3214">
        <v>3227</v>
      </c>
      <c r="B3214" t="s">
        <v>3423</v>
      </c>
      <c r="C3214" t="s">
        <v>11030</v>
      </c>
      <c r="D3214" t="s">
        <v>387</v>
      </c>
      <c r="E3214" s="2" t="s">
        <v>230</v>
      </c>
      <c r="F3214" t="s">
        <v>13917</v>
      </c>
      <c r="G3214" s="2" t="s">
        <v>7062</v>
      </c>
      <c r="H3214" t="s">
        <v>13553</v>
      </c>
    </row>
    <row r="3215" spans="1:8" x14ac:dyDescent="0.15">
      <c r="A3215">
        <v>3228</v>
      </c>
      <c r="B3215" t="s">
        <v>3424</v>
      </c>
      <c r="C3215" t="s">
        <v>11031</v>
      </c>
      <c r="D3215" t="s">
        <v>387</v>
      </c>
      <c r="E3215" s="2" t="s">
        <v>230</v>
      </c>
      <c r="F3215" t="s">
        <v>13933</v>
      </c>
      <c r="G3215" s="2" t="s">
        <v>6349</v>
      </c>
      <c r="H3215" t="s">
        <v>13553</v>
      </c>
    </row>
    <row r="3216" spans="1:8" x14ac:dyDescent="0.15">
      <c r="A3216">
        <v>3229</v>
      </c>
      <c r="B3216" t="s">
        <v>4009</v>
      </c>
      <c r="C3216" t="s">
        <v>11032</v>
      </c>
      <c r="D3216" t="s">
        <v>387</v>
      </c>
      <c r="E3216" s="2" t="s">
        <v>230</v>
      </c>
      <c r="F3216" t="s">
        <v>13938</v>
      </c>
      <c r="G3216" s="2" t="s">
        <v>6702</v>
      </c>
      <c r="H3216" t="s">
        <v>13553</v>
      </c>
    </row>
    <row r="3217" spans="1:8" x14ac:dyDescent="0.15">
      <c r="A3217">
        <v>3230</v>
      </c>
      <c r="B3217" t="s">
        <v>4196</v>
      </c>
      <c r="C3217" t="s">
        <v>11033</v>
      </c>
      <c r="D3217" t="s">
        <v>387</v>
      </c>
      <c r="E3217" s="2" t="s">
        <v>230</v>
      </c>
      <c r="F3217" t="s">
        <v>13948</v>
      </c>
      <c r="G3217" s="2" t="s">
        <v>6733</v>
      </c>
      <c r="H3217" t="s">
        <v>13553</v>
      </c>
    </row>
    <row r="3218" spans="1:8" x14ac:dyDescent="0.15">
      <c r="A3218">
        <v>3231</v>
      </c>
      <c r="B3218" t="s">
        <v>713</v>
      </c>
      <c r="C3218" t="s">
        <v>11034</v>
      </c>
      <c r="D3218" t="s">
        <v>387</v>
      </c>
      <c r="E3218" s="2" t="s">
        <v>7855</v>
      </c>
      <c r="F3218" t="s">
        <v>13913</v>
      </c>
      <c r="G3218" s="2" t="s">
        <v>7470</v>
      </c>
      <c r="H3218" t="s">
        <v>13553</v>
      </c>
    </row>
    <row r="3219" spans="1:8" x14ac:dyDescent="0.15">
      <c r="A3219">
        <v>3232</v>
      </c>
      <c r="B3219" t="s">
        <v>4938</v>
      </c>
      <c r="C3219" t="s">
        <v>11035</v>
      </c>
      <c r="D3219" t="s">
        <v>387</v>
      </c>
      <c r="E3219" s="2" t="s">
        <v>7855</v>
      </c>
      <c r="F3219" t="s">
        <v>13906</v>
      </c>
      <c r="G3219" s="2" t="s">
        <v>6275</v>
      </c>
      <c r="H3219" t="s">
        <v>13553</v>
      </c>
    </row>
    <row r="3220" spans="1:8" x14ac:dyDescent="0.15">
      <c r="A3220">
        <v>3233</v>
      </c>
      <c r="B3220" t="s">
        <v>4939</v>
      </c>
      <c r="C3220" t="s">
        <v>11036</v>
      </c>
      <c r="D3220" t="s">
        <v>387</v>
      </c>
      <c r="E3220" s="2" t="s">
        <v>7855</v>
      </c>
      <c r="F3220" t="s">
        <v>13913</v>
      </c>
      <c r="G3220" s="2" t="s">
        <v>6566</v>
      </c>
      <c r="H3220" t="s">
        <v>13553</v>
      </c>
    </row>
    <row r="3221" spans="1:8" x14ac:dyDescent="0.15">
      <c r="A3221">
        <v>3234</v>
      </c>
      <c r="B3221" t="s">
        <v>4940</v>
      </c>
      <c r="C3221" t="s">
        <v>11037</v>
      </c>
      <c r="D3221" t="s">
        <v>387</v>
      </c>
      <c r="E3221" s="2" t="s">
        <v>7855</v>
      </c>
      <c r="F3221" t="s">
        <v>13913</v>
      </c>
      <c r="G3221" s="2" t="s">
        <v>7595</v>
      </c>
      <c r="H3221" t="s">
        <v>13553</v>
      </c>
    </row>
    <row r="3222" spans="1:8" x14ac:dyDescent="0.15">
      <c r="A3222">
        <v>3235</v>
      </c>
      <c r="B3222" t="s">
        <v>4941</v>
      </c>
      <c r="C3222" t="s">
        <v>11038</v>
      </c>
      <c r="D3222" t="s">
        <v>387</v>
      </c>
      <c r="E3222" s="2" t="s">
        <v>7855</v>
      </c>
      <c r="F3222" t="s">
        <v>13915</v>
      </c>
      <c r="G3222" s="2" t="s">
        <v>7596</v>
      </c>
      <c r="H3222" t="s">
        <v>13553</v>
      </c>
    </row>
    <row r="3223" spans="1:8" x14ac:dyDescent="0.15">
      <c r="A3223">
        <v>3236</v>
      </c>
      <c r="B3223" t="s">
        <v>4942</v>
      </c>
      <c r="C3223" t="s">
        <v>11039</v>
      </c>
      <c r="D3223" t="s">
        <v>387</v>
      </c>
      <c r="E3223" s="2" t="s">
        <v>7855</v>
      </c>
      <c r="F3223" t="s">
        <v>13917</v>
      </c>
      <c r="G3223" s="2" t="s">
        <v>6756</v>
      </c>
      <c r="H3223" t="s">
        <v>13553</v>
      </c>
    </row>
    <row r="3224" spans="1:8" x14ac:dyDescent="0.15">
      <c r="A3224">
        <v>3237</v>
      </c>
      <c r="B3224" t="s">
        <v>4943</v>
      </c>
      <c r="C3224" t="s">
        <v>11040</v>
      </c>
      <c r="D3224" t="s">
        <v>387</v>
      </c>
      <c r="E3224" s="2" t="s">
        <v>7855</v>
      </c>
      <c r="F3224" t="s">
        <v>13907</v>
      </c>
      <c r="G3224" s="2" t="s">
        <v>7561</v>
      </c>
      <c r="H3224" t="s">
        <v>13553</v>
      </c>
    </row>
    <row r="3225" spans="1:8" x14ac:dyDescent="0.15">
      <c r="A3225">
        <v>3238</v>
      </c>
      <c r="B3225" t="s">
        <v>4944</v>
      </c>
      <c r="C3225" t="s">
        <v>11041</v>
      </c>
      <c r="D3225" t="s">
        <v>387</v>
      </c>
      <c r="E3225" s="2" t="s">
        <v>7855</v>
      </c>
      <c r="F3225" t="s">
        <v>13945</v>
      </c>
      <c r="G3225" s="2" t="s">
        <v>7253</v>
      </c>
      <c r="H3225" t="s">
        <v>13553</v>
      </c>
    </row>
    <row r="3226" spans="1:8" x14ac:dyDescent="0.15">
      <c r="A3226">
        <v>3239</v>
      </c>
      <c r="B3226" t="s">
        <v>4945</v>
      </c>
      <c r="C3226" t="s">
        <v>11042</v>
      </c>
      <c r="D3226" t="s">
        <v>387</v>
      </c>
      <c r="E3226" s="2" t="s">
        <v>7855</v>
      </c>
      <c r="F3226" t="s">
        <v>13917</v>
      </c>
      <c r="G3226" s="2" t="s">
        <v>6365</v>
      </c>
      <c r="H3226" t="s">
        <v>13553</v>
      </c>
    </row>
    <row r="3227" spans="1:8" x14ac:dyDescent="0.15">
      <c r="A3227">
        <v>3240</v>
      </c>
      <c r="B3227" t="s">
        <v>4946</v>
      </c>
      <c r="C3227" t="s">
        <v>11043</v>
      </c>
      <c r="D3227" t="s">
        <v>387</v>
      </c>
      <c r="E3227" s="2" t="s">
        <v>7855</v>
      </c>
      <c r="F3227" t="s">
        <v>13922</v>
      </c>
      <c r="G3227" s="2" t="s">
        <v>6835</v>
      </c>
      <c r="H3227" t="s">
        <v>13553</v>
      </c>
    </row>
    <row r="3228" spans="1:8" x14ac:dyDescent="0.15">
      <c r="A3228">
        <v>3241</v>
      </c>
      <c r="B3228" t="s">
        <v>4947</v>
      </c>
      <c r="C3228" t="s">
        <v>11044</v>
      </c>
      <c r="D3228" t="s">
        <v>387</v>
      </c>
      <c r="E3228" s="2" t="s">
        <v>7855</v>
      </c>
      <c r="F3228" t="s">
        <v>13910</v>
      </c>
      <c r="G3228" s="2" t="s">
        <v>6436</v>
      </c>
      <c r="H3228" t="s">
        <v>13553</v>
      </c>
    </row>
    <row r="3229" spans="1:8" x14ac:dyDescent="0.15">
      <c r="A3229">
        <v>3242</v>
      </c>
      <c r="B3229" t="s">
        <v>4948</v>
      </c>
      <c r="C3229" t="s">
        <v>11045</v>
      </c>
      <c r="D3229" t="s">
        <v>387</v>
      </c>
      <c r="E3229" s="2" t="s">
        <v>7855</v>
      </c>
      <c r="F3229" t="s">
        <v>13911</v>
      </c>
      <c r="G3229" s="2" t="s">
        <v>7597</v>
      </c>
      <c r="H3229" t="s">
        <v>13553</v>
      </c>
    </row>
    <row r="3230" spans="1:8" x14ac:dyDescent="0.15">
      <c r="A3230">
        <v>3243</v>
      </c>
      <c r="B3230" t="s">
        <v>4949</v>
      </c>
      <c r="C3230" t="s">
        <v>11046</v>
      </c>
      <c r="D3230" t="s">
        <v>387</v>
      </c>
      <c r="E3230" s="2" t="s">
        <v>7855</v>
      </c>
      <c r="F3230" t="s">
        <v>13939</v>
      </c>
      <c r="G3230" s="2" t="s">
        <v>6947</v>
      </c>
      <c r="H3230" t="s">
        <v>13553</v>
      </c>
    </row>
    <row r="3231" spans="1:8" x14ac:dyDescent="0.15">
      <c r="A3231">
        <v>3244</v>
      </c>
      <c r="B3231" t="s">
        <v>4950</v>
      </c>
      <c r="C3231" t="s">
        <v>11047</v>
      </c>
      <c r="D3231" t="s">
        <v>387</v>
      </c>
      <c r="E3231" s="2" t="s">
        <v>7855</v>
      </c>
      <c r="F3231" t="s">
        <v>13917</v>
      </c>
      <c r="G3231" s="2" t="s">
        <v>7263</v>
      </c>
      <c r="H3231" t="s">
        <v>13553</v>
      </c>
    </row>
    <row r="3232" spans="1:8" x14ac:dyDescent="0.15">
      <c r="A3232">
        <v>3245</v>
      </c>
      <c r="B3232" t="s">
        <v>4951</v>
      </c>
      <c r="C3232" t="s">
        <v>11048</v>
      </c>
      <c r="D3232" t="s">
        <v>387</v>
      </c>
      <c r="E3232" s="2" t="s">
        <v>7855</v>
      </c>
      <c r="F3232" t="s">
        <v>13922</v>
      </c>
      <c r="G3232" s="2" t="s">
        <v>7415</v>
      </c>
      <c r="H3232" t="s">
        <v>13553</v>
      </c>
    </row>
    <row r="3233" spans="1:8" x14ac:dyDescent="0.15">
      <c r="A3233">
        <v>3246</v>
      </c>
      <c r="B3233" t="s">
        <v>4952</v>
      </c>
      <c r="C3233" t="s">
        <v>11049</v>
      </c>
      <c r="D3233" t="s">
        <v>387</v>
      </c>
      <c r="E3233" s="2" t="s">
        <v>7855</v>
      </c>
      <c r="F3233" t="s">
        <v>13933</v>
      </c>
      <c r="G3233" s="2" t="s">
        <v>7598</v>
      </c>
      <c r="H3233" t="s">
        <v>13553</v>
      </c>
    </row>
    <row r="3234" spans="1:8" x14ac:dyDescent="0.15">
      <c r="A3234">
        <v>3247</v>
      </c>
      <c r="B3234" t="s">
        <v>4008</v>
      </c>
      <c r="C3234" t="s">
        <v>11050</v>
      </c>
      <c r="D3234" t="s">
        <v>387</v>
      </c>
      <c r="E3234" s="2" t="s">
        <v>230</v>
      </c>
      <c r="F3234" t="s">
        <v>13917</v>
      </c>
      <c r="G3234" s="2" t="s">
        <v>7498</v>
      </c>
      <c r="H3234" t="s">
        <v>13553</v>
      </c>
    </row>
    <row r="3235" spans="1:8" x14ac:dyDescent="0.15">
      <c r="A3235">
        <v>3248</v>
      </c>
      <c r="B3235" t="s">
        <v>4010</v>
      </c>
      <c r="C3235" t="s">
        <v>11051</v>
      </c>
      <c r="D3235" t="s">
        <v>387</v>
      </c>
      <c r="E3235" s="2" t="s">
        <v>230</v>
      </c>
      <c r="F3235" t="s">
        <v>13921</v>
      </c>
      <c r="G3235" s="2" t="s">
        <v>6885</v>
      </c>
      <c r="H3235" t="s">
        <v>13553</v>
      </c>
    </row>
    <row r="3236" spans="1:8" x14ac:dyDescent="0.15">
      <c r="A3236">
        <v>3249</v>
      </c>
      <c r="B3236" t="s">
        <v>4006</v>
      </c>
      <c r="C3236" t="s">
        <v>11052</v>
      </c>
      <c r="D3236" t="s">
        <v>387</v>
      </c>
      <c r="E3236" s="2" t="s">
        <v>230</v>
      </c>
      <c r="F3236" t="s">
        <v>13907</v>
      </c>
      <c r="G3236" s="2" t="s">
        <v>7236</v>
      </c>
      <c r="H3236" t="s">
        <v>13553</v>
      </c>
    </row>
    <row r="3237" spans="1:8" x14ac:dyDescent="0.15">
      <c r="A3237">
        <v>3250</v>
      </c>
      <c r="B3237" t="s">
        <v>4007</v>
      </c>
      <c r="C3237" t="s">
        <v>11053</v>
      </c>
      <c r="D3237" t="s">
        <v>387</v>
      </c>
      <c r="E3237" s="2" t="s">
        <v>230</v>
      </c>
      <c r="F3237" t="s">
        <v>13917</v>
      </c>
      <c r="G3237" s="2" t="s">
        <v>7586</v>
      </c>
      <c r="H3237" t="s">
        <v>13553</v>
      </c>
    </row>
    <row r="3238" spans="1:8" x14ac:dyDescent="0.15">
      <c r="A3238">
        <v>3251</v>
      </c>
      <c r="B3238" t="s">
        <v>4005</v>
      </c>
      <c r="C3238" t="s">
        <v>11054</v>
      </c>
      <c r="D3238" t="s">
        <v>387</v>
      </c>
      <c r="E3238" s="2" t="s">
        <v>230</v>
      </c>
      <c r="F3238" t="s">
        <v>13927</v>
      </c>
      <c r="G3238" s="2" t="s">
        <v>6423</v>
      </c>
      <c r="H3238" t="s">
        <v>13553</v>
      </c>
    </row>
    <row r="3239" spans="1:8" x14ac:dyDescent="0.15">
      <c r="A3239">
        <v>3252</v>
      </c>
      <c r="B3239" t="s">
        <v>726</v>
      </c>
      <c r="C3239" t="s">
        <v>11055</v>
      </c>
      <c r="D3239" t="s">
        <v>329</v>
      </c>
      <c r="E3239" s="2" t="s">
        <v>232</v>
      </c>
      <c r="F3239" t="s">
        <v>13917</v>
      </c>
      <c r="G3239" s="2" t="s">
        <v>6994</v>
      </c>
      <c r="H3239" t="s">
        <v>13553</v>
      </c>
    </row>
    <row r="3240" spans="1:8" x14ac:dyDescent="0.15">
      <c r="A3240">
        <v>3253</v>
      </c>
      <c r="B3240" t="s">
        <v>727</v>
      </c>
      <c r="C3240" t="s">
        <v>11056</v>
      </c>
      <c r="D3240" t="s">
        <v>329</v>
      </c>
      <c r="E3240" s="2" t="s">
        <v>232</v>
      </c>
      <c r="F3240" t="s">
        <v>13924</v>
      </c>
      <c r="G3240" s="2" t="s">
        <v>7577</v>
      </c>
      <c r="H3240" t="s">
        <v>13553</v>
      </c>
    </row>
    <row r="3241" spans="1:8" x14ac:dyDescent="0.15">
      <c r="A3241">
        <v>3254</v>
      </c>
      <c r="B3241" t="s">
        <v>728</v>
      </c>
      <c r="C3241" t="s">
        <v>11057</v>
      </c>
      <c r="D3241" t="s">
        <v>329</v>
      </c>
      <c r="E3241" s="2" t="s">
        <v>232</v>
      </c>
      <c r="F3241" t="s">
        <v>13908</v>
      </c>
      <c r="G3241" s="2" t="s">
        <v>7493</v>
      </c>
      <c r="H3241" t="s">
        <v>13553</v>
      </c>
    </row>
    <row r="3242" spans="1:8" x14ac:dyDescent="0.15">
      <c r="A3242">
        <v>3255</v>
      </c>
      <c r="B3242" t="s">
        <v>729</v>
      </c>
      <c r="C3242" t="s">
        <v>11058</v>
      </c>
      <c r="D3242" t="s">
        <v>329</v>
      </c>
      <c r="E3242" s="2" t="s">
        <v>232</v>
      </c>
      <c r="F3242" t="s">
        <v>13949</v>
      </c>
      <c r="G3242" s="2" t="s">
        <v>7177</v>
      </c>
      <c r="H3242" t="s">
        <v>13553</v>
      </c>
    </row>
    <row r="3243" spans="1:8" x14ac:dyDescent="0.15">
      <c r="A3243">
        <v>3256</v>
      </c>
      <c r="B3243" t="s">
        <v>730</v>
      </c>
      <c r="C3243" t="s">
        <v>11059</v>
      </c>
      <c r="D3243" t="s">
        <v>329</v>
      </c>
      <c r="E3243" s="2" t="s">
        <v>232</v>
      </c>
      <c r="F3243" t="s">
        <v>13934</v>
      </c>
      <c r="G3243" s="2" t="s">
        <v>6575</v>
      </c>
      <c r="H3243" t="s">
        <v>13553</v>
      </c>
    </row>
    <row r="3244" spans="1:8" x14ac:dyDescent="0.15">
      <c r="A3244">
        <v>3257</v>
      </c>
      <c r="B3244" t="s">
        <v>731</v>
      </c>
      <c r="C3244" t="s">
        <v>11060</v>
      </c>
      <c r="D3244" t="s">
        <v>329</v>
      </c>
      <c r="E3244" s="2" t="s">
        <v>232</v>
      </c>
      <c r="F3244" t="s">
        <v>13906</v>
      </c>
      <c r="G3244" s="2" t="s">
        <v>6662</v>
      </c>
      <c r="H3244" t="s">
        <v>13553</v>
      </c>
    </row>
    <row r="3245" spans="1:8" x14ac:dyDescent="0.15">
      <c r="A3245">
        <v>3258</v>
      </c>
      <c r="B3245" t="s">
        <v>732</v>
      </c>
      <c r="C3245" t="s">
        <v>11061</v>
      </c>
      <c r="D3245" t="s">
        <v>329</v>
      </c>
      <c r="E3245" s="2" t="s">
        <v>232</v>
      </c>
      <c r="F3245" t="s">
        <v>13942</v>
      </c>
      <c r="G3245" s="2" t="s">
        <v>6711</v>
      </c>
      <c r="H3245" t="s">
        <v>13553</v>
      </c>
    </row>
    <row r="3246" spans="1:8" x14ac:dyDescent="0.15">
      <c r="A3246">
        <v>3259</v>
      </c>
      <c r="B3246" t="s">
        <v>733</v>
      </c>
      <c r="C3246" t="s">
        <v>11062</v>
      </c>
      <c r="D3246" t="s">
        <v>329</v>
      </c>
      <c r="E3246" s="2" t="s">
        <v>232</v>
      </c>
      <c r="F3246" t="s">
        <v>13950</v>
      </c>
      <c r="G3246" s="2" t="s">
        <v>7599</v>
      </c>
      <c r="H3246" t="s">
        <v>13553</v>
      </c>
    </row>
    <row r="3247" spans="1:8" x14ac:dyDescent="0.15">
      <c r="A3247">
        <v>3260</v>
      </c>
      <c r="B3247" t="s">
        <v>734</v>
      </c>
      <c r="C3247" t="s">
        <v>11063</v>
      </c>
      <c r="D3247" t="s">
        <v>329</v>
      </c>
      <c r="E3247" s="2" t="s">
        <v>232</v>
      </c>
      <c r="F3247" t="s">
        <v>13942</v>
      </c>
      <c r="G3247" s="2" t="s">
        <v>7525</v>
      </c>
      <c r="H3247" t="s">
        <v>13553</v>
      </c>
    </row>
    <row r="3248" spans="1:8" x14ac:dyDescent="0.15">
      <c r="A3248">
        <v>3261</v>
      </c>
      <c r="B3248" t="s">
        <v>735</v>
      </c>
      <c r="C3248" t="s">
        <v>11064</v>
      </c>
      <c r="D3248" t="s">
        <v>329</v>
      </c>
      <c r="E3248" s="2" t="s">
        <v>232</v>
      </c>
      <c r="F3248" t="s">
        <v>13950</v>
      </c>
      <c r="G3248" s="2" t="s">
        <v>6987</v>
      </c>
      <c r="H3248" t="s">
        <v>13553</v>
      </c>
    </row>
    <row r="3249" spans="1:8" x14ac:dyDescent="0.15">
      <c r="A3249">
        <v>3262</v>
      </c>
      <c r="B3249" t="s">
        <v>736</v>
      </c>
      <c r="C3249" t="s">
        <v>11065</v>
      </c>
      <c r="D3249" t="s">
        <v>329</v>
      </c>
      <c r="E3249" s="2" t="s">
        <v>232</v>
      </c>
      <c r="F3249" t="s">
        <v>13910</v>
      </c>
      <c r="G3249" s="2" t="s">
        <v>6389</v>
      </c>
      <c r="H3249" t="s">
        <v>13553</v>
      </c>
    </row>
    <row r="3250" spans="1:8" x14ac:dyDescent="0.15">
      <c r="A3250">
        <v>3263</v>
      </c>
      <c r="B3250" t="s">
        <v>737</v>
      </c>
      <c r="C3250" t="s">
        <v>11066</v>
      </c>
      <c r="D3250" t="s">
        <v>329</v>
      </c>
      <c r="E3250" s="2" t="s">
        <v>232</v>
      </c>
      <c r="F3250" t="s">
        <v>13920</v>
      </c>
      <c r="G3250" s="2" t="s">
        <v>6949</v>
      </c>
      <c r="H3250" t="s">
        <v>13553</v>
      </c>
    </row>
    <row r="3251" spans="1:8" x14ac:dyDescent="0.15">
      <c r="A3251">
        <v>3264</v>
      </c>
      <c r="B3251" t="s">
        <v>310</v>
      </c>
      <c r="C3251" t="s">
        <v>11067</v>
      </c>
      <c r="D3251" t="s">
        <v>329</v>
      </c>
      <c r="E3251" s="2" t="s">
        <v>232</v>
      </c>
      <c r="F3251" t="s">
        <v>13921</v>
      </c>
      <c r="G3251" s="2" t="s">
        <v>6536</v>
      </c>
      <c r="H3251" t="s">
        <v>13553</v>
      </c>
    </row>
    <row r="3252" spans="1:8" x14ac:dyDescent="0.15">
      <c r="A3252">
        <v>3265</v>
      </c>
      <c r="B3252" t="s">
        <v>738</v>
      </c>
      <c r="C3252" t="s">
        <v>11068</v>
      </c>
      <c r="D3252" t="s">
        <v>329</v>
      </c>
      <c r="E3252" s="2" t="s">
        <v>232</v>
      </c>
      <c r="F3252" t="s">
        <v>13934</v>
      </c>
      <c r="G3252" s="2" t="s">
        <v>6772</v>
      </c>
      <c r="H3252" t="s">
        <v>13553</v>
      </c>
    </row>
    <row r="3253" spans="1:8" x14ac:dyDescent="0.15">
      <c r="A3253">
        <v>3266</v>
      </c>
      <c r="B3253" t="s">
        <v>739</v>
      </c>
      <c r="C3253" t="s">
        <v>11069</v>
      </c>
      <c r="D3253" t="s">
        <v>329</v>
      </c>
      <c r="E3253" s="2" t="s">
        <v>232</v>
      </c>
      <c r="F3253" t="s">
        <v>13907</v>
      </c>
      <c r="G3253" s="2" t="s">
        <v>7600</v>
      </c>
      <c r="H3253" t="s">
        <v>13553</v>
      </c>
    </row>
    <row r="3254" spans="1:8" x14ac:dyDescent="0.15">
      <c r="A3254">
        <v>3267</v>
      </c>
      <c r="B3254" t="s">
        <v>740</v>
      </c>
      <c r="C3254" t="s">
        <v>11070</v>
      </c>
      <c r="D3254" t="s">
        <v>329</v>
      </c>
      <c r="E3254" s="2" t="s">
        <v>232</v>
      </c>
      <c r="F3254" t="s">
        <v>13911</v>
      </c>
      <c r="G3254" s="2" t="s">
        <v>7104</v>
      </c>
      <c r="H3254" t="s">
        <v>13553</v>
      </c>
    </row>
    <row r="3255" spans="1:8" x14ac:dyDescent="0.15">
      <c r="A3255">
        <v>3268</v>
      </c>
      <c r="B3255" t="s">
        <v>741</v>
      </c>
      <c r="C3255" t="s">
        <v>11071</v>
      </c>
      <c r="D3255" t="s">
        <v>329</v>
      </c>
      <c r="E3255" s="2" t="s">
        <v>232</v>
      </c>
      <c r="F3255" t="s">
        <v>13908</v>
      </c>
      <c r="G3255" s="2" t="s">
        <v>7355</v>
      </c>
      <c r="H3255" t="s">
        <v>13553</v>
      </c>
    </row>
    <row r="3256" spans="1:8" x14ac:dyDescent="0.15">
      <c r="A3256">
        <v>3269</v>
      </c>
      <c r="B3256" t="s">
        <v>742</v>
      </c>
      <c r="C3256" t="s">
        <v>11072</v>
      </c>
      <c r="D3256" t="s">
        <v>329</v>
      </c>
      <c r="E3256" s="2" t="s">
        <v>232</v>
      </c>
      <c r="F3256" t="s">
        <v>13909</v>
      </c>
      <c r="G3256" s="2" t="s">
        <v>7506</v>
      </c>
      <c r="H3256" t="s">
        <v>13553</v>
      </c>
    </row>
    <row r="3257" spans="1:8" x14ac:dyDescent="0.15">
      <c r="A3257">
        <v>3270</v>
      </c>
      <c r="B3257" t="s">
        <v>743</v>
      </c>
      <c r="C3257" t="s">
        <v>11073</v>
      </c>
      <c r="D3257" t="s">
        <v>329</v>
      </c>
      <c r="E3257" s="2" t="s">
        <v>232</v>
      </c>
      <c r="F3257" t="s">
        <v>13936</v>
      </c>
      <c r="G3257" s="2" t="s">
        <v>7600</v>
      </c>
      <c r="H3257" t="s">
        <v>13553</v>
      </c>
    </row>
    <row r="3258" spans="1:8" x14ac:dyDescent="0.15">
      <c r="A3258">
        <v>3271</v>
      </c>
      <c r="B3258" t="s">
        <v>744</v>
      </c>
      <c r="C3258" t="s">
        <v>11074</v>
      </c>
      <c r="D3258" t="s">
        <v>329</v>
      </c>
      <c r="E3258" s="2" t="s">
        <v>232</v>
      </c>
      <c r="F3258" t="s">
        <v>13917</v>
      </c>
      <c r="G3258" s="2" t="s">
        <v>6952</v>
      </c>
      <c r="H3258" t="s">
        <v>13553</v>
      </c>
    </row>
    <row r="3259" spans="1:8" x14ac:dyDescent="0.15">
      <c r="A3259">
        <v>3272</v>
      </c>
      <c r="B3259" t="s">
        <v>745</v>
      </c>
      <c r="C3259" t="s">
        <v>11075</v>
      </c>
      <c r="D3259" t="s">
        <v>329</v>
      </c>
      <c r="E3259" s="2" t="s">
        <v>232</v>
      </c>
      <c r="F3259" t="s">
        <v>13941</v>
      </c>
      <c r="G3259" s="2" t="s">
        <v>7601</v>
      </c>
      <c r="H3259" t="s">
        <v>13553</v>
      </c>
    </row>
    <row r="3260" spans="1:8" x14ac:dyDescent="0.15">
      <c r="A3260">
        <v>3273</v>
      </c>
      <c r="B3260" t="s">
        <v>2134</v>
      </c>
      <c r="C3260" t="s">
        <v>11076</v>
      </c>
      <c r="D3260" t="s">
        <v>329</v>
      </c>
      <c r="E3260" s="2" t="s">
        <v>231</v>
      </c>
      <c r="F3260" t="s">
        <v>13907</v>
      </c>
      <c r="G3260" s="2" t="s">
        <v>6633</v>
      </c>
      <c r="H3260" t="s">
        <v>13553</v>
      </c>
    </row>
    <row r="3261" spans="1:8" x14ac:dyDescent="0.15">
      <c r="A3261">
        <v>3274</v>
      </c>
      <c r="B3261" t="s">
        <v>2135</v>
      </c>
      <c r="C3261" t="s">
        <v>11077</v>
      </c>
      <c r="D3261" t="s">
        <v>329</v>
      </c>
      <c r="E3261" s="2" t="s">
        <v>231</v>
      </c>
      <c r="F3261" t="s">
        <v>13946</v>
      </c>
      <c r="G3261" s="2" t="s">
        <v>7025</v>
      </c>
      <c r="H3261" t="s">
        <v>13553</v>
      </c>
    </row>
    <row r="3262" spans="1:8" x14ac:dyDescent="0.15">
      <c r="A3262">
        <v>3275</v>
      </c>
      <c r="B3262" t="s">
        <v>2136</v>
      </c>
      <c r="C3262" t="s">
        <v>11078</v>
      </c>
      <c r="D3262" t="s">
        <v>329</v>
      </c>
      <c r="E3262" s="2" t="s">
        <v>231</v>
      </c>
      <c r="F3262" t="s">
        <v>13910</v>
      </c>
      <c r="G3262" s="2" t="s">
        <v>6674</v>
      </c>
      <c r="H3262" t="s">
        <v>13553</v>
      </c>
    </row>
    <row r="3263" spans="1:8" x14ac:dyDescent="0.15">
      <c r="A3263">
        <v>3276</v>
      </c>
      <c r="B3263" t="s">
        <v>2137</v>
      </c>
      <c r="C3263" t="s">
        <v>11079</v>
      </c>
      <c r="D3263" t="s">
        <v>329</v>
      </c>
      <c r="E3263" s="2" t="s">
        <v>231</v>
      </c>
      <c r="F3263" t="s">
        <v>13917</v>
      </c>
      <c r="G3263" s="2" t="s">
        <v>7375</v>
      </c>
      <c r="H3263" t="s">
        <v>13553</v>
      </c>
    </row>
    <row r="3264" spans="1:8" x14ac:dyDescent="0.15">
      <c r="A3264">
        <v>3277</v>
      </c>
      <c r="B3264" t="s">
        <v>2138</v>
      </c>
      <c r="C3264" t="s">
        <v>11080</v>
      </c>
      <c r="D3264" t="s">
        <v>329</v>
      </c>
      <c r="E3264" s="2" t="s">
        <v>231</v>
      </c>
      <c r="F3264" t="s">
        <v>13933</v>
      </c>
      <c r="G3264" s="2" t="s">
        <v>6267</v>
      </c>
      <c r="H3264" t="s">
        <v>13553</v>
      </c>
    </row>
    <row r="3265" spans="1:8" x14ac:dyDescent="0.15">
      <c r="A3265">
        <v>3278</v>
      </c>
      <c r="B3265" t="s">
        <v>2139</v>
      </c>
      <c r="C3265" t="s">
        <v>11081</v>
      </c>
      <c r="D3265" t="s">
        <v>329</v>
      </c>
      <c r="E3265" s="2" t="s">
        <v>231</v>
      </c>
      <c r="F3265" t="s">
        <v>13921</v>
      </c>
      <c r="G3265" s="2" t="s">
        <v>6275</v>
      </c>
      <c r="H3265" t="s">
        <v>13553</v>
      </c>
    </row>
    <row r="3266" spans="1:8" x14ac:dyDescent="0.15">
      <c r="A3266">
        <v>3279</v>
      </c>
      <c r="B3266" t="s">
        <v>2140</v>
      </c>
      <c r="C3266" t="s">
        <v>11082</v>
      </c>
      <c r="D3266" t="s">
        <v>329</v>
      </c>
      <c r="E3266" s="2" t="s">
        <v>231</v>
      </c>
      <c r="F3266" t="s">
        <v>13913</v>
      </c>
      <c r="G3266" s="2" t="s">
        <v>7149</v>
      </c>
      <c r="H3266" t="s">
        <v>13553</v>
      </c>
    </row>
    <row r="3267" spans="1:8" x14ac:dyDescent="0.15">
      <c r="A3267">
        <v>3280</v>
      </c>
      <c r="B3267" t="s">
        <v>2141</v>
      </c>
      <c r="C3267" t="s">
        <v>11083</v>
      </c>
      <c r="D3267" t="s">
        <v>329</v>
      </c>
      <c r="E3267" s="2" t="s">
        <v>231</v>
      </c>
      <c r="F3267" t="s">
        <v>13933</v>
      </c>
      <c r="G3267" s="2" t="s">
        <v>6688</v>
      </c>
      <c r="H3267" t="s">
        <v>13553</v>
      </c>
    </row>
    <row r="3268" spans="1:8" x14ac:dyDescent="0.15">
      <c r="A3268">
        <v>3281</v>
      </c>
      <c r="B3268" t="s">
        <v>2142</v>
      </c>
      <c r="C3268" t="s">
        <v>11084</v>
      </c>
      <c r="D3268" t="s">
        <v>329</v>
      </c>
      <c r="E3268" s="2" t="s">
        <v>231</v>
      </c>
      <c r="F3268" t="s">
        <v>13915</v>
      </c>
      <c r="G3268" s="2" t="s">
        <v>7111</v>
      </c>
      <c r="H3268" t="s">
        <v>13553</v>
      </c>
    </row>
    <row r="3269" spans="1:8" x14ac:dyDescent="0.15">
      <c r="A3269">
        <v>3282</v>
      </c>
      <c r="B3269" t="s">
        <v>2143</v>
      </c>
      <c r="C3269" t="s">
        <v>11085</v>
      </c>
      <c r="D3269" t="s">
        <v>329</v>
      </c>
      <c r="E3269" s="2" t="s">
        <v>231</v>
      </c>
      <c r="F3269" t="s">
        <v>13933</v>
      </c>
      <c r="G3269" s="2" t="s">
        <v>7008</v>
      </c>
      <c r="H3269" t="s">
        <v>13553</v>
      </c>
    </row>
    <row r="3270" spans="1:8" x14ac:dyDescent="0.15">
      <c r="A3270">
        <v>3283</v>
      </c>
      <c r="B3270" t="s">
        <v>2144</v>
      </c>
      <c r="C3270" t="s">
        <v>11086</v>
      </c>
      <c r="D3270" t="s">
        <v>329</v>
      </c>
      <c r="E3270" s="2" t="s">
        <v>231</v>
      </c>
      <c r="F3270" t="s">
        <v>13926</v>
      </c>
      <c r="G3270" s="2" t="s">
        <v>7214</v>
      </c>
      <c r="H3270" t="s">
        <v>13553</v>
      </c>
    </row>
    <row r="3271" spans="1:8" x14ac:dyDescent="0.15">
      <c r="A3271">
        <v>3284</v>
      </c>
      <c r="B3271" t="s">
        <v>2145</v>
      </c>
      <c r="C3271" t="s">
        <v>11087</v>
      </c>
      <c r="D3271" t="s">
        <v>329</v>
      </c>
      <c r="E3271" s="2" t="s">
        <v>231</v>
      </c>
      <c r="F3271" t="s">
        <v>13913</v>
      </c>
      <c r="G3271" s="2" t="s">
        <v>6810</v>
      </c>
      <c r="H3271" t="s">
        <v>13553</v>
      </c>
    </row>
    <row r="3272" spans="1:8" x14ac:dyDescent="0.15">
      <c r="A3272">
        <v>3285</v>
      </c>
      <c r="B3272" t="s">
        <v>2339</v>
      </c>
      <c r="C3272" t="s">
        <v>11088</v>
      </c>
      <c r="D3272" t="s">
        <v>329</v>
      </c>
      <c r="E3272" s="2" t="s">
        <v>231</v>
      </c>
      <c r="F3272" t="s">
        <v>13946</v>
      </c>
      <c r="G3272" s="2" t="s">
        <v>7051</v>
      </c>
      <c r="H3272" t="s">
        <v>13553</v>
      </c>
    </row>
    <row r="3273" spans="1:8" x14ac:dyDescent="0.15">
      <c r="A3273">
        <v>3286</v>
      </c>
      <c r="B3273" t="s">
        <v>2340</v>
      </c>
      <c r="C3273" t="s">
        <v>9012</v>
      </c>
      <c r="D3273" t="s">
        <v>329</v>
      </c>
      <c r="E3273" s="2" t="s">
        <v>231</v>
      </c>
      <c r="F3273" t="s">
        <v>13910</v>
      </c>
      <c r="G3273" s="2" t="s">
        <v>7409</v>
      </c>
      <c r="H3273" t="s">
        <v>13553</v>
      </c>
    </row>
    <row r="3274" spans="1:8" x14ac:dyDescent="0.15">
      <c r="A3274">
        <v>3287</v>
      </c>
      <c r="B3274" t="s">
        <v>2341</v>
      </c>
      <c r="C3274" t="s">
        <v>11089</v>
      </c>
      <c r="D3274" t="s">
        <v>329</v>
      </c>
      <c r="E3274" s="2" t="s">
        <v>231</v>
      </c>
      <c r="F3274" t="s">
        <v>13922</v>
      </c>
      <c r="G3274" s="2" t="s">
        <v>6268</v>
      </c>
      <c r="H3274" t="s">
        <v>13553</v>
      </c>
    </row>
    <row r="3275" spans="1:8" x14ac:dyDescent="0.15">
      <c r="A3275">
        <v>3288</v>
      </c>
      <c r="B3275" t="s">
        <v>410</v>
      </c>
      <c r="C3275" t="s">
        <v>11090</v>
      </c>
      <c r="D3275" t="s">
        <v>329</v>
      </c>
      <c r="E3275" s="2" t="s">
        <v>231</v>
      </c>
      <c r="F3275" t="s">
        <v>13934</v>
      </c>
      <c r="G3275" s="2" t="s">
        <v>6854</v>
      </c>
      <c r="H3275" t="s">
        <v>13553</v>
      </c>
    </row>
    <row r="3276" spans="1:8" x14ac:dyDescent="0.15">
      <c r="A3276">
        <v>3289</v>
      </c>
      <c r="B3276" t="s">
        <v>2342</v>
      </c>
      <c r="C3276" t="s">
        <v>11091</v>
      </c>
      <c r="D3276" t="s">
        <v>329</v>
      </c>
      <c r="E3276" s="2" t="s">
        <v>231</v>
      </c>
      <c r="F3276" t="s">
        <v>13906</v>
      </c>
      <c r="G3276" s="2" t="s">
        <v>6292</v>
      </c>
      <c r="H3276" t="s">
        <v>13553</v>
      </c>
    </row>
    <row r="3277" spans="1:8" x14ac:dyDescent="0.15">
      <c r="A3277">
        <v>3290</v>
      </c>
      <c r="B3277" t="s">
        <v>3100</v>
      </c>
      <c r="C3277" t="s">
        <v>11092</v>
      </c>
      <c r="D3277" t="s">
        <v>329</v>
      </c>
      <c r="E3277" s="2" t="s">
        <v>231</v>
      </c>
      <c r="F3277" t="s">
        <v>13906</v>
      </c>
      <c r="G3277" s="2" t="s">
        <v>6722</v>
      </c>
      <c r="H3277" t="s">
        <v>13553</v>
      </c>
    </row>
    <row r="3278" spans="1:8" x14ac:dyDescent="0.15">
      <c r="A3278">
        <v>3291</v>
      </c>
      <c r="B3278" t="s">
        <v>2343</v>
      </c>
      <c r="C3278" t="s">
        <v>11093</v>
      </c>
      <c r="D3278" t="s">
        <v>329</v>
      </c>
      <c r="E3278" s="2" t="s">
        <v>231</v>
      </c>
      <c r="F3278" t="s">
        <v>13906</v>
      </c>
      <c r="G3278" s="2" t="s">
        <v>6708</v>
      </c>
      <c r="H3278" t="s">
        <v>13553</v>
      </c>
    </row>
    <row r="3279" spans="1:8" x14ac:dyDescent="0.15">
      <c r="A3279">
        <v>3292</v>
      </c>
      <c r="B3279" t="s">
        <v>2344</v>
      </c>
      <c r="C3279" t="s">
        <v>11094</v>
      </c>
      <c r="D3279" t="s">
        <v>329</v>
      </c>
      <c r="E3279" s="2" t="s">
        <v>231</v>
      </c>
      <c r="F3279" t="s">
        <v>13920</v>
      </c>
      <c r="G3279" s="2" t="s">
        <v>6340</v>
      </c>
      <c r="H3279" t="s">
        <v>13553</v>
      </c>
    </row>
    <row r="3280" spans="1:8" x14ac:dyDescent="0.15">
      <c r="A3280">
        <v>3293</v>
      </c>
      <c r="B3280" t="s">
        <v>4953</v>
      </c>
      <c r="C3280" t="s">
        <v>11095</v>
      </c>
      <c r="D3280" t="s">
        <v>329</v>
      </c>
      <c r="E3280" s="2" t="s">
        <v>231</v>
      </c>
      <c r="F3280" t="s">
        <v>13922</v>
      </c>
      <c r="G3280" s="2" t="s">
        <v>6725</v>
      </c>
      <c r="H3280" t="s">
        <v>13553</v>
      </c>
    </row>
    <row r="3281" spans="1:8" x14ac:dyDescent="0.15">
      <c r="A3281">
        <v>3294</v>
      </c>
      <c r="B3281" t="s">
        <v>3828</v>
      </c>
      <c r="C3281" t="s">
        <v>11096</v>
      </c>
      <c r="D3281" t="s">
        <v>329</v>
      </c>
      <c r="E3281" s="2" t="s">
        <v>230</v>
      </c>
      <c r="F3281" t="s">
        <v>13906</v>
      </c>
      <c r="G3281" s="2" t="s">
        <v>6498</v>
      </c>
      <c r="H3281" t="s">
        <v>13553</v>
      </c>
    </row>
    <row r="3282" spans="1:8" x14ac:dyDescent="0.15">
      <c r="A3282">
        <v>3295</v>
      </c>
      <c r="B3282" t="s">
        <v>3829</v>
      </c>
      <c r="C3282" t="s">
        <v>11097</v>
      </c>
      <c r="D3282" t="s">
        <v>329</v>
      </c>
      <c r="E3282" s="2" t="s">
        <v>230</v>
      </c>
      <c r="F3282" t="s">
        <v>13951</v>
      </c>
      <c r="G3282" s="2" t="s">
        <v>7211</v>
      </c>
      <c r="H3282" t="s">
        <v>13553</v>
      </c>
    </row>
    <row r="3283" spans="1:8" x14ac:dyDescent="0.15">
      <c r="A3283">
        <v>3296</v>
      </c>
      <c r="B3283" t="s">
        <v>3819</v>
      </c>
      <c r="C3283" t="s">
        <v>11098</v>
      </c>
      <c r="D3283" t="s">
        <v>329</v>
      </c>
      <c r="E3283" s="2" t="s">
        <v>230</v>
      </c>
      <c r="F3283" t="s">
        <v>13913</v>
      </c>
      <c r="G3283" s="2" t="s">
        <v>7587</v>
      </c>
      <c r="H3283" t="s">
        <v>13553</v>
      </c>
    </row>
    <row r="3284" spans="1:8" x14ac:dyDescent="0.15">
      <c r="A3284">
        <v>3297</v>
      </c>
      <c r="B3284" t="s">
        <v>3833</v>
      </c>
      <c r="C3284" t="s">
        <v>11099</v>
      </c>
      <c r="D3284" t="s">
        <v>329</v>
      </c>
      <c r="E3284" s="2" t="s">
        <v>230</v>
      </c>
      <c r="F3284" t="s">
        <v>27</v>
      </c>
      <c r="G3284" s="2" t="s">
        <v>7182</v>
      </c>
      <c r="H3284" t="s">
        <v>13553</v>
      </c>
    </row>
    <row r="3285" spans="1:8" x14ac:dyDescent="0.15">
      <c r="A3285">
        <v>3298</v>
      </c>
      <c r="B3285" t="s">
        <v>3822</v>
      </c>
      <c r="C3285" t="s">
        <v>11100</v>
      </c>
      <c r="D3285" t="s">
        <v>329</v>
      </c>
      <c r="E3285" s="2" t="s">
        <v>230</v>
      </c>
      <c r="F3285" t="s">
        <v>27</v>
      </c>
      <c r="G3285" s="2" t="s">
        <v>6737</v>
      </c>
      <c r="H3285" t="s">
        <v>13553</v>
      </c>
    </row>
    <row r="3286" spans="1:8" x14ac:dyDescent="0.15">
      <c r="A3286">
        <v>3299</v>
      </c>
      <c r="B3286" t="s">
        <v>3825</v>
      </c>
      <c r="C3286" t="s">
        <v>11101</v>
      </c>
      <c r="D3286" t="s">
        <v>329</v>
      </c>
      <c r="E3286" s="2" t="s">
        <v>230</v>
      </c>
      <c r="F3286" t="s">
        <v>13919</v>
      </c>
      <c r="G3286" s="2" t="s">
        <v>7057</v>
      </c>
      <c r="H3286" t="s">
        <v>13553</v>
      </c>
    </row>
    <row r="3287" spans="1:8" x14ac:dyDescent="0.15">
      <c r="A3287">
        <v>3300</v>
      </c>
      <c r="B3287" t="s">
        <v>3821</v>
      </c>
      <c r="C3287" t="s">
        <v>11102</v>
      </c>
      <c r="D3287" t="s">
        <v>329</v>
      </c>
      <c r="E3287" s="2" t="s">
        <v>230</v>
      </c>
      <c r="F3287" t="s">
        <v>13924</v>
      </c>
      <c r="G3287" s="2" t="s">
        <v>7120</v>
      </c>
      <c r="H3287" t="s">
        <v>13553</v>
      </c>
    </row>
    <row r="3288" spans="1:8" x14ac:dyDescent="0.15">
      <c r="A3288">
        <v>3301</v>
      </c>
      <c r="B3288" t="s">
        <v>3838</v>
      </c>
      <c r="C3288" t="s">
        <v>11103</v>
      </c>
      <c r="D3288" t="s">
        <v>329</v>
      </c>
      <c r="E3288" s="2" t="s">
        <v>230</v>
      </c>
      <c r="F3288" t="s">
        <v>13940</v>
      </c>
      <c r="G3288" s="2" t="s">
        <v>6813</v>
      </c>
      <c r="H3288" t="s">
        <v>13553</v>
      </c>
    </row>
    <row r="3289" spans="1:8" x14ac:dyDescent="0.15">
      <c r="A3289">
        <v>3302</v>
      </c>
      <c r="B3289" t="s">
        <v>3832</v>
      </c>
      <c r="C3289" t="s">
        <v>11104</v>
      </c>
      <c r="D3289" t="s">
        <v>329</v>
      </c>
      <c r="E3289" s="2" t="s">
        <v>230</v>
      </c>
      <c r="F3289" t="s">
        <v>13906</v>
      </c>
      <c r="G3289" s="2" t="s">
        <v>6592</v>
      </c>
      <c r="H3289" t="s">
        <v>13553</v>
      </c>
    </row>
    <row r="3290" spans="1:8" x14ac:dyDescent="0.15">
      <c r="A3290">
        <v>3303</v>
      </c>
      <c r="B3290" t="s">
        <v>3818</v>
      </c>
      <c r="C3290" t="s">
        <v>11105</v>
      </c>
      <c r="D3290" t="s">
        <v>329</v>
      </c>
      <c r="E3290" s="2" t="s">
        <v>230</v>
      </c>
      <c r="F3290" t="s">
        <v>27</v>
      </c>
      <c r="G3290" s="2" t="s">
        <v>6597</v>
      </c>
      <c r="H3290" t="s">
        <v>13553</v>
      </c>
    </row>
    <row r="3291" spans="1:8" x14ac:dyDescent="0.15">
      <c r="A3291">
        <v>3304</v>
      </c>
      <c r="B3291" t="s">
        <v>3820</v>
      </c>
      <c r="C3291" t="s">
        <v>11106</v>
      </c>
      <c r="D3291" t="s">
        <v>329</v>
      </c>
      <c r="E3291" s="2" t="s">
        <v>230</v>
      </c>
      <c r="F3291" t="s">
        <v>13933</v>
      </c>
      <c r="G3291" s="2" t="s">
        <v>6645</v>
      </c>
      <c r="H3291" t="s">
        <v>13553</v>
      </c>
    </row>
    <row r="3292" spans="1:8" x14ac:dyDescent="0.15">
      <c r="A3292">
        <v>3305</v>
      </c>
      <c r="B3292" t="s">
        <v>4954</v>
      </c>
      <c r="C3292" t="s">
        <v>11107</v>
      </c>
      <c r="D3292" t="s">
        <v>329</v>
      </c>
      <c r="E3292" s="2" t="s">
        <v>230</v>
      </c>
      <c r="F3292" t="s">
        <v>13922</v>
      </c>
      <c r="G3292" s="2" t="s">
        <v>6428</v>
      </c>
      <c r="H3292" t="s">
        <v>13553</v>
      </c>
    </row>
    <row r="3293" spans="1:8" x14ac:dyDescent="0.15">
      <c r="A3293">
        <v>3306</v>
      </c>
      <c r="B3293" t="s">
        <v>3826</v>
      </c>
      <c r="C3293" t="s">
        <v>8386</v>
      </c>
      <c r="D3293" t="s">
        <v>329</v>
      </c>
      <c r="E3293" s="2" t="s">
        <v>230</v>
      </c>
      <c r="F3293" t="s">
        <v>13913</v>
      </c>
      <c r="G3293" s="2" t="s">
        <v>6352</v>
      </c>
      <c r="H3293" t="s">
        <v>13553</v>
      </c>
    </row>
    <row r="3294" spans="1:8" x14ac:dyDescent="0.15">
      <c r="A3294">
        <v>3307</v>
      </c>
      <c r="B3294" t="s">
        <v>4955</v>
      </c>
      <c r="C3294" t="s">
        <v>11108</v>
      </c>
      <c r="D3294" t="s">
        <v>329</v>
      </c>
      <c r="E3294" s="2" t="s">
        <v>230</v>
      </c>
      <c r="F3294" t="s">
        <v>13907</v>
      </c>
      <c r="G3294" s="2" t="s">
        <v>6302</v>
      </c>
      <c r="H3294" t="s">
        <v>13553</v>
      </c>
    </row>
    <row r="3295" spans="1:8" x14ac:dyDescent="0.15">
      <c r="A3295">
        <v>3308</v>
      </c>
      <c r="B3295" t="s">
        <v>4956</v>
      </c>
      <c r="C3295" t="s">
        <v>11109</v>
      </c>
      <c r="D3295" t="s">
        <v>329</v>
      </c>
      <c r="E3295" s="2" t="s">
        <v>230</v>
      </c>
      <c r="F3295" t="s">
        <v>13932</v>
      </c>
      <c r="G3295" s="2" t="s">
        <v>7342</v>
      </c>
      <c r="H3295" t="s">
        <v>13553</v>
      </c>
    </row>
    <row r="3296" spans="1:8" x14ac:dyDescent="0.15">
      <c r="A3296">
        <v>3309</v>
      </c>
      <c r="B3296" t="s">
        <v>3835</v>
      </c>
      <c r="C3296" t="s">
        <v>11110</v>
      </c>
      <c r="D3296" t="s">
        <v>329</v>
      </c>
      <c r="E3296" s="2" t="s">
        <v>230</v>
      </c>
      <c r="F3296" t="s">
        <v>13911</v>
      </c>
      <c r="G3296" s="2" t="s">
        <v>6970</v>
      </c>
      <c r="H3296" t="s">
        <v>13553</v>
      </c>
    </row>
    <row r="3297" spans="1:8" x14ac:dyDescent="0.15">
      <c r="A3297">
        <v>3310</v>
      </c>
      <c r="B3297" t="s">
        <v>3836</v>
      </c>
      <c r="C3297" t="s">
        <v>11111</v>
      </c>
      <c r="D3297" t="s">
        <v>329</v>
      </c>
      <c r="E3297" s="2" t="s">
        <v>230</v>
      </c>
      <c r="F3297" t="s">
        <v>13915</v>
      </c>
      <c r="G3297" s="2" t="s">
        <v>7602</v>
      </c>
      <c r="H3297" t="s">
        <v>13553</v>
      </c>
    </row>
    <row r="3298" spans="1:8" x14ac:dyDescent="0.15">
      <c r="A3298">
        <v>3311</v>
      </c>
      <c r="B3298" t="s">
        <v>4957</v>
      </c>
      <c r="C3298" t="s">
        <v>11112</v>
      </c>
      <c r="D3298" t="s">
        <v>329</v>
      </c>
      <c r="E3298" s="2" t="s">
        <v>230</v>
      </c>
      <c r="F3298" t="s">
        <v>13915</v>
      </c>
      <c r="G3298" s="2" t="s">
        <v>7153</v>
      </c>
      <c r="H3298" t="s">
        <v>13553</v>
      </c>
    </row>
    <row r="3299" spans="1:8" x14ac:dyDescent="0.15">
      <c r="A3299">
        <v>3312</v>
      </c>
      <c r="B3299" t="s">
        <v>4958</v>
      </c>
      <c r="C3299" t="s">
        <v>11113</v>
      </c>
      <c r="D3299" t="s">
        <v>329</v>
      </c>
      <c r="E3299" s="2" t="s">
        <v>230</v>
      </c>
      <c r="F3299" t="s">
        <v>13934</v>
      </c>
      <c r="G3299" s="2" t="s">
        <v>7603</v>
      </c>
      <c r="H3299" t="s">
        <v>13553</v>
      </c>
    </row>
    <row r="3300" spans="1:8" x14ac:dyDescent="0.15">
      <c r="A3300">
        <v>3313</v>
      </c>
      <c r="B3300" t="s">
        <v>3839</v>
      </c>
      <c r="C3300" t="s">
        <v>11114</v>
      </c>
      <c r="D3300" t="s">
        <v>329</v>
      </c>
      <c r="E3300" s="2" t="s">
        <v>230</v>
      </c>
      <c r="F3300" t="s">
        <v>13942</v>
      </c>
      <c r="G3300" s="2" t="s">
        <v>6608</v>
      </c>
      <c r="H3300" t="s">
        <v>13553</v>
      </c>
    </row>
    <row r="3301" spans="1:8" x14ac:dyDescent="0.15">
      <c r="A3301">
        <v>3314</v>
      </c>
      <c r="B3301" t="s">
        <v>3837</v>
      </c>
      <c r="C3301" t="s">
        <v>11115</v>
      </c>
      <c r="D3301" t="s">
        <v>329</v>
      </c>
      <c r="E3301" s="2" t="s">
        <v>230</v>
      </c>
      <c r="F3301" t="s">
        <v>13907</v>
      </c>
      <c r="G3301" s="2" t="s">
        <v>6936</v>
      </c>
      <c r="H3301" t="s">
        <v>13553</v>
      </c>
    </row>
    <row r="3302" spans="1:8" x14ac:dyDescent="0.15">
      <c r="A3302">
        <v>3315</v>
      </c>
      <c r="B3302" t="s">
        <v>4959</v>
      </c>
      <c r="C3302" t="s">
        <v>11116</v>
      </c>
      <c r="D3302" t="s">
        <v>329</v>
      </c>
      <c r="E3302" s="2" t="s">
        <v>230</v>
      </c>
      <c r="F3302" t="s">
        <v>13910</v>
      </c>
      <c r="G3302" s="2" t="s">
        <v>7572</v>
      </c>
      <c r="H3302" t="s">
        <v>13553</v>
      </c>
    </row>
    <row r="3303" spans="1:8" x14ac:dyDescent="0.15">
      <c r="A3303">
        <v>3316</v>
      </c>
      <c r="B3303" t="s">
        <v>3823</v>
      </c>
      <c r="C3303" t="s">
        <v>11117</v>
      </c>
      <c r="D3303" t="s">
        <v>329</v>
      </c>
      <c r="E3303" s="2" t="s">
        <v>230</v>
      </c>
      <c r="F3303" t="s">
        <v>13934</v>
      </c>
      <c r="G3303" s="2" t="s">
        <v>7499</v>
      </c>
      <c r="H3303" t="s">
        <v>13553</v>
      </c>
    </row>
    <row r="3304" spans="1:8" x14ac:dyDescent="0.15">
      <c r="A3304">
        <v>3317</v>
      </c>
      <c r="B3304" t="s">
        <v>3830</v>
      </c>
      <c r="C3304" t="s">
        <v>11118</v>
      </c>
      <c r="D3304" t="s">
        <v>329</v>
      </c>
      <c r="E3304" s="2" t="s">
        <v>230</v>
      </c>
      <c r="F3304" t="s">
        <v>13920</v>
      </c>
      <c r="G3304" s="2" t="s">
        <v>6296</v>
      </c>
      <c r="H3304" t="s">
        <v>13553</v>
      </c>
    </row>
    <row r="3305" spans="1:8" x14ac:dyDescent="0.15">
      <c r="A3305">
        <v>3318</v>
      </c>
      <c r="B3305" t="s">
        <v>3831</v>
      </c>
      <c r="C3305" t="s">
        <v>11119</v>
      </c>
      <c r="D3305" t="s">
        <v>329</v>
      </c>
      <c r="E3305" s="2" t="s">
        <v>230</v>
      </c>
      <c r="F3305" t="s">
        <v>13911</v>
      </c>
      <c r="G3305" s="2" t="s">
        <v>7576</v>
      </c>
      <c r="H3305" t="s">
        <v>13553</v>
      </c>
    </row>
    <row r="3306" spans="1:8" x14ac:dyDescent="0.15">
      <c r="A3306">
        <v>3319</v>
      </c>
      <c r="B3306" t="s">
        <v>4960</v>
      </c>
      <c r="C3306" t="s">
        <v>11120</v>
      </c>
      <c r="D3306" t="s">
        <v>329</v>
      </c>
      <c r="E3306" s="2" t="s">
        <v>230</v>
      </c>
      <c r="F3306" t="s">
        <v>13907</v>
      </c>
      <c r="G3306" s="2" t="s">
        <v>6353</v>
      </c>
      <c r="H3306" t="s">
        <v>13553</v>
      </c>
    </row>
    <row r="3307" spans="1:8" x14ac:dyDescent="0.15">
      <c r="A3307">
        <v>3320</v>
      </c>
      <c r="B3307" t="s">
        <v>3827</v>
      </c>
      <c r="C3307" t="s">
        <v>11121</v>
      </c>
      <c r="D3307" t="s">
        <v>329</v>
      </c>
      <c r="E3307" s="2" t="s">
        <v>230</v>
      </c>
      <c r="F3307" t="s">
        <v>13913</v>
      </c>
      <c r="G3307" s="2" t="s">
        <v>6844</v>
      </c>
      <c r="H3307" t="s">
        <v>13553</v>
      </c>
    </row>
    <row r="3308" spans="1:8" x14ac:dyDescent="0.15">
      <c r="A3308">
        <v>3321</v>
      </c>
      <c r="B3308" t="s">
        <v>3824</v>
      </c>
      <c r="C3308" t="s">
        <v>11122</v>
      </c>
      <c r="D3308" t="s">
        <v>329</v>
      </c>
      <c r="E3308" s="2" t="s">
        <v>230</v>
      </c>
      <c r="F3308" t="s">
        <v>13910</v>
      </c>
      <c r="G3308" s="2" t="s">
        <v>6349</v>
      </c>
      <c r="H3308" t="s">
        <v>13553</v>
      </c>
    </row>
    <row r="3309" spans="1:8" x14ac:dyDescent="0.15">
      <c r="A3309">
        <v>3322</v>
      </c>
      <c r="B3309" t="s">
        <v>4961</v>
      </c>
      <c r="C3309" t="s">
        <v>11123</v>
      </c>
      <c r="D3309" t="s">
        <v>329</v>
      </c>
      <c r="E3309" s="2" t="s">
        <v>230</v>
      </c>
      <c r="F3309" t="s">
        <v>13906</v>
      </c>
      <c r="G3309" s="2" t="s">
        <v>7061</v>
      </c>
      <c r="H3309" t="s">
        <v>13553</v>
      </c>
    </row>
    <row r="3310" spans="1:8" x14ac:dyDescent="0.15">
      <c r="A3310">
        <v>3323</v>
      </c>
      <c r="B3310" t="s">
        <v>3834</v>
      </c>
      <c r="C3310" t="s">
        <v>11124</v>
      </c>
      <c r="D3310" t="s">
        <v>329</v>
      </c>
      <c r="E3310" s="2" t="s">
        <v>230</v>
      </c>
      <c r="F3310" t="s">
        <v>13931</v>
      </c>
      <c r="G3310" s="2" t="s">
        <v>6501</v>
      </c>
      <c r="H3310" t="s">
        <v>13553</v>
      </c>
    </row>
    <row r="3311" spans="1:8" x14ac:dyDescent="0.15">
      <c r="A3311">
        <v>3324</v>
      </c>
      <c r="B3311" t="s">
        <v>746</v>
      </c>
      <c r="C3311" t="s">
        <v>11125</v>
      </c>
      <c r="D3311" t="s">
        <v>329</v>
      </c>
      <c r="E3311" s="2">
        <v>4</v>
      </c>
      <c r="F3311" t="s">
        <v>13932</v>
      </c>
      <c r="G3311" s="2" t="s">
        <v>6383</v>
      </c>
      <c r="H3311" t="s">
        <v>13553</v>
      </c>
    </row>
    <row r="3312" spans="1:8" x14ac:dyDescent="0.15">
      <c r="A3312">
        <v>3325</v>
      </c>
      <c r="B3312" t="s">
        <v>747</v>
      </c>
      <c r="C3312" t="s">
        <v>11126</v>
      </c>
      <c r="D3312" t="s">
        <v>329</v>
      </c>
      <c r="E3312" s="2">
        <v>4</v>
      </c>
      <c r="F3312" t="s">
        <v>13938</v>
      </c>
      <c r="G3312" s="2" t="s">
        <v>7361</v>
      </c>
      <c r="H3312" t="s">
        <v>13553</v>
      </c>
    </row>
    <row r="3313" spans="1:8" x14ac:dyDescent="0.15">
      <c r="A3313">
        <v>3326</v>
      </c>
      <c r="B3313" t="s">
        <v>748</v>
      </c>
      <c r="C3313" t="s">
        <v>11127</v>
      </c>
      <c r="D3313" t="s">
        <v>329</v>
      </c>
      <c r="E3313" s="2">
        <v>4</v>
      </c>
      <c r="F3313" t="s">
        <v>13944</v>
      </c>
      <c r="G3313" s="2" t="s">
        <v>6568</v>
      </c>
      <c r="H3313" t="s">
        <v>13553</v>
      </c>
    </row>
    <row r="3314" spans="1:8" x14ac:dyDescent="0.15">
      <c r="A3314">
        <v>3327</v>
      </c>
      <c r="B3314" t="s">
        <v>749</v>
      </c>
      <c r="C3314" t="s">
        <v>11128</v>
      </c>
      <c r="D3314" t="s">
        <v>329</v>
      </c>
      <c r="E3314" s="2">
        <v>4</v>
      </c>
      <c r="F3314" t="s">
        <v>13907</v>
      </c>
      <c r="G3314" s="2" t="s">
        <v>7604</v>
      </c>
      <c r="H3314" t="s">
        <v>13553</v>
      </c>
    </row>
    <row r="3315" spans="1:8" x14ac:dyDescent="0.15">
      <c r="A3315">
        <v>3328</v>
      </c>
      <c r="B3315" t="s">
        <v>3101</v>
      </c>
      <c r="C3315" t="s">
        <v>11129</v>
      </c>
      <c r="D3315" t="s">
        <v>329</v>
      </c>
      <c r="E3315" s="2">
        <v>4</v>
      </c>
      <c r="F3315" t="s">
        <v>13921</v>
      </c>
      <c r="G3315" s="2" t="s">
        <v>7256</v>
      </c>
      <c r="H3315" t="s">
        <v>13555</v>
      </c>
    </row>
    <row r="3316" spans="1:8" x14ac:dyDescent="0.15">
      <c r="A3316">
        <v>3329</v>
      </c>
      <c r="B3316" t="s">
        <v>2361</v>
      </c>
      <c r="C3316" t="s">
        <v>11130</v>
      </c>
      <c r="D3316" t="s">
        <v>329</v>
      </c>
      <c r="E3316" s="2">
        <v>3</v>
      </c>
      <c r="F3316" t="s">
        <v>13906</v>
      </c>
      <c r="G3316" s="2" t="s">
        <v>7116</v>
      </c>
      <c r="H3316" t="s">
        <v>13553</v>
      </c>
    </row>
    <row r="3317" spans="1:8" x14ac:dyDescent="0.15">
      <c r="A3317">
        <v>3330</v>
      </c>
      <c r="B3317" t="s">
        <v>2362</v>
      </c>
      <c r="C3317" t="s">
        <v>11131</v>
      </c>
      <c r="D3317" t="s">
        <v>329</v>
      </c>
      <c r="E3317" s="2">
        <v>3</v>
      </c>
      <c r="F3317" t="s">
        <v>13945</v>
      </c>
      <c r="G3317" s="2" t="s">
        <v>6822</v>
      </c>
      <c r="H3317" t="s">
        <v>13553</v>
      </c>
    </row>
    <row r="3318" spans="1:8" x14ac:dyDescent="0.15">
      <c r="A3318">
        <v>3331</v>
      </c>
      <c r="B3318" t="s">
        <v>2363</v>
      </c>
      <c r="C3318" t="s">
        <v>10989</v>
      </c>
      <c r="D3318" t="s">
        <v>329</v>
      </c>
      <c r="E3318" s="2">
        <v>3</v>
      </c>
      <c r="F3318" t="s">
        <v>13938</v>
      </c>
      <c r="G3318" s="2" t="s">
        <v>7305</v>
      </c>
      <c r="H3318" t="s">
        <v>13553</v>
      </c>
    </row>
    <row r="3319" spans="1:8" x14ac:dyDescent="0.15">
      <c r="A3319">
        <v>3332</v>
      </c>
      <c r="B3319" t="s">
        <v>2364</v>
      </c>
      <c r="C3319" t="s">
        <v>11132</v>
      </c>
      <c r="D3319" t="s">
        <v>329</v>
      </c>
      <c r="E3319" s="2">
        <v>3</v>
      </c>
      <c r="F3319" t="s">
        <v>13928</v>
      </c>
      <c r="G3319" s="2" t="s">
        <v>6292</v>
      </c>
      <c r="H3319" t="s">
        <v>13553</v>
      </c>
    </row>
    <row r="3320" spans="1:8" x14ac:dyDescent="0.15">
      <c r="A3320">
        <v>3333</v>
      </c>
      <c r="B3320" t="s">
        <v>2365</v>
      </c>
      <c r="C3320" t="s">
        <v>11133</v>
      </c>
      <c r="D3320" t="s">
        <v>329</v>
      </c>
      <c r="E3320" s="2">
        <v>3</v>
      </c>
      <c r="F3320" t="s">
        <v>13942</v>
      </c>
      <c r="G3320" s="2" t="s">
        <v>7605</v>
      </c>
      <c r="H3320" t="s">
        <v>13553</v>
      </c>
    </row>
    <row r="3321" spans="1:8" x14ac:dyDescent="0.15">
      <c r="A3321">
        <v>3334</v>
      </c>
      <c r="B3321" t="s">
        <v>2345</v>
      </c>
      <c r="C3321" t="s">
        <v>11134</v>
      </c>
      <c r="D3321" t="s">
        <v>329</v>
      </c>
      <c r="E3321" s="2">
        <v>3</v>
      </c>
      <c r="F3321" t="s">
        <v>13919</v>
      </c>
      <c r="G3321" s="2" t="s">
        <v>6921</v>
      </c>
      <c r="H3321" t="s">
        <v>13553</v>
      </c>
    </row>
    <row r="3322" spans="1:8" x14ac:dyDescent="0.15">
      <c r="A3322">
        <v>3335</v>
      </c>
      <c r="B3322" t="s">
        <v>3840</v>
      </c>
      <c r="C3322" t="s">
        <v>11135</v>
      </c>
      <c r="D3322" t="s">
        <v>329</v>
      </c>
      <c r="E3322" s="2">
        <v>2</v>
      </c>
      <c r="F3322" t="s">
        <v>13932</v>
      </c>
      <c r="G3322" s="2" t="s">
        <v>7559</v>
      </c>
      <c r="H3322" t="s">
        <v>13553</v>
      </c>
    </row>
    <row r="3323" spans="1:8" x14ac:dyDescent="0.15">
      <c r="A3323">
        <v>3336</v>
      </c>
      <c r="B3323" t="s">
        <v>3841</v>
      </c>
      <c r="C3323" t="s">
        <v>11136</v>
      </c>
      <c r="D3323" t="s">
        <v>329</v>
      </c>
      <c r="E3323" s="2">
        <v>2</v>
      </c>
      <c r="F3323" t="s">
        <v>13907</v>
      </c>
      <c r="G3323" s="2" t="s">
        <v>6843</v>
      </c>
      <c r="H3323" t="s">
        <v>13553</v>
      </c>
    </row>
    <row r="3324" spans="1:8" x14ac:dyDescent="0.15">
      <c r="A3324">
        <v>3337</v>
      </c>
      <c r="B3324" t="s">
        <v>3851</v>
      </c>
      <c r="C3324" t="s">
        <v>11137</v>
      </c>
      <c r="D3324" t="s">
        <v>329</v>
      </c>
      <c r="E3324" s="2">
        <v>2</v>
      </c>
      <c r="F3324" t="s">
        <v>13927</v>
      </c>
      <c r="G3324" s="2" t="s">
        <v>7198</v>
      </c>
      <c r="H3324" t="s">
        <v>13553</v>
      </c>
    </row>
    <row r="3325" spans="1:8" x14ac:dyDescent="0.15">
      <c r="A3325">
        <v>3338</v>
      </c>
      <c r="B3325" t="s">
        <v>4962</v>
      </c>
      <c r="C3325" t="s">
        <v>11138</v>
      </c>
      <c r="D3325" t="s">
        <v>329</v>
      </c>
      <c r="E3325" s="2">
        <v>2</v>
      </c>
      <c r="F3325" t="s">
        <v>13934</v>
      </c>
      <c r="G3325" s="2" t="s">
        <v>7606</v>
      </c>
      <c r="H3325" t="s">
        <v>13553</v>
      </c>
    </row>
    <row r="3326" spans="1:8" x14ac:dyDescent="0.15">
      <c r="A3326">
        <v>3339</v>
      </c>
      <c r="B3326" t="s">
        <v>780</v>
      </c>
      <c r="C3326" t="s">
        <v>11139</v>
      </c>
      <c r="D3326" t="s">
        <v>329</v>
      </c>
      <c r="E3326" s="2" t="s">
        <v>231</v>
      </c>
      <c r="F3326" t="s">
        <v>13906</v>
      </c>
      <c r="G3326" s="2" t="s">
        <v>7467</v>
      </c>
      <c r="H3326" t="s">
        <v>13553</v>
      </c>
    </row>
    <row r="3327" spans="1:8" x14ac:dyDescent="0.15">
      <c r="A3327">
        <v>3340</v>
      </c>
      <c r="B3327" t="s">
        <v>779</v>
      </c>
      <c r="C3327" t="s">
        <v>11140</v>
      </c>
      <c r="D3327" t="s">
        <v>329</v>
      </c>
      <c r="E3327" s="2" t="s">
        <v>231</v>
      </c>
      <c r="F3327" t="s">
        <v>13933</v>
      </c>
      <c r="G3327" s="2" t="s">
        <v>6526</v>
      </c>
      <c r="H3327" t="s">
        <v>13553</v>
      </c>
    </row>
    <row r="3328" spans="1:8" x14ac:dyDescent="0.15">
      <c r="A3328">
        <v>3341</v>
      </c>
      <c r="B3328" t="s">
        <v>3107</v>
      </c>
      <c r="C3328" t="s">
        <v>11141</v>
      </c>
      <c r="D3328" t="s">
        <v>329</v>
      </c>
      <c r="E3328" s="2" t="s">
        <v>230</v>
      </c>
      <c r="F3328" t="s">
        <v>13909</v>
      </c>
      <c r="G3328" s="2" t="s">
        <v>6687</v>
      </c>
      <c r="H3328" t="s">
        <v>13553</v>
      </c>
    </row>
    <row r="3329" spans="1:8" x14ac:dyDescent="0.15">
      <c r="A3329">
        <v>3342</v>
      </c>
      <c r="B3329" t="s">
        <v>3108</v>
      </c>
      <c r="C3329" t="s">
        <v>11142</v>
      </c>
      <c r="D3329" t="s">
        <v>329</v>
      </c>
      <c r="E3329" s="2" t="s">
        <v>230</v>
      </c>
      <c r="F3329" t="s">
        <v>13929</v>
      </c>
      <c r="G3329" s="2" t="s">
        <v>7025</v>
      </c>
      <c r="H3329" t="s">
        <v>13553</v>
      </c>
    </row>
    <row r="3330" spans="1:8" x14ac:dyDescent="0.15">
      <c r="A3330">
        <v>3343</v>
      </c>
      <c r="B3330" t="s">
        <v>3106</v>
      </c>
      <c r="C3330" t="s">
        <v>11143</v>
      </c>
      <c r="D3330" t="s">
        <v>329</v>
      </c>
      <c r="E3330" s="2" t="s">
        <v>230</v>
      </c>
      <c r="F3330" t="s">
        <v>13921</v>
      </c>
      <c r="G3330" s="2" t="s">
        <v>6546</v>
      </c>
      <c r="H3330" t="s">
        <v>13553</v>
      </c>
    </row>
    <row r="3331" spans="1:8" x14ac:dyDescent="0.15">
      <c r="A3331">
        <v>3344</v>
      </c>
      <c r="B3331" t="s">
        <v>3109</v>
      </c>
      <c r="C3331" t="s">
        <v>11144</v>
      </c>
      <c r="D3331" t="s">
        <v>329</v>
      </c>
      <c r="E3331" s="2" t="s">
        <v>230</v>
      </c>
      <c r="F3331" t="s">
        <v>13906</v>
      </c>
      <c r="G3331" s="2" t="s">
        <v>7439</v>
      </c>
      <c r="H3331" t="s">
        <v>13553</v>
      </c>
    </row>
    <row r="3332" spans="1:8" x14ac:dyDescent="0.15">
      <c r="A3332">
        <v>3345</v>
      </c>
      <c r="B3332" t="s">
        <v>4188</v>
      </c>
      <c r="C3332" t="s">
        <v>11145</v>
      </c>
      <c r="D3332" t="s">
        <v>329</v>
      </c>
      <c r="E3332" s="2" t="s">
        <v>7855</v>
      </c>
      <c r="F3332" t="s">
        <v>13911</v>
      </c>
      <c r="G3332" s="2" t="s">
        <v>7607</v>
      </c>
      <c r="H3332" t="s">
        <v>13553</v>
      </c>
    </row>
    <row r="3333" spans="1:8" x14ac:dyDescent="0.15">
      <c r="A3333">
        <v>3346</v>
      </c>
      <c r="B3333" t="s">
        <v>4190</v>
      </c>
      <c r="C3333" t="s">
        <v>11146</v>
      </c>
      <c r="D3333" t="s">
        <v>329</v>
      </c>
      <c r="E3333" s="2" t="s">
        <v>7855</v>
      </c>
      <c r="F3333" t="s">
        <v>13944</v>
      </c>
      <c r="G3333" s="2" t="s">
        <v>7608</v>
      </c>
      <c r="H3333" t="s">
        <v>13553</v>
      </c>
    </row>
    <row r="3334" spans="1:8" x14ac:dyDescent="0.15">
      <c r="A3334">
        <v>3347</v>
      </c>
      <c r="B3334" t="s">
        <v>4189</v>
      </c>
      <c r="C3334" t="s">
        <v>11147</v>
      </c>
      <c r="D3334" t="s">
        <v>329</v>
      </c>
      <c r="E3334" s="2" t="s">
        <v>7855</v>
      </c>
      <c r="F3334" t="s">
        <v>13927</v>
      </c>
      <c r="G3334" s="2" t="s">
        <v>6433</v>
      </c>
      <c r="H3334" t="s">
        <v>13553</v>
      </c>
    </row>
    <row r="3335" spans="1:8" x14ac:dyDescent="0.15">
      <c r="A3335">
        <v>3348</v>
      </c>
      <c r="B3335" t="s">
        <v>4963</v>
      </c>
      <c r="C3335" t="s">
        <v>11148</v>
      </c>
      <c r="D3335" t="s">
        <v>13577</v>
      </c>
      <c r="E3335" s="2" t="s">
        <v>7860</v>
      </c>
      <c r="F3335" t="s">
        <v>13907</v>
      </c>
      <c r="G3335" s="2" t="s">
        <v>7609</v>
      </c>
      <c r="H3335" t="s">
        <v>13553</v>
      </c>
    </row>
    <row r="3336" spans="1:8" x14ac:dyDescent="0.15">
      <c r="A3336">
        <v>3349</v>
      </c>
      <c r="B3336" t="s">
        <v>775</v>
      </c>
      <c r="C3336" t="s">
        <v>11149</v>
      </c>
      <c r="D3336" t="s">
        <v>329</v>
      </c>
      <c r="E3336" s="2" t="s">
        <v>232</v>
      </c>
      <c r="F3336" t="s">
        <v>13919</v>
      </c>
      <c r="G3336" s="2" t="s">
        <v>7203</v>
      </c>
      <c r="H3336" t="s">
        <v>13553</v>
      </c>
    </row>
    <row r="3337" spans="1:8" x14ac:dyDescent="0.15">
      <c r="A3337">
        <v>3350</v>
      </c>
      <c r="B3337" t="s">
        <v>776</v>
      </c>
      <c r="C3337" t="s">
        <v>11150</v>
      </c>
      <c r="D3337" t="s">
        <v>329</v>
      </c>
      <c r="E3337" s="2" t="s">
        <v>232</v>
      </c>
      <c r="F3337" t="s">
        <v>13922</v>
      </c>
      <c r="G3337" s="2" t="s">
        <v>6706</v>
      </c>
      <c r="H3337" t="s">
        <v>13553</v>
      </c>
    </row>
    <row r="3338" spans="1:8" x14ac:dyDescent="0.15">
      <c r="A3338">
        <v>3351</v>
      </c>
      <c r="B3338" t="s">
        <v>3105</v>
      </c>
      <c r="C3338" t="s">
        <v>11151</v>
      </c>
      <c r="D3338" t="s">
        <v>329</v>
      </c>
      <c r="E3338" s="2" t="s">
        <v>232</v>
      </c>
      <c r="F3338" t="s">
        <v>13907</v>
      </c>
      <c r="G3338" s="2" t="s">
        <v>6668</v>
      </c>
      <c r="H3338" t="s">
        <v>13553</v>
      </c>
    </row>
    <row r="3339" spans="1:8" x14ac:dyDescent="0.15">
      <c r="A3339">
        <v>3352</v>
      </c>
      <c r="B3339" t="s">
        <v>777</v>
      </c>
      <c r="C3339" t="s">
        <v>11152</v>
      </c>
      <c r="D3339" t="s">
        <v>329</v>
      </c>
      <c r="E3339" s="2" t="s">
        <v>232</v>
      </c>
      <c r="F3339" t="s">
        <v>13922</v>
      </c>
      <c r="G3339" s="2" t="s">
        <v>7229</v>
      </c>
      <c r="H3339" t="s">
        <v>13553</v>
      </c>
    </row>
    <row r="3340" spans="1:8" x14ac:dyDescent="0.15">
      <c r="A3340">
        <v>3353</v>
      </c>
      <c r="B3340" t="s">
        <v>4964</v>
      </c>
      <c r="C3340" t="s">
        <v>11153</v>
      </c>
      <c r="D3340" t="s">
        <v>329</v>
      </c>
      <c r="E3340" s="2" t="s">
        <v>232</v>
      </c>
      <c r="F3340" t="s">
        <v>13933</v>
      </c>
      <c r="G3340" s="2" t="s">
        <v>6321</v>
      </c>
      <c r="H3340" t="s">
        <v>13553</v>
      </c>
    </row>
    <row r="3341" spans="1:8" x14ac:dyDescent="0.15">
      <c r="A3341">
        <v>3354</v>
      </c>
      <c r="B3341" t="s">
        <v>778</v>
      </c>
      <c r="C3341" t="s">
        <v>11154</v>
      </c>
      <c r="D3341" t="s">
        <v>329</v>
      </c>
      <c r="E3341" s="2" t="s">
        <v>232</v>
      </c>
      <c r="F3341" t="s">
        <v>13907</v>
      </c>
      <c r="G3341" s="2" t="s">
        <v>7496</v>
      </c>
      <c r="H3341" t="s">
        <v>13553</v>
      </c>
    </row>
    <row r="3342" spans="1:8" x14ac:dyDescent="0.15">
      <c r="A3342">
        <v>3355</v>
      </c>
      <c r="B3342" t="s">
        <v>2360</v>
      </c>
      <c r="C3342" t="s">
        <v>11155</v>
      </c>
      <c r="D3342" t="s">
        <v>329</v>
      </c>
      <c r="E3342" s="2" t="s">
        <v>231</v>
      </c>
      <c r="F3342" t="s">
        <v>13924</v>
      </c>
      <c r="G3342" s="2" t="s">
        <v>7610</v>
      </c>
      <c r="H3342" t="s">
        <v>13553</v>
      </c>
    </row>
    <row r="3343" spans="1:8" x14ac:dyDescent="0.15">
      <c r="A3343">
        <v>3356</v>
      </c>
      <c r="B3343" t="s">
        <v>2148</v>
      </c>
      <c r="C3343" t="s">
        <v>11156</v>
      </c>
      <c r="D3343" t="s">
        <v>329</v>
      </c>
      <c r="E3343" s="2" t="s">
        <v>231</v>
      </c>
      <c r="F3343" t="s">
        <v>13937</v>
      </c>
      <c r="G3343" s="2" t="s">
        <v>6774</v>
      </c>
      <c r="H3343" t="s">
        <v>13553</v>
      </c>
    </row>
    <row r="3344" spans="1:8" x14ac:dyDescent="0.15">
      <c r="A3344">
        <v>3357</v>
      </c>
      <c r="B3344" t="s">
        <v>2147</v>
      </c>
      <c r="C3344" t="s">
        <v>11157</v>
      </c>
      <c r="D3344" t="s">
        <v>329</v>
      </c>
      <c r="E3344" s="2" t="s">
        <v>231</v>
      </c>
      <c r="F3344" t="s">
        <v>13913</v>
      </c>
      <c r="G3344" s="2" t="s">
        <v>6627</v>
      </c>
      <c r="H3344" t="s">
        <v>13553</v>
      </c>
    </row>
    <row r="3345" spans="1:8" x14ac:dyDescent="0.15">
      <c r="A3345">
        <v>3358</v>
      </c>
      <c r="B3345" t="s">
        <v>4965</v>
      </c>
      <c r="C3345" t="s">
        <v>11158</v>
      </c>
      <c r="D3345" t="s">
        <v>329</v>
      </c>
      <c r="E3345" s="2" t="s">
        <v>231</v>
      </c>
      <c r="F3345" t="s">
        <v>13910</v>
      </c>
      <c r="G3345" s="2" t="s">
        <v>6542</v>
      </c>
      <c r="H3345" t="s">
        <v>13553</v>
      </c>
    </row>
    <row r="3346" spans="1:8" x14ac:dyDescent="0.15">
      <c r="A3346">
        <v>3359</v>
      </c>
      <c r="B3346" t="s">
        <v>2146</v>
      </c>
      <c r="C3346" t="s">
        <v>11159</v>
      </c>
      <c r="D3346" t="s">
        <v>329</v>
      </c>
      <c r="E3346" s="2" t="s">
        <v>231</v>
      </c>
      <c r="F3346" t="s">
        <v>13922</v>
      </c>
      <c r="G3346" s="2" t="s">
        <v>7338</v>
      </c>
      <c r="H3346" t="s">
        <v>13553</v>
      </c>
    </row>
    <row r="3347" spans="1:8" x14ac:dyDescent="0.15">
      <c r="A3347">
        <v>3360</v>
      </c>
      <c r="B3347" t="s">
        <v>2149</v>
      </c>
      <c r="C3347" t="s">
        <v>11160</v>
      </c>
      <c r="D3347" t="s">
        <v>329</v>
      </c>
      <c r="E3347" s="2" t="s">
        <v>231</v>
      </c>
      <c r="F3347" t="s">
        <v>13942</v>
      </c>
      <c r="G3347" s="2" t="s">
        <v>6858</v>
      </c>
      <c r="H3347" t="s">
        <v>13557</v>
      </c>
    </row>
    <row r="3348" spans="1:8" x14ac:dyDescent="0.15">
      <c r="A3348">
        <v>3361</v>
      </c>
      <c r="B3348" t="s">
        <v>4966</v>
      </c>
      <c r="C3348" t="s">
        <v>11161</v>
      </c>
      <c r="D3348" t="s">
        <v>329</v>
      </c>
      <c r="E3348" s="2" t="s">
        <v>230</v>
      </c>
      <c r="F3348" t="s">
        <v>13934</v>
      </c>
      <c r="G3348" s="2" t="s">
        <v>6969</v>
      </c>
      <c r="H3348" t="s">
        <v>13553</v>
      </c>
    </row>
    <row r="3349" spans="1:8" x14ac:dyDescent="0.15">
      <c r="A3349">
        <v>3362</v>
      </c>
      <c r="B3349" t="s">
        <v>4967</v>
      </c>
      <c r="C3349" t="s">
        <v>11162</v>
      </c>
      <c r="D3349" t="s">
        <v>329</v>
      </c>
      <c r="E3349" s="2" t="s">
        <v>230</v>
      </c>
      <c r="F3349" t="s">
        <v>13934</v>
      </c>
      <c r="G3349" s="2" t="s">
        <v>6559</v>
      </c>
      <c r="H3349" t="s">
        <v>13553</v>
      </c>
    </row>
    <row r="3350" spans="1:8" x14ac:dyDescent="0.15">
      <c r="A3350">
        <v>3363</v>
      </c>
      <c r="B3350" t="s">
        <v>4968</v>
      </c>
      <c r="C3350" t="s">
        <v>11163</v>
      </c>
      <c r="D3350" t="s">
        <v>329</v>
      </c>
      <c r="E3350" s="2" t="s">
        <v>230</v>
      </c>
      <c r="F3350" t="s">
        <v>13935</v>
      </c>
      <c r="G3350" s="2" t="s">
        <v>7611</v>
      </c>
      <c r="H3350" t="s">
        <v>13553</v>
      </c>
    </row>
    <row r="3351" spans="1:8" x14ac:dyDescent="0.15">
      <c r="A3351">
        <v>3364</v>
      </c>
      <c r="B3351" t="s">
        <v>4969</v>
      </c>
      <c r="C3351" t="s">
        <v>11164</v>
      </c>
      <c r="D3351" t="s">
        <v>329</v>
      </c>
      <c r="E3351" s="2" t="s">
        <v>230</v>
      </c>
      <c r="F3351" t="s">
        <v>13913</v>
      </c>
      <c r="G3351" s="2" t="s">
        <v>7013</v>
      </c>
      <c r="H3351" t="s">
        <v>13553</v>
      </c>
    </row>
    <row r="3352" spans="1:8" x14ac:dyDescent="0.15">
      <c r="A3352">
        <v>3365</v>
      </c>
      <c r="B3352" t="s">
        <v>764</v>
      </c>
      <c r="C3352" t="s">
        <v>11165</v>
      </c>
      <c r="D3352" t="s">
        <v>329</v>
      </c>
      <c r="E3352" s="2">
        <v>4</v>
      </c>
      <c r="F3352" t="s">
        <v>13908</v>
      </c>
      <c r="G3352" s="2" t="s">
        <v>7490</v>
      </c>
      <c r="H3352" t="s">
        <v>13553</v>
      </c>
    </row>
    <row r="3353" spans="1:8" x14ac:dyDescent="0.15">
      <c r="A3353">
        <v>3366</v>
      </c>
      <c r="B3353" t="s">
        <v>765</v>
      </c>
      <c r="C3353" t="s">
        <v>11166</v>
      </c>
      <c r="D3353" t="s">
        <v>329</v>
      </c>
      <c r="E3353" s="2">
        <v>4</v>
      </c>
      <c r="F3353" t="s">
        <v>13907</v>
      </c>
      <c r="G3353" s="2" t="s">
        <v>6387</v>
      </c>
      <c r="H3353" t="s">
        <v>13553</v>
      </c>
    </row>
    <row r="3354" spans="1:8" x14ac:dyDescent="0.15">
      <c r="A3354">
        <v>3367</v>
      </c>
      <c r="B3354" t="s">
        <v>766</v>
      </c>
      <c r="C3354" t="s">
        <v>11167</v>
      </c>
      <c r="D3354" t="s">
        <v>329</v>
      </c>
      <c r="E3354" s="2">
        <v>4</v>
      </c>
      <c r="F3354" t="s">
        <v>13908</v>
      </c>
      <c r="G3354" s="2" t="s">
        <v>6265</v>
      </c>
      <c r="H3354" t="s">
        <v>13553</v>
      </c>
    </row>
    <row r="3355" spans="1:8" x14ac:dyDescent="0.15">
      <c r="A3355">
        <v>3368</v>
      </c>
      <c r="B3355" t="s">
        <v>767</v>
      </c>
      <c r="C3355" t="s">
        <v>11168</v>
      </c>
      <c r="D3355" t="s">
        <v>329</v>
      </c>
      <c r="E3355" s="2">
        <v>4</v>
      </c>
      <c r="F3355" t="s">
        <v>13931</v>
      </c>
      <c r="G3355" s="2" t="s">
        <v>6243</v>
      </c>
      <c r="H3355" t="s">
        <v>13553</v>
      </c>
    </row>
    <row r="3356" spans="1:8" x14ac:dyDescent="0.15">
      <c r="A3356">
        <v>3369</v>
      </c>
      <c r="B3356" t="s">
        <v>3104</v>
      </c>
      <c r="C3356" t="s">
        <v>11169</v>
      </c>
      <c r="D3356" t="s">
        <v>329</v>
      </c>
      <c r="E3356" s="2">
        <v>4</v>
      </c>
      <c r="F3356" t="s">
        <v>13915</v>
      </c>
      <c r="G3356" s="2" t="s">
        <v>6386</v>
      </c>
      <c r="H3356" t="s">
        <v>13553</v>
      </c>
    </row>
    <row r="3357" spans="1:8" x14ac:dyDescent="0.15">
      <c r="A3357">
        <v>3370</v>
      </c>
      <c r="B3357" t="s">
        <v>768</v>
      </c>
      <c r="C3357" t="s">
        <v>11170</v>
      </c>
      <c r="D3357" t="s">
        <v>329</v>
      </c>
      <c r="E3357" s="2">
        <v>4</v>
      </c>
      <c r="F3357" t="s">
        <v>13910</v>
      </c>
      <c r="G3357" s="2" t="s">
        <v>6987</v>
      </c>
      <c r="H3357" t="s">
        <v>13553</v>
      </c>
    </row>
    <row r="3358" spans="1:8" x14ac:dyDescent="0.15">
      <c r="A3358">
        <v>3371</v>
      </c>
      <c r="B3358" t="s">
        <v>4970</v>
      </c>
      <c r="C3358" t="s">
        <v>11171</v>
      </c>
      <c r="D3358" t="s">
        <v>329</v>
      </c>
      <c r="E3358" s="2">
        <v>4</v>
      </c>
      <c r="F3358" t="s">
        <v>13949</v>
      </c>
      <c r="G3358" s="2" t="s">
        <v>6948</v>
      </c>
      <c r="H3358" t="s">
        <v>13553</v>
      </c>
    </row>
    <row r="3359" spans="1:8" x14ac:dyDescent="0.15">
      <c r="A3359">
        <v>3372</v>
      </c>
      <c r="B3359" t="s">
        <v>769</v>
      </c>
      <c r="C3359" t="s">
        <v>11172</v>
      </c>
      <c r="D3359" t="s">
        <v>329</v>
      </c>
      <c r="E3359" s="2">
        <v>4</v>
      </c>
      <c r="F3359" t="s">
        <v>13908</v>
      </c>
      <c r="G3359" s="2" t="s">
        <v>7085</v>
      </c>
      <c r="H3359" t="s">
        <v>13553</v>
      </c>
    </row>
    <row r="3360" spans="1:8" x14ac:dyDescent="0.15">
      <c r="A3360">
        <v>3373</v>
      </c>
      <c r="B3360" t="s">
        <v>770</v>
      </c>
      <c r="C3360" t="s">
        <v>11173</v>
      </c>
      <c r="D3360" t="s">
        <v>329</v>
      </c>
      <c r="E3360" s="2">
        <v>4</v>
      </c>
      <c r="F3360" t="s">
        <v>13934</v>
      </c>
      <c r="G3360" s="2" t="s">
        <v>6718</v>
      </c>
      <c r="H3360" t="s">
        <v>13553</v>
      </c>
    </row>
    <row r="3361" spans="1:8" x14ac:dyDescent="0.15">
      <c r="A3361">
        <v>3374</v>
      </c>
      <c r="B3361" t="s">
        <v>771</v>
      </c>
      <c r="C3361" t="s">
        <v>11174</v>
      </c>
      <c r="D3361" t="s">
        <v>329</v>
      </c>
      <c r="E3361" s="2">
        <v>4</v>
      </c>
      <c r="F3361" t="s">
        <v>13937</v>
      </c>
      <c r="G3361" s="2" t="s">
        <v>7304</v>
      </c>
      <c r="H3361" t="s">
        <v>13553</v>
      </c>
    </row>
    <row r="3362" spans="1:8" x14ac:dyDescent="0.15">
      <c r="A3362">
        <v>3375</v>
      </c>
      <c r="B3362" t="s">
        <v>772</v>
      </c>
      <c r="C3362" t="s">
        <v>11175</v>
      </c>
      <c r="D3362" t="s">
        <v>329</v>
      </c>
      <c r="E3362" s="2">
        <v>4</v>
      </c>
      <c r="F3362" t="s">
        <v>13906</v>
      </c>
      <c r="G3362" s="2" t="s">
        <v>6710</v>
      </c>
      <c r="H3362" t="s">
        <v>13553</v>
      </c>
    </row>
    <row r="3363" spans="1:8" x14ac:dyDescent="0.15">
      <c r="A3363">
        <v>3376</v>
      </c>
      <c r="B3363" t="s">
        <v>773</v>
      </c>
      <c r="C3363" t="s">
        <v>11176</v>
      </c>
      <c r="D3363" t="s">
        <v>329</v>
      </c>
      <c r="E3363" s="2">
        <v>4</v>
      </c>
      <c r="F3363" t="s">
        <v>13940</v>
      </c>
      <c r="G3363" s="2" t="s">
        <v>7177</v>
      </c>
      <c r="H3363" t="s">
        <v>13553</v>
      </c>
    </row>
    <row r="3364" spans="1:8" x14ac:dyDescent="0.15">
      <c r="A3364">
        <v>3377</v>
      </c>
      <c r="B3364" t="s">
        <v>774</v>
      </c>
      <c r="C3364" t="s">
        <v>11177</v>
      </c>
      <c r="D3364" t="s">
        <v>329</v>
      </c>
      <c r="E3364" s="2">
        <v>4</v>
      </c>
      <c r="F3364" t="s">
        <v>13943</v>
      </c>
      <c r="G3364" s="2" t="s">
        <v>7469</v>
      </c>
      <c r="H3364" t="s">
        <v>13553</v>
      </c>
    </row>
    <row r="3365" spans="1:8" x14ac:dyDescent="0.15">
      <c r="A3365">
        <v>3378</v>
      </c>
      <c r="B3365" t="s">
        <v>4971</v>
      </c>
      <c r="C3365" t="s">
        <v>11178</v>
      </c>
      <c r="D3365" t="s">
        <v>329</v>
      </c>
      <c r="E3365" s="2">
        <v>3</v>
      </c>
      <c r="F3365" t="s">
        <v>13907</v>
      </c>
      <c r="G3365" s="2" t="s">
        <v>6683</v>
      </c>
      <c r="H3365" t="s">
        <v>13553</v>
      </c>
    </row>
    <row r="3366" spans="1:8" x14ac:dyDescent="0.15">
      <c r="A3366">
        <v>3379</v>
      </c>
      <c r="B3366" t="s">
        <v>2150</v>
      </c>
      <c r="C3366" t="s">
        <v>11179</v>
      </c>
      <c r="D3366" t="s">
        <v>329</v>
      </c>
      <c r="E3366" s="2">
        <v>3</v>
      </c>
      <c r="F3366" t="s">
        <v>13924</v>
      </c>
      <c r="G3366" s="2" t="s">
        <v>6959</v>
      </c>
      <c r="H3366" t="s">
        <v>13553</v>
      </c>
    </row>
    <row r="3367" spans="1:8" x14ac:dyDescent="0.15">
      <c r="A3367">
        <v>3380</v>
      </c>
      <c r="B3367" t="s">
        <v>2151</v>
      </c>
      <c r="C3367" t="s">
        <v>11180</v>
      </c>
      <c r="D3367" t="s">
        <v>329</v>
      </c>
      <c r="E3367" s="2">
        <v>3</v>
      </c>
      <c r="F3367" t="s">
        <v>13911</v>
      </c>
      <c r="G3367" s="2" t="s">
        <v>6626</v>
      </c>
      <c r="H3367" t="s">
        <v>13553</v>
      </c>
    </row>
    <row r="3368" spans="1:8" x14ac:dyDescent="0.15">
      <c r="A3368">
        <v>3381</v>
      </c>
      <c r="B3368" t="s">
        <v>2152</v>
      </c>
      <c r="C3368" t="s">
        <v>11181</v>
      </c>
      <c r="D3368" t="s">
        <v>329</v>
      </c>
      <c r="E3368" s="2">
        <v>3</v>
      </c>
      <c r="F3368" t="s">
        <v>13908</v>
      </c>
      <c r="G3368" s="2" t="s">
        <v>6411</v>
      </c>
      <c r="H3368" t="s">
        <v>13553</v>
      </c>
    </row>
    <row r="3369" spans="1:8" x14ac:dyDescent="0.15">
      <c r="A3369">
        <v>3382</v>
      </c>
      <c r="B3369" t="s">
        <v>2357</v>
      </c>
      <c r="C3369" t="s">
        <v>11182</v>
      </c>
      <c r="D3369" t="s">
        <v>329</v>
      </c>
      <c r="E3369" s="2">
        <v>3</v>
      </c>
      <c r="F3369" t="s">
        <v>13909</v>
      </c>
      <c r="G3369" s="2" t="s">
        <v>7438</v>
      </c>
      <c r="H3369" t="s">
        <v>13553</v>
      </c>
    </row>
    <row r="3370" spans="1:8" x14ac:dyDescent="0.15">
      <c r="A3370">
        <v>3383</v>
      </c>
      <c r="B3370" t="s">
        <v>2358</v>
      </c>
      <c r="C3370" t="s">
        <v>11183</v>
      </c>
      <c r="D3370" t="s">
        <v>329</v>
      </c>
      <c r="E3370" s="2">
        <v>3</v>
      </c>
      <c r="F3370" t="s">
        <v>13908</v>
      </c>
      <c r="G3370" s="2" t="s">
        <v>6723</v>
      </c>
      <c r="H3370" t="s">
        <v>13553</v>
      </c>
    </row>
    <row r="3371" spans="1:8" x14ac:dyDescent="0.15">
      <c r="A3371">
        <v>3384</v>
      </c>
      <c r="B3371" t="s">
        <v>2359</v>
      </c>
      <c r="C3371" t="s">
        <v>11184</v>
      </c>
      <c r="D3371" t="s">
        <v>329</v>
      </c>
      <c r="E3371" s="2">
        <v>3</v>
      </c>
      <c r="F3371" t="s">
        <v>13917</v>
      </c>
      <c r="G3371" s="2" t="s">
        <v>7025</v>
      </c>
      <c r="H3371" t="s">
        <v>13553</v>
      </c>
    </row>
    <row r="3372" spans="1:8" x14ac:dyDescent="0.15">
      <c r="A3372">
        <v>3385</v>
      </c>
      <c r="B3372" t="s">
        <v>3859</v>
      </c>
      <c r="C3372" t="s">
        <v>11185</v>
      </c>
      <c r="D3372" t="s">
        <v>329</v>
      </c>
      <c r="E3372" s="2">
        <v>2</v>
      </c>
      <c r="F3372" t="s">
        <v>13908</v>
      </c>
      <c r="G3372" s="2" t="s">
        <v>6544</v>
      </c>
      <c r="H3372" t="s">
        <v>13553</v>
      </c>
    </row>
    <row r="3373" spans="1:8" x14ac:dyDescent="0.15">
      <c r="A3373">
        <v>3386</v>
      </c>
      <c r="B3373" t="s">
        <v>3860</v>
      </c>
      <c r="C3373" t="s">
        <v>11186</v>
      </c>
      <c r="D3373" t="s">
        <v>329</v>
      </c>
      <c r="E3373" s="2">
        <v>2</v>
      </c>
      <c r="F3373" t="s">
        <v>13915</v>
      </c>
      <c r="G3373" s="2" t="s">
        <v>7441</v>
      </c>
      <c r="H3373" t="s">
        <v>13553</v>
      </c>
    </row>
    <row r="3374" spans="1:8" x14ac:dyDescent="0.15">
      <c r="A3374">
        <v>3387</v>
      </c>
      <c r="B3374" t="s">
        <v>3861</v>
      </c>
      <c r="C3374" t="s">
        <v>11187</v>
      </c>
      <c r="D3374" t="s">
        <v>329</v>
      </c>
      <c r="E3374" s="2">
        <v>2</v>
      </c>
      <c r="F3374" t="s">
        <v>13910</v>
      </c>
      <c r="G3374" s="2" t="s">
        <v>7489</v>
      </c>
      <c r="H3374" t="s">
        <v>13553</v>
      </c>
    </row>
    <row r="3375" spans="1:8" x14ac:dyDescent="0.15">
      <c r="A3375">
        <v>3388</v>
      </c>
      <c r="B3375" t="s">
        <v>3862</v>
      </c>
      <c r="C3375" t="s">
        <v>11188</v>
      </c>
      <c r="D3375" t="s">
        <v>329</v>
      </c>
      <c r="E3375" s="2">
        <v>2</v>
      </c>
      <c r="F3375" t="s">
        <v>13910</v>
      </c>
      <c r="G3375" s="2" t="s">
        <v>6426</v>
      </c>
      <c r="H3375" t="s">
        <v>13553</v>
      </c>
    </row>
    <row r="3376" spans="1:8" x14ac:dyDescent="0.15">
      <c r="A3376">
        <v>3389</v>
      </c>
      <c r="B3376" t="s">
        <v>3863</v>
      </c>
      <c r="C3376" t="s">
        <v>11189</v>
      </c>
      <c r="D3376" t="s">
        <v>329</v>
      </c>
      <c r="E3376" s="2">
        <v>2</v>
      </c>
      <c r="F3376" t="s">
        <v>13931</v>
      </c>
      <c r="G3376" s="2" t="s">
        <v>6416</v>
      </c>
      <c r="H3376" t="s">
        <v>13553</v>
      </c>
    </row>
    <row r="3377" spans="1:8" x14ac:dyDescent="0.15">
      <c r="A3377">
        <v>3390</v>
      </c>
      <c r="B3377" t="s">
        <v>3864</v>
      </c>
      <c r="C3377" t="s">
        <v>11190</v>
      </c>
      <c r="D3377" t="s">
        <v>329</v>
      </c>
      <c r="E3377" s="2">
        <v>2</v>
      </c>
      <c r="F3377" t="s">
        <v>13940</v>
      </c>
      <c r="G3377" s="2" t="s">
        <v>7057</v>
      </c>
      <c r="H3377" t="s">
        <v>13553</v>
      </c>
    </row>
    <row r="3378" spans="1:8" x14ac:dyDescent="0.15">
      <c r="A3378">
        <v>3391</v>
      </c>
      <c r="B3378" t="s">
        <v>3865</v>
      </c>
      <c r="C3378" t="s">
        <v>11191</v>
      </c>
      <c r="D3378" t="s">
        <v>329</v>
      </c>
      <c r="E3378" s="2">
        <v>2</v>
      </c>
      <c r="F3378" t="s">
        <v>13929</v>
      </c>
      <c r="G3378" s="2" t="s">
        <v>7292</v>
      </c>
      <c r="H3378" t="s">
        <v>13553</v>
      </c>
    </row>
    <row r="3379" spans="1:8" x14ac:dyDescent="0.15">
      <c r="A3379">
        <v>3392</v>
      </c>
      <c r="B3379" t="s">
        <v>4972</v>
      </c>
      <c r="C3379" t="s">
        <v>11192</v>
      </c>
      <c r="D3379" t="s">
        <v>329</v>
      </c>
      <c r="E3379" s="2">
        <v>2</v>
      </c>
      <c r="F3379" t="s">
        <v>13906</v>
      </c>
      <c r="G3379" s="2" t="s">
        <v>7453</v>
      </c>
      <c r="H3379" t="s">
        <v>13553</v>
      </c>
    </row>
    <row r="3380" spans="1:8" x14ac:dyDescent="0.15">
      <c r="A3380">
        <v>3393</v>
      </c>
      <c r="B3380" t="s">
        <v>750</v>
      </c>
      <c r="C3380" t="s">
        <v>11193</v>
      </c>
      <c r="D3380" t="s">
        <v>329</v>
      </c>
      <c r="E3380" s="2" t="s">
        <v>232</v>
      </c>
      <c r="F3380" t="s">
        <v>13921</v>
      </c>
      <c r="G3380" s="2" t="s">
        <v>6329</v>
      </c>
      <c r="H3380" t="s">
        <v>13553</v>
      </c>
    </row>
    <row r="3381" spans="1:8" x14ac:dyDescent="0.15">
      <c r="A3381">
        <v>3394</v>
      </c>
      <c r="B3381" t="s">
        <v>751</v>
      </c>
      <c r="C3381" t="s">
        <v>11194</v>
      </c>
      <c r="D3381" t="s">
        <v>329</v>
      </c>
      <c r="E3381" s="2" t="s">
        <v>232</v>
      </c>
      <c r="F3381" t="s">
        <v>13911</v>
      </c>
      <c r="G3381" s="2" t="s">
        <v>7578</v>
      </c>
      <c r="H3381" t="s">
        <v>13553</v>
      </c>
    </row>
    <row r="3382" spans="1:8" x14ac:dyDescent="0.15">
      <c r="A3382">
        <v>3395</v>
      </c>
      <c r="B3382" t="s">
        <v>752</v>
      </c>
      <c r="C3382" t="s">
        <v>11195</v>
      </c>
      <c r="D3382" t="s">
        <v>329</v>
      </c>
      <c r="E3382" s="2" t="s">
        <v>232</v>
      </c>
      <c r="F3382" t="s">
        <v>13934</v>
      </c>
      <c r="G3382" s="2" t="s">
        <v>7568</v>
      </c>
      <c r="H3382" t="s">
        <v>13553</v>
      </c>
    </row>
    <row r="3383" spans="1:8" x14ac:dyDescent="0.15">
      <c r="A3383">
        <v>3396</v>
      </c>
      <c r="B3383" t="s">
        <v>753</v>
      </c>
      <c r="C3383" t="s">
        <v>11196</v>
      </c>
      <c r="D3383" t="s">
        <v>329</v>
      </c>
      <c r="E3383" s="2" t="s">
        <v>232</v>
      </c>
      <c r="F3383" t="s">
        <v>13940</v>
      </c>
      <c r="G3383" s="2" t="s">
        <v>7316</v>
      </c>
      <c r="H3383" t="s">
        <v>13553</v>
      </c>
    </row>
    <row r="3384" spans="1:8" x14ac:dyDescent="0.15">
      <c r="A3384">
        <v>3397</v>
      </c>
      <c r="B3384" t="s">
        <v>754</v>
      </c>
      <c r="C3384" t="s">
        <v>11197</v>
      </c>
      <c r="D3384" t="s">
        <v>329</v>
      </c>
      <c r="E3384" s="2" t="s">
        <v>232</v>
      </c>
      <c r="F3384" t="s">
        <v>13922</v>
      </c>
      <c r="G3384" s="2" t="s">
        <v>6995</v>
      </c>
      <c r="H3384" t="s">
        <v>13553</v>
      </c>
    </row>
    <row r="3385" spans="1:8" x14ac:dyDescent="0.15">
      <c r="A3385">
        <v>3398</v>
      </c>
      <c r="B3385" t="s">
        <v>755</v>
      </c>
      <c r="C3385" t="s">
        <v>11198</v>
      </c>
      <c r="D3385" t="s">
        <v>329</v>
      </c>
      <c r="E3385" s="2" t="s">
        <v>232</v>
      </c>
      <c r="F3385" t="s">
        <v>13906</v>
      </c>
      <c r="G3385" s="2" t="s">
        <v>7539</v>
      </c>
      <c r="H3385" t="s">
        <v>13553</v>
      </c>
    </row>
    <row r="3386" spans="1:8" x14ac:dyDescent="0.15">
      <c r="A3386">
        <v>3399</v>
      </c>
      <c r="B3386" t="s">
        <v>4973</v>
      </c>
      <c r="C3386" t="s">
        <v>11199</v>
      </c>
      <c r="D3386" t="s">
        <v>329</v>
      </c>
      <c r="E3386" s="2" t="s">
        <v>232</v>
      </c>
      <c r="F3386" t="s">
        <v>13921</v>
      </c>
      <c r="G3386" s="2" t="s">
        <v>6710</v>
      </c>
      <c r="H3386" t="s">
        <v>13553</v>
      </c>
    </row>
    <row r="3387" spans="1:8" x14ac:dyDescent="0.15">
      <c r="A3387">
        <v>3400</v>
      </c>
      <c r="B3387" t="s">
        <v>756</v>
      </c>
      <c r="C3387" t="s">
        <v>11200</v>
      </c>
      <c r="D3387" t="s">
        <v>329</v>
      </c>
      <c r="E3387" s="2" t="s">
        <v>232</v>
      </c>
      <c r="F3387" t="s">
        <v>13948</v>
      </c>
      <c r="G3387" s="2" t="s">
        <v>6838</v>
      </c>
      <c r="H3387" t="s">
        <v>13553</v>
      </c>
    </row>
    <row r="3388" spans="1:8" x14ac:dyDescent="0.15">
      <c r="A3388">
        <v>3401</v>
      </c>
      <c r="B3388" t="s">
        <v>757</v>
      </c>
      <c r="C3388" t="s">
        <v>11201</v>
      </c>
      <c r="D3388" t="s">
        <v>329</v>
      </c>
      <c r="E3388" s="2" t="s">
        <v>232</v>
      </c>
      <c r="F3388" t="s">
        <v>13920</v>
      </c>
      <c r="G3388" s="2" t="s">
        <v>7376</v>
      </c>
      <c r="H3388" t="s">
        <v>13553</v>
      </c>
    </row>
    <row r="3389" spans="1:8" x14ac:dyDescent="0.15">
      <c r="A3389">
        <v>3402</v>
      </c>
      <c r="B3389" t="s">
        <v>3102</v>
      </c>
      <c r="C3389" t="s">
        <v>11202</v>
      </c>
      <c r="D3389" t="s">
        <v>329</v>
      </c>
      <c r="E3389" s="2" t="s">
        <v>232</v>
      </c>
      <c r="F3389" t="s">
        <v>13910</v>
      </c>
      <c r="G3389" s="2" t="s">
        <v>7217</v>
      </c>
      <c r="H3389" t="s">
        <v>13553</v>
      </c>
    </row>
    <row r="3390" spans="1:8" x14ac:dyDescent="0.15">
      <c r="A3390">
        <v>3403</v>
      </c>
      <c r="B3390" t="s">
        <v>758</v>
      </c>
      <c r="C3390" t="s">
        <v>11203</v>
      </c>
      <c r="D3390" t="s">
        <v>329</v>
      </c>
      <c r="E3390" s="2" t="s">
        <v>232</v>
      </c>
      <c r="F3390" t="s">
        <v>13921</v>
      </c>
      <c r="G3390" s="2" t="s">
        <v>6333</v>
      </c>
      <c r="H3390" t="s">
        <v>13553</v>
      </c>
    </row>
    <row r="3391" spans="1:8" x14ac:dyDescent="0.15">
      <c r="A3391">
        <v>3404</v>
      </c>
      <c r="B3391" t="s">
        <v>759</v>
      </c>
      <c r="C3391" t="s">
        <v>11204</v>
      </c>
      <c r="D3391" t="s">
        <v>329</v>
      </c>
      <c r="E3391" s="2" t="s">
        <v>232</v>
      </c>
      <c r="F3391" t="s">
        <v>13907</v>
      </c>
      <c r="G3391" s="2" t="s">
        <v>6374</v>
      </c>
      <c r="H3391" t="s">
        <v>13553</v>
      </c>
    </row>
    <row r="3392" spans="1:8" x14ac:dyDescent="0.15">
      <c r="A3392">
        <v>3405</v>
      </c>
      <c r="B3392" t="s">
        <v>760</v>
      </c>
      <c r="C3392" t="s">
        <v>11205</v>
      </c>
      <c r="D3392" t="s">
        <v>329</v>
      </c>
      <c r="E3392" s="2" t="s">
        <v>232</v>
      </c>
      <c r="F3392" t="s">
        <v>13907</v>
      </c>
      <c r="G3392" s="2" t="s">
        <v>6815</v>
      </c>
      <c r="H3392" t="s">
        <v>13553</v>
      </c>
    </row>
    <row r="3393" spans="1:8" x14ac:dyDescent="0.15">
      <c r="A3393">
        <v>3406</v>
      </c>
      <c r="B3393" t="s">
        <v>4974</v>
      </c>
      <c r="C3393" t="s">
        <v>11206</v>
      </c>
      <c r="D3393" t="s">
        <v>329</v>
      </c>
      <c r="E3393" s="2" t="s">
        <v>232</v>
      </c>
      <c r="F3393" t="s">
        <v>13907</v>
      </c>
      <c r="G3393" s="2" t="s">
        <v>7368</v>
      </c>
      <c r="H3393" t="s">
        <v>13553</v>
      </c>
    </row>
    <row r="3394" spans="1:8" x14ac:dyDescent="0.15">
      <c r="A3394">
        <v>3407</v>
      </c>
      <c r="B3394" t="s">
        <v>761</v>
      </c>
      <c r="C3394" t="s">
        <v>11207</v>
      </c>
      <c r="D3394" t="s">
        <v>329</v>
      </c>
      <c r="E3394" s="2" t="s">
        <v>232</v>
      </c>
      <c r="F3394" t="s">
        <v>13933</v>
      </c>
      <c r="G3394" s="2" t="s">
        <v>7087</v>
      </c>
      <c r="H3394" t="s">
        <v>13553</v>
      </c>
    </row>
    <row r="3395" spans="1:8" x14ac:dyDescent="0.15">
      <c r="A3395">
        <v>3408</v>
      </c>
      <c r="B3395" t="s">
        <v>762</v>
      </c>
      <c r="C3395" t="s">
        <v>11208</v>
      </c>
      <c r="D3395" t="s">
        <v>329</v>
      </c>
      <c r="E3395" s="2" t="s">
        <v>232</v>
      </c>
      <c r="F3395" t="s">
        <v>13947</v>
      </c>
      <c r="G3395" s="2" t="s">
        <v>7527</v>
      </c>
      <c r="H3395" t="s">
        <v>13553</v>
      </c>
    </row>
    <row r="3396" spans="1:8" x14ac:dyDescent="0.15">
      <c r="A3396">
        <v>3409</v>
      </c>
      <c r="B3396" t="s">
        <v>763</v>
      </c>
      <c r="C3396" t="s">
        <v>11209</v>
      </c>
      <c r="D3396" t="s">
        <v>329</v>
      </c>
      <c r="E3396" s="2" t="s">
        <v>232</v>
      </c>
      <c r="F3396" t="s">
        <v>13922</v>
      </c>
      <c r="G3396" s="2" t="s">
        <v>6382</v>
      </c>
      <c r="H3396" t="s">
        <v>13553</v>
      </c>
    </row>
    <row r="3397" spans="1:8" x14ac:dyDescent="0.15">
      <c r="A3397">
        <v>3410</v>
      </c>
      <c r="B3397" t="s">
        <v>2346</v>
      </c>
      <c r="C3397" t="s">
        <v>11210</v>
      </c>
      <c r="D3397" t="s">
        <v>329</v>
      </c>
      <c r="E3397" s="2" t="s">
        <v>231</v>
      </c>
      <c r="F3397" t="s">
        <v>13912</v>
      </c>
      <c r="G3397" s="2" t="s">
        <v>7146</v>
      </c>
      <c r="H3397" t="s">
        <v>13553</v>
      </c>
    </row>
    <row r="3398" spans="1:8" x14ac:dyDescent="0.15">
      <c r="A3398">
        <v>3411</v>
      </c>
      <c r="B3398" t="s">
        <v>2347</v>
      </c>
      <c r="C3398" t="s">
        <v>11211</v>
      </c>
      <c r="D3398" t="s">
        <v>329</v>
      </c>
      <c r="E3398" s="2" t="s">
        <v>231</v>
      </c>
      <c r="F3398" t="s">
        <v>13925</v>
      </c>
      <c r="G3398" s="2" t="s">
        <v>7185</v>
      </c>
      <c r="H3398" t="s">
        <v>13553</v>
      </c>
    </row>
    <row r="3399" spans="1:8" x14ac:dyDescent="0.15">
      <c r="A3399">
        <v>3412</v>
      </c>
      <c r="B3399" t="s">
        <v>2348</v>
      </c>
      <c r="C3399" t="s">
        <v>11212</v>
      </c>
      <c r="D3399" t="s">
        <v>329</v>
      </c>
      <c r="E3399" s="2" t="s">
        <v>231</v>
      </c>
      <c r="F3399" t="s">
        <v>13921</v>
      </c>
      <c r="G3399" s="2" t="s">
        <v>6276</v>
      </c>
      <c r="H3399" t="s">
        <v>13553</v>
      </c>
    </row>
    <row r="3400" spans="1:8" x14ac:dyDescent="0.15">
      <c r="A3400">
        <v>3413</v>
      </c>
      <c r="B3400" t="s">
        <v>2349</v>
      </c>
      <c r="C3400" t="s">
        <v>11213</v>
      </c>
      <c r="D3400" t="s">
        <v>329</v>
      </c>
      <c r="E3400" s="2" t="s">
        <v>231</v>
      </c>
      <c r="F3400" t="s">
        <v>13926</v>
      </c>
      <c r="G3400" s="2" t="s">
        <v>6408</v>
      </c>
      <c r="H3400" t="s">
        <v>13553</v>
      </c>
    </row>
    <row r="3401" spans="1:8" x14ac:dyDescent="0.15">
      <c r="A3401">
        <v>3414</v>
      </c>
      <c r="B3401" t="s">
        <v>2350</v>
      </c>
      <c r="C3401" t="s">
        <v>11214</v>
      </c>
      <c r="D3401" t="s">
        <v>329</v>
      </c>
      <c r="E3401" s="2" t="s">
        <v>231</v>
      </c>
      <c r="F3401" t="s">
        <v>13911</v>
      </c>
      <c r="G3401" s="2" t="s">
        <v>6396</v>
      </c>
      <c r="H3401" t="s">
        <v>13553</v>
      </c>
    </row>
    <row r="3402" spans="1:8" x14ac:dyDescent="0.15">
      <c r="A3402">
        <v>3415</v>
      </c>
      <c r="B3402" t="s">
        <v>2351</v>
      </c>
      <c r="C3402" t="s">
        <v>11215</v>
      </c>
      <c r="D3402" t="s">
        <v>329</v>
      </c>
      <c r="E3402" s="2" t="s">
        <v>231</v>
      </c>
      <c r="F3402" t="s">
        <v>13942</v>
      </c>
      <c r="G3402" s="2" t="s">
        <v>7612</v>
      </c>
      <c r="H3402" t="s">
        <v>13553</v>
      </c>
    </row>
    <row r="3403" spans="1:8" x14ac:dyDescent="0.15">
      <c r="A3403">
        <v>3416</v>
      </c>
      <c r="B3403" t="s">
        <v>2154</v>
      </c>
      <c r="C3403" t="s">
        <v>11216</v>
      </c>
      <c r="D3403" t="s">
        <v>329</v>
      </c>
      <c r="E3403" s="2" t="s">
        <v>231</v>
      </c>
      <c r="F3403" t="s">
        <v>27</v>
      </c>
      <c r="G3403" s="2" t="s">
        <v>6270</v>
      </c>
      <c r="H3403" t="s">
        <v>13553</v>
      </c>
    </row>
    <row r="3404" spans="1:8" x14ac:dyDescent="0.15">
      <c r="A3404">
        <v>3417</v>
      </c>
      <c r="B3404" t="s">
        <v>2352</v>
      </c>
      <c r="C3404" t="s">
        <v>11217</v>
      </c>
      <c r="D3404" t="s">
        <v>329</v>
      </c>
      <c r="E3404" s="2" t="s">
        <v>231</v>
      </c>
      <c r="F3404" t="s">
        <v>13913</v>
      </c>
      <c r="G3404" s="2" t="s">
        <v>7613</v>
      </c>
      <c r="H3404" t="s">
        <v>13553</v>
      </c>
    </row>
    <row r="3405" spans="1:8" x14ac:dyDescent="0.15">
      <c r="A3405">
        <v>3418</v>
      </c>
      <c r="B3405" t="s">
        <v>3103</v>
      </c>
      <c r="C3405" t="s">
        <v>11218</v>
      </c>
      <c r="D3405" t="s">
        <v>329</v>
      </c>
      <c r="E3405" s="2" t="s">
        <v>231</v>
      </c>
      <c r="F3405" t="s">
        <v>13906</v>
      </c>
      <c r="G3405" s="2" t="s">
        <v>6866</v>
      </c>
      <c r="H3405" t="s">
        <v>13553</v>
      </c>
    </row>
    <row r="3406" spans="1:8" x14ac:dyDescent="0.15">
      <c r="A3406">
        <v>3419</v>
      </c>
      <c r="B3406" t="s">
        <v>2155</v>
      </c>
      <c r="C3406" t="s">
        <v>11219</v>
      </c>
      <c r="D3406" t="s">
        <v>329</v>
      </c>
      <c r="E3406" s="2" t="s">
        <v>231</v>
      </c>
      <c r="F3406" t="s">
        <v>13914</v>
      </c>
      <c r="G3406" s="2" t="s">
        <v>7023</v>
      </c>
      <c r="H3406" t="s">
        <v>13553</v>
      </c>
    </row>
    <row r="3407" spans="1:8" x14ac:dyDescent="0.15">
      <c r="A3407">
        <v>3420</v>
      </c>
      <c r="B3407" t="s">
        <v>2353</v>
      </c>
      <c r="C3407" t="s">
        <v>11220</v>
      </c>
      <c r="D3407" t="s">
        <v>329</v>
      </c>
      <c r="E3407" s="2" t="s">
        <v>231</v>
      </c>
      <c r="F3407" t="s">
        <v>13939</v>
      </c>
      <c r="G3407" s="2" t="s">
        <v>6471</v>
      </c>
      <c r="H3407" t="s">
        <v>13553</v>
      </c>
    </row>
    <row r="3408" spans="1:8" x14ac:dyDescent="0.15">
      <c r="A3408">
        <v>3421</v>
      </c>
      <c r="B3408" t="s">
        <v>2354</v>
      </c>
      <c r="C3408" t="s">
        <v>11221</v>
      </c>
      <c r="D3408" t="s">
        <v>329</v>
      </c>
      <c r="E3408" s="2" t="s">
        <v>231</v>
      </c>
      <c r="F3408" t="s">
        <v>13921</v>
      </c>
      <c r="G3408" s="2" t="s">
        <v>7585</v>
      </c>
      <c r="H3408" t="s">
        <v>13553</v>
      </c>
    </row>
    <row r="3409" spans="1:8" x14ac:dyDescent="0.15">
      <c r="A3409">
        <v>3422</v>
      </c>
      <c r="B3409" t="s">
        <v>2355</v>
      </c>
      <c r="C3409" t="s">
        <v>11222</v>
      </c>
      <c r="D3409" t="s">
        <v>329</v>
      </c>
      <c r="E3409" s="2" t="s">
        <v>231</v>
      </c>
      <c r="F3409" t="s">
        <v>13911</v>
      </c>
      <c r="G3409" s="2" t="s">
        <v>6412</v>
      </c>
      <c r="H3409" t="s">
        <v>13553</v>
      </c>
    </row>
    <row r="3410" spans="1:8" x14ac:dyDescent="0.15">
      <c r="A3410">
        <v>3423</v>
      </c>
      <c r="B3410" t="s">
        <v>2356</v>
      </c>
      <c r="C3410" t="s">
        <v>11223</v>
      </c>
      <c r="D3410" t="s">
        <v>329</v>
      </c>
      <c r="E3410" s="2" t="s">
        <v>231</v>
      </c>
      <c r="F3410" t="s">
        <v>13933</v>
      </c>
      <c r="G3410" s="2" t="s">
        <v>7297</v>
      </c>
      <c r="H3410" t="s">
        <v>13553</v>
      </c>
    </row>
    <row r="3411" spans="1:8" x14ac:dyDescent="0.15">
      <c r="A3411">
        <v>3424</v>
      </c>
      <c r="B3411" t="s">
        <v>3842</v>
      </c>
      <c r="C3411" t="s">
        <v>11224</v>
      </c>
      <c r="D3411" t="s">
        <v>329</v>
      </c>
      <c r="E3411" s="2" t="s">
        <v>230</v>
      </c>
      <c r="F3411" t="s">
        <v>13927</v>
      </c>
      <c r="G3411" s="2" t="s">
        <v>6786</v>
      </c>
      <c r="H3411" t="s">
        <v>13553</v>
      </c>
    </row>
    <row r="3412" spans="1:8" x14ac:dyDescent="0.15">
      <c r="A3412">
        <v>3425</v>
      </c>
      <c r="B3412" t="s">
        <v>3843</v>
      </c>
      <c r="C3412" t="s">
        <v>11225</v>
      </c>
      <c r="D3412" t="s">
        <v>329</v>
      </c>
      <c r="E3412" s="2" t="s">
        <v>230</v>
      </c>
      <c r="F3412" t="s">
        <v>13950</v>
      </c>
      <c r="G3412" s="2" t="s">
        <v>6830</v>
      </c>
      <c r="H3412" t="s">
        <v>13553</v>
      </c>
    </row>
    <row r="3413" spans="1:8" x14ac:dyDescent="0.15">
      <c r="A3413">
        <v>3426</v>
      </c>
      <c r="B3413" t="s">
        <v>3844</v>
      </c>
      <c r="C3413" t="s">
        <v>11226</v>
      </c>
      <c r="D3413" t="s">
        <v>329</v>
      </c>
      <c r="E3413" s="2" t="s">
        <v>230</v>
      </c>
      <c r="F3413" t="s">
        <v>13948</v>
      </c>
      <c r="G3413" s="2" t="s">
        <v>6973</v>
      </c>
      <c r="H3413" t="s">
        <v>13553</v>
      </c>
    </row>
    <row r="3414" spans="1:8" x14ac:dyDescent="0.15">
      <c r="A3414">
        <v>3427</v>
      </c>
      <c r="B3414" t="s">
        <v>3845</v>
      </c>
      <c r="C3414" t="s">
        <v>11227</v>
      </c>
      <c r="D3414" t="s">
        <v>329</v>
      </c>
      <c r="E3414" s="2" t="s">
        <v>230</v>
      </c>
      <c r="F3414" t="s">
        <v>13908</v>
      </c>
      <c r="G3414" s="2" t="s">
        <v>7066</v>
      </c>
      <c r="H3414" t="s">
        <v>13553</v>
      </c>
    </row>
    <row r="3415" spans="1:8" x14ac:dyDescent="0.15">
      <c r="A3415">
        <v>3428</v>
      </c>
      <c r="B3415" t="s">
        <v>3846</v>
      </c>
      <c r="C3415" t="s">
        <v>11228</v>
      </c>
      <c r="D3415" t="s">
        <v>329</v>
      </c>
      <c r="E3415" s="2" t="s">
        <v>230</v>
      </c>
      <c r="F3415" t="s">
        <v>13938</v>
      </c>
      <c r="G3415" s="2" t="s">
        <v>7440</v>
      </c>
      <c r="H3415" t="s">
        <v>13553</v>
      </c>
    </row>
    <row r="3416" spans="1:8" x14ac:dyDescent="0.15">
      <c r="A3416">
        <v>3429</v>
      </c>
      <c r="B3416" t="s">
        <v>4975</v>
      </c>
      <c r="C3416" t="s">
        <v>11229</v>
      </c>
      <c r="D3416" t="s">
        <v>329</v>
      </c>
      <c r="E3416" s="2" t="s">
        <v>230</v>
      </c>
      <c r="F3416" t="s">
        <v>13933</v>
      </c>
      <c r="G3416" s="2" t="s">
        <v>7504</v>
      </c>
      <c r="H3416" t="s">
        <v>13553</v>
      </c>
    </row>
    <row r="3417" spans="1:8" x14ac:dyDescent="0.15">
      <c r="A3417">
        <v>3430</v>
      </c>
      <c r="B3417" t="s">
        <v>4976</v>
      </c>
      <c r="C3417" t="s">
        <v>11230</v>
      </c>
      <c r="D3417" t="s">
        <v>329</v>
      </c>
      <c r="E3417" s="2" t="s">
        <v>230</v>
      </c>
      <c r="F3417" t="s">
        <v>13906</v>
      </c>
      <c r="G3417" s="2" t="s">
        <v>6613</v>
      </c>
      <c r="H3417" t="s">
        <v>13553</v>
      </c>
    </row>
    <row r="3418" spans="1:8" x14ac:dyDescent="0.15">
      <c r="A3418">
        <v>3431</v>
      </c>
      <c r="B3418" t="s">
        <v>3847</v>
      </c>
      <c r="C3418" t="s">
        <v>11231</v>
      </c>
      <c r="D3418" t="s">
        <v>329</v>
      </c>
      <c r="E3418" s="2" t="s">
        <v>230</v>
      </c>
      <c r="F3418" t="s">
        <v>13943</v>
      </c>
      <c r="G3418" s="2" t="s">
        <v>6691</v>
      </c>
      <c r="H3418" t="s">
        <v>13553</v>
      </c>
    </row>
    <row r="3419" spans="1:8" x14ac:dyDescent="0.15">
      <c r="A3419">
        <v>3432</v>
      </c>
      <c r="B3419" t="s">
        <v>3848</v>
      </c>
      <c r="C3419" t="s">
        <v>11232</v>
      </c>
      <c r="D3419" t="s">
        <v>329</v>
      </c>
      <c r="E3419" s="2" t="s">
        <v>230</v>
      </c>
      <c r="F3419" t="s">
        <v>13928</v>
      </c>
      <c r="G3419" s="2" t="s">
        <v>6932</v>
      </c>
      <c r="H3419" t="s">
        <v>13553</v>
      </c>
    </row>
    <row r="3420" spans="1:8" x14ac:dyDescent="0.15">
      <c r="A3420">
        <v>3433</v>
      </c>
      <c r="B3420" t="s">
        <v>3849</v>
      </c>
      <c r="C3420" t="s">
        <v>11233</v>
      </c>
      <c r="D3420" t="s">
        <v>329</v>
      </c>
      <c r="E3420" s="2" t="s">
        <v>230</v>
      </c>
      <c r="F3420" t="s">
        <v>13917</v>
      </c>
      <c r="G3420" s="2" t="s">
        <v>6344</v>
      </c>
      <c r="H3420" t="s">
        <v>13553</v>
      </c>
    </row>
    <row r="3421" spans="1:8" x14ac:dyDescent="0.15">
      <c r="A3421">
        <v>3434</v>
      </c>
      <c r="B3421" t="s">
        <v>3850</v>
      </c>
      <c r="C3421" t="s">
        <v>11234</v>
      </c>
      <c r="D3421" t="s">
        <v>329</v>
      </c>
      <c r="E3421" s="2" t="s">
        <v>230</v>
      </c>
      <c r="F3421" t="s">
        <v>13908</v>
      </c>
      <c r="G3421" s="2" t="s">
        <v>6300</v>
      </c>
      <c r="H3421" t="s">
        <v>13553</v>
      </c>
    </row>
    <row r="3422" spans="1:8" x14ac:dyDescent="0.15">
      <c r="A3422">
        <v>3435</v>
      </c>
      <c r="B3422" t="s">
        <v>3852</v>
      </c>
      <c r="C3422" t="s">
        <v>11235</v>
      </c>
      <c r="D3422" t="s">
        <v>329</v>
      </c>
      <c r="E3422" s="2" t="s">
        <v>230</v>
      </c>
      <c r="F3422" t="s">
        <v>13915</v>
      </c>
      <c r="G3422" s="2" t="s">
        <v>7414</v>
      </c>
      <c r="H3422" t="s">
        <v>13553</v>
      </c>
    </row>
    <row r="3423" spans="1:8" x14ac:dyDescent="0.15">
      <c r="A3423">
        <v>3436</v>
      </c>
      <c r="B3423" t="s">
        <v>3853</v>
      </c>
      <c r="C3423" t="s">
        <v>11236</v>
      </c>
      <c r="D3423" t="s">
        <v>329</v>
      </c>
      <c r="E3423" s="2" t="s">
        <v>230</v>
      </c>
      <c r="F3423" t="s">
        <v>13915</v>
      </c>
      <c r="G3423" s="2" t="s">
        <v>6607</v>
      </c>
      <c r="H3423" t="s">
        <v>13553</v>
      </c>
    </row>
    <row r="3424" spans="1:8" x14ac:dyDescent="0.15">
      <c r="A3424">
        <v>3437</v>
      </c>
      <c r="B3424" t="s">
        <v>3854</v>
      </c>
      <c r="C3424" t="s">
        <v>11237</v>
      </c>
      <c r="D3424" t="s">
        <v>329</v>
      </c>
      <c r="E3424" s="2" t="s">
        <v>230</v>
      </c>
      <c r="F3424" t="s">
        <v>13915</v>
      </c>
      <c r="G3424" s="2" t="s">
        <v>7327</v>
      </c>
      <c r="H3424" t="s">
        <v>13553</v>
      </c>
    </row>
    <row r="3425" spans="1:8" x14ac:dyDescent="0.15">
      <c r="A3425">
        <v>3438</v>
      </c>
      <c r="B3425" t="s">
        <v>3855</v>
      </c>
      <c r="C3425" t="s">
        <v>11238</v>
      </c>
      <c r="D3425" t="s">
        <v>329</v>
      </c>
      <c r="E3425" s="2" t="s">
        <v>230</v>
      </c>
      <c r="F3425" t="s">
        <v>13939</v>
      </c>
      <c r="G3425" s="2" t="s">
        <v>6966</v>
      </c>
      <c r="H3425" t="s">
        <v>13553</v>
      </c>
    </row>
    <row r="3426" spans="1:8" x14ac:dyDescent="0.15">
      <c r="A3426">
        <v>3439</v>
      </c>
      <c r="B3426" t="s">
        <v>3856</v>
      </c>
      <c r="C3426" t="s">
        <v>11239</v>
      </c>
      <c r="D3426" t="s">
        <v>329</v>
      </c>
      <c r="E3426" s="2" t="s">
        <v>230</v>
      </c>
      <c r="F3426" t="s">
        <v>13932</v>
      </c>
      <c r="G3426" s="2" t="s">
        <v>7614</v>
      </c>
      <c r="H3426" t="s">
        <v>13553</v>
      </c>
    </row>
    <row r="3427" spans="1:8" x14ac:dyDescent="0.15">
      <c r="A3427">
        <v>3440</v>
      </c>
      <c r="B3427" t="s">
        <v>3857</v>
      </c>
      <c r="C3427" t="s">
        <v>11240</v>
      </c>
      <c r="D3427" t="s">
        <v>329</v>
      </c>
      <c r="E3427" s="2" t="s">
        <v>230</v>
      </c>
      <c r="F3427" t="s">
        <v>13917</v>
      </c>
      <c r="G3427" s="2" t="s">
        <v>6417</v>
      </c>
      <c r="H3427" t="s">
        <v>13553</v>
      </c>
    </row>
    <row r="3428" spans="1:8" x14ac:dyDescent="0.15">
      <c r="A3428">
        <v>3441</v>
      </c>
      <c r="B3428" t="s">
        <v>3858</v>
      </c>
      <c r="C3428" t="s">
        <v>11241</v>
      </c>
      <c r="D3428" t="s">
        <v>329</v>
      </c>
      <c r="E3428" s="2" t="s">
        <v>230</v>
      </c>
      <c r="F3428" t="s">
        <v>13941</v>
      </c>
      <c r="G3428" s="2" t="s">
        <v>6734</v>
      </c>
      <c r="H3428" t="s">
        <v>13553</v>
      </c>
    </row>
    <row r="3429" spans="1:8" x14ac:dyDescent="0.15">
      <c r="A3429">
        <v>3442</v>
      </c>
      <c r="B3429" t="s">
        <v>3110</v>
      </c>
      <c r="C3429" t="s">
        <v>11242</v>
      </c>
      <c r="D3429" t="s">
        <v>329</v>
      </c>
      <c r="E3429" s="2" t="s">
        <v>231</v>
      </c>
      <c r="F3429" t="s">
        <v>13907</v>
      </c>
      <c r="G3429" s="2" t="s">
        <v>6583</v>
      </c>
      <c r="H3429" t="s">
        <v>13553</v>
      </c>
    </row>
    <row r="3430" spans="1:8" x14ac:dyDescent="0.15">
      <c r="A3430">
        <v>3443</v>
      </c>
      <c r="B3430" t="s">
        <v>4977</v>
      </c>
      <c r="C3430" t="s">
        <v>11243</v>
      </c>
      <c r="D3430" t="s">
        <v>329</v>
      </c>
      <c r="E3430" s="2" t="s">
        <v>230</v>
      </c>
      <c r="F3430" t="s">
        <v>13921</v>
      </c>
      <c r="G3430" s="2" t="s">
        <v>6303</v>
      </c>
      <c r="H3430" t="s">
        <v>13553</v>
      </c>
    </row>
    <row r="3431" spans="1:8" x14ac:dyDescent="0.15">
      <c r="A3431">
        <v>3444</v>
      </c>
      <c r="B3431" t="s">
        <v>4978</v>
      </c>
      <c r="C3431" t="s">
        <v>11244</v>
      </c>
      <c r="D3431" t="s">
        <v>329</v>
      </c>
      <c r="E3431" s="2" t="s">
        <v>230</v>
      </c>
      <c r="F3431" t="s">
        <v>13906</v>
      </c>
      <c r="G3431" s="2" t="s">
        <v>7180</v>
      </c>
      <c r="H3431" t="s">
        <v>13553</v>
      </c>
    </row>
    <row r="3432" spans="1:8" x14ac:dyDescent="0.15">
      <c r="A3432">
        <v>3445</v>
      </c>
      <c r="B3432" t="s">
        <v>4979</v>
      </c>
      <c r="C3432" t="s">
        <v>11245</v>
      </c>
      <c r="D3432" t="s">
        <v>329</v>
      </c>
      <c r="E3432" s="2" t="s">
        <v>230</v>
      </c>
      <c r="F3432" t="s">
        <v>13910</v>
      </c>
      <c r="G3432" s="2" t="s">
        <v>7589</v>
      </c>
      <c r="H3432" t="s">
        <v>13553</v>
      </c>
    </row>
    <row r="3433" spans="1:8" x14ac:dyDescent="0.15">
      <c r="A3433">
        <v>3446</v>
      </c>
      <c r="B3433" t="s">
        <v>4980</v>
      </c>
      <c r="C3433" t="s">
        <v>11246</v>
      </c>
      <c r="D3433" t="s">
        <v>329</v>
      </c>
      <c r="E3433" s="2" t="s">
        <v>230</v>
      </c>
      <c r="F3433" t="s">
        <v>13906</v>
      </c>
      <c r="G3433" s="2" t="s">
        <v>6498</v>
      </c>
      <c r="H3433" t="s">
        <v>13553</v>
      </c>
    </row>
    <row r="3434" spans="1:8" x14ac:dyDescent="0.15">
      <c r="A3434">
        <v>3447</v>
      </c>
      <c r="B3434" t="s">
        <v>1350</v>
      </c>
      <c r="C3434" t="s">
        <v>11247</v>
      </c>
      <c r="D3434" t="s">
        <v>374</v>
      </c>
      <c r="E3434" s="2" t="s">
        <v>232</v>
      </c>
      <c r="F3434" t="s">
        <v>13909</v>
      </c>
      <c r="G3434" s="2" t="s">
        <v>6318</v>
      </c>
      <c r="H3434" t="s">
        <v>13553</v>
      </c>
    </row>
    <row r="3435" spans="1:8" x14ac:dyDescent="0.15">
      <c r="A3435">
        <v>3448</v>
      </c>
      <c r="B3435" t="s">
        <v>1351</v>
      </c>
      <c r="C3435" t="s">
        <v>11248</v>
      </c>
      <c r="D3435" t="s">
        <v>374</v>
      </c>
      <c r="E3435" s="2" t="s">
        <v>231</v>
      </c>
      <c r="F3435" t="s">
        <v>13909</v>
      </c>
      <c r="G3435" s="2" t="s">
        <v>7615</v>
      </c>
      <c r="H3435" t="s">
        <v>13553</v>
      </c>
    </row>
    <row r="3436" spans="1:8" x14ac:dyDescent="0.15">
      <c r="A3436">
        <v>3449</v>
      </c>
      <c r="B3436" t="s">
        <v>1352</v>
      </c>
      <c r="C3436" t="s">
        <v>11249</v>
      </c>
      <c r="D3436" t="s">
        <v>374</v>
      </c>
      <c r="E3436" s="2" t="s">
        <v>231</v>
      </c>
      <c r="F3436" t="s">
        <v>13909</v>
      </c>
      <c r="G3436" s="2" t="s">
        <v>7035</v>
      </c>
      <c r="H3436" t="s">
        <v>13553</v>
      </c>
    </row>
    <row r="3437" spans="1:8" x14ac:dyDescent="0.15">
      <c r="A3437">
        <v>3450</v>
      </c>
      <c r="B3437" t="s">
        <v>1353</v>
      </c>
      <c r="C3437" t="s">
        <v>11250</v>
      </c>
      <c r="D3437" t="s">
        <v>374</v>
      </c>
      <c r="E3437" s="2" t="s">
        <v>231</v>
      </c>
      <c r="F3437" t="s">
        <v>13909</v>
      </c>
      <c r="G3437" s="2" t="s">
        <v>6728</v>
      </c>
      <c r="H3437" t="s">
        <v>13553</v>
      </c>
    </row>
    <row r="3438" spans="1:8" x14ac:dyDescent="0.15">
      <c r="A3438">
        <v>3451</v>
      </c>
      <c r="B3438" t="s">
        <v>3587</v>
      </c>
      <c r="C3438" t="s">
        <v>11251</v>
      </c>
      <c r="D3438" t="s">
        <v>374</v>
      </c>
      <c r="E3438" s="2" t="s">
        <v>230</v>
      </c>
      <c r="F3438" t="s">
        <v>13909</v>
      </c>
      <c r="G3438" s="2" t="s">
        <v>6940</v>
      </c>
      <c r="H3438" t="s">
        <v>13553</v>
      </c>
    </row>
    <row r="3439" spans="1:8" x14ac:dyDescent="0.15">
      <c r="A3439">
        <v>3452</v>
      </c>
      <c r="B3439" t="s">
        <v>4981</v>
      </c>
      <c r="C3439" t="s">
        <v>11252</v>
      </c>
      <c r="D3439" t="s">
        <v>374</v>
      </c>
      <c r="E3439" s="2" t="s">
        <v>231</v>
      </c>
      <c r="F3439" t="s">
        <v>13909</v>
      </c>
      <c r="G3439" s="2" t="s">
        <v>7616</v>
      </c>
      <c r="H3439" t="s">
        <v>13553</v>
      </c>
    </row>
    <row r="3440" spans="1:8" x14ac:dyDescent="0.15">
      <c r="A3440">
        <v>3453</v>
      </c>
      <c r="B3440" t="s">
        <v>4982</v>
      </c>
      <c r="C3440" t="s">
        <v>11253</v>
      </c>
      <c r="D3440" t="s">
        <v>374</v>
      </c>
      <c r="E3440" s="2" t="s">
        <v>7855</v>
      </c>
      <c r="F3440" t="s">
        <v>13909</v>
      </c>
      <c r="G3440" s="2" t="s">
        <v>7617</v>
      </c>
      <c r="H3440" t="s">
        <v>13553</v>
      </c>
    </row>
    <row r="3441" spans="1:8" x14ac:dyDescent="0.15">
      <c r="A3441">
        <v>3454</v>
      </c>
      <c r="B3441" t="s">
        <v>4983</v>
      </c>
      <c r="C3441" t="s">
        <v>11254</v>
      </c>
      <c r="D3441" t="s">
        <v>374</v>
      </c>
      <c r="E3441" s="2" t="s">
        <v>7855</v>
      </c>
      <c r="F3441" t="s">
        <v>13909</v>
      </c>
      <c r="G3441" s="2" t="s">
        <v>7618</v>
      </c>
      <c r="H3441" t="s">
        <v>13553</v>
      </c>
    </row>
    <row r="3442" spans="1:8" x14ac:dyDescent="0.15">
      <c r="A3442">
        <v>3455</v>
      </c>
      <c r="B3442" t="s">
        <v>4984</v>
      </c>
      <c r="C3442" t="s">
        <v>11255</v>
      </c>
      <c r="D3442" t="s">
        <v>374</v>
      </c>
      <c r="E3442" s="2" t="s">
        <v>7855</v>
      </c>
      <c r="F3442" t="s">
        <v>13917</v>
      </c>
      <c r="G3442" s="2" t="s">
        <v>7619</v>
      </c>
      <c r="H3442" t="s">
        <v>13553</v>
      </c>
    </row>
    <row r="3443" spans="1:8" x14ac:dyDescent="0.15">
      <c r="A3443">
        <v>3456</v>
      </c>
      <c r="B3443" t="s">
        <v>4985</v>
      </c>
      <c r="C3443" t="s">
        <v>11256</v>
      </c>
      <c r="D3443" t="s">
        <v>374</v>
      </c>
      <c r="E3443" s="2" t="s">
        <v>7855</v>
      </c>
      <c r="F3443" t="s">
        <v>13921</v>
      </c>
      <c r="G3443" s="2" t="s">
        <v>6888</v>
      </c>
      <c r="H3443" t="s">
        <v>13553</v>
      </c>
    </row>
    <row r="3444" spans="1:8" x14ac:dyDescent="0.15">
      <c r="A3444">
        <v>3457</v>
      </c>
      <c r="B3444" t="s">
        <v>4986</v>
      </c>
      <c r="C3444" t="s">
        <v>11257</v>
      </c>
      <c r="D3444" t="s">
        <v>374</v>
      </c>
      <c r="E3444" s="2" t="s">
        <v>7855</v>
      </c>
      <c r="F3444" t="s">
        <v>13921</v>
      </c>
      <c r="G3444" s="2" t="s">
        <v>6362</v>
      </c>
      <c r="H3444" t="s">
        <v>13553</v>
      </c>
    </row>
    <row r="3445" spans="1:8" x14ac:dyDescent="0.15">
      <c r="A3445">
        <v>3458</v>
      </c>
      <c r="B3445" t="s">
        <v>4987</v>
      </c>
      <c r="C3445" t="s">
        <v>11258</v>
      </c>
      <c r="D3445" t="s">
        <v>374</v>
      </c>
      <c r="E3445" s="2" t="s">
        <v>7855</v>
      </c>
      <c r="F3445" t="s">
        <v>13909</v>
      </c>
      <c r="G3445" s="2" t="s">
        <v>7620</v>
      </c>
      <c r="H3445" t="s">
        <v>13553</v>
      </c>
    </row>
    <row r="3446" spans="1:8" x14ac:dyDescent="0.15">
      <c r="A3446">
        <v>3459</v>
      </c>
      <c r="B3446" t="s">
        <v>2009</v>
      </c>
      <c r="C3446" t="s">
        <v>11259</v>
      </c>
      <c r="D3446" t="s">
        <v>323</v>
      </c>
      <c r="E3446" s="2" t="s">
        <v>232</v>
      </c>
      <c r="F3446" t="s">
        <v>13917</v>
      </c>
      <c r="G3446" s="2">
        <v>980929</v>
      </c>
      <c r="H3446" t="s">
        <v>13553</v>
      </c>
    </row>
    <row r="3447" spans="1:8" x14ac:dyDescent="0.15">
      <c r="A3447">
        <v>3460</v>
      </c>
      <c r="B3447" t="s">
        <v>2010</v>
      </c>
      <c r="C3447" t="s">
        <v>11260</v>
      </c>
      <c r="D3447" t="s">
        <v>323</v>
      </c>
      <c r="E3447" s="2" t="s">
        <v>232</v>
      </c>
      <c r="F3447" t="s">
        <v>13912</v>
      </c>
      <c r="G3447" s="2">
        <v>980624</v>
      </c>
      <c r="H3447" t="s">
        <v>13553</v>
      </c>
    </row>
    <row r="3448" spans="1:8" x14ac:dyDescent="0.15">
      <c r="A3448">
        <v>3461</v>
      </c>
      <c r="B3448" t="s">
        <v>2011</v>
      </c>
      <c r="C3448" t="s">
        <v>11261</v>
      </c>
      <c r="D3448" t="s">
        <v>323</v>
      </c>
      <c r="E3448" s="2" t="s">
        <v>232</v>
      </c>
      <c r="F3448" t="s">
        <v>13910</v>
      </c>
      <c r="G3448" s="2">
        <v>990210</v>
      </c>
      <c r="H3448" t="s">
        <v>13553</v>
      </c>
    </row>
    <row r="3449" spans="1:8" x14ac:dyDescent="0.15">
      <c r="A3449">
        <v>3462</v>
      </c>
      <c r="B3449" t="s">
        <v>2012</v>
      </c>
      <c r="C3449" t="s">
        <v>11262</v>
      </c>
      <c r="D3449" t="s">
        <v>323</v>
      </c>
      <c r="E3449" s="2" t="s">
        <v>232</v>
      </c>
      <c r="F3449" t="s">
        <v>13907</v>
      </c>
      <c r="G3449" s="2">
        <v>980207</v>
      </c>
      <c r="H3449" t="s">
        <v>13553</v>
      </c>
    </row>
    <row r="3450" spans="1:8" x14ac:dyDescent="0.15">
      <c r="A3450">
        <v>3463</v>
      </c>
      <c r="B3450" t="s">
        <v>2013</v>
      </c>
      <c r="C3450" t="s">
        <v>9371</v>
      </c>
      <c r="D3450" t="s">
        <v>323</v>
      </c>
      <c r="E3450" s="2" t="s">
        <v>232</v>
      </c>
      <c r="F3450" t="s">
        <v>13907</v>
      </c>
      <c r="G3450" s="2">
        <v>980918</v>
      </c>
      <c r="H3450" t="s">
        <v>13553</v>
      </c>
    </row>
    <row r="3451" spans="1:8" x14ac:dyDescent="0.15">
      <c r="A3451">
        <v>3464</v>
      </c>
      <c r="B3451" t="s">
        <v>2014</v>
      </c>
      <c r="C3451" t="s">
        <v>8987</v>
      </c>
      <c r="D3451" t="s">
        <v>323</v>
      </c>
      <c r="E3451" s="2" t="s">
        <v>232</v>
      </c>
      <c r="F3451" t="s">
        <v>13907</v>
      </c>
      <c r="G3451" s="2">
        <v>990214</v>
      </c>
      <c r="H3451" t="s">
        <v>13553</v>
      </c>
    </row>
    <row r="3452" spans="1:8" x14ac:dyDescent="0.15">
      <c r="A3452">
        <v>3465</v>
      </c>
      <c r="B3452" t="s">
        <v>2015</v>
      </c>
      <c r="C3452" t="s">
        <v>11263</v>
      </c>
      <c r="D3452" t="s">
        <v>323</v>
      </c>
      <c r="E3452" s="2" t="s">
        <v>232</v>
      </c>
      <c r="F3452" t="s">
        <v>13922</v>
      </c>
      <c r="G3452" s="2">
        <v>970718</v>
      </c>
      <c r="H3452" t="s">
        <v>13553</v>
      </c>
    </row>
    <row r="3453" spans="1:8" x14ac:dyDescent="0.15">
      <c r="A3453">
        <v>3466</v>
      </c>
      <c r="B3453" t="s">
        <v>2016</v>
      </c>
      <c r="C3453" t="s">
        <v>9665</v>
      </c>
      <c r="D3453" t="s">
        <v>323</v>
      </c>
      <c r="E3453" s="2" t="s">
        <v>232</v>
      </c>
      <c r="F3453" t="s">
        <v>13917</v>
      </c>
      <c r="G3453" s="2">
        <v>980714</v>
      </c>
      <c r="H3453" t="s">
        <v>13553</v>
      </c>
    </row>
    <row r="3454" spans="1:8" x14ac:dyDescent="0.15">
      <c r="A3454">
        <v>3467</v>
      </c>
      <c r="B3454" t="s">
        <v>2017</v>
      </c>
      <c r="C3454" t="s">
        <v>11264</v>
      </c>
      <c r="D3454" t="s">
        <v>323</v>
      </c>
      <c r="E3454" s="2" t="s">
        <v>232</v>
      </c>
      <c r="F3454" t="s">
        <v>13906</v>
      </c>
      <c r="G3454" s="2">
        <v>990305</v>
      </c>
      <c r="H3454" t="s">
        <v>13553</v>
      </c>
    </row>
    <row r="3455" spans="1:8" x14ac:dyDescent="0.15">
      <c r="A3455">
        <v>3468</v>
      </c>
      <c r="B3455" t="s">
        <v>2018</v>
      </c>
      <c r="C3455" t="s">
        <v>11265</v>
      </c>
      <c r="D3455" t="s">
        <v>323</v>
      </c>
      <c r="E3455" s="2" t="s">
        <v>232</v>
      </c>
      <c r="F3455" t="s">
        <v>13907</v>
      </c>
      <c r="G3455" s="2">
        <v>980723</v>
      </c>
      <c r="H3455" t="s">
        <v>13553</v>
      </c>
    </row>
    <row r="3456" spans="1:8" x14ac:dyDescent="0.15">
      <c r="A3456">
        <v>3469</v>
      </c>
      <c r="B3456" t="s">
        <v>2019</v>
      </c>
      <c r="C3456" t="s">
        <v>11266</v>
      </c>
      <c r="D3456" t="s">
        <v>323</v>
      </c>
      <c r="E3456" s="2" t="s">
        <v>232</v>
      </c>
      <c r="F3456" t="s">
        <v>13910</v>
      </c>
      <c r="G3456" s="2">
        <v>980514</v>
      </c>
      <c r="H3456" t="s">
        <v>13553</v>
      </c>
    </row>
    <row r="3457" spans="1:8" x14ac:dyDescent="0.15">
      <c r="A3457">
        <v>3470</v>
      </c>
      <c r="B3457" t="s">
        <v>2020</v>
      </c>
      <c r="C3457" t="s">
        <v>11267</v>
      </c>
      <c r="D3457" t="s">
        <v>323</v>
      </c>
      <c r="E3457" s="2" t="s">
        <v>232</v>
      </c>
      <c r="F3457" t="s">
        <v>13918</v>
      </c>
      <c r="G3457" s="2">
        <v>981121</v>
      </c>
      <c r="H3457" t="s">
        <v>13553</v>
      </c>
    </row>
    <row r="3458" spans="1:8" x14ac:dyDescent="0.15">
      <c r="A3458">
        <v>3471</v>
      </c>
      <c r="B3458" t="s">
        <v>2021</v>
      </c>
      <c r="C3458" t="s">
        <v>11268</v>
      </c>
      <c r="D3458" t="s">
        <v>323</v>
      </c>
      <c r="E3458" s="2" t="s">
        <v>232</v>
      </c>
      <c r="F3458" t="s">
        <v>13907</v>
      </c>
      <c r="G3458" s="2">
        <v>980904</v>
      </c>
      <c r="H3458" t="s">
        <v>13553</v>
      </c>
    </row>
    <row r="3459" spans="1:8" x14ac:dyDescent="0.15">
      <c r="A3459">
        <v>3472</v>
      </c>
      <c r="B3459" t="s">
        <v>4988</v>
      </c>
      <c r="C3459" t="s">
        <v>11269</v>
      </c>
      <c r="D3459" t="s">
        <v>323</v>
      </c>
      <c r="E3459" s="2" t="s">
        <v>231</v>
      </c>
      <c r="F3459" t="s">
        <v>13934</v>
      </c>
      <c r="G3459" s="2">
        <v>980627</v>
      </c>
      <c r="H3459" t="s">
        <v>13553</v>
      </c>
    </row>
    <row r="3460" spans="1:8" x14ac:dyDescent="0.15">
      <c r="A3460">
        <v>3473</v>
      </c>
      <c r="B3460" t="s">
        <v>4989</v>
      </c>
      <c r="C3460" t="s">
        <v>11270</v>
      </c>
      <c r="D3460" t="s">
        <v>323</v>
      </c>
      <c r="E3460" s="2" t="s">
        <v>231</v>
      </c>
      <c r="F3460" t="s">
        <v>13911</v>
      </c>
      <c r="G3460" s="2">
        <v>990307</v>
      </c>
      <c r="H3460" t="s">
        <v>13553</v>
      </c>
    </row>
    <row r="3461" spans="1:8" x14ac:dyDescent="0.15">
      <c r="A3461">
        <v>3474</v>
      </c>
      <c r="B3461" t="s">
        <v>3510</v>
      </c>
      <c r="C3461" t="s">
        <v>11271</v>
      </c>
      <c r="D3461" t="s">
        <v>323</v>
      </c>
      <c r="E3461" s="2" t="s">
        <v>231</v>
      </c>
      <c r="F3461" t="s">
        <v>13921</v>
      </c>
      <c r="G3461" s="2">
        <v>990712</v>
      </c>
      <c r="H3461" t="s">
        <v>13553</v>
      </c>
    </row>
    <row r="3462" spans="1:8" x14ac:dyDescent="0.15">
      <c r="A3462">
        <v>3475</v>
      </c>
      <c r="B3462" t="s">
        <v>4990</v>
      </c>
      <c r="C3462" t="s">
        <v>11272</v>
      </c>
      <c r="D3462" t="s">
        <v>323</v>
      </c>
      <c r="E3462" s="2" t="s">
        <v>231</v>
      </c>
      <c r="F3462" t="s">
        <v>13922</v>
      </c>
      <c r="G3462" s="2">
        <v>981214</v>
      </c>
      <c r="H3462" t="s">
        <v>13553</v>
      </c>
    </row>
    <row r="3463" spans="1:8" x14ac:dyDescent="0.15">
      <c r="A3463">
        <v>3476</v>
      </c>
      <c r="B3463" t="s">
        <v>3511</v>
      </c>
      <c r="C3463" t="s">
        <v>11273</v>
      </c>
      <c r="D3463" t="s">
        <v>323</v>
      </c>
      <c r="E3463" s="2" t="s">
        <v>231</v>
      </c>
      <c r="F3463" t="s">
        <v>13914</v>
      </c>
      <c r="G3463" s="2">
        <v>990607</v>
      </c>
      <c r="H3463" t="s">
        <v>13553</v>
      </c>
    </row>
    <row r="3464" spans="1:8" x14ac:dyDescent="0.15">
      <c r="A3464">
        <v>3477</v>
      </c>
      <c r="B3464" t="s">
        <v>3512</v>
      </c>
      <c r="C3464" t="s">
        <v>11274</v>
      </c>
      <c r="D3464" t="s">
        <v>323</v>
      </c>
      <c r="E3464" s="2" t="s">
        <v>231</v>
      </c>
      <c r="F3464" t="s">
        <v>13920</v>
      </c>
      <c r="G3464" s="2">
        <v>990108</v>
      </c>
      <c r="H3464" t="s">
        <v>13553</v>
      </c>
    </row>
    <row r="3465" spans="1:8" x14ac:dyDescent="0.15">
      <c r="A3465">
        <v>3478</v>
      </c>
      <c r="B3465" t="s">
        <v>2723</v>
      </c>
      <c r="C3465" t="s">
        <v>11275</v>
      </c>
      <c r="D3465" t="s">
        <v>323</v>
      </c>
      <c r="E3465" s="2" t="s">
        <v>231</v>
      </c>
      <c r="F3465" t="s">
        <v>13918</v>
      </c>
      <c r="G3465" s="2">
        <v>991230</v>
      </c>
      <c r="H3465" t="s">
        <v>13553</v>
      </c>
    </row>
    <row r="3466" spans="1:8" x14ac:dyDescent="0.15">
      <c r="A3466">
        <v>3479</v>
      </c>
      <c r="B3466" t="s">
        <v>3513</v>
      </c>
      <c r="C3466" t="s">
        <v>11276</v>
      </c>
      <c r="D3466" t="s">
        <v>323</v>
      </c>
      <c r="E3466" s="2" t="s">
        <v>231</v>
      </c>
      <c r="F3466" t="s">
        <v>13935</v>
      </c>
      <c r="G3466" s="2">
        <v>980413</v>
      </c>
      <c r="H3466" t="s">
        <v>13553</v>
      </c>
    </row>
    <row r="3467" spans="1:8" x14ac:dyDescent="0.15">
      <c r="A3467">
        <v>3480</v>
      </c>
      <c r="B3467" t="s">
        <v>3514</v>
      </c>
      <c r="C3467" t="s">
        <v>11277</v>
      </c>
      <c r="D3467" t="s">
        <v>323</v>
      </c>
      <c r="E3467" s="2" t="s">
        <v>231</v>
      </c>
      <c r="F3467" t="s">
        <v>13907</v>
      </c>
      <c r="G3467" s="2">
        <v>980725</v>
      </c>
      <c r="H3467" t="s">
        <v>13553</v>
      </c>
    </row>
    <row r="3468" spans="1:8" x14ac:dyDescent="0.15">
      <c r="A3468">
        <v>3481</v>
      </c>
      <c r="B3468" t="s">
        <v>2196</v>
      </c>
      <c r="C3468" t="s">
        <v>11278</v>
      </c>
      <c r="D3468" t="s">
        <v>323</v>
      </c>
      <c r="E3468" s="2" t="s">
        <v>231</v>
      </c>
      <c r="F3468" t="s">
        <v>13910</v>
      </c>
      <c r="G3468" s="2" t="s">
        <v>7621</v>
      </c>
      <c r="H3468" t="s">
        <v>13553</v>
      </c>
    </row>
    <row r="3469" spans="1:8" x14ac:dyDescent="0.15">
      <c r="A3469">
        <v>3482</v>
      </c>
      <c r="B3469" t="s">
        <v>4176</v>
      </c>
      <c r="C3469" t="s">
        <v>11279</v>
      </c>
      <c r="D3469" t="s">
        <v>323</v>
      </c>
      <c r="E3469" s="2" t="s">
        <v>230</v>
      </c>
      <c r="F3469" t="s">
        <v>13906</v>
      </c>
      <c r="G3469" s="2" t="s">
        <v>7117</v>
      </c>
      <c r="H3469" t="s">
        <v>13553</v>
      </c>
    </row>
    <row r="3470" spans="1:8" x14ac:dyDescent="0.15">
      <c r="A3470">
        <v>3483</v>
      </c>
      <c r="B3470" t="s">
        <v>4991</v>
      </c>
      <c r="C3470" t="s">
        <v>11280</v>
      </c>
      <c r="D3470" t="s">
        <v>323</v>
      </c>
      <c r="E3470" s="2" t="s">
        <v>230</v>
      </c>
      <c r="F3470" t="s">
        <v>27</v>
      </c>
      <c r="G3470" s="2" t="s">
        <v>6326</v>
      </c>
      <c r="H3470" t="s">
        <v>13553</v>
      </c>
    </row>
    <row r="3471" spans="1:8" x14ac:dyDescent="0.15">
      <c r="A3471">
        <v>3484</v>
      </c>
      <c r="B3471" t="s">
        <v>4992</v>
      </c>
      <c r="C3471" t="s">
        <v>11281</v>
      </c>
      <c r="D3471" t="s">
        <v>323</v>
      </c>
      <c r="E3471" s="2" t="s">
        <v>230</v>
      </c>
      <c r="F3471" t="s">
        <v>13917</v>
      </c>
      <c r="G3471" s="2" t="s">
        <v>7504</v>
      </c>
      <c r="H3471" t="s">
        <v>13553</v>
      </c>
    </row>
    <row r="3472" spans="1:8" x14ac:dyDescent="0.15">
      <c r="A3472">
        <v>3485</v>
      </c>
      <c r="B3472" t="s">
        <v>4993</v>
      </c>
      <c r="C3472" t="s">
        <v>11282</v>
      </c>
      <c r="D3472" t="s">
        <v>323</v>
      </c>
      <c r="E3472" s="2" t="s">
        <v>230</v>
      </c>
      <c r="F3472" t="s">
        <v>13907</v>
      </c>
      <c r="G3472" s="2" t="s">
        <v>6686</v>
      </c>
      <c r="H3472" t="s">
        <v>13553</v>
      </c>
    </row>
    <row r="3473" spans="1:8" x14ac:dyDescent="0.15">
      <c r="A3473">
        <v>3486</v>
      </c>
      <c r="B3473" t="s">
        <v>4177</v>
      </c>
      <c r="C3473" t="s">
        <v>11283</v>
      </c>
      <c r="D3473" t="s">
        <v>323</v>
      </c>
      <c r="E3473" s="2" t="s">
        <v>230</v>
      </c>
      <c r="F3473" t="s">
        <v>13907</v>
      </c>
      <c r="G3473" s="2" t="s">
        <v>7473</v>
      </c>
      <c r="H3473" t="s">
        <v>13553</v>
      </c>
    </row>
    <row r="3474" spans="1:8" x14ac:dyDescent="0.15">
      <c r="A3474">
        <v>3487</v>
      </c>
      <c r="B3474" t="s">
        <v>4994</v>
      </c>
      <c r="C3474" t="s">
        <v>11284</v>
      </c>
      <c r="D3474" t="s">
        <v>323</v>
      </c>
      <c r="E3474" s="2" t="s">
        <v>230</v>
      </c>
      <c r="F3474" t="s">
        <v>13910</v>
      </c>
      <c r="G3474" s="2" t="s">
        <v>7284</v>
      </c>
      <c r="H3474" t="s">
        <v>13553</v>
      </c>
    </row>
    <row r="3475" spans="1:8" x14ac:dyDescent="0.15">
      <c r="A3475">
        <v>3488</v>
      </c>
      <c r="B3475" t="s">
        <v>4995</v>
      </c>
      <c r="C3475" t="s">
        <v>11285</v>
      </c>
      <c r="D3475" t="s">
        <v>323</v>
      </c>
      <c r="E3475" s="2" t="s">
        <v>230</v>
      </c>
      <c r="F3475" t="s">
        <v>13922</v>
      </c>
      <c r="G3475" s="2" t="s">
        <v>7011</v>
      </c>
      <c r="H3475" t="s">
        <v>13553</v>
      </c>
    </row>
    <row r="3476" spans="1:8" x14ac:dyDescent="0.15">
      <c r="A3476">
        <v>3489</v>
      </c>
      <c r="B3476" t="s">
        <v>1997</v>
      </c>
      <c r="C3476" t="s">
        <v>11286</v>
      </c>
      <c r="D3476" t="s">
        <v>402</v>
      </c>
      <c r="E3476" s="2" t="s">
        <v>232</v>
      </c>
      <c r="F3476" t="s">
        <v>13906</v>
      </c>
      <c r="G3476" s="2" t="s">
        <v>6850</v>
      </c>
      <c r="H3476" t="s">
        <v>13553</v>
      </c>
    </row>
    <row r="3477" spans="1:8" x14ac:dyDescent="0.15">
      <c r="A3477">
        <v>3490</v>
      </c>
      <c r="B3477" t="s">
        <v>1998</v>
      </c>
      <c r="C3477" t="s">
        <v>11287</v>
      </c>
      <c r="D3477" t="s">
        <v>402</v>
      </c>
      <c r="E3477" s="2" t="s">
        <v>232</v>
      </c>
      <c r="F3477" t="s">
        <v>13906</v>
      </c>
      <c r="G3477" s="2" t="s">
        <v>7580</v>
      </c>
      <c r="H3477" t="s">
        <v>13553</v>
      </c>
    </row>
    <row r="3478" spans="1:8" x14ac:dyDescent="0.15">
      <c r="A3478">
        <v>3491</v>
      </c>
      <c r="B3478" t="s">
        <v>1999</v>
      </c>
      <c r="C3478" t="s">
        <v>11288</v>
      </c>
      <c r="D3478" t="s">
        <v>402</v>
      </c>
      <c r="E3478" s="2" t="s">
        <v>232</v>
      </c>
      <c r="F3478" t="s">
        <v>13910</v>
      </c>
      <c r="G3478" s="2" t="s">
        <v>6623</v>
      </c>
      <c r="H3478" t="s">
        <v>13553</v>
      </c>
    </row>
    <row r="3479" spans="1:8" x14ac:dyDescent="0.15">
      <c r="A3479">
        <v>3492</v>
      </c>
      <c r="B3479" t="s">
        <v>2000</v>
      </c>
      <c r="C3479" t="s">
        <v>11289</v>
      </c>
      <c r="D3479" t="s">
        <v>402</v>
      </c>
      <c r="E3479" s="2" t="s">
        <v>232</v>
      </c>
      <c r="F3479" t="s">
        <v>13907</v>
      </c>
      <c r="G3479" s="2" t="s">
        <v>7217</v>
      </c>
      <c r="H3479" t="s">
        <v>13553</v>
      </c>
    </row>
    <row r="3480" spans="1:8" x14ac:dyDescent="0.15">
      <c r="A3480">
        <v>3493</v>
      </c>
      <c r="B3480" t="s">
        <v>2001</v>
      </c>
      <c r="C3480" t="s">
        <v>11290</v>
      </c>
      <c r="D3480" t="s">
        <v>402</v>
      </c>
      <c r="E3480" s="2" t="s">
        <v>232</v>
      </c>
      <c r="F3480" t="s">
        <v>13907</v>
      </c>
      <c r="G3480" s="2" t="s">
        <v>7622</v>
      </c>
      <c r="H3480" t="s">
        <v>13553</v>
      </c>
    </row>
    <row r="3481" spans="1:8" x14ac:dyDescent="0.15">
      <c r="A3481">
        <v>3494</v>
      </c>
      <c r="B3481" t="s">
        <v>2002</v>
      </c>
      <c r="C3481" t="s">
        <v>11291</v>
      </c>
      <c r="D3481" t="s">
        <v>402</v>
      </c>
      <c r="E3481" s="2" t="s">
        <v>232</v>
      </c>
      <c r="F3481" t="s">
        <v>13907</v>
      </c>
      <c r="G3481" s="2" t="s">
        <v>7623</v>
      </c>
      <c r="H3481" t="s">
        <v>13553</v>
      </c>
    </row>
    <row r="3482" spans="1:8" x14ac:dyDescent="0.15">
      <c r="A3482">
        <v>3495</v>
      </c>
      <c r="B3482" t="s">
        <v>2003</v>
      </c>
      <c r="C3482" t="s">
        <v>11292</v>
      </c>
      <c r="D3482" t="s">
        <v>402</v>
      </c>
      <c r="E3482" s="2" t="s">
        <v>232</v>
      </c>
      <c r="F3482" t="s">
        <v>13907</v>
      </c>
      <c r="G3482" s="2" t="s">
        <v>7624</v>
      </c>
      <c r="H3482" t="s">
        <v>13553</v>
      </c>
    </row>
    <row r="3483" spans="1:8" x14ac:dyDescent="0.15">
      <c r="A3483">
        <v>3496</v>
      </c>
      <c r="B3483" t="s">
        <v>2004</v>
      </c>
      <c r="C3483" t="s">
        <v>11293</v>
      </c>
      <c r="D3483" t="s">
        <v>402</v>
      </c>
      <c r="E3483" s="2" t="s">
        <v>232</v>
      </c>
      <c r="F3483" t="s">
        <v>13910</v>
      </c>
      <c r="G3483" s="2" t="s">
        <v>6706</v>
      </c>
      <c r="H3483" t="s">
        <v>13553</v>
      </c>
    </row>
    <row r="3484" spans="1:8" x14ac:dyDescent="0.15">
      <c r="A3484">
        <v>3497</v>
      </c>
      <c r="B3484" t="s">
        <v>2005</v>
      </c>
      <c r="C3484" t="s">
        <v>11294</v>
      </c>
      <c r="D3484" t="s">
        <v>402</v>
      </c>
      <c r="E3484" s="2" t="s">
        <v>232</v>
      </c>
      <c r="F3484" t="s">
        <v>13907</v>
      </c>
      <c r="G3484" s="2" t="s">
        <v>7032</v>
      </c>
      <c r="H3484" t="s">
        <v>13553</v>
      </c>
    </row>
    <row r="3485" spans="1:8" x14ac:dyDescent="0.15">
      <c r="A3485">
        <v>3498</v>
      </c>
      <c r="B3485" t="s">
        <v>2664</v>
      </c>
      <c r="C3485" t="s">
        <v>11295</v>
      </c>
      <c r="D3485" t="s">
        <v>402</v>
      </c>
      <c r="E3485" s="2" t="s">
        <v>231</v>
      </c>
      <c r="F3485" t="s">
        <v>13907</v>
      </c>
      <c r="G3485" s="2" t="s">
        <v>6926</v>
      </c>
      <c r="H3485" t="s">
        <v>13553</v>
      </c>
    </row>
    <row r="3486" spans="1:8" x14ac:dyDescent="0.15">
      <c r="A3486">
        <v>3499</v>
      </c>
      <c r="B3486" t="s">
        <v>3554</v>
      </c>
      <c r="C3486" t="s">
        <v>11296</v>
      </c>
      <c r="D3486" t="s">
        <v>402</v>
      </c>
      <c r="E3486" s="2" t="s">
        <v>231</v>
      </c>
      <c r="F3486" t="s">
        <v>13907</v>
      </c>
      <c r="G3486" s="2" t="s">
        <v>6490</v>
      </c>
      <c r="H3486" t="s">
        <v>13553</v>
      </c>
    </row>
    <row r="3487" spans="1:8" x14ac:dyDescent="0.15">
      <c r="A3487">
        <v>3500</v>
      </c>
      <c r="B3487" t="s">
        <v>3555</v>
      </c>
      <c r="C3487" t="s">
        <v>11297</v>
      </c>
      <c r="D3487" t="s">
        <v>402</v>
      </c>
      <c r="E3487" s="2" t="s">
        <v>231</v>
      </c>
      <c r="F3487" t="s">
        <v>13917</v>
      </c>
      <c r="G3487" s="2" t="s">
        <v>6930</v>
      </c>
      <c r="H3487" t="s">
        <v>13553</v>
      </c>
    </row>
    <row r="3488" spans="1:8" x14ac:dyDescent="0.15">
      <c r="A3488">
        <v>3501</v>
      </c>
      <c r="B3488" t="s">
        <v>3556</v>
      </c>
      <c r="C3488" t="s">
        <v>11298</v>
      </c>
      <c r="D3488" t="s">
        <v>402</v>
      </c>
      <c r="E3488" s="2" t="s">
        <v>231</v>
      </c>
      <c r="F3488" t="s">
        <v>13907</v>
      </c>
      <c r="G3488" s="2" t="s">
        <v>6626</v>
      </c>
      <c r="H3488" t="s">
        <v>13553</v>
      </c>
    </row>
    <row r="3489" spans="1:8" x14ac:dyDescent="0.15">
      <c r="A3489">
        <v>3502</v>
      </c>
      <c r="B3489" t="s">
        <v>3557</v>
      </c>
      <c r="C3489" t="s">
        <v>11299</v>
      </c>
      <c r="D3489" t="s">
        <v>402</v>
      </c>
      <c r="E3489" s="2" t="s">
        <v>231</v>
      </c>
      <c r="F3489" t="s">
        <v>13906</v>
      </c>
      <c r="G3489" s="2" t="s">
        <v>6923</v>
      </c>
      <c r="H3489" t="s">
        <v>13553</v>
      </c>
    </row>
    <row r="3490" spans="1:8" x14ac:dyDescent="0.15">
      <c r="A3490">
        <v>3503</v>
      </c>
      <c r="B3490" t="s">
        <v>3559</v>
      </c>
      <c r="C3490" t="s">
        <v>11300</v>
      </c>
      <c r="D3490" t="s">
        <v>402</v>
      </c>
      <c r="E3490" s="2" t="s">
        <v>231</v>
      </c>
      <c r="F3490" t="s">
        <v>13907</v>
      </c>
      <c r="G3490" s="2" t="s">
        <v>6627</v>
      </c>
      <c r="H3490" t="s">
        <v>13553</v>
      </c>
    </row>
    <row r="3491" spans="1:8" x14ac:dyDescent="0.15">
      <c r="A3491">
        <v>3504</v>
      </c>
      <c r="B3491" t="s">
        <v>4996</v>
      </c>
      <c r="C3491" t="s">
        <v>11301</v>
      </c>
      <c r="D3491" t="s">
        <v>402</v>
      </c>
      <c r="E3491" s="2" t="s">
        <v>230</v>
      </c>
      <c r="F3491" t="s">
        <v>13906</v>
      </c>
      <c r="G3491" s="2" t="s">
        <v>6701</v>
      </c>
      <c r="H3491" t="s">
        <v>13553</v>
      </c>
    </row>
    <row r="3492" spans="1:8" x14ac:dyDescent="0.15">
      <c r="A3492">
        <v>3505</v>
      </c>
      <c r="B3492" t="s">
        <v>4997</v>
      </c>
      <c r="C3492" t="s">
        <v>11302</v>
      </c>
      <c r="D3492" t="s">
        <v>402</v>
      </c>
      <c r="E3492" s="2" t="s">
        <v>230</v>
      </c>
      <c r="F3492" t="s">
        <v>13907</v>
      </c>
      <c r="G3492" s="2" t="s">
        <v>6275</v>
      </c>
      <c r="H3492" t="s">
        <v>13553</v>
      </c>
    </row>
    <row r="3493" spans="1:8" x14ac:dyDescent="0.15">
      <c r="A3493">
        <v>3506</v>
      </c>
      <c r="B3493" t="s">
        <v>4998</v>
      </c>
      <c r="C3493" t="s">
        <v>11303</v>
      </c>
      <c r="D3493" t="s">
        <v>402</v>
      </c>
      <c r="E3493" s="2" t="s">
        <v>230</v>
      </c>
      <c r="F3493" t="s">
        <v>13906</v>
      </c>
      <c r="G3493" s="2" t="s">
        <v>7464</v>
      </c>
      <c r="H3493" t="s">
        <v>13553</v>
      </c>
    </row>
    <row r="3494" spans="1:8" x14ac:dyDescent="0.15">
      <c r="A3494">
        <v>3507</v>
      </c>
      <c r="B3494" t="s">
        <v>4999</v>
      </c>
      <c r="C3494" t="s">
        <v>11304</v>
      </c>
      <c r="D3494" t="s">
        <v>402</v>
      </c>
      <c r="E3494" s="2" t="s">
        <v>230</v>
      </c>
      <c r="F3494" t="s">
        <v>13910</v>
      </c>
      <c r="G3494" s="2" t="s">
        <v>6844</v>
      </c>
      <c r="H3494" t="s">
        <v>13553</v>
      </c>
    </row>
    <row r="3495" spans="1:8" x14ac:dyDescent="0.15">
      <c r="A3495">
        <v>3508</v>
      </c>
      <c r="B3495" t="s">
        <v>5000</v>
      </c>
      <c r="C3495" t="s">
        <v>11305</v>
      </c>
      <c r="D3495" t="s">
        <v>402</v>
      </c>
      <c r="E3495" s="2" t="s">
        <v>230</v>
      </c>
      <c r="F3495" t="s">
        <v>13917</v>
      </c>
      <c r="G3495" s="2" t="s">
        <v>7403</v>
      </c>
      <c r="H3495" t="s">
        <v>13553</v>
      </c>
    </row>
    <row r="3496" spans="1:8" x14ac:dyDescent="0.15">
      <c r="A3496">
        <v>3509</v>
      </c>
      <c r="B3496" t="s">
        <v>3558</v>
      </c>
      <c r="C3496" t="s">
        <v>11306</v>
      </c>
      <c r="D3496" t="s">
        <v>402</v>
      </c>
      <c r="E3496" s="2" t="s">
        <v>231</v>
      </c>
      <c r="F3496" t="s">
        <v>13917</v>
      </c>
      <c r="G3496" s="2" t="s">
        <v>7272</v>
      </c>
      <c r="H3496" t="s">
        <v>13553</v>
      </c>
    </row>
    <row r="3497" spans="1:8" x14ac:dyDescent="0.15">
      <c r="A3497">
        <v>3510</v>
      </c>
      <c r="B3497" t="s">
        <v>2195</v>
      </c>
      <c r="C3497" t="s">
        <v>11307</v>
      </c>
      <c r="D3497" t="s">
        <v>2192</v>
      </c>
      <c r="E3497" s="2" t="s">
        <v>231</v>
      </c>
      <c r="F3497" t="s">
        <v>13909</v>
      </c>
      <c r="G3497" s="2" t="s">
        <v>7409</v>
      </c>
      <c r="H3497" t="s">
        <v>13553</v>
      </c>
    </row>
    <row r="3498" spans="1:8" x14ac:dyDescent="0.15">
      <c r="A3498">
        <v>3511</v>
      </c>
      <c r="B3498" t="s">
        <v>5001</v>
      </c>
      <c r="C3498" t="s">
        <v>11308</v>
      </c>
      <c r="D3498" t="s">
        <v>2192</v>
      </c>
      <c r="E3498" s="2" t="s">
        <v>230</v>
      </c>
      <c r="F3498" t="s">
        <v>13909</v>
      </c>
      <c r="G3498" s="2" t="s">
        <v>7000</v>
      </c>
      <c r="H3498" t="s">
        <v>13553</v>
      </c>
    </row>
    <row r="3499" spans="1:8" x14ac:dyDescent="0.15">
      <c r="A3499">
        <v>3512</v>
      </c>
      <c r="B3499" t="s">
        <v>2191</v>
      </c>
      <c r="C3499" t="s">
        <v>11309</v>
      </c>
      <c r="D3499" t="s">
        <v>2192</v>
      </c>
      <c r="E3499" s="2" t="s">
        <v>231</v>
      </c>
      <c r="F3499" t="s">
        <v>13909</v>
      </c>
      <c r="G3499" s="2" t="s">
        <v>7008</v>
      </c>
      <c r="H3499" t="s">
        <v>13553</v>
      </c>
    </row>
    <row r="3500" spans="1:8" x14ac:dyDescent="0.15">
      <c r="A3500">
        <v>3513</v>
      </c>
      <c r="B3500" t="s">
        <v>2194</v>
      </c>
      <c r="C3500" t="s">
        <v>11310</v>
      </c>
      <c r="D3500" t="s">
        <v>2192</v>
      </c>
      <c r="E3500" s="2" t="s">
        <v>231</v>
      </c>
      <c r="F3500" t="s">
        <v>13912</v>
      </c>
      <c r="G3500" s="2" t="s">
        <v>6670</v>
      </c>
      <c r="H3500" t="s">
        <v>13553</v>
      </c>
    </row>
    <row r="3501" spans="1:8" x14ac:dyDescent="0.15">
      <c r="A3501">
        <v>3514</v>
      </c>
      <c r="B3501" t="s">
        <v>2193</v>
      </c>
      <c r="C3501" t="s">
        <v>11311</v>
      </c>
      <c r="D3501" t="s">
        <v>2192</v>
      </c>
      <c r="E3501" s="2" t="s">
        <v>231</v>
      </c>
      <c r="F3501" t="s">
        <v>13909</v>
      </c>
      <c r="G3501" s="2" t="s">
        <v>6826</v>
      </c>
      <c r="H3501" t="s">
        <v>13553</v>
      </c>
    </row>
    <row r="3502" spans="1:8" x14ac:dyDescent="0.15">
      <c r="A3502">
        <v>3515</v>
      </c>
      <c r="B3502" t="s">
        <v>3467</v>
      </c>
      <c r="C3502" t="s">
        <v>11312</v>
      </c>
      <c r="D3502" t="s">
        <v>2192</v>
      </c>
      <c r="E3502" s="2" t="s">
        <v>231</v>
      </c>
      <c r="F3502" t="s">
        <v>13927</v>
      </c>
      <c r="G3502" s="2" t="s">
        <v>7144</v>
      </c>
      <c r="H3502" t="s">
        <v>13553</v>
      </c>
    </row>
    <row r="3503" spans="1:8" x14ac:dyDescent="0.15">
      <c r="A3503">
        <v>3516</v>
      </c>
      <c r="B3503" t="s">
        <v>3468</v>
      </c>
      <c r="C3503" t="s">
        <v>8940</v>
      </c>
      <c r="D3503" t="s">
        <v>2192</v>
      </c>
      <c r="E3503" s="2" t="s">
        <v>230</v>
      </c>
      <c r="F3503" t="s">
        <v>13917</v>
      </c>
      <c r="G3503" s="2" t="s">
        <v>7572</v>
      </c>
      <c r="H3503" t="s">
        <v>13553</v>
      </c>
    </row>
    <row r="3504" spans="1:8" x14ac:dyDescent="0.15">
      <c r="A3504">
        <v>3517</v>
      </c>
      <c r="B3504" t="s">
        <v>3469</v>
      </c>
      <c r="C3504" t="s">
        <v>11313</v>
      </c>
      <c r="D3504" t="s">
        <v>2192</v>
      </c>
      <c r="E3504" s="2" t="s">
        <v>230</v>
      </c>
      <c r="F3504" t="s">
        <v>13912</v>
      </c>
      <c r="G3504" s="2" t="s">
        <v>7515</v>
      </c>
      <c r="H3504" t="s">
        <v>13553</v>
      </c>
    </row>
    <row r="3505" spans="1:8" x14ac:dyDescent="0.15">
      <c r="A3505">
        <v>3518</v>
      </c>
      <c r="B3505" t="s">
        <v>3470</v>
      </c>
      <c r="C3505" t="s">
        <v>11314</v>
      </c>
      <c r="D3505" t="s">
        <v>2192</v>
      </c>
      <c r="E3505" s="2" t="s">
        <v>230</v>
      </c>
      <c r="F3505" t="s">
        <v>13912</v>
      </c>
      <c r="G3505" s="2" t="s">
        <v>6884</v>
      </c>
      <c r="H3505" t="s">
        <v>13553</v>
      </c>
    </row>
    <row r="3506" spans="1:8" x14ac:dyDescent="0.15">
      <c r="A3506">
        <v>3519</v>
      </c>
      <c r="B3506" t="s">
        <v>3471</v>
      </c>
      <c r="C3506" t="s">
        <v>11315</v>
      </c>
      <c r="D3506" t="s">
        <v>2192</v>
      </c>
      <c r="E3506" s="2" t="s">
        <v>230</v>
      </c>
      <c r="F3506" t="s">
        <v>13907</v>
      </c>
      <c r="G3506" s="2" t="s">
        <v>6692</v>
      </c>
      <c r="H3506" t="s">
        <v>13553</v>
      </c>
    </row>
    <row r="3507" spans="1:8" x14ac:dyDescent="0.15">
      <c r="A3507">
        <v>3520</v>
      </c>
      <c r="B3507" t="s">
        <v>3472</v>
      </c>
      <c r="C3507" t="s">
        <v>11316</v>
      </c>
      <c r="D3507" t="s">
        <v>2192</v>
      </c>
      <c r="E3507" s="2" t="s">
        <v>230</v>
      </c>
      <c r="F3507" t="s">
        <v>13933</v>
      </c>
      <c r="G3507" s="2" t="s">
        <v>7199</v>
      </c>
      <c r="H3507" t="s">
        <v>13553</v>
      </c>
    </row>
    <row r="3508" spans="1:8" x14ac:dyDescent="0.15">
      <c r="A3508">
        <v>3521</v>
      </c>
      <c r="B3508" t="s">
        <v>3473</v>
      </c>
      <c r="C3508" t="s">
        <v>11317</v>
      </c>
      <c r="D3508" t="s">
        <v>2192</v>
      </c>
      <c r="E3508" s="2" t="s">
        <v>230</v>
      </c>
      <c r="F3508" t="s">
        <v>13906</v>
      </c>
      <c r="G3508" s="2" t="s">
        <v>6932</v>
      </c>
      <c r="H3508" t="s">
        <v>13553</v>
      </c>
    </row>
    <row r="3509" spans="1:8" x14ac:dyDescent="0.15">
      <c r="A3509">
        <v>3522</v>
      </c>
      <c r="B3509" t="s">
        <v>3474</v>
      </c>
      <c r="C3509" t="s">
        <v>11318</v>
      </c>
      <c r="D3509" t="s">
        <v>2192</v>
      </c>
      <c r="E3509" s="2" t="s">
        <v>230</v>
      </c>
      <c r="F3509" t="s">
        <v>13939</v>
      </c>
      <c r="G3509" s="2" t="s">
        <v>6607</v>
      </c>
      <c r="H3509" t="s">
        <v>13553</v>
      </c>
    </row>
    <row r="3510" spans="1:8" x14ac:dyDescent="0.15">
      <c r="A3510">
        <v>3523</v>
      </c>
      <c r="B3510" t="s">
        <v>3475</v>
      </c>
      <c r="C3510" t="s">
        <v>11319</v>
      </c>
      <c r="D3510" t="s">
        <v>2192</v>
      </c>
      <c r="E3510" s="2" t="s">
        <v>230</v>
      </c>
      <c r="F3510" t="s">
        <v>13909</v>
      </c>
      <c r="G3510" s="2" t="s">
        <v>7625</v>
      </c>
      <c r="H3510" t="s">
        <v>13553</v>
      </c>
    </row>
    <row r="3511" spans="1:8" x14ac:dyDescent="0.15">
      <c r="A3511">
        <v>3524</v>
      </c>
      <c r="B3511" t="s">
        <v>3476</v>
      </c>
      <c r="C3511" t="s">
        <v>11320</v>
      </c>
      <c r="D3511" t="s">
        <v>2192</v>
      </c>
      <c r="E3511" s="2" t="s">
        <v>230</v>
      </c>
      <c r="F3511" t="s">
        <v>13931</v>
      </c>
      <c r="G3511" s="2" t="s">
        <v>6967</v>
      </c>
      <c r="H3511" t="s">
        <v>13553</v>
      </c>
    </row>
    <row r="3512" spans="1:8" x14ac:dyDescent="0.15">
      <c r="A3512">
        <v>3525</v>
      </c>
      <c r="B3512" t="s">
        <v>5002</v>
      </c>
      <c r="C3512" t="s">
        <v>11321</v>
      </c>
      <c r="D3512" t="s">
        <v>2192</v>
      </c>
      <c r="E3512" s="2" t="s">
        <v>230</v>
      </c>
      <c r="F3512" t="s">
        <v>13909</v>
      </c>
      <c r="G3512" s="2" t="s">
        <v>6828</v>
      </c>
      <c r="H3512" t="s">
        <v>13553</v>
      </c>
    </row>
    <row r="3513" spans="1:8" x14ac:dyDescent="0.15">
      <c r="A3513">
        <v>3526</v>
      </c>
      <c r="B3513" t="s">
        <v>5003</v>
      </c>
      <c r="C3513" t="s">
        <v>11322</v>
      </c>
      <c r="D3513" t="s">
        <v>2192</v>
      </c>
      <c r="E3513" s="2" t="s">
        <v>7855</v>
      </c>
      <c r="F3513" t="s">
        <v>13909</v>
      </c>
      <c r="G3513" s="2" t="s">
        <v>6943</v>
      </c>
      <c r="H3513" t="s">
        <v>13553</v>
      </c>
    </row>
    <row r="3514" spans="1:8" x14ac:dyDescent="0.15">
      <c r="A3514">
        <v>3527</v>
      </c>
      <c r="B3514" t="s">
        <v>5004</v>
      </c>
      <c r="C3514" t="s">
        <v>11323</v>
      </c>
      <c r="D3514" t="s">
        <v>2192</v>
      </c>
      <c r="E3514" s="2" t="s">
        <v>7855</v>
      </c>
      <c r="F3514" t="s">
        <v>13909</v>
      </c>
      <c r="G3514" s="2" t="s">
        <v>7102</v>
      </c>
      <c r="H3514" t="s">
        <v>13553</v>
      </c>
    </row>
    <row r="3515" spans="1:8" x14ac:dyDescent="0.15">
      <c r="A3515">
        <v>3528</v>
      </c>
      <c r="B3515" t="s">
        <v>5005</v>
      </c>
      <c r="C3515" t="s">
        <v>11324</v>
      </c>
      <c r="D3515" t="s">
        <v>2192</v>
      </c>
      <c r="E3515" s="2" t="s">
        <v>7855</v>
      </c>
      <c r="F3515" t="s">
        <v>13909</v>
      </c>
      <c r="G3515" s="2" t="s">
        <v>7521</v>
      </c>
      <c r="H3515" t="s">
        <v>13553</v>
      </c>
    </row>
    <row r="3516" spans="1:8" x14ac:dyDescent="0.15">
      <c r="A3516">
        <v>3529</v>
      </c>
      <c r="B3516" t="s">
        <v>5006</v>
      </c>
      <c r="C3516" t="s">
        <v>11325</v>
      </c>
      <c r="D3516" t="s">
        <v>2192</v>
      </c>
      <c r="E3516" s="2" t="s">
        <v>7855</v>
      </c>
      <c r="F3516" t="s">
        <v>13909</v>
      </c>
      <c r="G3516" s="2" t="s">
        <v>7421</v>
      </c>
      <c r="H3516" t="s">
        <v>13553</v>
      </c>
    </row>
    <row r="3517" spans="1:8" x14ac:dyDescent="0.15">
      <c r="A3517">
        <v>3530</v>
      </c>
      <c r="B3517" t="s">
        <v>5007</v>
      </c>
      <c r="C3517" t="s">
        <v>11326</v>
      </c>
      <c r="D3517" t="s">
        <v>2192</v>
      </c>
      <c r="E3517" s="2" t="s">
        <v>7855</v>
      </c>
      <c r="F3517" t="s">
        <v>13933</v>
      </c>
      <c r="G3517" s="2" t="s">
        <v>7429</v>
      </c>
      <c r="H3517" t="s">
        <v>13553</v>
      </c>
    </row>
    <row r="3518" spans="1:8" x14ac:dyDescent="0.15">
      <c r="A3518">
        <v>3531</v>
      </c>
      <c r="B3518" t="s">
        <v>5008</v>
      </c>
      <c r="C3518" t="s">
        <v>11327</v>
      </c>
      <c r="D3518" t="s">
        <v>2192</v>
      </c>
      <c r="E3518" s="2" t="s">
        <v>7855</v>
      </c>
      <c r="F3518" t="s">
        <v>13912</v>
      </c>
      <c r="G3518" s="2" t="s">
        <v>6456</v>
      </c>
      <c r="H3518" t="s">
        <v>13553</v>
      </c>
    </row>
    <row r="3519" spans="1:8" x14ac:dyDescent="0.15">
      <c r="A3519">
        <v>3532</v>
      </c>
      <c r="B3519" t="s">
        <v>5009</v>
      </c>
      <c r="C3519" t="s">
        <v>11328</v>
      </c>
      <c r="D3519" t="s">
        <v>2192</v>
      </c>
      <c r="E3519" s="2" t="s">
        <v>7855</v>
      </c>
      <c r="F3519" t="s">
        <v>13912</v>
      </c>
      <c r="G3519" s="2" t="s">
        <v>7626</v>
      </c>
      <c r="H3519" t="s">
        <v>13553</v>
      </c>
    </row>
    <row r="3520" spans="1:8" x14ac:dyDescent="0.15">
      <c r="A3520">
        <v>3533</v>
      </c>
      <c r="B3520" t="s">
        <v>5010</v>
      </c>
      <c r="C3520" t="s">
        <v>11329</v>
      </c>
      <c r="D3520" t="s">
        <v>2192</v>
      </c>
      <c r="E3520" s="2" t="s">
        <v>7855</v>
      </c>
      <c r="F3520" t="s">
        <v>13933</v>
      </c>
      <c r="G3520" s="2" t="s">
        <v>6515</v>
      </c>
      <c r="H3520" t="s">
        <v>13553</v>
      </c>
    </row>
    <row r="3521" spans="1:8" x14ac:dyDescent="0.15">
      <c r="A3521">
        <v>3534</v>
      </c>
      <c r="B3521" t="s">
        <v>5011</v>
      </c>
      <c r="C3521" t="s">
        <v>11330</v>
      </c>
      <c r="D3521" t="s">
        <v>2192</v>
      </c>
      <c r="E3521" s="2" t="s">
        <v>7855</v>
      </c>
      <c r="F3521" t="s">
        <v>13933</v>
      </c>
      <c r="G3521" s="2" t="s">
        <v>6797</v>
      </c>
      <c r="H3521" t="s">
        <v>13553</v>
      </c>
    </row>
    <row r="3522" spans="1:8" x14ac:dyDescent="0.15">
      <c r="A3522">
        <v>3535</v>
      </c>
      <c r="B3522" t="s">
        <v>5012</v>
      </c>
      <c r="C3522" t="s">
        <v>11331</v>
      </c>
      <c r="D3522" t="s">
        <v>2192</v>
      </c>
      <c r="E3522" s="2" t="s">
        <v>7855</v>
      </c>
      <c r="F3522" t="s">
        <v>13912</v>
      </c>
      <c r="G3522" s="2" t="s">
        <v>6805</v>
      </c>
      <c r="H3522" t="s">
        <v>13553</v>
      </c>
    </row>
    <row r="3523" spans="1:8" x14ac:dyDescent="0.15">
      <c r="A3523">
        <v>3536</v>
      </c>
      <c r="B3523" t="s">
        <v>5013</v>
      </c>
      <c r="C3523" t="s">
        <v>11332</v>
      </c>
      <c r="D3523" t="s">
        <v>2192</v>
      </c>
      <c r="E3523" s="2" t="s">
        <v>7855</v>
      </c>
      <c r="F3523" t="s">
        <v>13934</v>
      </c>
      <c r="G3523" s="2" t="s">
        <v>7627</v>
      </c>
      <c r="H3523" t="s">
        <v>13553</v>
      </c>
    </row>
    <row r="3524" spans="1:8" x14ac:dyDescent="0.15">
      <c r="A3524">
        <v>3537</v>
      </c>
      <c r="B3524" t="s">
        <v>4148</v>
      </c>
      <c r="C3524" t="s">
        <v>11333</v>
      </c>
      <c r="D3524" t="s">
        <v>395</v>
      </c>
      <c r="E3524" s="2" t="s">
        <v>230</v>
      </c>
      <c r="F3524" t="s">
        <v>13917</v>
      </c>
      <c r="G3524" s="2" t="s">
        <v>7259</v>
      </c>
      <c r="H3524" t="s">
        <v>13553</v>
      </c>
    </row>
    <row r="3525" spans="1:8" x14ac:dyDescent="0.15">
      <c r="A3525">
        <v>3538</v>
      </c>
      <c r="B3525" t="s">
        <v>4149</v>
      </c>
      <c r="C3525" t="s">
        <v>11334</v>
      </c>
      <c r="D3525" t="s">
        <v>395</v>
      </c>
      <c r="E3525" s="2" t="s">
        <v>230</v>
      </c>
      <c r="F3525" t="s">
        <v>13920</v>
      </c>
      <c r="G3525" s="2" t="s">
        <v>7628</v>
      </c>
      <c r="H3525" t="s">
        <v>13553</v>
      </c>
    </row>
    <row r="3526" spans="1:8" x14ac:dyDescent="0.15">
      <c r="A3526">
        <v>3539</v>
      </c>
      <c r="B3526" t="s">
        <v>5014</v>
      </c>
      <c r="C3526" t="s">
        <v>11335</v>
      </c>
      <c r="D3526" t="s">
        <v>395</v>
      </c>
      <c r="E3526" s="2" t="s">
        <v>230</v>
      </c>
      <c r="F3526" t="s">
        <v>13907</v>
      </c>
      <c r="G3526" s="2" t="s">
        <v>6584</v>
      </c>
      <c r="H3526" t="s">
        <v>13553</v>
      </c>
    </row>
    <row r="3527" spans="1:8" x14ac:dyDescent="0.15">
      <c r="A3527">
        <v>3540</v>
      </c>
      <c r="B3527" t="s">
        <v>5015</v>
      </c>
      <c r="C3527" t="s">
        <v>11336</v>
      </c>
      <c r="D3527" t="s">
        <v>395</v>
      </c>
      <c r="E3527" s="2" t="s">
        <v>230</v>
      </c>
      <c r="F3527" t="s">
        <v>13910</v>
      </c>
      <c r="G3527" s="2" t="s">
        <v>6687</v>
      </c>
      <c r="H3527" t="s">
        <v>13553</v>
      </c>
    </row>
    <row r="3528" spans="1:8" x14ac:dyDescent="0.15">
      <c r="A3528">
        <v>3541</v>
      </c>
      <c r="B3528" t="s">
        <v>5016</v>
      </c>
      <c r="C3528" t="s">
        <v>11337</v>
      </c>
      <c r="D3528" t="s">
        <v>395</v>
      </c>
      <c r="E3528" s="2" t="s">
        <v>230</v>
      </c>
      <c r="F3528" t="s">
        <v>13907</v>
      </c>
      <c r="G3528" s="2" t="s">
        <v>6704</v>
      </c>
      <c r="H3528" t="s">
        <v>13553</v>
      </c>
    </row>
    <row r="3529" spans="1:8" x14ac:dyDescent="0.15">
      <c r="A3529">
        <v>3542</v>
      </c>
      <c r="B3529" t="s">
        <v>4150</v>
      </c>
      <c r="C3529" t="s">
        <v>11338</v>
      </c>
      <c r="D3529" t="s">
        <v>395</v>
      </c>
      <c r="E3529" s="2" t="s">
        <v>230</v>
      </c>
      <c r="F3529" t="s">
        <v>13910</v>
      </c>
      <c r="G3529" s="2" t="s">
        <v>6311</v>
      </c>
      <c r="H3529" t="s">
        <v>13553</v>
      </c>
    </row>
    <row r="3530" spans="1:8" x14ac:dyDescent="0.15">
      <c r="A3530">
        <v>3543</v>
      </c>
      <c r="B3530" t="s">
        <v>5017</v>
      </c>
      <c r="C3530" t="s">
        <v>11339</v>
      </c>
      <c r="D3530" t="s">
        <v>395</v>
      </c>
      <c r="E3530" s="2" t="s">
        <v>230</v>
      </c>
      <c r="F3530" t="s">
        <v>13917</v>
      </c>
      <c r="G3530" s="2" t="s">
        <v>7616</v>
      </c>
      <c r="H3530" t="s">
        <v>13553</v>
      </c>
    </row>
    <row r="3531" spans="1:8" x14ac:dyDescent="0.15">
      <c r="A3531">
        <v>3544</v>
      </c>
      <c r="B3531" t="s">
        <v>4151</v>
      </c>
      <c r="C3531" t="s">
        <v>11340</v>
      </c>
      <c r="D3531" t="s">
        <v>395</v>
      </c>
      <c r="E3531" s="2" t="s">
        <v>230</v>
      </c>
      <c r="F3531" t="s">
        <v>13907</v>
      </c>
      <c r="G3531" s="2" t="s">
        <v>7056</v>
      </c>
      <c r="H3531" t="s">
        <v>13553</v>
      </c>
    </row>
    <row r="3532" spans="1:8" x14ac:dyDescent="0.15">
      <c r="A3532">
        <v>3545</v>
      </c>
      <c r="B3532" t="s">
        <v>5018</v>
      </c>
      <c r="C3532" t="s">
        <v>11341</v>
      </c>
      <c r="D3532" t="s">
        <v>395</v>
      </c>
      <c r="E3532" s="2" t="s">
        <v>230</v>
      </c>
      <c r="F3532" t="s">
        <v>13907</v>
      </c>
      <c r="G3532" s="2" t="s">
        <v>6647</v>
      </c>
      <c r="H3532" t="s">
        <v>13553</v>
      </c>
    </row>
    <row r="3533" spans="1:8" x14ac:dyDescent="0.15">
      <c r="A3533">
        <v>3546</v>
      </c>
      <c r="B3533" t="s">
        <v>2078</v>
      </c>
      <c r="C3533" t="s">
        <v>11342</v>
      </c>
      <c r="D3533" t="s">
        <v>395</v>
      </c>
      <c r="E3533" s="2" t="s">
        <v>231</v>
      </c>
      <c r="F3533" t="s">
        <v>13907</v>
      </c>
      <c r="G3533" s="2" t="s">
        <v>7361</v>
      </c>
      <c r="H3533" t="s">
        <v>13553</v>
      </c>
    </row>
    <row r="3534" spans="1:8" x14ac:dyDescent="0.15">
      <c r="A3534">
        <v>3547</v>
      </c>
      <c r="B3534" t="s">
        <v>3507</v>
      </c>
      <c r="C3534" t="s">
        <v>11343</v>
      </c>
      <c r="D3534" t="s">
        <v>395</v>
      </c>
      <c r="E3534" s="2" t="s">
        <v>231</v>
      </c>
      <c r="F3534" t="s">
        <v>13907</v>
      </c>
      <c r="G3534" s="2" t="s">
        <v>6807</v>
      </c>
      <c r="H3534" t="s">
        <v>13553</v>
      </c>
    </row>
    <row r="3535" spans="1:8" x14ac:dyDescent="0.15">
      <c r="A3535">
        <v>3548</v>
      </c>
      <c r="B3535" t="s">
        <v>5019</v>
      </c>
      <c r="C3535" t="s">
        <v>11344</v>
      </c>
      <c r="D3535" t="s">
        <v>395</v>
      </c>
      <c r="E3535" s="2" t="s">
        <v>231</v>
      </c>
      <c r="F3535" t="s">
        <v>13924</v>
      </c>
      <c r="G3535" s="2" t="s">
        <v>7321</v>
      </c>
      <c r="H3535" t="s">
        <v>13553</v>
      </c>
    </row>
    <row r="3536" spans="1:8" x14ac:dyDescent="0.15">
      <c r="A3536">
        <v>3549</v>
      </c>
      <c r="B3536" t="s">
        <v>2672</v>
      </c>
      <c r="C3536" t="s">
        <v>11345</v>
      </c>
      <c r="D3536" t="s">
        <v>395</v>
      </c>
      <c r="E3536" s="2" t="s">
        <v>231</v>
      </c>
      <c r="F3536" t="s">
        <v>13942</v>
      </c>
      <c r="G3536" s="2" t="s">
        <v>6339</v>
      </c>
      <c r="H3536" t="s">
        <v>13553</v>
      </c>
    </row>
    <row r="3537" spans="1:8" x14ac:dyDescent="0.15">
      <c r="A3537">
        <v>3550</v>
      </c>
      <c r="B3537" t="s">
        <v>3508</v>
      </c>
      <c r="C3537" t="s">
        <v>11346</v>
      </c>
      <c r="D3537" t="s">
        <v>395</v>
      </c>
      <c r="E3537" s="2" t="s">
        <v>231</v>
      </c>
      <c r="F3537" t="s">
        <v>13907</v>
      </c>
      <c r="G3537" s="2" t="s">
        <v>6338</v>
      </c>
      <c r="H3537" t="s">
        <v>13553</v>
      </c>
    </row>
    <row r="3538" spans="1:8" x14ac:dyDescent="0.15">
      <c r="A3538">
        <v>3551</v>
      </c>
      <c r="B3538" t="s">
        <v>2077</v>
      </c>
      <c r="C3538" t="s">
        <v>11347</v>
      </c>
      <c r="D3538" t="s">
        <v>395</v>
      </c>
      <c r="E3538" s="2" t="s">
        <v>232</v>
      </c>
      <c r="F3538" t="s">
        <v>13917</v>
      </c>
      <c r="G3538" s="2" t="s">
        <v>6317</v>
      </c>
      <c r="H3538" t="s">
        <v>13553</v>
      </c>
    </row>
    <row r="3539" spans="1:8" x14ac:dyDescent="0.15">
      <c r="A3539">
        <v>3552</v>
      </c>
      <c r="B3539" t="s">
        <v>2079</v>
      </c>
      <c r="C3539" t="s">
        <v>11348</v>
      </c>
      <c r="D3539" t="s">
        <v>395</v>
      </c>
      <c r="E3539" s="2" t="s">
        <v>232</v>
      </c>
      <c r="F3539" t="s">
        <v>13907</v>
      </c>
      <c r="G3539" s="2" t="s">
        <v>7629</v>
      </c>
      <c r="H3539" t="s">
        <v>13553</v>
      </c>
    </row>
    <row r="3540" spans="1:8" x14ac:dyDescent="0.15">
      <c r="A3540">
        <v>3553</v>
      </c>
      <c r="B3540" t="s">
        <v>2080</v>
      </c>
      <c r="C3540" t="s">
        <v>11349</v>
      </c>
      <c r="D3540" t="s">
        <v>395</v>
      </c>
      <c r="E3540" s="2" t="s">
        <v>232</v>
      </c>
      <c r="F3540" t="s">
        <v>13907</v>
      </c>
      <c r="G3540" s="2" t="s">
        <v>7630</v>
      </c>
      <c r="H3540" t="s">
        <v>13553</v>
      </c>
    </row>
    <row r="3541" spans="1:8" x14ac:dyDescent="0.15">
      <c r="A3541">
        <v>3554</v>
      </c>
      <c r="B3541" t="s">
        <v>313</v>
      </c>
      <c r="C3541" t="s">
        <v>11350</v>
      </c>
      <c r="D3541" t="s">
        <v>395</v>
      </c>
      <c r="E3541" s="2" t="s">
        <v>232</v>
      </c>
      <c r="F3541" t="s">
        <v>13932</v>
      </c>
      <c r="G3541" s="2" t="s">
        <v>6329</v>
      </c>
      <c r="H3541" t="s">
        <v>13553</v>
      </c>
    </row>
    <row r="3542" spans="1:8" x14ac:dyDescent="0.15">
      <c r="A3542">
        <v>3555</v>
      </c>
      <c r="B3542" t="s">
        <v>2081</v>
      </c>
      <c r="C3542" t="s">
        <v>11351</v>
      </c>
      <c r="D3542" t="s">
        <v>395</v>
      </c>
      <c r="E3542" s="2" t="s">
        <v>232</v>
      </c>
      <c r="F3542" t="s">
        <v>13939</v>
      </c>
      <c r="G3542" s="2" t="s">
        <v>7474</v>
      </c>
      <c r="H3542" t="s">
        <v>13553</v>
      </c>
    </row>
    <row r="3543" spans="1:8" x14ac:dyDescent="0.15">
      <c r="A3543">
        <v>3556</v>
      </c>
      <c r="B3543" t="s">
        <v>2082</v>
      </c>
      <c r="C3543" t="s">
        <v>11352</v>
      </c>
      <c r="D3543" t="s">
        <v>13578</v>
      </c>
      <c r="E3543" s="2" t="s">
        <v>67</v>
      </c>
      <c r="F3543" t="s">
        <v>13907</v>
      </c>
      <c r="G3543" s="2" t="s">
        <v>7631</v>
      </c>
      <c r="H3543" t="s">
        <v>13553</v>
      </c>
    </row>
    <row r="3544" spans="1:8" x14ac:dyDescent="0.15">
      <c r="A3544">
        <v>3557</v>
      </c>
      <c r="B3544" t="s">
        <v>2083</v>
      </c>
      <c r="C3544" t="s">
        <v>11353</v>
      </c>
      <c r="D3544" t="s">
        <v>13578</v>
      </c>
      <c r="E3544" s="2" t="s">
        <v>67</v>
      </c>
      <c r="F3544" t="s">
        <v>13921</v>
      </c>
      <c r="G3544" s="2" t="s">
        <v>7632</v>
      </c>
      <c r="H3544" t="s">
        <v>13553</v>
      </c>
    </row>
    <row r="3545" spans="1:8" x14ac:dyDescent="0.15">
      <c r="A3545">
        <v>3558</v>
      </c>
      <c r="B3545" t="s">
        <v>5020</v>
      </c>
      <c r="C3545" t="s">
        <v>11354</v>
      </c>
      <c r="D3545" t="s">
        <v>13578</v>
      </c>
      <c r="E3545" s="2" t="s">
        <v>70</v>
      </c>
      <c r="F3545" t="s">
        <v>13917</v>
      </c>
      <c r="G3545" s="2" t="s">
        <v>7633</v>
      </c>
      <c r="H3545" t="s">
        <v>13553</v>
      </c>
    </row>
    <row r="3546" spans="1:8" x14ac:dyDescent="0.15">
      <c r="A3546">
        <v>3559</v>
      </c>
      <c r="B3546" t="s">
        <v>5021</v>
      </c>
      <c r="C3546" t="s">
        <v>11355</v>
      </c>
      <c r="D3546" t="s">
        <v>13578</v>
      </c>
      <c r="E3546" s="2" t="s">
        <v>70</v>
      </c>
      <c r="F3546" t="s">
        <v>13907</v>
      </c>
      <c r="G3546" s="2" t="s">
        <v>7634</v>
      </c>
      <c r="H3546" t="s">
        <v>13553</v>
      </c>
    </row>
    <row r="3547" spans="1:8" x14ac:dyDescent="0.15">
      <c r="A3547">
        <v>3560</v>
      </c>
      <c r="B3547" t="s">
        <v>3516</v>
      </c>
      <c r="C3547" t="s">
        <v>11356</v>
      </c>
      <c r="D3547" t="s">
        <v>413</v>
      </c>
      <c r="E3547" s="2" t="s">
        <v>231</v>
      </c>
      <c r="F3547" t="s">
        <v>13907</v>
      </c>
      <c r="G3547" s="2" t="s">
        <v>6825</v>
      </c>
      <c r="H3547" t="s">
        <v>13553</v>
      </c>
    </row>
    <row r="3548" spans="1:8" x14ac:dyDescent="0.15">
      <c r="A3548">
        <v>3561</v>
      </c>
      <c r="B3548" t="s">
        <v>3515</v>
      </c>
      <c r="C3548" t="s">
        <v>11357</v>
      </c>
      <c r="D3548" t="s">
        <v>413</v>
      </c>
      <c r="E3548" s="2" t="s">
        <v>231</v>
      </c>
      <c r="F3548" t="s">
        <v>13907</v>
      </c>
      <c r="G3548" s="2" t="s">
        <v>6680</v>
      </c>
      <c r="H3548" t="s">
        <v>13553</v>
      </c>
    </row>
    <row r="3549" spans="1:8" x14ac:dyDescent="0.15">
      <c r="A3549">
        <v>3562</v>
      </c>
      <c r="B3549" t="s">
        <v>3517</v>
      </c>
      <c r="C3549" t="s">
        <v>11358</v>
      </c>
      <c r="D3549" t="s">
        <v>413</v>
      </c>
      <c r="E3549" s="2" t="s">
        <v>231</v>
      </c>
      <c r="F3549" t="s">
        <v>13907</v>
      </c>
      <c r="G3549" s="2" t="s">
        <v>7635</v>
      </c>
      <c r="H3549" t="s">
        <v>13553</v>
      </c>
    </row>
    <row r="3550" spans="1:8" x14ac:dyDescent="0.15">
      <c r="A3550">
        <v>3563</v>
      </c>
      <c r="B3550" t="s">
        <v>2667</v>
      </c>
      <c r="C3550" t="s">
        <v>11359</v>
      </c>
      <c r="D3550" t="s">
        <v>413</v>
      </c>
      <c r="E3550" s="2" t="s">
        <v>231</v>
      </c>
      <c r="F3550" t="s">
        <v>13908</v>
      </c>
      <c r="G3550" s="2" t="s">
        <v>6411</v>
      </c>
      <c r="H3550" t="s">
        <v>13553</v>
      </c>
    </row>
    <row r="3551" spans="1:8" x14ac:dyDescent="0.15">
      <c r="A3551">
        <v>3564</v>
      </c>
      <c r="B3551" t="s">
        <v>5022</v>
      </c>
      <c r="C3551" t="s">
        <v>11360</v>
      </c>
      <c r="D3551" t="s">
        <v>413</v>
      </c>
      <c r="E3551" s="2" t="s">
        <v>230</v>
      </c>
      <c r="F3551" t="s">
        <v>13907</v>
      </c>
      <c r="G3551" s="2" t="s">
        <v>6597</v>
      </c>
      <c r="H3551" t="s">
        <v>13553</v>
      </c>
    </row>
    <row r="3552" spans="1:8" x14ac:dyDescent="0.15">
      <c r="A3552">
        <v>3565</v>
      </c>
      <c r="B3552" t="s">
        <v>5023</v>
      </c>
      <c r="C3552" t="s">
        <v>11361</v>
      </c>
      <c r="D3552" t="s">
        <v>413</v>
      </c>
      <c r="E3552" s="2" t="s">
        <v>230</v>
      </c>
      <c r="F3552" t="s">
        <v>13919</v>
      </c>
      <c r="G3552" s="2" t="s">
        <v>6294</v>
      </c>
      <c r="H3552" t="s">
        <v>13553</v>
      </c>
    </row>
    <row r="3553" spans="1:8" x14ac:dyDescent="0.15">
      <c r="A3553">
        <v>3566</v>
      </c>
      <c r="B3553" t="s">
        <v>5024</v>
      </c>
      <c r="C3553" t="s">
        <v>11362</v>
      </c>
      <c r="D3553" t="s">
        <v>413</v>
      </c>
      <c r="E3553" s="2" t="s">
        <v>230</v>
      </c>
      <c r="F3553" t="s">
        <v>13907</v>
      </c>
      <c r="G3553" s="2" t="s">
        <v>7065</v>
      </c>
      <c r="H3553" t="s">
        <v>13553</v>
      </c>
    </row>
    <row r="3554" spans="1:8" x14ac:dyDescent="0.15">
      <c r="A3554">
        <v>3567</v>
      </c>
      <c r="B3554" t="s">
        <v>5025</v>
      </c>
      <c r="C3554" t="s">
        <v>11363</v>
      </c>
      <c r="D3554" t="s">
        <v>413</v>
      </c>
      <c r="E3554" s="2" t="s">
        <v>230</v>
      </c>
      <c r="F3554" t="s">
        <v>13907</v>
      </c>
      <c r="G3554" s="2" t="s">
        <v>7062</v>
      </c>
      <c r="H3554" t="s">
        <v>13553</v>
      </c>
    </row>
    <row r="3555" spans="1:8" x14ac:dyDescent="0.15">
      <c r="A3555">
        <v>3568</v>
      </c>
      <c r="B3555" t="s">
        <v>5026</v>
      </c>
      <c r="C3555" t="s">
        <v>11364</v>
      </c>
      <c r="D3555" t="s">
        <v>413</v>
      </c>
      <c r="E3555" s="2" t="s">
        <v>230</v>
      </c>
      <c r="F3555" t="s">
        <v>13906</v>
      </c>
      <c r="G3555" s="2" t="s">
        <v>6646</v>
      </c>
      <c r="H3555" t="s">
        <v>13553</v>
      </c>
    </row>
    <row r="3556" spans="1:8" x14ac:dyDescent="0.15">
      <c r="A3556">
        <v>3569</v>
      </c>
      <c r="B3556" t="s">
        <v>5027</v>
      </c>
      <c r="C3556" t="s">
        <v>11365</v>
      </c>
      <c r="D3556" t="s">
        <v>413</v>
      </c>
      <c r="E3556" s="2" t="s">
        <v>230</v>
      </c>
      <c r="F3556" t="s">
        <v>13907</v>
      </c>
      <c r="G3556" s="2" t="s">
        <v>6928</v>
      </c>
      <c r="H3556" t="s">
        <v>13553</v>
      </c>
    </row>
    <row r="3557" spans="1:8" x14ac:dyDescent="0.15">
      <c r="A3557">
        <v>3570</v>
      </c>
      <c r="B3557" t="s">
        <v>5028</v>
      </c>
      <c r="C3557" t="s">
        <v>11366</v>
      </c>
      <c r="D3557" t="s">
        <v>413</v>
      </c>
      <c r="E3557" s="2" t="s">
        <v>230</v>
      </c>
      <c r="F3557" t="s">
        <v>13907</v>
      </c>
      <c r="G3557" s="2" t="s">
        <v>7636</v>
      </c>
      <c r="H3557" t="s">
        <v>13553</v>
      </c>
    </row>
    <row r="3558" spans="1:8" x14ac:dyDescent="0.15">
      <c r="A3558">
        <v>3571</v>
      </c>
      <c r="B3558" t="s">
        <v>5029</v>
      </c>
      <c r="C3558" t="s">
        <v>11367</v>
      </c>
      <c r="D3558" t="s">
        <v>413</v>
      </c>
      <c r="E3558" s="2" t="s">
        <v>232</v>
      </c>
      <c r="F3558" t="s">
        <v>13917</v>
      </c>
      <c r="G3558" s="2" t="s">
        <v>7637</v>
      </c>
      <c r="H3558" t="s">
        <v>13553</v>
      </c>
    </row>
    <row r="3559" spans="1:8" x14ac:dyDescent="0.15">
      <c r="A3559">
        <v>3572</v>
      </c>
      <c r="B3559" t="s">
        <v>2132</v>
      </c>
      <c r="C3559" t="s">
        <v>11368</v>
      </c>
      <c r="D3559" t="s">
        <v>405</v>
      </c>
      <c r="E3559" s="2" t="s">
        <v>232</v>
      </c>
      <c r="F3559" t="s">
        <v>13906</v>
      </c>
      <c r="G3559" s="2" t="s">
        <v>7600</v>
      </c>
      <c r="H3559" t="s">
        <v>13553</v>
      </c>
    </row>
    <row r="3560" spans="1:8" x14ac:dyDescent="0.15">
      <c r="A3560">
        <v>3573</v>
      </c>
      <c r="B3560" t="s">
        <v>3580</v>
      </c>
      <c r="C3560" t="s">
        <v>11369</v>
      </c>
      <c r="D3560" t="s">
        <v>405</v>
      </c>
      <c r="E3560" s="2" t="s">
        <v>231</v>
      </c>
      <c r="F3560" t="s">
        <v>13906</v>
      </c>
      <c r="G3560" s="2" t="s">
        <v>7321</v>
      </c>
      <c r="H3560" t="s">
        <v>13553</v>
      </c>
    </row>
    <row r="3561" spans="1:8" x14ac:dyDescent="0.15">
      <c r="A3561">
        <v>3574</v>
      </c>
      <c r="B3561" t="s">
        <v>5030</v>
      </c>
      <c r="C3561" t="s">
        <v>11370</v>
      </c>
      <c r="D3561" t="s">
        <v>405</v>
      </c>
      <c r="E3561" s="2" t="s">
        <v>231</v>
      </c>
      <c r="F3561" t="s">
        <v>13917</v>
      </c>
      <c r="G3561" s="2">
        <v>990929</v>
      </c>
      <c r="H3561" t="s">
        <v>13553</v>
      </c>
    </row>
    <row r="3562" spans="1:8" x14ac:dyDescent="0.15">
      <c r="A3562">
        <v>3575</v>
      </c>
      <c r="B3562" t="s">
        <v>3581</v>
      </c>
      <c r="C3562" t="s">
        <v>11061</v>
      </c>
      <c r="D3562" t="s">
        <v>405</v>
      </c>
      <c r="E3562" s="2" t="s">
        <v>231</v>
      </c>
      <c r="F3562" t="s">
        <v>13907</v>
      </c>
      <c r="G3562" s="2" t="s">
        <v>6469</v>
      </c>
      <c r="H3562" t="s">
        <v>13553</v>
      </c>
    </row>
    <row r="3563" spans="1:8" x14ac:dyDescent="0.15">
      <c r="A3563">
        <v>3576</v>
      </c>
      <c r="B3563" t="s">
        <v>3582</v>
      </c>
      <c r="C3563" t="s">
        <v>11371</v>
      </c>
      <c r="D3563" t="s">
        <v>405</v>
      </c>
      <c r="E3563" s="2" t="s">
        <v>231</v>
      </c>
      <c r="F3563" t="s">
        <v>13917</v>
      </c>
      <c r="G3563" s="2" t="s">
        <v>7088</v>
      </c>
      <c r="H3563" t="s">
        <v>13553</v>
      </c>
    </row>
    <row r="3564" spans="1:8" x14ac:dyDescent="0.15">
      <c r="A3564">
        <v>3577</v>
      </c>
      <c r="B3564" t="s">
        <v>3583</v>
      </c>
      <c r="C3564" t="s">
        <v>11372</v>
      </c>
      <c r="D3564" t="s">
        <v>405</v>
      </c>
      <c r="E3564" s="2" t="s">
        <v>231</v>
      </c>
      <c r="F3564" t="s">
        <v>13906</v>
      </c>
      <c r="G3564" s="2" t="s">
        <v>6725</v>
      </c>
      <c r="H3564" t="s">
        <v>13553</v>
      </c>
    </row>
    <row r="3565" spans="1:8" x14ac:dyDescent="0.15">
      <c r="A3565">
        <v>3578</v>
      </c>
      <c r="B3565" t="s">
        <v>3584</v>
      </c>
      <c r="C3565" t="s">
        <v>11373</v>
      </c>
      <c r="D3565" t="s">
        <v>405</v>
      </c>
      <c r="E3565" s="2" t="s">
        <v>231</v>
      </c>
      <c r="F3565" t="s">
        <v>13907</v>
      </c>
      <c r="G3565" s="2" t="s">
        <v>6289</v>
      </c>
      <c r="H3565" t="s">
        <v>13553</v>
      </c>
    </row>
    <row r="3566" spans="1:8" x14ac:dyDescent="0.15">
      <c r="A3566">
        <v>3579</v>
      </c>
      <c r="B3566" t="s">
        <v>4191</v>
      </c>
      <c r="C3566" t="s">
        <v>11374</v>
      </c>
      <c r="D3566" t="s">
        <v>405</v>
      </c>
      <c r="E3566" s="2" t="s">
        <v>230</v>
      </c>
      <c r="F3566" t="s">
        <v>13938</v>
      </c>
      <c r="G3566" s="2" t="s">
        <v>7638</v>
      </c>
      <c r="H3566" t="s">
        <v>13553</v>
      </c>
    </row>
    <row r="3567" spans="1:8" x14ac:dyDescent="0.15">
      <c r="A3567">
        <v>3580</v>
      </c>
      <c r="B3567" t="s">
        <v>4192</v>
      </c>
      <c r="C3567" t="s">
        <v>11375</v>
      </c>
      <c r="D3567" t="s">
        <v>405</v>
      </c>
      <c r="E3567" s="2" t="s">
        <v>230</v>
      </c>
      <c r="F3567" t="s">
        <v>13907</v>
      </c>
      <c r="G3567" s="2" t="s">
        <v>6407</v>
      </c>
      <c r="H3567" t="s">
        <v>13553</v>
      </c>
    </row>
    <row r="3568" spans="1:8" x14ac:dyDescent="0.15">
      <c r="A3568">
        <v>3581</v>
      </c>
      <c r="B3568" t="s">
        <v>4193</v>
      </c>
      <c r="C3568" t="s">
        <v>11376</v>
      </c>
      <c r="D3568" t="s">
        <v>405</v>
      </c>
      <c r="E3568" s="2" t="s">
        <v>230</v>
      </c>
      <c r="F3568" t="s">
        <v>13906</v>
      </c>
      <c r="G3568" s="2" t="s">
        <v>7452</v>
      </c>
      <c r="H3568" t="s">
        <v>13553</v>
      </c>
    </row>
    <row r="3569" spans="1:8" x14ac:dyDescent="0.15">
      <c r="A3569">
        <v>3582</v>
      </c>
      <c r="B3569" t="s">
        <v>4194</v>
      </c>
      <c r="C3569" t="s">
        <v>11377</v>
      </c>
      <c r="D3569" t="s">
        <v>405</v>
      </c>
      <c r="E3569" s="2" t="s">
        <v>230</v>
      </c>
      <c r="F3569" t="s">
        <v>13931</v>
      </c>
      <c r="G3569" s="2" t="s">
        <v>7291</v>
      </c>
      <c r="H3569" t="s">
        <v>13553</v>
      </c>
    </row>
    <row r="3570" spans="1:8" x14ac:dyDescent="0.15">
      <c r="A3570">
        <v>3583</v>
      </c>
      <c r="B3570" t="s">
        <v>4195</v>
      </c>
      <c r="C3570" t="s">
        <v>11378</v>
      </c>
      <c r="D3570" t="s">
        <v>405</v>
      </c>
      <c r="E3570" s="2" t="s">
        <v>230</v>
      </c>
      <c r="F3570" t="s">
        <v>13907</v>
      </c>
      <c r="G3570" s="2" t="s">
        <v>7639</v>
      </c>
      <c r="H3570" t="s">
        <v>13553</v>
      </c>
    </row>
    <row r="3571" spans="1:8" x14ac:dyDescent="0.15">
      <c r="A3571">
        <v>3584</v>
      </c>
      <c r="B3571" t="s">
        <v>5031</v>
      </c>
      <c r="C3571" t="s">
        <v>11379</v>
      </c>
      <c r="D3571" t="s">
        <v>405</v>
      </c>
      <c r="E3571" s="2" t="s">
        <v>230</v>
      </c>
      <c r="F3571" t="s">
        <v>13907</v>
      </c>
      <c r="G3571" s="2" t="s">
        <v>6782</v>
      </c>
      <c r="H3571" t="s">
        <v>13553</v>
      </c>
    </row>
    <row r="3572" spans="1:8" x14ac:dyDescent="0.15">
      <c r="A3572">
        <v>3585</v>
      </c>
      <c r="B3572" t="s">
        <v>5032</v>
      </c>
      <c r="C3572" t="s">
        <v>11380</v>
      </c>
      <c r="D3572" t="s">
        <v>405</v>
      </c>
      <c r="E3572" s="2" t="s">
        <v>230</v>
      </c>
      <c r="F3572" t="s">
        <v>13907</v>
      </c>
      <c r="G3572" s="2" t="s">
        <v>6965</v>
      </c>
      <c r="H3572" t="s">
        <v>13553</v>
      </c>
    </row>
    <row r="3573" spans="1:8" x14ac:dyDescent="0.15">
      <c r="A3573">
        <v>3586</v>
      </c>
      <c r="B3573" t="s">
        <v>2133</v>
      </c>
      <c r="C3573" t="s">
        <v>11381</v>
      </c>
      <c r="D3573" t="s">
        <v>405</v>
      </c>
      <c r="E3573" s="2" t="s">
        <v>232</v>
      </c>
      <c r="F3573" t="s">
        <v>13907</v>
      </c>
      <c r="G3573" s="2" t="s">
        <v>6330</v>
      </c>
      <c r="H3573" t="s">
        <v>13553</v>
      </c>
    </row>
    <row r="3574" spans="1:8" x14ac:dyDescent="0.15">
      <c r="A3574">
        <v>3587</v>
      </c>
      <c r="B3574" t="s">
        <v>1469</v>
      </c>
      <c r="C3574" t="s">
        <v>11382</v>
      </c>
      <c r="D3574" t="s">
        <v>346</v>
      </c>
      <c r="E3574" s="2" t="s">
        <v>232</v>
      </c>
      <c r="F3574" t="s">
        <v>13917</v>
      </c>
      <c r="G3574" s="2" t="s">
        <v>6993</v>
      </c>
      <c r="H3574" t="s">
        <v>13553</v>
      </c>
    </row>
    <row r="3575" spans="1:8" x14ac:dyDescent="0.15">
      <c r="A3575">
        <v>3588</v>
      </c>
      <c r="B3575" t="s">
        <v>1468</v>
      </c>
      <c r="C3575" t="s">
        <v>11383</v>
      </c>
      <c r="D3575" t="s">
        <v>346</v>
      </c>
      <c r="E3575" s="2" t="s">
        <v>232</v>
      </c>
      <c r="F3575" t="s">
        <v>13907</v>
      </c>
      <c r="G3575" s="2" t="s">
        <v>7225</v>
      </c>
      <c r="H3575" t="s">
        <v>13553</v>
      </c>
    </row>
    <row r="3576" spans="1:8" x14ac:dyDescent="0.15">
      <c r="A3576">
        <v>3589</v>
      </c>
      <c r="B3576" t="s">
        <v>1467</v>
      </c>
      <c r="C3576" t="s">
        <v>11384</v>
      </c>
      <c r="D3576" t="s">
        <v>346</v>
      </c>
      <c r="E3576" s="2" t="s">
        <v>232</v>
      </c>
      <c r="F3576" t="s">
        <v>13907</v>
      </c>
      <c r="G3576" s="2" t="s">
        <v>7640</v>
      </c>
      <c r="H3576" t="s">
        <v>13553</v>
      </c>
    </row>
    <row r="3577" spans="1:8" x14ac:dyDescent="0.15">
      <c r="A3577">
        <v>3590</v>
      </c>
      <c r="B3577" t="s">
        <v>1465</v>
      </c>
      <c r="C3577" t="s">
        <v>11385</v>
      </c>
      <c r="D3577" t="s">
        <v>346</v>
      </c>
      <c r="E3577" s="2" t="s">
        <v>232</v>
      </c>
      <c r="F3577" t="s">
        <v>13906</v>
      </c>
      <c r="G3577" s="2" t="s">
        <v>7304</v>
      </c>
      <c r="H3577" t="s">
        <v>13553</v>
      </c>
    </row>
    <row r="3578" spans="1:8" x14ac:dyDescent="0.15">
      <c r="A3578">
        <v>3591</v>
      </c>
      <c r="B3578" t="s">
        <v>1464</v>
      </c>
      <c r="C3578" t="s">
        <v>11386</v>
      </c>
      <c r="D3578" t="s">
        <v>346</v>
      </c>
      <c r="E3578" s="2" t="s">
        <v>232</v>
      </c>
      <c r="F3578" t="s">
        <v>13907</v>
      </c>
      <c r="G3578" s="2" t="s">
        <v>7212</v>
      </c>
      <c r="H3578" t="s">
        <v>13553</v>
      </c>
    </row>
    <row r="3579" spans="1:8" x14ac:dyDescent="0.15">
      <c r="A3579">
        <v>3592</v>
      </c>
      <c r="B3579" t="s">
        <v>1463</v>
      </c>
      <c r="C3579" t="s">
        <v>11387</v>
      </c>
      <c r="D3579" t="s">
        <v>346</v>
      </c>
      <c r="E3579" s="2" t="s">
        <v>232</v>
      </c>
      <c r="F3579" t="s">
        <v>13907</v>
      </c>
      <c r="G3579" s="2" t="s">
        <v>7187</v>
      </c>
      <c r="H3579" t="s">
        <v>13553</v>
      </c>
    </row>
    <row r="3580" spans="1:8" x14ac:dyDescent="0.15">
      <c r="A3580">
        <v>3593</v>
      </c>
      <c r="B3580" t="s">
        <v>1466</v>
      </c>
      <c r="C3580" t="s">
        <v>11388</v>
      </c>
      <c r="D3580" t="s">
        <v>346</v>
      </c>
      <c r="E3580" s="2" t="s">
        <v>232</v>
      </c>
      <c r="F3580" t="s">
        <v>13917</v>
      </c>
      <c r="G3580" s="2" t="s">
        <v>6717</v>
      </c>
      <c r="H3580" t="s">
        <v>13553</v>
      </c>
    </row>
    <row r="3581" spans="1:8" x14ac:dyDescent="0.15">
      <c r="A3581">
        <v>3594</v>
      </c>
      <c r="B3581" t="s">
        <v>1470</v>
      </c>
      <c r="C3581" t="s">
        <v>11389</v>
      </c>
      <c r="D3581" t="s">
        <v>346</v>
      </c>
      <c r="E3581" s="2" t="s">
        <v>232</v>
      </c>
      <c r="F3581" t="s">
        <v>13907</v>
      </c>
      <c r="G3581" s="2" t="s">
        <v>7641</v>
      </c>
      <c r="H3581" t="s">
        <v>13553</v>
      </c>
    </row>
    <row r="3582" spans="1:8" x14ac:dyDescent="0.15">
      <c r="A3582">
        <v>3595</v>
      </c>
      <c r="B3582" t="s">
        <v>2589</v>
      </c>
      <c r="C3582" t="s">
        <v>11390</v>
      </c>
      <c r="D3582" t="s">
        <v>346</v>
      </c>
      <c r="E3582" s="2" t="s">
        <v>231</v>
      </c>
      <c r="F3582" t="s">
        <v>13934</v>
      </c>
      <c r="G3582" s="2" t="s">
        <v>6399</v>
      </c>
      <c r="H3582" t="s">
        <v>13553</v>
      </c>
    </row>
    <row r="3583" spans="1:8" x14ac:dyDescent="0.15">
      <c r="A3583">
        <v>3596</v>
      </c>
      <c r="B3583" t="s">
        <v>2588</v>
      </c>
      <c r="C3583" t="s">
        <v>10696</v>
      </c>
      <c r="D3583" t="s">
        <v>346</v>
      </c>
      <c r="E3583" s="2" t="s">
        <v>231</v>
      </c>
      <c r="F3583" t="s">
        <v>13917</v>
      </c>
      <c r="G3583" s="2" t="s">
        <v>7245</v>
      </c>
      <c r="H3583" t="s">
        <v>13553</v>
      </c>
    </row>
    <row r="3584" spans="1:8" x14ac:dyDescent="0.15">
      <c r="A3584">
        <v>3597</v>
      </c>
      <c r="B3584" t="s">
        <v>3217</v>
      </c>
      <c r="C3584" t="s">
        <v>11391</v>
      </c>
      <c r="D3584" t="s">
        <v>346</v>
      </c>
      <c r="E3584" s="2" t="s">
        <v>231</v>
      </c>
      <c r="F3584" t="s">
        <v>13907</v>
      </c>
      <c r="G3584" s="2" t="s">
        <v>6950</v>
      </c>
      <c r="H3584" t="s">
        <v>13553</v>
      </c>
    </row>
    <row r="3585" spans="1:8" x14ac:dyDescent="0.15">
      <c r="A3585">
        <v>3598</v>
      </c>
      <c r="B3585" t="s">
        <v>2587</v>
      </c>
      <c r="C3585" t="s">
        <v>11392</v>
      </c>
      <c r="D3585" t="s">
        <v>346</v>
      </c>
      <c r="E3585" s="2" t="s">
        <v>231</v>
      </c>
      <c r="F3585" t="s">
        <v>13910</v>
      </c>
      <c r="G3585" s="2" t="s">
        <v>7543</v>
      </c>
      <c r="H3585" t="s">
        <v>13553</v>
      </c>
    </row>
    <row r="3586" spans="1:8" x14ac:dyDescent="0.15">
      <c r="A3586">
        <v>3599</v>
      </c>
      <c r="B3586" t="s">
        <v>2591</v>
      </c>
      <c r="C3586" t="s">
        <v>11393</v>
      </c>
      <c r="D3586" t="s">
        <v>346</v>
      </c>
      <c r="E3586" s="2" t="s">
        <v>231</v>
      </c>
      <c r="F3586" t="s">
        <v>13934</v>
      </c>
      <c r="G3586" s="2" t="s">
        <v>7642</v>
      </c>
      <c r="H3586" t="s">
        <v>13553</v>
      </c>
    </row>
    <row r="3587" spans="1:8" x14ac:dyDescent="0.15">
      <c r="A3587">
        <v>3600</v>
      </c>
      <c r="B3587" t="s">
        <v>2590</v>
      </c>
      <c r="C3587" t="s">
        <v>11394</v>
      </c>
      <c r="D3587" t="s">
        <v>346</v>
      </c>
      <c r="E3587" s="2" t="s">
        <v>231</v>
      </c>
      <c r="F3587" t="s">
        <v>13907</v>
      </c>
      <c r="G3587" s="2" t="s">
        <v>6412</v>
      </c>
      <c r="H3587" t="s">
        <v>13553</v>
      </c>
    </row>
    <row r="3588" spans="1:8" x14ac:dyDescent="0.15">
      <c r="A3588">
        <v>3601</v>
      </c>
      <c r="B3588" t="s">
        <v>3218</v>
      </c>
      <c r="C3588" t="s">
        <v>11395</v>
      </c>
      <c r="D3588" t="s">
        <v>346</v>
      </c>
      <c r="E3588" s="2" t="s">
        <v>230</v>
      </c>
      <c r="F3588" t="s">
        <v>13907</v>
      </c>
      <c r="G3588" s="2" t="s">
        <v>7635</v>
      </c>
      <c r="H3588" t="s">
        <v>13553</v>
      </c>
    </row>
    <row r="3589" spans="1:8" x14ac:dyDescent="0.15">
      <c r="A3589">
        <v>3602</v>
      </c>
      <c r="B3589" t="s">
        <v>5033</v>
      </c>
      <c r="C3589" t="s">
        <v>11396</v>
      </c>
      <c r="D3589" t="s">
        <v>346</v>
      </c>
      <c r="E3589" s="2" t="s">
        <v>230</v>
      </c>
      <c r="F3589" t="s">
        <v>13917</v>
      </c>
      <c r="G3589" s="2" t="s">
        <v>6973</v>
      </c>
      <c r="H3589" t="s">
        <v>13553</v>
      </c>
    </row>
    <row r="3590" spans="1:8" x14ac:dyDescent="0.15">
      <c r="A3590">
        <v>3603</v>
      </c>
      <c r="B3590" t="s">
        <v>3219</v>
      </c>
      <c r="C3590" t="s">
        <v>11397</v>
      </c>
      <c r="D3590" t="s">
        <v>346</v>
      </c>
      <c r="E3590" s="2" t="s">
        <v>230</v>
      </c>
      <c r="F3590" t="s">
        <v>13907</v>
      </c>
      <c r="G3590" s="2" t="s">
        <v>6496</v>
      </c>
      <c r="H3590" t="s">
        <v>13553</v>
      </c>
    </row>
    <row r="3591" spans="1:8" x14ac:dyDescent="0.15">
      <c r="A3591">
        <v>3604</v>
      </c>
      <c r="B3591" t="s">
        <v>4027</v>
      </c>
      <c r="C3591" t="s">
        <v>11398</v>
      </c>
      <c r="D3591" t="s">
        <v>346</v>
      </c>
      <c r="E3591" s="2" t="s">
        <v>230</v>
      </c>
      <c r="F3591" t="s">
        <v>13906</v>
      </c>
      <c r="G3591" s="2" t="s">
        <v>7588</v>
      </c>
      <c r="H3591" t="s">
        <v>13553</v>
      </c>
    </row>
    <row r="3592" spans="1:8" x14ac:dyDescent="0.15">
      <c r="A3592">
        <v>3605</v>
      </c>
      <c r="B3592" t="s">
        <v>4028</v>
      </c>
      <c r="C3592" t="s">
        <v>11399</v>
      </c>
      <c r="D3592" t="s">
        <v>346</v>
      </c>
      <c r="E3592" s="2" t="s">
        <v>230</v>
      </c>
      <c r="F3592" t="s">
        <v>13930</v>
      </c>
      <c r="G3592" s="2" t="s">
        <v>6701</v>
      </c>
      <c r="H3592" t="s">
        <v>13553</v>
      </c>
    </row>
    <row r="3593" spans="1:8" x14ac:dyDescent="0.15">
      <c r="A3593">
        <v>3606</v>
      </c>
      <c r="B3593" t="s">
        <v>5034</v>
      </c>
      <c r="C3593" t="s">
        <v>11400</v>
      </c>
      <c r="D3593" t="s">
        <v>346</v>
      </c>
      <c r="E3593" s="2" t="s">
        <v>230</v>
      </c>
      <c r="F3593" t="s">
        <v>13927</v>
      </c>
      <c r="G3593" s="2" t="s">
        <v>6873</v>
      </c>
      <c r="H3593" t="s">
        <v>13553</v>
      </c>
    </row>
    <row r="3594" spans="1:8" x14ac:dyDescent="0.15">
      <c r="A3594">
        <v>3607</v>
      </c>
      <c r="B3594" t="s">
        <v>5035</v>
      </c>
      <c r="C3594" t="s">
        <v>11401</v>
      </c>
      <c r="D3594" t="s">
        <v>346</v>
      </c>
      <c r="E3594" s="2" t="s">
        <v>230</v>
      </c>
      <c r="F3594" t="s">
        <v>13917</v>
      </c>
      <c r="G3594" s="2" t="s">
        <v>7200</v>
      </c>
      <c r="H3594" t="s">
        <v>13553</v>
      </c>
    </row>
    <row r="3595" spans="1:8" x14ac:dyDescent="0.15">
      <c r="A3595">
        <v>3608</v>
      </c>
      <c r="B3595" t="s">
        <v>5036</v>
      </c>
      <c r="C3595" t="s">
        <v>11402</v>
      </c>
      <c r="D3595" t="s">
        <v>346</v>
      </c>
      <c r="E3595" s="2" t="s">
        <v>230</v>
      </c>
      <c r="F3595" t="s">
        <v>13906</v>
      </c>
      <c r="G3595" s="2" t="s">
        <v>6352</v>
      </c>
      <c r="H3595" t="s">
        <v>13553</v>
      </c>
    </row>
    <row r="3596" spans="1:8" x14ac:dyDescent="0.15">
      <c r="A3596">
        <v>3609</v>
      </c>
      <c r="B3596" t="s">
        <v>4029</v>
      </c>
      <c r="C3596" t="s">
        <v>11403</v>
      </c>
      <c r="D3596" t="s">
        <v>346</v>
      </c>
      <c r="E3596" s="2" t="s">
        <v>230</v>
      </c>
      <c r="F3596" t="s">
        <v>13906</v>
      </c>
      <c r="G3596" s="2" t="s">
        <v>7643</v>
      </c>
      <c r="H3596" t="s">
        <v>13553</v>
      </c>
    </row>
    <row r="3597" spans="1:8" x14ac:dyDescent="0.15">
      <c r="A3597">
        <v>3610</v>
      </c>
      <c r="B3597" t="s">
        <v>5037</v>
      </c>
      <c r="C3597" t="s">
        <v>11404</v>
      </c>
      <c r="D3597" t="s">
        <v>346</v>
      </c>
      <c r="E3597" s="2" t="s">
        <v>230</v>
      </c>
      <c r="F3597" t="s">
        <v>13917</v>
      </c>
      <c r="G3597" s="2" t="s">
        <v>6662</v>
      </c>
      <c r="H3597" t="s">
        <v>13553</v>
      </c>
    </row>
    <row r="3598" spans="1:8" x14ac:dyDescent="0.15">
      <c r="A3598">
        <v>3611</v>
      </c>
      <c r="B3598" t="s">
        <v>5038</v>
      </c>
      <c r="C3598" t="s">
        <v>11405</v>
      </c>
      <c r="D3598" t="s">
        <v>346</v>
      </c>
      <c r="E3598" s="2" t="s">
        <v>230</v>
      </c>
      <c r="F3598" t="s">
        <v>13907</v>
      </c>
      <c r="G3598" s="2" t="s">
        <v>6500</v>
      </c>
      <c r="H3598" t="s">
        <v>13553</v>
      </c>
    </row>
    <row r="3599" spans="1:8" x14ac:dyDescent="0.15">
      <c r="A3599">
        <v>3612</v>
      </c>
      <c r="B3599" t="s">
        <v>1152</v>
      </c>
      <c r="C3599" t="s">
        <v>11406</v>
      </c>
      <c r="D3599" t="s">
        <v>369</v>
      </c>
      <c r="E3599" s="2" t="s">
        <v>232</v>
      </c>
      <c r="F3599" t="s">
        <v>13917</v>
      </c>
      <c r="G3599" s="2" t="s">
        <v>7644</v>
      </c>
      <c r="H3599" t="s">
        <v>13553</v>
      </c>
    </row>
    <row r="3600" spans="1:8" x14ac:dyDescent="0.15">
      <c r="A3600">
        <v>3613</v>
      </c>
      <c r="B3600" t="s">
        <v>1153</v>
      </c>
      <c r="C3600" t="s">
        <v>11407</v>
      </c>
      <c r="D3600" t="s">
        <v>369</v>
      </c>
      <c r="E3600" s="2" t="s">
        <v>232</v>
      </c>
      <c r="F3600" t="s">
        <v>13910</v>
      </c>
      <c r="G3600" s="2" t="s">
        <v>7645</v>
      </c>
      <c r="H3600" t="s">
        <v>13553</v>
      </c>
    </row>
    <row r="3601" spans="1:8" x14ac:dyDescent="0.15">
      <c r="A3601">
        <v>3614</v>
      </c>
      <c r="B3601" t="s">
        <v>1154</v>
      </c>
      <c r="C3601" t="s">
        <v>11408</v>
      </c>
      <c r="D3601" t="s">
        <v>369</v>
      </c>
      <c r="E3601" s="2" t="s">
        <v>232</v>
      </c>
      <c r="F3601" t="s">
        <v>13907</v>
      </c>
      <c r="G3601" s="2" t="s">
        <v>6531</v>
      </c>
      <c r="H3601" t="s">
        <v>13553</v>
      </c>
    </row>
    <row r="3602" spans="1:8" x14ac:dyDescent="0.15">
      <c r="A3602">
        <v>3615</v>
      </c>
      <c r="B3602" t="s">
        <v>1155</v>
      </c>
      <c r="C3602" t="s">
        <v>11409</v>
      </c>
      <c r="D3602" t="s">
        <v>369</v>
      </c>
      <c r="E3602" s="2" t="s">
        <v>232</v>
      </c>
      <c r="F3602" t="s">
        <v>13907</v>
      </c>
      <c r="G3602" s="2" t="s">
        <v>7646</v>
      </c>
      <c r="H3602" t="s">
        <v>13553</v>
      </c>
    </row>
    <row r="3603" spans="1:8" x14ac:dyDescent="0.15">
      <c r="A3603">
        <v>3616</v>
      </c>
      <c r="B3603" t="s">
        <v>1156</v>
      </c>
      <c r="C3603" t="s">
        <v>11410</v>
      </c>
      <c r="D3603" t="s">
        <v>369</v>
      </c>
      <c r="E3603" s="2" t="s">
        <v>232</v>
      </c>
      <c r="F3603" t="s">
        <v>13917</v>
      </c>
      <c r="G3603" s="2" t="s">
        <v>7647</v>
      </c>
      <c r="H3603" t="s">
        <v>13553</v>
      </c>
    </row>
    <row r="3604" spans="1:8" x14ac:dyDescent="0.15">
      <c r="A3604">
        <v>3617</v>
      </c>
      <c r="B3604" t="s">
        <v>1157</v>
      </c>
      <c r="C3604" t="s">
        <v>11411</v>
      </c>
      <c r="D3604" t="s">
        <v>369</v>
      </c>
      <c r="E3604" s="2" t="s">
        <v>232</v>
      </c>
      <c r="F3604" t="s">
        <v>13917</v>
      </c>
      <c r="G3604" s="2" t="s">
        <v>7648</v>
      </c>
      <c r="H3604" t="s">
        <v>13553</v>
      </c>
    </row>
    <row r="3605" spans="1:8" x14ac:dyDescent="0.15">
      <c r="A3605">
        <v>3618</v>
      </c>
      <c r="B3605" t="s">
        <v>1158</v>
      </c>
      <c r="C3605" t="s">
        <v>11412</v>
      </c>
      <c r="D3605" t="s">
        <v>369</v>
      </c>
      <c r="E3605" s="2" t="s">
        <v>232</v>
      </c>
      <c r="F3605" t="s">
        <v>13907</v>
      </c>
      <c r="G3605" s="2" t="s">
        <v>6765</v>
      </c>
      <c r="H3605" t="s">
        <v>13553</v>
      </c>
    </row>
    <row r="3606" spans="1:8" x14ac:dyDescent="0.15">
      <c r="A3606">
        <v>3619</v>
      </c>
      <c r="B3606" t="s">
        <v>4161</v>
      </c>
      <c r="C3606" t="s">
        <v>11413</v>
      </c>
      <c r="D3606" t="s">
        <v>369</v>
      </c>
      <c r="E3606" s="2" t="s">
        <v>231</v>
      </c>
      <c r="F3606" t="s">
        <v>13910</v>
      </c>
      <c r="G3606" s="2" t="s">
        <v>6806</v>
      </c>
      <c r="H3606" t="s">
        <v>13553</v>
      </c>
    </row>
    <row r="3607" spans="1:8" x14ac:dyDescent="0.15">
      <c r="A3607">
        <v>3620</v>
      </c>
      <c r="B3607" t="s">
        <v>4162</v>
      </c>
      <c r="C3607" t="s">
        <v>11414</v>
      </c>
      <c r="D3607" t="s">
        <v>369</v>
      </c>
      <c r="E3607" s="2" t="s">
        <v>232</v>
      </c>
      <c r="F3607" t="s">
        <v>13917</v>
      </c>
      <c r="G3607" s="2" t="s">
        <v>7649</v>
      </c>
      <c r="H3607" t="s">
        <v>13553</v>
      </c>
    </row>
    <row r="3608" spans="1:8" x14ac:dyDescent="0.15">
      <c r="A3608">
        <v>3621</v>
      </c>
      <c r="B3608" t="s">
        <v>4163</v>
      </c>
      <c r="C3608" t="s">
        <v>11415</v>
      </c>
      <c r="D3608" t="s">
        <v>369</v>
      </c>
      <c r="E3608" s="2" t="s">
        <v>230</v>
      </c>
      <c r="F3608" t="s">
        <v>13917</v>
      </c>
      <c r="G3608" s="2" t="s">
        <v>7061</v>
      </c>
      <c r="H3608" t="s">
        <v>13553</v>
      </c>
    </row>
    <row r="3609" spans="1:8" x14ac:dyDescent="0.15">
      <c r="A3609">
        <v>3622</v>
      </c>
      <c r="B3609" t="s">
        <v>4164</v>
      </c>
      <c r="C3609" t="s">
        <v>11416</v>
      </c>
      <c r="D3609" t="s">
        <v>369</v>
      </c>
      <c r="E3609" s="2" t="s">
        <v>230</v>
      </c>
      <c r="F3609" t="s">
        <v>13907</v>
      </c>
      <c r="G3609" s="2" t="s">
        <v>7517</v>
      </c>
      <c r="H3609" t="s">
        <v>13553</v>
      </c>
    </row>
    <row r="3610" spans="1:8" x14ac:dyDescent="0.15">
      <c r="A3610">
        <v>3623</v>
      </c>
      <c r="B3610" t="s">
        <v>1805</v>
      </c>
      <c r="C3610" t="s">
        <v>11417</v>
      </c>
      <c r="D3610" t="s">
        <v>359</v>
      </c>
      <c r="E3610" s="2" t="s">
        <v>232</v>
      </c>
      <c r="F3610" t="s">
        <v>13928</v>
      </c>
      <c r="G3610" s="2" t="s">
        <v>7318</v>
      </c>
      <c r="H3610" t="s">
        <v>13553</v>
      </c>
    </row>
    <row r="3611" spans="1:8" x14ac:dyDescent="0.15">
      <c r="A3611">
        <v>3624</v>
      </c>
      <c r="B3611" t="s">
        <v>1806</v>
      </c>
      <c r="C3611" t="s">
        <v>11418</v>
      </c>
      <c r="D3611" t="s">
        <v>359</v>
      </c>
      <c r="E3611" s="2" t="s">
        <v>232</v>
      </c>
      <c r="F3611" t="s">
        <v>13907</v>
      </c>
      <c r="G3611" s="2" t="s">
        <v>7375</v>
      </c>
      <c r="H3611" t="s">
        <v>13553</v>
      </c>
    </row>
    <row r="3612" spans="1:8" x14ac:dyDescent="0.15">
      <c r="A3612">
        <v>3625</v>
      </c>
      <c r="B3612" t="s">
        <v>1807</v>
      </c>
      <c r="C3612" t="s">
        <v>11419</v>
      </c>
      <c r="D3612" t="s">
        <v>359</v>
      </c>
      <c r="E3612" s="2" t="s">
        <v>232</v>
      </c>
      <c r="F3612" t="s">
        <v>13921</v>
      </c>
      <c r="G3612" s="2" t="s">
        <v>7177</v>
      </c>
      <c r="H3612" t="s">
        <v>13553</v>
      </c>
    </row>
    <row r="3613" spans="1:8" x14ac:dyDescent="0.15">
      <c r="A3613">
        <v>3626</v>
      </c>
      <c r="B3613" t="s">
        <v>1808</v>
      </c>
      <c r="C3613" t="s">
        <v>11420</v>
      </c>
      <c r="D3613" t="s">
        <v>359</v>
      </c>
      <c r="E3613" s="2" t="s">
        <v>232</v>
      </c>
      <c r="F3613" t="s">
        <v>13919</v>
      </c>
      <c r="G3613" s="2" t="s">
        <v>7315</v>
      </c>
      <c r="H3613" t="s">
        <v>13553</v>
      </c>
    </row>
    <row r="3614" spans="1:8" x14ac:dyDescent="0.15">
      <c r="A3614">
        <v>3627</v>
      </c>
      <c r="B3614" t="s">
        <v>1810</v>
      </c>
      <c r="C3614" t="s">
        <v>11421</v>
      </c>
      <c r="D3614" t="s">
        <v>359</v>
      </c>
      <c r="E3614" s="2" t="s">
        <v>232</v>
      </c>
      <c r="F3614" t="s">
        <v>13907</v>
      </c>
      <c r="G3614" s="2" t="s">
        <v>6318</v>
      </c>
      <c r="H3614" t="s">
        <v>13553</v>
      </c>
    </row>
    <row r="3615" spans="1:8" x14ac:dyDescent="0.15">
      <c r="A3615">
        <v>3628</v>
      </c>
      <c r="B3615" t="s">
        <v>1811</v>
      </c>
      <c r="C3615" t="s">
        <v>11422</v>
      </c>
      <c r="D3615" t="s">
        <v>359</v>
      </c>
      <c r="E3615" s="2" t="s">
        <v>232</v>
      </c>
      <c r="F3615" t="s">
        <v>27</v>
      </c>
      <c r="G3615" s="2" t="s">
        <v>6986</v>
      </c>
      <c r="H3615" t="s">
        <v>13553</v>
      </c>
    </row>
    <row r="3616" spans="1:8" x14ac:dyDescent="0.15">
      <c r="A3616">
        <v>3629</v>
      </c>
      <c r="B3616" t="s">
        <v>1812</v>
      </c>
      <c r="C3616" t="s">
        <v>11423</v>
      </c>
      <c r="D3616" t="s">
        <v>359</v>
      </c>
      <c r="E3616" s="2" t="s">
        <v>232</v>
      </c>
      <c r="F3616" t="s">
        <v>13919</v>
      </c>
      <c r="G3616" s="2" t="s">
        <v>6380</v>
      </c>
      <c r="H3616" t="s">
        <v>13553</v>
      </c>
    </row>
    <row r="3617" spans="1:8" x14ac:dyDescent="0.15">
      <c r="A3617">
        <v>3630</v>
      </c>
      <c r="B3617" t="s">
        <v>1813</v>
      </c>
      <c r="C3617" t="s">
        <v>11424</v>
      </c>
      <c r="D3617" t="s">
        <v>359</v>
      </c>
      <c r="E3617" s="2" t="s">
        <v>232</v>
      </c>
      <c r="F3617" t="s">
        <v>13921</v>
      </c>
      <c r="G3617" s="2" t="s">
        <v>6714</v>
      </c>
      <c r="H3617" t="s">
        <v>13553</v>
      </c>
    </row>
    <row r="3618" spans="1:8" x14ac:dyDescent="0.15">
      <c r="A3618">
        <v>3631</v>
      </c>
      <c r="B3618" t="s">
        <v>1814</v>
      </c>
      <c r="C3618" t="s">
        <v>11425</v>
      </c>
      <c r="D3618" t="s">
        <v>359</v>
      </c>
      <c r="E3618" s="2" t="s">
        <v>231</v>
      </c>
      <c r="F3618" t="s">
        <v>13920</v>
      </c>
      <c r="G3618" s="2" t="s">
        <v>6339</v>
      </c>
      <c r="H3618" t="s">
        <v>13553</v>
      </c>
    </row>
    <row r="3619" spans="1:8" x14ac:dyDescent="0.15">
      <c r="A3619">
        <v>3632</v>
      </c>
      <c r="B3619" t="s">
        <v>1815</v>
      </c>
      <c r="C3619" t="s">
        <v>11426</v>
      </c>
      <c r="D3619" t="s">
        <v>359</v>
      </c>
      <c r="E3619" s="2" t="s">
        <v>231</v>
      </c>
      <c r="F3619" t="s">
        <v>13906</v>
      </c>
      <c r="G3619" s="2" t="s">
        <v>7091</v>
      </c>
      <c r="H3619" t="s">
        <v>13553</v>
      </c>
    </row>
    <row r="3620" spans="1:8" x14ac:dyDescent="0.15">
      <c r="A3620">
        <v>3633</v>
      </c>
      <c r="B3620" t="s">
        <v>1816</v>
      </c>
      <c r="C3620" t="s">
        <v>11427</v>
      </c>
      <c r="D3620" t="s">
        <v>359</v>
      </c>
      <c r="E3620" s="2" t="s">
        <v>231</v>
      </c>
      <c r="F3620" t="s">
        <v>13906</v>
      </c>
      <c r="G3620" s="2" t="s">
        <v>7004</v>
      </c>
      <c r="H3620" t="s">
        <v>13553</v>
      </c>
    </row>
    <row r="3621" spans="1:8" x14ac:dyDescent="0.15">
      <c r="A3621">
        <v>3634</v>
      </c>
      <c r="B3621" t="s">
        <v>1817</v>
      </c>
      <c r="C3621" t="s">
        <v>11428</v>
      </c>
      <c r="D3621" t="s">
        <v>359</v>
      </c>
      <c r="E3621" s="2" t="s">
        <v>231</v>
      </c>
      <c r="F3621" t="s">
        <v>13917</v>
      </c>
      <c r="G3621" s="2" t="s">
        <v>6721</v>
      </c>
      <c r="H3621" t="s">
        <v>13553</v>
      </c>
    </row>
    <row r="3622" spans="1:8" x14ac:dyDescent="0.15">
      <c r="A3622">
        <v>3635</v>
      </c>
      <c r="B3622" t="s">
        <v>1818</v>
      </c>
      <c r="C3622" t="s">
        <v>11429</v>
      </c>
      <c r="D3622" t="s">
        <v>359</v>
      </c>
      <c r="E3622" s="2" t="s">
        <v>231</v>
      </c>
      <c r="F3622" t="s">
        <v>13927</v>
      </c>
      <c r="G3622" s="2" t="s">
        <v>7117</v>
      </c>
      <c r="H3622" t="s">
        <v>13553</v>
      </c>
    </row>
    <row r="3623" spans="1:8" x14ac:dyDescent="0.15">
      <c r="A3623">
        <v>3636</v>
      </c>
      <c r="B3623" t="s">
        <v>314</v>
      </c>
      <c r="C3623" t="s">
        <v>9263</v>
      </c>
      <c r="D3623" t="s">
        <v>359</v>
      </c>
      <c r="E3623" s="2" t="s">
        <v>231</v>
      </c>
      <c r="F3623" t="s">
        <v>13917</v>
      </c>
      <c r="G3623" s="2" t="s">
        <v>7650</v>
      </c>
      <c r="H3623" t="s">
        <v>13553</v>
      </c>
    </row>
    <row r="3624" spans="1:8" x14ac:dyDescent="0.15">
      <c r="A3624">
        <v>3637</v>
      </c>
      <c r="B3624" t="s">
        <v>1820</v>
      </c>
      <c r="C3624" t="s">
        <v>11430</v>
      </c>
      <c r="D3624" t="s">
        <v>359</v>
      </c>
      <c r="E3624" s="2" t="s">
        <v>231</v>
      </c>
      <c r="F3624" t="s">
        <v>13917</v>
      </c>
      <c r="G3624" s="2" t="s">
        <v>6689</v>
      </c>
      <c r="H3624" t="s">
        <v>13553</v>
      </c>
    </row>
    <row r="3625" spans="1:8" x14ac:dyDescent="0.15">
      <c r="A3625">
        <v>3638</v>
      </c>
      <c r="B3625" t="s">
        <v>1821</v>
      </c>
      <c r="C3625" t="s">
        <v>11431</v>
      </c>
      <c r="D3625" t="s">
        <v>359</v>
      </c>
      <c r="E3625" s="2" t="s">
        <v>231</v>
      </c>
      <c r="F3625" t="s">
        <v>13927</v>
      </c>
      <c r="G3625" s="2" t="s">
        <v>6726</v>
      </c>
      <c r="H3625" t="s">
        <v>13553</v>
      </c>
    </row>
    <row r="3626" spans="1:8" x14ac:dyDescent="0.15">
      <c r="A3626">
        <v>3639</v>
      </c>
      <c r="B3626" t="s">
        <v>3178</v>
      </c>
      <c r="C3626" t="s">
        <v>11432</v>
      </c>
      <c r="D3626" t="s">
        <v>359</v>
      </c>
      <c r="E3626" s="2" t="s">
        <v>230</v>
      </c>
      <c r="F3626" t="s">
        <v>13919</v>
      </c>
      <c r="G3626" s="2" t="s">
        <v>7412</v>
      </c>
      <c r="H3626" t="s">
        <v>13553</v>
      </c>
    </row>
    <row r="3627" spans="1:8" x14ac:dyDescent="0.15">
      <c r="A3627">
        <v>3640</v>
      </c>
      <c r="B3627" t="s">
        <v>3179</v>
      </c>
      <c r="C3627" t="s">
        <v>11433</v>
      </c>
      <c r="D3627" t="s">
        <v>359</v>
      </c>
      <c r="E3627" s="2" t="s">
        <v>230</v>
      </c>
      <c r="F3627" t="s">
        <v>13932</v>
      </c>
      <c r="G3627" s="2" t="s">
        <v>7093</v>
      </c>
      <c r="H3627" t="s">
        <v>13553</v>
      </c>
    </row>
    <row r="3628" spans="1:8" x14ac:dyDescent="0.15">
      <c r="A3628">
        <v>3641</v>
      </c>
      <c r="B3628" t="s">
        <v>3180</v>
      </c>
      <c r="C3628" t="s">
        <v>11434</v>
      </c>
      <c r="D3628" t="s">
        <v>359</v>
      </c>
      <c r="E3628" s="2" t="s">
        <v>230</v>
      </c>
      <c r="F3628" t="s">
        <v>13948</v>
      </c>
      <c r="G3628" s="2" t="s">
        <v>7405</v>
      </c>
      <c r="H3628" t="s">
        <v>13553</v>
      </c>
    </row>
    <row r="3629" spans="1:8" x14ac:dyDescent="0.15">
      <c r="A3629">
        <v>3642</v>
      </c>
      <c r="B3629" t="s">
        <v>3181</v>
      </c>
      <c r="C3629" t="s">
        <v>11435</v>
      </c>
      <c r="D3629" t="s">
        <v>359</v>
      </c>
      <c r="E3629" s="2" t="s">
        <v>230</v>
      </c>
      <c r="F3629" t="s">
        <v>13919</v>
      </c>
      <c r="G3629" s="2" t="s">
        <v>7413</v>
      </c>
      <c r="H3629" t="s">
        <v>13553</v>
      </c>
    </row>
    <row r="3630" spans="1:8" x14ac:dyDescent="0.15">
      <c r="A3630">
        <v>3643</v>
      </c>
      <c r="B3630" t="s">
        <v>373</v>
      </c>
      <c r="C3630" t="s">
        <v>11436</v>
      </c>
      <c r="D3630" t="s">
        <v>359</v>
      </c>
      <c r="E3630" s="2" t="s">
        <v>230</v>
      </c>
      <c r="F3630" t="s">
        <v>13906</v>
      </c>
      <c r="G3630" s="2" t="s">
        <v>7063</v>
      </c>
      <c r="H3630" t="s">
        <v>13553</v>
      </c>
    </row>
    <row r="3631" spans="1:8" x14ac:dyDescent="0.15">
      <c r="A3631">
        <v>3644</v>
      </c>
      <c r="B3631" t="s">
        <v>3182</v>
      </c>
      <c r="C3631" t="s">
        <v>11437</v>
      </c>
      <c r="D3631" t="s">
        <v>359</v>
      </c>
      <c r="E3631" s="2" t="s">
        <v>230</v>
      </c>
      <c r="F3631" t="s">
        <v>13927</v>
      </c>
      <c r="G3631" s="2" t="s">
        <v>6473</v>
      </c>
      <c r="H3631" t="s">
        <v>13553</v>
      </c>
    </row>
    <row r="3632" spans="1:8" x14ac:dyDescent="0.15">
      <c r="A3632">
        <v>3645</v>
      </c>
      <c r="B3632" t="s">
        <v>3183</v>
      </c>
      <c r="C3632" t="s">
        <v>11438</v>
      </c>
      <c r="D3632" t="s">
        <v>359</v>
      </c>
      <c r="E3632" s="2" t="s">
        <v>230</v>
      </c>
      <c r="F3632" t="s">
        <v>13921</v>
      </c>
      <c r="G3632" s="2" t="s">
        <v>7248</v>
      </c>
      <c r="H3632" t="s">
        <v>13553</v>
      </c>
    </row>
    <row r="3633" spans="1:8" x14ac:dyDescent="0.15">
      <c r="A3633">
        <v>3646</v>
      </c>
      <c r="B3633" t="s">
        <v>3184</v>
      </c>
      <c r="C3633" t="s">
        <v>11439</v>
      </c>
      <c r="D3633" t="s">
        <v>359</v>
      </c>
      <c r="E3633" s="2" t="s">
        <v>230</v>
      </c>
      <c r="F3633" t="s">
        <v>13906</v>
      </c>
      <c r="G3633" s="2" t="s">
        <v>6696</v>
      </c>
      <c r="H3633" t="s">
        <v>13553</v>
      </c>
    </row>
    <row r="3634" spans="1:8" x14ac:dyDescent="0.15">
      <c r="A3634">
        <v>3647</v>
      </c>
      <c r="B3634" t="s">
        <v>451</v>
      </c>
      <c r="C3634" t="s">
        <v>11440</v>
      </c>
      <c r="D3634" t="s">
        <v>359</v>
      </c>
      <c r="E3634" s="2" t="s">
        <v>230</v>
      </c>
      <c r="F3634" t="s">
        <v>13929</v>
      </c>
      <c r="G3634" s="2" t="s">
        <v>7014</v>
      </c>
      <c r="H3634" t="s">
        <v>13553</v>
      </c>
    </row>
    <row r="3635" spans="1:8" x14ac:dyDescent="0.15">
      <c r="A3635">
        <v>3648</v>
      </c>
      <c r="B3635" t="s">
        <v>5039</v>
      </c>
      <c r="C3635" t="s">
        <v>11441</v>
      </c>
      <c r="D3635" t="s">
        <v>359</v>
      </c>
      <c r="E3635" s="2" t="s">
        <v>7855</v>
      </c>
      <c r="F3635" t="s">
        <v>13925</v>
      </c>
      <c r="G3635" s="2" t="s">
        <v>7521</v>
      </c>
      <c r="H3635" t="s">
        <v>13553</v>
      </c>
    </row>
    <row r="3636" spans="1:8" x14ac:dyDescent="0.15">
      <c r="A3636">
        <v>3649</v>
      </c>
      <c r="B3636" t="s">
        <v>5040</v>
      </c>
      <c r="C3636" t="s">
        <v>11442</v>
      </c>
      <c r="D3636" t="s">
        <v>359</v>
      </c>
      <c r="E3636" s="2" t="s">
        <v>7855</v>
      </c>
      <c r="F3636" t="s">
        <v>13919</v>
      </c>
      <c r="G3636" s="2" t="s">
        <v>6598</v>
      </c>
      <c r="H3636" t="s">
        <v>13553</v>
      </c>
    </row>
    <row r="3637" spans="1:8" x14ac:dyDescent="0.15">
      <c r="A3637">
        <v>3650</v>
      </c>
      <c r="B3637" t="s">
        <v>5041</v>
      </c>
      <c r="C3637" t="s">
        <v>11443</v>
      </c>
      <c r="D3637" t="s">
        <v>359</v>
      </c>
      <c r="E3637" s="2" t="s">
        <v>7855</v>
      </c>
      <c r="F3637" t="s">
        <v>13919</v>
      </c>
      <c r="G3637" s="2" t="s">
        <v>6795</v>
      </c>
      <c r="H3637" t="s">
        <v>13557</v>
      </c>
    </row>
    <row r="3638" spans="1:8" x14ac:dyDescent="0.15">
      <c r="A3638">
        <v>3651</v>
      </c>
      <c r="B3638" t="s">
        <v>5042</v>
      </c>
      <c r="C3638" t="s">
        <v>11444</v>
      </c>
      <c r="D3638" t="s">
        <v>359</v>
      </c>
      <c r="E3638" s="2" t="s">
        <v>7855</v>
      </c>
      <c r="F3638" t="s">
        <v>13935</v>
      </c>
      <c r="G3638" s="2" t="s">
        <v>6658</v>
      </c>
      <c r="H3638" t="s">
        <v>13553</v>
      </c>
    </row>
    <row r="3639" spans="1:8" x14ac:dyDescent="0.15">
      <c r="A3639">
        <v>3652</v>
      </c>
      <c r="B3639" t="s">
        <v>5043</v>
      </c>
      <c r="C3639" t="s">
        <v>11445</v>
      </c>
      <c r="D3639" t="s">
        <v>359</v>
      </c>
      <c r="E3639" s="2" t="s">
        <v>7855</v>
      </c>
      <c r="F3639" t="s">
        <v>13917</v>
      </c>
      <c r="G3639" s="2" t="s">
        <v>7416</v>
      </c>
      <c r="H3639" t="s">
        <v>13553</v>
      </c>
    </row>
    <row r="3640" spans="1:8" x14ac:dyDescent="0.15">
      <c r="A3640">
        <v>3653</v>
      </c>
      <c r="B3640" t="s">
        <v>5044</v>
      </c>
      <c r="C3640" t="s">
        <v>11446</v>
      </c>
      <c r="D3640" t="s">
        <v>359</v>
      </c>
      <c r="E3640" s="2" t="s">
        <v>7855</v>
      </c>
      <c r="F3640" t="s">
        <v>13906</v>
      </c>
      <c r="G3640" s="2" t="s">
        <v>7396</v>
      </c>
      <c r="H3640" t="s">
        <v>13553</v>
      </c>
    </row>
    <row r="3641" spans="1:8" x14ac:dyDescent="0.15">
      <c r="A3641">
        <v>3654</v>
      </c>
      <c r="B3641" t="s">
        <v>5045</v>
      </c>
      <c r="C3641" t="s">
        <v>11447</v>
      </c>
      <c r="D3641" t="s">
        <v>359</v>
      </c>
      <c r="E3641" s="2" t="s">
        <v>7855</v>
      </c>
      <c r="F3641" t="s">
        <v>13948</v>
      </c>
      <c r="G3641" s="2" t="s">
        <v>6517</v>
      </c>
      <c r="H3641" t="s">
        <v>13553</v>
      </c>
    </row>
    <row r="3642" spans="1:8" x14ac:dyDescent="0.15">
      <c r="A3642">
        <v>3655</v>
      </c>
      <c r="B3642" t="s">
        <v>5046</v>
      </c>
      <c r="C3642" t="s">
        <v>11448</v>
      </c>
      <c r="D3642" t="s">
        <v>359</v>
      </c>
      <c r="E3642" s="2" t="s">
        <v>7855</v>
      </c>
      <c r="F3642" t="s">
        <v>13919</v>
      </c>
      <c r="G3642" s="2" t="s">
        <v>6457</v>
      </c>
      <c r="H3642" t="s">
        <v>13553</v>
      </c>
    </row>
    <row r="3643" spans="1:8" x14ac:dyDescent="0.15">
      <c r="A3643">
        <v>3656</v>
      </c>
      <c r="B3643" t="s">
        <v>5047</v>
      </c>
      <c r="C3643" t="s">
        <v>11449</v>
      </c>
      <c r="D3643" t="s">
        <v>359</v>
      </c>
      <c r="E3643" s="2" t="s">
        <v>7855</v>
      </c>
      <c r="F3643" t="s">
        <v>13919</v>
      </c>
      <c r="G3643" s="2" t="s">
        <v>6447</v>
      </c>
      <c r="H3643" t="s">
        <v>13553</v>
      </c>
    </row>
    <row r="3644" spans="1:8" x14ac:dyDescent="0.15">
      <c r="A3644">
        <v>3657</v>
      </c>
      <c r="B3644" t="s">
        <v>5048</v>
      </c>
      <c r="C3644" t="s">
        <v>11450</v>
      </c>
      <c r="D3644" t="s">
        <v>359</v>
      </c>
      <c r="E3644" s="2" t="s">
        <v>7855</v>
      </c>
      <c r="F3644" t="s">
        <v>13906</v>
      </c>
      <c r="G3644" s="2" t="s">
        <v>6447</v>
      </c>
      <c r="H3644" t="s">
        <v>13553</v>
      </c>
    </row>
    <row r="3645" spans="1:8" x14ac:dyDescent="0.15">
      <c r="A3645">
        <v>3658</v>
      </c>
      <c r="B3645" t="s">
        <v>1809</v>
      </c>
      <c r="C3645" t="s">
        <v>11451</v>
      </c>
      <c r="D3645" t="s">
        <v>359</v>
      </c>
      <c r="E3645" s="2" t="s">
        <v>232</v>
      </c>
      <c r="F3645" t="s">
        <v>13919</v>
      </c>
      <c r="G3645" s="2" t="s">
        <v>6949</v>
      </c>
      <c r="H3645" t="s">
        <v>13553</v>
      </c>
    </row>
    <row r="3646" spans="1:8" x14ac:dyDescent="0.15">
      <c r="A3646">
        <v>3659</v>
      </c>
      <c r="B3646" t="s">
        <v>1819</v>
      </c>
      <c r="C3646" t="s">
        <v>11452</v>
      </c>
      <c r="D3646" t="s">
        <v>359</v>
      </c>
      <c r="E3646" s="2" t="s">
        <v>231</v>
      </c>
      <c r="F3646" t="s">
        <v>27</v>
      </c>
      <c r="G3646" s="2" t="s">
        <v>7651</v>
      </c>
      <c r="H3646" t="s">
        <v>13553</v>
      </c>
    </row>
    <row r="3647" spans="1:8" x14ac:dyDescent="0.15">
      <c r="A3647">
        <v>3660</v>
      </c>
      <c r="B3647" t="s">
        <v>5049</v>
      </c>
      <c r="C3647" t="s">
        <v>11453</v>
      </c>
      <c r="D3647" t="s">
        <v>359</v>
      </c>
      <c r="E3647" s="2" t="s">
        <v>7855</v>
      </c>
      <c r="F3647" t="s">
        <v>13919</v>
      </c>
      <c r="G3647" s="2" t="s">
        <v>7392</v>
      </c>
      <c r="H3647" t="s">
        <v>13553</v>
      </c>
    </row>
    <row r="3648" spans="1:8" x14ac:dyDescent="0.15">
      <c r="A3648">
        <v>3661</v>
      </c>
      <c r="B3648" t="s">
        <v>5050</v>
      </c>
      <c r="C3648" t="s">
        <v>11454</v>
      </c>
      <c r="D3648" t="s">
        <v>13579</v>
      </c>
      <c r="E3648" s="2" t="s">
        <v>70</v>
      </c>
      <c r="F3648" t="s">
        <v>13906</v>
      </c>
      <c r="G3648" s="2" t="s">
        <v>7652</v>
      </c>
      <c r="H3648" t="s">
        <v>13553</v>
      </c>
    </row>
    <row r="3649" spans="1:8" x14ac:dyDescent="0.15">
      <c r="A3649">
        <v>3662</v>
      </c>
      <c r="B3649" t="s">
        <v>1647</v>
      </c>
      <c r="C3649" t="s">
        <v>11455</v>
      </c>
      <c r="D3649" t="s">
        <v>421</v>
      </c>
      <c r="E3649" s="2" t="s">
        <v>233</v>
      </c>
      <c r="F3649" t="s">
        <v>13907</v>
      </c>
      <c r="G3649" s="2" t="s">
        <v>7377</v>
      </c>
      <c r="H3649" t="s">
        <v>13553</v>
      </c>
    </row>
    <row r="3650" spans="1:8" x14ac:dyDescent="0.15">
      <c r="A3650">
        <v>3663</v>
      </c>
      <c r="B3650" t="s">
        <v>1648</v>
      </c>
      <c r="C3650" t="s">
        <v>11456</v>
      </c>
      <c r="D3650" t="s">
        <v>421</v>
      </c>
      <c r="E3650" s="2" t="s">
        <v>232</v>
      </c>
      <c r="F3650" t="s">
        <v>13910</v>
      </c>
      <c r="G3650" s="2" t="s">
        <v>6536</v>
      </c>
      <c r="H3650" t="s">
        <v>13553</v>
      </c>
    </row>
    <row r="3651" spans="1:8" x14ac:dyDescent="0.15">
      <c r="A3651">
        <v>3664</v>
      </c>
      <c r="B3651" t="s">
        <v>1649</v>
      </c>
      <c r="C3651" t="s">
        <v>11457</v>
      </c>
      <c r="D3651" t="s">
        <v>421</v>
      </c>
      <c r="E3651" s="2" t="s">
        <v>232</v>
      </c>
      <c r="F3651" t="s">
        <v>13910</v>
      </c>
      <c r="G3651" s="2" t="s">
        <v>7046</v>
      </c>
      <c r="H3651" t="s">
        <v>13553</v>
      </c>
    </row>
    <row r="3652" spans="1:8" x14ac:dyDescent="0.15">
      <c r="A3652">
        <v>3665</v>
      </c>
      <c r="B3652" t="s">
        <v>1650</v>
      </c>
      <c r="C3652" t="s">
        <v>11458</v>
      </c>
      <c r="D3652" t="s">
        <v>421</v>
      </c>
      <c r="E3652" s="2" t="s">
        <v>232</v>
      </c>
      <c r="F3652" t="s">
        <v>13917</v>
      </c>
      <c r="G3652" s="2" t="s">
        <v>7653</v>
      </c>
      <c r="H3652" t="s">
        <v>13553</v>
      </c>
    </row>
    <row r="3653" spans="1:8" x14ac:dyDescent="0.15">
      <c r="A3653">
        <v>3666</v>
      </c>
      <c r="B3653" t="s">
        <v>1651</v>
      </c>
      <c r="C3653" t="s">
        <v>11459</v>
      </c>
      <c r="D3653" t="s">
        <v>421</v>
      </c>
      <c r="E3653" s="2" t="s">
        <v>232</v>
      </c>
      <c r="F3653" t="s">
        <v>13907</v>
      </c>
      <c r="G3653" s="2" t="s">
        <v>7654</v>
      </c>
      <c r="H3653" t="s">
        <v>13553</v>
      </c>
    </row>
    <row r="3654" spans="1:8" x14ac:dyDescent="0.15">
      <c r="A3654">
        <v>3667</v>
      </c>
      <c r="B3654" t="s">
        <v>1652</v>
      </c>
      <c r="C3654" t="s">
        <v>11460</v>
      </c>
      <c r="D3654" t="s">
        <v>421</v>
      </c>
      <c r="E3654" s="2" t="s">
        <v>232</v>
      </c>
      <c r="F3654" t="s">
        <v>13907</v>
      </c>
      <c r="G3654" s="2" t="s">
        <v>7592</v>
      </c>
      <c r="H3654" t="s">
        <v>13553</v>
      </c>
    </row>
    <row r="3655" spans="1:8" x14ac:dyDescent="0.15">
      <c r="A3655">
        <v>3668</v>
      </c>
      <c r="B3655" t="s">
        <v>1653</v>
      </c>
      <c r="C3655" t="s">
        <v>11461</v>
      </c>
      <c r="D3655" t="s">
        <v>421</v>
      </c>
      <c r="E3655" s="2" t="s">
        <v>232</v>
      </c>
      <c r="F3655" t="s">
        <v>13909</v>
      </c>
      <c r="G3655" s="2" t="s">
        <v>7281</v>
      </c>
      <c r="H3655" t="s">
        <v>13553</v>
      </c>
    </row>
    <row r="3656" spans="1:8" x14ac:dyDescent="0.15">
      <c r="A3656">
        <v>3669</v>
      </c>
      <c r="B3656" t="s">
        <v>5051</v>
      </c>
      <c r="C3656" t="s">
        <v>11462</v>
      </c>
      <c r="D3656" t="s">
        <v>421</v>
      </c>
      <c r="E3656" s="2" t="s">
        <v>232</v>
      </c>
      <c r="F3656" t="s">
        <v>13907</v>
      </c>
      <c r="G3656" s="2" t="s">
        <v>7015</v>
      </c>
      <c r="H3656" t="s">
        <v>13553</v>
      </c>
    </row>
    <row r="3657" spans="1:8" x14ac:dyDescent="0.15">
      <c r="A3657">
        <v>3670</v>
      </c>
      <c r="B3657" t="s">
        <v>3168</v>
      </c>
      <c r="C3657" t="s">
        <v>11463</v>
      </c>
      <c r="D3657" t="s">
        <v>421</v>
      </c>
      <c r="E3657" s="2" t="s">
        <v>231</v>
      </c>
      <c r="F3657" t="s">
        <v>13907</v>
      </c>
      <c r="G3657" s="2" t="s">
        <v>6730</v>
      </c>
      <c r="H3657" t="s">
        <v>13553</v>
      </c>
    </row>
    <row r="3658" spans="1:8" x14ac:dyDescent="0.15">
      <c r="A3658">
        <v>3671</v>
      </c>
      <c r="B3658" t="s">
        <v>3169</v>
      </c>
      <c r="C3658" t="s">
        <v>11464</v>
      </c>
      <c r="D3658" t="s">
        <v>421</v>
      </c>
      <c r="E3658" s="2" t="s">
        <v>231</v>
      </c>
      <c r="F3658" t="s">
        <v>13906</v>
      </c>
      <c r="G3658" s="2" t="s">
        <v>7276</v>
      </c>
      <c r="H3658" t="s">
        <v>13553</v>
      </c>
    </row>
    <row r="3659" spans="1:8" x14ac:dyDescent="0.15">
      <c r="A3659">
        <v>3672</v>
      </c>
      <c r="B3659" t="s">
        <v>3170</v>
      </c>
      <c r="C3659" t="s">
        <v>11465</v>
      </c>
      <c r="D3659" t="s">
        <v>421</v>
      </c>
      <c r="E3659" s="2" t="s">
        <v>231</v>
      </c>
      <c r="F3659" t="s">
        <v>13910</v>
      </c>
      <c r="G3659" s="2" t="s">
        <v>6400</v>
      </c>
      <c r="H3659" t="s">
        <v>13553</v>
      </c>
    </row>
    <row r="3660" spans="1:8" x14ac:dyDescent="0.15">
      <c r="A3660">
        <v>3673</v>
      </c>
      <c r="B3660" t="s">
        <v>3171</v>
      </c>
      <c r="C3660" t="s">
        <v>11466</v>
      </c>
      <c r="D3660" t="s">
        <v>421</v>
      </c>
      <c r="E3660" s="2" t="s">
        <v>231</v>
      </c>
      <c r="F3660" t="s">
        <v>13907</v>
      </c>
      <c r="G3660" s="2" t="s">
        <v>6388</v>
      </c>
      <c r="H3660" t="s">
        <v>13553</v>
      </c>
    </row>
    <row r="3661" spans="1:8" x14ac:dyDescent="0.15">
      <c r="A3661">
        <v>3674</v>
      </c>
      <c r="B3661" t="s">
        <v>3172</v>
      </c>
      <c r="C3661" t="s">
        <v>11467</v>
      </c>
      <c r="D3661" t="s">
        <v>421</v>
      </c>
      <c r="E3661" s="2" t="s">
        <v>231</v>
      </c>
      <c r="F3661" t="s">
        <v>13908</v>
      </c>
      <c r="G3661" s="2" t="s">
        <v>6272</v>
      </c>
      <c r="H3661" t="s">
        <v>13553</v>
      </c>
    </row>
    <row r="3662" spans="1:8" x14ac:dyDescent="0.15">
      <c r="A3662">
        <v>3675</v>
      </c>
      <c r="B3662" t="s">
        <v>3173</v>
      </c>
      <c r="C3662" t="s">
        <v>11468</v>
      </c>
      <c r="D3662" t="s">
        <v>421</v>
      </c>
      <c r="E3662" s="2" t="s">
        <v>231</v>
      </c>
      <c r="F3662" t="s">
        <v>13907</v>
      </c>
      <c r="G3662" s="2" t="s">
        <v>7655</v>
      </c>
      <c r="H3662" t="s">
        <v>13553</v>
      </c>
    </row>
    <row r="3663" spans="1:8" x14ac:dyDescent="0.15">
      <c r="A3663">
        <v>3676</v>
      </c>
      <c r="B3663" t="s">
        <v>3174</v>
      </c>
      <c r="C3663" t="s">
        <v>8357</v>
      </c>
      <c r="D3663" t="s">
        <v>421</v>
      </c>
      <c r="E3663" s="2" t="s">
        <v>231</v>
      </c>
      <c r="F3663" t="s">
        <v>13907</v>
      </c>
      <c r="G3663" s="2" t="s">
        <v>7246</v>
      </c>
      <c r="H3663" t="s">
        <v>13553</v>
      </c>
    </row>
    <row r="3664" spans="1:8" x14ac:dyDescent="0.15">
      <c r="A3664">
        <v>3677</v>
      </c>
      <c r="B3664" t="s">
        <v>5052</v>
      </c>
      <c r="C3664" t="s">
        <v>11469</v>
      </c>
      <c r="D3664" t="s">
        <v>421</v>
      </c>
      <c r="E3664" s="2" t="s">
        <v>231</v>
      </c>
      <c r="F3664" t="s">
        <v>13907</v>
      </c>
      <c r="G3664" s="2" t="s">
        <v>6331</v>
      </c>
      <c r="H3664" t="s">
        <v>13553</v>
      </c>
    </row>
    <row r="3665" spans="1:8" x14ac:dyDescent="0.15">
      <c r="A3665">
        <v>3678</v>
      </c>
      <c r="B3665" t="s">
        <v>3175</v>
      </c>
      <c r="C3665" t="s">
        <v>11470</v>
      </c>
      <c r="D3665" t="s">
        <v>421</v>
      </c>
      <c r="E3665" s="2" t="s">
        <v>231</v>
      </c>
      <c r="F3665" t="s">
        <v>13907</v>
      </c>
      <c r="G3665" s="2" t="s">
        <v>6675</v>
      </c>
      <c r="H3665" t="s">
        <v>13553</v>
      </c>
    </row>
    <row r="3666" spans="1:8" x14ac:dyDescent="0.15">
      <c r="A3666">
        <v>3679</v>
      </c>
      <c r="B3666" t="s">
        <v>5053</v>
      </c>
      <c r="C3666" t="s">
        <v>11471</v>
      </c>
      <c r="D3666" t="s">
        <v>421</v>
      </c>
      <c r="E3666" s="2" t="s">
        <v>7857</v>
      </c>
      <c r="F3666" t="s">
        <v>13906</v>
      </c>
      <c r="G3666" s="2" t="s">
        <v>6641</v>
      </c>
      <c r="H3666" t="s">
        <v>13553</v>
      </c>
    </row>
    <row r="3667" spans="1:8" x14ac:dyDescent="0.15">
      <c r="A3667">
        <v>3680</v>
      </c>
      <c r="B3667" t="s">
        <v>5054</v>
      </c>
      <c r="C3667" t="s">
        <v>11472</v>
      </c>
      <c r="D3667" t="s">
        <v>421</v>
      </c>
      <c r="E3667" s="2" t="s">
        <v>230</v>
      </c>
      <c r="F3667" t="s">
        <v>13907</v>
      </c>
      <c r="G3667" s="2" t="s">
        <v>6493</v>
      </c>
      <c r="H3667" t="s">
        <v>13553</v>
      </c>
    </row>
    <row r="3668" spans="1:8" x14ac:dyDescent="0.15">
      <c r="A3668">
        <v>3681</v>
      </c>
      <c r="B3668" t="s">
        <v>5055</v>
      </c>
      <c r="C3668" t="s">
        <v>11473</v>
      </c>
      <c r="D3668" t="s">
        <v>421</v>
      </c>
      <c r="E3668" s="2" t="s">
        <v>7857</v>
      </c>
      <c r="F3668" t="s">
        <v>13907</v>
      </c>
      <c r="G3668" s="2" t="s">
        <v>6422</v>
      </c>
      <c r="H3668" t="s">
        <v>13553</v>
      </c>
    </row>
    <row r="3669" spans="1:8" x14ac:dyDescent="0.15">
      <c r="A3669">
        <v>3682</v>
      </c>
      <c r="B3669" t="s">
        <v>5056</v>
      </c>
      <c r="C3669" t="s">
        <v>11474</v>
      </c>
      <c r="D3669" t="s">
        <v>421</v>
      </c>
      <c r="E3669" s="2" t="s">
        <v>7857</v>
      </c>
      <c r="F3669" t="s">
        <v>13906</v>
      </c>
      <c r="G3669" s="2" t="s">
        <v>6930</v>
      </c>
      <c r="H3669" t="s">
        <v>13553</v>
      </c>
    </row>
    <row r="3670" spans="1:8" x14ac:dyDescent="0.15">
      <c r="A3670">
        <v>3683</v>
      </c>
      <c r="B3670" t="s">
        <v>5057</v>
      </c>
      <c r="C3670" t="s">
        <v>11475</v>
      </c>
      <c r="D3670" t="s">
        <v>421</v>
      </c>
      <c r="E3670" s="2" t="s">
        <v>7857</v>
      </c>
      <c r="F3670" t="s">
        <v>13907</v>
      </c>
      <c r="G3670" s="2" t="s">
        <v>7413</v>
      </c>
      <c r="H3670" t="s">
        <v>13553</v>
      </c>
    </row>
    <row r="3671" spans="1:8" x14ac:dyDescent="0.15">
      <c r="A3671">
        <v>3684</v>
      </c>
      <c r="B3671" t="s">
        <v>5058</v>
      </c>
      <c r="C3671" t="s">
        <v>11476</v>
      </c>
      <c r="D3671" t="s">
        <v>421</v>
      </c>
      <c r="E3671" s="2" t="s">
        <v>233</v>
      </c>
      <c r="F3671" t="s">
        <v>13934</v>
      </c>
      <c r="G3671" s="2" t="s">
        <v>7134</v>
      </c>
      <c r="H3671" t="s">
        <v>13553</v>
      </c>
    </row>
    <row r="3672" spans="1:8" x14ac:dyDescent="0.15">
      <c r="A3672">
        <v>3685</v>
      </c>
      <c r="B3672" t="s">
        <v>4135</v>
      </c>
      <c r="C3672" t="s">
        <v>11477</v>
      </c>
      <c r="D3672" t="s">
        <v>2665</v>
      </c>
      <c r="E3672" s="2" t="s">
        <v>231</v>
      </c>
      <c r="F3672" t="s">
        <v>13910</v>
      </c>
      <c r="G3672" s="2" t="s">
        <v>7656</v>
      </c>
      <c r="H3672" t="s">
        <v>13553</v>
      </c>
    </row>
    <row r="3673" spans="1:8" x14ac:dyDescent="0.15">
      <c r="A3673">
        <v>3686</v>
      </c>
      <c r="B3673" t="s">
        <v>5059</v>
      </c>
      <c r="C3673" t="s">
        <v>11478</v>
      </c>
      <c r="D3673" t="s">
        <v>2665</v>
      </c>
      <c r="E3673" s="2" t="s">
        <v>230</v>
      </c>
      <c r="F3673" t="s">
        <v>13906</v>
      </c>
      <c r="G3673" s="2" t="s">
        <v>7657</v>
      </c>
      <c r="H3673" t="s">
        <v>13553</v>
      </c>
    </row>
    <row r="3674" spans="1:8" x14ac:dyDescent="0.15">
      <c r="A3674">
        <v>3687</v>
      </c>
      <c r="B3674" t="s">
        <v>2666</v>
      </c>
      <c r="C3674" t="s">
        <v>11479</v>
      </c>
      <c r="D3674" t="s">
        <v>2665</v>
      </c>
      <c r="E3674" s="2" t="s">
        <v>232</v>
      </c>
      <c r="F3674" t="s">
        <v>13934</v>
      </c>
      <c r="G3674" s="2" t="s">
        <v>7658</v>
      </c>
      <c r="H3674" t="s">
        <v>13553</v>
      </c>
    </row>
    <row r="3675" spans="1:8" x14ac:dyDescent="0.15">
      <c r="A3675">
        <v>3688</v>
      </c>
      <c r="B3675" t="s">
        <v>3586</v>
      </c>
      <c r="C3675" t="s">
        <v>11480</v>
      </c>
      <c r="D3675" t="s">
        <v>2006</v>
      </c>
      <c r="E3675" s="2" t="s">
        <v>230</v>
      </c>
      <c r="F3675" t="s">
        <v>13909</v>
      </c>
      <c r="G3675" s="2" t="s">
        <v>6308</v>
      </c>
      <c r="H3675" t="s">
        <v>13553</v>
      </c>
    </row>
    <row r="3676" spans="1:8" x14ac:dyDescent="0.15">
      <c r="A3676">
        <v>3689</v>
      </c>
      <c r="B3676" t="s">
        <v>3585</v>
      </c>
      <c r="C3676" t="s">
        <v>11481</v>
      </c>
      <c r="D3676" t="s">
        <v>2006</v>
      </c>
      <c r="E3676" s="2" t="s">
        <v>230</v>
      </c>
      <c r="F3676" t="s">
        <v>13917</v>
      </c>
      <c r="G3676" s="2" t="s">
        <v>7065</v>
      </c>
      <c r="H3676" t="s">
        <v>13553</v>
      </c>
    </row>
    <row r="3677" spans="1:8" x14ac:dyDescent="0.15">
      <c r="A3677">
        <v>3690</v>
      </c>
      <c r="B3677" t="s">
        <v>5060</v>
      </c>
      <c r="C3677" t="s">
        <v>11482</v>
      </c>
      <c r="D3677" t="s">
        <v>2006</v>
      </c>
      <c r="E3677" s="2" t="s">
        <v>7855</v>
      </c>
      <c r="F3677" t="s">
        <v>13917</v>
      </c>
      <c r="G3677" s="2" t="s">
        <v>6521</v>
      </c>
      <c r="H3677" t="s">
        <v>13553</v>
      </c>
    </row>
    <row r="3678" spans="1:8" x14ac:dyDescent="0.15">
      <c r="A3678">
        <v>3691</v>
      </c>
      <c r="B3678" t="s">
        <v>5061</v>
      </c>
      <c r="C3678" t="s">
        <v>11483</v>
      </c>
      <c r="D3678" t="s">
        <v>2006</v>
      </c>
      <c r="E3678" s="2" t="s">
        <v>7855</v>
      </c>
      <c r="F3678" t="s">
        <v>13917</v>
      </c>
      <c r="G3678" s="2" t="s">
        <v>7659</v>
      </c>
      <c r="H3678" t="s">
        <v>13553</v>
      </c>
    </row>
    <row r="3679" spans="1:8" x14ac:dyDescent="0.15">
      <c r="A3679">
        <v>3692</v>
      </c>
      <c r="B3679" t="s">
        <v>5062</v>
      </c>
      <c r="C3679" t="s">
        <v>11484</v>
      </c>
      <c r="D3679" t="s">
        <v>2006</v>
      </c>
      <c r="E3679" s="2" t="s">
        <v>7855</v>
      </c>
      <c r="F3679" t="s">
        <v>13917</v>
      </c>
      <c r="G3679" s="2" t="s">
        <v>6477</v>
      </c>
      <c r="H3679" t="s">
        <v>13553</v>
      </c>
    </row>
    <row r="3680" spans="1:8" x14ac:dyDescent="0.15">
      <c r="A3680">
        <v>3693</v>
      </c>
      <c r="B3680" t="s">
        <v>5063</v>
      </c>
      <c r="C3680" t="s">
        <v>11485</v>
      </c>
      <c r="D3680" t="s">
        <v>2006</v>
      </c>
      <c r="E3680" s="2" t="s">
        <v>7855</v>
      </c>
      <c r="F3680" t="s">
        <v>13917</v>
      </c>
      <c r="G3680" s="2" t="s">
        <v>6944</v>
      </c>
      <c r="H3680" t="s">
        <v>13553</v>
      </c>
    </row>
    <row r="3681" spans="1:8" x14ac:dyDescent="0.15">
      <c r="A3681">
        <v>3694</v>
      </c>
      <c r="B3681" t="s">
        <v>5064</v>
      </c>
      <c r="C3681" t="s">
        <v>11486</v>
      </c>
      <c r="D3681" t="s">
        <v>2006</v>
      </c>
      <c r="E3681" s="2" t="s">
        <v>7855</v>
      </c>
      <c r="F3681" t="s">
        <v>13917</v>
      </c>
      <c r="G3681" s="2" t="s">
        <v>6362</v>
      </c>
      <c r="H3681" t="s">
        <v>13553</v>
      </c>
    </row>
    <row r="3682" spans="1:8" x14ac:dyDescent="0.15">
      <c r="A3682">
        <v>3695</v>
      </c>
      <c r="B3682" t="s">
        <v>5065</v>
      </c>
      <c r="C3682" t="s">
        <v>11487</v>
      </c>
      <c r="D3682" t="s">
        <v>2006</v>
      </c>
      <c r="E3682" s="2" t="s">
        <v>7855</v>
      </c>
      <c r="F3682" t="s">
        <v>13917</v>
      </c>
      <c r="G3682" s="2" t="s">
        <v>7561</v>
      </c>
      <c r="H3682" t="s">
        <v>13553</v>
      </c>
    </row>
    <row r="3683" spans="1:8" x14ac:dyDescent="0.15">
      <c r="A3683">
        <v>3696</v>
      </c>
      <c r="B3683" t="s">
        <v>5066</v>
      </c>
      <c r="C3683" t="s">
        <v>11488</v>
      </c>
      <c r="D3683" t="s">
        <v>2006</v>
      </c>
      <c r="E3683" s="2" t="s">
        <v>7855</v>
      </c>
      <c r="F3683" t="s">
        <v>13917</v>
      </c>
      <c r="G3683" s="2" t="s">
        <v>6791</v>
      </c>
      <c r="H3683" t="s">
        <v>13553</v>
      </c>
    </row>
    <row r="3684" spans="1:8" x14ac:dyDescent="0.15">
      <c r="A3684">
        <v>3697</v>
      </c>
      <c r="B3684" t="s">
        <v>2659</v>
      </c>
      <c r="C3684" t="s">
        <v>11489</v>
      </c>
      <c r="D3684" t="s">
        <v>364</v>
      </c>
      <c r="E3684" s="2" t="s">
        <v>231</v>
      </c>
      <c r="F3684" t="s">
        <v>13907</v>
      </c>
      <c r="G3684" s="2" t="s">
        <v>7008</v>
      </c>
      <c r="H3684" t="s">
        <v>13553</v>
      </c>
    </row>
    <row r="3685" spans="1:8" x14ac:dyDescent="0.15">
      <c r="A3685">
        <v>3698</v>
      </c>
      <c r="B3685" t="s">
        <v>3543</v>
      </c>
      <c r="C3685" t="s">
        <v>11490</v>
      </c>
      <c r="D3685" t="s">
        <v>364</v>
      </c>
      <c r="E3685" s="2" t="s">
        <v>231</v>
      </c>
      <c r="F3685" t="s">
        <v>13907</v>
      </c>
      <c r="G3685" s="2" t="s">
        <v>7021</v>
      </c>
      <c r="H3685" t="s">
        <v>13553</v>
      </c>
    </row>
    <row r="3686" spans="1:8" x14ac:dyDescent="0.15">
      <c r="A3686">
        <v>3699</v>
      </c>
      <c r="B3686" t="s">
        <v>3532</v>
      </c>
      <c r="C3686" t="s">
        <v>11491</v>
      </c>
      <c r="D3686" t="s">
        <v>364</v>
      </c>
      <c r="E3686" s="2" t="s">
        <v>231</v>
      </c>
      <c r="F3686" t="s">
        <v>13907</v>
      </c>
      <c r="G3686" s="2" t="s">
        <v>7497</v>
      </c>
      <c r="H3686" t="s">
        <v>13553</v>
      </c>
    </row>
    <row r="3687" spans="1:8" x14ac:dyDescent="0.15">
      <c r="A3687">
        <v>3700</v>
      </c>
      <c r="B3687" t="s">
        <v>3536</v>
      </c>
      <c r="C3687" t="s">
        <v>11492</v>
      </c>
      <c r="D3687" t="s">
        <v>364</v>
      </c>
      <c r="E3687" s="2" t="s">
        <v>231</v>
      </c>
      <c r="F3687" t="s">
        <v>13907</v>
      </c>
      <c r="G3687" s="2" t="s">
        <v>6292</v>
      </c>
      <c r="H3687" t="s">
        <v>13553</v>
      </c>
    </row>
    <row r="3688" spans="1:8" x14ac:dyDescent="0.15">
      <c r="A3688">
        <v>3701</v>
      </c>
      <c r="B3688" t="s">
        <v>3533</v>
      </c>
      <c r="C3688" t="s">
        <v>11493</v>
      </c>
      <c r="D3688" t="s">
        <v>364</v>
      </c>
      <c r="E3688" s="2" t="s">
        <v>231</v>
      </c>
      <c r="F3688" t="s">
        <v>13920</v>
      </c>
      <c r="G3688" s="2" t="s">
        <v>7278</v>
      </c>
      <c r="H3688" t="s">
        <v>13553</v>
      </c>
    </row>
    <row r="3689" spans="1:8" x14ac:dyDescent="0.15">
      <c r="A3689">
        <v>3702</v>
      </c>
      <c r="B3689" t="s">
        <v>2040</v>
      </c>
      <c r="C3689" t="s">
        <v>11494</v>
      </c>
      <c r="D3689" t="s">
        <v>364</v>
      </c>
      <c r="E3689" s="2" t="s">
        <v>232</v>
      </c>
      <c r="F3689" t="s">
        <v>13907</v>
      </c>
      <c r="G3689" s="2" t="s">
        <v>6838</v>
      </c>
      <c r="H3689" t="s">
        <v>13553</v>
      </c>
    </row>
    <row r="3690" spans="1:8" x14ac:dyDescent="0.15">
      <c r="A3690">
        <v>3703</v>
      </c>
      <c r="B3690" t="s">
        <v>5067</v>
      </c>
      <c r="C3690" t="s">
        <v>11495</v>
      </c>
      <c r="D3690" t="s">
        <v>364</v>
      </c>
      <c r="E3690" s="2" t="s">
        <v>230</v>
      </c>
      <c r="F3690" t="s">
        <v>13910</v>
      </c>
      <c r="G3690" s="2" t="s">
        <v>6777</v>
      </c>
      <c r="H3690" t="s">
        <v>13553</v>
      </c>
    </row>
    <row r="3691" spans="1:8" x14ac:dyDescent="0.15">
      <c r="A3691">
        <v>3705</v>
      </c>
      <c r="B3691" t="s">
        <v>5068</v>
      </c>
      <c r="C3691" t="s">
        <v>11496</v>
      </c>
      <c r="D3691" t="s">
        <v>364</v>
      </c>
      <c r="E3691" s="2" t="s">
        <v>230</v>
      </c>
      <c r="F3691" t="s">
        <v>13906</v>
      </c>
      <c r="G3691" s="2" t="s">
        <v>7064</v>
      </c>
      <c r="H3691" t="s">
        <v>13553</v>
      </c>
    </row>
    <row r="3692" spans="1:8" x14ac:dyDescent="0.15">
      <c r="A3692">
        <v>3706</v>
      </c>
      <c r="B3692" t="s">
        <v>2035</v>
      </c>
      <c r="C3692" t="s">
        <v>11497</v>
      </c>
      <c r="D3692" t="s">
        <v>13580</v>
      </c>
      <c r="E3692" s="2" t="s">
        <v>67</v>
      </c>
      <c r="F3692" t="s">
        <v>13907</v>
      </c>
      <c r="G3692" s="2" t="s">
        <v>7660</v>
      </c>
      <c r="H3692" t="s">
        <v>13553</v>
      </c>
    </row>
    <row r="3693" spans="1:8" x14ac:dyDescent="0.15">
      <c r="A3693">
        <v>3707</v>
      </c>
      <c r="B3693" t="s">
        <v>3531</v>
      </c>
      <c r="C3693" t="s">
        <v>11498</v>
      </c>
      <c r="D3693" t="s">
        <v>364</v>
      </c>
      <c r="E3693" s="2" t="s">
        <v>231</v>
      </c>
      <c r="F3693" t="s">
        <v>13910</v>
      </c>
      <c r="G3693" s="2" t="s">
        <v>6860</v>
      </c>
      <c r="H3693" t="s">
        <v>13553</v>
      </c>
    </row>
    <row r="3694" spans="1:8" x14ac:dyDescent="0.15">
      <c r="A3694">
        <v>3708</v>
      </c>
      <c r="B3694" t="s">
        <v>5069</v>
      </c>
      <c r="C3694" t="s">
        <v>11499</v>
      </c>
      <c r="D3694" t="s">
        <v>364</v>
      </c>
      <c r="E3694" s="2" t="s">
        <v>230</v>
      </c>
      <c r="F3694" t="s">
        <v>13906</v>
      </c>
      <c r="G3694" s="2" t="s">
        <v>6504</v>
      </c>
      <c r="H3694" t="s">
        <v>13553</v>
      </c>
    </row>
    <row r="3695" spans="1:8" x14ac:dyDescent="0.15">
      <c r="A3695">
        <v>3709</v>
      </c>
      <c r="B3695" t="s">
        <v>5070</v>
      </c>
      <c r="C3695" t="s">
        <v>11500</v>
      </c>
      <c r="D3695" t="s">
        <v>364</v>
      </c>
      <c r="E3695" s="2" t="s">
        <v>230</v>
      </c>
      <c r="F3695" t="s">
        <v>13909</v>
      </c>
      <c r="G3695" s="2" t="s">
        <v>6932</v>
      </c>
      <c r="H3695" t="s">
        <v>13553</v>
      </c>
    </row>
    <row r="3696" spans="1:8" x14ac:dyDescent="0.15">
      <c r="A3696">
        <v>3710</v>
      </c>
      <c r="B3696" t="s">
        <v>2034</v>
      </c>
      <c r="C3696" t="s">
        <v>11501</v>
      </c>
      <c r="D3696" t="s">
        <v>364</v>
      </c>
      <c r="E3696" s="2" t="s">
        <v>232</v>
      </c>
      <c r="F3696" t="s">
        <v>13917</v>
      </c>
      <c r="G3696" s="2" t="s">
        <v>7661</v>
      </c>
      <c r="H3696" t="s">
        <v>13553</v>
      </c>
    </row>
    <row r="3697" spans="1:8" x14ac:dyDescent="0.15">
      <c r="A3697">
        <v>3711</v>
      </c>
      <c r="B3697" t="s">
        <v>2657</v>
      </c>
      <c r="C3697" t="s">
        <v>10252</v>
      </c>
      <c r="D3697" t="s">
        <v>364</v>
      </c>
      <c r="E3697" s="2" t="s">
        <v>231</v>
      </c>
      <c r="F3697" t="s">
        <v>13910</v>
      </c>
      <c r="G3697" s="2" t="s">
        <v>6924</v>
      </c>
      <c r="H3697" t="s">
        <v>13553</v>
      </c>
    </row>
    <row r="3698" spans="1:8" x14ac:dyDescent="0.15">
      <c r="A3698">
        <v>3712</v>
      </c>
      <c r="B3698" t="s">
        <v>3537</v>
      </c>
      <c r="C3698" t="s">
        <v>11502</v>
      </c>
      <c r="D3698" t="s">
        <v>364</v>
      </c>
      <c r="E3698" s="2" t="s">
        <v>231</v>
      </c>
      <c r="F3698" t="s">
        <v>13907</v>
      </c>
      <c r="G3698" s="2" t="s">
        <v>7109</v>
      </c>
      <c r="H3698" t="s">
        <v>13553</v>
      </c>
    </row>
    <row r="3699" spans="1:8" x14ac:dyDescent="0.15">
      <c r="A3699">
        <v>3713</v>
      </c>
      <c r="B3699" t="s">
        <v>5071</v>
      </c>
      <c r="C3699" t="s">
        <v>11503</v>
      </c>
      <c r="D3699" t="s">
        <v>364</v>
      </c>
      <c r="E3699" s="2" t="s">
        <v>230</v>
      </c>
      <c r="F3699" t="s">
        <v>13907</v>
      </c>
      <c r="G3699" s="2" t="s">
        <v>6414</v>
      </c>
      <c r="H3699" t="s">
        <v>13553</v>
      </c>
    </row>
    <row r="3700" spans="1:8" x14ac:dyDescent="0.15">
      <c r="A3700">
        <v>3714</v>
      </c>
      <c r="B3700" t="s">
        <v>3535</v>
      </c>
      <c r="C3700" t="s">
        <v>11504</v>
      </c>
      <c r="D3700" t="s">
        <v>364</v>
      </c>
      <c r="E3700" s="2" t="s">
        <v>231</v>
      </c>
      <c r="F3700" t="s">
        <v>13906</v>
      </c>
      <c r="G3700" s="2" t="s">
        <v>6926</v>
      </c>
      <c r="H3700" t="s">
        <v>13553</v>
      </c>
    </row>
    <row r="3701" spans="1:8" x14ac:dyDescent="0.15">
      <c r="A3701">
        <v>3715</v>
      </c>
      <c r="B3701" t="s">
        <v>2663</v>
      </c>
      <c r="C3701" t="s">
        <v>9227</v>
      </c>
      <c r="D3701" t="s">
        <v>364</v>
      </c>
      <c r="E3701" s="2" t="s">
        <v>231</v>
      </c>
      <c r="F3701" t="s">
        <v>13907</v>
      </c>
      <c r="G3701" s="2" t="s">
        <v>6550</v>
      </c>
      <c r="H3701" t="s">
        <v>13553</v>
      </c>
    </row>
    <row r="3702" spans="1:8" x14ac:dyDescent="0.15">
      <c r="A3702">
        <v>3716</v>
      </c>
      <c r="B3702" t="s">
        <v>1710</v>
      </c>
      <c r="C3702" t="s">
        <v>11505</v>
      </c>
      <c r="D3702" t="s">
        <v>364</v>
      </c>
      <c r="E3702" s="2" t="s">
        <v>231</v>
      </c>
      <c r="F3702" t="s">
        <v>13907</v>
      </c>
      <c r="G3702" s="2" t="s">
        <v>6582</v>
      </c>
      <c r="H3702" t="s">
        <v>13553</v>
      </c>
    </row>
    <row r="3703" spans="1:8" x14ac:dyDescent="0.15">
      <c r="A3703">
        <v>3717</v>
      </c>
      <c r="B3703" t="s">
        <v>4156</v>
      </c>
      <c r="C3703" t="s">
        <v>11506</v>
      </c>
      <c r="D3703" t="s">
        <v>364</v>
      </c>
      <c r="E3703" s="2" t="s">
        <v>230</v>
      </c>
      <c r="F3703" t="s">
        <v>13907</v>
      </c>
      <c r="G3703" s="2" t="s">
        <v>6355</v>
      </c>
      <c r="H3703" t="s">
        <v>13553</v>
      </c>
    </row>
    <row r="3704" spans="1:8" x14ac:dyDescent="0.15">
      <c r="A3704">
        <v>3718</v>
      </c>
      <c r="B3704" t="s">
        <v>4153</v>
      </c>
      <c r="C3704" t="s">
        <v>11507</v>
      </c>
      <c r="D3704" t="s">
        <v>364</v>
      </c>
      <c r="E3704" s="2" t="s">
        <v>230</v>
      </c>
      <c r="F3704" t="s">
        <v>13932</v>
      </c>
      <c r="G3704" s="2" t="s">
        <v>6884</v>
      </c>
      <c r="H3704" t="s">
        <v>13553</v>
      </c>
    </row>
    <row r="3705" spans="1:8" x14ac:dyDescent="0.15">
      <c r="A3705">
        <v>3719</v>
      </c>
      <c r="B3705" t="s">
        <v>2662</v>
      </c>
      <c r="C3705" t="s">
        <v>11508</v>
      </c>
      <c r="D3705" t="s">
        <v>364</v>
      </c>
      <c r="E3705" s="2" t="s">
        <v>231</v>
      </c>
      <c r="F3705" t="s">
        <v>13906</v>
      </c>
      <c r="G3705" s="2" t="s">
        <v>7296</v>
      </c>
      <c r="H3705" t="s">
        <v>13553</v>
      </c>
    </row>
    <row r="3706" spans="1:8" x14ac:dyDescent="0.15">
      <c r="A3706">
        <v>3720</v>
      </c>
      <c r="B3706" t="s">
        <v>2658</v>
      </c>
      <c r="C3706" t="s">
        <v>11509</v>
      </c>
      <c r="D3706" t="s">
        <v>364</v>
      </c>
      <c r="E3706" s="2" t="s">
        <v>231</v>
      </c>
      <c r="F3706" t="s">
        <v>13910</v>
      </c>
      <c r="G3706" s="2" t="s">
        <v>6285</v>
      </c>
      <c r="H3706" t="s">
        <v>13553</v>
      </c>
    </row>
    <row r="3707" spans="1:8" x14ac:dyDescent="0.15">
      <c r="A3707">
        <v>3721</v>
      </c>
      <c r="B3707" t="s">
        <v>4155</v>
      </c>
      <c r="C3707" t="s">
        <v>11510</v>
      </c>
      <c r="D3707" t="s">
        <v>364</v>
      </c>
      <c r="E3707" s="2" t="s">
        <v>230</v>
      </c>
      <c r="F3707" t="s">
        <v>13907</v>
      </c>
      <c r="G3707" s="2" t="s">
        <v>6613</v>
      </c>
      <c r="H3707" t="s">
        <v>13553</v>
      </c>
    </row>
    <row r="3708" spans="1:8" x14ac:dyDescent="0.15">
      <c r="A3708">
        <v>3722</v>
      </c>
      <c r="B3708" t="s">
        <v>3542</v>
      </c>
      <c r="C3708" t="s">
        <v>11511</v>
      </c>
      <c r="D3708" t="s">
        <v>364</v>
      </c>
      <c r="E3708" s="2" t="s">
        <v>231</v>
      </c>
      <c r="F3708" t="s">
        <v>13907</v>
      </c>
      <c r="G3708" s="2" t="s">
        <v>6924</v>
      </c>
      <c r="H3708" t="s">
        <v>13553</v>
      </c>
    </row>
    <row r="3709" spans="1:8" x14ac:dyDescent="0.15">
      <c r="A3709">
        <v>3723</v>
      </c>
      <c r="B3709" t="s">
        <v>5072</v>
      </c>
      <c r="C3709" t="s">
        <v>11512</v>
      </c>
      <c r="D3709" t="s">
        <v>13580</v>
      </c>
      <c r="E3709" s="2" t="s">
        <v>70</v>
      </c>
      <c r="F3709" t="s">
        <v>13910</v>
      </c>
      <c r="G3709" s="2" t="s">
        <v>7662</v>
      </c>
      <c r="H3709" t="s">
        <v>13553</v>
      </c>
    </row>
    <row r="3710" spans="1:8" x14ac:dyDescent="0.15">
      <c r="A3710">
        <v>3724</v>
      </c>
      <c r="B3710" t="s">
        <v>5073</v>
      </c>
      <c r="C3710" t="s">
        <v>11513</v>
      </c>
      <c r="D3710" t="s">
        <v>364</v>
      </c>
      <c r="E3710" s="2" t="s">
        <v>230</v>
      </c>
      <c r="F3710" t="s">
        <v>13907</v>
      </c>
      <c r="G3710" s="2" t="s">
        <v>7663</v>
      </c>
      <c r="H3710" t="s">
        <v>13553</v>
      </c>
    </row>
    <row r="3711" spans="1:8" x14ac:dyDescent="0.15">
      <c r="A3711">
        <v>3725</v>
      </c>
      <c r="B3711" t="s">
        <v>5074</v>
      </c>
      <c r="C3711" t="s">
        <v>11514</v>
      </c>
      <c r="D3711" t="s">
        <v>364</v>
      </c>
      <c r="E3711" s="2" t="s">
        <v>231</v>
      </c>
      <c r="F3711" t="s">
        <v>13910</v>
      </c>
      <c r="G3711" s="2" t="s">
        <v>6866</v>
      </c>
      <c r="H3711" t="s">
        <v>13553</v>
      </c>
    </row>
    <row r="3712" spans="1:8" x14ac:dyDescent="0.15">
      <c r="A3712">
        <v>3726</v>
      </c>
      <c r="B3712" t="s">
        <v>5075</v>
      </c>
      <c r="C3712" t="s">
        <v>11515</v>
      </c>
      <c r="D3712" t="s">
        <v>364</v>
      </c>
      <c r="E3712" s="2" t="s">
        <v>230</v>
      </c>
      <c r="F3712" t="s">
        <v>13907</v>
      </c>
      <c r="G3712" s="2" t="s">
        <v>6309</v>
      </c>
      <c r="H3712" t="s">
        <v>13553</v>
      </c>
    </row>
    <row r="3713" spans="1:8" x14ac:dyDescent="0.15">
      <c r="A3713">
        <v>3727</v>
      </c>
      <c r="B3713" t="s">
        <v>5076</v>
      </c>
      <c r="C3713" t="s">
        <v>11516</v>
      </c>
      <c r="D3713" t="s">
        <v>364</v>
      </c>
      <c r="E3713" s="2" t="s">
        <v>231</v>
      </c>
      <c r="F3713" t="s">
        <v>13907</v>
      </c>
      <c r="G3713" s="2" t="s">
        <v>6465</v>
      </c>
      <c r="H3713" t="s">
        <v>13553</v>
      </c>
    </row>
    <row r="3714" spans="1:8" x14ac:dyDescent="0.15">
      <c r="A3714">
        <v>3728</v>
      </c>
      <c r="B3714" t="s">
        <v>3544</v>
      </c>
      <c r="C3714" t="s">
        <v>11517</v>
      </c>
      <c r="D3714" t="s">
        <v>364</v>
      </c>
      <c r="E3714" s="2" t="s">
        <v>231</v>
      </c>
      <c r="F3714" t="s">
        <v>13906</v>
      </c>
      <c r="G3714" s="2" t="s">
        <v>6483</v>
      </c>
      <c r="H3714" t="s">
        <v>13553</v>
      </c>
    </row>
    <row r="3715" spans="1:8" x14ac:dyDescent="0.15">
      <c r="A3715">
        <v>3729</v>
      </c>
      <c r="B3715" t="s">
        <v>3534</v>
      </c>
      <c r="C3715" t="s">
        <v>11518</v>
      </c>
      <c r="D3715" t="s">
        <v>364</v>
      </c>
      <c r="E3715" s="2" t="s">
        <v>231</v>
      </c>
      <c r="F3715" t="s">
        <v>13907</v>
      </c>
      <c r="G3715" s="2" t="s">
        <v>6687</v>
      </c>
      <c r="H3715" t="s">
        <v>13553</v>
      </c>
    </row>
    <row r="3716" spans="1:8" x14ac:dyDescent="0.15">
      <c r="A3716">
        <v>3730</v>
      </c>
      <c r="B3716" t="s">
        <v>5077</v>
      </c>
      <c r="C3716" t="s">
        <v>11519</v>
      </c>
      <c r="D3716" t="s">
        <v>364</v>
      </c>
      <c r="E3716" s="2" t="s">
        <v>231</v>
      </c>
      <c r="F3716" t="s">
        <v>13921</v>
      </c>
      <c r="G3716" s="2" t="s">
        <v>7484</v>
      </c>
      <c r="H3716" t="s">
        <v>13553</v>
      </c>
    </row>
    <row r="3717" spans="1:8" x14ac:dyDescent="0.15">
      <c r="A3717">
        <v>3731</v>
      </c>
      <c r="B3717" t="s">
        <v>5078</v>
      </c>
      <c r="C3717" t="s">
        <v>11520</v>
      </c>
      <c r="D3717" t="s">
        <v>364</v>
      </c>
      <c r="E3717" s="2" t="s">
        <v>231</v>
      </c>
      <c r="F3717" t="s">
        <v>13906</v>
      </c>
      <c r="G3717" s="2" t="s">
        <v>7113</v>
      </c>
      <c r="H3717" t="s">
        <v>13553</v>
      </c>
    </row>
    <row r="3718" spans="1:8" x14ac:dyDescent="0.15">
      <c r="A3718">
        <v>3732</v>
      </c>
      <c r="B3718" t="s">
        <v>3541</v>
      </c>
      <c r="C3718" t="s">
        <v>11521</v>
      </c>
      <c r="D3718" t="s">
        <v>364</v>
      </c>
      <c r="E3718" s="2" t="s">
        <v>231</v>
      </c>
      <c r="F3718" t="s">
        <v>13910</v>
      </c>
      <c r="G3718" s="2" t="s">
        <v>6260</v>
      </c>
      <c r="H3718" t="s">
        <v>13553</v>
      </c>
    </row>
    <row r="3719" spans="1:8" x14ac:dyDescent="0.15">
      <c r="A3719">
        <v>3733</v>
      </c>
      <c r="B3719" t="s">
        <v>5079</v>
      </c>
      <c r="C3719" t="s">
        <v>11522</v>
      </c>
      <c r="D3719" t="s">
        <v>364</v>
      </c>
      <c r="E3719" s="2" t="s">
        <v>230</v>
      </c>
      <c r="F3719" t="s">
        <v>13912</v>
      </c>
      <c r="G3719" s="2" t="s">
        <v>6549</v>
      </c>
      <c r="H3719" t="s">
        <v>13553</v>
      </c>
    </row>
    <row r="3720" spans="1:8" x14ac:dyDescent="0.15">
      <c r="A3720">
        <v>3734</v>
      </c>
      <c r="B3720" t="s">
        <v>2660</v>
      </c>
      <c r="C3720" t="s">
        <v>11523</v>
      </c>
      <c r="D3720" t="s">
        <v>13580</v>
      </c>
      <c r="E3720" s="2" t="s">
        <v>67</v>
      </c>
      <c r="F3720" t="s">
        <v>13907</v>
      </c>
      <c r="G3720" s="2" t="s">
        <v>7347</v>
      </c>
      <c r="H3720" t="s">
        <v>13553</v>
      </c>
    </row>
    <row r="3721" spans="1:8" x14ac:dyDescent="0.15">
      <c r="A3721">
        <v>3735</v>
      </c>
      <c r="B3721" t="s">
        <v>3540</v>
      </c>
      <c r="C3721" t="s">
        <v>11524</v>
      </c>
      <c r="D3721" t="s">
        <v>364</v>
      </c>
      <c r="E3721" s="2" t="s">
        <v>231</v>
      </c>
      <c r="F3721" t="s">
        <v>13907</v>
      </c>
      <c r="G3721" s="2" t="s">
        <v>6664</v>
      </c>
      <c r="H3721" t="s">
        <v>13553</v>
      </c>
    </row>
    <row r="3722" spans="1:8" x14ac:dyDescent="0.15">
      <c r="A3722">
        <v>3736</v>
      </c>
      <c r="B3722" t="s">
        <v>2661</v>
      </c>
      <c r="C3722" t="s">
        <v>11525</v>
      </c>
      <c r="D3722" t="s">
        <v>364</v>
      </c>
      <c r="E3722" s="2" t="s">
        <v>231</v>
      </c>
      <c r="F3722" t="s">
        <v>13906</v>
      </c>
      <c r="G3722" s="2" t="s">
        <v>6779</v>
      </c>
      <c r="H3722" t="s">
        <v>13553</v>
      </c>
    </row>
    <row r="3723" spans="1:8" x14ac:dyDescent="0.15">
      <c r="A3723">
        <v>3737</v>
      </c>
      <c r="B3723" t="s">
        <v>5080</v>
      </c>
      <c r="C3723" t="s">
        <v>11526</v>
      </c>
      <c r="D3723" t="s">
        <v>364</v>
      </c>
      <c r="E3723" s="2" t="s">
        <v>230</v>
      </c>
      <c r="F3723" t="s">
        <v>13910</v>
      </c>
      <c r="G3723" s="2" t="s">
        <v>7153</v>
      </c>
      <c r="H3723" t="s">
        <v>13553</v>
      </c>
    </row>
    <row r="3724" spans="1:8" x14ac:dyDescent="0.15">
      <c r="A3724">
        <v>3738</v>
      </c>
      <c r="B3724" t="s">
        <v>3545</v>
      </c>
      <c r="C3724" t="s">
        <v>11527</v>
      </c>
      <c r="D3724" t="s">
        <v>364</v>
      </c>
      <c r="E3724" s="2" t="s">
        <v>231</v>
      </c>
      <c r="F3724" t="s">
        <v>13910</v>
      </c>
      <c r="G3724" s="2" t="s">
        <v>6281</v>
      </c>
      <c r="H3724" t="s">
        <v>13553</v>
      </c>
    </row>
    <row r="3725" spans="1:8" x14ac:dyDescent="0.15">
      <c r="A3725">
        <v>3739</v>
      </c>
      <c r="B3725" t="s">
        <v>3538</v>
      </c>
      <c r="C3725" t="s">
        <v>11528</v>
      </c>
      <c r="D3725" t="s">
        <v>364</v>
      </c>
      <c r="E3725" s="2" t="s">
        <v>231</v>
      </c>
      <c r="F3725" t="s">
        <v>13907</v>
      </c>
      <c r="G3725" s="2" t="s">
        <v>7436</v>
      </c>
      <c r="H3725" t="s">
        <v>13553</v>
      </c>
    </row>
    <row r="3726" spans="1:8" x14ac:dyDescent="0.15">
      <c r="A3726">
        <v>3740</v>
      </c>
      <c r="B3726" t="s">
        <v>3491</v>
      </c>
      <c r="C3726" t="s">
        <v>11288</v>
      </c>
      <c r="D3726" t="s">
        <v>364</v>
      </c>
      <c r="E3726" s="2" t="s">
        <v>231</v>
      </c>
      <c r="F3726" t="s">
        <v>13906</v>
      </c>
      <c r="G3726" s="2" t="s">
        <v>7035</v>
      </c>
      <c r="H3726" t="s">
        <v>13553</v>
      </c>
    </row>
    <row r="3727" spans="1:8" x14ac:dyDescent="0.15">
      <c r="A3727">
        <v>3741</v>
      </c>
      <c r="B3727" t="s">
        <v>2039</v>
      </c>
      <c r="C3727" t="s">
        <v>11529</v>
      </c>
      <c r="D3727" t="s">
        <v>13580</v>
      </c>
      <c r="E3727" s="2" t="s">
        <v>67</v>
      </c>
      <c r="F3727" t="s">
        <v>13907</v>
      </c>
      <c r="G3727" s="2" t="s">
        <v>7664</v>
      </c>
      <c r="H3727" t="s">
        <v>13553</v>
      </c>
    </row>
    <row r="3728" spans="1:8" x14ac:dyDescent="0.15">
      <c r="A3728">
        <v>3742</v>
      </c>
      <c r="B3728" t="s">
        <v>4152</v>
      </c>
      <c r="C3728" t="s">
        <v>11530</v>
      </c>
      <c r="D3728" t="s">
        <v>364</v>
      </c>
      <c r="E3728" s="2" t="s">
        <v>231</v>
      </c>
      <c r="F3728" t="s">
        <v>13907</v>
      </c>
      <c r="G3728" s="2" t="s">
        <v>7547</v>
      </c>
      <c r="H3728" t="s">
        <v>13553</v>
      </c>
    </row>
    <row r="3729" spans="1:8" x14ac:dyDescent="0.15">
      <c r="A3729">
        <v>3743</v>
      </c>
      <c r="B3729" t="s">
        <v>4157</v>
      </c>
      <c r="C3729" t="s">
        <v>11531</v>
      </c>
      <c r="D3729" t="s">
        <v>364</v>
      </c>
      <c r="E3729" s="2" t="s">
        <v>230</v>
      </c>
      <c r="F3729" t="s">
        <v>13908</v>
      </c>
      <c r="G3729" s="2" t="s">
        <v>6684</v>
      </c>
      <c r="H3729" t="s">
        <v>13553</v>
      </c>
    </row>
    <row r="3730" spans="1:8" x14ac:dyDescent="0.15">
      <c r="A3730">
        <v>3744</v>
      </c>
      <c r="B3730" t="s">
        <v>1951</v>
      </c>
      <c r="C3730" t="s">
        <v>11532</v>
      </c>
      <c r="D3730" t="s">
        <v>13580</v>
      </c>
      <c r="E3730" s="2" t="s">
        <v>67</v>
      </c>
      <c r="F3730" t="s">
        <v>13907</v>
      </c>
      <c r="G3730" s="2" t="s">
        <v>7665</v>
      </c>
      <c r="H3730" t="s">
        <v>13553</v>
      </c>
    </row>
    <row r="3731" spans="1:8" x14ac:dyDescent="0.15">
      <c r="A3731">
        <v>3745</v>
      </c>
      <c r="B3731" t="s">
        <v>5081</v>
      </c>
      <c r="C3731" t="s">
        <v>11533</v>
      </c>
      <c r="D3731" t="s">
        <v>364</v>
      </c>
      <c r="E3731" s="2" t="s">
        <v>230</v>
      </c>
      <c r="F3731" t="s">
        <v>13906</v>
      </c>
      <c r="G3731" s="2" t="s">
        <v>7005</v>
      </c>
      <c r="H3731" t="s">
        <v>13553</v>
      </c>
    </row>
    <row r="3732" spans="1:8" x14ac:dyDescent="0.15">
      <c r="A3732">
        <v>3746</v>
      </c>
      <c r="B3732" t="s">
        <v>2036</v>
      </c>
      <c r="C3732" t="s">
        <v>11534</v>
      </c>
      <c r="D3732" t="s">
        <v>364</v>
      </c>
      <c r="E3732" s="2" t="s">
        <v>232</v>
      </c>
      <c r="F3732" t="s">
        <v>13918</v>
      </c>
      <c r="G3732" s="2" t="s">
        <v>7666</v>
      </c>
      <c r="H3732" t="s">
        <v>13553</v>
      </c>
    </row>
    <row r="3733" spans="1:8" x14ac:dyDescent="0.15">
      <c r="A3733">
        <v>3747</v>
      </c>
      <c r="B3733" t="s">
        <v>5082</v>
      </c>
      <c r="C3733" t="s">
        <v>11535</v>
      </c>
      <c r="D3733" t="s">
        <v>364</v>
      </c>
      <c r="E3733" s="2" t="s">
        <v>230</v>
      </c>
      <c r="F3733" t="s">
        <v>13934</v>
      </c>
      <c r="G3733" s="2" t="s">
        <v>7405</v>
      </c>
      <c r="H3733" t="s">
        <v>13553</v>
      </c>
    </row>
    <row r="3734" spans="1:8" x14ac:dyDescent="0.15">
      <c r="A3734">
        <v>3748</v>
      </c>
      <c r="B3734" t="s">
        <v>5083</v>
      </c>
      <c r="C3734" t="s">
        <v>11536</v>
      </c>
      <c r="D3734" t="s">
        <v>13580</v>
      </c>
      <c r="E3734" s="2" t="s">
        <v>70</v>
      </c>
      <c r="F3734" t="s">
        <v>13907</v>
      </c>
      <c r="G3734" s="2" t="s">
        <v>7667</v>
      </c>
      <c r="H3734" t="s">
        <v>13553</v>
      </c>
    </row>
    <row r="3735" spans="1:8" x14ac:dyDescent="0.15">
      <c r="A3735">
        <v>3749</v>
      </c>
      <c r="B3735" t="s">
        <v>3499</v>
      </c>
      <c r="C3735" t="s">
        <v>11537</v>
      </c>
      <c r="D3735" t="s">
        <v>404</v>
      </c>
      <c r="E3735" s="2" t="s">
        <v>233</v>
      </c>
      <c r="F3735" t="s">
        <v>13907</v>
      </c>
      <c r="G3735" s="2" t="s">
        <v>7325</v>
      </c>
      <c r="H3735" t="s">
        <v>13553</v>
      </c>
    </row>
    <row r="3736" spans="1:8" x14ac:dyDescent="0.15">
      <c r="A3736">
        <v>3750</v>
      </c>
      <c r="B3736" t="s">
        <v>3500</v>
      </c>
      <c r="C3736" t="s">
        <v>11538</v>
      </c>
      <c r="D3736" t="s">
        <v>404</v>
      </c>
      <c r="E3736" s="2" t="s">
        <v>233</v>
      </c>
      <c r="F3736" t="s">
        <v>13907</v>
      </c>
      <c r="G3736" s="2" t="s">
        <v>7628</v>
      </c>
      <c r="H3736" t="s">
        <v>13553</v>
      </c>
    </row>
    <row r="3737" spans="1:8" x14ac:dyDescent="0.15">
      <c r="A3737">
        <v>3751</v>
      </c>
      <c r="B3737" t="s">
        <v>3501</v>
      </c>
      <c r="C3737" t="s">
        <v>11539</v>
      </c>
      <c r="D3737" t="s">
        <v>404</v>
      </c>
      <c r="E3737" s="2" t="s">
        <v>233</v>
      </c>
      <c r="F3737" t="s">
        <v>13907</v>
      </c>
      <c r="G3737" s="2" t="s">
        <v>6997</v>
      </c>
      <c r="H3737" t="s">
        <v>13553</v>
      </c>
    </row>
    <row r="3738" spans="1:8" x14ac:dyDescent="0.15">
      <c r="A3738">
        <v>3752</v>
      </c>
      <c r="B3738" t="s">
        <v>3502</v>
      </c>
      <c r="C3738" t="s">
        <v>11540</v>
      </c>
      <c r="D3738" t="s">
        <v>404</v>
      </c>
      <c r="E3738" s="2" t="s">
        <v>233</v>
      </c>
      <c r="F3738" t="s">
        <v>13907</v>
      </c>
      <c r="G3738" s="2" t="s">
        <v>7062</v>
      </c>
      <c r="H3738" t="s">
        <v>13553</v>
      </c>
    </row>
    <row r="3739" spans="1:8" x14ac:dyDescent="0.15">
      <c r="A3739">
        <v>3753</v>
      </c>
      <c r="B3739" t="s">
        <v>3503</v>
      </c>
      <c r="C3739" t="s">
        <v>11541</v>
      </c>
      <c r="D3739" t="s">
        <v>404</v>
      </c>
      <c r="E3739" s="2" t="s">
        <v>233</v>
      </c>
      <c r="F3739" t="s">
        <v>13907</v>
      </c>
      <c r="G3739" s="2" t="s">
        <v>6733</v>
      </c>
      <c r="H3739" t="s">
        <v>13553</v>
      </c>
    </row>
    <row r="3740" spans="1:8" x14ac:dyDescent="0.15">
      <c r="A3740">
        <v>3754</v>
      </c>
      <c r="B3740" t="s">
        <v>5084</v>
      </c>
      <c r="C3740" t="s">
        <v>11542</v>
      </c>
      <c r="D3740" t="s">
        <v>404</v>
      </c>
      <c r="E3740" s="2" t="s">
        <v>232</v>
      </c>
      <c r="F3740" t="s">
        <v>13907</v>
      </c>
      <c r="G3740" s="2" t="s">
        <v>6530</v>
      </c>
      <c r="H3740" t="s">
        <v>13553</v>
      </c>
    </row>
    <row r="3741" spans="1:8" x14ac:dyDescent="0.15">
      <c r="A3741">
        <v>3755</v>
      </c>
      <c r="B3741" t="s">
        <v>5085</v>
      </c>
      <c r="C3741" t="s">
        <v>11543</v>
      </c>
      <c r="D3741" t="s">
        <v>404</v>
      </c>
      <c r="E3741" s="2" t="s">
        <v>232</v>
      </c>
      <c r="F3741" t="s">
        <v>13907</v>
      </c>
      <c r="G3741" s="2" t="s">
        <v>7668</v>
      </c>
      <c r="H3741" t="s">
        <v>13553</v>
      </c>
    </row>
    <row r="3742" spans="1:8" x14ac:dyDescent="0.15">
      <c r="A3742">
        <v>3756</v>
      </c>
      <c r="B3742" t="s">
        <v>5086</v>
      </c>
      <c r="C3742" t="s">
        <v>11544</v>
      </c>
      <c r="D3742" t="s">
        <v>404</v>
      </c>
      <c r="E3742" s="2" t="s">
        <v>232</v>
      </c>
      <c r="F3742" t="s">
        <v>13907</v>
      </c>
      <c r="G3742" s="2" t="s">
        <v>6530</v>
      </c>
      <c r="H3742" t="s">
        <v>13553</v>
      </c>
    </row>
    <row r="3743" spans="1:8" x14ac:dyDescent="0.15">
      <c r="A3743">
        <v>3757</v>
      </c>
      <c r="B3743" t="s">
        <v>5087</v>
      </c>
      <c r="C3743" t="s">
        <v>11545</v>
      </c>
      <c r="D3743" t="s">
        <v>404</v>
      </c>
      <c r="E3743" s="2" t="s">
        <v>232</v>
      </c>
      <c r="F3743" t="s">
        <v>13907</v>
      </c>
      <c r="G3743" s="2" t="s">
        <v>7669</v>
      </c>
      <c r="H3743" t="s">
        <v>13553</v>
      </c>
    </row>
    <row r="3744" spans="1:8" x14ac:dyDescent="0.15">
      <c r="A3744">
        <v>3758</v>
      </c>
      <c r="B3744" t="s">
        <v>5088</v>
      </c>
      <c r="C3744" t="s">
        <v>11546</v>
      </c>
      <c r="D3744" t="s">
        <v>404</v>
      </c>
      <c r="E3744" s="2" t="s">
        <v>232</v>
      </c>
      <c r="F3744" t="s">
        <v>13907</v>
      </c>
      <c r="G3744" s="2" t="s">
        <v>7565</v>
      </c>
      <c r="H3744" t="s">
        <v>13553</v>
      </c>
    </row>
    <row r="3745" spans="1:8" x14ac:dyDescent="0.15">
      <c r="A3745">
        <v>3759</v>
      </c>
      <c r="B3745" t="s">
        <v>1961</v>
      </c>
      <c r="C3745" t="s">
        <v>11547</v>
      </c>
      <c r="D3745" t="s">
        <v>327</v>
      </c>
      <c r="E3745" s="2" t="s">
        <v>232</v>
      </c>
      <c r="F3745" t="s">
        <v>27</v>
      </c>
      <c r="G3745" s="2" t="s">
        <v>7471</v>
      </c>
      <c r="H3745" t="s">
        <v>13553</v>
      </c>
    </row>
    <row r="3746" spans="1:8" x14ac:dyDescent="0.15">
      <c r="A3746">
        <v>3760</v>
      </c>
      <c r="B3746" t="s">
        <v>1957</v>
      </c>
      <c r="C3746" t="s">
        <v>11548</v>
      </c>
      <c r="D3746" t="s">
        <v>327</v>
      </c>
      <c r="E3746" s="2" t="s">
        <v>232</v>
      </c>
      <c r="F3746" t="s">
        <v>13914</v>
      </c>
      <c r="G3746" s="2" t="s">
        <v>7670</v>
      </c>
      <c r="H3746" t="s">
        <v>13553</v>
      </c>
    </row>
    <row r="3747" spans="1:8" x14ac:dyDescent="0.15">
      <c r="A3747">
        <v>3761</v>
      </c>
      <c r="B3747" t="s">
        <v>1960</v>
      </c>
      <c r="C3747" t="s">
        <v>11549</v>
      </c>
      <c r="D3747" t="s">
        <v>327</v>
      </c>
      <c r="E3747" s="2" t="s">
        <v>232</v>
      </c>
      <c r="F3747" t="s">
        <v>13931</v>
      </c>
      <c r="G3747" s="2" t="s">
        <v>7671</v>
      </c>
      <c r="H3747" t="s">
        <v>13553</v>
      </c>
    </row>
    <row r="3748" spans="1:8" x14ac:dyDescent="0.15">
      <c r="A3748">
        <v>3762</v>
      </c>
      <c r="B3748" t="s">
        <v>1953</v>
      </c>
      <c r="C3748" t="s">
        <v>11550</v>
      </c>
      <c r="D3748" t="s">
        <v>327</v>
      </c>
      <c r="E3748" s="2" t="s">
        <v>232</v>
      </c>
      <c r="F3748" t="s">
        <v>13932</v>
      </c>
      <c r="G3748" s="2" t="s">
        <v>6247</v>
      </c>
      <c r="H3748" t="s">
        <v>13553</v>
      </c>
    </row>
    <row r="3749" spans="1:8" x14ac:dyDescent="0.15">
      <c r="A3749">
        <v>3763</v>
      </c>
      <c r="B3749" t="s">
        <v>1959</v>
      </c>
      <c r="C3749" t="s">
        <v>11551</v>
      </c>
      <c r="D3749" t="s">
        <v>327</v>
      </c>
      <c r="E3749" s="2" t="s">
        <v>232</v>
      </c>
      <c r="F3749" t="s">
        <v>13925</v>
      </c>
      <c r="G3749" s="2" t="s">
        <v>7178</v>
      </c>
      <c r="H3749" t="s">
        <v>13553</v>
      </c>
    </row>
    <row r="3750" spans="1:8" x14ac:dyDescent="0.15">
      <c r="A3750">
        <v>3764</v>
      </c>
      <c r="B3750" t="s">
        <v>1956</v>
      </c>
      <c r="C3750" t="s">
        <v>11552</v>
      </c>
      <c r="D3750" t="s">
        <v>327</v>
      </c>
      <c r="E3750" s="2" t="s">
        <v>232</v>
      </c>
      <c r="F3750" t="s">
        <v>13911</v>
      </c>
      <c r="G3750" s="2" t="s">
        <v>6710</v>
      </c>
      <c r="H3750" t="s">
        <v>13553</v>
      </c>
    </row>
    <row r="3751" spans="1:8" x14ac:dyDescent="0.15">
      <c r="A3751">
        <v>3765</v>
      </c>
      <c r="B3751" t="s">
        <v>1958</v>
      </c>
      <c r="C3751" t="s">
        <v>11553</v>
      </c>
      <c r="D3751" t="s">
        <v>327</v>
      </c>
      <c r="E3751" s="2" t="s">
        <v>232</v>
      </c>
      <c r="F3751" t="s">
        <v>13948</v>
      </c>
      <c r="G3751" s="2" t="s">
        <v>6388</v>
      </c>
      <c r="H3751" t="s">
        <v>13553</v>
      </c>
    </row>
    <row r="3752" spans="1:8" x14ac:dyDescent="0.15">
      <c r="A3752">
        <v>3766</v>
      </c>
      <c r="B3752" t="s">
        <v>1954</v>
      </c>
      <c r="C3752" t="s">
        <v>11554</v>
      </c>
      <c r="D3752" t="s">
        <v>327</v>
      </c>
      <c r="E3752" s="2" t="s">
        <v>232</v>
      </c>
      <c r="F3752" t="s">
        <v>13909</v>
      </c>
      <c r="G3752" s="2" t="s">
        <v>7365</v>
      </c>
      <c r="H3752" t="s">
        <v>13553</v>
      </c>
    </row>
    <row r="3753" spans="1:8" x14ac:dyDescent="0.15">
      <c r="A3753">
        <v>3767</v>
      </c>
      <c r="B3753" t="s">
        <v>1955</v>
      </c>
      <c r="C3753" t="s">
        <v>11555</v>
      </c>
      <c r="D3753" t="s">
        <v>327</v>
      </c>
      <c r="E3753" s="2" t="s">
        <v>232</v>
      </c>
      <c r="F3753" t="s">
        <v>13927</v>
      </c>
      <c r="G3753" s="2" t="s">
        <v>7580</v>
      </c>
      <c r="H3753" t="s">
        <v>13553</v>
      </c>
    </row>
    <row r="3754" spans="1:8" x14ac:dyDescent="0.15">
      <c r="A3754">
        <v>3768</v>
      </c>
      <c r="B3754" t="s">
        <v>1952</v>
      </c>
      <c r="C3754" t="s">
        <v>11556</v>
      </c>
      <c r="D3754" t="s">
        <v>327</v>
      </c>
      <c r="E3754" s="2" t="s">
        <v>232</v>
      </c>
      <c r="F3754" t="s">
        <v>13920</v>
      </c>
      <c r="G3754" s="2" t="s">
        <v>6378</v>
      </c>
      <c r="H3754" t="s">
        <v>13553</v>
      </c>
    </row>
    <row r="3755" spans="1:8" x14ac:dyDescent="0.15">
      <c r="A3755">
        <v>3769</v>
      </c>
      <c r="B3755" t="s">
        <v>1962</v>
      </c>
      <c r="C3755" t="s">
        <v>11557</v>
      </c>
      <c r="D3755" t="s">
        <v>327</v>
      </c>
      <c r="E3755" s="2" t="s">
        <v>232</v>
      </c>
      <c r="F3755" t="s">
        <v>13938</v>
      </c>
      <c r="G3755" s="2" t="s">
        <v>6236</v>
      </c>
      <c r="H3755" t="s">
        <v>13553</v>
      </c>
    </row>
    <row r="3756" spans="1:8" x14ac:dyDescent="0.15">
      <c r="A3756">
        <v>3770</v>
      </c>
      <c r="B3756" t="s">
        <v>3570</v>
      </c>
      <c r="C3756" t="s">
        <v>11558</v>
      </c>
      <c r="D3756" t="s">
        <v>327</v>
      </c>
      <c r="E3756" s="2" t="s">
        <v>231</v>
      </c>
      <c r="F3756" t="s">
        <v>13934</v>
      </c>
      <c r="G3756" s="2" t="s">
        <v>6280</v>
      </c>
      <c r="H3756" t="s">
        <v>13553</v>
      </c>
    </row>
    <row r="3757" spans="1:8" x14ac:dyDescent="0.15">
      <c r="A3757">
        <v>3771</v>
      </c>
      <c r="B3757" t="s">
        <v>3569</v>
      </c>
      <c r="C3757" t="s">
        <v>11559</v>
      </c>
      <c r="D3757" t="s">
        <v>327</v>
      </c>
      <c r="E3757" s="2" t="s">
        <v>231</v>
      </c>
      <c r="F3757" t="s">
        <v>13942</v>
      </c>
      <c r="G3757" s="2" t="s">
        <v>6406</v>
      </c>
      <c r="H3757" t="s">
        <v>13553</v>
      </c>
    </row>
    <row r="3758" spans="1:8" x14ac:dyDescent="0.15">
      <c r="A3758">
        <v>3772</v>
      </c>
      <c r="B3758" t="s">
        <v>3571</v>
      </c>
      <c r="C3758" t="s">
        <v>11560</v>
      </c>
      <c r="D3758" t="s">
        <v>327</v>
      </c>
      <c r="E3758" s="2" t="s">
        <v>231</v>
      </c>
      <c r="F3758" t="s">
        <v>13920</v>
      </c>
      <c r="G3758" s="2" t="s">
        <v>6930</v>
      </c>
      <c r="H3758" t="s">
        <v>13553</v>
      </c>
    </row>
    <row r="3759" spans="1:8" x14ac:dyDescent="0.15">
      <c r="A3759">
        <v>3773</v>
      </c>
      <c r="B3759" t="s">
        <v>3572</v>
      </c>
      <c r="C3759" t="s">
        <v>11561</v>
      </c>
      <c r="D3759" t="s">
        <v>327</v>
      </c>
      <c r="E3759" s="2" t="s">
        <v>231</v>
      </c>
      <c r="F3759" t="s">
        <v>13942</v>
      </c>
      <c r="G3759" s="2" t="s">
        <v>6580</v>
      </c>
      <c r="H3759" t="s">
        <v>13553</v>
      </c>
    </row>
    <row r="3760" spans="1:8" x14ac:dyDescent="0.15">
      <c r="A3760">
        <v>3774</v>
      </c>
      <c r="B3760" t="s">
        <v>2156</v>
      </c>
      <c r="C3760" t="s">
        <v>11562</v>
      </c>
      <c r="D3760" t="s">
        <v>327</v>
      </c>
      <c r="E3760" s="2" t="s">
        <v>231</v>
      </c>
      <c r="F3760" t="s">
        <v>13909</v>
      </c>
      <c r="G3760" s="2" t="s">
        <v>6626</v>
      </c>
      <c r="H3760" t="s">
        <v>13553</v>
      </c>
    </row>
    <row r="3761" spans="1:8" x14ac:dyDescent="0.15">
      <c r="A3761">
        <v>3775</v>
      </c>
      <c r="B3761" t="s">
        <v>4121</v>
      </c>
      <c r="C3761" t="s">
        <v>11563</v>
      </c>
      <c r="D3761" t="s">
        <v>327</v>
      </c>
      <c r="E3761" s="2" t="s">
        <v>230</v>
      </c>
      <c r="F3761" t="s">
        <v>13934</v>
      </c>
      <c r="G3761" s="2" t="s">
        <v>6562</v>
      </c>
      <c r="H3761" t="s">
        <v>13553</v>
      </c>
    </row>
    <row r="3762" spans="1:8" x14ac:dyDescent="0.15">
      <c r="A3762">
        <v>3776</v>
      </c>
      <c r="B3762" t="s">
        <v>4122</v>
      </c>
      <c r="C3762" t="s">
        <v>10116</v>
      </c>
      <c r="D3762" t="s">
        <v>327</v>
      </c>
      <c r="E3762" s="2" t="s">
        <v>230</v>
      </c>
      <c r="F3762" t="s">
        <v>13909</v>
      </c>
      <c r="G3762" s="2" t="s">
        <v>7056</v>
      </c>
      <c r="H3762" t="s">
        <v>13553</v>
      </c>
    </row>
    <row r="3763" spans="1:8" x14ac:dyDescent="0.15">
      <c r="A3763">
        <v>3777</v>
      </c>
      <c r="B3763" t="s">
        <v>4123</v>
      </c>
      <c r="C3763" t="s">
        <v>11564</v>
      </c>
      <c r="D3763" t="s">
        <v>327</v>
      </c>
      <c r="E3763" s="2" t="s">
        <v>230</v>
      </c>
      <c r="F3763" t="s">
        <v>13939</v>
      </c>
      <c r="G3763" s="2" t="s">
        <v>6268</v>
      </c>
      <c r="H3763" t="s">
        <v>13553</v>
      </c>
    </row>
    <row r="3764" spans="1:8" x14ac:dyDescent="0.15">
      <c r="A3764">
        <v>3778</v>
      </c>
      <c r="B3764" t="s">
        <v>5089</v>
      </c>
      <c r="C3764" t="s">
        <v>11565</v>
      </c>
      <c r="D3764" t="s">
        <v>327</v>
      </c>
      <c r="E3764" s="2" t="s">
        <v>230</v>
      </c>
      <c r="F3764" t="s">
        <v>13937</v>
      </c>
      <c r="G3764" s="2" t="s">
        <v>7672</v>
      </c>
      <c r="H3764" t="s">
        <v>13553</v>
      </c>
    </row>
    <row r="3765" spans="1:8" x14ac:dyDescent="0.15">
      <c r="A3765">
        <v>3779</v>
      </c>
      <c r="B3765" t="s">
        <v>5090</v>
      </c>
      <c r="C3765" t="s">
        <v>11566</v>
      </c>
      <c r="D3765" t="s">
        <v>327</v>
      </c>
      <c r="E3765" s="2" t="s">
        <v>230</v>
      </c>
      <c r="F3765" t="s">
        <v>13942</v>
      </c>
      <c r="G3765" s="2" t="s">
        <v>6672</v>
      </c>
      <c r="H3765" t="s">
        <v>13553</v>
      </c>
    </row>
    <row r="3766" spans="1:8" x14ac:dyDescent="0.15">
      <c r="A3766">
        <v>3780</v>
      </c>
      <c r="B3766" t="s">
        <v>5091</v>
      </c>
      <c r="C3766" t="s">
        <v>11567</v>
      </c>
      <c r="D3766" t="s">
        <v>327</v>
      </c>
      <c r="E3766" s="2" t="s">
        <v>230</v>
      </c>
      <c r="F3766" t="s">
        <v>13917</v>
      </c>
      <c r="G3766" s="2" t="s">
        <v>7573</v>
      </c>
      <c r="H3766" t="s">
        <v>13553</v>
      </c>
    </row>
    <row r="3767" spans="1:8" x14ac:dyDescent="0.15">
      <c r="A3767">
        <v>3781</v>
      </c>
      <c r="B3767" t="s">
        <v>5092</v>
      </c>
      <c r="C3767" t="s">
        <v>11568</v>
      </c>
      <c r="D3767" t="s">
        <v>327</v>
      </c>
      <c r="E3767" s="2" t="s">
        <v>230</v>
      </c>
      <c r="F3767" t="s">
        <v>13945</v>
      </c>
      <c r="G3767" s="2" t="s">
        <v>6435</v>
      </c>
      <c r="H3767" t="s">
        <v>13553</v>
      </c>
    </row>
    <row r="3768" spans="1:8" x14ac:dyDescent="0.15">
      <c r="A3768">
        <v>3782</v>
      </c>
      <c r="B3768" t="s">
        <v>5093</v>
      </c>
      <c r="C3768" t="s">
        <v>11569</v>
      </c>
      <c r="D3768" t="s">
        <v>327</v>
      </c>
      <c r="E3768" s="2" t="s">
        <v>230</v>
      </c>
      <c r="F3768" t="s">
        <v>13913</v>
      </c>
      <c r="G3768" s="2" t="s">
        <v>6785</v>
      </c>
      <c r="H3768" t="s">
        <v>13553</v>
      </c>
    </row>
    <row r="3769" spans="1:8" x14ac:dyDescent="0.15">
      <c r="A3769">
        <v>3783</v>
      </c>
      <c r="B3769" t="s">
        <v>5094</v>
      </c>
      <c r="C3769" t="s">
        <v>11570</v>
      </c>
      <c r="D3769" t="s">
        <v>327</v>
      </c>
      <c r="E3769" s="2" t="s">
        <v>230</v>
      </c>
      <c r="F3769" t="s">
        <v>13909</v>
      </c>
      <c r="G3769" s="2" t="s">
        <v>6327</v>
      </c>
      <c r="H3769" t="s">
        <v>13553</v>
      </c>
    </row>
    <row r="3770" spans="1:8" x14ac:dyDescent="0.15">
      <c r="A3770">
        <v>3784</v>
      </c>
      <c r="B3770" t="s">
        <v>5095</v>
      </c>
      <c r="C3770" t="s">
        <v>11571</v>
      </c>
      <c r="D3770" t="s">
        <v>327</v>
      </c>
      <c r="E3770" s="2" t="s">
        <v>230</v>
      </c>
      <c r="F3770" t="s">
        <v>13934</v>
      </c>
      <c r="G3770" s="2" t="s">
        <v>6423</v>
      </c>
      <c r="H3770" t="s">
        <v>13553</v>
      </c>
    </row>
    <row r="3771" spans="1:8" x14ac:dyDescent="0.15">
      <c r="A3771">
        <v>3785</v>
      </c>
      <c r="B3771" t="s">
        <v>5096</v>
      </c>
      <c r="C3771" t="s">
        <v>11572</v>
      </c>
      <c r="D3771" t="s">
        <v>327</v>
      </c>
      <c r="E3771" s="2" t="s">
        <v>230</v>
      </c>
      <c r="F3771" t="s">
        <v>13927</v>
      </c>
      <c r="G3771" s="2" t="s">
        <v>6695</v>
      </c>
      <c r="H3771" t="s">
        <v>13553</v>
      </c>
    </row>
    <row r="3772" spans="1:8" x14ac:dyDescent="0.15">
      <c r="A3772">
        <v>3786</v>
      </c>
      <c r="B3772" t="s">
        <v>3193</v>
      </c>
      <c r="C3772" t="s">
        <v>11573</v>
      </c>
      <c r="D3772" t="s">
        <v>409</v>
      </c>
      <c r="E3772" s="2" t="s">
        <v>231</v>
      </c>
      <c r="F3772" t="s">
        <v>13907</v>
      </c>
      <c r="G3772" s="2" t="s">
        <v>6777</v>
      </c>
      <c r="H3772" t="s">
        <v>13553</v>
      </c>
    </row>
    <row r="3773" spans="1:8" x14ac:dyDescent="0.15">
      <c r="A3773">
        <v>3787</v>
      </c>
      <c r="B3773" t="s">
        <v>3194</v>
      </c>
      <c r="C3773" t="s">
        <v>11574</v>
      </c>
      <c r="D3773" t="s">
        <v>409</v>
      </c>
      <c r="E3773" s="2" t="s">
        <v>231</v>
      </c>
      <c r="F3773" t="s">
        <v>13927</v>
      </c>
      <c r="G3773" s="2" t="s">
        <v>6272</v>
      </c>
      <c r="H3773" t="s">
        <v>13553</v>
      </c>
    </row>
    <row r="3774" spans="1:8" x14ac:dyDescent="0.15">
      <c r="A3774">
        <v>3788</v>
      </c>
      <c r="B3774" t="s">
        <v>3195</v>
      </c>
      <c r="C3774" t="s">
        <v>11575</v>
      </c>
      <c r="D3774" t="s">
        <v>409</v>
      </c>
      <c r="E3774" s="2" t="s">
        <v>231</v>
      </c>
      <c r="F3774" t="s">
        <v>13907</v>
      </c>
      <c r="G3774" s="2" t="s">
        <v>7029</v>
      </c>
      <c r="H3774" t="s">
        <v>13553</v>
      </c>
    </row>
    <row r="3775" spans="1:8" x14ac:dyDescent="0.15">
      <c r="A3775">
        <v>3789</v>
      </c>
      <c r="B3775" t="s">
        <v>3196</v>
      </c>
      <c r="C3775" t="s">
        <v>11576</v>
      </c>
      <c r="D3775" t="s">
        <v>409</v>
      </c>
      <c r="E3775" s="2" t="s">
        <v>231</v>
      </c>
      <c r="F3775" t="s">
        <v>13906</v>
      </c>
      <c r="G3775" s="2" t="s">
        <v>6528</v>
      </c>
      <c r="H3775" t="s">
        <v>13553</v>
      </c>
    </row>
    <row r="3776" spans="1:8" x14ac:dyDescent="0.15">
      <c r="A3776">
        <v>3790</v>
      </c>
      <c r="B3776" t="s">
        <v>3197</v>
      </c>
      <c r="C3776" t="s">
        <v>11577</v>
      </c>
      <c r="D3776" t="s">
        <v>409</v>
      </c>
      <c r="E3776" s="2" t="s">
        <v>231</v>
      </c>
      <c r="F3776" t="s">
        <v>13907</v>
      </c>
      <c r="G3776" s="2" t="s">
        <v>7230</v>
      </c>
      <c r="H3776" t="s">
        <v>13553</v>
      </c>
    </row>
    <row r="3777" spans="1:8" x14ac:dyDescent="0.15">
      <c r="A3777">
        <v>3791</v>
      </c>
      <c r="B3777" t="s">
        <v>2585</v>
      </c>
      <c r="C3777" t="s">
        <v>11578</v>
      </c>
      <c r="D3777" t="s">
        <v>409</v>
      </c>
      <c r="E3777" s="2" t="s">
        <v>231</v>
      </c>
      <c r="F3777" t="s">
        <v>13913</v>
      </c>
      <c r="G3777" s="2" t="s">
        <v>6546</v>
      </c>
      <c r="H3777" t="s">
        <v>13553</v>
      </c>
    </row>
    <row r="3778" spans="1:8" x14ac:dyDescent="0.15">
      <c r="A3778">
        <v>3792</v>
      </c>
      <c r="B3778" t="s">
        <v>3198</v>
      </c>
      <c r="C3778" t="s">
        <v>11579</v>
      </c>
      <c r="D3778" t="s">
        <v>409</v>
      </c>
      <c r="E3778" s="2" t="s">
        <v>231</v>
      </c>
      <c r="F3778" t="s">
        <v>13917</v>
      </c>
      <c r="G3778" s="2" t="s">
        <v>6716</v>
      </c>
      <c r="H3778" t="s">
        <v>13553</v>
      </c>
    </row>
    <row r="3779" spans="1:8" x14ac:dyDescent="0.15">
      <c r="A3779">
        <v>3793</v>
      </c>
      <c r="B3779" t="s">
        <v>3199</v>
      </c>
      <c r="C3779" t="s">
        <v>11580</v>
      </c>
      <c r="D3779" t="s">
        <v>409</v>
      </c>
      <c r="E3779" s="2" t="s">
        <v>231</v>
      </c>
      <c r="F3779" t="s">
        <v>13945</v>
      </c>
      <c r="G3779" s="2" t="s">
        <v>7280</v>
      </c>
      <c r="H3779" t="s">
        <v>13553</v>
      </c>
    </row>
    <row r="3780" spans="1:8" x14ac:dyDescent="0.15">
      <c r="A3780">
        <v>3794</v>
      </c>
      <c r="B3780" t="s">
        <v>3200</v>
      </c>
      <c r="C3780" t="s">
        <v>11581</v>
      </c>
      <c r="D3780" t="s">
        <v>409</v>
      </c>
      <c r="E3780" s="2" t="s">
        <v>231</v>
      </c>
      <c r="F3780" t="s">
        <v>13922</v>
      </c>
      <c r="G3780" s="2" t="s">
        <v>6994</v>
      </c>
      <c r="H3780" t="s">
        <v>13553</v>
      </c>
    </row>
    <row r="3781" spans="1:8" x14ac:dyDescent="0.15">
      <c r="A3781">
        <v>3795</v>
      </c>
      <c r="B3781" t="s">
        <v>3201</v>
      </c>
      <c r="C3781" t="s">
        <v>11582</v>
      </c>
      <c r="D3781" t="s">
        <v>409</v>
      </c>
      <c r="E3781" s="2" t="s">
        <v>231</v>
      </c>
      <c r="F3781" t="s">
        <v>13931</v>
      </c>
      <c r="G3781" s="2" t="s">
        <v>6683</v>
      </c>
      <c r="H3781" t="s">
        <v>13553</v>
      </c>
    </row>
    <row r="3782" spans="1:8" x14ac:dyDescent="0.15">
      <c r="A3782">
        <v>3796</v>
      </c>
      <c r="B3782" t="s">
        <v>3202</v>
      </c>
      <c r="C3782" t="s">
        <v>11583</v>
      </c>
      <c r="D3782" t="s">
        <v>409</v>
      </c>
      <c r="E3782" s="2" t="s">
        <v>231</v>
      </c>
      <c r="F3782" t="s">
        <v>13907</v>
      </c>
      <c r="G3782" s="2" t="s">
        <v>6586</v>
      </c>
      <c r="H3782" t="s">
        <v>13553</v>
      </c>
    </row>
    <row r="3783" spans="1:8" x14ac:dyDescent="0.15">
      <c r="A3783">
        <v>3797</v>
      </c>
      <c r="B3783" t="s">
        <v>3203</v>
      </c>
      <c r="C3783" t="s">
        <v>11584</v>
      </c>
      <c r="D3783" t="s">
        <v>409</v>
      </c>
      <c r="E3783" s="2" t="s">
        <v>231</v>
      </c>
      <c r="F3783" t="s">
        <v>13907</v>
      </c>
      <c r="G3783" s="2" t="s">
        <v>6586</v>
      </c>
      <c r="H3783" t="s">
        <v>13553</v>
      </c>
    </row>
    <row r="3784" spans="1:8" x14ac:dyDescent="0.15">
      <c r="A3784">
        <v>3798</v>
      </c>
      <c r="B3784" t="s">
        <v>3204</v>
      </c>
      <c r="C3784" t="s">
        <v>11585</v>
      </c>
      <c r="D3784" t="s">
        <v>409</v>
      </c>
      <c r="E3784" s="2" t="s">
        <v>231</v>
      </c>
      <c r="F3784" t="s">
        <v>13907</v>
      </c>
      <c r="G3784" s="2" t="s">
        <v>6599</v>
      </c>
      <c r="H3784" t="s">
        <v>13553</v>
      </c>
    </row>
    <row r="3785" spans="1:8" x14ac:dyDescent="0.15">
      <c r="A3785">
        <v>3799</v>
      </c>
      <c r="B3785" t="s">
        <v>3205</v>
      </c>
      <c r="C3785" t="s">
        <v>11586</v>
      </c>
      <c r="D3785" t="s">
        <v>409</v>
      </c>
      <c r="E3785" s="2" t="s">
        <v>231</v>
      </c>
      <c r="F3785" t="s">
        <v>13907</v>
      </c>
      <c r="G3785" s="2" t="s">
        <v>7192</v>
      </c>
      <c r="H3785" t="s">
        <v>13553</v>
      </c>
    </row>
    <row r="3786" spans="1:8" x14ac:dyDescent="0.15">
      <c r="A3786">
        <v>3800</v>
      </c>
      <c r="B3786" t="s">
        <v>3206</v>
      </c>
      <c r="C3786" t="s">
        <v>11587</v>
      </c>
      <c r="D3786" t="s">
        <v>409</v>
      </c>
      <c r="E3786" s="2" t="s">
        <v>231</v>
      </c>
      <c r="F3786" t="s">
        <v>13917</v>
      </c>
      <c r="G3786" s="2" t="s">
        <v>6529</v>
      </c>
      <c r="H3786" t="s">
        <v>13553</v>
      </c>
    </row>
    <row r="3787" spans="1:8" x14ac:dyDescent="0.15">
      <c r="A3787">
        <v>3801</v>
      </c>
      <c r="B3787" t="s">
        <v>3207</v>
      </c>
      <c r="C3787" t="s">
        <v>11588</v>
      </c>
      <c r="D3787" t="s">
        <v>409</v>
      </c>
      <c r="E3787" s="2" t="s">
        <v>231</v>
      </c>
      <c r="F3787" t="s">
        <v>13907</v>
      </c>
      <c r="G3787" s="2" t="s">
        <v>6383</v>
      </c>
      <c r="H3787" t="s">
        <v>13553</v>
      </c>
    </row>
    <row r="3788" spans="1:8" x14ac:dyDescent="0.15">
      <c r="A3788">
        <v>3802</v>
      </c>
      <c r="B3788" t="s">
        <v>3208</v>
      </c>
      <c r="C3788" t="s">
        <v>11589</v>
      </c>
      <c r="D3788" t="s">
        <v>409</v>
      </c>
      <c r="E3788" s="2" t="s">
        <v>231</v>
      </c>
      <c r="F3788" t="s">
        <v>13907</v>
      </c>
      <c r="G3788" s="2" t="s">
        <v>6376</v>
      </c>
      <c r="H3788" t="s">
        <v>13553</v>
      </c>
    </row>
    <row r="3789" spans="1:8" x14ac:dyDescent="0.15">
      <c r="A3789">
        <v>3803</v>
      </c>
      <c r="B3789" t="s">
        <v>3209</v>
      </c>
      <c r="C3789" t="s">
        <v>11590</v>
      </c>
      <c r="D3789" t="s">
        <v>409</v>
      </c>
      <c r="E3789" s="2" t="s">
        <v>231</v>
      </c>
      <c r="F3789" t="s">
        <v>13917</v>
      </c>
      <c r="G3789" s="2" t="s">
        <v>6385</v>
      </c>
      <c r="H3789" t="s">
        <v>13553</v>
      </c>
    </row>
    <row r="3790" spans="1:8" x14ac:dyDescent="0.15">
      <c r="A3790">
        <v>3804</v>
      </c>
      <c r="B3790" t="s">
        <v>3210</v>
      </c>
      <c r="C3790" t="s">
        <v>11591</v>
      </c>
      <c r="D3790" t="s">
        <v>409</v>
      </c>
      <c r="E3790" s="2" t="s">
        <v>231</v>
      </c>
      <c r="F3790" t="s">
        <v>13907</v>
      </c>
      <c r="G3790" s="2" t="s">
        <v>7509</v>
      </c>
      <c r="H3790" t="s">
        <v>13553</v>
      </c>
    </row>
    <row r="3791" spans="1:8" x14ac:dyDescent="0.15">
      <c r="A3791">
        <v>3805</v>
      </c>
      <c r="B3791" t="s">
        <v>3211</v>
      </c>
      <c r="C3791" t="s">
        <v>11592</v>
      </c>
      <c r="D3791" t="s">
        <v>409</v>
      </c>
      <c r="E3791" s="2" t="s">
        <v>231</v>
      </c>
      <c r="F3791" t="s">
        <v>13907</v>
      </c>
      <c r="G3791" s="2" t="s">
        <v>6686</v>
      </c>
      <c r="H3791" t="s">
        <v>13553</v>
      </c>
    </row>
    <row r="3792" spans="1:8" x14ac:dyDescent="0.15">
      <c r="A3792">
        <v>3806</v>
      </c>
      <c r="B3792" t="s">
        <v>3212</v>
      </c>
      <c r="C3792" t="s">
        <v>11593</v>
      </c>
      <c r="D3792" t="s">
        <v>409</v>
      </c>
      <c r="E3792" s="2" t="s">
        <v>231</v>
      </c>
      <c r="F3792" t="s">
        <v>13906</v>
      </c>
      <c r="G3792" s="2" t="s">
        <v>6919</v>
      </c>
      <c r="H3792" t="s">
        <v>13553</v>
      </c>
    </row>
    <row r="3793" spans="1:8" x14ac:dyDescent="0.15">
      <c r="A3793">
        <v>3807</v>
      </c>
      <c r="B3793" t="s">
        <v>3213</v>
      </c>
      <c r="C3793" t="s">
        <v>11594</v>
      </c>
      <c r="D3793" t="s">
        <v>409</v>
      </c>
      <c r="E3793" s="2" t="s">
        <v>231</v>
      </c>
      <c r="F3793" t="s">
        <v>13907</v>
      </c>
      <c r="G3793" s="2" t="s">
        <v>7297</v>
      </c>
      <c r="H3793" t="s">
        <v>13553</v>
      </c>
    </row>
    <row r="3794" spans="1:8" x14ac:dyDescent="0.15">
      <c r="A3794">
        <v>3808</v>
      </c>
      <c r="B3794" t="s">
        <v>3214</v>
      </c>
      <c r="C3794" t="s">
        <v>11595</v>
      </c>
      <c r="D3794" t="s">
        <v>409</v>
      </c>
      <c r="E3794" s="2" t="s">
        <v>231</v>
      </c>
      <c r="F3794" t="s">
        <v>13932</v>
      </c>
      <c r="G3794" s="2" t="s">
        <v>6685</v>
      </c>
      <c r="H3794" t="s">
        <v>13553</v>
      </c>
    </row>
    <row r="3795" spans="1:8" x14ac:dyDescent="0.15">
      <c r="A3795">
        <v>3809</v>
      </c>
      <c r="B3795" t="s">
        <v>3215</v>
      </c>
      <c r="C3795" t="s">
        <v>11596</v>
      </c>
      <c r="D3795" t="s">
        <v>409</v>
      </c>
      <c r="E3795" s="2" t="s">
        <v>231</v>
      </c>
      <c r="F3795" t="s">
        <v>13906</v>
      </c>
      <c r="G3795" s="2" t="s">
        <v>6546</v>
      </c>
      <c r="H3795" t="s">
        <v>13553</v>
      </c>
    </row>
    <row r="3796" spans="1:8" x14ac:dyDescent="0.15">
      <c r="A3796">
        <v>3810</v>
      </c>
      <c r="B3796" t="s">
        <v>2586</v>
      </c>
      <c r="C3796" t="s">
        <v>11597</v>
      </c>
      <c r="D3796" t="s">
        <v>409</v>
      </c>
      <c r="E3796" s="2" t="s">
        <v>231</v>
      </c>
      <c r="F3796" t="s">
        <v>13907</v>
      </c>
      <c r="G3796" s="2" t="s">
        <v>7111</v>
      </c>
      <c r="H3796" t="s">
        <v>13558</v>
      </c>
    </row>
    <row r="3797" spans="1:8" x14ac:dyDescent="0.15">
      <c r="A3797">
        <v>3811</v>
      </c>
      <c r="B3797" t="s">
        <v>3216</v>
      </c>
      <c r="C3797" t="s">
        <v>11598</v>
      </c>
      <c r="D3797" t="s">
        <v>409</v>
      </c>
      <c r="E3797" s="2" t="s">
        <v>231</v>
      </c>
      <c r="F3797" t="s">
        <v>13907</v>
      </c>
      <c r="G3797" s="2" t="s">
        <v>7509</v>
      </c>
      <c r="H3797" t="s">
        <v>13553</v>
      </c>
    </row>
    <row r="3798" spans="1:8" x14ac:dyDescent="0.15">
      <c r="A3798">
        <v>3812</v>
      </c>
      <c r="B3798" t="s">
        <v>5097</v>
      </c>
      <c r="C3798" t="s">
        <v>11599</v>
      </c>
      <c r="D3798" t="s">
        <v>409</v>
      </c>
      <c r="E3798" s="2" t="s">
        <v>230</v>
      </c>
      <c r="F3798" t="s">
        <v>13907</v>
      </c>
      <c r="G3798" s="2" t="s">
        <v>7351</v>
      </c>
      <c r="H3798" t="s">
        <v>13553</v>
      </c>
    </row>
    <row r="3799" spans="1:8" x14ac:dyDescent="0.15">
      <c r="A3799">
        <v>3813</v>
      </c>
      <c r="B3799" t="s">
        <v>5098</v>
      </c>
      <c r="C3799" t="s">
        <v>11600</v>
      </c>
      <c r="D3799" t="s">
        <v>409</v>
      </c>
      <c r="E3799" s="2" t="s">
        <v>230</v>
      </c>
      <c r="F3799" t="s">
        <v>13906</v>
      </c>
      <c r="G3799" s="2" t="s">
        <v>7199</v>
      </c>
      <c r="H3799" t="s">
        <v>13553</v>
      </c>
    </row>
    <row r="3800" spans="1:8" x14ac:dyDescent="0.15">
      <c r="A3800">
        <v>3814</v>
      </c>
      <c r="B3800" t="s">
        <v>5099</v>
      </c>
      <c r="C3800" t="s">
        <v>11601</v>
      </c>
      <c r="D3800" t="s">
        <v>409</v>
      </c>
      <c r="E3800" s="2" t="s">
        <v>230</v>
      </c>
      <c r="F3800" t="s">
        <v>13906</v>
      </c>
      <c r="G3800" s="2" t="s">
        <v>6501</v>
      </c>
      <c r="H3800" t="s">
        <v>13553</v>
      </c>
    </row>
    <row r="3801" spans="1:8" x14ac:dyDescent="0.15">
      <c r="A3801">
        <v>3815</v>
      </c>
      <c r="B3801" t="s">
        <v>4119</v>
      </c>
      <c r="C3801" t="s">
        <v>11602</v>
      </c>
      <c r="D3801" t="s">
        <v>409</v>
      </c>
      <c r="E3801" s="2" t="s">
        <v>230</v>
      </c>
      <c r="F3801" t="s">
        <v>13910</v>
      </c>
      <c r="G3801" s="2" t="s">
        <v>7233</v>
      </c>
      <c r="H3801" t="s">
        <v>13553</v>
      </c>
    </row>
    <row r="3802" spans="1:8" x14ac:dyDescent="0.15">
      <c r="A3802">
        <v>3816</v>
      </c>
      <c r="B3802" t="s">
        <v>5100</v>
      </c>
      <c r="C3802" t="s">
        <v>11603</v>
      </c>
      <c r="D3802" t="s">
        <v>409</v>
      </c>
      <c r="E3802" s="2" t="s">
        <v>230</v>
      </c>
      <c r="F3802" t="s">
        <v>13907</v>
      </c>
      <c r="G3802" s="2" t="s">
        <v>7019</v>
      </c>
      <c r="H3802" t="s">
        <v>13553</v>
      </c>
    </row>
    <row r="3803" spans="1:8" x14ac:dyDescent="0.15">
      <c r="A3803">
        <v>3817</v>
      </c>
      <c r="B3803" t="s">
        <v>5101</v>
      </c>
      <c r="C3803" t="s">
        <v>11604</v>
      </c>
      <c r="D3803" t="s">
        <v>409</v>
      </c>
      <c r="E3803" s="2" t="s">
        <v>230</v>
      </c>
      <c r="F3803" t="s">
        <v>13910</v>
      </c>
      <c r="G3803" s="2">
        <v>981017</v>
      </c>
      <c r="H3803" t="s">
        <v>13553</v>
      </c>
    </row>
    <row r="3804" spans="1:8" x14ac:dyDescent="0.15">
      <c r="A3804">
        <v>3818</v>
      </c>
      <c r="B3804" t="s">
        <v>4120</v>
      </c>
      <c r="C3804" t="s">
        <v>11605</v>
      </c>
      <c r="D3804" t="s">
        <v>409</v>
      </c>
      <c r="E3804" s="2" t="s">
        <v>230</v>
      </c>
      <c r="F3804" t="s">
        <v>13907</v>
      </c>
      <c r="G3804" s="2" t="s">
        <v>7452</v>
      </c>
      <c r="H3804" t="s">
        <v>13553</v>
      </c>
    </row>
    <row r="3805" spans="1:8" x14ac:dyDescent="0.15">
      <c r="A3805">
        <v>3819</v>
      </c>
      <c r="B3805" t="s">
        <v>5102</v>
      </c>
      <c r="C3805" t="s">
        <v>11606</v>
      </c>
      <c r="D3805" t="s">
        <v>409</v>
      </c>
      <c r="E3805" s="2" t="s">
        <v>230</v>
      </c>
      <c r="F3805" t="s">
        <v>13924</v>
      </c>
      <c r="G3805" s="2" t="s">
        <v>7673</v>
      </c>
      <c r="H3805" t="s">
        <v>13553</v>
      </c>
    </row>
    <row r="3806" spans="1:8" x14ac:dyDescent="0.15">
      <c r="A3806">
        <v>3820</v>
      </c>
      <c r="B3806" t="s">
        <v>5103</v>
      </c>
      <c r="C3806" t="s">
        <v>11607</v>
      </c>
      <c r="D3806" t="s">
        <v>409</v>
      </c>
      <c r="E3806" s="2" t="s">
        <v>230</v>
      </c>
      <c r="F3806" t="s">
        <v>13906</v>
      </c>
      <c r="G3806" s="2" t="s">
        <v>6783</v>
      </c>
      <c r="H3806" t="s">
        <v>13553</v>
      </c>
    </row>
    <row r="3807" spans="1:8" x14ac:dyDescent="0.15">
      <c r="A3807">
        <v>3821</v>
      </c>
      <c r="B3807" t="s">
        <v>5104</v>
      </c>
      <c r="C3807" t="s">
        <v>11608</v>
      </c>
      <c r="D3807" t="s">
        <v>409</v>
      </c>
      <c r="E3807" s="2" t="s">
        <v>230</v>
      </c>
      <c r="F3807" t="s">
        <v>13906</v>
      </c>
      <c r="G3807" s="2" t="s">
        <v>6491</v>
      </c>
      <c r="H3807" t="s">
        <v>13553</v>
      </c>
    </row>
    <row r="3808" spans="1:8" x14ac:dyDescent="0.15">
      <c r="A3808">
        <v>3822</v>
      </c>
      <c r="B3808" t="s">
        <v>5105</v>
      </c>
      <c r="C3808" t="s">
        <v>11609</v>
      </c>
      <c r="D3808" t="s">
        <v>409</v>
      </c>
      <c r="E3808" s="2" t="s">
        <v>230</v>
      </c>
      <c r="F3808" t="s">
        <v>13906</v>
      </c>
      <c r="G3808" s="2" t="s">
        <v>6474</v>
      </c>
      <c r="H3808" t="s">
        <v>13553</v>
      </c>
    </row>
    <row r="3809" spans="1:8" x14ac:dyDescent="0.15">
      <c r="A3809">
        <v>3823</v>
      </c>
      <c r="B3809" t="s">
        <v>5106</v>
      </c>
      <c r="C3809" t="s">
        <v>11610</v>
      </c>
      <c r="D3809" t="s">
        <v>409</v>
      </c>
      <c r="E3809" s="2" t="s">
        <v>230</v>
      </c>
      <c r="F3809" t="s">
        <v>13918</v>
      </c>
      <c r="G3809" s="2" t="s">
        <v>6342</v>
      </c>
      <c r="H3809" t="s">
        <v>13553</v>
      </c>
    </row>
    <row r="3810" spans="1:8" x14ac:dyDescent="0.15">
      <c r="A3810">
        <v>3824</v>
      </c>
      <c r="B3810" t="s">
        <v>5107</v>
      </c>
      <c r="C3810" t="s">
        <v>11611</v>
      </c>
      <c r="D3810" t="s">
        <v>409</v>
      </c>
      <c r="E3810" s="2" t="s">
        <v>230</v>
      </c>
      <c r="F3810" t="s">
        <v>13907</v>
      </c>
      <c r="G3810" s="2" t="s">
        <v>6732</v>
      </c>
      <c r="H3810" t="s">
        <v>13553</v>
      </c>
    </row>
    <row r="3811" spans="1:8" x14ac:dyDescent="0.15">
      <c r="A3811">
        <v>3825</v>
      </c>
      <c r="B3811" t="s">
        <v>5108</v>
      </c>
      <c r="C3811" t="s">
        <v>11612</v>
      </c>
      <c r="D3811" t="s">
        <v>409</v>
      </c>
      <c r="E3811" s="2" t="s">
        <v>230</v>
      </c>
      <c r="F3811" t="s">
        <v>13915</v>
      </c>
      <c r="G3811" s="2" t="s">
        <v>7674</v>
      </c>
      <c r="H3811" t="s">
        <v>13553</v>
      </c>
    </row>
    <row r="3812" spans="1:8" x14ac:dyDescent="0.15">
      <c r="A3812">
        <v>3826</v>
      </c>
      <c r="B3812" t="s">
        <v>1576</v>
      </c>
      <c r="C3812" t="s">
        <v>11613</v>
      </c>
      <c r="D3812" t="s">
        <v>409</v>
      </c>
      <c r="E3812" s="2" t="s">
        <v>232</v>
      </c>
      <c r="F3812" t="s">
        <v>13907</v>
      </c>
      <c r="G3812" s="2" t="s">
        <v>6575</v>
      </c>
      <c r="H3812" t="s">
        <v>13553</v>
      </c>
    </row>
    <row r="3813" spans="1:8" x14ac:dyDescent="0.15">
      <c r="A3813">
        <v>3827</v>
      </c>
      <c r="B3813" t="s">
        <v>1577</v>
      </c>
      <c r="C3813" t="s">
        <v>11614</v>
      </c>
      <c r="D3813" t="s">
        <v>409</v>
      </c>
      <c r="E3813" s="2" t="s">
        <v>232</v>
      </c>
      <c r="F3813" t="s">
        <v>13907</v>
      </c>
      <c r="G3813" s="2" t="s">
        <v>7675</v>
      </c>
      <c r="H3813" t="s">
        <v>13553</v>
      </c>
    </row>
    <row r="3814" spans="1:8" x14ac:dyDescent="0.15">
      <c r="A3814">
        <v>3828</v>
      </c>
      <c r="B3814" t="s">
        <v>1579</v>
      </c>
      <c r="C3814" t="s">
        <v>11615</v>
      </c>
      <c r="D3814" t="s">
        <v>409</v>
      </c>
      <c r="E3814" s="2" t="s">
        <v>232</v>
      </c>
      <c r="F3814" t="s">
        <v>13910</v>
      </c>
      <c r="G3814" s="2" t="s">
        <v>7676</v>
      </c>
      <c r="H3814" t="s">
        <v>13553</v>
      </c>
    </row>
    <row r="3815" spans="1:8" x14ac:dyDescent="0.15">
      <c r="A3815">
        <v>3829</v>
      </c>
      <c r="B3815" t="s">
        <v>1580</v>
      </c>
      <c r="C3815" t="s">
        <v>11616</v>
      </c>
      <c r="D3815" t="s">
        <v>409</v>
      </c>
      <c r="E3815" s="2" t="s">
        <v>232</v>
      </c>
      <c r="F3815" t="s">
        <v>13910</v>
      </c>
      <c r="G3815" s="2" t="s">
        <v>7313</v>
      </c>
      <c r="H3815" t="s">
        <v>13553</v>
      </c>
    </row>
    <row r="3816" spans="1:8" x14ac:dyDescent="0.15">
      <c r="A3816">
        <v>3830</v>
      </c>
      <c r="B3816" t="s">
        <v>1582</v>
      </c>
      <c r="C3816" t="s">
        <v>11617</v>
      </c>
      <c r="D3816" t="s">
        <v>409</v>
      </c>
      <c r="E3816" s="2" t="s">
        <v>232</v>
      </c>
      <c r="F3816" t="s">
        <v>13925</v>
      </c>
      <c r="G3816" s="2" t="s">
        <v>7646</v>
      </c>
      <c r="H3816" t="s">
        <v>13553</v>
      </c>
    </row>
    <row r="3817" spans="1:8" x14ac:dyDescent="0.15">
      <c r="A3817">
        <v>3831</v>
      </c>
      <c r="B3817" t="s">
        <v>1583</v>
      </c>
      <c r="C3817" t="s">
        <v>11618</v>
      </c>
      <c r="D3817" t="s">
        <v>409</v>
      </c>
      <c r="E3817" s="2" t="s">
        <v>232</v>
      </c>
      <c r="F3817" t="s">
        <v>13907</v>
      </c>
      <c r="G3817" s="2" t="s">
        <v>7506</v>
      </c>
      <c r="H3817" t="s">
        <v>13553</v>
      </c>
    </row>
    <row r="3818" spans="1:8" x14ac:dyDescent="0.15">
      <c r="A3818">
        <v>3832</v>
      </c>
      <c r="B3818" t="s">
        <v>1585</v>
      </c>
      <c r="C3818" t="s">
        <v>11619</v>
      </c>
      <c r="D3818" t="s">
        <v>409</v>
      </c>
      <c r="E3818" s="2" t="s">
        <v>232</v>
      </c>
      <c r="F3818" t="s">
        <v>13907</v>
      </c>
      <c r="G3818" s="2" t="s">
        <v>7218</v>
      </c>
      <c r="H3818" t="s">
        <v>13553</v>
      </c>
    </row>
    <row r="3819" spans="1:8" x14ac:dyDescent="0.15">
      <c r="A3819">
        <v>3833</v>
      </c>
      <c r="B3819" t="s">
        <v>1569</v>
      </c>
      <c r="C3819" t="s">
        <v>11620</v>
      </c>
      <c r="D3819" t="s">
        <v>13581</v>
      </c>
      <c r="E3819" s="2" t="s">
        <v>67</v>
      </c>
      <c r="F3819" t="s">
        <v>13907</v>
      </c>
      <c r="G3819" s="2" t="s">
        <v>7624</v>
      </c>
      <c r="H3819" t="s">
        <v>13553</v>
      </c>
    </row>
    <row r="3820" spans="1:8" x14ac:dyDescent="0.15">
      <c r="A3820">
        <v>3834</v>
      </c>
      <c r="B3820" t="s">
        <v>1568</v>
      </c>
      <c r="C3820" t="s">
        <v>11621</v>
      </c>
      <c r="D3820" t="s">
        <v>13581</v>
      </c>
      <c r="E3820" s="2" t="s">
        <v>67</v>
      </c>
      <c r="F3820" t="s">
        <v>13907</v>
      </c>
      <c r="G3820" s="2" t="s">
        <v>7677</v>
      </c>
      <c r="H3820" t="s">
        <v>13553</v>
      </c>
    </row>
    <row r="3821" spans="1:8" x14ac:dyDescent="0.15">
      <c r="A3821">
        <v>3835</v>
      </c>
      <c r="B3821" t="s">
        <v>1570</v>
      </c>
      <c r="C3821" t="s">
        <v>11622</v>
      </c>
      <c r="D3821" t="s">
        <v>13581</v>
      </c>
      <c r="E3821" s="2" t="s">
        <v>67</v>
      </c>
      <c r="F3821" t="s">
        <v>13907</v>
      </c>
      <c r="G3821" s="2" t="s">
        <v>7678</v>
      </c>
      <c r="H3821" t="s">
        <v>13553</v>
      </c>
    </row>
    <row r="3822" spans="1:8" x14ac:dyDescent="0.15">
      <c r="A3822">
        <v>3836</v>
      </c>
      <c r="B3822" t="s">
        <v>1572</v>
      </c>
      <c r="C3822" t="s">
        <v>11623</v>
      </c>
      <c r="D3822" t="s">
        <v>13581</v>
      </c>
      <c r="E3822" s="2" t="s">
        <v>67</v>
      </c>
      <c r="F3822" t="s">
        <v>13906</v>
      </c>
      <c r="G3822" s="2" t="s">
        <v>7679</v>
      </c>
      <c r="H3822" t="s">
        <v>13553</v>
      </c>
    </row>
    <row r="3823" spans="1:8" x14ac:dyDescent="0.15">
      <c r="A3823">
        <v>3837</v>
      </c>
      <c r="B3823" t="s">
        <v>1573</v>
      </c>
      <c r="C3823" t="s">
        <v>11624</v>
      </c>
      <c r="D3823" t="s">
        <v>13581</v>
      </c>
      <c r="E3823" s="2" t="s">
        <v>67</v>
      </c>
      <c r="F3823" t="s">
        <v>13906</v>
      </c>
      <c r="G3823" s="2" t="s">
        <v>7080</v>
      </c>
      <c r="H3823" t="s">
        <v>13553</v>
      </c>
    </row>
    <row r="3824" spans="1:8" x14ac:dyDescent="0.15">
      <c r="A3824">
        <v>3838</v>
      </c>
      <c r="B3824" t="s">
        <v>1581</v>
      </c>
      <c r="C3824" t="s">
        <v>11625</v>
      </c>
      <c r="D3824" t="s">
        <v>13581</v>
      </c>
      <c r="E3824" s="2" t="s">
        <v>67</v>
      </c>
      <c r="F3824" t="s">
        <v>13917</v>
      </c>
      <c r="G3824" s="2" t="s">
        <v>6621</v>
      </c>
      <c r="H3824" t="s">
        <v>13553</v>
      </c>
    </row>
    <row r="3825" spans="1:8" x14ac:dyDescent="0.15">
      <c r="A3825">
        <v>3839</v>
      </c>
      <c r="B3825" t="s">
        <v>2037</v>
      </c>
      <c r="C3825" t="s">
        <v>11626</v>
      </c>
      <c r="D3825" t="s">
        <v>13581</v>
      </c>
      <c r="E3825" s="2" t="s">
        <v>67</v>
      </c>
      <c r="F3825" t="s">
        <v>13910</v>
      </c>
      <c r="G3825" s="2" t="s">
        <v>7675</v>
      </c>
      <c r="H3825" t="s">
        <v>13553</v>
      </c>
    </row>
    <row r="3826" spans="1:8" x14ac:dyDescent="0.15">
      <c r="A3826">
        <v>3840</v>
      </c>
      <c r="B3826" t="s">
        <v>1575</v>
      </c>
      <c r="C3826" t="s">
        <v>11627</v>
      </c>
      <c r="D3826" t="s">
        <v>13581</v>
      </c>
      <c r="E3826" s="2" t="s">
        <v>67</v>
      </c>
      <c r="F3826" t="s">
        <v>13906</v>
      </c>
      <c r="G3826" s="2" t="s">
        <v>7680</v>
      </c>
      <c r="H3826" t="s">
        <v>13553</v>
      </c>
    </row>
    <row r="3827" spans="1:8" x14ac:dyDescent="0.15">
      <c r="A3827">
        <v>3841</v>
      </c>
      <c r="B3827" t="s">
        <v>5109</v>
      </c>
      <c r="C3827" t="s">
        <v>11628</v>
      </c>
      <c r="D3827" t="s">
        <v>13581</v>
      </c>
      <c r="E3827" s="2" t="s">
        <v>70</v>
      </c>
      <c r="F3827" t="s">
        <v>13922</v>
      </c>
      <c r="G3827" s="2" t="s">
        <v>7681</v>
      </c>
      <c r="H3827" t="s">
        <v>13553</v>
      </c>
    </row>
    <row r="3828" spans="1:8" x14ac:dyDescent="0.15">
      <c r="A3828">
        <v>3842</v>
      </c>
      <c r="B3828" t="s">
        <v>5110</v>
      </c>
      <c r="C3828" t="s">
        <v>11629</v>
      </c>
      <c r="D3828" t="s">
        <v>13581</v>
      </c>
      <c r="E3828" s="2" t="s">
        <v>70</v>
      </c>
      <c r="F3828" t="s">
        <v>13906</v>
      </c>
      <c r="G3828" s="2" t="s">
        <v>7682</v>
      </c>
      <c r="H3828" t="s">
        <v>13553</v>
      </c>
    </row>
    <row r="3829" spans="1:8" x14ac:dyDescent="0.15">
      <c r="A3829">
        <v>3843</v>
      </c>
      <c r="B3829" t="s">
        <v>5111</v>
      </c>
      <c r="C3829" t="s">
        <v>11630</v>
      </c>
      <c r="D3829" t="s">
        <v>13581</v>
      </c>
      <c r="E3829" s="2" t="s">
        <v>70</v>
      </c>
      <c r="F3829" t="s">
        <v>13917</v>
      </c>
      <c r="G3829" s="2" t="s">
        <v>7683</v>
      </c>
      <c r="H3829" t="s">
        <v>13553</v>
      </c>
    </row>
    <row r="3830" spans="1:8" x14ac:dyDescent="0.15">
      <c r="A3830">
        <v>3844</v>
      </c>
      <c r="B3830" t="s">
        <v>5112</v>
      </c>
      <c r="C3830" t="s">
        <v>11631</v>
      </c>
      <c r="D3830" t="s">
        <v>13581</v>
      </c>
      <c r="E3830" s="2" t="s">
        <v>70</v>
      </c>
      <c r="F3830" t="s">
        <v>13907</v>
      </c>
      <c r="G3830" s="2" t="s">
        <v>7684</v>
      </c>
      <c r="H3830" t="s">
        <v>13553</v>
      </c>
    </row>
    <row r="3831" spans="1:8" x14ac:dyDescent="0.15">
      <c r="A3831">
        <v>3845</v>
      </c>
      <c r="B3831" t="s">
        <v>5113</v>
      </c>
      <c r="C3831" t="s">
        <v>11632</v>
      </c>
      <c r="D3831" t="s">
        <v>13581</v>
      </c>
      <c r="E3831" s="2" t="s">
        <v>70</v>
      </c>
      <c r="F3831" t="s">
        <v>13906</v>
      </c>
      <c r="G3831" s="2" t="s">
        <v>7685</v>
      </c>
      <c r="H3831" t="s">
        <v>13553</v>
      </c>
    </row>
    <row r="3832" spans="1:8" x14ac:dyDescent="0.15">
      <c r="A3832">
        <v>3846</v>
      </c>
      <c r="B3832" t="s">
        <v>5114</v>
      </c>
      <c r="C3832" t="s">
        <v>11633</v>
      </c>
      <c r="D3832" t="s">
        <v>13581</v>
      </c>
      <c r="E3832" s="2" t="s">
        <v>70</v>
      </c>
      <c r="F3832" t="s">
        <v>13913</v>
      </c>
      <c r="G3832" s="2" t="s">
        <v>7686</v>
      </c>
      <c r="H3832" t="s">
        <v>13553</v>
      </c>
    </row>
    <row r="3833" spans="1:8" x14ac:dyDescent="0.15">
      <c r="A3833">
        <v>3847</v>
      </c>
      <c r="B3833" t="s">
        <v>5115</v>
      </c>
      <c r="C3833" t="s">
        <v>11634</v>
      </c>
      <c r="D3833" t="s">
        <v>13581</v>
      </c>
      <c r="E3833" s="2" t="s">
        <v>70</v>
      </c>
      <c r="F3833" t="s">
        <v>13906</v>
      </c>
      <c r="G3833" s="2" t="s">
        <v>7687</v>
      </c>
      <c r="H3833" t="s">
        <v>13553</v>
      </c>
    </row>
    <row r="3834" spans="1:8" x14ac:dyDescent="0.15">
      <c r="A3834">
        <v>3848</v>
      </c>
      <c r="B3834" t="s">
        <v>5116</v>
      </c>
      <c r="C3834" t="s">
        <v>11635</v>
      </c>
      <c r="D3834" t="s">
        <v>13581</v>
      </c>
      <c r="E3834" s="2" t="s">
        <v>70</v>
      </c>
      <c r="F3834" t="s">
        <v>13918</v>
      </c>
      <c r="G3834" s="2" t="s">
        <v>7688</v>
      </c>
      <c r="H3834" t="s">
        <v>13553</v>
      </c>
    </row>
    <row r="3835" spans="1:8" x14ac:dyDescent="0.15">
      <c r="A3835">
        <v>3849</v>
      </c>
      <c r="B3835" t="s">
        <v>5117</v>
      </c>
      <c r="C3835" t="s">
        <v>11636</v>
      </c>
      <c r="D3835" t="s">
        <v>13581</v>
      </c>
      <c r="E3835" s="2" t="s">
        <v>70</v>
      </c>
      <c r="F3835" t="s">
        <v>13907</v>
      </c>
      <c r="G3835" s="2" t="s">
        <v>7689</v>
      </c>
      <c r="H3835" t="s">
        <v>13553</v>
      </c>
    </row>
    <row r="3836" spans="1:8" x14ac:dyDescent="0.15">
      <c r="A3836">
        <v>3850</v>
      </c>
      <c r="B3836" t="s">
        <v>1800</v>
      </c>
      <c r="C3836" t="s">
        <v>11637</v>
      </c>
      <c r="D3836" t="s">
        <v>368</v>
      </c>
      <c r="E3836" s="2" t="s">
        <v>232</v>
      </c>
      <c r="F3836" t="s">
        <v>13910</v>
      </c>
      <c r="G3836" s="2" t="s">
        <v>7690</v>
      </c>
      <c r="H3836" t="s">
        <v>13553</v>
      </c>
    </row>
    <row r="3837" spans="1:8" x14ac:dyDescent="0.15">
      <c r="A3837">
        <v>3851</v>
      </c>
      <c r="B3837" t="s">
        <v>1801</v>
      </c>
      <c r="C3837" t="s">
        <v>11638</v>
      </c>
      <c r="D3837" t="s">
        <v>368</v>
      </c>
      <c r="E3837" s="2" t="s">
        <v>232</v>
      </c>
      <c r="F3837" t="s">
        <v>13907</v>
      </c>
      <c r="G3837" s="2" t="s">
        <v>7086</v>
      </c>
      <c r="H3837" t="s">
        <v>13553</v>
      </c>
    </row>
    <row r="3838" spans="1:8" x14ac:dyDescent="0.15">
      <c r="A3838">
        <v>3852</v>
      </c>
      <c r="B3838" t="s">
        <v>1802</v>
      </c>
      <c r="C3838" t="s">
        <v>11639</v>
      </c>
      <c r="D3838" t="s">
        <v>368</v>
      </c>
      <c r="E3838" s="2" t="s">
        <v>232</v>
      </c>
      <c r="F3838" t="s">
        <v>13906</v>
      </c>
      <c r="G3838" s="2" t="s">
        <v>6571</v>
      </c>
      <c r="H3838" t="s">
        <v>13553</v>
      </c>
    </row>
    <row r="3839" spans="1:8" x14ac:dyDescent="0.15">
      <c r="A3839">
        <v>3853</v>
      </c>
      <c r="B3839" t="s">
        <v>1803</v>
      </c>
      <c r="C3839" t="s">
        <v>11640</v>
      </c>
      <c r="D3839" t="s">
        <v>368</v>
      </c>
      <c r="E3839" s="2" t="s">
        <v>232</v>
      </c>
      <c r="F3839" t="s">
        <v>13906</v>
      </c>
      <c r="G3839" s="2" t="s">
        <v>7691</v>
      </c>
      <c r="H3839" t="s">
        <v>13553</v>
      </c>
    </row>
    <row r="3840" spans="1:8" x14ac:dyDescent="0.15">
      <c r="A3840">
        <v>3854</v>
      </c>
      <c r="B3840" t="s">
        <v>2615</v>
      </c>
      <c r="C3840" t="s">
        <v>11641</v>
      </c>
      <c r="D3840" t="s">
        <v>368</v>
      </c>
      <c r="E3840" s="2" t="s">
        <v>231</v>
      </c>
      <c r="F3840" t="s">
        <v>13906</v>
      </c>
      <c r="G3840" s="2" t="s">
        <v>7692</v>
      </c>
      <c r="H3840" t="s">
        <v>13553</v>
      </c>
    </row>
    <row r="3841" spans="1:8" x14ac:dyDescent="0.15">
      <c r="A3841">
        <v>3855</v>
      </c>
      <c r="B3841" t="s">
        <v>1804</v>
      </c>
      <c r="C3841" t="s">
        <v>11642</v>
      </c>
      <c r="D3841" t="s">
        <v>368</v>
      </c>
      <c r="E3841" s="2" t="s">
        <v>231</v>
      </c>
      <c r="F3841" t="s">
        <v>13906</v>
      </c>
      <c r="G3841" s="2" t="s">
        <v>7511</v>
      </c>
      <c r="H3841" t="s">
        <v>13553</v>
      </c>
    </row>
    <row r="3842" spans="1:8" x14ac:dyDescent="0.15">
      <c r="A3842">
        <v>3856</v>
      </c>
      <c r="B3842" t="s">
        <v>2613</v>
      </c>
      <c r="C3842" t="s">
        <v>11643</v>
      </c>
      <c r="D3842" t="s">
        <v>368</v>
      </c>
      <c r="E3842" s="2" t="s">
        <v>231</v>
      </c>
      <c r="F3842" t="s">
        <v>13906</v>
      </c>
      <c r="G3842" s="2" t="s">
        <v>7692</v>
      </c>
      <c r="H3842" t="s">
        <v>13553</v>
      </c>
    </row>
    <row r="3843" spans="1:8" x14ac:dyDescent="0.15">
      <c r="A3843">
        <v>3857</v>
      </c>
      <c r="B3843" t="s">
        <v>2614</v>
      </c>
      <c r="C3843" t="s">
        <v>11644</v>
      </c>
      <c r="D3843" t="s">
        <v>368</v>
      </c>
      <c r="E3843" s="2" t="s">
        <v>231</v>
      </c>
      <c r="F3843" t="s">
        <v>13906</v>
      </c>
      <c r="G3843" s="2" t="s">
        <v>7004</v>
      </c>
      <c r="H3843" t="s">
        <v>13553</v>
      </c>
    </row>
    <row r="3844" spans="1:8" x14ac:dyDescent="0.15">
      <c r="A3844">
        <v>3858</v>
      </c>
      <c r="B3844" t="s">
        <v>3176</v>
      </c>
      <c r="C3844" t="s">
        <v>11645</v>
      </c>
      <c r="D3844" t="s">
        <v>368</v>
      </c>
      <c r="E3844" s="2" t="s">
        <v>231</v>
      </c>
      <c r="F3844" t="s">
        <v>13906</v>
      </c>
      <c r="G3844" s="2" t="s">
        <v>6341</v>
      </c>
      <c r="H3844" t="s">
        <v>13553</v>
      </c>
    </row>
    <row r="3845" spans="1:8" x14ac:dyDescent="0.15">
      <c r="A3845">
        <v>3859</v>
      </c>
      <c r="B3845" t="s">
        <v>2612</v>
      </c>
      <c r="C3845" t="s">
        <v>11646</v>
      </c>
      <c r="D3845" t="s">
        <v>368</v>
      </c>
      <c r="E3845" s="2" t="s">
        <v>231</v>
      </c>
      <c r="F3845" t="s">
        <v>13906</v>
      </c>
      <c r="G3845" s="2" t="s">
        <v>6926</v>
      </c>
      <c r="H3845" t="s">
        <v>13553</v>
      </c>
    </row>
    <row r="3846" spans="1:8" x14ac:dyDescent="0.15">
      <c r="A3846">
        <v>3860</v>
      </c>
      <c r="B3846" t="s">
        <v>2616</v>
      </c>
      <c r="C3846" t="s">
        <v>11647</v>
      </c>
      <c r="D3846" t="s">
        <v>368</v>
      </c>
      <c r="E3846" s="2" t="s">
        <v>231</v>
      </c>
      <c r="F3846" t="s">
        <v>13906</v>
      </c>
      <c r="G3846" s="2" t="s">
        <v>7322</v>
      </c>
      <c r="H3846" t="s">
        <v>13553</v>
      </c>
    </row>
    <row r="3847" spans="1:8" x14ac:dyDescent="0.15">
      <c r="A3847">
        <v>3861</v>
      </c>
      <c r="B3847" t="s">
        <v>2611</v>
      </c>
      <c r="C3847" t="s">
        <v>11648</v>
      </c>
      <c r="D3847" t="s">
        <v>368</v>
      </c>
      <c r="E3847" s="2" t="s">
        <v>231</v>
      </c>
      <c r="F3847" t="s">
        <v>13906</v>
      </c>
      <c r="G3847" s="2" t="s">
        <v>7693</v>
      </c>
      <c r="H3847" t="s">
        <v>13553</v>
      </c>
    </row>
    <row r="3848" spans="1:8" x14ac:dyDescent="0.15">
      <c r="A3848">
        <v>3862</v>
      </c>
      <c r="B3848" t="s">
        <v>3177</v>
      </c>
      <c r="C3848" t="s">
        <v>11649</v>
      </c>
      <c r="D3848" t="s">
        <v>368</v>
      </c>
      <c r="E3848" s="2" t="s">
        <v>230</v>
      </c>
      <c r="F3848" t="s">
        <v>13906</v>
      </c>
      <c r="G3848" s="2" t="s">
        <v>6787</v>
      </c>
      <c r="H3848" t="s">
        <v>13553</v>
      </c>
    </row>
    <row r="3849" spans="1:8" x14ac:dyDescent="0.15">
      <c r="A3849">
        <v>3863</v>
      </c>
      <c r="B3849" t="s">
        <v>5118</v>
      </c>
      <c r="C3849" t="s">
        <v>11650</v>
      </c>
      <c r="D3849" t="s">
        <v>368</v>
      </c>
      <c r="E3849" s="2" t="s">
        <v>230</v>
      </c>
      <c r="F3849" t="s">
        <v>13906</v>
      </c>
      <c r="G3849" s="2" t="s">
        <v>6641</v>
      </c>
      <c r="H3849" t="s">
        <v>13553</v>
      </c>
    </row>
    <row r="3850" spans="1:8" x14ac:dyDescent="0.15">
      <c r="A3850">
        <v>3864</v>
      </c>
      <c r="B3850" t="s">
        <v>4011</v>
      </c>
      <c r="C3850" t="s">
        <v>11651</v>
      </c>
      <c r="D3850" t="s">
        <v>368</v>
      </c>
      <c r="E3850" s="2" t="s">
        <v>230</v>
      </c>
      <c r="F3850" t="s">
        <v>13906</v>
      </c>
      <c r="G3850" s="2" t="s">
        <v>6414</v>
      </c>
      <c r="H3850" t="s">
        <v>13553</v>
      </c>
    </row>
    <row r="3851" spans="1:8" x14ac:dyDescent="0.15">
      <c r="A3851">
        <v>3865</v>
      </c>
      <c r="B3851" t="s">
        <v>5119</v>
      </c>
      <c r="C3851" t="s">
        <v>11652</v>
      </c>
      <c r="D3851" t="s">
        <v>368</v>
      </c>
      <c r="E3851" s="2" t="s">
        <v>230</v>
      </c>
      <c r="F3851" t="s">
        <v>13906</v>
      </c>
      <c r="G3851" s="2" t="s">
        <v>7465</v>
      </c>
      <c r="H3851" t="s">
        <v>13553</v>
      </c>
    </row>
    <row r="3852" spans="1:8" x14ac:dyDescent="0.15">
      <c r="A3852">
        <v>3866</v>
      </c>
      <c r="B3852" t="s">
        <v>4012</v>
      </c>
      <c r="C3852" t="s">
        <v>11653</v>
      </c>
      <c r="D3852" t="s">
        <v>368</v>
      </c>
      <c r="E3852" s="2" t="s">
        <v>230</v>
      </c>
      <c r="F3852" t="s">
        <v>13906</v>
      </c>
      <c r="G3852" s="2" t="s">
        <v>6959</v>
      </c>
      <c r="H3852" t="s">
        <v>13553</v>
      </c>
    </row>
    <row r="3853" spans="1:8" x14ac:dyDescent="0.15">
      <c r="A3853">
        <v>3867</v>
      </c>
      <c r="B3853" t="s">
        <v>5120</v>
      </c>
      <c r="C3853" t="s">
        <v>11654</v>
      </c>
      <c r="D3853" t="s">
        <v>368</v>
      </c>
      <c r="E3853" s="2" t="s">
        <v>230</v>
      </c>
      <c r="F3853" t="s">
        <v>13906</v>
      </c>
      <c r="G3853" s="2" t="s">
        <v>6499</v>
      </c>
      <c r="H3853" t="s">
        <v>13553</v>
      </c>
    </row>
    <row r="3854" spans="1:8" x14ac:dyDescent="0.15">
      <c r="A3854">
        <v>3868</v>
      </c>
      <c r="B3854" t="s">
        <v>4013</v>
      </c>
      <c r="C3854" t="s">
        <v>11655</v>
      </c>
      <c r="D3854" t="s">
        <v>368</v>
      </c>
      <c r="E3854" s="2" t="s">
        <v>230</v>
      </c>
      <c r="F3854" t="s">
        <v>13906</v>
      </c>
      <c r="G3854" s="2" t="s">
        <v>7237</v>
      </c>
      <c r="H3854" t="s">
        <v>13553</v>
      </c>
    </row>
    <row r="3855" spans="1:8" x14ac:dyDescent="0.15">
      <c r="A3855">
        <v>3869</v>
      </c>
      <c r="B3855" t="s">
        <v>4014</v>
      </c>
      <c r="C3855" t="s">
        <v>11656</v>
      </c>
      <c r="D3855" t="s">
        <v>368</v>
      </c>
      <c r="E3855" s="2" t="s">
        <v>230</v>
      </c>
      <c r="F3855" t="s">
        <v>13906</v>
      </c>
      <c r="G3855" s="2" t="s">
        <v>7391</v>
      </c>
      <c r="H3855" t="s">
        <v>13553</v>
      </c>
    </row>
    <row r="3856" spans="1:8" x14ac:dyDescent="0.15">
      <c r="A3856">
        <v>3870</v>
      </c>
      <c r="B3856" t="s">
        <v>4015</v>
      </c>
      <c r="C3856" t="s">
        <v>11657</v>
      </c>
      <c r="D3856" t="s">
        <v>368</v>
      </c>
      <c r="E3856" s="2" t="s">
        <v>230</v>
      </c>
      <c r="F3856" t="s">
        <v>13906</v>
      </c>
      <c r="G3856" s="2" t="s">
        <v>6417</v>
      </c>
      <c r="H3856" t="s">
        <v>13553</v>
      </c>
    </row>
    <row r="3857" spans="1:8" x14ac:dyDescent="0.15">
      <c r="A3857">
        <v>3871</v>
      </c>
      <c r="B3857" t="s">
        <v>1641</v>
      </c>
      <c r="C3857" t="s">
        <v>11658</v>
      </c>
      <c r="D3857" t="s">
        <v>357</v>
      </c>
      <c r="E3857" s="2" t="s">
        <v>233</v>
      </c>
      <c r="F3857" t="s">
        <v>13917</v>
      </c>
      <c r="G3857" s="2" t="s">
        <v>7694</v>
      </c>
      <c r="H3857" t="s">
        <v>13553</v>
      </c>
    </row>
    <row r="3858" spans="1:8" x14ac:dyDescent="0.15">
      <c r="A3858">
        <v>3872</v>
      </c>
      <c r="B3858" t="s">
        <v>5121</v>
      </c>
      <c r="C3858" t="s">
        <v>11659</v>
      </c>
      <c r="D3858" t="s">
        <v>357</v>
      </c>
      <c r="E3858" s="2" t="s">
        <v>7855</v>
      </c>
      <c r="F3858" t="s">
        <v>13917</v>
      </c>
      <c r="G3858" s="2" t="s">
        <v>6973</v>
      </c>
      <c r="H3858" t="s">
        <v>13553</v>
      </c>
    </row>
    <row r="3859" spans="1:8" x14ac:dyDescent="0.15">
      <c r="A3859">
        <v>3873</v>
      </c>
      <c r="B3859" t="s">
        <v>5122</v>
      </c>
      <c r="C3859" t="s">
        <v>11660</v>
      </c>
      <c r="D3859" t="s">
        <v>357</v>
      </c>
      <c r="E3859" s="2" t="s">
        <v>230</v>
      </c>
      <c r="F3859" t="s">
        <v>13917</v>
      </c>
      <c r="G3859" s="2" t="s">
        <v>6612</v>
      </c>
      <c r="H3859" t="s">
        <v>13553</v>
      </c>
    </row>
    <row r="3860" spans="1:8" x14ac:dyDescent="0.15">
      <c r="A3860">
        <v>3874</v>
      </c>
      <c r="B3860" t="s">
        <v>1991</v>
      </c>
      <c r="C3860" t="s">
        <v>11661</v>
      </c>
      <c r="D3860" t="s">
        <v>378</v>
      </c>
      <c r="E3860" s="2" t="s">
        <v>232</v>
      </c>
      <c r="F3860" t="s">
        <v>13906</v>
      </c>
      <c r="G3860" s="2" t="s">
        <v>6283</v>
      </c>
      <c r="H3860" t="s">
        <v>13553</v>
      </c>
    </row>
    <row r="3861" spans="1:8" x14ac:dyDescent="0.15">
      <c r="A3861">
        <v>3875</v>
      </c>
      <c r="B3861" t="s">
        <v>1992</v>
      </c>
      <c r="C3861" t="s">
        <v>11662</v>
      </c>
      <c r="D3861" t="s">
        <v>378</v>
      </c>
      <c r="E3861" s="2" t="s">
        <v>232</v>
      </c>
      <c r="F3861" t="s">
        <v>13907</v>
      </c>
      <c r="G3861" s="2" t="s">
        <v>6902</v>
      </c>
      <c r="H3861" t="s">
        <v>13553</v>
      </c>
    </row>
    <row r="3862" spans="1:8" x14ac:dyDescent="0.15">
      <c r="A3862">
        <v>3876</v>
      </c>
      <c r="B3862" t="s">
        <v>1993</v>
      </c>
      <c r="C3862" t="s">
        <v>11663</v>
      </c>
      <c r="D3862" t="s">
        <v>378</v>
      </c>
      <c r="E3862" s="2" t="s">
        <v>232</v>
      </c>
      <c r="F3862" t="s">
        <v>13917</v>
      </c>
      <c r="G3862" s="2" t="s">
        <v>7547</v>
      </c>
      <c r="H3862" t="s">
        <v>13553</v>
      </c>
    </row>
    <row r="3863" spans="1:8" x14ac:dyDescent="0.15">
      <c r="A3863">
        <v>3877</v>
      </c>
      <c r="B3863" t="s">
        <v>1994</v>
      </c>
      <c r="C3863" t="s">
        <v>11664</v>
      </c>
      <c r="D3863" t="s">
        <v>378</v>
      </c>
      <c r="E3863" s="2" t="s">
        <v>232</v>
      </c>
      <c r="F3863" t="s">
        <v>13906</v>
      </c>
      <c r="G3863" s="2" t="s">
        <v>6525</v>
      </c>
      <c r="H3863" t="s">
        <v>13553</v>
      </c>
    </row>
    <row r="3864" spans="1:8" x14ac:dyDescent="0.15">
      <c r="A3864">
        <v>3878</v>
      </c>
      <c r="B3864" t="s">
        <v>2632</v>
      </c>
      <c r="C3864" t="s">
        <v>11665</v>
      </c>
      <c r="D3864" t="s">
        <v>378</v>
      </c>
      <c r="E3864" s="2" t="s">
        <v>231</v>
      </c>
      <c r="F3864" t="s">
        <v>13907</v>
      </c>
      <c r="G3864" s="2" t="s">
        <v>7150</v>
      </c>
      <c r="H3864" t="s">
        <v>13553</v>
      </c>
    </row>
    <row r="3865" spans="1:8" x14ac:dyDescent="0.15">
      <c r="A3865">
        <v>3879</v>
      </c>
      <c r="B3865" t="s">
        <v>2633</v>
      </c>
      <c r="C3865" t="s">
        <v>11666</v>
      </c>
      <c r="D3865" t="s">
        <v>378</v>
      </c>
      <c r="E3865" s="2" t="s">
        <v>231</v>
      </c>
      <c r="F3865" t="s">
        <v>13907</v>
      </c>
      <c r="G3865" s="2" t="s">
        <v>7147</v>
      </c>
      <c r="H3865" t="s">
        <v>13553</v>
      </c>
    </row>
    <row r="3866" spans="1:8" x14ac:dyDescent="0.15">
      <c r="A3866">
        <v>3880</v>
      </c>
      <c r="B3866" t="s">
        <v>3447</v>
      </c>
      <c r="C3866" t="s">
        <v>10151</v>
      </c>
      <c r="D3866" t="s">
        <v>378</v>
      </c>
      <c r="E3866" s="2" t="s">
        <v>232</v>
      </c>
      <c r="F3866" t="s">
        <v>13917</v>
      </c>
      <c r="G3866" s="2" t="s">
        <v>7695</v>
      </c>
      <c r="H3866" t="s">
        <v>13553</v>
      </c>
    </row>
    <row r="3867" spans="1:8" x14ac:dyDescent="0.15">
      <c r="A3867">
        <v>3881</v>
      </c>
      <c r="B3867" t="s">
        <v>3448</v>
      </c>
      <c r="C3867" t="s">
        <v>11667</v>
      </c>
      <c r="D3867" t="s">
        <v>378</v>
      </c>
      <c r="E3867" s="2" t="s">
        <v>231</v>
      </c>
      <c r="F3867" t="s">
        <v>13917</v>
      </c>
      <c r="G3867" s="2" t="s">
        <v>7193</v>
      </c>
      <c r="H3867" t="s">
        <v>13553</v>
      </c>
    </row>
    <row r="3868" spans="1:8" x14ac:dyDescent="0.15">
      <c r="A3868">
        <v>3882</v>
      </c>
      <c r="B3868" t="s">
        <v>3449</v>
      </c>
      <c r="C3868" t="s">
        <v>11668</v>
      </c>
      <c r="D3868" t="s">
        <v>378</v>
      </c>
      <c r="E3868" s="2" t="s">
        <v>231</v>
      </c>
      <c r="F3868" t="s">
        <v>13907</v>
      </c>
      <c r="G3868" s="2" t="s">
        <v>7140</v>
      </c>
      <c r="H3868" t="s">
        <v>13553</v>
      </c>
    </row>
    <row r="3869" spans="1:8" x14ac:dyDescent="0.15">
      <c r="A3869">
        <v>3883</v>
      </c>
      <c r="B3869" t="s">
        <v>4124</v>
      </c>
      <c r="C3869" t="s">
        <v>11669</v>
      </c>
      <c r="D3869" t="s">
        <v>378</v>
      </c>
      <c r="E3869" s="2" t="s">
        <v>230</v>
      </c>
      <c r="F3869" t="s">
        <v>13906</v>
      </c>
      <c r="G3869" s="2" t="s">
        <v>6884</v>
      </c>
      <c r="H3869" t="s">
        <v>13553</v>
      </c>
    </row>
    <row r="3870" spans="1:8" x14ac:dyDescent="0.15">
      <c r="A3870">
        <v>3884</v>
      </c>
      <c r="B3870" t="s">
        <v>4125</v>
      </c>
      <c r="C3870" t="s">
        <v>11670</v>
      </c>
      <c r="D3870" t="s">
        <v>378</v>
      </c>
      <c r="E3870" s="2" t="s">
        <v>230</v>
      </c>
      <c r="F3870" t="s">
        <v>13907</v>
      </c>
      <c r="G3870" s="2" t="s">
        <v>7696</v>
      </c>
      <c r="H3870" t="s">
        <v>13553</v>
      </c>
    </row>
    <row r="3871" spans="1:8" x14ac:dyDescent="0.15">
      <c r="A3871">
        <v>3885</v>
      </c>
      <c r="B3871" t="s">
        <v>4126</v>
      </c>
      <c r="C3871" t="s">
        <v>11671</v>
      </c>
      <c r="D3871" t="s">
        <v>378</v>
      </c>
      <c r="E3871" s="2" t="s">
        <v>230</v>
      </c>
      <c r="F3871" t="s">
        <v>13917</v>
      </c>
      <c r="G3871" s="2" t="s">
        <v>6500</v>
      </c>
      <c r="H3871" t="s">
        <v>13553</v>
      </c>
    </row>
    <row r="3872" spans="1:8" x14ac:dyDescent="0.15">
      <c r="A3872">
        <v>3886</v>
      </c>
      <c r="B3872" t="s">
        <v>4127</v>
      </c>
      <c r="C3872" t="s">
        <v>11672</v>
      </c>
      <c r="D3872" t="s">
        <v>378</v>
      </c>
      <c r="E3872" s="2" t="s">
        <v>230</v>
      </c>
      <c r="F3872" t="s">
        <v>13910</v>
      </c>
      <c r="G3872" s="2" t="s">
        <v>6787</v>
      </c>
      <c r="H3872" t="s">
        <v>13553</v>
      </c>
    </row>
    <row r="3873" spans="1:8" x14ac:dyDescent="0.15">
      <c r="A3873">
        <v>3887</v>
      </c>
      <c r="B3873" t="s">
        <v>4128</v>
      </c>
      <c r="C3873" t="s">
        <v>11673</v>
      </c>
      <c r="D3873" t="s">
        <v>378</v>
      </c>
      <c r="E3873" s="2" t="s">
        <v>230</v>
      </c>
      <c r="F3873" t="s">
        <v>13907</v>
      </c>
      <c r="G3873" s="2" t="s">
        <v>7180</v>
      </c>
      <c r="H3873" t="s">
        <v>13553</v>
      </c>
    </row>
    <row r="3874" spans="1:8" x14ac:dyDescent="0.15">
      <c r="A3874">
        <v>3888</v>
      </c>
      <c r="B3874" t="s">
        <v>3616</v>
      </c>
      <c r="C3874" t="s">
        <v>11674</v>
      </c>
      <c r="D3874" t="s">
        <v>378</v>
      </c>
      <c r="E3874" s="2" t="s">
        <v>230</v>
      </c>
      <c r="F3874" t="s">
        <v>13906</v>
      </c>
      <c r="G3874" s="2" t="s">
        <v>7697</v>
      </c>
      <c r="H3874" t="s">
        <v>13553</v>
      </c>
    </row>
    <row r="3875" spans="1:8" x14ac:dyDescent="0.15">
      <c r="A3875">
        <v>3889</v>
      </c>
      <c r="B3875" t="s">
        <v>3617</v>
      </c>
      <c r="C3875" t="s">
        <v>11675</v>
      </c>
      <c r="D3875" t="s">
        <v>378</v>
      </c>
      <c r="E3875" s="2" t="s">
        <v>230</v>
      </c>
      <c r="F3875" t="s">
        <v>13906</v>
      </c>
      <c r="G3875" s="2" t="s">
        <v>7093</v>
      </c>
      <c r="H3875" t="s">
        <v>13553</v>
      </c>
    </row>
    <row r="3876" spans="1:8" x14ac:dyDescent="0.15">
      <c r="A3876">
        <v>3890</v>
      </c>
      <c r="B3876" t="s">
        <v>5123</v>
      </c>
      <c r="C3876" t="s">
        <v>11676</v>
      </c>
      <c r="D3876" t="s">
        <v>378</v>
      </c>
      <c r="E3876" s="2" t="s">
        <v>230</v>
      </c>
      <c r="F3876" t="s">
        <v>13907</v>
      </c>
      <c r="G3876" s="2" t="s">
        <v>7411</v>
      </c>
      <c r="H3876" t="s">
        <v>13553</v>
      </c>
    </row>
    <row r="3877" spans="1:8" x14ac:dyDescent="0.15">
      <c r="A3877">
        <v>3891</v>
      </c>
      <c r="B3877" t="s">
        <v>5124</v>
      </c>
      <c r="C3877" t="s">
        <v>11677</v>
      </c>
      <c r="D3877" t="s">
        <v>378</v>
      </c>
      <c r="E3877" s="2" t="s">
        <v>230</v>
      </c>
      <c r="F3877" t="s">
        <v>13917</v>
      </c>
      <c r="G3877" s="2" t="s">
        <v>7594</v>
      </c>
      <c r="H3877" t="s">
        <v>13553</v>
      </c>
    </row>
    <row r="3878" spans="1:8" x14ac:dyDescent="0.15">
      <c r="A3878">
        <v>3892</v>
      </c>
      <c r="B3878" t="s">
        <v>4159</v>
      </c>
      <c r="C3878" t="s">
        <v>11678</v>
      </c>
      <c r="D3878" t="s">
        <v>4160</v>
      </c>
      <c r="E3878" s="2" t="s">
        <v>234</v>
      </c>
      <c r="F3878" t="s">
        <v>13907</v>
      </c>
      <c r="G3878" s="2" t="s">
        <v>7698</v>
      </c>
      <c r="H3878" t="s">
        <v>13557</v>
      </c>
    </row>
    <row r="3879" spans="1:8" x14ac:dyDescent="0.15">
      <c r="A3879">
        <v>3893</v>
      </c>
      <c r="B3879" t="s">
        <v>2125</v>
      </c>
      <c r="C3879" t="s">
        <v>11679</v>
      </c>
      <c r="D3879" t="s">
        <v>2126</v>
      </c>
      <c r="E3879" s="2" t="s">
        <v>232</v>
      </c>
      <c r="F3879" t="s">
        <v>13917</v>
      </c>
      <c r="G3879" s="2" t="s">
        <v>6719</v>
      </c>
      <c r="H3879" t="s">
        <v>13553</v>
      </c>
    </row>
    <row r="3880" spans="1:8" x14ac:dyDescent="0.15">
      <c r="A3880">
        <v>3894</v>
      </c>
      <c r="B3880" t="s">
        <v>2127</v>
      </c>
      <c r="C3880" t="s">
        <v>11680</v>
      </c>
      <c r="D3880" t="s">
        <v>2126</v>
      </c>
      <c r="E3880" s="2" t="s">
        <v>232</v>
      </c>
      <c r="F3880" t="s">
        <v>13924</v>
      </c>
      <c r="G3880" s="2" t="s">
        <v>6771</v>
      </c>
      <c r="H3880" t="s">
        <v>13553</v>
      </c>
    </row>
    <row r="3881" spans="1:8" x14ac:dyDescent="0.15">
      <c r="A3881">
        <v>3895</v>
      </c>
      <c r="B3881" t="s">
        <v>2128</v>
      </c>
      <c r="C3881" t="s">
        <v>11681</v>
      </c>
      <c r="D3881" t="s">
        <v>2126</v>
      </c>
      <c r="E3881" s="2" t="s">
        <v>232</v>
      </c>
      <c r="F3881" t="s">
        <v>13927</v>
      </c>
      <c r="G3881" s="2" t="s">
        <v>7047</v>
      </c>
      <c r="H3881" t="s">
        <v>13553</v>
      </c>
    </row>
    <row r="3882" spans="1:8" x14ac:dyDescent="0.15">
      <c r="A3882">
        <v>3896</v>
      </c>
      <c r="B3882" t="s">
        <v>3504</v>
      </c>
      <c r="C3882" t="s">
        <v>11682</v>
      </c>
      <c r="D3882" t="s">
        <v>2126</v>
      </c>
      <c r="E3882" s="2" t="s">
        <v>231</v>
      </c>
      <c r="F3882" t="s">
        <v>13907</v>
      </c>
      <c r="G3882" s="2" t="s">
        <v>6678</v>
      </c>
      <c r="H3882" t="s">
        <v>13553</v>
      </c>
    </row>
    <row r="3883" spans="1:8" x14ac:dyDescent="0.15">
      <c r="A3883">
        <v>3897</v>
      </c>
      <c r="B3883" t="s">
        <v>5125</v>
      </c>
      <c r="C3883" t="s">
        <v>11683</v>
      </c>
      <c r="D3883" t="s">
        <v>2126</v>
      </c>
      <c r="E3883" s="2" t="s">
        <v>230</v>
      </c>
      <c r="F3883" t="s">
        <v>13907</v>
      </c>
      <c r="G3883" s="2" t="s">
        <v>6639</v>
      </c>
      <c r="H3883" t="s">
        <v>13553</v>
      </c>
    </row>
    <row r="3884" spans="1:8" x14ac:dyDescent="0.15">
      <c r="A3884">
        <v>3898</v>
      </c>
      <c r="B3884" t="s">
        <v>5126</v>
      </c>
      <c r="C3884" t="s">
        <v>11684</v>
      </c>
      <c r="D3884" t="s">
        <v>2126</v>
      </c>
      <c r="E3884" s="2" t="s">
        <v>230</v>
      </c>
      <c r="F3884" t="s">
        <v>13917</v>
      </c>
      <c r="G3884" s="2" t="s">
        <v>6844</v>
      </c>
      <c r="H3884" t="s">
        <v>13553</v>
      </c>
    </row>
    <row r="3885" spans="1:8" x14ac:dyDescent="0.15">
      <c r="A3885">
        <v>3899</v>
      </c>
      <c r="B3885" t="s">
        <v>5127</v>
      </c>
      <c r="C3885" t="s">
        <v>11685</v>
      </c>
      <c r="D3885" t="s">
        <v>2126</v>
      </c>
      <c r="E3885" s="2" t="s">
        <v>230</v>
      </c>
      <c r="F3885" t="s">
        <v>13917</v>
      </c>
      <c r="G3885" s="2" t="s">
        <v>6559</v>
      </c>
      <c r="H3885" t="s">
        <v>13553</v>
      </c>
    </row>
    <row r="3886" spans="1:8" x14ac:dyDescent="0.15">
      <c r="A3886">
        <v>3900</v>
      </c>
      <c r="B3886" t="s">
        <v>1905</v>
      </c>
      <c r="C3886" t="s">
        <v>11686</v>
      </c>
      <c r="D3886" t="s">
        <v>420</v>
      </c>
      <c r="E3886" s="2" t="s">
        <v>232</v>
      </c>
      <c r="F3886" t="s">
        <v>13910</v>
      </c>
      <c r="G3886" s="2" t="s">
        <v>7212</v>
      </c>
      <c r="H3886" t="s">
        <v>13553</v>
      </c>
    </row>
    <row r="3887" spans="1:8" x14ac:dyDescent="0.15">
      <c r="A3887">
        <v>3901</v>
      </c>
      <c r="B3887" t="s">
        <v>1906</v>
      </c>
      <c r="C3887" t="s">
        <v>11687</v>
      </c>
      <c r="D3887" t="s">
        <v>420</v>
      </c>
      <c r="E3887" s="2" t="s">
        <v>232</v>
      </c>
      <c r="F3887" t="s">
        <v>13939</v>
      </c>
      <c r="G3887" s="2" t="s">
        <v>7206</v>
      </c>
      <c r="H3887" t="s">
        <v>13553</v>
      </c>
    </row>
    <row r="3888" spans="1:8" x14ac:dyDescent="0.15">
      <c r="A3888">
        <v>3902</v>
      </c>
      <c r="B3888" t="s">
        <v>1907</v>
      </c>
      <c r="C3888" t="s">
        <v>11688</v>
      </c>
      <c r="D3888" t="s">
        <v>420</v>
      </c>
      <c r="E3888" s="2" t="s">
        <v>232</v>
      </c>
      <c r="F3888" t="s">
        <v>13943</v>
      </c>
      <c r="G3888" s="2" t="s">
        <v>7003</v>
      </c>
      <c r="H3888" t="s">
        <v>13553</v>
      </c>
    </row>
    <row r="3889" spans="1:8" x14ac:dyDescent="0.15">
      <c r="A3889">
        <v>3903</v>
      </c>
      <c r="B3889" t="s">
        <v>1908</v>
      </c>
      <c r="C3889" t="s">
        <v>11689</v>
      </c>
      <c r="D3889" t="s">
        <v>420</v>
      </c>
      <c r="E3889" s="2" t="s">
        <v>232</v>
      </c>
      <c r="F3889" t="s">
        <v>13920</v>
      </c>
      <c r="G3889" s="2" t="s">
        <v>6253</v>
      </c>
      <c r="H3889" t="s">
        <v>13553</v>
      </c>
    </row>
    <row r="3890" spans="1:8" x14ac:dyDescent="0.15">
      <c r="A3890">
        <v>3904</v>
      </c>
      <c r="B3890" t="s">
        <v>1909</v>
      </c>
      <c r="C3890" t="s">
        <v>11690</v>
      </c>
      <c r="D3890" t="s">
        <v>420</v>
      </c>
      <c r="E3890" s="2" t="s">
        <v>232</v>
      </c>
      <c r="F3890" t="s">
        <v>13939</v>
      </c>
      <c r="G3890" s="2" t="s">
        <v>6663</v>
      </c>
      <c r="H3890" t="s">
        <v>13553</v>
      </c>
    </row>
    <row r="3891" spans="1:8" x14ac:dyDescent="0.15">
      <c r="A3891">
        <v>3905</v>
      </c>
      <c r="B3891" t="s">
        <v>1910</v>
      </c>
      <c r="C3891" t="s">
        <v>11691</v>
      </c>
      <c r="D3891" t="s">
        <v>420</v>
      </c>
      <c r="E3891" s="2" t="s">
        <v>232</v>
      </c>
      <c r="F3891" t="s">
        <v>13924</v>
      </c>
      <c r="G3891" s="2" t="s">
        <v>6481</v>
      </c>
      <c r="H3891" t="s">
        <v>13553</v>
      </c>
    </row>
    <row r="3892" spans="1:8" x14ac:dyDescent="0.15">
      <c r="A3892">
        <v>3906</v>
      </c>
      <c r="B3892" t="s">
        <v>1911</v>
      </c>
      <c r="C3892" t="s">
        <v>11692</v>
      </c>
      <c r="D3892" t="s">
        <v>420</v>
      </c>
      <c r="E3892" s="2" t="s">
        <v>232</v>
      </c>
      <c r="F3892" t="s">
        <v>13906</v>
      </c>
      <c r="G3892" s="2" t="s">
        <v>6765</v>
      </c>
      <c r="H3892" t="s">
        <v>13553</v>
      </c>
    </row>
    <row r="3893" spans="1:8" x14ac:dyDescent="0.15">
      <c r="A3893">
        <v>3907</v>
      </c>
      <c r="B3893" t="s">
        <v>1912</v>
      </c>
      <c r="C3893" t="s">
        <v>11693</v>
      </c>
      <c r="D3893" t="s">
        <v>420</v>
      </c>
      <c r="E3893" s="2" t="s">
        <v>232</v>
      </c>
      <c r="F3893" t="s">
        <v>13928</v>
      </c>
      <c r="G3893" s="2" t="s">
        <v>7355</v>
      </c>
      <c r="H3893" t="s">
        <v>13553</v>
      </c>
    </row>
    <row r="3894" spans="1:8" x14ac:dyDescent="0.15">
      <c r="A3894">
        <v>3908</v>
      </c>
      <c r="B3894" t="s">
        <v>1893</v>
      </c>
      <c r="C3894" t="s">
        <v>11694</v>
      </c>
      <c r="D3894" t="s">
        <v>420</v>
      </c>
      <c r="E3894" s="2" t="s">
        <v>231</v>
      </c>
      <c r="F3894" t="s">
        <v>13910</v>
      </c>
      <c r="G3894" s="2" t="s">
        <v>6926</v>
      </c>
      <c r="H3894" t="s">
        <v>13553</v>
      </c>
    </row>
    <row r="3895" spans="1:8" x14ac:dyDescent="0.15">
      <c r="A3895">
        <v>3909</v>
      </c>
      <c r="B3895" t="s">
        <v>1894</v>
      </c>
      <c r="C3895" t="s">
        <v>11695</v>
      </c>
      <c r="D3895" t="s">
        <v>420</v>
      </c>
      <c r="E3895" s="2" t="s">
        <v>231</v>
      </c>
      <c r="F3895" t="s">
        <v>13910</v>
      </c>
      <c r="G3895" s="2" t="s">
        <v>6403</v>
      </c>
      <c r="H3895" t="s">
        <v>13553</v>
      </c>
    </row>
    <row r="3896" spans="1:8" x14ac:dyDescent="0.15">
      <c r="A3896">
        <v>3910</v>
      </c>
      <c r="B3896" t="s">
        <v>1895</v>
      </c>
      <c r="C3896" t="s">
        <v>11696</v>
      </c>
      <c r="D3896" t="s">
        <v>420</v>
      </c>
      <c r="E3896" s="2" t="s">
        <v>231</v>
      </c>
      <c r="F3896" t="s">
        <v>13906</v>
      </c>
      <c r="G3896" s="2" t="s">
        <v>6269</v>
      </c>
      <c r="H3896" t="s">
        <v>13553</v>
      </c>
    </row>
    <row r="3897" spans="1:8" x14ac:dyDescent="0.15">
      <c r="A3897">
        <v>3911</v>
      </c>
      <c r="B3897" t="s">
        <v>1896</v>
      </c>
      <c r="C3897" t="s">
        <v>11697</v>
      </c>
      <c r="D3897" t="s">
        <v>420</v>
      </c>
      <c r="E3897" s="2" t="s">
        <v>231</v>
      </c>
      <c r="F3897" t="s">
        <v>13927</v>
      </c>
      <c r="G3897" s="2" t="s">
        <v>6397</v>
      </c>
      <c r="H3897" t="s">
        <v>13553</v>
      </c>
    </row>
    <row r="3898" spans="1:8" x14ac:dyDescent="0.15">
      <c r="A3898">
        <v>3912</v>
      </c>
      <c r="B3898" t="s">
        <v>1897</v>
      </c>
      <c r="C3898" t="s">
        <v>11698</v>
      </c>
      <c r="D3898" t="s">
        <v>420</v>
      </c>
      <c r="E3898" s="2" t="s">
        <v>231</v>
      </c>
      <c r="F3898" t="s">
        <v>13921</v>
      </c>
      <c r="G3898" s="2" t="s">
        <v>7146</v>
      </c>
      <c r="H3898" t="s">
        <v>13553</v>
      </c>
    </row>
    <row r="3899" spans="1:8" x14ac:dyDescent="0.15">
      <c r="A3899">
        <v>3913</v>
      </c>
      <c r="B3899" t="s">
        <v>1898</v>
      </c>
      <c r="C3899" t="s">
        <v>11699</v>
      </c>
      <c r="D3899" t="s">
        <v>420</v>
      </c>
      <c r="E3899" s="2" t="s">
        <v>231</v>
      </c>
      <c r="F3899" t="s">
        <v>13937</v>
      </c>
      <c r="G3899" s="2" t="s">
        <v>7433</v>
      </c>
      <c r="H3899" t="s">
        <v>13553</v>
      </c>
    </row>
    <row r="3900" spans="1:8" x14ac:dyDescent="0.15">
      <c r="A3900">
        <v>3914</v>
      </c>
      <c r="B3900" t="s">
        <v>1899</v>
      </c>
      <c r="C3900" t="s">
        <v>11700</v>
      </c>
      <c r="D3900" t="s">
        <v>420</v>
      </c>
      <c r="E3900" s="2" t="s">
        <v>231</v>
      </c>
      <c r="F3900" t="s">
        <v>13937</v>
      </c>
      <c r="G3900" s="2" t="s">
        <v>7433</v>
      </c>
      <c r="H3900" t="s">
        <v>13553</v>
      </c>
    </row>
    <row r="3901" spans="1:8" x14ac:dyDescent="0.15">
      <c r="A3901">
        <v>3915</v>
      </c>
      <c r="B3901" t="s">
        <v>1900</v>
      </c>
      <c r="C3901" t="s">
        <v>11701</v>
      </c>
      <c r="D3901" t="s">
        <v>420</v>
      </c>
      <c r="E3901" s="2" t="s">
        <v>231</v>
      </c>
      <c r="F3901" t="s">
        <v>13906</v>
      </c>
      <c r="G3901" s="2" t="s">
        <v>7437</v>
      </c>
      <c r="H3901" t="s">
        <v>13553</v>
      </c>
    </row>
    <row r="3902" spans="1:8" x14ac:dyDescent="0.15">
      <c r="A3902">
        <v>3916</v>
      </c>
      <c r="B3902" t="s">
        <v>1901</v>
      </c>
      <c r="C3902" t="s">
        <v>11702</v>
      </c>
      <c r="D3902" t="s">
        <v>420</v>
      </c>
      <c r="E3902" s="2" t="s">
        <v>231</v>
      </c>
      <c r="F3902" t="s">
        <v>13910</v>
      </c>
      <c r="G3902" s="2" t="s">
        <v>7585</v>
      </c>
      <c r="H3902" t="s">
        <v>13553</v>
      </c>
    </row>
    <row r="3903" spans="1:8" x14ac:dyDescent="0.15">
      <c r="A3903">
        <v>3917</v>
      </c>
      <c r="B3903" t="s">
        <v>1902</v>
      </c>
      <c r="C3903" t="s">
        <v>11703</v>
      </c>
      <c r="D3903" t="s">
        <v>420</v>
      </c>
      <c r="E3903" s="2" t="s">
        <v>231</v>
      </c>
      <c r="F3903" t="s">
        <v>13919</v>
      </c>
      <c r="G3903" s="2" t="s">
        <v>6780</v>
      </c>
      <c r="H3903" t="s">
        <v>13553</v>
      </c>
    </row>
    <row r="3904" spans="1:8" x14ac:dyDescent="0.15">
      <c r="A3904">
        <v>3918</v>
      </c>
      <c r="B3904" t="s">
        <v>1903</v>
      </c>
      <c r="C3904" t="s">
        <v>11704</v>
      </c>
      <c r="D3904" t="s">
        <v>420</v>
      </c>
      <c r="E3904" s="2" t="s">
        <v>231</v>
      </c>
      <c r="F3904" t="s">
        <v>13939</v>
      </c>
      <c r="G3904" s="2" t="s">
        <v>7615</v>
      </c>
      <c r="H3904" t="s">
        <v>13553</v>
      </c>
    </row>
    <row r="3905" spans="1:8" x14ac:dyDescent="0.15">
      <c r="A3905">
        <v>3919</v>
      </c>
      <c r="B3905" t="s">
        <v>1904</v>
      </c>
      <c r="C3905" t="s">
        <v>11705</v>
      </c>
      <c r="D3905" t="s">
        <v>420</v>
      </c>
      <c r="E3905" s="2" t="s">
        <v>231</v>
      </c>
      <c r="F3905" t="s">
        <v>13906</v>
      </c>
      <c r="G3905" s="2" t="s">
        <v>7541</v>
      </c>
      <c r="H3905" t="s">
        <v>13553</v>
      </c>
    </row>
    <row r="3906" spans="1:8" x14ac:dyDescent="0.15">
      <c r="A3906">
        <v>3920</v>
      </c>
      <c r="B3906" t="s">
        <v>3394</v>
      </c>
      <c r="C3906" t="s">
        <v>10027</v>
      </c>
      <c r="D3906" t="s">
        <v>420</v>
      </c>
      <c r="E3906" s="2" t="s">
        <v>230</v>
      </c>
      <c r="F3906" t="s">
        <v>13906</v>
      </c>
      <c r="G3906" s="2" t="s">
        <v>6940</v>
      </c>
      <c r="H3906" t="s">
        <v>13553</v>
      </c>
    </row>
    <row r="3907" spans="1:8" x14ac:dyDescent="0.15">
      <c r="A3907">
        <v>3921</v>
      </c>
      <c r="B3907" t="s">
        <v>3395</v>
      </c>
      <c r="C3907" t="s">
        <v>11706</v>
      </c>
      <c r="D3907" t="s">
        <v>420</v>
      </c>
      <c r="E3907" s="2" t="s">
        <v>230</v>
      </c>
      <c r="F3907" t="s">
        <v>13906</v>
      </c>
      <c r="G3907" s="2" t="s">
        <v>7699</v>
      </c>
      <c r="H3907" t="s">
        <v>13553</v>
      </c>
    </row>
    <row r="3908" spans="1:8" x14ac:dyDescent="0.15">
      <c r="A3908">
        <v>3922</v>
      </c>
      <c r="B3908" t="s">
        <v>3396</v>
      </c>
      <c r="C3908" t="s">
        <v>11707</v>
      </c>
      <c r="D3908" t="s">
        <v>420</v>
      </c>
      <c r="E3908" s="2" t="s">
        <v>230</v>
      </c>
      <c r="F3908" t="s">
        <v>13943</v>
      </c>
      <c r="G3908" s="2" t="s">
        <v>6874</v>
      </c>
      <c r="H3908" t="s">
        <v>13553</v>
      </c>
    </row>
    <row r="3909" spans="1:8" x14ac:dyDescent="0.15">
      <c r="A3909">
        <v>3923</v>
      </c>
      <c r="B3909" t="s">
        <v>3398</v>
      </c>
      <c r="C3909" t="s">
        <v>11708</v>
      </c>
      <c r="D3909" t="s">
        <v>420</v>
      </c>
      <c r="E3909" s="2" t="s">
        <v>230</v>
      </c>
      <c r="F3909" t="s">
        <v>13936</v>
      </c>
      <c r="G3909" s="2" t="s">
        <v>6298</v>
      </c>
      <c r="H3909" t="s">
        <v>13553</v>
      </c>
    </row>
    <row r="3910" spans="1:8" x14ac:dyDescent="0.15">
      <c r="A3910">
        <v>3924</v>
      </c>
      <c r="B3910" t="s">
        <v>3399</v>
      </c>
      <c r="C3910" t="s">
        <v>11709</v>
      </c>
      <c r="D3910" t="s">
        <v>420</v>
      </c>
      <c r="E3910" s="2" t="s">
        <v>230</v>
      </c>
      <c r="F3910" t="s">
        <v>13944</v>
      </c>
      <c r="G3910" s="2" t="s">
        <v>7606</v>
      </c>
      <c r="H3910" t="s">
        <v>13553</v>
      </c>
    </row>
    <row r="3911" spans="1:8" x14ac:dyDescent="0.15">
      <c r="A3911">
        <v>3925</v>
      </c>
      <c r="B3911" t="s">
        <v>3400</v>
      </c>
      <c r="C3911" t="s">
        <v>11710</v>
      </c>
      <c r="D3911" t="s">
        <v>420</v>
      </c>
      <c r="E3911" s="2" t="s">
        <v>230</v>
      </c>
      <c r="F3911" t="s">
        <v>13919</v>
      </c>
      <c r="G3911" s="2" t="s">
        <v>7700</v>
      </c>
      <c r="H3911" t="s">
        <v>13553</v>
      </c>
    </row>
    <row r="3912" spans="1:8" x14ac:dyDescent="0.15">
      <c r="A3912">
        <v>3926</v>
      </c>
      <c r="B3912" t="s">
        <v>3401</v>
      </c>
      <c r="C3912" t="s">
        <v>11711</v>
      </c>
      <c r="D3912" t="s">
        <v>420</v>
      </c>
      <c r="E3912" s="2" t="s">
        <v>230</v>
      </c>
      <c r="F3912" t="s">
        <v>13915</v>
      </c>
      <c r="G3912" s="2" t="s">
        <v>7152</v>
      </c>
      <c r="H3912" t="s">
        <v>13553</v>
      </c>
    </row>
    <row r="3913" spans="1:8" x14ac:dyDescent="0.15">
      <c r="A3913">
        <v>3927</v>
      </c>
      <c r="B3913" t="s">
        <v>3402</v>
      </c>
      <c r="C3913" t="s">
        <v>11712</v>
      </c>
      <c r="D3913" t="s">
        <v>420</v>
      </c>
      <c r="E3913" s="2" t="s">
        <v>230</v>
      </c>
      <c r="F3913" t="s">
        <v>13938</v>
      </c>
      <c r="G3913" s="2" t="s">
        <v>7010</v>
      </c>
      <c r="H3913" t="s">
        <v>13553</v>
      </c>
    </row>
    <row r="3914" spans="1:8" x14ac:dyDescent="0.15">
      <c r="A3914">
        <v>3928</v>
      </c>
      <c r="B3914" t="s">
        <v>3403</v>
      </c>
      <c r="C3914" t="s">
        <v>11713</v>
      </c>
      <c r="D3914" t="s">
        <v>420</v>
      </c>
      <c r="E3914" s="2" t="s">
        <v>230</v>
      </c>
      <c r="F3914" t="s">
        <v>13910</v>
      </c>
      <c r="G3914" s="2" t="s">
        <v>6591</v>
      </c>
      <c r="H3914" t="s">
        <v>13553</v>
      </c>
    </row>
    <row r="3915" spans="1:8" x14ac:dyDescent="0.15">
      <c r="A3915">
        <v>3929</v>
      </c>
      <c r="B3915" t="s">
        <v>3404</v>
      </c>
      <c r="C3915" t="s">
        <v>11714</v>
      </c>
      <c r="D3915" t="s">
        <v>420</v>
      </c>
      <c r="E3915" s="2" t="s">
        <v>230</v>
      </c>
      <c r="F3915" t="s">
        <v>13915</v>
      </c>
      <c r="G3915" s="2" t="s">
        <v>6940</v>
      </c>
      <c r="H3915" t="s">
        <v>13553</v>
      </c>
    </row>
    <row r="3916" spans="1:8" x14ac:dyDescent="0.15">
      <c r="A3916">
        <v>3930</v>
      </c>
      <c r="B3916" t="s">
        <v>3405</v>
      </c>
      <c r="C3916" t="s">
        <v>11715</v>
      </c>
      <c r="D3916" t="s">
        <v>420</v>
      </c>
      <c r="E3916" s="2" t="s">
        <v>230</v>
      </c>
      <c r="F3916" t="s">
        <v>13910</v>
      </c>
      <c r="G3916" s="2" t="s">
        <v>7012</v>
      </c>
      <c r="H3916" t="s">
        <v>13553</v>
      </c>
    </row>
    <row r="3917" spans="1:8" x14ac:dyDescent="0.15">
      <c r="A3917">
        <v>3931</v>
      </c>
      <c r="B3917" t="s">
        <v>3406</v>
      </c>
      <c r="C3917" t="s">
        <v>11716</v>
      </c>
      <c r="D3917" t="s">
        <v>420</v>
      </c>
      <c r="E3917" s="2" t="s">
        <v>230</v>
      </c>
      <c r="F3917" t="s">
        <v>13910</v>
      </c>
      <c r="G3917" s="2" t="s">
        <v>6966</v>
      </c>
      <c r="H3917" t="s">
        <v>13553</v>
      </c>
    </row>
    <row r="3918" spans="1:8" x14ac:dyDescent="0.15">
      <c r="A3918">
        <v>3932</v>
      </c>
      <c r="B3918" t="s">
        <v>3407</v>
      </c>
      <c r="C3918" t="s">
        <v>11717</v>
      </c>
      <c r="D3918" t="s">
        <v>420</v>
      </c>
      <c r="E3918" s="2" t="s">
        <v>230</v>
      </c>
      <c r="F3918" t="s">
        <v>13910</v>
      </c>
      <c r="G3918" s="2" t="s">
        <v>6428</v>
      </c>
      <c r="H3918" t="s">
        <v>13553</v>
      </c>
    </row>
    <row r="3919" spans="1:8" x14ac:dyDescent="0.15">
      <c r="A3919">
        <v>3933</v>
      </c>
      <c r="B3919" t="s">
        <v>3408</v>
      </c>
      <c r="C3919" t="s">
        <v>11718</v>
      </c>
      <c r="D3919" t="s">
        <v>420</v>
      </c>
      <c r="E3919" s="2" t="s">
        <v>230</v>
      </c>
      <c r="F3919" t="s">
        <v>13915</v>
      </c>
      <c r="G3919" s="2" t="s">
        <v>7121</v>
      </c>
      <c r="H3919" t="s">
        <v>13553</v>
      </c>
    </row>
    <row r="3920" spans="1:8" x14ac:dyDescent="0.15">
      <c r="A3920">
        <v>3934</v>
      </c>
      <c r="B3920" t="s">
        <v>5128</v>
      </c>
      <c r="C3920" t="s">
        <v>11719</v>
      </c>
      <c r="D3920" t="s">
        <v>420</v>
      </c>
      <c r="E3920" s="2" t="s">
        <v>7855</v>
      </c>
      <c r="F3920" t="s">
        <v>13906</v>
      </c>
      <c r="G3920" s="2" t="s">
        <v>7701</v>
      </c>
      <c r="H3920" t="s">
        <v>13553</v>
      </c>
    </row>
    <row r="3921" spans="1:8" x14ac:dyDescent="0.15">
      <c r="A3921">
        <v>3935</v>
      </c>
      <c r="B3921" t="s">
        <v>5129</v>
      </c>
      <c r="C3921" t="s">
        <v>11720</v>
      </c>
      <c r="D3921" t="s">
        <v>420</v>
      </c>
      <c r="E3921" s="2" t="s">
        <v>7855</v>
      </c>
      <c r="F3921" t="s">
        <v>13935</v>
      </c>
      <c r="G3921" s="2" t="s">
        <v>6601</v>
      </c>
      <c r="H3921" t="s">
        <v>13553</v>
      </c>
    </row>
    <row r="3922" spans="1:8" x14ac:dyDescent="0.15">
      <c r="A3922">
        <v>3936</v>
      </c>
      <c r="B3922" t="s">
        <v>5130</v>
      </c>
      <c r="C3922" t="s">
        <v>11721</v>
      </c>
      <c r="D3922" t="s">
        <v>420</v>
      </c>
      <c r="E3922" s="2" t="s">
        <v>7855</v>
      </c>
      <c r="F3922" t="s">
        <v>13942</v>
      </c>
      <c r="G3922" s="2" t="s">
        <v>7702</v>
      </c>
      <c r="H3922" t="s">
        <v>13553</v>
      </c>
    </row>
    <row r="3923" spans="1:8" x14ac:dyDescent="0.15">
      <c r="A3923">
        <v>3937</v>
      </c>
      <c r="B3923" t="s">
        <v>5131</v>
      </c>
      <c r="C3923" t="s">
        <v>11722</v>
      </c>
      <c r="D3923" t="s">
        <v>420</v>
      </c>
      <c r="E3923" s="2" t="s">
        <v>7855</v>
      </c>
      <c r="F3923" t="s">
        <v>13932</v>
      </c>
      <c r="G3923" s="2" t="s">
        <v>6364</v>
      </c>
      <c r="H3923" t="s">
        <v>13553</v>
      </c>
    </row>
    <row r="3924" spans="1:8" x14ac:dyDescent="0.15">
      <c r="A3924">
        <v>3938</v>
      </c>
      <c r="B3924" t="s">
        <v>5132</v>
      </c>
      <c r="C3924" t="s">
        <v>11723</v>
      </c>
      <c r="D3924" t="s">
        <v>420</v>
      </c>
      <c r="E3924" s="2" t="s">
        <v>7855</v>
      </c>
      <c r="F3924" t="s">
        <v>13942</v>
      </c>
      <c r="G3924" s="2" t="s">
        <v>7703</v>
      </c>
      <c r="H3924" t="s">
        <v>13553</v>
      </c>
    </row>
    <row r="3925" spans="1:8" x14ac:dyDescent="0.15">
      <c r="A3925">
        <v>3939</v>
      </c>
      <c r="B3925" t="s">
        <v>5133</v>
      </c>
      <c r="C3925" t="s">
        <v>11724</v>
      </c>
      <c r="D3925" t="s">
        <v>420</v>
      </c>
      <c r="E3925" s="2" t="s">
        <v>7855</v>
      </c>
      <c r="F3925" t="s">
        <v>13906</v>
      </c>
      <c r="G3925" s="2" t="s">
        <v>6991</v>
      </c>
      <c r="H3925" t="s">
        <v>13553</v>
      </c>
    </row>
    <row r="3926" spans="1:8" x14ac:dyDescent="0.15">
      <c r="A3926">
        <v>3940</v>
      </c>
      <c r="B3926" t="s">
        <v>5134</v>
      </c>
      <c r="C3926" t="s">
        <v>11725</v>
      </c>
      <c r="D3926" t="s">
        <v>420</v>
      </c>
      <c r="E3926" s="2" t="s">
        <v>7855</v>
      </c>
      <c r="F3926" t="s">
        <v>13936</v>
      </c>
      <c r="G3926" s="2" t="s">
        <v>6752</v>
      </c>
      <c r="H3926" t="s">
        <v>13553</v>
      </c>
    </row>
    <row r="3927" spans="1:8" x14ac:dyDescent="0.15">
      <c r="A3927">
        <v>3941</v>
      </c>
      <c r="B3927" t="s">
        <v>5135</v>
      </c>
      <c r="C3927" t="s">
        <v>11726</v>
      </c>
      <c r="D3927" t="s">
        <v>420</v>
      </c>
      <c r="E3927" s="2" t="s">
        <v>7855</v>
      </c>
      <c r="F3927" t="s">
        <v>13943</v>
      </c>
      <c r="G3927" s="2" t="s">
        <v>7704</v>
      </c>
      <c r="H3927" t="s">
        <v>13553</v>
      </c>
    </row>
    <row r="3928" spans="1:8" x14ac:dyDescent="0.15">
      <c r="A3928">
        <v>3942</v>
      </c>
      <c r="B3928" t="s">
        <v>5136</v>
      </c>
      <c r="C3928" t="s">
        <v>11727</v>
      </c>
      <c r="D3928" t="s">
        <v>420</v>
      </c>
      <c r="E3928" s="2" t="s">
        <v>7855</v>
      </c>
      <c r="F3928" t="s">
        <v>13940</v>
      </c>
      <c r="G3928" s="2" t="s">
        <v>7705</v>
      </c>
      <c r="H3928" t="s">
        <v>13553</v>
      </c>
    </row>
    <row r="3929" spans="1:8" x14ac:dyDescent="0.15">
      <c r="A3929">
        <v>3943</v>
      </c>
      <c r="B3929" t="s">
        <v>5137</v>
      </c>
      <c r="C3929" t="s">
        <v>11728</v>
      </c>
      <c r="D3929" t="s">
        <v>420</v>
      </c>
      <c r="E3929" s="2" t="s">
        <v>7855</v>
      </c>
      <c r="F3929" t="s">
        <v>13915</v>
      </c>
      <c r="G3929" s="2" t="s">
        <v>6362</v>
      </c>
      <c r="H3929" t="s">
        <v>13553</v>
      </c>
    </row>
    <row r="3930" spans="1:8" x14ac:dyDescent="0.15">
      <c r="A3930">
        <v>3944</v>
      </c>
      <c r="B3930" t="s">
        <v>5138</v>
      </c>
      <c r="C3930" t="s">
        <v>11729</v>
      </c>
      <c r="D3930" t="s">
        <v>420</v>
      </c>
      <c r="E3930" s="2" t="s">
        <v>7855</v>
      </c>
      <c r="F3930" t="s">
        <v>13911</v>
      </c>
      <c r="G3930" s="2" t="s">
        <v>6519</v>
      </c>
      <c r="H3930" t="s">
        <v>13553</v>
      </c>
    </row>
    <row r="3931" spans="1:8" x14ac:dyDescent="0.15">
      <c r="A3931">
        <v>3945</v>
      </c>
      <c r="B3931" t="s">
        <v>5139</v>
      </c>
      <c r="C3931" t="s">
        <v>11730</v>
      </c>
      <c r="D3931" t="s">
        <v>420</v>
      </c>
      <c r="E3931" s="2" t="s">
        <v>7855</v>
      </c>
      <c r="F3931" t="s">
        <v>13948</v>
      </c>
      <c r="G3931" s="2" t="s">
        <v>7706</v>
      </c>
      <c r="H3931" t="s">
        <v>13553</v>
      </c>
    </row>
    <row r="3932" spans="1:8" x14ac:dyDescent="0.15">
      <c r="A3932">
        <v>3946</v>
      </c>
      <c r="B3932" t="s">
        <v>5140</v>
      </c>
      <c r="C3932" t="s">
        <v>11731</v>
      </c>
      <c r="D3932" t="s">
        <v>420</v>
      </c>
      <c r="E3932" s="2" t="s">
        <v>7855</v>
      </c>
      <c r="F3932" t="s">
        <v>13906</v>
      </c>
      <c r="G3932" s="2" t="s">
        <v>6748</v>
      </c>
      <c r="H3932" t="s">
        <v>13553</v>
      </c>
    </row>
    <row r="3933" spans="1:8" x14ac:dyDescent="0.15">
      <c r="A3933">
        <v>3947</v>
      </c>
      <c r="B3933" t="s">
        <v>2617</v>
      </c>
      <c r="C3933" t="s">
        <v>11732</v>
      </c>
      <c r="D3933" t="s">
        <v>420</v>
      </c>
      <c r="E3933" s="2" t="s">
        <v>231</v>
      </c>
      <c r="F3933" t="s">
        <v>13907</v>
      </c>
      <c r="G3933" s="2" t="s">
        <v>7707</v>
      </c>
      <c r="H3933" t="s">
        <v>13553</v>
      </c>
    </row>
    <row r="3934" spans="1:8" x14ac:dyDescent="0.15">
      <c r="A3934">
        <v>3948</v>
      </c>
      <c r="B3934" t="s">
        <v>1884</v>
      </c>
      <c r="C3934" t="s">
        <v>11733</v>
      </c>
      <c r="D3934" t="s">
        <v>393</v>
      </c>
      <c r="E3934" s="2" t="s">
        <v>232</v>
      </c>
      <c r="F3934" t="s">
        <v>13907</v>
      </c>
      <c r="G3934" s="2" t="s">
        <v>6380</v>
      </c>
      <c r="H3934" t="s">
        <v>13553</v>
      </c>
    </row>
    <row r="3935" spans="1:8" x14ac:dyDescent="0.15">
      <c r="A3935">
        <v>3949</v>
      </c>
      <c r="B3935" t="s">
        <v>1885</v>
      </c>
      <c r="C3935" t="s">
        <v>11734</v>
      </c>
      <c r="D3935" t="s">
        <v>393</v>
      </c>
      <c r="E3935" s="2" t="s">
        <v>232</v>
      </c>
      <c r="F3935" t="s">
        <v>13913</v>
      </c>
      <c r="G3935" s="2" t="s">
        <v>6377</v>
      </c>
      <c r="H3935" t="s">
        <v>13553</v>
      </c>
    </row>
    <row r="3936" spans="1:8" x14ac:dyDescent="0.15">
      <c r="A3936">
        <v>3950</v>
      </c>
      <c r="B3936" t="s">
        <v>1886</v>
      </c>
      <c r="C3936" t="s">
        <v>11735</v>
      </c>
      <c r="D3936" t="s">
        <v>393</v>
      </c>
      <c r="E3936" s="2" t="s">
        <v>232</v>
      </c>
      <c r="F3936" t="s">
        <v>13942</v>
      </c>
      <c r="G3936" s="2" t="s">
        <v>7464</v>
      </c>
      <c r="H3936" t="s">
        <v>13553</v>
      </c>
    </row>
    <row r="3937" spans="1:8" x14ac:dyDescent="0.15">
      <c r="A3937">
        <v>3951</v>
      </c>
      <c r="B3937" t="s">
        <v>1887</v>
      </c>
      <c r="C3937" t="s">
        <v>11736</v>
      </c>
      <c r="D3937" t="s">
        <v>393</v>
      </c>
      <c r="E3937" s="2" t="s">
        <v>232</v>
      </c>
      <c r="F3937" t="s">
        <v>13907</v>
      </c>
      <c r="G3937" s="2" t="s">
        <v>7708</v>
      </c>
      <c r="H3937" t="s">
        <v>13553</v>
      </c>
    </row>
    <row r="3938" spans="1:8" x14ac:dyDescent="0.15">
      <c r="A3938">
        <v>3952</v>
      </c>
      <c r="B3938" t="s">
        <v>1888</v>
      </c>
      <c r="C3938" t="s">
        <v>11737</v>
      </c>
      <c r="D3938" t="s">
        <v>393</v>
      </c>
      <c r="E3938" s="2" t="s">
        <v>232</v>
      </c>
      <c r="F3938" t="s">
        <v>13907</v>
      </c>
      <c r="G3938" s="2" t="s">
        <v>6484</v>
      </c>
      <c r="H3938" t="s">
        <v>13553</v>
      </c>
    </row>
    <row r="3939" spans="1:8" x14ac:dyDescent="0.15">
      <c r="A3939">
        <v>3953</v>
      </c>
      <c r="B3939" t="s">
        <v>3589</v>
      </c>
      <c r="C3939" t="s">
        <v>11738</v>
      </c>
      <c r="D3939" t="s">
        <v>393</v>
      </c>
      <c r="E3939" s="2" t="s">
        <v>231</v>
      </c>
      <c r="F3939" t="s">
        <v>13906</v>
      </c>
      <c r="G3939" s="2" t="s">
        <v>7431</v>
      </c>
      <c r="H3939" t="s">
        <v>13553</v>
      </c>
    </row>
    <row r="3940" spans="1:8" x14ac:dyDescent="0.15">
      <c r="A3940">
        <v>3954</v>
      </c>
      <c r="B3940" t="s">
        <v>3590</v>
      </c>
      <c r="C3940" t="s">
        <v>11739</v>
      </c>
      <c r="D3940" t="s">
        <v>393</v>
      </c>
      <c r="E3940" s="2" t="s">
        <v>231</v>
      </c>
      <c r="F3940" t="s">
        <v>13906</v>
      </c>
      <c r="G3940" s="2" t="s">
        <v>6584</v>
      </c>
      <c r="H3940" t="s">
        <v>13553</v>
      </c>
    </row>
    <row r="3941" spans="1:8" x14ac:dyDescent="0.15">
      <c r="A3941">
        <v>3955</v>
      </c>
      <c r="B3941" t="s">
        <v>5141</v>
      </c>
      <c r="C3941" t="s">
        <v>11740</v>
      </c>
      <c r="D3941" t="s">
        <v>393</v>
      </c>
      <c r="E3941" s="2" t="s">
        <v>230</v>
      </c>
      <c r="F3941" t="s">
        <v>13907</v>
      </c>
      <c r="G3941" s="2" t="s">
        <v>6416</v>
      </c>
      <c r="H3941" t="s">
        <v>13553</v>
      </c>
    </row>
    <row r="3942" spans="1:8" x14ac:dyDescent="0.15">
      <c r="A3942">
        <v>3956</v>
      </c>
      <c r="B3942" t="s">
        <v>5142</v>
      </c>
      <c r="C3942" t="s">
        <v>11741</v>
      </c>
      <c r="D3942" t="s">
        <v>393</v>
      </c>
      <c r="E3942" s="2" t="s">
        <v>230</v>
      </c>
      <c r="F3942" t="s">
        <v>13922</v>
      </c>
      <c r="G3942" s="2" t="s">
        <v>7025</v>
      </c>
      <c r="H3942" t="s">
        <v>13553</v>
      </c>
    </row>
    <row r="3943" spans="1:8" x14ac:dyDescent="0.15">
      <c r="A3943">
        <v>3957</v>
      </c>
      <c r="B3943" t="s">
        <v>5143</v>
      </c>
      <c r="C3943" t="s">
        <v>11742</v>
      </c>
      <c r="D3943" t="s">
        <v>393</v>
      </c>
      <c r="E3943" s="2" t="s">
        <v>230</v>
      </c>
      <c r="F3943" t="s">
        <v>13906</v>
      </c>
      <c r="G3943" s="2" t="s">
        <v>6308</v>
      </c>
      <c r="H3943" t="s">
        <v>13553</v>
      </c>
    </row>
    <row r="3944" spans="1:8" x14ac:dyDescent="0.15">
      <c r="A3944">
        <v>3958</v>
      </c>
      <c r="B3944" t="s">
        <v>5144</v>
      </c>
      <c r="C3944" t="s">
        <v>11743</v>
      </c>
      <c r="D3944" t="s">
        <v>393</v>
      </c>
      <c r="E3944" s="2" t="s">
        <v>230</v>
      </c>
      <c r="F3944" t="s">
        <v>13906</v>
      </c>
      <c r="G3944" s="2" t="s">
        <v>6613</v>
      </c>
      <c r="H3944" t="s">
        <v>13553</v>
      </c>
    </row>
    <row r="3945" spans="1:8" x14ac:dyDescent="0.15">
      <c r="A3945">
        <v>3959</v>
      </c>
      <c r="B3945" t="s">
        <v>5145</v>
      </c>
      <c r="C3945" t="s">
        <v>11744</v>
      </c>
      <c r="D3945" t="s">
        <v>393</v>
      </c>
      <c r="E3945" s="2" t="s">
        <v>230</v>
      </c>
      <c r="F3945" t="s">
        <v>13906</v>
      </c>
      <c r="G3945" s="2" t="s">
        <v>7180</v>
      </c>
      <c r="H3945" t="s">
        <v>13553</v>
      </c>
    </row>
    <row r="3946" spans="1:8" x14ac:dyDescent="0.15">
      <c r="A3946">
        <v>3960</v>
      </c>
      <c r="B3946" t="s">
        <v>1868</v>
      </c>
      <c r="C3946" t="s">
        <v>11745</v>
      </c>
      <c r="D3946" t="s">
        <v>393</v>
      </c>
      <c r="E3946" s="2" t="s">
        <v>232</v>
      </c>
      <c r="F3946" t="s">
        <v>13927</v>
      </c>
      <c r="G3946" s="2" t="s">
        <v>7104</v>
      </c>
      <c r="H3946" t="s">
        <v>13553</v>
      </c>
    </row>
    <row r="3947" spans="1:8" x14ac:dyDescent="0.15">
      <c r="A3947">
        <v>3961</v>
      </c>
      <c r="B3947" t="s">
        <v>1869</v>
      </c>
      <c r="C3947" t="s">
        <v>11746</v>
      </c>
      <c r="D3947" t="s">
        <v>393</v>
      </c>
      <c r="E3947" s="2" t="s">
        <v>232</v>
      </c>
      <c r="F3947" t="s">
        <v>13936</v>
      </c>
      <c r="G3947" s="2" t="s">
        <v>7645</v>
      </c>
      <c r="H3947" t="s">
        <v>13553</v>
      </c>
    </row>
    <row r="3948" spans="1:8" x14ac:dyDescent="0.15">
      <c r="A3948">
        <v>3962</v>
      </c>
      <c r="B3948" t="s">
        <v>1872</v>
      </c>
      <c r="C3948" t="s">
        <v>11747</v>
      </c>
      <c r="D3948" t="s">
        <v>393</v>
      </c>
      <c r="E3948" s="2" t="s">
        <v>232</v>
      </c>
      <c r="F3948" t="s">
        <v>13909</v>
      </c>
      <c r="G3948" s="2" t="s">
        <v>7361</v>
      </c>
      <c r="H3948" t="s">
        <v>13553</v>
      </c>
    </row>
    <row r="3949" spans="1:8" x14ac:dyDescent="0.15">
      <c r="A3949">
        <v>3963</v>
      </c>
      <c r="B3949" t="s">
        <v>1870</v>
      </c>
      <c r="C3949" t="s">
        <v>11748</v>
      </c>
      <c r="D3949" t="s">
        <v>393</v>
      </c>
      <c r="E3949" s="2" t="s">
        <v>232</v>
      </c>
      <c r="F3949" t="s">
        <v>13922</v>
      </c>
      <c r="G3949" s="2" t="s">
        <v>6481</v>
      </c>
      <c r="H3949" t="s">
        <v>13553</v>
      </c>
    </row>
    <row r="3950" spans="1:8" x14ac:dyDescent="0.15">
      <c r="A3950">
        <v>3964</v>
      </c>
      <c r="B3950" t="s">
        <v>1871</v>
      </c>
      <c r="C3950" t="s">
        <v>11749</v>
      </c>
      <c r="D3950" t="s">
        <v>393</v>
      </c>
      <c r="E3950" s="2" t="s">
        <v>232</v>
      </c>
      <c r="F3950" t="s">
        <v>13928</v>
      </c>
      <c r="G3950" s="2" t="s">
        <v>7366</v>
      </c>
      <c r="H3950" t="s">
        <v>13553</v>
      </c>
    </row>
    <row r="3951" spans="1:8" x14ac:dyDescent="0.15">
      <c r="A3951">
        <v>3965</v>
      </c>
      <c r="B3951" t="s">
        <v>1873</v>
      </c>
      <c r="C3951" t="s">
        <v>11750</v>
      </c>
      <c r="D3951" t="s">
        <v>393</v>
      </c>
      <c r="E3951" s="2" t="s">
        <v>232</v>
      </c>
      <c r="F3951" t="s">
        <v>13934</v>
      </c>
      <c r="G3951" s="2" t="s">
        <v>7302</v>
      </c>
      <c r="H3951" t="s">
        <v>13553</v>
      </c>
    </row>
    <row r="3952" spans="1:8" x14ac:dyDescent="0.15">
      <c r="A3952">
        <v>3966</v>
      </c>
      <c r="B3952" t="s">
        <v>1874</v>
      </c>
      <c r="C3952" t="s">
        <v>11751</v>
      </c>
      <c r="D3952" t="s">
        <v>393</v>
      </c>
      <c r="E3952" s="2" t="s">
        <v>232</v>
      </c>
      <c r="F3952" t="s">
        <v>13907</v>
      </c>
      <c r="G3952" s="2" t="s">
        <v>6248</v>
      </c>
      <c r="H3952" t="s">
        <v>13553</v>
      </c>
    </row>
    <row r="3953" spans="1:8" x14ac:dyDescent="0.15">
      <c r="A3953">
        <v>3967</v>
      </c>
      <c r="B3953" t="s">
        <v>1875</v>
      </c>
      <c r="C3953" t="s">
        <v>11752</v>
      </c>
      <c r="D3953" t="s">
        <v>393</v>
      </c>
      <c r="E3953" s="2" t="s">
        <v>232</v>
      </c>
      <c r="F3953" t="s">
        <v>13933</v>
      </c>
      <c r="G3953" s="2" t="s">
        <v>7503</v>
      </c>
      <c r="H3953" t="s">
        <v>13553</v>
      </c>
    </row>
    <row r="3954" spans="1:8" x14ac:dyDescent="0.15">
      <c r="A3954">
        <v>3968</v>
      </c>
      <c r="B3954" t="s">
        <v>1876</v>
      </c>
      <c r="C3954" t="s">
        <v>11753</v>
      </c>
      <c r="D3954" t="s">
        <v>393</v>
      </c>
      <c r="E3954" s="2" t="s">
        <v>231</v>
      </c>
      <c r="F3954" t="s">
        <v>13909</v>
      </c>
      <c r="G3954" s="2" t="s">
        <v>7438</v>
      </c>
      <c r="H3954" t="s">
        <v>13553</v>
      </c>
    </row>
    <row r="3955" spans="1:8" x14ac:dyDescent="0.15">
      <c r="A3955">
        <v>3969</v>
      </c>
      <c r="B3955" t="s">
        <v>1877</v>
      </c>
      <c r="C3955" t="s">
        <v>11754</v>
      </c>
      <c r="D3955" t="s">
        <v>393</v>
      </c>
      <c r="E3955" s="2" t="s">
        <v>231</v>
      </c>
      <c r="F3955" t="s">
        <v>13907</v>
      </c>
      <c r="G3955" s="2" t="s">
        <v>7209</v>
      </c>
      <c r="H3955" t="s">
        <v>13553</v>
      </c>
    </row>
    <row r="3956" spans="1:8" x14ac:dyDescent="0.15">
      <c r="A3956">
        <v>3970</v>
      </c>
      <c r="B3956" t="s">
        <v>1878</v>
      </c>
      <c r="C3956" t="s">
        <v>11755</v>
      </c>
      <c r="D3956" t="s">
        <v>393</v>
      </c>
      <c r="E3956" s="2" t="s">
        <v>231</v>
      </c>
      <c r="F3956" t="s">
        <v>13942</v>
      </c>
      <c r="G3956" s="2" t="s">
        <v>7113</v>
      </c>
      <c r="H3956" t="s">
        <v>13553</v>
      </c>
    </row>
    <row r="3957" spans="1:8" x14ac:dyDescent="0.15">
      <c r="A3957">
        <v>3971</v>
      </c>
      <c r="B3957" t="s">
        <v>383</v>
      </c>
      <c r="C3957" t="s">
        <v>11756</v>
      </c>
      <c r="D3957" t="s">
        <v>393</v>
      </c>
      <c r="E3957" s="2" t="s">
        <v>231</v>
      </c>
      <c r="F3957" t="s">
        <v>13921</v>
      </c>
      <c r="G3957" s="2" t="s">
        <v>6810</v>
      </c>
      <c r="H3957" t="s">
        <v>13553</v>
      </c>
    </row>
    <row r="3958" spans="1:8" x14ac:dyDescent="0.15">
      <c r="A3958">
        <v>3972</v>
      </c>
      <c r="B3958" t="s">
        <v>1879</v>
      </c>
      <c r="C3958" t="s">
        <v>11757</v>
      </c>
      <c r="D3958" t="s">
        <v>393</v>
      </c>
      <c r="E3958" s="2" t="s">
        <v>231</v>
      </c>
      <c r="F3958" t="s">
        <v>13927</v>
      </c>
      <c r="G3958" s="2" t="s">
        <v>7193</v>
      </c>
      <c r="H3958" t="s">
        <v>13553</v>
      </c>
    </row>
    <row r="3959" spans="1:8" x14ac:dyDescent="0.15">
      <c r="A3959">
        <v>3973</v>
      </c>
      <c r="B3959" t="s">
        <v>1880</v>
      </c>
      <c r="C3959" t="s">
        <v>11758</v>
      </c>
      <c r="D3959" t="s">
        <v>393</v>
      </c>
      <c r="E3959" s="2" t="s">
        <v>231</v>
      </c>
      <c r="F3959" t="s">
        <v>13933</v>
      </c>
      <c r="G3959" s="2" t="s">
        <v>6895</v>
      </c>
      <c r="H3959" t="s">
        <v>13553</v>
      </c>
    </row>
    <row r="3960" spans="1:8" x14ac:dyDescent="0.15">
      <c r="A3960">
        <v>3974</v>
      </c>
      <c r="B3960" t="s">
        <v>1881</v>
      </c>
      <c r="C3960" t="s">
        <v>11759</v>
      </c>
      <c r="D3960" t="s">
        <v>393</v>
      </c>
      <c r="E3960" s="2" t="s">
        <v>231</v>
      </c>
      <c r="F3960" t="s">
        <v>13907</v>
      </c>
      <c r="G3960" s="2" t="s">
        <v>6887</v>
      </c>
      <c r="H3960" t="s">
        <v>13553</v>
      </c>
    </row>
    <row r="3961" spans="1:8" x14ac:dyDescent="0.15">
      <c r="A3961">
        <v>3975</v>
      </c>
      <c r="B3961" t="s">
        <v>1882</v>
      </c>
      <c r="C3961" t="s">
        <v>11760</v>
      </c>
      <c r="D3961" t="s">
        <v>393</v>
      </c>
      <c r="E3961" s="2" t="s">
        <v>231</v>
      </c>
      <c r="F3961" t="s">
        <v>13919</v>
      </c>
      <c r="G3961" s="2" t="s">
        <v>7308</v>
      </c>
      <c r="H3961" t="s">
        <v>13553</v>
      </c>
    </row>
    <row r="3962" spans="1:8" x14ac:dyDescent="0.15">
      <c r="A3962">
        <v>3976</v>
      </c>
      <c r="B3962" t="s">
        <v>1883</v>
      </c>
      <c r="C3962" t="s">
        <v>11761</v>
      </c>
      <c r="D3962" t="s">
        <v>393</v>
      </c>
      <c r="E3962" s="2" t="s">
        <v>231</v>
      </c>
      <c r="F3962" t="s">
        <v>13910</v>
      </c>
      <c r="G3962" s="2" t="s">
        <v>7709</v>
      </c>
      <c r="H3962" t="s">
        <v>13553</v>
      </c>
    </row>
    <row r="3963" spans="1:8" x14ac:dyDescent="0.15">
      <c r="A3963">
        <v>3977</v>
      </c>
      <c r="B3963" t="s">
        <v>2566</v>
      </c>
      <c r="C3963" t="s">
        <v>11762</v>
      </c>
      <c r="D3963" t="s">
        <v>393</v>
      </c>
      <c r="E3963" s="2" t="s">
        <v>231</v>
      </c>
      <c r="F3963" t="s">
        <v>13917</v>
      </c>
      <c r="G3963" s="2" t="s">
        <v>7513</v>
      </c>
      <c r="H3963" t="s">
        <v>13553</v>
      </c>
    </row>
    <row r="3964" spans="1:8" x14ac:dyDescent="0.15">
      <c r="A3964">
        <v>3978</v>
      </c>
      <c r="B3964" t="s">
        <v>4080</v>
      </c>
      <c r="C3964" t="s">
        <v>11763</v>
      </c>
      <c r="D3964" t="s">
        <v>393</v>
      </c>
      <c r="E3964" s="2" t="s">
        <v>230</v>
      </c>
      <c r="F3964" t="s">
        <v>13928</v>
      </c>
      <c r="G3964" s="2" t="s">
        <v>6745</v>
      </c>
      <c r="H3964" t="s">
        <v>13553</v>
      </c>
    </row>
    <row r="3965" spans="1:8" x14ac:dyDescent="0.15">
      <c r="A3965">
        <v>3979</v>
      </c>
      <c r="B3965" t="s">
        <v>5146</v>
      </c>
      <c r="C3965" t="s">
        <v>11764</v>
      </c>
      <c r="D3965" t="s">
        <v>393</v>
      </c>
      <c r="E3965" s="2" t="s">
        <v>230</v>
      </c>
      <c r="F3965" t="s">
        <v>13933</v>
      </c>
      <c r="G3965" s="2" t="s">
        <v>7215</v>
      </c>
      <c r="H3965" t="s">
        <v>13553</v>
      </c>
    </row>
    <row r="3966" spans="1:8" x14ac:dyDescent="0.15">
      <c r="A3966">
        <v>3980</v>
      </c>
      <c r="B3966" t="s">
        <v>5147</v>
      </c>
      <c r="C3966" t="s">
        <v>11765</v>
      </c>
      <c r="D3966" t="s">
        <v>393</v>
      </c>
      <c r="E3966" s="2" t="s">
        <v>230</v>
      </c>
      <c r="F3966" t="s">
        <v>13935</v>
      </c>
      <c r="G3966" s="2" t="s">
        <v>7462</v>
      </c>
      <c r="H3966" t="s">
        <v>13553</v>
      </c>
    </row>
    <row r="3967" spans="1:8" x14ac:dyDescent="0.15">
      <c r="A3967">
        <v>3981</v>
      </c>
      <c r="B3967" t="s">
        <v>4081</v>
      </c>
      <c r="C3967" t="s">
        <v>11766</v>
      </c>
      <c r="D3967" t="s">
        <v>393</v>
      </c>
      <c r="E3967" s="2" t="s">
        <v>230</v>
      </c>
      <c r="F3967" t="s">
        <v>13945</v>
      </c>
      <c r="G3967" s="2" t="s">
        <v>7153</v>
      </c>
      <c r="H3967" t="s">
        <v>13553</v>
      </c>
    </row>
    <row r="3968" spans="1:8" x14ac:dyDescent="0.15">
      <c r="A3968">
        <v>3982</v>
      </c>
      <c r="B3968" t="s">
        <v>4082</v>
      </c>
      <c r="C3968" t="s">
        <v>11767</v>
      </c>
      <c r="D3968" t="s">
        <v>393</v>
      </c>
      <c r="E3968" s="2" t="s">
        <v>230</v>
      </c>
      <c r="F3968" t="s">
        <v>13939</v>
      </c>
      <c r="G3968" s="2" t="s">
        <v>7696</v>
      </c>
      <c r="H3968" t="s">
        <v>13553</v>
      </c>
    </row>
    <row r="3969" spans="1:8" x14ac:dyDescent="0.15">
      <c r="A3969">
        <v>3983</v>
      </c>
      <c r="B3969" t="s">
        <v>4083</v>
      </c>
      <c r="C3969" t="s">
        <v>11768</v>
      </c>
      <c r="D3969" t="s">
        <v>393</v>
      </c>
      <c r="E3969" s="2" t="s">
        <v>230</v>
      </c>
      <c r="F3969" t="s">
        <v>13909</v>
      </c>
      <c r="G3969" s="2" t="s">
        <v>7010</v>
      </c>
      <c r="H3969" t="s">
        <v>13553</v>
      </c>
    </row>
    <row r="3970" spans="1:8" x14ac:dyDescent="0.15">
      <c r="A3970">
        <v>3984</v>
      </c>
      <c r="B3970" t="s">
        <v>5148</v>
      </c>
      <c r="C3970" t="s">
        <v>11769</v>
      </c>
      <c r="D3970" t="s">
        <v>393</v>
      </c>
      <c r="E3970" s="2" t="s">
        <v>230</v>
      </c>
      <c r="F3970" t="s">
        <v>13942</v>
      </c>
      <c r="G3970" s="2" t="s">
        <v>6883</v>
      </c>
      <c r="H3970" t="s">
        <v>13553</v>
      </c>
    </row>
    <row r="3971" spans="1:8" x14ac:dyDescent="0.15">
      <c r="A3971">
        <v>3985</v>
      </c>
      <c r="B3971" t="s">
        <v>4084</v>
      </c>
      <c r="C3971" t="s">
        <v>11770</v>
      </c>
      <c r="D3971" t="s">
        <v>393</v>
      </c>
      <c r="E3971" s="2" t="s">
        <v>230</v>
      </c>
      <c r="F3971" t="s">
        <v>27</v>
      </c>
      <c r="G3971" s="2" t="s">
        <v>7066</v>
      </c>
      <c r="H3971" t="s">
        <v>13553</v>
      </c>
    </row>
    <row r="3972" spans="1:8" x14ac:dyDescent="0.15">
      <c r="A3972">
        <v>3986</v>
      </c>
      <c r="B3972" t="s">
        <v>4085</v>
      </c>
      <c r="C3972" t="s">
        <v>11771</v>
      </c>
      <c r="D3972" t="s">
        <v>393</v>
      </c>
      <c r="E3972" s="2" t="s">
        <v>230</v>
      </c>
      <c r="F3972" t="s">
        <v>13930</v>
      </c>
      <c r="G3972" s="2" t="s">
        <v>6589</v>
      </c>
      <c r="H3972" t="s">
        <v>13553</v>
      </c>
    </row>
    <row r="3973" spans="1:8" x14ac:dyDescent="0.15">
      <c r="A3973">
        <v>3987</v>
      </c>
      <c r="B3973" t="s">
        <v>4086</v>
      </c>
      <c r="C3973" t="s">
        <v>11772</v>
      </c>
      <c r="D3973" t="s">
        <v>393</v>
      </c>
      <c r="E3973" s="2" t="s">
        <v>230</v>
      </c>
      <c r="F3973" t="s">
        <v>13928</v>
      </c>
      <c r="G3973" s="2" t="s">
        <v>7197</v>
      </c>
      <c r="H3973" t="s">
        <v>13553</v>
      </c>
    </row>
    <row r="3974" spans="1:8" x14ac:dyDescent="0.15">
      <c r="A3974">
        <v>3988</v>
      </c>
      <c r="B3974" t="s">
        <v>5149</v>
      </c>
      <c r="C3974" t="s">
        <v>11773</v>
      </c>
      <c r="D3974" t="s">
        <v>393</v>
      </c>
      <c r="E3974" s="2" t="s">
        <v>230</v>
      </c>
      <c r="F3974" t="s">
        <v>13907</v>
      </c>
      <c r="G3974" s="2" t="s">
        <v>7710</v>
      </c>
      <c r="H3974" t="s">
        <v>13554</v>
      </c>
    </row>
    <row r="3975" spans="1:8" x14ac:dyDescent="0.15">
      <c r="A3975">
        <v>3989</v>
      </c>
      <c r="B3975" t="s">
        <v>4087</v>
      </c>
      <c r="C3975" t="s">
        <v>11774</v>
      </c>
      <c r="D3975" t="s">
        <v>393</v>
      </c>
      <c r="E3975" s="2" t="s">
        <v>230</v>
      </c>
      <c r="F3975" t="s">
        <v>13925</v>
      </c>
      <c r="G3975" s="2" t="s">
        <v>6884</v>
      </c>
      <c r="H3975" t="s">
        <v>13553</v>
      </c>
    </row>
    <row r="3976" spans="1:8" x14ac:dyDescent="0.15">
      <c r="A3976">
        <v>3990</v>
      </c>
      <c r="B3976" t="s">
        <v>4088</v>
      </c>
      <c r="C3976" t="s">
        <v>11775</v>
      </c>
      <c r="D3976" t="s">
        <v>393</v>
      </c>
      <c r="E3976" s="2" t="s">
        <v>230</v>
      </c>
      <c r="F3976" t="s">
        <v>13906</v>
      </c>
      <c r="G3976" s="2" t="s">
        <v>7037</v>
      </c>
      <c r="H3976" t="s">
        <v>13553</v>
      </c>
    </row>
    <row r="3977" spans="1:8" x14ac:dyDescent="0.15">
      <c r="A3977">
        <v>3991</v>
      </c>
      <c r="B3977" t="s">
        <v>5150</v>
      </c>
      <c r="C3977" t="s">
        <v>11776</v>
      </c>
      <c r="D3977" t="s">
        <v>393</v>
      </c>
      <c r="E3977" s="2" t="s">
        <v>7855</v>
      </c>
      <c r="F3977" t="s">
        <v>13928</v>
      </c>
      <c r="G3977" s="2" t="s">
        <v>7711</v>
      </c>
      <c r="H3977" t="s">
        <v>13553</v>
      </c>
    </row>
    <row r="3978" spans="1:8" x14ac:dyDescent="0.15">
      <c r="A3978">
        <v>3992</v>
      </c>
      <c r="B3978" t="s">
        <v>5151</v>
      </c>
      <c r="C3978" t="s">
        <v>11777</v>
      </c>
      <c r="D3978" t="s">
        <v>393</v>
      </c>
      <c r="E3978" s="2" t="s">
        <v>7855</v>
      </c>
      <c r="F3978" t="s">
        <v>13946</v>
      </c>
      <c r="G3978" s="2" t="s">
        <v>6946</v>
      </c>
      <c r="H3978" t="s">
        <v>13553</v>
      </c>
    </row>
    <row r="3979" spans="1:8" x14ac:dyDescent="0.15">
      <c r="A3979">
        <v>3993</v>
      </c>
      <c r="B3979" t="s">
        <v>5152</v>
      </c>
      <c r="C3979" t="s">
        <v>11778</v>
      </c>
      <c r="D3979" t="s">
        <v>393</v>
      </c>
      <c r="E3979" s="2" t="s">
        <v>7855</v>
      </c>
      <c r="F3979" t="s">
        <v>13939</v>
      </c>
      <c r="G3979" s="2" t="s">
        <v>7712</v>
      </c>
      <c r="H3979" t="s">
        <v>13553</v>
      </c>
    </row>
    <row r="3980" spans="1:8" x14ac:dyDescent="0.15">
      <c r="A3980">
        <v>3994</v>
      </c>
      <c r="B3980" t="s">
        <v>5153</v>
      </c>
      <c r="C3980" t="s">
        <v>11779</v>
      </c>
      <c r="D3980" t="s">
        <v>393</v>
      </c>
      <c r="E3980" s="2" t="s">
        <v>7855</v>
      </c>
      <c r="F3980" t="s">
        <v>13944</v>
      </c>
      <c r="G3980" s="2" t="s">
        <v>7443</v>
      </c>
      <c r="H3980" t="s">
        <v>13553</v>
      </c>
    </row>
    <row r="3981" spans="1:8" x14ac:dyDescent="0.15">
      <c r="A3981">
        <v>3995</v>
      </c>
      <c r="B3981" t="s">
        <v>5154</v>
      </c>
      <c r="C3981" t="s">
        <v>11780</v>
      </c>
      <c r="D3981" t="s">
        <v>393</v>
      </c>
      <c r="E3981" s="2" t="s">
        <v>7855</v>
      </c>
      <c r="F3981" t="s">
        <v>13915</v>
      </c>
      <c r="G3981" s="2" t="s">
        <v>7713</v>
      </c>
      <c r="H3981" t="s">
        <v>13553</v>
      </c>
    </row>
    <row r="3982" spans="1:8" x14ac:dyDescent="0.15">
      <c r="A3982">
        <v>3996</v>
      </c>
      <c r="B3982" t="s">
        <v>5155</v>
      </c>
      <c r="C3982" t="s">
        <v>11781</v>
      </c>
      <c r="D3982" t="s">
        <v>393</v>
      </c>
      <c r="E3982" s="2" t="s">
        <v>7855</v>
      </c>
      <c r="F3982" t="s">
        <v>13934</v>
      </c>
      <c r="G3982" s="2" t="s">
        <v>7714</v>
      </c>
      <c r="H3982" t="s">
        <v>13553</v>
      </c>
    </row>
    <row r="3983" spans="1:8" x14ac:dyDescent="0.15">
      <c r="A3983">
        <v>3997</v>
      </c>
      <c r="B3983" t="s">
        <v>5156</v>
      </c>
      <c r="C3983" t="s">
        <v>11782</v>
      </c>
      <c r="D3983" t="s">
        <v>393</v>
      </c>
      <c r="E3983" s="2" t="s">
        <v>7855</v>
      </c>
      <c r="F3983" t="s">
        <v>13915</v>
      </c>
      <c r="G3983" s="2" t="s">
        <v>7715</v>
      </c>
      <c r="H3983" t="s">
        <v>13553</v>
      </c>
    </row>
    <row r="3984" spans="1:8" x14ac:dyDescent="0.15">
      <c r="A3984">
        <v>3998</v>
      </c>
      <c r="B3984" t="s">
        <v>5157</v>
      </c>
      <c r="C3984" t="s">
        <v>11783</v>
      </c>
      <c r="D3984" t="s">
        <v>393</v>
      </c>
      <c r="E3984" s="2" t="s">
        <v>7855</v>
      </c>
      <c r="F3984" t="s">
        <v>13909</v>
      </c>
      <c r="G3984" s="2" t="s">
        <v>6803</v>
      </c>
      <c r="H3984" t="s">
        <v>13553</v>
      </c>
    </row>
    <row r="3985" spans="1:8" x14ac:dyDescent="0.15">
      <c r="A3985">
        <v>3999</v>
      </c>
      <c r="B3985" t="s">
        <v>5158</v>
      </c>
      <c r="C3985" t="s">
        <v>9097</v>
      </c>
      <c r="D3985" t="s">
        <v>393</v>
      </c>
      <c r="E3985" s="2" t="s">
        <v>7855</v>
      </c>
      <c r="F3985" t="s">
        <v>13927</v>
      </c>
      <c r="G3985" s="2" t="s">
        <v>7716</v>
      </c>
      <c r="H3985" t="s">
        <v>13553</v>
      </c>
    </row>
    <row r="3986" spans="1:8" x14ac:dyDescent="0.15">
      <c r="A3986">
        <v>4000</v>
      </c>
      <c r="B3986" t="s">
        <v>5159</v>
      </c>
      <c r="C3986" t="s">
        <v>11784</v>
      </c>
      <c r="D3986" t="s">
        <v>393</v>
      </c>
      <c r="E3986" s="2" t="s">
        <v>7855</v>
      </c>
      <c r="F3986" t="s">
        <v>13906</v>
      </c>
      <c r="G3986" s="2" t="s">
        <v>7717</v>
      </c>
      <c r="H3986" t="s">
        <v>13553</v>
      </c>
    </row>
    <row r="3987" spans="1:8" x14ac:dyDescent="0.15">
      <c r="A3987">
        <v>4001</v>
      </c>
      <c r="B3987" t="s">
        <v>5160</v>
      </c>
      <c r="C3987" t="s">
        <v>11785</v>
      </c>
      <c r="D3987" t="s">
        <v>393</v>
      </c>
      <c r="E3987" s="2" t="s">
        <v>7855</v>
      </c>
      <c r="F3987" t="s">
        <v>13909</v>
      </c>
      <c r="G3987" s="2" t="s">
        <v>7388</v>
      </c>
      <c r="H3987" t="s">
        <v>13553</v>
      </c>
    </row>
    <row r="3988" spans="1:8" x14ac:dyDescent="0.15">
      <c r="A3988">
        <v>4002</v>
      </c>
      <c r="B3988" t="s">
        <v>5161</v>
      </c>
      <c r="C3988" t="s">
        <v>11786</v>
      </c>
      <c r="D3988" t="s">
        <v>393</v>
      </c>
      <c r="E3988" s="2" t="s">
        <v>7855</v>
      </c>
      <c r="F3988" t="s">
        <v>13906</v>
      </c>
      <c r="G3988" s="2" t="s">
        <v>7521</v>
      </c>
      <c r="H3988" t="s">
        <v>13553</v>
      </c>
    </row>
    <row r="3989" spans="1:8" x14ac:dyDescent="0.15">
      <c r="A3989">
        <v>4003</v>
      </c>
      <c r="B3989" t="s">
        <v>5162</v>
      </c>
      <c r="C3989" t="s">
        <v>11787</v>
      </c>
      <c r="D3989" t="s">
        <v>393</v>
      </c>
      <c r="E3989" s="2" t="s">
        <v>232</v>
      </c>
      <c r="F3989" t="s">
        <v>13907</v>
      </c>
      <c r="G3989" s="2" t="s">
        <v>6463</v>
      </c>
      <c r="H3989" t="s">
        <v>13554</v>
      </c>
    </row>
    <row r="3990" spans="1:8" x14ac:dyDescent="0.15">
      <c r="A3990">
        <v>4004</v>
      </c>
      <c r="B3990" t="s">
        <v>5163</v>
      </c>
      <c r="C3990" t="s">
        <v>11788</v>
      </c>
      <c r="D3990" t="s">
        <v>393</v>
      </c>
      <c r="E3990" s="2" t="s">
        <v>7855</v>
      </c>
      <c r="F3990" t="s">
        <v>13933</v>
      </c>
      <c r="G3990" s="2" t="s">
        <v>6983</v>
      </c>
      <c r="H3990" t="s">
        <v>13553</v>
      </c>
    </row>
    <row r="3991" spans="1:8" x14ac:dyDescent="0.15">
      <c r="A3991">
        <v>4005</v>
      </c>
      <c r="B3991" t="s">
        <v>5164</v>
      </c>
      <c r="C3991" t="s">
        <v>11789</v>
      </c>
      <c r="D3991" t="s">
        <v>360</v>
      </c>
      <c r="E3991" s="2" t="s">
        <v>7855</v>
      </c>
      <c r="F3991" t="s">
        <v>13907</v>
      </c>
      <c r="G3991" s="2" t="s">
        <v>7573</v>
      </c>
      <c r="H3991" t="s">
        <v>13553</v>
      </c>
    </row>
    <row r="3992" spans="1:8" x14ac:dyDescent="0.15">
      <c r="A3992">
        <v>4006</v>
      </c>
      <c r="B3992" t="s">
        <v>3486</v>
      </c>
      <c r="C3992" t="s">
        <v>11790</v>
      </c>
      <c r="D3992" t="s">
        <v>360</v>
      </c>
      <c r="E3992" s="2" t="s">
        <v>7855</v>
      </c>
      <c r="F3992" t="s">
        <v>13910</v>
      </c>
      <c r="G3992" s="2" t="s">
        <v>7535</v>
      </c>
      <c r="H3992" t="s">
        <v>13553</v>
      </c>
    </row>
    <row r="3993" spans="1:8" x14ac:dyDescent="0.15">
      <c r="A3993">
        <v>4007</v>
      </c>
      <c r="B3993" t="s">
        <v>5165</v>
      </c>
      <c r="C3993" t="s">
        <v>11791</v>
      </c>
      <c r="D3993" t="s">
        <v>360</v>
      </c>
      <c r="E3993" s="2" t="s">
        <v>7855</v>
      </c>
      <c r="F3993" t="s">
        <v>13907</v>
      </c>
      <c r="G3993" s="2" t="s">
        <v>7703</v>
      </c>
      <c r="H3993" t="s">
        <v>13553</v>
      </c>
    </row>
    <row r="3994" spans="1:8" x14ac:dyDescent="0.15">
      <c r="A3994">
        <v>4008</v>
      </c>
      <c r="B3994" t="s">
        <v>5166</v>
      </c>
      <c r="C3994" t="s">
        <v>11792</v>
      </c>
      <c r="D3994" t="s">
        <v>360</v>
      </c>
      <c r="E3994" s="2" t="s">
        <v>7855</v>
      </c>
      <c r="F3994" t="s">
        <v>13907</v>
      </c>
      <c r="G3994" s="2" t="s">
        <v>6603</v>
      </c>
      <c r="H3994" t="s">
        <v>13553</v>
      </c>
    </row>
    <row r="3995" spans="1:8" x14ac:dyDescent="0.15">
      <c r="A3995">
        <v>4009</v>
      </c>
      <c r="B3995" t="s">
        <v>5167</v>
      </c>
      <c r="C3995" t="s">
        <v>11793</v>
      </c>
      <c r="D3995" t="s">
        <v>360</v>
      </c>
      <c r="E3995" s="2" t="s">
        <v>7855</v>
      </c>
      <c r="F3995" t="s">
        <v>13907</v>
      </c>
      <c r="G3995" s="2" t="s">
        <v>7617</v>
      </c>
      <c r="H3995" t="s">
        <v>13553</v>
      </c>
    </row>
    <row r="3996" spans="1:8" x14ac:dyDescent="0.15">
      <c r="A3996">
        <v>4010</v>
      </c>
      <c r="B3996" t="s">
        <v>2023</v>
      </c>
      <c r="C3996" t="s">
        <v>11794</v>
      </c>
      <c r="D3996" t="s">
        <v>360</v>
      </c>
      <c r="E3996" s="2" t="s">
        <v>232</v>
      </c>
      <c r="F3996" t="s">
        <v>13907</v>
      </c>
      <c r="G3996" s="2" t="s">
        <v>6531</v>
      </c>
      <c r="H3996" t="s">
        <v>13553</v>
      </c>
    </row>
    <row r="3997" spans="1:8" x14ac:dyDescent="0.15">
      <c r="A3997">
        <v>4011</v>
      </c>
      <c r="B3997" t="s">
        <v>5168</v>
      </c>
      <c r="C3997" t="s">
        <v>10477</v>
      </c>
      <c r="D3997" t="s">
        <v>360</v>
      </c>
      <c r="E3997" s="2" t="s">
        <v>231</v>
      </c>
      <c r="F3997" t="s">
        <v>13914</v>
      </c>
      <c r="G3997" s="2" t="s">
        <v>6714</v>
      </c>
      <c r="H3997" t="s">
        <v>13553</v>
      </c>
    </row>
    <row r="3998" spans="1:8" x14ac:dyDescent="0.15">
      <c r="A3998">
        <v>4012</v>
      </c>
      <c r="B3998" t="s">
        <v>367</v>
      </c>
      <c r="C3998" t="s">
        <v>11795</v>
      </c>
      <c r="D3998" t="s">
        <v>360</v>
      </c>
      <c r="E3998" s="2" t="s">
        <v>231</v>
      </c>
      <c r="F3998" t="s">
        <v>13907</v>
      </c>
      <c r="G3998" s="2" t="s">
        <v>6919</v>
      </c>
      <c r="H3998" t="s">
        <v>13553</v>
      </c>
    </row>
    <row r="3999" spans="1:8" x14ac:dyDescent="0.15">
      <c r="A3999">
        <v>4013</v>
      </c>
      <c r="B3999" t="s">
        <v>3463</v>
      </c>
      <c r="C3999" t="s">
        <v>11796</v>
      </c>
      <c r="D3999" t="s">
        <v>360</v>
      </c>
      <c r="E3999" s="2" t="s">
        <v>230</v>
      </c>
      <c r="F3999" t="s">
        <v>13907</v>
      </c>
      <c r="G3999" s="2" t="s">
        <v>6644</v>
      </c>
      <c r="H3999" t="s">
        <v>13553</v>
      </c>
    </row>
    <row r="4000" spans="1:8" x14ac:dyDescent="0.15">
      <c r="A4000">
        <v>4014</v>
      </c>
      <c r="B4000" t="s">
        <v>5169</v>
      </c>
      <c r="C4000" t="s">
        <v>11797</v>
      </c>
      <c r="D4000" t="s">
        <v>360</v>
      </c>
      <c r="E4000" s="2" t="s">
        <v>230</v>
      </c>
      <c r="F4000" t="s">
        <v>13943</v>
      </c>
      <c r="G4000" s="2" t="s">
        <v>7699</v>
      </c>
      <c r="H4000" t="s">
        <v>13553</v>
      </c>
    </row>
    <row r="4001" spans="1:8" x14ac:dyDescent="0.15">
      <c r="A4001">
        <v>4015</v>
      </c>
      <c r="B4001" t="s">
        <v>3464</v>
      </c>
      <c r="C4001" t="s">
        <v>11798</v>
      </c>
      <c r="D4001" t="s">
        <v>360</v>
      </c>
      <c r="E4001" s="2" t="s">
        <v>230</v>
      </c>
      <c r="F4001" t="s">
        <v>13914</v>
      </c>
      <c r="G4001" s="2" t="s">
        <v>6306</v>
      </c>
      <c r="H4001" t="s">
        <v>13553</v>
      </c>
    </row>
    <row r="4002" spans="1:8" x14ac:dyDescent="0.15">
      <c r="A4002">
        <v>4016</v>
      </c>
      <c r="B4002" t="s">
        <v>3462</v>
      </c>
      <c r="C4002" t="s">
        <v>11799</v>
      </c>
      <c r="D4002" t="s">
        <v>360</v>
      </c>
      <c r="E4002" s="2" t="s">
        <v>230</v>
      </c>
      <c r="F4002" t="s">
        <v>13906</v>
      </c>
      <c r="G4002" s="2" t="s">
        <v>6425</v>
      </c>
      <c r="H4002" t="s">
        <v>13553</v>
      </c>
    </row>
    <row r="4003" spans="1:8" x14ac:dyDescent="0.15">
      <c r="A4003">
        <v>4017</v>
      </c>
      <c r="B4003" t="s">
        <v>3461</v>
      </c>
      <c r="C4003" t="s">
        <v>11800</v>
      </c>
      <c r="D4003" t="s">
        <v>360</v>
      </c>
      <c r="E4003" s="2" t="s">
        <v>230</v>
      </c>
      <c r="F4003" t="s">
        <v>13907</v>
      </c>
      <c r="G4003" s="2" t="s">
        <v>7413</v>
      </c>
      <c r="H4003" t="s">
        <v>13553</v>
      </c>
    </row>
    <row r="4004" spans="1:8" x14ac:dyDescent="0.15">
      <c r="A4004">
        <v>4018</v>
      </c>
      <c r="B4004" t="s">
        <v>3460</v>
      </c>
      <c r="C4004" t="s">
        <v>11801</v>
      </c>
      <c r="D4004" t="s">
        <v>360</v>
      </c>
      <c r="E4004" s="2" t="s">
        <v>230</v>
      </c>
      <c r="F4004" t="s">
        <v>13907</v>
      </c>
      <c r="G4004" s="2" t="s">
        <v>7413</v>
      </c>
      <c r="H4004" t="s">
        <v>13553</v>
      </c>
    </row>
    <row r="4005" spans="1:8" x14ac:dyDescent="0.15">
      <c r="A4005">
        <v>4019</v>
      </c>
      <c r="B4005" t="s">
        <v>5170</v>
      </c>
      <c r="C4005" t="s">
        <v>11802</v>
      </c>
      <c r="D4005" t="s">
        <v>360</v>
      </c>
      <c r="E4005" s="2" t="s">
        <v>7855</v>
      </c>
      <c r="F4005" t="s">
        <v>13907</v>
      </c>
      <c r="G4005" s="2" t="s">
        <v>7072</v>
      </c>
      <c r="H4005" t="s">
        <v>13553</v>
      </c>
    </row>
    <row r="4006" spans="1:8" x14ac:dyDescent="0.15">
      <c r="A4006">
        <v>4020</v>
      </c>
      <c r="B4006" t="s">
        <v>5171</v>
      </c>
      <c r="C4006" t="s">
        <v>11803</v>
      </c>
      <c r="D4006" t="s">
        <v>360</v>
      </c>
      <c r="E4006" s="2" t="s">
        <v>7855</v>
      </c>
      <c r="F4006" t="s">
        <v>13907</v>
      </c>
      <c r="G4006" s="2" t="s">
        <v>6566</v>
      </c>
      <c r="H4006" t="s">
        <v>13553</v>
      </c>
    </row>
    <row r="4007" spans="1:8" x14ac:dyDescent="0.15">
      <c r="A4007">
        <v>4021</v>
      </c>
      <c r="B4007" t="s">
        <v>5172</v>
      </c>
      <c r="C4007" t="s">
        <v>11804</v>
      </c>
      <c r="D4007" t="s">
        <v>360</v>
      </c>
      <c r="E4007" s="2" t="s">
        <v>7855</v>
      </c>
      <c r="F4007" t="s">
        <v>13907</v>
      </c>
      <c r="G4007" s="2" t="s">
        <v>7596</v>
      </c>
      <c r="H4007" t="s">
        <v>13553</v>
      </c>
    </row>
    <row r="4008" spans="1:8" x14ac:dyDescent="0.15">
      <c r="A4008">
        <v>4022</v>
      </c>
      <c r="B4008" t="s">
        <v>3498</v>
      </c>
      <c r="C4008" t="s">
        <v>11805</v>
      </c>
      <c r="D4008" t="s">
        <v>2669</v>
      </c>
      <c r="E4008" s="2" t="s">
        <v>230</v>
      </c>
      <c r="F4008" t="s">
        <v>13906</v>
      </c>
      <c r="G4008" s="2" t="s">
        <v>7458</v>
      </c>
      <c r="H4008" t="s">
        <v>13553</v>
      </c>
    </row>
    <row r="4009" spans="1:8" x14ac:dyDescent="0.15">
      <c r="A4009">
        <v>4023</v>
      </c>
      <c r="B4009" t="s">
        <v>2670</v>
      </c>
      <c r="C4009" t="s">
        <v>11806</v>
      </c>
      <c r="D4009" t="s">
        <v>2669</v>
      </c>
      <c r="E4009" s="2" t="s">
        <v>231</v>
      </c>
      <c r="F4009" t="s">
        <v>13906</v>
      </c>
      <c r="G4009" s="2" t="s">
        <v>6582</v>
      </c>
      <c r="H4009" t="s">
        <v>13553</v>
      </c>
    </row>
    <row r="4010" spans="1:8" x14ac:dyDescent="0.15">
      <c r="A4010">
        <v>4024</v>
      </c>
      <c r="B4010" t="s">
        <v>5173</v>
      </c>
      <c r="C4010" t="s">
        <v>11807</v>
      </c>
      <c r="D4010" t="s">
        <v>2669</v>
      </c>
      <c r="E4010" s="2" t="s">
        <v>231</v>
      </c>
      <c r="F4010" t="s">
        <v>13906</v>
      </c>
      <c r="G4010" s="2" t="s">
        <v>7117</v>
      </c>
      <c r="H4010" t="s">
        <v>13553</v>
      </c>
    </row>
    <row r="4011" spans="1:8" x14ac:dyDescent="0.15">
      <c r="A4011">
        <v>4025</v>
      </c>
      <c r="B4011" t="s">
        <v>2671</v>
      </c>
      <c r="C4011" t="s">
        <v>11808</v>
      </c>
      <c r="D4011" t="s">
        <v>2669</v>
      </c>
      <c r="E4011" s="2" t="s">
        <v>231</v>
      </c>
      <c r="F4011" t="s">
        <v>13906</v>
      </c>
      <c r="G4011" s="2" t="s">
        <v>6403</v>
      </c>
      <c r="H4011" t="s">
        <v>13553</v>
      </c>
    </row>
    <row r="4012" spans="1:8" x14ac:dyDescent="0.15">
      <c r="A4012">
        <v>4026</v>
      </c>
      <c r="B4012" t="s">
        <v>3497</v>
      </c>
      <c r="C4012" t="s">
        <v>11809</v>
      </c>
      <c r="D4012" t="s">
        <v>2669</v>
      </c>
      <c r="E4012" s="2" t="s">
        <v>230</v>
      </c>
      <c r="F4012" t="s">
        <v>13906</v>
      </c>
      <c r="G4012" s="2" t="s">
        <v>6828</v>
      </c>
      <c r="H4012" t="s">
        <v>13553</v>
      </c>
    </row>
    <row r="4013" spans="1:8" x14ac:dyDescent="0.15">
      <c r="A4013">
        <v>4027</v>
      </c>
      <c r="B4013" t="s">
        <v>2668</v>
      </c>
      <c r="C4013" t="s">
        <v>11810</v>
      </c>
      <c r="D4013" t="s">
        <v>2669</v>
      </c>
      <c r="E4013" s="2" t="s">
        <v>231</v>
      </c>
      <c r="F4013" t="s">
        <v>13906</v>
      </c>
      <c r="G4013" s="2" t="s">
        <v>6549</v>
      </c>
      <c r="H4013" t="s">
        <v>13553</v>
      </c>
    </row>
    <row r="4014" spans="1:8" x14ac:dyDescent="0.15">
      <c r="A4014">
        <v>4028</v>
      </c>
      <c r="B4014" t="s">
        <v>5174</v>
      </c>
      <c r="C4014" t="s">
        <v>11811</v>
      </c>
      <c r="D4014" t="s">
        <v>2669</v>
      </c>
      <c r="E4014" s="2" t="s">
        <v>7855</v>
      </c>
      <c r="F4014" t="s">
        <v>13906</v>
      </c>
      <c r="G4014" s="2" t="s">
        <v>6876</v>
      </c>
      <c r="H4014" t="s">
        <v>13553</v>
      </c>
    </row>
    <row r="4015" spans="1:8" x14ac:dyDescent="0.15">
      <c r="A4015">
        <v>4029</v>
      </c>
      <c r="B4015" t="s">
        <v>5175</v>
      </c>
      <c r="C4015" t="s">
        <v>11812</v>
      </c>
      <c r="D4015" t="s">
        <v>2669</v>
      </c>
      <c r="E4015" s="2" t="s">
        <v>7855</v>
      </c>
      <c r="F4015" t="s">
        <v>13909</v>
      </c>
      <c r="G4015" s="2" t="s">
        <v>7096</v>
      </c>
      <c r="H4015" t="s">
        <v>13553</v>
      </c>
    </row>
    <row r="4016" spans="1:8" x14ac:dyDescent="0.15">
      <c r="A4016">
        <v>4030</v>
      </c>
      <c r="B4016" t="s">
        <v>5176</v>
      </c>
      <c r="C4016" t="s">
        <v>11813</v>
      </c>
      <c r="D4016" t="s">
        <v>2669</v>
      </c>
      <c r="E4016" s="2" t="s">
        <v>7855</v>
      </c>
      <c r="F4016" t="s">
        <v>13906</v>
      </c>
      <c r="G4016" s="2" t="s">
        <v>6476</v>
      </c>
      <c r="H4016" t="s">
        <v>13553</v>
      </c>
    </row>
    <row r="4017" spans="1:8" x14ac:dyDescent="0.15">
      <c r="A4017">
        <v>4031</v>
      </c>
      <c r="B4017" t="s">
        <v>5177</v>
      </c>
      <c r="C4017" t="s">
        <v>11814</v>
      </c>
      <c r="D4017" t="s">
        <v>2669</v>
      </c>
      <c r="E4017" s="2" t="s">
        <v>7855</v>
      </c>
      <c r="F4017" t="s">
        <v>13931</v>
      </c>
      <c r="G4017" s="2" t="s">
        <v>6315</v>
      </c>
      <c r="H4017" t="s">
        <v>13553</v>
      </c>
    </row>
    <row r="4018" spans="1:8" x14ac:dyDescent="0.15">
      <c r="A4018">
        <v>4032</v>
      </c>
      <c r="B4018" t="s">
        <v>5178</v>
      </c>
      <c r="C4018" t="s">
        <v>11815</v>
      </c>
      <c r="D4018" t="s">
        <v>2669</v>
      </c>
      <c r="E4018" s="2" t="s">
        <v>7855</v>
      </c>
      <c r="F4018" t="s">
        <v>13906</v>
      </c>
      <c r="G4018" s="2" t="s">
        <v>7546</v>
      </c>
      <c r="H4018" t="s">
        <v>13553</v>
      </c>
    </row>
    <row r="4019" spans="1:8" x14ac:dyDescent="0.15">
      <c r="A4019">
        <v>4033</v>
      </c>
      <c r="B4019" t="s">
        <v>5179</v>
      </c>
      <c r="C4019" t="s">
        <v>11816</v>
      </c>
      <c r="D4019" t="s">
        <v>2669</v>
      </c>
      <c r="E4019" s="2" t="s">
        <v>7855</v>
      </c>
      <c r="F4019" t="s">
        <v>13906</v>
      </c>
      <c r="G4019" s="2" t="s">
        <v>7564</v>
      </c>
      <c r="H4019" t="s">
        <v>13553</v>
      </c>
    </row>
    <row r="4020" spans="1:8" x14ac:dyDescent="0.15">
      <c r="A4020">
        <v>4034</v>
      </c>
      <c r="B4020" t="s">
        <v>5180</v>
      </c>
      <c r="C4020" t="s">
        <v>11817</v>
      </c>
      <c r="D4020" t="s">
        <v>2669</v>
      </c>
      <c r="E4020" s="2" t="s">
        <v>7855</v>
      </c>
      <c r="F4020" t="s">
        <v>13931</v>
      </c>
      <c r="G4020" s="2" t="s">
        <v>7250</v>
      </c>
      <c r="H4020" t="s">
        <v>13553</v>
      </c>
    </row>
    <row r="4021" spans="1:8" x14ac:dyDescent="0.15">
      <c r="A4021">
        <v>4035</v>
      </c>
      <c r="B4021" t="s">
        <v>5181</v>
      </c>
      <c r="C4021" t="s">
        <v>11818</v>
      </c>
      <c r="D4021" t="s">
        <v>2669</v>
      </c>
      <c r="E4021" s="2" t="s">
        <v>7855</v>
      </c>
      <c r="F4021" t="s">
        <v>13906</v>
      </c>
      <c r="G4021" s="2" t="s">
        <v>7478</v>
      </c>
      <c r="H4021" t="s">
        <v>13553</v>
      </c>
    </row>
    <row r="4022" spans="1:8" x14ac:dyDescent="0.15">
      <c r="A4022">
        <v>4036</v>
      </c>
      <c r="B4022" t="s">
        <v>2693</v>
      </c>
      <c r="C4022" t="s">
        <v>11819</v>
      </c>
      <c r="D4022" t="s">
        <v>399</v>
      </c>
      <c r="E4022" s="2" t="s">
        <v>232</v>
      </c>
      <c r="F4022" t="s">
        <v>13949</v>
      </c>
      <c r="G4022" s="2" t="s">
        <v>7507</v>
      </c>
      <c r="H4022" t="s">
        <v>13553</v>
      </c>
    </row>
    <row r="4023" spans="1:8" x14ac:dyDescent="0.15">
      <c r="A4023">
        <v>4037</v>
      </c>
      <c r="B4023" t="s">
        <v>2692</v>
      </c>
      <c r="C4023" t="s">
        <v>11820</v>
      </c>
      <c r="D4023" t="s">
        <v>399</v>
      </c>
      <c r="E4023" s="2" t="s">
        <v>232</v>
      </c>
      <c r="F4023" t="s">
        <v>13949</v>
      </c>
      <c r="G4023" s="2" t="s">
        <v>6763</v>
      </c>
      <c r="H4023" t="s">
        <v>13553</v>
      </c>
    </row>
    <row r="4024" spans="1:8" x14ac:dyDescent="0.15">
      <c r="A4024">
        <v>4038</v>
      </c>
      <c r="B4024" t="s">
        <v>2725</v>
      </c>
      <c r="C4024" t="s">
        <v>11821</v>
      </c>
      <c r="D4024" t="s">
        <v>399</v>
      </c>
      <c r="E4024" s="2" t="s">
        <v>231</v>
      </c>
      <c r="F4024" t="s">
        <v>13949</v>
      </c>
      <c r="G4024" s="2" t="s">
        <v>6689</v>
      </c>
      <c r="H4024" t="s">
        <v>13553</v>
      </c>
    </row>
    <row r="4025" spans="1:8" x14ac:dyDescent="0.15">
      <c r="A4025">
        <v>4039</v>
      </c>
      <c r="B4025" t="s">
        <v>2724</v>
      </c>
      <c r="C4025" t="s">
        <v>11822</v>
      </c>
      <c r="D4025" t="s">
        <v>399</v>
      </c>
      <c r="E4025" s="2" t="s">
        <v>231</v>
      </c>
      <c r="F4025" t="s">
        <v>13949</v>
      </c>
      <c r="G4025" s="2" t="s">
        <v>6614</v>
      </c>
      <c r="H4025" t="s">
        <v>13553</v>
      </c>
    </row>
    <row r="4026" spans="1:8" x14ac:dyDescent="0.15">
      <c r="A4026">
        <v>4040</v>
      </c>
      <c r="B4026" t="s">
        <v>3509</v>
      </c>
      <c r="C4026" t="s">
        <v>11823</v>
      </c>
      <c r="D4026" t="s">
        <v>399</v>
      </c>
      <c r="E4026" s="2" t="s">
        <v>231</v>
      </c>
      <c r="F4026" t="s">
        <v>13949</v>
      </c>
      <c r="G4026" s="2" t="s">
        <v>7214</v>
      </c>
      <c r="H4026" t="s">
        <v>13553</v>
      </c>
    </row>
    <row r="4027" spans="1:8" x14ac:dyDescent="0.15">
      <c r="A4027">
        <v>4041</v>
      </c>
      <c r="B4027" t="s">
        <v>5182</v>
      </c>
      <c r="C4027" t="s">
        <v>11824</v>
      </c>
      <c r="D4027" t="s">
        <v>399</v>
      </c>
      <c r="E4027" s="2" t="s">
        <v>230</v>
      </c>
      <c r="F4027" t="s">
        <v>13949</v>
      </c>
      <c r="G4027" s="2" t="s">
        <v>7234</v>
      </c>
      <c r="H4027" t="s">
        <v>13553</v>
      </c>
    </row>
    <row r="4028" spans="1:8" x14ac:dyDescent="0.15">
      <c r="A4028">
        <v>4042</v>
      </c>
      <c r="B4028" t="s">
        <v>5183</v>
      </c>
      <c r="C4028" t="s">
        <v>11825</v>
      </c>
      <c r="D4028" t="s">
        <v>399</v>
      </c>
      <c r="E4028" s="2" t="s">
        <v>230</v>
      </c>
      <c r="F4028" t="s">
        <v>13949</v>
      </c>
      <c r="G4028" s="2" t="s">
        <v>6997</v>
      </c>
      <c r="H4028" t="s">
        <v>13553</v>
      </c>
    </row>
    <row r="4029" spans="1:8" x14ac:dyDescent="0.15">
      <c r="A4029">
        <v>4043</v>
      </c>
      <c r="B4029" t="s">
        <v>5184</v>
      </c>
      <c r="C4029" t="s">
        <v>11826</v>
      </c>
      <c r="D4029" t="s">
        <v>399</v>
      </c>
      <c r="E4029" s="2" t="s">
        <v>230</v>
      </c>
      <c r="F4029" t="s">
        <v>13949</v>
      </c>
      <c r="G4029" s="2" t="s">
        <v>6472</v>
      </c>
      <c r="H4029" t="s">
        <v>13553</v>
      </c>
    </row>
    <row r="4030" spans="1:8" x14ac:dyDescent="0.15">
      <c r="A4030">
        <v>4044</v>
      </c>
      <c r="B4030" t="s">
        <v>5185</v>
      </c>
      <c r="C4030" t="s">
        <v>11827</v>
      </c>
      <c r="D4030" t="s">
        <v>399</v>
      </c>
      <c r="E4030" s="2" t="s">
        <v>230</v>
      </c>
      <c r="F4030" t="s">
        <v>13949</v>
      </c>
      <c r="G4030" s="2" t="s">
        <v>6300</v>
      </c>
      <c r="H4030" t="s">
        <v>13553</v>
      </c>
    </row>
    <row r="4031" spans="1:8" x14ac:dyDescent="0.15">
      <c r="A4031">
        <v>4045</v>
      </c>
      <c r="B4031" t="s">
        <v>5186</v>
      </c>
      <c r="C4031" t="s">
        <v>11828</v>
      </c>
      <c r="D4031" t="s">
        <v>399</v>
      </c>
      <c r="E4031" s="2" t="s">
        <v>230</v>
      </c>
      <c r="F4031" t="s">
        <v>13949</v>
      </c>
      <c r="G4031" s="2" t="s">
        <v>6488</v>
      </c>
      <c r="H4031" t="s">
        <v>13553</v>
      </c>
    </row>
    <row r="4032" spans="1:8" x14ac:dyDescent="0.15">
      <c r="A4032">
        <v>4046</v>
      </c>
      <c r="B4032" t="s">
        <v>5187</v>
      </c>
      <c r="C4032" t="s">
        <v>11829</v>
      </c>
      <c r="D4032" t="s">
        <v>399</v>
      </c>
      <c r="E4032" s="2" t="s">
        <v>230</v>
      </c>
      <c r="F4032" t="s">
        <v>13949</v>
      </c>
      <c r="G4032" s="2" t="s">
        <v>6855</v>
      </c>
      <c r="H4032" t="s">
        <v>13553</v>
      </c>
    </row>
    <row r="4033" spans="1:8" x14ac:dyDescent="0.15">
      <c r="A4033">
        <v>4047</v>
      </c>
      <c r="B4033" t="s">
        <v>5188</v>
      </c>
      <c r="C4033" t="s">
        <v>11830</v>
      </c>
      <c r="D4033" t="s">
        <v>13582</v>
      </c>
      <c r="E4033" s="2" t="s">
        <v>70</v>
      </c>
      <c r="F4033" t="s">
        <v>13949</v>
      </c>
      <c r="G4033" s="2" t="s">
        <v>7718</v>
      </c>
      <c r="H4033" t="s">
        <v>13553</v>
      </c>
    </row>
    <row r="4034" spans="1:8" x14ac:dyDescent="0.15">
      <c r="A4034">
        <v>4048</v>
      </c>
      <c r="B4034" t="s">
        <v>5189</v>
      </c>
      <c r="C4034" t="s">
        <v>11831</v>
      </c>
      <c r="D4034" t="s">
        <v>13582</v>
      </c>
      <c r="E4034" s="2" t="s">
        <v>70</v>
      </c>
      <c r="F4034" t="s">
        <v>13949</v>
      </c>
      <c r="G4034" s="2" t="s">
        <v>7719</v>
      </c>
      <c r="H4034" t="s">
        <v>13553</v>
      </c>
    </row>
    <row r="4035" spans="1:8" x14ac:dyDescent="0.15">
      <c r="A4035">
        <v>4049</v>
      </c>
      <c r="B4035" t="s">
        <v>5190</v>
      </c>
      <c r="C4035" t="s">
        <v>11832</v>
      </c>
      <c r="D4035" t="s">
        <v>6222</v>
      </c>
      <c r="E4035" s="2" t="s">
        <v>7857</v>
      </c>
      <c r="F4035" t="s">
        <v>13910</v>
      </c>
      <c r="G4035" s="2" t="s">
        <v>6649</v>
      </c>
      <c r="H4035" t="s">
        <v>13553</v>
      </c>
    </row>
    <row r="4036" spans="1:8" x14ac:dyDescent="0.15">
      <c r="A4036">
        <v>4050</v>
      </c>
      <c r="B4036" t="s">
        <v>4097</v>
      </c>
      <c r="C4036" t="s">
        <v>11833</v>
      </c>
      <c r="D4036" t="s">
        <v>406</v>
      </c>
      <c r="E4036" s="2" t="s">
        <v>230</v>
      </c>
      <c r="F4036" t="s">
        <v>13910</v>
      </c>
      <c r="G4036" s="2" t="s">
        <v>6421</v>
      </c>
      <c r="H4036" t="s">
        <v>13553</v>
      </c>
    </row>
    <row r="4037" spans="1:8" x14ac:dyDescent="0.15">
      <c r="A4037">
        <v>4051</v>
      </c>
      <c r="B4037" t="s">
        <v>2687</v>
      </c>
      <c r="C4037" t="s">
        <v>11834</v>
      </c>
      <c r="D4037" t="s">
        <v>406</v>
      </c>
      <c r="E4037" s="2" t="s">
        <v>231</v>
      </c>
      <c r="F4037" t="s">
        <v>13917</v>
      </c>
      <c r="G4037" s="2" t="s">
        <v>6394</v>
      </c>
      <c r="H4037" t="s">
        <v>13553</v>
      </c>
    </row>
    <row r="4038" spans="1:8" x14ac:dyDescent="0.15">
      <c r="A4038">
        <v>4052</v>
      </c>
      <c r="B4038" t="s">
        <v>2688</v>
      </c>
      <c r="C4038" t="s">
        <v>11835</v>
      </c>
      <c r="D4038" t="s">
        <v>406</v>
      </c>
      <c r="E4038" s="2" t="s">
        <v>231</v>
      </c>
      <c r="F4038" t="s">
        <v>13917</v>
      </c>
      <c r="G4038" s="2" t="s">
        <v>6636</v>
      </c>
      <c r="H4038" t="s">
        <v>13553</v>
      </c>
    </row>
    <row r="4039" spans="1:8" x14ac:dyDescent="0.15">
      <c r="A4039">
        <v>4053</v>
      </c>
      <c r="B4039" t="s">
        <v>4098</v>
      </c>
      <c r="C4039" t="s">
        <v>11836</v>
      </c>
      <c r="D4039" t="s">
        <v>406</v>
      </c>
      <c r="E4039" s="2" t="s">
        <v>230</v>
      </c>
      <c r="F4039" t="s">
        <v>13917</v>
      </c>
      <c r="G4039" s="2" t="s">
        <v>7012</v>
      </c>
      <c r="H4039" t="s">
        <v>13553</v>
      </c>
    </row>
    <row r="4040" spans="1:8" x14ac:dyDescent="0.15">
      <c r="A4040">
        <v>4054</v>
      </c>
      <c r="B4040" t="s">
        <v>4099</v>
      </c>
      <c r="C4040" t="s">
        <v>11837</v>
      </c>
      <c r="D4040" t="s">
        <v>406</v>
      </c>
      <c r="E4040" s="2" t="s">
        <v>230</v>
      </c>
      <c r="F4040" t="s">
        <v>13917</v>
      </c>
      <c r="G4040" s="2" t="s">
        <v>6428</v>
      </c>
      <c r="H4040" t="s">
        <v>13553</v>
      </c>
    </row>
    <row r="4041" spans="1:8" x14ac:dyDescent="0.15">
      <c r="A4041">
        <v>4055</v>
      </c>
      <c r="B4041" t="s">
        <v>4096</v>
      </c>
      <c r="C4041" t="s">
        <v>11838</v>
      </c>
      <c r="D4041" t="s">
        <v>406</v>
      </c>
      <c r="E4041" s="2" t="s">
        <v>230</v>
      </c>
      <c r="F4041" t="s">
        <v>13917</v>
      </c>
      <c r="G4041" s="2" t="s">
        <v>7691</v>
      </c>
      <c r="H4041" t="s">
        <v>13553</v>
      </c>
    </row>
    <row r="4042" spans="1:8" x14ac:dyDescent="0.15">
      <c r="A4042">
        <v>4056</v>
      </c>
      <c r="B4042" t="s">
        <v>4095</v>
      </c>
      <c r="C4042" t="s">
        <v>11839</v>
      </c>
      <c r="D4042" t="s">
        <v>406</v>
      </c>
      <c r="E4042" s="2" t="s">
        <v>230</v>
      </c>
      <c r="F4042" t="s">
        <v>13907</v>
      </c>
      <c r="G4042" s="2" t="s">
        <v>6561</v>
      </c>
      <c r="H4042" t="s">
        <v>13553</v>
      </c>
    </row>
    <row r="4043" spans="1:8" x14ac:dyDescent="0.15">
      <c r="A4043">
        <v>4057</v>
      </c>
      <c r="B4043" t="s">
        <v>4093</v>
      </c>
      <c r="C4043" t="s">
        <v>11840</v>
      </c>
      <c r="D4043" t="s">
        <v>406</v>
      </c>
      <c r="E4043" s="2" t="s">
        <v>230</v>
      </c>
      <c r="F4043" t="s">
        <v>13910</v>
      </c>
      <c r="G4043" s="2" t="s">
        <v>6704</v>
      </c>
      <c r="H4043" t="s">
        <v>13553</v>
      </c>
    </row>
    <row r="4044" spans="1:8" x14ac:dyDescent="0.15">
      <c r="A4044">
        <v>4058</v>
      </c>
      <c r="B4044" t="s">
        <v>2689</v>
      </c>
      <c r="C4044" t="s">
        <v>11841</v>
      </c>
      <c r="D4044" t="s">
        <v>406</v>
      </c>
      <c r="E4044" s="2" t="s">
        <v>231</v>
      </c>
      <c r="F4044" t="s">
        <v>13907</v>
      </c>
      <c r="G4044" s="2" t="s">
        <v>6383</v>
      </c>
      <c r="H4044" t="s">
        <v>13553</v>
      </c>
    </row>
    <row r="4045" spans="1:8" x14ac:dyDescent="0.15">
      <c r="A4045">
        <v>4059</v>
      </c>
      <c r="B4045" t="s">
        <v>2032</v>
      </c>
      <c r="C4045" t="s">
        <v>11842</v>
      </c>
      <c r="D4045" t="s">
        <v>406</v>
      </c>
      <c r="E4045" s="2" t="s">
        <v>232</v>
      </c>
      <c r="F4045" t="s">
        <v>13917</v>
      </c>
      <c r="G4045" s="2" t="s">
        <v>6568</v>
      </c>
      <c r="H4045" t="s">
        <v>13553</v>
      </c>
    </row>
    <row r="4046" spans="1:8" x14ac:dyDescent="0.15">
      <c r="A4046">
        <v>4060</v>
      </c>
      <c r="B4046" t="s">
        <v>4094</v>
      </c>
      <c r="C4046" t="s">
        <v>11843</v>
      </c>
      <c r="D4046" t="s">
        <v>406</v>
      </c>
      <c r="E4046" s="2" t="s">
        <v>230</v>
      </c>
      <c r="F4046" t="s">
        <v>13910</v>
      </c>
      <c r="G4046" s="2" t="s">
        <v>6678</v>
      </c>
      <c r="H4046" t="s">
        <v>13553</v>
      </c>
    </row>
    <row r="4047" spans="1:8" x14ac:dyDescent="0.15">
      <c r="A4047">
        <v>4061</v>
      </c>
      <c r="B4047" t="s">
        <v>2033</v>
      </c>
      <c r="C4047" t="s">
        <v>11844</v>
      </c>
      <c r="D4047" t="s">
        <v>406</v>
      </c>
      <c r="E4047" s="2" t="s">
        <v>232</v>
      </c>
      <c r="F4047" t="s">
        <v>13917</v>
      </c>
      <c r="G4047" s="2" t="s">
        <v>6992</v>
      </c>
      <c r="H4047" t="s">
        <v>13553</v>
      </c>
    </row>
    <row r="4048" spans="1:8" x14ac:dyDescent="0.15">
      <c r="A4048">
        <v>4062</v>
      </c>
      <c r="B4048" t="s">
        <v>3886</v>
      </c>
      <c r="C4048" t="s">
        <v>11845</v>
      </c>
      <c r="D4048" t="s">
        <v>3887</v>
      </c>
      <c r="E4048" s="2" t="s">
        <v>231</v>
      </c>
      <c r="F4048" t="s">
        <v>13942</v>
      </c>
      <c r="G4048" s="2" t="s">
        <v>6406</v>
      </c>
      <c r="H4048" t="s">
        <v>13553</v>
      </c>
    </row>
    <row r="4049" spans="1:8" x14ac:dyDescent="0.15">
      <c r="A4049">
        <v>4063</v>
      </c>
      <c r="B4049" t="s">
        <v>3889</v>
      </c>
      <c r="C4049" t="s">
        <v>11846</v>
      </c>
      <c r="D4049" t="s">
        <v>3887</v>
      </c>
      <c r="E4049" s="2" t="s">
        <v>231</v>
      </c>
      <c r="F4049" t="s">
        <v>13934</v>
      </c>
      <c r="G4049" s="2" t="s">
        <v>7554</v>
      </c>
      <c r="H4049" t="s">
        <v>13553</v>
      </c>
    </row>
    <row r="4050" spans="1:8" x14ac:dyDescent="0.15">
      <c r="A4050">
        <v>4064</v>
      </c>
      <c r="B4050" t="s">
        <v>3890</v>
      </c>
      <c r="C4050" t="s">
        <v>11847</v>
      </c>
      <c r="D4050" t="s">
        <v>3887</v>
      </c>
      <c r="E4050" s="2" t="s">
        <v>231</v>
      </c>
      <c r="F4050" t="s">
        <v>13909</v>
      </c>
      <c r="G4050" s="2" t="s">
        <v>7528</v>
      </c>
      <c r="H4050" t="s">
        <v>13553</v>
      </c>
    </row>
    <row r="4051" spans="1:8" x14ac:dyDescent="0.15">
      <c r="A4051">
        <v>4065</v>
      </c>
      <c r="B4051" t="s">
        <v>5191</v>
      </c>
      <c r="C4051" t="s">
        <v>11848</v>
      </c>
      <c r="D4051" t="s">
        <v>3887</v>
      </c>
      <c r="E4051" s="2" t="s">
        <v>231</v>
      </c>
      <c r="F4051" t="s">
        <v>13927</v>
      </c>
      <c r="G4051" s="2" t="s">
        <v>7642</v>
      </c>
      <c r="H4051" t="s">
        <v>13553</v>
      </c>
    </row>
    <row r="4052" spans="1:8" x14ac:dyDescent="0.15">
      <c r="A4052">
        <v>4066</v>
      </c>
      <c r="B4052" t="s">
        <v>3891</v>
      </c>
      <c r="C4052" t="s">
        <v>11849</v>
      </c>
      <c r="D4052" t="s">
        <v>3887</v>
      </c>
      <c r="E4052" s="2" t="s">
        <v>231</v>
      </c>
      <c r="F4052" t="s">
        <v>13932</v>
      </c>
      <c r="G4052" s="2" t="s">
        <v>6494</v>
      </c>
      <c r="H4052" t="s">
        <v>13553</v>
      </c>
    </row>
    <row r="4053" spans="1:8" x14ac:dyDescent="0.15">
      <c r="A4053">
        <v>4067</v>
      </c>
      <c r="B4053" t="s">
        <v>3892</v>
      </c>
      <c r="C4053" t="s">
        <v>11850</v>
      </c>
      <c r="D4053" t="s">
        <v>3887</v>
      </c>
      <c r="E4053" s="2" t="s">
        <v>230</v>
      </c>
      <c r="F4053" t="s">
        <v>13942</v>
      </c>
      <c r="G4053" s="2" t="s">
        <v>7488</v>
      </c>
      <c r="H4053" t="s">
        <v>13553</v>
      </c>
    </row>
    <row r="4054" spans="1:8" x14ac:dyDescent="0.15">
      <c r="A4054">
        <v>4068</v>
      </c>
      <c r="B4054" t="s">
        <v>5192</v>
      </c>
      <c r="C4054" t="s">
        <v>11851</v>
      </c>
      <c r="D4054" t="s">
        <v>3887</v>
      </c>
      <c r="E4054" s="2" t="s">
        <v>230</v>
      </c>
      <c r="F4054" t="s">
        <v>13924</v>
      </c>
      <c r="G4054" s="2" t="s">
        <v>6350</v>
      </c>
      <c r="H4054" t="s">
        <v>13553</v>
      </c>
    </row>
    <row r="4055" spans="1:8" x14ac:dyDescent="0.15">
      <c r="A4055">
        <v>4069</v>
      </c>
      <c r="B4055" t="s">
        <v>5193</v>
      </c>
      <c r="C4055" t="s">
        <v>11852</v>
      </c>
      <c r="D4055" t="s">
        <v>3887</v>
      </c>
      <c r="E4055" s="2" t="s">
        <v>230</v>
      </c>
      <c r="F4055" t="s">
        <v>13910</v>
      </c>
      <c r="G4055" s="2" t="s">
        <v>7290</v>
      </c>
      <c r="H4055" t="s">
        <v>13557</v>
      </c>
    </row>
    <row r="4056" spans="1:8" x14ac:dyDescent="0.15">
      <c r="A4056">
        <v>4070</v>
      </c>
      <c r="B4056" t="s">
        <v>5194</v>
      </c>
      <c r="C4056" t="s">
        <v>11853</v>
      </c>
      <c r="D4056" t="s">
        <v>3887</v>
      </c>
      <c r="E4056" s="2" t="s">
        <v>7855</v>
      </c>
      <c r="F4056" t="s">
        <v>13917</v>
      </c>
      <c r="G4056" s="2" t="s">
        <v>6978</v>
      </c>
      <c r="H4056" t="s">
        <v>13553</v>
      </c>
    </row>
    <row r="4057" spans="1:8" x14ac:dyDescent="0.15">
      <c r="A4057">
        <v>4071</v>
      </c>
      <c r="B4057" t="s">
        <v>3888</v>
      </c>
      <c r="C4057" t="s">
        <v>11854</v>
      </c>
      <c r="D4057" t="s">
        <v>3887</v>
      </c>
      <c r="E4057" s="2" t="s">
        <v>231</v>
      </c>
      <c r="F4057" t="s">
        <v>13917</v>
      </c>
      <c r="G4057" s="2" t="s">
        <v>7277</v>
      </c>
      <c r="H4057" t="s">
        <v>13553</v>
      </c>
    </row>
    <row r="4058" spans="1:8" x14ac:dyDescent="0.15">
      <c r="A4058">
        <v>4072</v>
      </c>
      <c r="B4058" t="s">
        <v>5195</v>
      </c>
      <c r="C4058" t="s">
        <v>11855</v>
      </c>
      <c r="D4058" t="s">
        <v>3887</v>
      </c>
      <c r="E4058" s="2" t="s">
        <v>230</v>
      </c>
      <c r="F4058" t="s">
        <v>13931</v>
      </c>
      <c r="G4058" s="2" t="s">
        <v>7440</v>
      </c>
      <c r="H4058" t="s">
        <v>13553</v>
      </c>
    </row>
    <row r="4059" spans="1:8" x14ac:dyDescent="0.15">
      <c r="A4059">
        <v>4073</v>
      </c>
      <c r="B4059" t="s">
        <v>1948</v>
      </c>
      <c r="C4059" t="s">
        <v>11856</v>
      </c>
      <c r="D4059" t="s">
        <v>418</v>
      </c>
      <c r="E4059" s="2" t="s">
        <v>232</v>
      </c>
      <c r="F4059" t="s">
        <v>13907</v>
      </c>
      <c r="G4059" s="2" t="s">
        <v>7336</v>
      </c>
      <c r="H4059" t="s">
        <v>13553</v>
      </c>
    </row>
    <row r="4060" spans="1:8" x14ac:dyDescent="0.15">
      <c r="A4060">
        <v>4074</v>
      </c>
      <c r="B4060" t="s">
        <v>5196</v>
      </c>
      <c r="C4060" t="s">
        <v>11857</v>
      </c>
      <c r="D4060" t="s">
        <v>418</v>
      </c>
      <c r="E4060" s="2" t="s">
        <v>231</v>
      </c>
      <c r="F4060" t="s">
        <v>13917</v>
      </c>
      <c r="G4060" s="2" t="s">
        <v>7438</v>
      </c>
      <c r="H4060" t="s">
        <v>13553</v>
      </c>
    </row>
    <row r="4061" spans="1:8" x14ac:dyDescent="0.15">
      <c r="A4061">
        <v>4075</v>
      </c>
      <c r="B4061" t="s">
        <v>2656</v>
      </c>
      <c r="C4061" t="s">
        <v>11858</v>
      </c>
      <c r="D4061" t="s">
        <v>418</v>
      </c>
      <c r="E4061" s="2" t="s">
        <v>231</v>
      </c>
      <c r="F4061" t="s">
        <v>13907</v>
      </c>
      <c r="G4061" s="2" t="s">
        <v>7142</v>
      </c>
      <c r="H4061" t="s">
        <v>13553</v>
      </c>
    </row>
    <row r="4062" spans="1:8" x14ac:dyDescent="0.15">
      <c r="A4062">
        <v>4076</v>
      </c>
      <c r="B4062" t="s">
        <v>3505</v>
      </c>
      <c r="C4062" t="s">
        <v>11859</v>
      </c>
      <c r="D4062" t="s">
        <v>418</v>
      </c>
      <c r="E4062" s="2" t="s">
        <v>231</v>
      </c>
      <c r="F4062" t="s">
        <v>13906</v>
      </c>
      <c r="G4062" s="2" t="s">
        <v>7692</v>
      </c>
      <c r="H4062" t="s">
        <v>13553</v>
      </c>
    </row>
    <row r="4063" spans="1:8" x14ac:dyDescent="0.15">
      <c r="A4063">
        <v>4077</v>
      </c>
      <c r="B4063" t="s">
        <v>3506</v>
      </c>
      <c r="C4063" t="s">
        <v>11860</v>
      </c>
      <c r="D4063" t="s">
        <v>418</v>
      </c>
      <c r="E4063" s="2" t="s">
        <v>231</v>
      </c>
      <c r="F4063" t="s">
        <v>13906</v>
      </c>
      <c r="G4063" s="2" t="s">
        <v>7720</v>
      </c>
      <c r="H4063" t="s">
        <v>13553</v>
      </c>
    </row>
    <row r="4064" spans="1:8" x14ac:dyDescent="0.15">
      <c r="A4064">
        <v>4078</v>
      </c>
      <c r="B4064" t="s">
        <v>2655</v>
      </c>
      <c r="C4064" t="s">
        <v>11861</v>
      </c>
      <c r="D4064" t="s">
        <v>418</v>
      </c>
      <c r="E4064" s="2" t="s">
        <v>231</v>
      </c>
      <c r="F4064" t="s">
        <v>13910</v>
      </c>
      <c r="G4064" s="2" t="s">
        <v>6895</v>
      </c>
      <c r="H4064" t="s">
        <v>13553</v>
      </c>
    </row>
    <row r="4065" spans="1:8" x14ac:dyDescent="0.15">
      <c r="A4065">
        <v>4079</v>
      </c>
      <c r="B4065" t="s">
        <v>5197</v>
      </c>
      <c r="C4065" t="s">
        <v>11862</v>
      </c>
      <c r="D4065" t="s">
        <v>418</v>
      </c>
      <c r="E4065" s="2" t="s">
        <v>230</v>
      </c>
      <c r="F4065" t="s">
        <v>13906</v>
      </c>
      <c r="G4065" s="2" t="s">
        <v>7721</v>
      </c>
      <c r="H4065" t="s">
        <v>13553</v>
      </c>
    </row>
    <row r="4066" spans="1:8" x14ac:dyDescent="0.15">
      <c r="A4066">
        <v>4080</v>
      </c>
      <c r="B4066" t="s">
        <v>5198</v>
      </c>
      <c r="C4066" t="s">
        <v>11863</v>
      </c>
      <c r="D4066" t="s">
        <v>418</v>
      </c>
      <c r="E4066" s="2" t="s">
        <v>230</v>
      </c>
      <c r="F4066" t="s">
        <v>13917</v>
      </c>
      <c r="G4066" s="2" t="s">
        <v>7407</v>
      </c>
      <c r="H4066" t="s">
        <v>13553</v>
      </c>
    </row>
    <row r="4067" spans="1:8" x14ac:dyDescent="0.15">
      <c r="A4067">
        <v>4081</v>
      </c>
      <c r="B4067" t="s">
        <v>5199</v>
      </c>
      <c r="C4067" t="s">
        <v>11864</v>
      </c>
      <c r="D4067" t="s">
        <v>418</v>
      </c>
      <c r="E4067" s="2" t="s">
        <v>230</v>
      </c>
      <c r="F4067" t="s">
        <v>13917</v>
      </c>
      <c r="G4067" s="2" t="s">
        <v>7088</v>
      </c>
      <c r="H4067" t="s">
        <v>13553</v>
      </c>
    </row>
    <row r="4068" spans="1:8" x14ac:dyDescent="0.15">
      <c r="A4068">
        <v>4082</v>
      </c>
      <c r="B4068" t="s">
        <v>5200</v>
      </c>
      <c r="C4068" t="s">
        <v>11865</v>
      </c>
      <c r="D4068" t="s">
        <v>418</v>
      </c>
      <c r="E4068" s="2" t="s">
        <v>230</v>
      </c>
      <c r="F4068" t="s">
        <v>13906</v>
      </c>
      <c r="G4068" s="2" t="s">
        <v>7722</v>
      </c>
      <c r="H4068" t="s">
        <v>13553</v>
      </c>
    </row>
    <row r="4069" spans="1:8" x14ac:dyDescent="0.15">
      <c r="A4069">
        <v>4083</v>
      </c>
      <c r="B4069" t="s">
        <v>1528</v>
      </c>
      <c r="C4069" t="s">
        <v>11866</v>
      </c>
      <c r="D4069" t="s">
        <v>418</v>
      </c>
      <c r="E4069" s="2" t="s">
        <v>230</v>
      </c>
      <c r="F4069" t="s">
        <v>13907</v>
      </c>
      <c r="G4069" s="2" t="s">
        <v>7628</v>
      </c>
      <c r="H4069" t="s">
        <v>13553</v>
      </c>
    </row>
    <row r="4070" spans="1:8" x14ac:dyDescent="0.15">
      <c r="A4070">
        <v>4084</v>
      </c>
      <c r="B4070" t="s">
        <v>4137</v>
      </c>
      <c r="C4070" t="s">
        <v>11867</v>
      </c>
      <c r="D4070" t="s">
        <v>418</v>
      </c>
      <c r="E4070" s="2" t="s">
        <v>230</v>
      </c>
      <c r="F4070" t="s">
        <v>13906</v>
      </c>
      <c r="G4070" s="2" t="s">
        <v>6326</v>
      </c>
      <c r="H4070" t="s">
        <v>13553</v>
      </c>
    </row>
    <row r="4071" spans="1:8" x14ac:dyDescent="0.15">
      <c r="A4071">
        <v>4085</v>
      </c>
      <c r="B4071" t="s">
        <v>5201</v>
      </c>
      <c r="C4071" t="s">
        <v>11868</v>
      </c>
      <c r="D4071" t="s">
        <v>418</v>
      </c>
      <c r="E4071" s="2" t="s">
        <v>230</v>
      </c>
      <c r="F4071" t="s">
        <v>13906</v>
      </c>
      <c r="G4071" s="2" t="s">
        <v>6742</v>
      </c>
      <c r="H4071" t="s">
        <v>13553</v>
      </c>
    </row>
    <row r="4072" spans="1:8" x14ac:dyDescent="0.15">
      <c r="A4072">
        <v>4086</v>
      </c>
      <c r="B4072" t="s">
        <v>4138</v>
      </c>
      <c r="C4072" t="s">
        <v>11869</v>
      </c>
      <c r="D4072" t="s">
        <v>418</v>
      </c>
      <c r="E4072" s="2" t="s">
        <v>230</v>
      </c>
      <c r="F4072" t="s">
        <v>13910</v>
      </c>
      <c r="G4072" s="2" t="s">
        <v>6594</v>
      </c>
      <c r="H4072" t="s">
        <v>13553</v>
      </c>
    </row>
    <row r="4073" spans="1:8" x14ac:dyDescent="0.15">
      <c r="A4073">
        <v>4087</v>
      </c>
      <c r="B4073" t="s">
        <v>4139</v>
      </c>
      <c r="C4073" t="s">
        <v>11870</v>
      </c>
      <c r="D4073" t="s">
        <v>418</v>
      </c>
      <c r="E4073" s="2" t="s">
        <v>230</v>
      </c>
      <c r="F4073" t="s">
        <v>13917</v>
      </c>
      <c r="G4073" s="2" t="s">
        <v>7452</v>
      </c>
      <c r="H4073" t="s">
        <v>13553</v>
      </c>
    </row>
    <row r="4074" spans="1:8" x14ac:dyDescent="0.15">
      <c r="A4074">
        <v>4088</v>
      </c>
      <c r="B4074" t="s">
        <v>5202</v>
      </c>
      <c r="C4074" t="s">
        <v>11871</v>
      </c>
      <c r="D4074" t="s">
        <v>418</v>
      </c>
      <c r="E4074" s="2" t="s">
        <v>7855</v>
      </c>
      <c r="F4074" t="s">
        <v>13917</v>
      </c>
      <c r="G4074" s="2" t="s">
        <v>6458</v>
      </c>
      <c r="H4074" t="s">
        <v>13553</v>
      </c>
    </row>
    <row r="4075" spans="1:8" x14ac:dyDescent="0.15">
      <c r="A4075">
        <v>4089</v>
      </c>
      <c r="B4075" t="s">
        <v>5203</v>
      </c>
      <c r="C4075" t="s">
        <v>11872</v>
      </c>
      <c r="D4075" t="s">
        <v>418</v>
      </c>
      <c r="E4075" s="2" t="s">
        <v>7855</v>
      </c>
      <c r="F4075" t="s">
        <v>13921</v>
      </c>
      <c r="G4075" s="2" t="s">
        <v>7715</v>
      </c>
      <c r="H4075" t="s">
        <v>13553</v>
      </c>
    </row>
    <row r="4076" spans="1:8" x14ac:dyDescent="0.15">
      <c r="A4076">
        <v>4090</v>
      </c>
      <c r="B4076" t="s">
        <v>5204</v>
      </c>
      <c r="C4076" t="s">
        <v>11873</v>
      </c>
      <c r="D4076" t="s">
        <v>418</v>
      </c>
      <c r="E4076" s="2" t="s">
        <v>7855</v>
      </c>
      <c r="F4076" t="s">
        <v>13910</v>
      </c>
      <c r="G4076" s="2" t="s">
        <v>7595</v>
      </c>
      <c r="H4076" t="s">
        <v>13553</v>
      </c>
    </row>
    <row r="4077" spans="1:8" x14ac:dyDescent="0.15">
      <c r="A4077">
        <v>4091</v>
      </c>
      <c r="B4077" t="s">
        <v>5205</v>
      </c>
      <c r="C4077" t="s">
        <v>11874</v>
      </c>
      <c r="D4077" t="s">
        <v>418</v>
      </c>
      <c r="E4077" s="2" t="s">
        <v>7855</v>
      </c>
      <c r="F4077" t="s">
        <v>13946</v>
      </c>
      <c r="G4077" s="2" t="s">
        <v>6985</v>
      </c>
      <c r="H4077" t="s">
        <v>13553</v>
      </c>
    </row>
    <row r="4078" spans="1:8" x14ac:dyDescent="0.15">
      <c r="A4078">
        <v>4092</v>
      </c>
      <c r="B4078" t="s">
        <v>5206</v>
      </c>
      <c r="C4078" t="s">
        <v>11875</v>
      </c>
      <c r="D4078" t="s">
        <v>418</v>
      </c>
      <c r="E4078" s="2" t="s">
        <v>7858</v>
      </c>
      <c r="F4078" t="s">
        <v>13906</v>
      </c>
      <c r="G4078" s="2" t="s">
        <v>7415</v>
      </c>
      <c r="H4078" t="s">
        <v>13553</v>
      </c>
    </row>
    <row r="4079" spans="1:8" x14ac:dyDescent="0.15">
      <c r="A4079">
        <v>4093</v>
      </c>
      <c r="B4079" t="s">
        <v>5207</v>
      </c>
      <c r="C4079" t="s">
        <v>11876</v>
      </c>
      <c r="D4079" t="s">
        <v>418</v>
      </c>
      <c r="E4079" s="2" t="s">
        <v>7855</v>
      </c>
      <c r="F4079" t="s">
        <v>13907</v>
      </c>
      <c r="G4079" s="2" t="s">
        <v>7723</v>
      </c>
      <c r="H4079" t="s">
        <v>13553</v>
      </c>
    </row>
    <row r="4080" spans="1:8" x14ac:dyDescent="0.15">
      <c r="A4080">
        <v>4094</v>
      </c>
      <c r="B4080" t="s">
        <v>5208</v>
      </c>
      <c r="C4080" t="s">
        <v>11877</v>
      </c>
      <c r="D4080" t="s">
        <v>418</v>
      </c>
      <c r="E4080" s="2" t="s">
        <v>7855</v>
      </c>
      <c r="F4080" t="s">
        <v>13925</v>
      </c>
      <c r="G4080" s="2" t="s">
        <v>7333</v>
      </c>
      <c r="H4080" t="s">
        <v>13553</v>
      </c>
    </row>
    <row r="4081" spans="1:8" x14ac:dyDescent="0.15">
      <c r="A4081">
        <v>4095</v>
      </c>
      <c r="B4081" t="s">
        <v>5209</v>
      </c>
      <c r="C4081" t="s">
        <v>11878</v>
      </c>
      <c r="D4081" t="s">
        <v>418</v>
      </c>
      <c r="E4081" s="2" t="s">
        <v>7855</v>
      </c>
      <c r="F4081" t="s">
        <v>13906</v>
      </c>
      <c r="G4081" s="2" t="s">
        <v>7384</v>
      </c>
      <c r="H4081" t="s">
        <v>13553</v>
      </c>
    </row>
    <row r="4082" spans="1:8" x14ac:dyDescent="0.15">
      <c r="A4082">
        <v>4096</v>
      </c>
      <c r="B4082" t="s">
        <v>5210</v>
      </c>
      <c r="C4082" t="s">
        <v>11879</v>
      </c>
      <c r="D4082" t="s">
        <v>418</v>
      </c>
      <c r="E4082" s="2" t="s">
        <v>7855</v>
      </c>
      <c r="F4082" t="s">
        <v>13933</v>
      </c>
      <c r="G4082" s="2" t="s">
        <v>6367</v>
      </c>
      <c r="H4082" t="s">
        <v>13553</v>
      </c>
    </row>
    <row r="4083" spans="1:8" x14ac:dyDescent="0.15">
      <c r="A4083">
        <v>4097</v>
      </c>
      <c r="B4083" t="s">
        <v>5211</v>
      </c>
      <c r="C4083" t="s">
        <v>11880</v>
      </c>
      <c r="D4083" t="s">
        <v>418</v>
      </c>
      <c r="E4083" s="2" t="s">
        <v>7855</v>
      </c>
      <c r="F4083" t="s">
        <v>13910</v>
      </c>
      <c r="G4083" s="2" t="s">
        <v>7724</v>
      </c>
      <c r="H4083" t="s">
        <v>13553</v>
      </c>
    </row>
    <row r="4084" spans="1:8" x14ac:dyDescent="0.15">
      <c r="A4084">
        <v>4098</v>
      </c>
      <c r="B4084" t="s">
        <v>5212</v>
      </c>
      <c r="C4084" t="s">
        <v>11881</v>
      </c>
      <c r="D4084" t="s">
        <v>418</v>
      </c>
      <c r="E4084" s="2" t="s">
        <v>7855</v>
      </c>
      <c r="F4084" t="s">
        <v>13911</v>
      </c>
      <c r="G4084" s="2" t="s">
        <v>7251</v>
      </c>
      <c r="H4084" t="s">
        <v>13553</v>
      </c>
    </row>
    <row r="4085" spans="1:8" x14ac:dyDescent="0.15">
      <c r="A4085">
        <v>4099</v>
      </c>
      <c r="B4085" t="s">
        <v>5213</v>
      </c>
      <c r="C4085" t="s">
        <v>11882</v>
      </c>
      <c r="D4085" t="s">
        <v>418</v>
      </c>
      <c r="E4085" s="2" t="s">
        <v>7855</v>
      </c>
      <c r="F4085" t="s">
        <v>13939</v>
      </c>
      <c r="G4085" s="2" t="s">
        <v>6510</v>
      </c>
      <c r="H4085" t="s">
        <v>13553</v>
      </c>
    </row>
    <row r="4086" spans="1:8" x14ac:dyDescent="0.15">
      <c r="A4086">
        <v>4100</v>
      </c>
      <c r="B4086" t="s">
        <v>5214</v>
      </c>
      <c r="C4086" t="s">
        <v>11883</v>
      </c>
      <c r="D4086" t="s">
        <v>418</v>
      </c>
      <c r="E4086" s="2" t="s">
        <v>230</v>
      </c>
      <c r="F4086" t="s">
        <v>13907</v>
      </c>
      <c r="G4086" s="2" t="s">
        <v>7282</v>
      </c>
      <c r="H4086" t="s">
        <v>13553</v>
      </c>
    </row>
    <row r="4087" spans="1:8" x14ac:dyDescent="0.15">
      <c r="A4087">
        <v>4101</v>
      </c>
      <c r="B4087" t="s">
        <v>5215</v>
      </c>
      <c r="C4087" t="s">
        <v>11884</v>
      </c>
      <c r="D4087" t="s">
        <v>418</v>
      </c>
      <c r="E4087" s="2" t="s">
        <v>7861</v>
      </c>
      <c r="F4087" t="s">
        <v>13917</v>
      </c>
      <c r="G4087" s="2" t="s">
        <v>7725</v>
      </c>
      <c r="H4087" t="s">
        <v>13553</v>
      </c>
    </row>
    <row r="4088" spans="1:8" x14ac:dyDescent="0.15">
      <c r="A4088">
        <v>4102</v>
      </c>
      <c r="B4088" t="s">
        <v>2653</v>
      </c>
      <c r="C4088" t="s">
        <v>11885</v>
      </c>
      <c r="D4088" t="s">
        <v>394</v>
      </c>
      <c r="E4088" s="2" t="s">
        <v>231</v>
      </c>
      <c r="F4088" t="s">
        <v>13907</v>
      </c>
      <c r="G4088" s="2" t="s">
        <v>7116</v>
      </c>
      <c r="H4088" t="s">
        <v>13553</v>
      </c>
    </row>
    <row r="4089" spans="1:8" x14ac:dyDescent="0.15">
      <c r="A4089">
        <v>4103</v>
      </c>
      <c r="B4089" t="s">
        <v>5216</v>
      </c>
      <c r="C4089" t="s">
        <v>11886</v>
      </c>
      <c r="D4089" t="s">
        <v>394</v>
      </c>
      <c r="E4089" s="2" t="s">
        <v>230</v>
      </c>
      <c r="F4089" t="s">
        <v>13907</v>
      </c>
      <c r="G4089" s="2" t="s">
        <v>6474</v>
      </c>
      <c r="H4089" t="s">
        <v>13553</v>
      </c>
    </row>
    <row r="4090" spans="1:8" x14ac:dyDescent="0.15">
      <c r="A4090">
        <v>4104</v>
      </c>
      <c r="B4090" t="s">
        <v>5217</v>
      </c>
      <c r="C4090" t="s">
        <v>11887</v>
      </c>
      <c r="D4090" t="s">
        <v>394</v>
      </c>
      <c r="E4090" s="2" t="s">
        <v>231</v>
      </c>
      <c r="F4090" t="s">
        <v>13907</v>
      </c>
      <c r="G4090" s="2" t="s">
        <v>6470</v>
      </c>
      <c r="H4090" t="s">
        <v>13553</v>
      </c>
    </row>
    <row r="4091" spans="1:8" x14ac:dyDescent="0.15">
      <c r="A4091">
        <v>4105</v>
      </c>
      <c r="B4091" t="s">
        <v>5218</v>
      </c>
      <c r="C4091" t="s">
        <v>11888</v>
      </c>
      <c r="D4091" t="s">
        <v>394</v>
      </c>
      <c r="E4091" s="2" t="s">
        <v>230</v>
      </c>
      <c r="F4091" t="s">
        <v>13910</v>
      </c>
      <c r="G4091" s="2" t="s">
        <v>6423</v>
      </c>
      <c r="H4091" t="s">
        <v>13553</v>
      </c>
    </row>
    <row r="4092" spans="1:8" x14ac:dyDescent="0.15">
      <c r="A4092">
        <v>4106</v>
      </c>
      <c r="B4092" t="s">
        <v>5219</v>
      </c>
      <c r="C4092" t="s">
        <v>11889</v>
      </c>
      <c r="D4092" t="s">
        <v>394</v>
      </c>
      <c r="E4092" s="2" t="s">
        <v>230</v>
      </c>
      <c r="F4092" t="s">
        <v>13907</v>
      </c>
      <c r="G4092" s="2" t="s">
        <v>7063</v>
      </c>
      <c r="H4092" t="s">
        <v>13553</v>
      </c>
    </row>
    <row r="4093" spans="1:8" x14ac:dyDescent="0.15">
      <c r="A4093">
        <v>4107</v>
      </c>
      <c r="B4093" t="s">
        <v>5220</v>
      </c>
      <c r="C4093" t="s">
        <v>11890</v>
      </c>
      <c r="D4093" t="s">
        <v>394</v>
      </c>
      <c r="E4093" s="2" t="s">
        <v>230</v>
      </c>
      <c r="F4093" t="s">
        <v>13942</v>
      </c>
      <c r="G4093" s="2" t="s">
        <v>7053</v>
      </c>
      <c r="H4093" t="s">
        <v>13553</v>
      </c>
    </row>
    <row r="4094" spans="1:8" x14ac:dyDescent="0.15">
      <c r="A4094">
        <v>4108</v>
      </c>
      <c r="B4094" t="s">
        <v>5221</v>
      </c>
      <c r="C4094" t="s">
        <v>11891</v>
      </c>
      <c r="D4094" t="s">
        <v>370</v>
      </c>
      <c r="E4094" s="2" t="s">
        <v>231</v>
      </c>
      <c r="F4094" t="s">
        <v>13906</v>
      </c>
      <c r="G4094" s="2" t="s">
        <v>6928</v>
      </c>
      <c r="H4094" t="s">
        <v>13553</v>
      </c>
    </row>
    <row r="4095" spans="1:8" x14ac:dyDescent="0.15">
      <c r="A4095">
        <v>4109</v>
      </c>
      <c r="B4095" t="s">
        <v>5222</v>
      </c>
      <c r="C4095" t="s">
        <v>11892</v>
      </c>
      <c r="D4095" t="s">
        <v>370</v>
      </c>
      <c r="E4095" s="2" t="s">
        <v>230</v>
      </c>
      <c r="F4095" t="s">
        <v>13906</v>
      </c>
      <c r="G4095" s="2" t="s">
        <v>7590</v>
      </c>
      <c r="H4095" t="s">
        <v>13553</v>
      </c>
    </row>
    <row r="4096" spans="1:8" x14ac:dyDescent="0.15">
      <c r="A4096">
        <v>4110</v>
      </c>
      <c r="B4096" t="s">
        <v>5223</v>
      </c>
      <c r="C4096" t="s">
        <v>11893</v>
      </c>
      <c r="D4096" t="s">
        <v>370</v>
      </c>
      <c r="E4096" s="2" t="s">
        <v>230</v>
      </c>
      <c r="F4096" t="s">
        <v>13906</v>
      </c>
      <c r="G4096" s="2" t="s">
        <v>6870</v>
      </c>
      <c r="H4096" t="s">
        <v>13553</v>
      </c>
    </row>
    <row r="4097" spans="1:8" x14ac:dyDescent="0.15">
      <c r="A4097">
        <v>4111</v>
      </c>
      <c r="B4097" t="s">
        <v>5224</v>
      </c>
      <c r="C4097" t="s">
        <v>11894</v>
      </c>
      <c r="D4097" t="s">
        <v>370</v>
      </c>
      <c r="E4097" s="2" t="s">
        <v>230</v>
      </c>
      <c r="F4097" t="s">
        <v>13906</v>
      </c>
      <c r="G4097" s="2" t="s">
        <v>6344</v>
      </c>
      <c r="H4097" t="s">
        <v>13553</v>
      </c>
    </row>
    <row r="4098" spans="1:8" x14ac:dyDescent="0.15">
      <c r="A4098">
        <v>4112</v>
      </c>
      <c r="B4098" t="s">
        <v>5225</v>
      </c>
      <c r="C4098" t="s">
        <v>11895</v>
      </c>
      <c r="D4098" t="s">
        <v>370</v>
      </c>
      <c r="E4098" s="2" t="s">
        <v>230</v>
      </c>
      <c r="F4098" t="s">
        <v>13906</v>
      </c>
      <c r="G4098" s="2" t="s">
        <v>6732</v>
      </c>
      <c r="H4098" t="s">
        <v>13553</v>
      </c>
    </row>
    <row r="4099" spans="1:8" x14ac:dyDescent="0.15">
      <c r="A4099">
        <v>4113</v>
      </c>
      <c r="B4099" t="s">
        <v>5226</v>
      </c>
      <c r="C4099" t="s">
        <v>11896</v>
      </c>
      <c r="D4099" t="s">
        <v>370</v>
      </c>
      <c r="E4099" s="2" t="s">
        <v>230</v>
      </c>
      <c r="F4099" t="s">
        <v>13906</v>
      </c>
      <c r="G4099" s="2" t="s">
        <v>7726</v>
      </c>
      <c r="H4099" t="s">
        <v>13553</v>
      </c>
    </row>
    <row r="4100" spans="1:8" x14ac:dyDescent="0.15">
      <c r="A4100">
        <v>4114</v>
      </c>
      <c r="B4100" t="s">
        <v>5227</v>
      </c>
      <c r="C4100" t="s">
        <v>11897</v>
      </c>
      <c r="D4100" t="s">
        <v>370</v>
      </c>
      <c r="E4100" s="2" t="s">
        <v>230</v>
      </c>
      <c r="F4100" t="s">
        <v>13906</v>
      </c>
      <c r="G4100" s="2" t="s">
        <v>6557</v>
      </c>
      <c r="H4100" t="s">
        <v>13553</v>
      </c>
    </row>
    <row r="4101" spans="1:8" x14ac:dyDescent="0.15">
      <c r="A4101">
        <v>4115</v>
      </c>
      <c r="B4101" t="s">
        <v>5228</v>
      </c>
      <c r="C4101" t="s">
        <v>11898</v>
      </c>
      <c r="D4101" t="s">
        <v>370</v>
      </c>
      <c r="E4101" s="2" t="s">
        <v>230</v>
      </c>
      <c r="F4101" t="s">
        <v>13906</v>
      </c>
      <c r="G4101" s="2" t="s">
        <v>6282</v>
      </c>
      <c r="H4101" t="s">
        <v>13553</v>
      </c>
    </row>
    <row r="4102" spans="1:8" x14ac:dyDescent="0.15">
      <c r="A4102">
        <v>4116</v>
      </c>
      <c r="B4102" t="s">
        <v>5229</v>
      </c>
      <c r="C4102" t="s">
        <v>11899</v>
      </c>
      <c r="D4102" t="s">
        <v>370</v>
      </c>
      <c r="E4102" s="2" t="s">
        <v>230</v>
      </c>
      <c r="F4102" t="s">
        <v>13906</v>
      </c>
      <c r="G4102" s="2" t="s">
        <v>6416</v>
      </c>
      <c r="H4102" t="s">
        <v>13553</v>
      </c>
    </row>
    <row r="4103" spans="1:8" x14ac:dyDescent="0.15">
      <c r="A4103">
        <v>4117</v>
      </c>
      <c r="B4103" t="s">
        <v>5230</v>
      </c>
      <c r="C4103" t="s">
        <v>11900</v>
      </c>
      <c r="D4103" t="s">
        <v>370</v>
      </c>
      <c r="E4103" s="2" t="s">
        <v>230</v>
      </c>
      <c r="F4103" t="s">
        <v>13906</v>
      </c>
      <c r="G4103" s="2" t="s">
        <v>7000</v>
      </c>
      <c r="H4103" t="s">
        <v>13553</v>
      </c>
    </row>
    <row r="4104" spans="1:8" x14ac:dyDescent="0.15">
      <c r="A4104">
        <v>4118</v>
      </c>
      <c r="B4104" t="s">
        <v>5231</v>
      </c>
      <c r="C4104" t="s">
        <v>11901</v>
      </c>
      <c r="D4104" t="s">
        <v>370</v>
      </c>
      <c r="E4104" s="2" t="s">
        <v>230</v>
      </c>
      <c r="F4104" t="s">
        <v>13906</v>
      </c>
      <c r="G4104" s="2" t="s">
        <v>6642</v>
      </c>
      <c r="H4104" t="s">
        <v>13553</v>
      </c>
    </row>
    <row r="4105" spans="1:8" x14ac:dyDescent="0.15">
      <c r="A4105">
        <v>4119</v>
      </c>
      <c r="B4105" t="s">
        <v>5232</v>
      </c>
      <c r="C4105" t="s">
        <v>11902</v>
      </c>
      <c r="D4105" t="s">
        <v>370</v>
      </c>
      <c r="E4105" s="2" t="s">
        <v>230</v>
      </c>
      <c r="F4105" t="s">
        <v>13906</v>
      </c>
      <c r="G4105" s="2" t="s">
        <v>7614</v>
      </c>
      <c r="H4105" t="s">
        <v>13553</v>
      </c>
    </row>
    <row r="4106" spans="1:8" x14ac:dyDescent="0.15">
      <c r="A4106">
        <v>4120</v>
      </c>
      <c r="B4106" t="s">
        <v>5233</v>
      </c>
      <c r="C4106" t="s">
        <v>11903</v>
      </c>
      <c r="D4106" t="s">
        <v>370</v>
      </c>
      <c r="E4106" s="2" t="s">
        <v>230</v>
      </c>
      <c r="F4106" t="s">
        <v>13906</v>
      </c>
      <c r="G4106" s="2" t="s">
        <v>6899</v>
      </c>
      <c r="H4106" t="s">
        <v>13553</v>
      </c>
    </row>
    <row r="4107" spans="1:8" x14ac:dyDescent="0.15">
      <c r="A4107">
        <v>4121</v>
      </c>
      <c r="B4107" t="s">
        <v>5234</v>
      </c>
      <c r="C4107" t="s">
        <v>11904</v>
      </c>
      <c r="D4107" t="s">
        <v>370</v>
      </c>
      <c r="E4107" s="2" t="s">
        <v>230</v>
      </c>
      <c r="F4107" t="s">
        <v>13906</v>
      </c>
      <c r="G4107" s="2" t="s">
        <v>7014</v>
      </c>
      <c r="H4107" t="s">
        <v>13553</v>
      </c>
    </row>
    <row r="4108" spans="1:8" x14ac:dyDescent="0.15">
      <c r="A4108">
        <v>4122</v>
      </c>
      <c r="B4108" t="s">
        <v>5235</v>
      </c>
      <c r="C4108" t="s">
        <v>11905</v>
      </c>
      <c r="D4108" t="s">
        <v>370</v>
      </c>
      <c r="E4108" s="2" t="s">
        <v>230</v>
      </c>
      <c r="F4108" t="s">
        <v>13906</v>
      </c>
      <c r="G4108" s="2" t="s">
        <v>6596</v>
      </c>
      <c r="H4108" t="s">
        <v>13553</v>
      </c>
    </row>
    <row r="4109" spans="1:8" x14ac:dyDescent="0.15">
      <c r="A4109">
        <v>4123</v>
      </c>
      <c r="B4109" t="s">
        <v>5236</v>
      </c>
      <c r="C4109" t="s">
        <v>11906</v>
      </c>
      <c r="D4109" t="s">
        <v>370</v>
      </c>
      <c r="E4109" s="2" t="s">
        <v>230</v>
      </c>
      <c r="F4109" t="s">
        <v>13906</v>
      </c>
      <c r="G4109" s="2" t="s">
        <v>6607</v>
      </c>
      <c r="H4109" t="s">
        <v>13553</v>
      </c>
    </row>
    <row r="4110" spans="1:8" x14ac:dyDescent="0.15">
      <c r="A4110">
        <v>4124</v>
      </c>
      <c r="B4110" t="s">
        <v>5237</v>
      </c>
      <c r="C4110" t="s">
        <v>11907</v>
      </c>
      <c r="D4110" t="s">
        <v>370</v>
      </c>
      <c r="E4110" s="2" t="s">
        <v>230</v>
      </c>
      <c r="F4110" t="s">
        <v>13906</v>
      </c>
      <c r="G4110" s="2" t="s">
        <v>7363</v>
      </c>
      <c r="H4110" t="s">
        <v>13553</v>
      </c>
    </row>
    <row r="4111" spans="1:8" x14ac:dyDescent="0.15">
      <c r="A4111">
        <v>4125</v>
      </c>
      <c r="B4111" t="s">
        <v>5238</v>
      </c>
      <c r="C4111" t="s">
        <v>11908</v>
      </c>
      <c r="D4111" t="s">
        <v>370</v>
      </c>
      <c r="E4111" s="2" t="s">
        <v>230</v>
      </c>
      <c r="F4111" t="s">
        <v>13906</v>
      </c>
      <c r="G4111" s="2" t="s">
        <v>7235</v>
      </c>
      <c r="H4111" t="s">
        <v>13553</v>
      </c>
    </row>
    <row r="4112" spans="1:8" x14ac:dyDescent="0.15">
      <c r="A4112">
        <v>4126</v>
      </c>
      <c r="B4112" t="s">
        <v>5239</v>
      </c>
      <c r="C4112" t="s">
        <v>11909</v>
      </c>
      <c r="D4112" t="s">
        <v>370</v>
      </c>
      <c r="E4112" s="2" t="s">
        <v>230</v>
      </c>
      <c r="F4112" t="s">
        <v>13906</v>
      </c>
      <c r="G4112" s="2" t="s">
        <v>7018</v>
      </c>
      <c r="H4112" t="s">
        <v>13553</v>
      </c>
    </row>
    <row r="4113" spans="1:8" x14ac:dyDescent="0.15">
      <c r="A4113">
        <v>4127</v>
      </c>
      <c r="B4113" t="s">
        <v>5240</v>
      </c>
      <c r="C4113" t="s">
        <v>11910</v>
      </c>
      <c r="D4113" t="s">
        <v>370</v>
      </c>
      <c r="E4113" s="2" t="s">
        <v>230</v>
      </c>
      <c r="F4113" t="s">
        <v>13906</v>
      </c>
      <c r="G4113" s="2" t="s">
        <v>7727</v>
      </c>
      <c r="H4113" t="s">
        <v>13553</v>
      </c>
    </row>
    <row r="4114" spans="1:8" x14ac:dyDescent="0.15">
      <c r="A4114">
        <v>4128</v>
      </c>
      <c r="B4114" t="s">
        <v>2090</v>
      </c>
      <c r="C4114" t="s">
        <v>11911</v>
      </c>
      <c r="D4114" t="s">
        <v>370</v>
      </c>
      <c r="E4114" s="2" t="s">
        <v>232</v>
      </c>
      <c r="F4114" t="s">
        <v>13919</v>
      </c>
      <c r="G4114" s="2" t="s">
        <v>7583</v>
      </c>
      <c r="H4114" t="s">
        <v>13553</v>
      </c>
    </row>
    <row r="4115" spans="1:8" x14ac:dyDescent="0.15">
      <c r="A4115">
        <v>4129</v>
      </c>
      <c r="B4115" t="s">
        <v>3443</v>
      </c>
      <c r="C4115" t="s">
        <v>11912</v>
      </c>
      <c r="D4115" t="s">
        <v>370</v>
      </c>
      <c r="E4115" s="2" t="s">
        <v>231</v>
      </c>
      <c r="F4115" t="s">
        <v>13906</v>
      </c>
      <c r="G4115" s="2" t="s">
        <v>6774</v>
      </c>
      <c r="H4115" t="s">
        <v>13553</v>
      </c>
    </row>
    <row r="4116" spans="1:8" x14ac:dyDescent="0.15">
      <c r="A4116">
        <v>4130</v>
      </c>
      <c r="B4116" t="s">
        <v>3444</v>
      </c>
      <c r="C4116" t="s">
        <v>11913</v>
      </c>
      <c r="D4116" t="s">
        <v>370</v>
      </c>
      <c r="E4116" s="2" t="s">
        <v>231</v>
      </c>
      <c r="F4116" t="s">
        <v>13906</v>
      </c>
      <c r="G4116" s="2" t="s">
        <v>6399</v>
      </c>
      <c r="H4116" t="s">
        <v>13553</v>
      </c>
    </row>
    <row r="4117" spans="1:8" x14ac:dyDescent="0.15">
      <c r="A4117">
        <v>4131</v>
      </c>
      <c r="B4117" t="s">
        <v>2089</v>
      </c>
      <c r="C4117" t="s">
        <v>11914</v>
      </c>
      <c r="D4117" t="s">
        <v>370</v>
      </c>
      <c r="E4117" s="2" t="s">
        <v>232</v>
      </c>
      <c r="F4117" t="s">
        <v>13906</v>
      </c>
      <c r="G4117" s="2" t="s">
        <v>7728</v>
      </c>
      <c r="H4117" t="s">
        <v>13553</v>
      </c>
    </row>
    <row r="4118" spans="1:8" x14ac:dyDescent="0.15">
      <c r="A4118">
        <v>4132</v>
      </c>
      <c r="B4118" t="s">
        <v>5241</v>
      </c>
      <c r="C4118" t="s">
        <v>5241</v>
      </c>
      <c r="D4118" t="s">
        <v>370</v>
      </c>
      <c r="E4118" s="2" t="s">
        <v>231</v>
      </c>
      <c r="F4118" t="s">
        <v>13906</v>
      </c>
      <c r="G4118" s="2" t="s">
        <v>7729</v>
      </c>
      <c r="H4118" t="s">
        <v>13559</v>
      </c>
    </row>
    <row r="4119" spans="1:8" x14ac:dyDescent="0.15">
      <c r="A4119">
        <v>4133</v>
      </c>
      <c r="B4119" t="s">
        <v>2094</v>
      </c>
      <c r="C4119" t="s">
        <v>11915</v>
      </c>
      <c r="D4119" t="s">
        <v>370</v>
      </c>
      <c r="E4119" s="2" t="s">
        <v>232</v>
      </c>
      <c r="F4119" t="s">
        <v>13906</v>
      </c>
      <c r="G4119" s="2" t="s">
        <v>6664</v>
      </c>
      <c r="H4119" t="s">
        <v>13553</v>
      </c>
    </row>
    <row r="4120" spans="1:8" x14ac:dyDescent="0.15">
      <c r="A4120">
        <v>4134</v>
      </c>
      <c r="B4120" t="s">
        <v>3445</v>
      </c>
      <c r="C4120" t="s">
        <v>11916</v>
      </c>
      <c r="D4120" t="s">
        <v>370</v>
      </c>
      <c r="E4120" s="2" t="s">
        <v>231</v>
      </c>
      <c r="F4120" t="s">
        <v>13906</v>
      </c>
      <c r="G4120" s="2" t="s">
        <v>6468</v>
      </c>
      <c r="H4120" t="s">
        <v>13553</v>
      </c>
    </row>
    <row r="4121" spans="1:8" x14ac:dyDescent="0.15">
      <c r="A4121">
        <v>4135</v>
      </c>
      <c r="B4121" t="s">
        <v>3446</v>
      </c>
      <c r="C4121" t="s">
        <v>11917</v>
      </c>
      <c r="D4121" t="s">
        <v>370</v>
      </c>
      <c r="E4121" s="2" t="s">
        <v>232</v>
      </c>
      <c r="F4121" t="s">
        <v>13906</v>
      </c>
      <c r="G4121" s="2" t="s">
        <v>7730</v>
      </c>
      <c r="H4121" t="s">
        <v>13553</v>
      </c>
    </row>
    <row r="4122" spans="1:8" x14ac:dyDescent="0.15">
      <c r="A4122">
        <v>4136</v>
      </c>
      <c r="B4122" t="s">
        <v>2565</v>
      </c>
      <c r="C4122" t="s">
        <v>11918</v>
      </c>
      <c r="D4122" t="s">
        <v>370</v>
      </c>
      <c r="E4122" s="2" t="s">
        <v>232</v>
      </c>
      <c r="F4122" t="s">
        <v>13906</v>
      </c>
      <c r="G4122" s="2" t="s">
        <v>7731</v>
      </c>
      <c r="H4122" t="s">
        <v>13553</v>
      </c>
    </row>
    <row r="4123" spans="1:8" x14ac:dyDescent="0.15">
      <c r="A4123">
        <v>4137</v>
      </c>
      <c r="B4123" t="s">
        <v>3427</v>
      </c>
      <c r="C4123" t="s">
        <v>11919</v>
      </c>
      <c r="D4123" t="s">
        <v>370</v>
      </c>
      <c r="E4123" s="2" t="s">
        <v>231</v>
      </c>
      <c r="F4123" t="s">
        <v>13906</v>
      </c>
      <c r="G4123" s="2" t="s">
        <v>6827</v>
      </c>
      <c r="H4123" t="s">
        <v>13553</v>
      </c>
    </row>
    <row r="4124" spans="1:8" x14ac:dyDescent="0.15">
      <c r="A4124">
        <v>4138</v>
      </c>
      <c r="B4124" t="s">
        <v>3428</v>
      </c>
      <c r="C4124" t="s">
        <v>11920</v>
      </c>
      <c r="D4124" t="s">
        <v>370</v>
      </c>
      <c r="E4124" s="2" t="s">
        <v>231</v>
      </c>
      <c r="F4124" t="s">
        <v>13906</v>
      </c>
      <c r="G4124" s="2" t="s">
        <v>6551</v>
      </c>
      <c r="H4124" t="s">
        <v>13553</v>
      </c>
    </row>
    <row r="4125" spans="1:8" x14ac:dyDescent="0.15">
      <c r="A4125">
        <v>4139</v>
      </c>
      <c r="B4125" t="s">
        <v>2564</v>
      </c>
      <c r="C4125" t="s">
        <v>11921</v>
      </c>
      <c r="D4125" t="s">
        <v>370</v>
      </c>
      <c r="E4125" s="2" t="s">
        <v>232</v>
      </c>
      <c r="F4125" t="s">
        <v>13906</v>
      </c>
      <c r="G4125" s="2" t="s">
        <v>6372</v>
      </c>
      <c r="H4125" t="s">
        <v>13553</v>
      </c>
    </row>
    <row r="4126" spans="1:8" x14ac:dyDescent="0.15">
      <c r="A4126">
        <v>4140</v>
      </c>
      <c r="B4126" t="s">
        <v>3429</v>
      </c>
      <c r="C4126" t="s">
        <v>11922</v>
      </c>
      <c r="D4126" t="s">
        <v>370</v>
      </c>
      <c r="E4126" s="2" t="s">
        <v>232</v>
      </c>
      <c r="F4126" t="s">
        <v>13906</v>
      </c>
      <c r="G4126" s="2" t="s">
        <v>6264</v>
      </c>
      <c r="H4126" t="s">
        <v>13553</v>
      </c>
    </row>
    <row r="4127" spans="1:8" x14ac:dyDescent="0.15">
      <c r="A4127">
        <v>4141</v>
      </c>
      <c r="B4127" t="s">
        <v>2096</v>
      </c>
      <c r="C4127" t="s">
        <v>11923</v>
      </c>
      <c r="D4127" t="s">
        <v>370</v>
      </c>
      <c r="E4127" s="2" t="s">
        <v>232</v>
      </c>
      <c r="F4127" t="s">
        <v>13906</v>
      </c>
      <c r="G4127" s="2" t="s">
        <v>7490</v>
      </c>
      <c r="H4127" t="s">
        <v>13553</v>
      </c>
    </row>
    <row r="4128" spans="1:8" x14ac:dyDescent="0.15">
      <c r="A4128">
        <v>4142</v>
      </c>
      <c r="B4128" t="s">
        <v>2095</v>
      </c>
      <c r="C4128" t="s">
        <v>11924</v>
      </c>
      <c r="D4128" t="s">
        <v>370</v>
      </c>
      <c r="E4128" s="2" t="s">
        <v>232</v>
      </c>
      <c r="F4128" t="s">
        <v>13906</v>
      </c>
      <c r="G4128" s="2" t="s">
        <v>6245</v>
      </c>
      <c r="H4128" t="s">
        <v>13553</v>
      </c>
    </row>
    <row r="4129" spans="1:8" x14ac:dyDescent="0.15">
      <c r="A4129">
        <v>4143</v>
      </c>
      <c r="B4129" t="s">
        <v>2091</v>
      </c>
      <c r="C4129" t="s">
        <v>11925</v>
      </c>
      <c r="D4129" t="s">
        <v>370</v>
      </c>
      <c r="E4129" s="2" t="s">
        <v>232</v>
      </c>
      <c r="F4129" t="s">
        <v>13906</v>
      </c>
      <c r="G4129" s="2" t="s">
        <v>7732</v>
      </c>
      <c r="H4129" t="s">
        <v>13553</v>
      </c>
    </row>
    <row r="4130" spans="1:8" x14ac:dyDescent="0.15">
      <c r="A4130">
        <v>4144</v>
      </c>
      <c r="B4130" t="s">
        <v>2098</v>
      </c>
      <c r="C4130" t="s">
        <v>11926</v>
      </c>
      <c r="D4130" t="s">
        <v>370</v>
      </c>
      <c r="E4130" s="2" t="s">
        <v>231</v>
      </c>
      <c r="F4130" t="s">
        <v>13906</v>
      </c>
      <c r="G4130" s="2" t="s">
        <v>7733</v>
      </c>
      <c r="H4130" t="s">
        <v>13553</v>
      </c>
    </row>
    <row r="4131" spans="1:8" x14ac:dyDescent="0.15">
      <c r="A4131">
        <v>4145</v>
      </c>
      <c r="B4131" t="s">
        <v>3430</v>
      </c>
      <c r="C4131" t="s">
        <v>11927</v>
      </c>
      <c r="D4131" t="s">
        <v>370</v>
      </c>
      <c r="E4131" s="2" t="s">
        <v>231</v>
      </c>
      <c r="F4131" t="s">
        <v>13906</v>
      </c>
      <c r="G4131" s="2" t="s">
        <v>6671</v>
      </c>
      <c r="H4131" t="s">
        <v>13553</v>
      </c>
    </row>
    <row r="4132" spans="1:8" x14ac:dyDescent="0.15">
      <c r="A4132">
        <v>4146</v>
      </c>
      <c r="B4132" t="s">
        <v>3431</v>
      </c>
      <c r="C4132" t="s">
        <v>11928</v>
      </c>
      <c r="D4132" t="s">
        <v>370</v>
      </c>
      <c r="E4132" s="2" t="s">
        <v>231</v>
      </c>
      <c r="F4132" t="s">
        <v>13906</v>
      </c>
      <c r="G4132" s="2" t="s">
        <v>6637</v>
      </c>
      <c r="H4132" t="s">
        <v>13553</v>
      </c>
    </row>
    <row r="4133" spans="1:8" x14ac:dyDescent="0.15">
      <c r="A4133">
        <v>4147</v>
      </c>
      <c r="B4133" t="s">
        <v>5242</v>
      </c>
      <c r="C4133" t="s">
        <v>11929</v>
      </c>
      <c r="D4133" t="s">
        <v>370</v>
      </c>
      <c r="E4133" s="2" t="s">
        <v>232</v>
      </c>
      <c r="F4133" t="s">
        <v>13906</v>
      </c>
      <c r="G4133" s="2" t="s">
        <v>7734</v>
      </c>
      <c r="H4133" t="s">
        <v>13553</v>
      </c>
    </row>
    <row r="4134" spans="1:8" x14ac:dyDescent="0.15">
      <c r="A4134">
        <v>4148</v>
      </c>
      <c r="B4134" t="s">
        <v>3432</v>
      </c>
      <c r="C4134" t="s">
        <v>11930</v>
      </c>
      <c r="D4134" t="s">
        <v>370</v>
      </c>
      <c r="E4134" s="2" t="s">
        <v>231</v>
      </c>
      <c r="F4134" t="s">
        <v>13906</v>
      </c>
      <c r="G4134" s="2" t="s">
        <v>6865</v>
      </c>
      <c r="H4134" t="s">
        <v>13553</v>
      </c>
    </row>
    <row r="4135" spans="1:8" x14ac:dyDescent="0.15">
      <c r="A4135">
        <v>4149</v>
      </c>
      <c r="B4135" t="s">
        <v>5243</v>
      </c>
      <c r="C4135" t="s">
        <v>11931</v>
      </c>
      <c r="D4135" t="s">
        <v>370</v>
      </c>
      <c r="E4135" s="2" t="s">
        <v>232</v>
      </c>
      <c r="F4135" t="s">
        <v>13906</v>
      </c>
      <c r="G4135" s="2" t="s">
        <v>6382</v>
      </c>
      <c r="H4135" t="s">
        <v>13553</v>
      </c>
    </row>
    <row r="4136" spans="1:8" x14ac:dyDescent="0.15">
      <c r="A4136">
        <v>4150</v>
      </c>
      <c r="B4136" t="s">
        <v>2092</v>
      </c>
      <c r="C4136" t="s">
        <v>11932</v>
      </c>
      <c r="D4136" t="s">
        <v>370</v>
      </c>
      <c r="E4136" s="2" t="s">
        <v>232</v>
      </c>
      <c r="F4136" t="s">
        <v>13906</v>
      </c>
      <c r="G4136" s="2" t="s">
        <v>6535</v>
      </c>
      <c r="H4136" t="s">
        <v>13553</v>
      </c>
    </row>
    <row r="4137" spans="1:8" x14ac:dyDescent="0.15">
      <c r="A4137">
        <v>4151</v>
      </c>
      <c r="B4137" t="s">
        <v>2097</v>
      </c>
      <c r="C4137" t="s">
        <v>11933</v>
      </c>
      <c r="D4137" t="s">
        <v>370</v>
      </c>
      <c r="E4137" s="2" t="s">
        <v>232</v>
      </c>
      <c r="F4137" t="s">
        <v>13906</v>
      </c>
      <c r="G4137" s="2" t="s">
        <v>7375</v>
      </c>
      <c r="H4137" t="s">
        <v>13553</v>
      </c>
    </row>
    <row r="4138" spans="1:8" x14ac:dyDescent="0.15">
      <c r="A4138">
        <v>4152</v>
      </c>
      <c r="B4138" t="s">
        <v>3433</v>
      </c>
      <c r="C4138" t="s">
        <v>11934</v>
      </c>
      <c r="D4138" t="s">
        <v>370</v>
      </c>
      <c r="E4138" s="2" t="s">
        <v>231</v>
      </c>
      <c r="F4138" t="s">
        <v>13906</v>
      </c>
      <c r="G4138" s="2" t="s">
        <v>6587</v>
      </c>
      <c r="H4138" t="s">
        <v>13553</v>
      </c>
    </row>
    <row r="4139" spans="1:8" x14ac:dyDescent="0.15">
      <c r="A4139">
        <v>4153</v>
      </c>
      <c r="B4139" t="s">
        <v>3434</v>
      </c>
      <c r="C4139" t="s">
        <v>11935</v>
      </c>
      <c r="D4139" t="s">
        <v>370</v>
      </c>
      <c r="E4139" s="2" t="s">
        <v>231</v>
      </c>
      <c r="F4139" t="s">
        <v>13906</v>
      </c>
      <c r="G4139" s="2" t="s">
        <v>7209</v>
      </c>
      <c r="H4139" t="s">
        <v>13553</v>
      </c>
    </row>
    <row r="4140" spans="1:8" x14ac:dyDescent="0.15">
      <c r="A4140">
        <v>4154</v>
      </c>
      <c r="B4140" t="s">
        <v>3435</v>
      </c>
      <c r="C4140" t="s">
        <v>11936</v>
      </c>
      <c r="D4140" t="s">
        <v>370</v>
      </c>
      <c r="E4140" s="2" t="s">
        <v>231</v>
      </c>
      <c r="F4140" t="s">
        <v>13906</v>
      </c>
      <c r="G4140" s="2" t="s">
        <v>6260</v>
      </c>
      <c r="H4140" t="s">
        <v>13553</v>
      </c>
    </row>
    <row r="4141" spans="1:8" x14ac:dyDescent="0.15">
      <c r="A4141">
        <v>4155</v>
      </c>
      <c r="B4141" t="s">
        <v>3436</v>
      </c>
      <c r="C4141" t="s">
        <v>11937</v>
      </c>
      <c r="D4141" t="s">
        <v>370</v>
      </c>
      <c r="E4141" s="2" t="s">
        <v>232</v>
      </c>
      <c r="F4141" t="s">
        <v>13906</v>
      </c>
      <c r="G4141" s="2" t="s">
        <v>7107</v>
      </c>
      <c r="H4141" t="s">
        <v>13553</v>
      </c>
    </row>
    <row r="4142" spans="1:8" x14ac:dyDescent="0.15">
      <c r="A4142">
        <v>4156</v>
      </c>
      <c r="B4142" t="s">
        <v>3437</v>
      </c>
      <c r="C4142" t="s">
        <v>11938</v>
      </c>
      <c r="D4142" t="s">
        <v>370</v>
      </c>
      <c r="E4142" s="2" t="s">
        <v>231</v>
      </c>
      <c r="F4142" t="s">
        <v>13906</v>
      </c>
      <c r="G4142" s="2" t="s">
        <v>7043</v>
      </c>
      <c r="H4142" t="s">
        <v>13553</v>
      </c>
    </row>
    <row r="4143" spans="1:8" x14ac:dyDescent="0.15">
      <c r="A4143">
        <v>4157</v>
      </c>
      <c r="B4143" t="s">
        <v>3438</v>
      </c>
      <c r="C4143" t="s">
        <v>11939</v>
      </c>
      <c r="D4143" t="s">
        <v>370</v>
      </c>
      <c r="E4143" s="2" t="s">
        <v>231</v>
      </c>
      <c r="F4143" t="s">
        <v>13906</v>
      </c>
      <c r="G4143" s="2" t="s">
        <v>6873</v>
      </c>
      <c r="H4143" t="s">
        <v>13553</v>
      </c>
    </row>
    <row r="4144" spans="1:8" x14ac:dyDescent="0.15">
      <c r="A4144">
        <v>4158</v>
      </c>
      <c r="B4144" t="s">
        <v>3439</v>
      </c>
      <c r="C4144" t="s">
        <v>11940</v>
      </c>
      <c r="D4144" t="s">
        <v>370</v>
      </c>
      <c r="E4144" s="2" t="s">
        <v>231</v>
      </c>
      <c r="F4144" t="s">
        <v>13906</v>
      </c>
      <c r="G4144" s="2" t="s">
        <v>6529</v>
      </c>
      <c r="H4144" t="s">
        <v>13553</v>
      </c>
    </row>
    <row r="4145" spans="1:8" x14ac:dyDescent="0.15">
      <c r="A4145">
        <v>4159</v>
      </c>
      <c r="B4145" t="s">
        <v>2101</v>
      </c>
      <c r="C4145" t="s">
        <v>11941</v>
      </c>
      <c r="D4145" t="s">
        <v>370</v>
      </c>
      <c r="E4145" s="2" t="s">
        <v>232</v>
      </c>
      <c r="F4145" t="s">
        <v>13906</v>
      </c>
      <c r="G4145" s="2" t="s">
        <v>7735</v>
      </c>
      <c r="H4145" t="s">
        <v>13553</v>
      </c>
    </row>
    <row r="4146" spans="1:8" x14ac:dyDescent="0.15">
      <c r="A4146">
        <v>4160</v>
      </c>
      <c r="B4146" t="s">
        <v>3440</v>
      </c>
      <c r="C4146" t="s">
        <v>11942</v>
      </c>
      <c r="D4146" t="s">
        <v>370</v>
      </c>
      <c r="E4146" s="2" t="s">
        <v>231</v>
      </c>
      <c r="F4146" t="s">
        <v>13906</v>
      </c>
      <c r="G4146" s="2" t="s">
        <v>7020</v>
      </c>
      <c r="H4146" t="s">
        <v>13553</v>
      </c>
    </row>
    <row r="4147" spans="1:8" x14ac:dyDescent="0.15">
      <c r="A4147">
        <v>4161</v>
      </c>
      <c r="B4147" t="s">
        <v>2099</v>
      </c>
      <c r="C4147" t="s">
        <v>11943</v>
      </c>
      <c r="D4147" t="s">
        <v>370</v>
      </c>
      <c r="E4147" s="2" t="s">
        <v>232</v>
      </c>
      <c r="F4147" t="s">
        <v>13906</v>
      </c>
      <c r="G4147" s="2" t="s">
        <v>7736</v>
      </c>
      <c r="H4147" t="s">
        <v>13553</v>
      </c>
    </row>
    <row r="4148" spans="1:8" x14ac:dyDescent="0.15">
      <c r="A4148">
        <v>4162</v>
      </c>
      <c r="B4148" t="s">
        <v>3441</v>
      </c>
      <c r="C4148" t="s">
        <v>8054</v>
      </c>
      <c r="D4148" t="s">
        <v>370</v>
      </c>
      <c r="E4148" s="2" t="s">
        <v>231</v>
      </c>
      <c r="F4148" t="s">
        <v>13906</v>
      </c>
      <c r="G4148" s="2" t="s">
        <v>6771</v>
      </c>
      <c r="H4148" t="s">
        <v>13553</v>
      </c>
    </row>
    <row r="4149" spans="1:8" x14ac:dyDescent="0.15">
      <c r="A4149">
        <v>4163</v>
      </c>
      <c r="B4149" t="s">
        <v>3442</v>
      </c>
      <c r="C4149" t="s">
        <v>11944</v>
      </c>
      <c r="D4149" t="s">
        <v>370</v>
      </c>
      <c r="E4149" s="2" t="s">
        <v>231</v>
      </c>
      <c r="F4149" t="s">
        <v>13906</v>
      </c>
      <c r="G4149" s="2" t="s">
        <v>6494</v>
      </c>
      <c r="H4149" t="s">
        <v>13553</v>
      </c>
    </row>
    <row r="4150" spans="1:8" x14ac:dyDescent="0.15">
      <c r="A4150">
        <v>4164</v>
      </c>
      <c r="B4150" t="s">
        <v>2093</v>
      </c>
      <c r="C4150" t="s">
        <v>11945</v>
      </c>
      <c r="D4150" t="s">
        <v>370</v>
      </c>
      <c r="E4150" s="2" t="s">
        <v>232</v>
      </c>
      <c r="F4150" t="s">
        <v>13906</v>
      </c>
      <c r="G4150" s="2" t="s">
        <v>6578</v>
      </c>
      <c r="H4150" t="s">
        <v>13553</v>
      </c>
    </row>
    <row r="4151" spans="1:8" x14ac:dyDescent="0.15">
      <c r="A4151">
        <v>4165</v>
      </c>
      <c r="B4151" t="s">
        <v>2100</v>
      </c>
      <c r="C4151" t="s">
        <v>11946</v>
      </c>
      <c r="D4151" t="s">
        <v>370</v>
      </c>
      <c r="E4151" s="2" t="s">
        <v>232</v>
      </c>
      <c r="F4151" t="s">
        <v>13906</v>
      </c>
      <c r="G4151" s="2" t="s">
        <v>7737</v>
      </c>
      <c r="H4151" t="s">
        <v>13553</v>
      </c>
    </row>
    <row r="4152" spans="1:8" x14ac:dyDescent="0.15">
      <c r="A4152">
        <v>4166</v>
      </c>
      <c r="B4152" t="s">
        <v>4069</v>
      </c>
      <c r="C4152" t="s">
        <v>11947</v>
      </c>
      <c r="D4152" t="s">
        <v>370</v>
      </c>
      <c r="E4152" s="2" t="s">
        <v>232</v>
      </c>
      <c r="F4152" t="s">
        <v>13906</v>
      </c>
      <c r="G4152" s="2" t="s">
        <v>7355</v>
      </c>
      <c r="H4152" t="s">
        <v>13553</v>
      </c>
    </row>
    <row r="4153" spans="1:8" x14ac:dyDescent="0.15">
      <c r="A4153">
        <v>4167</v>
      </c>
      <c r="B4153" t="s">
        <v>4070</v>
      </c>
      <c r="C4153" t="s">
        <v>11948</v>
      </c>
      <c r="D4153" t="s">
        <v>370</v>
      </c>
      <c r="E4153" s="2" t="s">
        <v>230</v>
      </c>
      <c r="F4153" t="s">
        <v>13906</v>
      </c>
      <c r="G4153" s="2" t="s">
        <v>6833</v>
      </c>
      <c r="H4153" t="s">
        <v>13553</v>
      </c>
    </row>
    <row r="4154" spans="1:8" x14ac:dyDescent="0.15">
      <c r="A4154">
        <v>4168</v>
      </c>
      <c r="B4154" t="s">
        <v>4071</v>
      </c>
      <c r="C4154" t="s">
        <v>11949</v>
      </c>
      <c r="D4154" t="s">
        <v>370</v>
      </c>
      <c r="E4154" s="2" t="s">
        <v>230</v>
      </c>
      <c r="F4154" t="s">
        <v>13906</v>
      </c>
      <c r="G4154" s="2" t="s">
        <v>6741</v>
      </c>
      <c r="H4154" t="s">
        <v>13553</v>
      </c>
    </row>
    <row r="4155" spans="1:8" x14ac:dyDescent="0.15">
      <c r="A4155">
        <v>4169</v>
      </c>
      <c r="B4155" t="s">
        <v>4072</v>
      </c>
      <c r="C4155" t="s">
        <v>11950</v>
      </c>
      <c r="D4155" t="s">
        <v>370</v>
      </c>
      <c r="E4155" s="2" t="s">
        <v>230</v>
      </c>
      <c r="F4155" t="s">
        <v>13906</v>
      </c>
      <c r="G4155" s="2" t="s">
        <v>6345</v>
      </c>
      <c r="H4155" t="s">
        <v>13553</v>
      </c>
    </row>
    <row r="4156" spans="1:8" x14ac:dyDescent="0.15">
      <c r="A4156">
        <v>4170</v>
      </c>
      <c r="B4156" t="s">
        <v>5244</v>
      </c>
      <c r="C4156" t="s">
        <v>11951</v>
      </c>
      <c r="D4156" t="s">
        <v>370</v>
      </c>
      <c r="E4156" s="2" t="s">
        <v>230</v>
      </c>
      <c r="F4156" t="s">
        <v>13906</v>
      </c>
      <c r="G4156" s="2" t="s">
        <v>6492</v>
      </c>
      <c r="H4156" t="s">
        <v>13553</v>
      </c>
    </row>
    <row r="4157" spans="1:8" x14ac:dyDescent="0.15">
      <c r="A4157">
        <v>4171</v>
      </c>
      <c r="B4157" t="s">
        <v>5245</v>
      </c>
      <c r="C4157" t="s">
        <v>11952</v>
      </c>
      <c r="D4157" t="s">
        <v>370</v>
      </c>
      <c r="E4157" s="2" t="s">
        <v>230</v>
      </c>
      <c r="F4157" t="s">
        <v>13906</v>
      </c>
      <c r="G4157" s="2" t="s">
        <v>7738</v>
      </c>
      <c r="H4157" t="s">
        <v>13553</v>
      </c>
    </row>
    <row r="4158" spans="1:8" x14ac:dyDescent="0.15">
      <c r="A4158">
        <v>4172</v>
      </c>
      <c r="B4158" t="s">
        <v>5246</v>
      </c>
      <c r="C4158" t="s">
        <v>11953</v>
      </c>
      <c r="D4158" t="s">
        <v>370</v>
      </c>
      <c r="E4158" s="2" t="s">
        <v>231</v>
      </c>
      <c r="F4158" t="s">
        <v>13906</v>
      </c>
      <c r="G4158" s="2" t="s">
        <v>6370</v>
      </c>
      <c r="H4158" t="s">
        <v>13553</v>
      </c>
    </row>
    <row r="4159" spans="1:8" x14ac:dyDescent="0.15">
      <c r="A4159">
        <v>4173</v>
      </c>
      <c r="B4159" t="s">
        <v>5247</v>
      </c>
      <c r="C4159" t="s">
        <v>11954</v>
      </c>
      <c r="D4159" t="s">
        <v>370</v>
      </c>
      <c r="E4159" s="2" t="s">
        <v>232</v>
      </c>
      <c r="F4159" t="s">
        <v>13906</v>
      </c>
      <c r="G4159" s="2" t="s">
        <v>7349</v>
      </c>
      <c r="H4159" t="s">
        <v>13553</v>
      </c>
    </row>
    <row r="4160" spans="1:8" x14ac:dyDescent="0.15">
      <c r="A4160">
        <v>4174</v>
      </c>
      <c r="B4160" t="s">
        <v>5248</v>
      </c>
      <c r="C4160" t="s">
        <v>11955</v>
      </c>
      <c r="D4160" t="s">
        <v>370</v>
      </c>
      <c r="E4160" s="2" t="s">
        <v>231</v>
      </c>
      <c r="F4160" t="s">
        <v>13906</v>
      </c>
      <c r="G4160" s="2" t="s">
        <v>6764</v>
      </c>
      <c r="H4160" t="s">
        <v>13553</v>
      </c>
    </row>
    <row r="4161" spans="1:8" x14ac:dyDescent="0.15">
      <c r="A4161">
        <v>4175</v>
      </c>
      <c r="B4161" t="s">
        <v>5249</v>
      </c>
      <c r="C4161" t="s">
        <v>11956</v>
      </c>
      <c r="D4161" t="s">
        <v>370</v>
      </c>
      <c r="E4161" s="2" t="s">
        <v>230</v>
      </c>
      <c r="F4161" t="s">
        <v>13906</v>
      </c>
      <c r="G4161" s="2" t="s">
        <v>6561</v>
      </c>
      <c r="H4161" t="s">
        <v>13553</v>
      </c>
    </row>
    <row r="4162" spans="1:8" x14ac:dyDescent="0.15">
      <c r="A4162">
        <v>4176</v>
      </c>
      <c r="B4162" t="s">
        <v>5250</v>
      </c>
      <c r="C4162" t="s">
        <v>11957</v>
      </c>
      <c r="D4162" t="s">
        <v>370</v>
      </c>
      <c r="E4162" s="2" t="s">
        <v>232</v>
      </c>
      <c r="F4162" t="s">
        <v>13906</v>
      </c>
      <c r="G4162" s="2" t="s">
        <v>7436</v>
      </c>
      <c r="H4162" t="s">
        <v>13553</v>
      </c>
    </row>
    <row r="4163" spans="1:8" x14ac:dyDescent="0.15">
      <c r="A4163">
        <v>4177</v>
      </c>
      <c r="B4163" t="s">
        <v>5251</v>
      </c>
      <c r="C4163" t="s">
        <v>11958</v>
      </c>
      <c r="D4163" t="s">
        <v>370</v>
      </c>
      <c r="E4163" s="2" t="s">
        <v>231</v>
      </c>
      <c r="F4163" t="s">
        <v>13906</v>
      </c>
      <c r="G4163" s="2" t="s">
        <v>7581</v>
      </c>
      <c r="H4163" t="s">
        <v>13553</v>
      </c>
    </row>
    <row r="4164" spans="1:8" x14ac:dyDescent="0.15">
      <c r="A4164">
        <v>4178</v>
      </c>
      <c r="B4164" t="s">
        <v>5252</v>
      </c>
      <c r="C4164" t="s">
        <v>11959</v>
      </c>
      <c r="D4164" t="s">
        <v>370</v>
      </c>
      <c r="E4164" s="2" t="s">
        <v>231</v>
      </c>
      <c r="F4164" t="s">
        <v>13906</v>
      </c>
      <c r="G4164" s="2" t="s">
        <v>6669</v>
      </c>
      <c r="H4164" t="s">
        <v>13553</v>
      </c>
    </row>
    <row r="4165" spans="1:8" x14ac:dyDescent="0.15">
      <c r="A4165">
        <v>4179</v>
      </c>
      <c r="B4165" t="s">
        <v>5253</v>
      </c>
      <c r="C4165" t="s">
        <v>11960</v>
      </c>
      <c r="D4165" t="s">
        <v>433</v>
      </c>
      <c r="E4165" s="2" t="s">
        <v>230</v>
      </c>
      <c r="F4165" t="s">
        <v>13921</v>
      </c>
      <c r="G4165" s="2" t="s">
        <v>7380</v>
      </c>
      <c r="H4165" t="s">
        <v>13553</v>
      </c>
    </row>
    <row r="4166" spans="1:8" x14ac:dyDescent="0.15">
      <c r="A4166">
        <v>4180</v>
      </c>
      <c r="B4166" t="s">
        <v>5254</v>
      </c>
      <c r="C4166" t="s">
        <v>11961</v>
      </c>
      <c r="D4166" t="s">
        <v>13583</v>
      </c>
      <c r="E4166" s="2" t="s">
        <v>70</v>
      </c>
      <c r="F4166" t="s">
        <v>13906</v>
      </c>
      <c r="G4166" s="2" t="s">
        <v>6565</v>
      </c>
      <c r="H4166" t="s">
        <v>13553</v>
      </c>
    </row>
    <row r="4167" spans="1:8" x14ac:dyDescent="0.15">
      <c r="A4167">
        <v>4181</v>
      </c>
      <c r="B4167" t="s">
        <v>3575</v>
      </c>
      <c r="C4167" t="s">
        <v>11962</v>
      </c>
      <c r="D4167" t="s">
        <v>433</v>
      </c>
      <c r="E4167" s="2" t="s">
        <v>231</v>
      </c>
      <c r="F4167" t="s">
        <v>13917</v>
      </c>
      <c r="G4167" s="2" t="s">
        <v>6860</v>
      </c>
      <c r="H4167" t="s">
        <v>13553</v>
      </c>
    </row>
    <row r="4168" spans="1:8" x14ac:dyDescent="0.15">
      <c r="A4168">
        <v>4182</v>
      </c>
      <c r="B4168" t="s">
        <v>4173</v>
      </c>
      <c r="C4168" t="s">
        <v>11963</v>
      </c>
      <c r="D4168" t="s">
        <v>433</v>
      </c>
      <c r="E4168" s="2" t="s">
        <v>230</v>
      </c>
      <c r="F4168" t="s">
        <v>13906</v>
      </c>
      <c r="G4168" s="2" t="s">
        <v>7093</v>
      </c>
      <c r="H4168" t="s">
        <v>13553</v>
      </c>
    </row>
    <row r="4169" spans="1:8" x14ac:dyDescent="0.15">
      <c r="A4169">
        <v>4183</v>
      </c>
      <c r="B4169" t="s">
        <v>3574</v>
      </c>
      <c r="C4169" t="s">
        <v>11964</v>
      </c>
      <c r="D4169" t="s">
        <v>433</v>
      </c>
      <c r="E4169" s="2" t="s">
        <v>231</v>
      </c>
      <c r="F4169" t="s">
        <v>13907</v>
      </c>
      <c r="G4169" s="2" t="s">
        <v>6619</v>
      </c>
      <c r="H4169" t="s">
        <v>13553</v>
      </c>
    </row>
    <row r="4170" spans="1:8" x14ac:dyDescent="0.15">
      <c r="A4170">
        <v>4184</v>
      </c>
      <c r="B4170" t="s">
        <v>4175</v>
      </c>
      <c r="C4170" t="s">
        <v>11965</v>
      </c>
      <c r="D4170" t="s">
        <v>433</v>
      </c>
      <c r="E4170" s="2" t="s">
        <v>230</v>
      </c>
      <c r="F4170" t="s">
        <v>13942</v>
      </c>
      <c r="G4170" s="2" t="s">
        <v>7235</v>
      </c>
      <c r="H4170" t="s">
        <v>13553</v>
      </c>
    </row>
    <row r="4171" spans="1:8" x14ac:dyDescent="0.15">
      <c r="A4171">
        <v>4185</v>
      </c>
      <c r="B4171" t="s">
        <v>3576</v>
      </c>
      <c r="C4171" t="s">
        <v>11966</v>
      </c>
      <c r="D4171" t="s">
        <v>433</v>
      </c>
      <c r="E4171" s="2" t="s">
        <v>231</v>
      </c>
      <c r="F4171" t="s">
        <v>13910</v>
      </c>
      <c r="G4171" s="2" t="s">
        <v>7196</v>
      </c>
      <c r="H4171" t="s">
        <v>13553</v>
      </c>
    </row>
    <row r="4172" spans="1:8" x14ac:dyDescent="0.15">
      <c r="A4172">
        <v>4186</v>
      </c>
      <c r="B4172" t="s">
        <v>4174</v>
      </c>
      <c r="C4172" t="s">
        <v>11967</v>
      </c>
      <c r="D4172" t="s">
        <v>433</v>
      </c>
      <c r="E4172" s="2" t="s">
        <v>230</v>
      </c>
      <c r="F4172" t="s">
        <v>13906</v>
      </c>
      <c r="G4172" s="2" t="s">
        <v>7025</v>
      </c>
      <c r="H4172" t="s">
        <v>13553</v>
      </c>
    </row>
    <row r="4173" spans="1:8" x14ac:dyDescent="0.15">
      <c r="A4173">
        <v>4187</v>
      </c>
      <c r="B4173" t="s">
        <v>5255</v>
      </c>
      <c r="C4173" t="s">
        <v>11968</v>
      </c>
      <c r="D4173" t="s">
        <v>433</v>
      </c>
      <c r="E4173" s="2" t="s">
        <v>230</v>
      </c>
      <c r="F4173" t="s">
        <v>13906</v>
      </c>
      <c r="G4173" s="2" t="s">
        <v>7182</v>
      </c>
      <c r="H4173" t="s">
        <v>13553</v>
      </c>
    </row>
    <row r="4174" spans="1:8" x14ac:dyDescent="0.15">
      <c r="A4174">
        <v>4188</v>
      </c>
      <c r="B4174" t="s">
        <v>1471</v>
      </c>
      <c r="C4174" t="s">
        <v>11969</v>
      </c>
      <c r="D4174" t="s">
        <v>403</v>
      </c>
      <c r="E4174" s="2" t="s">
        <v>231</v>
      </c>
      <c r="F4174" t="s">
        <v>13917</v>
      </c>
      <c r="G4174" s="2" t="s">
        <v>7401</v>
      </c>
      <c r="H4174" t="s">
        <v>13553</v>
      </c>
    </row>
    <row r="4175" spans="1:8" x14ac:dyDescent="0.15">
      <c r="A4175">
        <v>4189</v>
      </c>
      <c r="B4175" t="s">
        <v>1472</v>
      </c>
      <c r="C4175" t="s">
        <v>11970</v>
      </c>
      <c r="D4175" t="s">
        <v>403</v>
      </c>
      <c r="E4175" s="2" t="s">
        <v>231</v>
      </c>
      <c r="F4175" t="s">
        <v>13917</v>
      </c>
      <c r="G4175" s="2" t="s">
        <v>7368</v>
      </c>
      <c r="H4175" t="s">
        <v>13553</v>
      </c>
    </row>
    <row r="4176" spans="1:8" x14ac:dyDescent="0.15">
      <c r="A4176">
        <v>4190</v>
      </c>
      <c r="B4176" t="s">
        <v>1473</v>
      </c>
      <c r="C4176" t="s">
        <v>11971</v>
      </c>
      <c r="D4176" t="s">
        <v>403</v>
      </c>
      <c r="E4176" s="2" t="s">
        <v>231</v>
      </c>
      <c r="F4176" t="s">
        <v>13917</v>
      </c>
      <c r="G4176" s="2" t="s">
        <v>6463</v>
      </c>
      <c r="H4176" t="s">
        <v>13553</v>
      </c>
    </row>
    <row r="4177" spans="1:8" x14ac:dyDescent="0.15">
      <c r="A4177">
        <v>4191</v>
      </c>
      <c r="B4177" t="s">
        <v>1474</v>
      </c>
      <c r="C4177" t="s">
        <v>11972</v>
      </c>
      <c r="D4177" t="s">
        <v>403</v>
      </c>
      <c r="E4177" s="2" t="s">
        <v>231</v>
      </c>
      <c r="F4177" t="s">
        <v>13917</v>
      </c>
      <c r="G4177" s="2" t="s">
        <v>6465</v>
      </c>
      <c r="H4177" t="s">
        <v>13553</v>
      </c>
    </row>
    <row r="4178" spans="1:8" x14ac:dyDescent="0.15">
      <c r="A4178">
        <v>4192</v>
      </c>
      <c r="B4178" t="s">
        <v>3136</v>
      </c>
      <c r="C4178" t="s">
        <v>11973</v>
      </c>
      <c r="D4178" t="s">
        <v>403</v>
      </c>
      <c r="E4178" s="2" t="s">
        <v>230</v>
      </c>
      <c r="F4178" t="s">
        <v>13917</v>
      </c>
      <c r="G4178" s="2" t="s">
        <v>7693</v>
      </c>
      <c r="H4178" t="s">
        <v>13553</v>
      </c>
    </row>
    <row r="4179" spans="1:8" x14ac:dyDescent="0.15">
      <c r="A4179">
        <v>4193</v>
      </c>
      <c r="B4179" t="s">
        <v>3137</v>
      </c>
      <c r="C4179" t="s">
        <v>11974</v>
      </c>
      <c r="D4179" t="s">
        <v>403</v>
      </c>
      <c r="E4179" s="2" t="s">
        <v>230</v>
      </c>
      <c r="F4179" t="s">
        <v>13917</v>
      </c>
      <c r="G4179" s="2" t="s">
        <v>7020</v>
      </c>
      <c r="H4179" t="s">
        <v>13553</v>
      </c>
    </row>
    <row r="4180" spans="1:8" x14ac:dyDescent="0.15">
      <c r="A4180">
        <v>4194</v>
      </c>
      <c r="B4180" t="s">
        <v>5256</v>
      </c>
      <c r="C4180" t="s">
        <v>11975</v>
      </c>
      <c r="D4180" t="s">
        <v>403</v>
      </c>
      <c r="E4180" s="2" t="s">
        <v>7855</v>
      </c>
      <c r="F4180" t="s">
        <v>13917</v>
      </c>
      <c r="G4180" s="2" t="s">
        <v>6967</v>
      </c>
      <c r="H4180" t="s">
        <v>13553</v>
      </c>
    </row>
    <row r="4181" spans="1:8" x14ac:dyDescent="0.15">
      <c r="A4181">
        <v>4195</v>
      </c>
      <c r="B4181" t="s">
        <v>5257</v>
      </c>
      <c r="C4181" t="s">
        <v>11976</v>
      </c>
      <c r="D4181" t="s">
        <v>403</v>
      </c>
      <c r="E4181" s="2" t="s">
        <v>7855</v>
      </c>
      <c r="F4181" t="s">
        <v>13917</v>
      </c>
      <c r="G4181" s="2" t="s">
        <v>6973</v>
      </c>
      <c r="H4181" t="s">
        <v>13553</v>
      </c>
    </row>
    <row r="4182" spans="1:8" x14ac:dyDescent="0.15">
      <c r="A4182">
        <v>4196</v>
      </c>
      <c r="B4182" t="s">
        <v>5258</v>
      </c>
      <c r="C4182" t="s">
        <v>11977</v>
      </c>
      <c r="D4182" t="s">
        <v>403</v>
      </c>
      <c r="E4182" s="2" t="s">
        <v>7855</v>
      </c>
      <c r="F4182" t="s">
        <v>13917</v>
      </c>
      <c r="G4182" s="2" t="s">
        <v>7291</v>
      </c>
      <c r="H4182" t="s">
        <v>13553</v>
      </c>
    </row>
    <row r="4183" spans="1:8" x14ac:dyDescent="0.15">
      <c r="A4183">
        <v>4197</v>
      </c>
      <c r="B4183" t="s">
        <v>5259</v>
      </c>
      <c r="C4183" t="s">
        <v>11978</v>
      </c>
      <c r="D4183" t="s">
        <v>403</v>
      </c>
      <c r="E4183" s="2" t="s">
        <v>7855</v>
      </c>
      <c r="F4183" t="s">
        <v>13917</v>
      </c>
      <c r="G4183" s="2" t="s">
        <v>7012</v>
      </c>
      <c r="H4183" t="s">
        <v>13553</v>
      </c>
    </row>
    <row r="4184" spans="1:8" x14ac:dyDescent="0.15">
      <c r="A4184">
        <v>4198</v>
      </c>
      <c r="B4184" t="s">
        <v>5260</v>
      </c>
      <c r="C4184" t="s">
        <v>11979</v>
      </c>
      <c r="D4184" t="s">
        <v>403</v>
      </c>
      <c r="E4184" s="2" t="s">
        <v>7855</v>
      </c>
      <c r="F4184" t="s">
        <v>13917</v>
      </c>
      <c r="G4184" s="2" t="s">
        <v>6426</v>
      </c>
      <c r="H4184" t="s">
        <v>13553</v>
      </c>
    </row>
    <row r="4185" spans="1:8" x14ac:dyDescent="0.15">
      <c r="A4185">
        <v>4199</v>
      </c>
      <c r="B4185" t="s">
        <v>5261</v>
      </c>
      <c r="C4185" t="s">
        <v>11980</v>
      </c>
      <c r="D4185" t="s">
        <v>13584</v>
      </c>
      <c r="E4185" s="2" t="s">
        <v>70</v>
      </c>
      <c r="F4185" t="s">
        <v>13909</v>
      </c>
      <c r="G4185" s="2" t="s">
        <v>7739</v>
      </c>
      <c r="H4185" t="s">
        <v>13553</v>
      </c>
    </row>
    <row r="4186" spans="1:8" x14ac:dyDescent="0.15">
      <c r="A4186">
        <v>4200</v>
      </c>
      <c r="B4186" t="s">
        <v>5262</v>
      </c>
      <c r="C4186" t="s">
        <v>11981</v>
      </c>
      <c r="D4186" t="s">
        <v>13584</v>
      </c>
      <c r="E4186" s="2" t="s">
        <v>70</v>
      </c>
      <c r="F4186" t="s">
        <v>13909</v>
      </c>
      <c r="G4186" s="2" t="s">
        <v>7740</v>
      </c>
      <c r="H4186" t="s">
        <v>13553</v>
      </c>
    </row>
    <row r="4187" spans="1:8" x14ac:dyDescent="0.15">
      <c r="A4187">
        <v>4201</v>
      </c>
      <c r="B4187" t="s">
        <v>1744</v>
      </c>
      <c r="C4187" t="s">
        <v>11982</v>
      </c>
      <c r="D4187" t="s">
        <v>358</v>
      </c>
      <c r="E4187" s="2" t="s">
        <v>232</v>
      </c>
      <c r="F4187" t="s">
        <v>13909</v>
      </c>
      <c r="G4187" s="2" t="s">
        <v>7644</v>
      </c>
      <c r="H4187" t="s">
        <v>13553</v>
      </c>
    </row>
    <row r="4188" spans="1:8" x14ac:dyDescent="0.15">
      <c r="A4188">
        <v>4202</v>
      </c>
      <c r="B4188" t="s">
        <v>1745</v>
      </c>
      <c r="C4188" t="s">
        <v>11983</v>
      </c>
      <c r="D4188" t="s">
        <v>358</v>
      </c>
      <c r="E4188" s="2" t="s">
        <v>232</v>
      </c>
      <c r="F4188" t="s">
        <v>13909</v>
      </c>
      <c r="G4188" s="2" t="s">
        <v>7402</v>
      </c>
      <c r="H4188" t="s">
        <v>13553</v>
      </c>
    </row>
    <row r="4189" spans="1:8" x14ac:dyDescent="0.15">
      <c r="A4189">
        <v>4203</v>
      </c>
      <c r="B4189" t="s">
        <v>1746</v>
      </c>
      <c r="C4189" t="s">
        <v>11984</v>
      </c>
      <c r="D4189" t="s">
        <v>358</v>
      </c>
      <c r="E4189" s="2" t="s">
        <v>232</v>
      </c>
      <c r="F4189" t="s">
        <v>13909</v>
      </c>
      <c r="G4189" s="2" t="s">
        <v>6283</v>
      </c>
      <c r="H4189" t="s">
        <v>13553</v>
      </c>
    </row>
    <row r="4190" spans="1:8" x14ac:dyDescent="0.15">
      <c r="A4190">
        <v>4204</v>
      </c>
      <c r="B4190" t="s">
        <v>3114</v>
      </c>
      <c r="C4190" t="s">
        <v>11985</v>
      </c>
      <c r="D4190" t="s">
        <v>358</v>
      </c>
      <c r="E4190" s="2" t="s">
        <v>232</v>
      </c>
      <c r="F4190" t="s">
        <v>13909</v>
      </c>
      <c r="G4190" s="2" t="s">
        <v>7378</v>
      </c>
      <c r="H4190" t="s">
        <v>13553</v>
      </c>
    </row>
    <row r="4191" spans="1:8" x14ac:dyDescent="0.15">
      <c r="A4191">
        <v>4205</v>
      </c>
      <c r="B4191" t="s">
        <v>2545</v>
      </c>
      <c r="C4191" t="s">
        <v>11986</v>
      </c>
      <c r="D4191" t="s">
        <v>358</v>
      </c>
      <c r="E4191" s="2" t="s">
        <v>231</v>
      </c>
      <c r="F4191" t="s">
        <v>13927</v>
      </c>
      <c r="G4191" s="2" t="s">
        <v>7321</v>
      </c>
      <c r="H4191" t="s">
        <v>13553</v>
      </c>
    </row>
    <row r="4192" spans="1:8" x14ac:dyDescent="0.15">
      <c r="A4192">
        <v>4206</v>
      </c>
      <c r="B4192" t="s">
        <v>2546</v>
      </c>
      <c r="C4192" t="s">
        <v>11987</v>
      </c>
      <c r="D4192" t="s">
        <v>358</v>
      </c>
      <c r="E4192" s="2" t="s">
        <v>231</v>
      </c>
      <c r="F4192" t="s">
        <v>13909</v>
      </c>
      <c r="G4192" s="2" t="s">
        <v>6587</v>
      </c>
      <c r="H4192" t="s">
        <v>13553</v>
      </c>
    </row>
    <row r="4193" spans="1:8" x14ac:dyDescent="0.15">
      <c r="A4193">
        <v>4207</v>
      </c>
      <c r="B4193" t="s">
        <v>2547</v>
      </c>
      <c r="C4193" t="s">
        <v>11988</v>
      </c>
      <c r="D4193" t="s">
        <v>358</v>
      </c>
      <c r="E4193" s="2" t="s">
        <v>231</v>
      </c>
      <c r="F4193" t="s">
        <v>13909</v>
      </c>
      <c r="G4193" s="2" t="s">
        <v>7360</v>
      </c>
      <c r="H4193" t="s">
        <v>13553</v>
      </c>
    </row>
    <row r="4194" spans="1:8" x14ac:dyDescent="0.15">
      <c r="A4194">
        <v>4208</v>
      </c>
      <c r="B4194" t="s">
        <v>3115</v>
      </c>
      <c r="C4194" t="s">
        <v>11989</v>
      </c>
      <c r="D4194" t="s">
        <v>358</v>
      </c>
      <c r="E4194" s="2" t="s">
        <v>231</v>
      </c>
      <c r="F4194" t="s">
        <v>13909</v>
      </c>
      <c r="G4194" s="2" t="s">
        <v>6725</v>
      </c>
      <c r="H4194" t="s">
        <v>13553</v>
      </c>
    </row>
    <row r="4195" spans="1:8" x14ac:dyDescent="0.15">
      <c r="A4195">
        <v>4209</v>
      </c>
      <c r="B4195" t="s">
        <v>3116</v>
      </c>
      <c r="C4195" t="s">
        <v>11990</v>
      </c>
      <c r="D4195" t="s">
        <v>358</v>
      </c>
      <c r="E4195" s="2" t="s">
        <v>231</v>
      </c>
      <c r="F4195" t="s">
        <v>13909</v>
      </c>
      <c r="G4195" s="2" t="s">
        <v>7741</v>
      </c>
      <c r="H4195" t="s">
        <v>13553</v>
      </c>
    </row>
    <row r="4196" spans="1:8" x14ac:dyDescent="0.15">
      <c r="A4196">
        <v>4210</v>
      </c>
      <c r="B4196" t="s">
        <v>4021</v>
      </c>
      <c r="C4196" t="s">
        <v>11991</v>
      </c>
      <c r="D4196" t="s">
        <v>358</v>
      </c>
      <c r="E4196" s="2" t="s">
        <v>230</v>
      </c>
      <c r="F4196" t="s">
        <v>13909</v>
      </c>
      <c r="G4196" s="2" t="s">
        <v>7238</v>
      </c>
      <c r="H4196" t="s">
        <v>13553</v>
      </c>
    </row>
    <row r="4197" spans="1:8" x14ac:dyDescent="0.15">
      <c r="A4197">
        <v>4211</v>
      </c>
      <c r="B4197" t="s">
        <v>4022</v>
      </c>
      <c r="C4197" t="s">
        <v>11992</v>
      </c>
      <c r="D4197" t="s">
        <v>358</v>
      </c>
      <c r="E4197" s="2" t="s">
        <v>230</v>
      </c>
      <c r="F4197" t="s">
        <v>13940</v>
      </c>
      <c r="G4197" s="2" t="s">
        <v>7121</v>
      </c>
      <c r="H4197" t="s">
        <v>13553</v>
      </c>
    </row>
    <row r="4198" spans="1:8" x14ac:dyDescent="0.15">
      <c r="A4198">
        <v>4212</v>
      </c>
      <c r="B4198" t="s">
        <v>4023</v>
      </c>
      <c r="C4198" t="s">
        <v>7963</v>
      </c>
      <c r="D4198" t="s">
        <v>358</v>
      </c>
      <c r="E4198" s="2" t="s">
        <v>230</v>
      </c>
      <c r="F4198" t="s">
        <v>13909</v>
      </c>
      <c r="G4198" s="2" t="s">
        <v>6648</v>
      </c>
      <c r="H4198" t="s">
        <v>13553</v>
      </c>
    </row>
    <row r="4199" spans="1:8" x14ac:dyDescent="0.15">
      <c r="A4199">
        <v>4213</v>
      </c>
      <c r="B4199" t="s">
        <v>4024</v>
      </c>
      <c r="C4199" t="s">
        <v>11993</v>
      </c>
      <c r="D4199" t="s">
        <v>358</v>
      </c>
      <c r="E4199" s="2" t="s">
        <v>230</v>
      </c>
      <c r="F4199" t="s">
        <v>13909</v>
      </c>
      <c r="G4199" s="2" t="s">
        <v>7742</v>
      </c>
      <c r="H4199" t="s">
        <v>13553</v>
      </c>
    </row>
    <row r="4200" spans="1:8" x14ac:dyDescent="0.15">
      <c r="A4200">
        <v>4214</v>
      </c>
      <c r="B4200" t="s">
        <v>5263</v>
      </c>
      <c r="C4200" t="s">
        <v>11994</v>
      </c>
      <c r="D4200" t="s">
        <v>358</v>
      </c>
      <c r="E4200" s="2" t="s">
        <v>230</v>
      </c>
      <c r="F4200" t="s">
        <v>13909</v>
      </c>
      <c r="G4200" s="2" t="s">
        <v>7152</v>
      </c>
      <c r="H4200" t="s">
        <v>13553</v>
      </c>
    </row>
    <row r="4201" spans="1:8" x14ac:dyDescent="0.15">
      <c r="A4201">
        <v>4215</v>
      </c>
      <c r="B4201" t="s">
        <v>5264</v>
      </c>
      <c r="C4201" t="s">
        <v>11995</v>
      </c>
      <c r="D4201" t="s">
        <v>358</v>
      </c>
      <c r="E4201" s="2" t="s">
        <v>230</v>
      </c>
      <c r="F4201" t="s">
        <v>13909</v>
      </c>
      <c r="G4201" s="2" t="s">
        <v>7458</v>
      </c>
      <c r="H4201" t="s">
        <v>13553</v>
      </c>
    </row>
    <row r="4202" spans="1:8" x14ac:dyDescent="0.15">
      <c r="A4202">
        <v>4216</v>
      </c>
      <c r="B4202" t="s">
        <v>1747</v>
      </c>
      <c r="C4202" t="s">
        <v>11996</v>
      </c>
      <c r="D4202" t="s">
        <v>358</v>
      </c>
      <c r="E4202" s="2">
        <v>6</v>
      </c>
      <c r="F4202" t="s">
        <v>13909</v>
      </c>
      <c r="G4202" s="2">
        <v>960221</v>
      </c>
      <c r="H4202" t="s">
        <v>13553</v>
      </c>
    </row>
    <row r="4203" spans="1:8" x14ac:dyDescent="0.15">
      <c r="A4203">
        <v>4217</v>
      </c>
      <c r="B4203" t="s">
        <v>1748</v>
      </c>
      <c r="C4203" t="s">
        <v>11997</v>
      </c>
      <c r="D4203" t="s">
        <v>358</v>
      </c>
      <c r="E4203" s="2">
        <v>6</v>
      </c>
      <c r="F4203" t="s">
        <v>13909</v>
      </c>
      <c r="G4203" s="2">
        <v>830104</v>
      </c>
      <c r="H4203" t="s">
        <v>13553</v>
      </c>
    </row>
    <row r="4204" spans="1:8" x14ac:dyDescent="0.15">
      <c r="A4204">
        <v>4218</v>
      </c>
      <c r="B4204" t="s">
        <v>1749</v>
      </c>
      <c r="C4204" t="s">
        <v>11998</v>
      </c>
      <c r="D4204" t="s">
        <v>358</v>
      </c>
      <c r="E4204" s="2">
        <v>6</v>
      </c>
      <c r="F4204" t="s">
        <v>13909</v>
      </c>
      <c r="G4204" s="2">
        <v>951127</v>
      </c>
      <c r="H4204" t="s">
        <v>13553</v>
      </c>
    </row>
    <row r="4205" spans="1:8" x14ac:dyDescent="0.15">
      <c r="A4205">
        <v>4219</v>
      </c>
      <c r="B4205" t="s">
        <v>1750</v>
      </c>
      <c r="C4205" t="s">
        <v>11999</v>
      </c>
      <c r="D4205" t="s">
        <v>358</v>
      </c>
      <c r="E4205" s="2">
        <v>6</v>
      </c>
      <c r="F4205" t="s">
        <v>13909</v>
      </c>
      <c r="G4205" s="2">
        <v>930619</v>
      </c>
      <c r="H4205" t="s">
        <v>13553</v>
      </c>
    </row>
    <row r="4206" spans="1:8" x14ac:dyDescent="0.15">
      <c r="A4206">
        <v>4220</v>
      </c>
      <c r="B4206" t="s">
        <v>1751</v>
      </c>
      <c r="C4206" t="s">
        <v>12000</v>
      </c>
      <c r="D4206" t="s">
        <v>358</v>
      </c>
      <c r="E4206" s="2">
        <v>5</v>
      </c>
      <c r="F4206" t="s">
        <v>13909</v>
      </c>
      <c r="G4206" s="2">
        <v>970807</v>
      </c>
      <c r="H4206" t="s">
        <v>13553</v>
      </c>
    </row>
    <row r="4207" spans="1:8" x14ac:dyDescent="0.15">
      <c r="A4207">
        <v>4221</v>
      </c>
      <c r="B4207" t="s">
        <v>1752</v>
      </c>
      <c r="C4207" t="s">
        <v>12001</v>
      </c>
      <c r="D4207" t="s">
        <v>358</v>
      </c>
      <c r="E4207" s="2">
        <v>5</v>
      </c>
      <c r="F4207" t="s">
        <v>13909</v>
      </c>
      <c r="G4207" s="2">
        <v>980113</v>
      </c>
      <c r="H4207" t="s">
        <v>13553</v>
      </c>
    </row>
    <row r="4208" spans="1:8" x14ac:dyDescent="0.15">
      <c r="A4208">
        <v>4222</v>
      </c>
      <c r="B4208" t="s">
        <v>3117</v>
      </c>
      <c r="C4208" t="s">
        <v>12002</v>
      </c>
      <c r="D4208" t="s">
        <v>358</v>
      </c>
      <c r="E4208" s="2">
        <v>4</v>
      </c>
      <c r="F4208" t="s">
        <v>13909</v>
      </c>
      <c r="G4208" s="2">
        <v>970224</v>
      </c>
      <c r="H4208" t="s">
        <v>13553</v>
      </c>
    </row>
    <row r="4209" spans="1:8" x14ac:dyDescent="0.15">
      <c r="A4209">
        <v>4223</v>
      </c>
      <c r="B4209" t="s">
        <v>1753</v>
      </c>
      <c r="C4209" t="s">
        <v>12003</v>
      </c>
      <c r="D4209" t="s">
        <v>358</v>
      </c>
      <c r="E4209" s="2">
        <v>4</v>
      </c>
      <c r="F4209" t="s">
        <v>13909</v>
      </c>
      <c r="G4209" s="2">
        <v>961122</v>
      </c>
      <c r="H4209" t="s">
        <v>13553</v>
      </c>
    </row>
    <row r="4210" spans="1:8" x14ac:dyDescent="0.15">
      <c r="A4210">
        <v>4224</v>
      </c>
      <c r="B4210" t="s">
        <v>2548</v>
      </c>
      <c r="C4210" t="s">
        <v>12004</v>
      </c>
      <c r="D4210" t="s">
        <v>358</v>
      </c>
      <c r="E4210" s="2">
        <v>2</v>
      </c>
      <c r="F4210" t="s">
        <v>13909</v>
      </c>
      <c r="G4210" s="2" t="s">
        <v>7743</v>
      </c>
      <c r="H4210" t="s">
        <v>13553</v>
      </c>
    </row>
    <row r="4211" spans="1:8" x14ac:dyDescent="0.15">
      <c r="A4211">
        <v>4225</v>
      </c>
      <c r="B4211" t="s">
        <v>2549</v>
      </c>
      <c r="C4211" t="s">
        <v>12005</v>
      </c>
      <c r="D4211" t="s">
        <v>358</v>
      </c>
      <c r="E4211" s="2">
        <v>3</v>
      </c>
      <c r="F4211" t="s">
        <v>13909</v>
      </c>
      <c r="G4211" s="2" t="s">
        <v>7654</v>
      </c>
      <c r="H4211" t="s">
        <v>13553</v>
      </c>
    </row>
    <row r="4212" spans="1:8" x14ac:dyDescent="0.15">
      <c r="A4212">
        <v>4226</v>
      </c>
      <c r="B4212" t="s">
        <v>2550</v>
      </c>
      <c r="C4212" t="s">
        <v>12006</v>
      </c>
      <c r="D4212" t="s">
        <v>358</v>
      </c>
      <c r="E4212" s="2">
        <v>3</v>
      </c>
      <c r="F4212" t="s">
        <v>13909</v>
      </c>
      <c r="G4212" s="2" t="s">
        <v>6821</v>
      </c>
      <c r="H4212" t="s">
        <v>13553</v>
      </c>
    </row>
    <row r="4213" spans="1:8" x14ac:dyDescent="0.15">
      <c r="A4213">
        <v>4227</v>
      </c>
      <c r="B4213" t="s">
        <v>2551</v>
      </c>
      <c r="C4213" t="s">
        <v>12007</v>
      </c>
      <c r="D4213" t="s">
        <v>358</v>
      </c>
      <c r="E4213" s="2">
        <v>3</v>
      </c>
      <c r="F4213" t="s">
        <v>13909</v>
      </c>
      <c r="G4213" s="2" t="s">
        <v>6335</v>
      </c>
      <c r="H4213" t="s">
        <v>13553</v>
      </c>
    </row>
    <row r="4214" spans="1:8" x14ac:dyDescent="0.15">
      <c r="A4214">
        <v>4228</v>
      </c>
      <c r="B4214" t="s">
        <v>3118</v>
      </c>
      <c r="C4214" t="s">
        <v>12008</v>
      </c>
      <c r="D4214" t="s">
        <v>358</v>
      </c>
      <c r="E4214" s="2">
        <v>3</v>
      </c>
      <c r="F4214" t="s">
        <v>13909</v>
      </c>
      <c r="G4214" s="2" t="s">
        <v>7031</v>
      </c>
      <c r="H4214" t="s">
        <v>13553</v>
      </c>
    </row>
    <row r="4215" spans="1:8" x14ac:dyDescent="0.15">
      <c r="A4215">
        <v>4229</v>
      </c>
      <c r="B4215" t="s">
        <v>3119</v>
      </c>
      <c r="C4215" t="s">
        <v>12009</v>
      </c>
      <c r="D4215" t="s">
        <v>358</v>
      </c>
      <c r="E4215" s="2">
        <v>3</v>
      </c>
      <c r="F4215" t="s">
        <v>13909</v>
      </c>
      <c r="G4215" s="2" t="s">
        <v>6527</v>
      </c>
      <c r="H4215" t="s">
        <v>13553</v>
      </c>
    </row>
    <row r="4216" spans="1:8" x14ac:dyDescent="0.15">
      <c r="A4216">
        <v>4230</v>
      </c>
      <c r="B4216" t="s">
        <v>5265</v>
      </c>
      <c r="C4216" t="s">
        <v>12010</v>
      </c>
      <c r="D4216" t="s">
        <v>358</v>
      </c>
      <c r="E4216" s="2">
        <v>3</v>
      </c>
      <c r="F4216" t="s">
        <v>13909</v>
      </c>
      <c r="G4216" s="2">
        <v>930209</v>
      </c>
      <c r="H4216" t="s">
        <v>13553</v>
      </c>
    </row>
    <row r="4217" spans="1:8" x14ac:dyDescent="0.15">
      <c r="A4217">
        <v>4231</v>
      </c>
      <c r="B4217" t="s">
        <v>5266</v>
      </c>
      <c r="C4217" t="s">
        <v>12011</v>
      </c>
      <c r="D4217" t="s">
        <v>358</v>
      </c>
      <c r="E4217" s="2">
        <v>3</v>
      </c>
      <c r="F4217" t="s">
        <v>13909</v>
      </c>
      <c r="G4217" s="2">
        <v>881225</v>
      </c>
      <c r="H4217" t="s">
        <v>13553</v>
      </c>
    </row>
    <row r="4218" spans="1:8" x14ac:dyDescent="0.15">
      <c r="A4218">
        <v>4232</v>
      </c>
      <c r="B4218" t="s">
        <v>4025</v>
      </c>
      <c r="C4218" t="s">
        <v>12012</v>
      </c>
      <c r="D4218" t="s">
        <v>358</v>
      </c>
      <c r="E4218" s="2">
        <v>2</v>
      </c>
      <c r="F4218" t="s">
        <v>13909</v>
      </c>
      <c r="G4218" s="2" t="s">
        <v>6305</v>
      </c>
      <c r="H4218" t="s">
        <v>13553</v>
      </c>
    </row>
    <row r="4219" spans="1:8" x14ac:dyDescent="0.15">
      <c r="A4219">
        <v>4233</v>
      </c>
      <c r="B4219" t="s">
        <v>4026</v>
      </c>
      <c r="C4219" t="s">
        <v>12013</v>
      </c>
      <c r="D4219" t="s">
        <v>358</v>
      </c>
      <c r="E4219" s="2">
        <v>2</v>
      </c>
      <c r="F4219" t="s">
        <v>13909</v>
      </c>
      <c r="G4219" s="2" t="s">
        <v>6353</v>
      </c>
      <c r="H4219" t="s">
        <v>13553</v>
      </c>
    </row>
    <row r="4220" spans="1:8" x14ac:dyDescent="0.15">
      <c r="A4220">
        <v>4234</v>
      </c>
      <c r="B4220" t="s">
        <v>5267</v>
      </c>
      <c r="C4220" t="s">
        <v>12014</v>
      </c>
      <c r="D4220" t="s">
        <v>358</v>
      </c>
      <c r="E4220" s="2">
        <v>2</v>
      </c>
      <c r="F4220" t="s">
        <v>13909</v>
      </c>
      <c r="G4220" s="2" t="s">
        <v>7744</v>
      </c>
      <c r="H4220" t="s">
        <v>13553</v>
      </c>
    </row>
    <row r="4221" spans="1:8" x14ac:dyDescent="0.15">
      <c r="A4221">
        <v>4235</v>
      </c>
      <c r="B4221" t="s">
        <v>5268</v>
      </c>
      <c r="C4221" t="s">
        <v>12015</v>
      </c>
      <c r="D4221" t="s">
        <v>358</v>
      </c>
      <c r="E4221" s="2">
        <v>2</v>
      </c>
      <c r="F4221" t="s">
        <v>13909</v>
      </c>
      <c r="G4221" s="2" t="s">
        <v>6353</v>
      </c>
      <c r="H4221" t="s">
        <v>13553</v>
      </c>
    </row>
    <row r="4222" spans="1:8" x14ac:dyDescent="0.15">
      <c r="A4222">
        <v>4236</v>
      </c>
      <c r="B4222" t="s">
        <v>2685</v>
      </c>
      <c r="C4222" t="s">
        <v>12016</v>
      </c>
      <c r="D4222" t="s">
        <v>2686</v>
      </c>
      <c r="E4222" s="2" t="s">
        <v>234</v>
      </c>
      <c r="F4222" t="s">
        <v>13907</v>
      </c>
      <c r="G4222" s="2" t="s">
        <v>7745</v>
      </c>
      <c r="H4222" t="s">
        <v>13553</v>
      </c>
    </row>
    <row r="4223" spans="1:8" x14ac:dyDescent="0.15">
      <c r="A4223">
        <v>4237</v>
      </c>
      <c r="B4223" t="s">
        <v>4136</v>
      </c>
      <c r="C4223" t="s">
        <v>12017</v>
      </c>
      <c r="D4223" t="s">
        <v>2686</v>
      </c>
      <c r="E4223" s="2" t="s">
        <v>234</v>
      </c>
      <c r="F4223" t="s">
        <v>13949</v>
      </c>
      <c r="G4223" s="2" t="s">
        <v>7746</v>
      </c>
      <c r="H4223" t="s">
        <v>13553</v>
      </c>
    </row>
    <row r="4224" spans="1:8" x14ac:dyDescent="0.15">
      <c r="A4224">
        <v>4238</v>
      </c>
      <c r="B4224" t="s">
        <v>2702</v>
      </c>
      <c r="C4224" t="s">
        <v>12018</v>
      </c>
      <c r="D4224" t="s">
        <v>398</v>
      </c>
      <c r="E4224" s="2" t="s">
        <v>232</v>
      </c>
      <c r="F4224" t="s">
        <v>13910</v>
      </c>
      <c r="G4224" s="2" t="s">
        <v>7747</v>
      </c>
      <c r="H4224" t="s">
        <v>13553</v>
      </c>
    </row>
    <row r="4225" spans="1:8" x14ac:dyDescent="0.15">
      <c r="A4225">
        <v>4239</v>
      </c>
      <c r="B4225" t="s">
        <v>2697</v>
      </c>
      <c r="C4225" t="s">
        <v>12019</v>
      </c>
      <c r="D4225" t="s">
        <v>398</v>
      </c>
      <c r="E4225" s="2" t="s">
        <v>232</v>
      </c>
      <c r="F4225" t="s">
        <v>13907</v>
      </c>
      <c r="G4225" s="2" t="s">
        <v>6577</v>
      </c>
      <c r="H4225" t="s">
        <v>13553</v>
      </c>
    </row>
    <row r="4226" spans="1:8" x14ac:dyDescent="0.15">
      <c r="A4226">
        <v>4240</v>
      </c>
      <c r="B4226" t="s">
        <v>2698</v>
      </c>
      <c r="C4226" t="s">
        <v>12020</v>
      </c>
      <c r="D4226" t="s">
        <v>398</v>
      </c>
      <c r="E4226" s="2" t="s">
        <v>232</v>
      </c>
      <c r="F4226" t="s">
        <v>13907</v>
      </c>
      <c r="G4226" s="2" t="s">
        <v>6479</v>
      </c>
      <c r="H4226" t="s">
        <v>13553</v>
      </c>
    </row>
    <row r="4227" spans="1:8" x14ac:dyDescent="0.15">
      <c r="A4227">
        <v>4241</v>
      </c>
      <c r="B4227" t="s">
        <v>2700</v>
      </c>
      <c r="C4227" t="s">
        <v>12021</v>
      </c>
      <c r="D4227" t="s">
        <v>398</v>
      </c>
      <c r="E4227" s="2" t="s">
        <v>232</v>
      </c>
      <c r="F4227" t="s">
        <v>13924</v>
      </c>
      <c r="G4227" s="2" t="s">
        <v>7293</v>
      </c>
      <c r="H4227" t="s">
        <v>13553</v>
      </c>
    </row>
    <row r="4228" spans="1:8" x14ac:dyDescent="0.15">
      <c r="A4228">
        <v>4242</v>
      </c>
      <c r="B4228" t="s">
        <v>2701</v>
      </c>
      <c r="C4228" t="s">
        <v>12022</v>
      </c>
      <c r="D4228" t="s">
        <v>398</v>
      </c>
      <c r="E4228" s="2" t="s">
        <v>232</v>
      </c>
      <c r="F4228" t="s">
        <v>13907</v>
      </c>
      <c r="G4228" s="2" t="s">
        <v>7579</v>
      </c>
      <c r="H4228" t="s">
        <v>13553</v>
      </c>
    </row>
    <row r="4229" spans="1:8" x14ac:dyDescent="0.15">
      <c r="A4229">
        <v>4243</v>
      </c>
      <c r="B4229" t="s">
        <v>4168</v>
      </c>
      <c r="C4229" t="s">
        <v>12023</v>
      </c>
      <c r="D4229" t="s">
        <v>398</v>
      </c>
      <c r="E4229" s="2" t="s">
        <v>232</v>
      </c>
      <c r="F4229" t="s">
        <v>13917</v>
      </c>
      <c r="G4229" s="2" t="s">
        <v>6768</v>
      </c>
      <c r="H4229" t="s">
        <v>13553</v>
      </c>
    </row>
    <row r="4230" spans="1:8" x14ac:dyDescent="0.15">
      <c r="A4230">
        <v>4244</v>
      </c>
      <c r="B4230" t="s">
        <v>2699</v>
      </c>
      <c r="C4230" t="s">
        <v>12024</v>
      </c>
      <c r="D4230" t="s">
        <v>398</v>
      </c>
      <c r="E4230" s="2" t="s">
        <v>231</v>
      </c>
      <c r="F4230" t="s">
        <v>13907</v>
      </c>
      <c r="G4230" s="2" t="s">
        <v>6382</v>
      </c>
      <c r="H4230" t="s">
        <v>13553</v>
      </c>
    </row>
    <row r="4231" spans="1:8" x14ac:dyDescent="0.15">
      <c r="A4231">
        <v>4245</v>
      </c>
      <c r="B4231" t="s">
        <v>3465</v>
      </c>
      <c r="C4231" t="s">
        <v>12025</v>
      </c>
      <c r="D4231" t="s">
        <v>398</v>
      </c>
      <c r="E4231" s="2" t="s">
        <v>231</v>
      </c>
      <c r="F4231" t="s">
        <v>13907</v>
      </c>
      <c r="G4231" s="2" t="s">
        <v>6585</v>
      </c>
      <c r="H4231" t="s">
        <v>13553</v>
      </c>
    </row>
    <row r="4232" spans="1:8" x14ac:dyDescent="0.15">
      <c r="A4232">
        <v>4246</v>
      </c>
      <c r="B4232" t="s">
        <v>3466</v>
      </c>
      <c r="C4232" t="s">
        <v>12026</v>
      </c>
      <c r="D4232" t="s">
        <v>398</v>
      </c>
      <c r="E4232" s="2" t="s">
        <v>231</v>
      </c>
      <c r="F4232" t="s">
        <v>13907</v>
      </c>
      <c r="G4232" s="2" t="s">
        <v>6393</v>
      </c>
      <c r="H4232" t="s">
        <v>13553</v>
      </c>
    </row>
    <row r="4233" spans="1:8" x14ac:dyDescent="0.15">
      <c r="A4233">
        <v>4247</v>
      </c>
      <c r="B4233" t="s">
        <v>4167</v>
      </c>
      <c r="C4233" t="s">
        <v>12027</v>
      </c>
      <c r="D4233" t="s">
        <v>398</v>
      </c>
      <c r="E4233" s="2" t="s">
        <v>230</v>
      </c>
      <c r="F4233" t="s">
        <v>13907</v>
      </c>
      <c r="G4233" s="2" t="s">
        <v>6474</v>
      </c>
      <c r="H4233" t="s">
        <v>13553</v>
      </c>
    </row>
    <row r="4234" spans="1:8" x14ac:dyDescent="0.15">
      <c r="A4234">
        <v>4248</v>
      </c>
      <c r="B4234" t="s">
        <v>4166</v>
      </c>
      <c r="C4234" t="s">
        <v>12028</v>
      </c>
      <c r="D4234" t="s">
        <v>398</v>
      </c>
      <c r="E4234" s="2" t="s">
        <v>230</v>
      </c>
      <c r="F4234" t="s">
        <v>13923</v>
      </c>
      <c r="G4234" s="2" t="s">
        <v>7285</v>
      </c>
      <c r="H4234" t="s">
        <v>13553</v>
      </c>
    </row>
    <row r="4235" spans="1:8" x14ac:dyDescent="0.15">
      <c r="A4235">
        <v>4249</v>
      </c>
      <c r="B4235" t="s">
        <v>4165</v>
      </c>
      <c r="C4235" t="s">
        <v>12029</v>
      </c>
      <c r="D4235" t="s">
        <v>398</v>
      </c>
      <c r="E4235" s="2" t="s">
        <v>230</v>
      </c>
      <c r="F4235" t="s">
        <v>13910</v>
      </c>
      <c r="G4235" s="2" t="s">
        <v>6404</v>
      </c>
      <c r="H4235" t="s">
        <v>13553</v>
      </c>
    </row>
    <row r="4236" spans="1:8" x14ac:dyDescent="0.15">
      <c r="A4236">
        <v>4250</v>
      </c>
      <c r="B4236" t="s">
        <v>5269</v>
      </c>
      <c r="C4236" t="s">
        <v>12030</v>
      </c>
      <c r="D4236" t="s">
        <v>13585</v>
      </c>
      <c r="E4236" s="2" t="s">
        <v>70</v>
      </c>
      <c r="F4236" t="s">
        <v>13932</v>
      </c>
      <c r="G4236" s="2" t="s">
        <v>7748</v>
      </c>
      <c r="H4236" t="s">
        <v>13553</v>
      </c>
    </row>
    <row r="4237" spans="1:8" x14ac:dyDescent="0.15">
      <c r="A4237">
        <v>4251</v>
      </c>
      <c r="B4237" t="s">
        <v>2694</v>
      </c>
      <c r="C4237" t="s">
        <v>12031</v>
      </c>
      <c r="D4237" t="s">
        <v>13585</v>
      </c>
      <c r="E4237" s="2" t="s">
        <v>67</v>
      </c>
      <c r="F4237" t="s">
        <v>13907</v>
      </c>
      <c r="G4237" s="2" t="s">
        <v>7467</v>
      </c>
      <c r="H4237" t="s">
        <v>13553</v>
      </c>
    </row>
    <row r="4238" spans="1:8" x14ac:dyDescent="0.15">
      <c r="A4238">
        <v>4252</v>
      </c>
      <c r="B4238" t="s">
        <v>2695</v>
      </c>
      <c r="C4238" t="s">
        <v>12032</v>
      </c>
      <c r="D4238" t="s">
        <v>13585</v>
      </c>
      <c r="E4238" s="2" t="s">
        <v>67</v>
      </c>
      <c r="F4238" t="s">
        <v>13907</v>
      </c>
      <c r="G4238" s="2" t="s">
        <v>7749</v>
      </c>
      <c r="H4238" t="s">
        <v>13553</v>
      </c>
    </row>
    <row r="4239" spans="1:8" x14ac:dyDescent="0.15">
      <c r="A4239">
        <v>4253</v>
      </c>
      <c r="B4239" t="s">
        <v>2696</v>
      </c>
      <c r="C4239" t="s">
        <v>12033</v>
      </c>
      <c r="D4239" t="s">
        <v>13585</v>
      </c>
      <c r="E4239" s="2" t="s">
        <v>67</v>
      </c>
      <c r="F4239" t="s">
        <v>13930</v>
      </c>
      <c r="G4239" s="2" t="s">
        <v>7227</v>
      </c>
      <c r="H4239" t="s">
        <v>13553</v>
      </c>
    </row>
    <row r="4240" spans="1:8" x14ac:dyDescent="0.15">
      <c r="A4240">
        <v>4254</v>
      </c>
      <c r="B4240" t="s">
        <v>4158</v>
      </c>
      <c r="C4240" t="s">
        <v>12034</v>
      </c>
      <c r="D4240" t="s">
        <v>408</v>
      </c>
      <c r="E4240" s="2" t="s">
        <v>230</v>
      </c>
      <c r="F4240" t="s">
        <v>13933</v>
      </c>
      <c r="G4240" s="2" t="s">
        <v>6412</v>
      </c>
      <c r="H4240" t="s">
        <v>13553</v>
      </c>
    </row>
    <row r="4241" spans="1:8" x14ac:dyDescent="0.15">
      <c r="A4241">
        <v>4255</v>
      </c>
      <c r="B4241" t="s">
        <v>5270</v>
      </c>
      <c r="C4241" t="s">
        <v>12035</v>
      </c>
      <c r="D4241" t="s">
        <v>408</v>
      </c>
      <c r="E4241" s="2" t="s">
        <v>230</v>
      </c>
      <c r="F4241" t="s">
        <v>13907</v>
      </c>
      <c r="G4241" s="2" t="s">
        <v>6856</v>
      </c>
      <c r="H4241" t="s">
        <v>13553</v>
      </c>
    </row>
    <row r="4242" spans="1:8" x14ac:dyDescent="0.15">
      <c r="A4242">
        <v>4256</v>
      </c>
      <c r="B4242" t="s">
        <v>5271</v>
      </c>
      <c r="C4242" t="s">
        <v>12036</v>
      </c>
      <c r="D4242" t="s">
        <v>408</v>
      </c>
      <c r="E4242" s="2" t="s">
        <v>230</v>
      </c>
      <c r="F4242" t="s">
        <v>13917</v>
      </c>
      <c r="G4242" s="2" t="s">
        <v>6326</v>
      </c>
      <c r="H4242" t="s">
        <v>13553</v>
      </c>
    </row>
    <row r="4243" spans="1:8" x14ac:dyDescent="0.15">
      <c r="A4243">
        <v>4257</v>
      </c>
      <c r="B4243" t="s">
        <v>5272</v>
      </c>
      <c r="C4243" t="s">
        <v>12037</v>
      </c>
      <c r="D4243" t="s">
        <v>13586</v>
      </c>
      <c r="E4243" s="2" t="s">
        <v>70</v>
      </c>
      <c r="F4243" t="s">
        <v>13942</v>
      </c>
      <c r="G4243" s="2" t="s">
        <v>7160</v>
      </c>
      <c r="H4243" t="s">
        <v>13553</v>
      </c>
    </row>
    <row r="4244" spans="1:8" x14ac:dyDescent="0.15">
      <c r="A4244">
        <v>4258</v>
      </c>
      <c r="B4244" t="s">
        <v>5273</v>
      </c>
      <c r="C4244" t="s">
        <v>12038</v>
      </c>
      <c r="D4244" t="s">
        <v>13586</v>
      </c>
      <c r="E4244" s="2" t="s">
        <v>70</v>
      </c>
      <c r="F4244" t="s">
        <v>13917</v>
      </c>
      <c r="G4244" s="2" t="s">
        <v>7084</v>
      </c>
      <c r="H4244" t="s">
        <v>13553</v>
      </c>
    </row>
    <row r="4245" spans="1:8" x14ac:dyDescent="0.15">
      <c r="A4245">
        <v>4259</v>
      </c>
      <c r="B4245" t="s">
        <v>5274</v>
      </c>
      <c r="C4245" t="s">
        <v>12039</v>
      </c>
      <c r="D4245" t="s">
        <v>13586</v>
      </c>
      <c r="E4245" s="2" t="s">
        <v>67</v>
      </c>
      <c r="F4245" t="s">
        <v>13907</v>
      </c>
      <c r="G4245" s="2" t="s">
        <v>7349</v>
      </c>
      <c r="H4245" t="s">
        <v>13553</v>
      </c>
    </row>
    <row r="4246" spans="1:8" x14ac:dyDescent="0.15">
      <c r="A4246">
        <v>4260</v>
      </c>
      <c r="B4246" t="s">
        <v>1889</v>
      </c>
      <c r="C4246" t="s">
        <v>12040</v>
      </c>
      <c r="D4246" t="s">
        <v>13586</v>
      </c>
      <c r="E4246" s="2" t="s">
        <v>67</v>
      </c>
      <c r="F4246" t="s">
        <v>13907</v>
      </c>
      <c r="G4246" s="2" t="s">
        <v>7750</v>
      </c>
      <c r="H4246" t="s">
        <v>13553</v>
      </c>
    </row>
    <row r="4247" spans="1:8" x14ac:dyDescent="0.15">
      <c r="A4247">
        <v>4261</v>
      </c>
      <c r="B4247" t="s">
        <v>5275</v>
      </c>
      <c r="C4247" t="s">
        <v>12041</v>
      </c>
      <c r="D4247" t="s">
        <v>13586</v>
      </c>
      <c r="E4247" s="2" t="s">
        <v>67</v>
      </c>
      <c r="F4247" t="s">
        <v>13921</v>
      </c>
      <c r="G4247" s="2" t="s">
        <v>7751</v>
      </c>
      <c r="H4247" t="s">
        <v>13553</v>
      </c>
    </row>
    <row r="4248" spans="1:8" x14ac:dyDescent="0.15">
      <c r="A4248">
        <v>4262</v>
      </c>
      <c r="B4248" t="s">
        <v>5276</v>
      </c>
      <c r="C4248" t="s">
        <v>12042</v>
      </c>
      <c r="D4248" t="s">
        <v>13586</v>
      </c>
      <c r="E4248" s="2" t="s">
        <v>67</v>
      </c>
      <c r="F4248" t="s">
        <v>13906</v>
      </c>
      <c r="G4248" s="2" t="s">
        <v>7752</v>
      </c>
      <c r="H4248" t="s">
        <v>13553</v>
      </c>
    </row>
    <row r="4249" spans="1:8" x14ac:dyDescent="0.15">
      <c r="A4249">
        <v>4263</v>
      </c>
      <c r="B4249" t="s">
        <v>5277</v>
      </c>
      <c r="C4249" t="s">
        <v>12043</v>
      </c>
      <c r="D4249" t="s">
        <v>6223</v>
      </c>
      <c r="E4249" s="2" t="s">
        <v>232</v>
      </c>
      <c r="F4249" t="s">
        <v>13907</v>
      </c>
      <c r="G4249" s="2" t="s">
        <v>6577</v>
      </c>
      <c r="H4249" t="s">
        <v>13553</v>
      </c>
    </row>
    <row r="4250" spans="1:8" x14ac:dyDescent="0.15">
      <c r="A4250">
        <v>4264</v>
      </c>
      <c r="B4250" t="s">
        <v>1891</v>
      </c>
      <c r="C4250" t="s">
        <v>12044</v>
      </c>
      <c r="D4250" t="s">
        <v>6223</v>
      </c>
      <c r="E4250" s="2" t="s">
        <v>232</v>
      </c>
      <c r="F4250" t="s">
        <v>13907</v>
      </c>
      <c r="G4250" s="2" t="s">
        <v>6483</v>
      </c>
      <c r="H4250" t="s">
        <v>13553</v>
      </c>
    </row>
    <row r="4251" spans="1:8" x14ac:dyDescent="0.15">
      <c r="A4251">
        <v>4265</v>
      </c>
      <c r="B4251" t="s">
        <v>5278</v>
      </c>
      <c r="C4251" t="s">
        <v>12045</v>
      </c>
      <c r="D4251" t="s">
        <v>6223</v>
      </c>
      <c r="E4251" s="2" t="s">
        <v>232</v>
      </c>
      <c r="F4251" t="s">
        <v>13920</v>
      </c>
      <c r="G4251" s="2" t="s">
        <v>7753</v>
      </c>
      <c r="H4251" t="s">
        <v>13553</v>
      </c>
    </row>
    <row r="4252" spans="1:8" x14ac:dyDescent="0.15">
      <c r="A4252">
        <v>4266</v>
      </c>
      <c r="B4252" t="s">
        <v>1890</v>
      </c>
      <c r="C4252" t="s">
        <v>12046</v>
      </c>
      <c r="D4252" t="s">
        <v>6223</v>
      </c>
      <c r="E4252" s="2" t="s">
        <v>232</v>
      </c>
      <c r="F4252" t="s">
        <v>13907</v>
      </c>
      <c r="G4252" s="2" t="s">
        <v>7108</v>
      </c>
      <c r="H4252" t="s">
        <v>13553</v>
      </c>
    </row>
    <row r="4253" spans="1:8" x14ac:dyDescent="0.15">
      <c r="A4253">
        <v>4267</v>
      </c>
      <c r="B4253" t="s">
        <v>1892</v>
      </c>
      <c r="C4253" t="s">
        <v>12047</v>
      </c>
      <c r="D4253" t="s">
        <v>6223</v>
      </c>
      <c r="E4253" s="2" t="s">
        <v>232</v>
      </c>
      <c r="F4253" t="s">
        <v>13906</v>
      </c>
      <c r="G4253" s="2" t="s">
        <v>7320</v>
      </c>
      <c r="H4253" t="s">
        <v>13553</v>
      </c>
    </row>
    <row r="4254" spans="1:8" x14ac:dyDescent="0.15">
      <c r="A4254">
        <v>4268</v>
      </c>
      <c r="B4254" t="s">
        <v>5279</v>
      </c>
      <c r="C4254" t="s">
        <v>12048</v>
      </c>
      <c r="D4254" t="s">
        <v>6223</v>
      </c>
      <c r="E4254" s="2" t="s">
        <v>232</v>
      </c>
      <c r="F4254" t="s">
        <v>27</v>
      </c>
      <c r="G4254" s="2" t="s">
        <v>7623</v>
      </c>
      <c r="H4254" t="s">
        <v>13553</v>
      </c>
    </row>
    <row r="4255" spans="1:8" x14ac:dyDescent="0.15">
      <c r="A4255">
        <v>4269</v>
      </c>
      <c r="B4255" t="s">
        <v>3265</v>
      </c>
      <c r="C4255" t="s">
        <v>8792</v>
      </c>
      <c r="D4255" t="s">
        <v>6223</v>
      </c>
      <c r="E4255" s="2" t="s">
        <v>231</v>
      </c>
      <c r="F4255" t="s">
        <v>13907</v>
      </c>
      <c r="G4255" s="2" t="s">
        <v>6685</v>
      </c>
      <c r="H4255" t="s">
        <v>13553</v>
      </c>
    </row>
    <row r="4256" spans="1:8" x14ac:dyDescent="0.15">
      <c r="A4256">
        <v>4270</v>
      </c>
      <c r="B4256" t="s">
        <v>3267</v>
      </c>
      <c r="C4256" t="s">
        <v>12049</v>
      </c>
      <c r="D4256" t="s">
        <v>6223</v>
      </c>
      <c r="E4256" s="2" t="s">
        <v>231</v>
      </c>
      <c r="F4256" t="s">
        <v>13907</v>
      </c>
      <c r="G4256" s="2" t="s">
        <v>6854</v>
      </c>
      <c r="H4256" t="s">
        <v>13553</v>
      </c>
    </row>
    <row r="4257" spans="1:8" x14ac:dyDescent="0.15">
      <c r="A4257">
        <v>4271</v>
      </c>
      <c r="B4257" t="s">
        <v>5280</v>
      </c>
      <c r="C4257" t="s">
        <v>12050</v>
      </c>
      <c r="D4257" t="s">
        <v>6223</v>
      </c>
      <c r="E4257" s="2" t="s">
        <v>231</v>
      </c>
      <c r="F4257" t="s">
        <v>13909</v>
      </c>
      <c r="G4257" s="2" t="s">
        <v>6901</v>
      </c>
      <c r="H4257" t="s">
        <v>13553</v>
      </c>
    </row>
    <row r="4258" spans="1:8" x14ac:dyDescent="0.15">
      <c r="A4258">
        <v>4272</v>
      </c>
      <c r="B4258" t="s">
        <v>3268</v>
      </c>
      <c r="C4258" t="s">
        <v>12051</v>
      </c>
      <c r="D4258" t="s">
        <v>6223</v>
      </c>
      <c r="E4258" s="2" t="s">
        <v>231</v>
      </c>
      <c r="F4258" t="s">
        <v>13907</v>
      </c>
      <c r="G4258" s="2" t="s">
        <v>6822</v>
      </c>
      <c r="H4258" t="s">
        <v>13553</v>
      </c>
    </row>
    <row r="4259" spans="1:8" x14ac:dyDescent="0.15">
      <c r="A4259">
        <v>4273</v>
      </c>
      <c r="B4259" t="s">
        <v>5281</v>
      </c>
      <c r="C4259" t="s">
        <v>12052</v>
      </c>
      <c r="D4259" t="s">
        <v>6223</v>
      </c>
      <c r="E4259" s="2" t="s">
        <v>231</v>
      </c>
      <c r="F4259" t="s">
        <v>13908</v>
      </c>
      <c r="G4259" s="2" t="s">
        <v>7363</v>
      </c>
      <c r="H4259" t="s">
        <v>13553</v>
      </c>
    </row>
    <row r="4260" spans="1:8" x14ac:dyDescent="0.15">
      <c r="A4260">
        <v>4274</v>
      </c>
      <c r="B4260" t="s">
        <v>5282</v>
      </c>
      <c r="C4260" t="s">
        <v>12053</v>
      </c>
      <c r="D4260" t="s">
        <v>6223</v>
      </c>
      <c r="E4260" s="2" t="s">
        <v>231</v>
      </c>
      <c r="F4260" t="s">
        <v>13907</v>
      </c>
      <c r="G4260" s="2" t="s">
        <v>6684</v>
      </c>
      <c r="H4260" t="s">
        <v>13553</v>
      </c>
    </row>
    <row r="4261" spans="1:8" x14ac:dyDescent="0.15">
      <c r="A4261">
        <v>4275</v>
      </c>
      <c r="B4261" t="s">
        <v>5283</v>
      </c>
      <c r="C4261" t="s">
        <v>12054</v>
      </c>
      <c r="D4261" t="s">
        <v>6223</v>
      </c>
      <c r="E4261" s="2" t="s">
        <v>231</v>
      </c>
      <c r="F4261" t="s">
        <v>13906</v>
      </c>
      <c r="G4261" s="2" t="s">
        <v>6731</v>
      </c>
      <c r="H4261" t="s">
        <v>13553</v>
      </c>
    </row>
    <row r="4262" spans="1:8" x14ac:dyDescent="0.15">
      <c r="A4262">
        <v>4276</v>
      </c>
      <c r="B4262" t="s">
        <v>3266</v>
      </c>
      <c r="C4262" t="s">
        <v>12055</v>
      </c>
      <c r="D4262" t="s">
        <v>6223</v>
      </c>
      <c r="E4262" s="2" t="s">
        <v>231</v>
      </c>
      <c r="F4262" t="s">
        <v>13934</v>
      </c>
      <c r="G4262" s="2" t="s">
        <v>7663</v>
      </c>
      <c r="H4262" t="s">
        <v>13553</v>
      </c>
    </row>
    <row r="4263" spans="1:8" x14ac:dyDescent="0.15">
      <c r="A4263">
        <v>4277</v>
      </c>
      <c r="B4263" t="s">
        <v>5284</v>
      </c>
      <c r="C4263" t="s">
        <v>12056</v>
      </c>
      <c r="D4263" t="s">
        <v>6223</v>
      </c>
      <c r="E4263" s="2" t="s">
        <v>231</v>
      </c>
      <c r="F4263" t="s">
        <v>13907</v>
      </c>
      <c r="G4263" s="2" t="s">
        <v>6491</v>
      </c>
      <c r="H4263" t="s">
        <v>13553</v>
      </c>
    </row>
    <row r="4264" spans="1:8" x14ac:dyDescent="0.15">
      <c r="A4264">
        <v>4278</v>
      </c>
      <c r="B4264" t="s">
        <v>3270</v>
      </c>
      <c r="C4264" t="s">
        <v>12057</v>
      </c>
      <c r="D4264" t="s">
        <v>6223</v>
      </c>
      <c r="E4264" s="2" t="s">
        <v>231</v>
      </c>
      <c r="F4264" t="s">
        <v>13907</v>
      </c>
      <c r="G4264" s="2" t="s">
        <v>7754</v>
      </c>
      <c r="H4264" t="s">
        <v>13553</v>
      </c>
    </row>
    <row r="4265" spans="1:8" x14ac:dyDescent="0.15">
      <c r="A4265">
        <v>4279</v>
      </c>
      <c r="B4265" t="s">
        <v>5285</v>
      </c>
      <c r="C4265" t="s">
        <v>12058</v>
      </c>
      <c r="D4265" t="s">
        <v>6223</v>
      </c>
      <c r="E4265" s="2" t="s">
        <v>231</v>
      </c>
      <c r="F4265" t="s">
        <v>13923</v>
      </c>
      <c r="G4265" s="2" t="s">
        <v>7755</v>
      </c>
      <c r="H4265" t="s">
        <v>13553</v>
      </c>
    </row>
    <row r="4266" spans="1:8" x14ac:dyDescent="0.15">
      <c r="A4266">
        <v>4280</v>
      </c>
      <c r="B4266" t="s">
        <v>3269</v>
      </c>
      <c r="C4266" t="s">
        <v>12059</v>
      </c>
      <c r="D4266" t="s">
        <v>6223</v>
      </c>
      <c r="E4266" s="2" t="s">
        <v>231</v>
      </c>
      <c r="F4266" t="s">
        <v>13906</v>
      </c>
      <c r="G4266" s="2" t="s">
        <v>6636</v>
      </c>
      <c r="H4266" t="s">
        <v>13553</v>
      </c>
    </row>
    <row r="4267" spans="1:8" x14ac:dyDescent="0.15">
      <c r="A4267">
        <v>4281</v>
      </c>
      <c r="B4267" t="s">
        <v>5286</v>
      </c>
      <c r="C4267" t="s">
        <v>12060</v>
      </c>
      <c r="D4267" t="s">
        <v>6223</v>
      </c>
      <c r="E4267" s="2" t="s">
        <v>230</v>
      </c>
      <c r="F4267" t="s">
        <v>13906</v>
      </c>
      <c r="G4267" s="2" t="s">
        <v>6396</v>
      </c>
      <c r="H4267" t="s">
        <v>13553</v>
      </c>
    </row>
    <row r="4268" spans="1:8" x14ac:dyDescent="0.15">
      <c r="A4268">
        <v>4282</v>
      </c>
      <c r="B4268" t="s">
        <v>5287</v>
      </c>
      <c r="C4268" t="s">
        <v>12061</v>
      </c>
      <c r="D4268" t="s">
        <v>6223</v>
      </c>
      <c r="E4268" s="2" t="s">
        <v>230</v>
      </c>
      <c r="F4268" t="s">
        <v>13914</v>
      </c>
      <c r="G4268" s="2" t="s">
        <v>6352</v>
      </c>
      <c r="H4268" t="s">
        <v>13553</v>
      </c>
    </row>
    <row r="4269" spans="1:8" x14ac:dyDescent="0.15">
      <c r="A4269">
        <v>4283</v>
      </c>
      <c r="B4269" t="s">
        <v>5288</v>
      </c>
      <c r="C4269" t="s">
        <v>12062</v>
      </c>
      <c r="D4269" t="s">
        <v>6223</v>
      </c>
      <c r="E4269" s="2" t="s">
        <v>230</v>
      </c>
      <c r="F4269" t="s">
        <v>13907</v>
      </c>
      <c r="G4269" s="2" t="s">
        <v>7060</v>
      </c>
      <c r="H4269" t="s">
        <v>13553</v>
      </c>
    </row>
    <row r="4270" spans="1:8" x14ac:dyDescent="0.15">
      <c r="A4270">
        <v>4284</v>
      </c>
      <c r="B4270" t="s">
        <v>5289</v>
      </c>
      <c r="C4270" t="s">
        <v>12063</v>
      </c>
      <c r="D4270" t="s">
        <v>6223</v>
      </c>
      <c r="E4270" s="2" t="s">
        <v>230</v>
      </c>
      <c r="F4270" t="s">
        <v>13907</v>
      </c>
      <c r="G4270" s="2" t="s">
        <v>6594</v>
      </c>
      <c r="H4270" t="s">
        <v>13553</v>
      </c>
    </row>
    <row r="4271" spans="1:8" x14ac:dyDescent="0.15">
      <c r="A4271">
        <v>4285</v>
      </c>
      <c r="B4271" t="s">
        <v>5290</v>
      </c>
      <c r="C4271" t="s">
        <v>12064</v>
      </c>
      <c r="D4271" t="s">
        <v>6223</v>
      </c>
      <c r="E4271" s="2" t="s">
        <v>230</v>
      </c>
      <c r="F4271" t="s">
        <v>13906</v>
      </c>
      <c r="G4271" s="2" t="s">
        <v>7756</v>
      </c>
      <c r="H4271" t="s">
        <v>13553</v>
      </c>
    </row>
    <row r="4272" spans="1:8" x14ac:dyDescent="0.15">
      <c r="A4272">
        <v>4286</v>
      </c>
      <c r="B4272" t="s">
        <v>5291</v>
      </c>
      <c r="C4272" t="s">
        <v>12065</v>
      </c>
      <c r="D4272" t="s">
        <v>6223</v>
      </c>
      <c r="E4272" s="2" t="s">
        <v>230</v>
      </c>
      <c r="F4272" t="s">
        <v>13906</v>
      </c>
      <c r="G4272" s="2" t="s">
        <v>6418</v>
      </c>
      <c r="H4272" t="s">
        <v>13553</v>
      </c>
    </row>
    <row r="4273" spans="1:8" x14ac:dyDescent="0.15">
      <c r="A4273">
        <v>4287</v>
      </c>
      <c r="B4273" t="s">
        <v>5292</v>
      </c>
      <c r="C4273" t="s">
        <v>12066</v>
      </c>
      <c r="D4273" t="s">
        <v>6223</v>
      </c>
      <c r="E4273" s="2" t="s">
        <v>230</v>
      </c>
      <c r="F4273" t="s">
        <v>13906</v>
      </c>
      <c r="G4273" s="2" t="s">
        <v>6352</v>
      </c>
      <c r="H4273" t="s">
        <v>13553</v>
      </c>
    </row>
    <row r="4274" spans="1:8" x14ac:dyDescent="0.15">
      <c r="A4274">
        <v>4288</v>
      </c>
      <c r="B4274" t="s">
        <v>5293</v>
      </c>
      <c r="C4274" t="s">
        <v>12067</v>
      </c>
      <c r="D4274" t="s">
        <v>6223</v>
      </c>
      <c r="E4274" s="2" t="s">
        <v>230</v>
      </c>
      <c r="F4274" t="s">
        <v>13907</v>
      </c>
      <c r="G4274" s="2" t="s">
        <v>6734</v>
      </c>
      <c r="H4274" t="s">
        <v>13553</v>
      </c>
    </row>
    <row r="4275" spans="1:8" x14ac:dyDescent="0.15">
      <c r="A4275">
        <v>4289</v>
      </c>
      <c r="B4275" t="s">
        <v>5294</v>
      </c>
      <c r="C4275" t="s">
        <v>12068</v>
      </c>
      <c r="D4275" t="s">
        <v>6223</v>
      </c>
      <c r="E4275" s="2" t="s">
        <v>230</v>
      </c>
      <c r="F4275" t="s">
        <v>13906</v>
      </c>
      <c r="G4275" s="2" t="s">
        <v>6867</v>
      </c>
      <c r="H4275" t="s">
        <v>13553</v>
      </c>
    </row>
    <row r="4276" spans="1:8" x14ac:dyDescent="0.15">
      <c r="A4276">
        <v>4290</v>
      </c>
      <c r="B4276" t="s">
        <v>5295</v>
      </c>
      <c r="C4276" t="s">
        <v>12069</v>
      </c>
      <c r="D4276" t="s">
        <v>6223</v>
      </c>
      <c r="E4276" s="2" t="s">
        <v>230</v>
      </c>
      <c r="F4276" t="s">
        <v>13907</v>
      </c>
      <c r="G4276" s="2" t="s">
        <v>7373</v>
      </c>
      <c r="H4276" t="s">
        <v>13553</v>
      </c>
    </row>
    <row r="4277" spans="1:8" x14ac:dyDescent="0.15">
      <c r="A4277">
        <v>4291</v>
      </c>
      <c r="B4277" t="s">
        <v>5296</v>
      </c>
      <c r="C4277" t="s">
        <v>12070</v>
      </c>
      <c r="D4277" t="s">
        <v>6223</v>
      </c>
      <c r="E4277" s="2" t="s">
        <v>230</v>
      </c>
      <c r="F4277" t="s">
        <v>13906</v>
      </c>
      <c r="G4277" s="2" t="s">
        <v>6596</v>
      </c>
      <c r="H4277" t="s">
        <v>13553</v>
      </c>
    </row>
    <row r="4278" spans="1:8" x14ac:dyDescent="0.15">
      <c r="A4278">
        <v>4292</v>
      </c>
      <c r="B4278" t="s">
        <v>5297</v>
      </c>
      <c r="C4278" t="s">
        <v>12071</v>
      </c>
      <c r="D4278" t="s">
        <v>6223</v>
      </c>
      <c r="E4278" s="2" t="s">
        <v>230</v>
      </c>
      <c r="F4278" t="s">
        <v>13912</v>
      </c>
      <c r="G4278" s="2" t="s">
        <v>6292</v>
      </c>
      <c r="H4278" t="s">
        <v>13553</v>
      </c>
    </row>
    <row r="4279" spans="1:8" x14ac:dyDescent="0.15">
      <c r="A4279">
        <v>4293</v>
      </c>
      <c r="B4279" t="s">
        <v>5298</v>
      </c>
      <c r="C4279" t="s">
        <v>12072</v>
      </c>
      <c r="D4279" t="s">
        <v>6223</v>
      </c>
      <c r="E4279" s="2" t="s">
        <v>230</v>
      </c>
      <c r="F4279" t="s">
        <v>13949</v>
      </c>
      <c r="G4279" s="2" t="s">
        <v>7153</v>
      </c>
      <c r="H4279" t="s">
        <v>13553</v>
      </c>
    </row>
    <row r="4280" spans="1:8" x14ac:dyDescent="0.15">
      <c r="A4280">
        <v>4294</v>
      </c>
      <c r="B4280" t="s">
        <v>5299</v>
      </c>
      <c r="C4280" t="s">
        <v>12073</v>
      </c>
      <c r="D4280" t="s">
        <v>6223</v>
      </c>
      <c r="E4280" s="2" t="s">
        <v>230</v>
      </c>
      <c r="F4280" t="s">
        <v>13907</v>
      </c>
      <c r="G4280" s="2" t="s">
        <v>6588</v>
      </c>
      <c r="H4280" t="s">
        <v>13553</v>
      </c>
    </row>
    <row r="4281" spans="1:8" x14ac:dyDescent="0.15">
      <c r="A4281">
        <v>4295</v>
      </c>
      <c r="B4281" t="s">
        <v>3486</v>
      </c>
      <c r="C4281" t="s">
        <v>11790</v>
      </c>
      <c r="D4281" t="s">
        <v>377</v>
      </c>
      <c r="E4281" s="2" t="s">
        <v>231</v>
      </c>
      <c r="F4281" t="s">
        <v>13922</v>
      </c>
      <c r="G4281" s="2" t="s">
        <v>6636</v>
      </c>
      <c r="H4281" t="s">
        <v>13553</v>
      </c>
    </row>
    <row r="4282" spans="1:8" x14ac:dyDescent="0.15">
      <c r="A4282">
        <v>4296</v>
      </c>
      <c r="B4282" t="s">
        <v>1357</v>
      </c>
      <c r="C4282" t="s">
        <v>12074</v>
      </c>
      <c r="D4282" t="s">
        <v>377</v>
      </c>
      <c r="E4282" s="2" t="s">
        <v>232</v>
      </c>
      <c r="F4282" t="s">
        <v>13906</v>
      </c>
      <c r="G4282" s="2" t="s">
        <v>7630</v>
      </c>
      <c r="H4282" t="s">
        <v>13553</v>
      </c>
    </row>
    <row r="4283" spans="1:8" x14ac:dyDescent="0.15">
      <c r="A4283">
        <v>4297</v>
      </c>
      <c r="B4283" t="s">
        <v>1916</v>
      </c>
      <c r="C4283" t="s">
        <v>12075</v>
      </c>
      <c r="D4283" t="s">
        <v>376</v>
      </c>
      <c r="E4283" s="2" t="s">
        <v>232</v>
      </c>
      <c r="F4283" t="s">
        <v>13906</v>
      </c>
      <c r="G4283" s="2" t="s">
        <v>6464</v>
      </c>
      <c r="H4283" t="s">
        <v>13553</v>
      </c>
    </row>
    <row r="4284" spans="1:8" x14ac:dyDescent="0.15">
      <c r="A4284">
        <v>4298</v>
      </c>
      <c r="B4284" t="s">
        <v>1917</v>
      </c>
      <c r="C4284" t="s">
        <v>12076</v>
      </c>
      <c r="D4284" t="s">
        <v>376</v>
      </c>
      <c r="E4284" s="2" t="s">
        <v>232</v>
      </c>
      <c r="F4284" t="s">
        <v>13906</v>
      </c>
      <c r="G4284" s="2" t="s">
        <v>6540</v>
      </c>
      <c r="H4284" t="s">
        <v>13553</v>
      </c>
    </row>
    <row r="4285" spans="1:8" x14ac:dyDescent="0.15">
      <c r="A4285">
        <v>4299</v>
      </c>
      <c r="B4285" t="s">
        <v>1918</v>
      </c>
      <c r="C4285" t="s">
        <v>12077</v>
      </c>
      <c r="D4285" t="s">
        <v>376</v>
      </c>
      <c r="E4285" s="2" t="s">
        <v>232</v>
      </c>
      <c r="F4285" t="s">
        <v>13906</v>
      </c>
      <c r="G4285" s="2" t="s">
        <v>6770</v>
      </c>
      <c r="H4285" t="s">
        <v>13553</v>
      </c>
    </row>
    <row r="4286" spans="1:8" x14ac:dyDescent="0.15">
      <c r="A4286">
        <v>4300</v>
      </c>
      <c r="B4286" t="s">
        <v>1919</v>
      </c>
      <c r="C4286" t="s">
        <v>12078</v>
      </c>
      <c r="D4286" t="s">
        <v>376</v>
      </c>
      <c r="E4286" s="2" t="s">
        <v>232</v>
      </c>
      <c r="F4286" t="s">
        <v>13906</v>
      </c>
      <c r="G4286" s="2" t="s">
        <v>7492</v>
      </c>
      <c r="H4286" t="s">
        <v>13553</v>
      </c>
    </row>
    <row r="4287" spans="1:8" x14ac:dyDescent="0.15">
      <c r="A4287">
        <v>4301</v>
      </c>
      <c r="B4287" t="s">
        <v>1920</v>
      </c>
      <c r="C4287" t="s">
        <v>12079</v>
      </c>
      <c r="D4287" t="s">
        <v>376</v>
      </c>
      <c r="E4287" s="2" t="s">
        <v>232</v>
      </c>
      <c r="F4287" t="s">
        <v>13910</v>
      </c>
      <c r="G4287" s="2" t="s">
        <v>6718</v>
      </c>
      <c r="H4287" t="s">
        <v>13553</v>
      </c>
    </row>
    <row r="4288" spans="1:8" x14ac:dyDescent="0.15">
      <c r="A4288">
        <v>4302</v>
      </c>
      <c r="B4288" t="s">
        <v>1921</v>
      </c>
      <c r="C4288" t="s">
        <v>12080</v>
      </c>
      <c r="D4288" t="s">
        <v>376</v>
      </c>
      <c r="E4288" s="2" t="s">
        <v>232</v>
      </c>
      <c r="F4288" t="s">
        <v>13907</v>
      </c>
      <c r="G4288" s="2" t="s">
        <v>6820</v>
      </c>
      <c r="H4288" t="s">
        <v>13553</v>
      </c>
    </row>
    <row r="4289" spans="1:8" x14ac:dyDescent="0.15">
      <c r="A4289">
        <v>4303</v>
      </c>
      <c r="B4289" t="s">
        <v>1922</v>
      </c>
      <c r="C4289" t="s">
        <v>12081</v>
      </c>
      <c r="D4289" t="s">
        <v>376</v>
      </c>
      <c r="E4289" s="2" t="s">
        <v>232</v>
      </c>
      <c r="F4289" t="s">
        <v>13934</v>
      </c>
      <c r="G4289" s="2" t="s">
        <v>7274</v>
      </c>
      <c r="H4289" t="s">
        <v>13553</v>
      </c>
    </row>
    <row r="4290" spans="1:8" x14ac:dyDescent="0.15">
      <c r="A4290">
        <v>4304</v>
      </c>
      <c r="B4290" t="s">
        <v>1923</v>
      </c>
      <c r="C4290" t="s">
        <v>12082</v>
      </c>
      <c r="D4290" t="s">
        <v>376</v>
      </c>
      <c r="E4290" s="2" t="s">
        <v>232</v>
      </c>
      <c r="F4290" t="s">
        <v>13942</v>
      </c>
      <c r="G4290" s="2" t="s">
        <v>6714</v>
      </c>
      <c r="H4290" t="s">
        <v>13553</v>
      </c>
    </row>
    <row r="4291" spans="1:8" x14ac:dyDescent="0.15">
      <c r="A4291">
        <v>4305</v>
      </c>
      <c r="B4291" t="s">
        <v>1924</v>
      </c>
      <c r="C4291" t="s">
        <v>12083</v>
      </c>
      <c r="D4291" t="s">
        <v>376</v>
      </c>
      <c r="E4291" s="2" t="s">
        <v>232</v>
      </c>
      <c r="F4291" t="s">
        <v>13917</v>
      </c>
      <c r="G4291" s="2" t="s">
        <v>6711</v>
      </c>
      <c r="H4291" t="s">
        <v>13553</v>
      </c>
    </row>
    <row r="4292" spans="1:8" x14ac:dyDescent="0.15">
      <c r="A4292">
        <v>4306</v>
      </c>
      <c r="B4292" t="s">
        <v>3552</v>
      </c>
      <c r="C4292" t="s">
        <v>12084</v>
      </c>
      <c r="D4292" t="s">
        <v>376</v>
      </c>
      <c r="E4292" s="2" t="s">
        <v>232</v>
      </c>
      <c r="F4292" t="s">
        <v>13906</v>
      </c>
      <c r="G4292" s="2" t="s">
        <v>7470</v>
      </c>
      <c r="H4292" t="s">
        <v>13553</v>
      </c>
    </row>
    <row r="4293" spans="1:8" x14ac:dyDescent="0.15">
      <c r="A4293">
        <v>4307</v>
      </c>
      <c r="B4293" t="s">
        <v>2643</v>
      </c>
      <c r="C4293" t="s">
        <v>12085</v>
      </c>
      <c r="D4293" t="s">
        <v>376</v>
      </c>
      <c r="E4293" s="2" t="s">
        <v>231</v>
      </c>
      <c r="F4293" t="s">
        <v>13917</v>
      </c>
      <c r="G4293" s="2" t="s">
        <v>7674</v>
      </c>
      <c r="H4293" t="s">
        <v>13553</v>
      </c>
    </row>
    <row r="4294" spans="1:8" x14ac:dyDescent="0.15">
      <c r="A4294">
        <v>4308</v>
      </c>
      <c r="B4294" t="s">
        <v>2644</v>
      </c>
      <c r="C4294" t="s">
        <v>12086</v>
      </c>
      <c r="D4294" t="s">
        <v>376</v>
      </c>
      <c r="E4294" s="2" t="s">
        <v>231</v>
      </c>
      <c r="F4294" t="s">
        <v>13934</v>
      </c>
      <c r="G4294" s="2" t="s">
        <v>6399</v>
      </c>
      <c r="H4294" t="s">
        <v>13553</v>
      </c>
    </row>
    <row r="4295" spans="1:8" x14ac:dyDescent="0.15">
      <c r="A4295">
        <v>4309</v>
      </c>
      <c r="B4295" t="s">
        <v>2645</v>
      </c>
      <c r="C4295" t="s">
        <v>12087</v>
      </c>
      <c r="D4295" t="s">
        <v>376</v>
      </c>
      <c r="E4295" s="2" t="s">
        <v>231</v>
      </c>
      <c r="F4295" t="s">
        <v>13917</v>
      </c>
      <c r="G4295" s="2" t="s">
        <v>6584</v>
      </c>
      <c r="H4295" t="s">
        <v>13553</v>
      </c>
    </row>
    <row r="4296" spans="1:8" x14ac:dyDescent="0.15">
      <c r="A4296">
        <v>4310</v>
      </c>
      <c r="B4296" t="s">
        <v>2646</v>
      </c>
      <c r="C4296" t="s">
        <v>12088</v>
      </c>
      <c r="D4296" t="s">
        <v>376</v>
      </c>
      <c r="E4296" s="2" t="s">
        <v>231</v>
      </c>
      <c r="F4296" t="s">
        <v>13932</v>
      </c>
      <c r="G4296" s="2" t="s">
        <v>6408</v>
      </c>
      <c r="H4296" t="s">
        <v>13553</v>
      </c>
    </row>
    <row r="4297" spans="1:8" x14ac:dyDescent="0.15">
      <c r="A4297">
        <v>4311</v>
      </c>
      <c r="B4297" t="s">
        <v>2647</v>
      </c>
      <c r="C4297" t="s">
        <v>12089</v>
      </c>
      <c r="D4297" t="s">
        <v>376</v>
      </c>
      <c r="E4297" s="2" t="s">
        <v>231</v>
      </c>
      <c r="F4297" t="s">
        <v>13906</v>
      </c>
      <c r="G4297" s="2" t="s">
        <v>7323</v>
      </c>
      <c r="H4297" t="s">
        <v>13553</v>
      </c>
    </row>
    <row r="4298" spans="1:8" x14ac:dyDescent="0.15">
      <c r="A4298">
        <v>4312</v>
      </c>
      <c r="B4298" t="s">
        <v>2648</v>
      </c>
      <c r="C4298" t="s">
        <v>12090</v>
      </c>
      <c r="D4298" t="s">
        <v>376</v>
      </c>
      <c r="E4298" s="2" t="s">
        <v>231</v>
      </c>
      <c r="F4298" t="s">
        <v>13910</v>
      </c>
      <c r="G4298" s="2" t="s">
        <v>6934</v>
      </c>
      <c r="H4298" t="s">
        <v>13553</v>
      </c>
    </row>
    <row r="4299" spans="1:8" x14ac:dyDescent="0.15">
      <c r="A4299">
        <v>4313</v>
      </c>
      <c r="B4299" t="s">
        <v>2299</v>
      </c>
      <c r="C4299" t="s">
        <v>9443</v>
      </c>
      <c r="D4299" t="s">
        <v>376</v>
      </c>
      <c r="E4299" s="2" t="s">
        <v>231</v>
      </c>
      <c r="F4299" t="s">
        <v>13910</v>
      </c>
      <c r="G4299" s="2" t="s">
        <v>7757</v>
      </c>
      <c r="H4299" t="s">
        <v>13553</v>
      </c>
    </row>
    <row r="4300" spans="1:8" x14ac:dyDescent="0.15">
      <c r="A4300">
        <v>4314</v>
      </c>
      <c r="B4300" t="s">
        <v>3553</v>
      </c>
      <c r="C4300" t="s">
        <v>12091</v>
      </c>
      <c r="D4300" t="s">
        <v>376</v>
      </c>
      <c r="E4300" s="2" t="s">
        <v>231</v>
      </c>
      <c r="F4300" t="s">
        <v>13910</v>
      </c>
      <c r="G4300" s="2" t="s">
        <v>7024</v>
      </c>
      <c r="H4300" t="s">
        <v>13553</v>
      </c>
    </row>
    <row r="4301" spans="1:8" x14ac:dyDescent="0.15">
      <c r="A4301">
        <v>4315</v>
      </c>
      <c r="B4301" t="s">
        <v>4110</v>
      </c>
      <c r="C4301" t="s">
        <v>12092</v>
      </c>
      <c r="D4301" t="s">
        <v>376</v>
      </c>
      <c r="E4301" s="2" t="s">
        <v>230</v>
      </c>
      <c r="F4301" t="s">
        <v>13910</v>
      </c>
      <c r="G4301" s="2" t="s">
        <v>6969</v>
      </c>
      <c r="H4301" t="s">
        <v>13553</v>
      </c>
    </row>
    <row r="4302" spans="1:8" x14ac:dyDescent="0.15">
      <c r="A4302">
        <v>4316</v>
      </c>
      <c r="B4302" t="s">
        <v>4115</v>
      </c>
      <c r="C4302" t="s">
        <v>12093</v>
      </c>
      <c r="D4302" t="s">
        <v>376</v>
      </c>
      <c r="E4302" s="2" t="s">
        <v>230</v>
      </c>
      <c r="F4302" t="s">
        <v>13917</v>
      </c>
      <c r="G4302" s="2" t="s">
        <v>7122</v>
      </c>
      <c r="H4302" t="s">
        <v>13553</v>
      </c>
    </row>
    <row r="4303" spans="1:8" x14ac:dyDescent="0.15">
      <c r="A4303">
        <v>4317</v>
      </c>
      <c r="B4303" t="s">
        <v>4111</v>
      </c>
      <c r="C4303" t="s">
        <v>12094</v>
      </c>
      <c r="D4303" t="s">
        <v>376</v>
      </c>
      <c r="E4303" s="2" t="s">
        <v>230</v>
      </c>
      <c r="F4303" t="s">
        <v>13932</v>
      </c>
      <c r="G4303" s="2" t="s">
        <v>6435</v>
      </c>
      <c r="H4303" t="s">
        <v>13553</v>
      </c>
    </row>
    <row r="4304" spans="1:8" x14ac:dyDescent="0.15">
      <c r="A4304">
        <v>4318</v>
      </c>
      <c r="B4304" t="s">
        <v>4112</v>
      </c>
      <c r="C4304" t="s">
        <v>12095</v>
      </c>
      <c r="D4304" t="s">
        <v>376</v>
      </c>
      <c r="E4304" s="2" t="s">
        <v>230</v>
      </c>
      <c r="F4304" t="s">
        <v>13907</v>
      </c>
      <c r="G4304" s="2" t="s">
        <v>6967</v>
      </c>
      <c r="H4304" t="s">
        <v>13553</v>
      </c>
    </row>
    <row r="4305" spans="1:8" x14ac:dyDescent="0.15">
      <c r="A4305">
        <v>4319</v>
      </c>
      <c r="B4305" t="s">
        <v>4113</v>
      </c>
      <c r="C4305" t="s">
        <v>12096</v>
      </c>
      <c r="D4305" t="s">
        <v>376</v>
      </c>
      <c r="E4305" s="2" t="s">
        <v>230</v>
      </c>
      <c r="F4305" t="s">
        <v>13910</v>
      </c>
      <c r="G4305" s="2" t="s">
        <v>6561</v>
      </c>
      <c r="H4305" t="s">
        <v>13553</v>
      </c>
    </row>
    <row r="4306" spans="1:8" x14ac:dyDescent="0.15">
      <c r="A4306">
        <v>4320</v>
      </c>
      <c r="B4306" t="s">
        <v>4114</v>
      </c>
      <c r="C4306" t="s">
        <v>12097</v>
      </c>
      <c r="D4306" t="s">
        <v>376</v>
      </c>
      <c r="E4306" s="2" t="s">
        <v>230</v>
      </c>
      <c r="F4306" t="s">
        <v>13907</v>
      </c>
      <c r="G4306" s="2" t="s">
        <v>6697</v>
      </c>
      <c r="H4306" t="s">
        <v>13553</v>
      </c>
    </row>
    <row r="4307" spans="1:8" x14ac:dyDescent="0.15">
      <c r="A4307">
        <v>4321</v>
      </c>
      <c r="B4307" t="s">
        <v>5300</v>
      </c>
      <c r="C4307" t="s">
        <v>12098</v>
      </c>
      <c r="D4307" t="s">
        <v>376</v>
      </c>
      <c r="E4307" s="2" t="s">
        <v>7855</v>
      </c>
      <c r="F4307" t="s">
        <v>13906</v>
      </c>
      <c r="G4307" s="2" t="s">
        <v>6758</v>
      </c>
      <c r="H4307" t="s">
        <v>13553</v>
      </c>
    </row>
    <row r="4308" spans="1:8" x14ac:dyDescent="0.15">
      <c r="A4308">
        <v>4322</v>
      </c>
      <c r="B4308" t="s">
        <v>5301</v>
      </c>
      <c r="C4308" t="s">
        <v>12099</v>
      </c>
      <c r="D4308" t="s">
        <v>376</v>
      </c>
      <c r="E4308" s="2" t="s">
        <v>7855</v>
      </c>
      <c r="F4308" t="s">
        <v>13906</v>
      </c>
      <c r="G4308" s="2" t="s">
        <v>6943</v>
      </c>
      <c r="H4308" t="s">
        <v>13553</v>
      </c>
    </row>
    <row r="4309" spans="1:8" x14ac:dyDescent="0.15">
      <c r="A4309">
        <v>4323</v>
      </c>
      <c r="B4309" t="s">
        <v>5302</v>
      </c>
      <c r="C4309" t="s">
        <v>12100</v>
      </c>
      <c r="D4309" t="s">
        <v>376</v>
      </c>
      <c r="E4309" s="2" t="s">
        <v>7855</v>
      </c>
      <c r="F4309" t="s">
        <v>13906</v>
      </c>
      <c r="G4309" s="2" t="s">
        <v>6653</v>
      </c>
      <c r="H4309" t="s">
        <v>13553</v>
      </c>
    </row>
    <row r="4310" spans="1:8" x14ac:dyDescent="0.15">
      <c r="A4310">
        <v>4324</v>
      </c>
      <c r="B4310" t="s">
        <v>5303</v>
      </c>
      <c r="C4310" t="s">
        <v>12101</v>
      </c>
      <c r="D4310" t="s">
        <v>376</v>
      </c>
      <c r="E4310" s="2" t="s">
        <v>7855</v>
      </c>
      <c r="F4310" t="s">
        <v>13910</v>
      </c>
      <c r="G4310" s="2" t="s">
        <v>6451</v>
      </c>
      <c r="H4310" t="s">
        <v>13553</v>
      </c>
    </row>
    <row r="4311" spans="1:8" x14ac:dyDescent="0.15">
      <c r="A4311">
        <v>4325</v>
      </c>
      <c r="B4311" t="s">
        <v>5304</v>
      </c>
      <c r="C4311" t="s">
        <v>12102</v>
      </c>
      <c r="D4311" t="s">
        <v>376</v>
      </c>
      <c r="E4311" s="2" t="s">
        <v>7855</v>
      </c>
      <c r="F4311" t="s">
        <v>13906</v>
      </c>
      <c r="G4311" s="2" t="s">
        <v>7077</v>
      </c>
      <c r="H4311" t="s">
        <v>13553</v>
      </c>
    </row>
    <row r="4312" spans="1:8" x14ac:dyDescent="0.15">
      <c r="A4312">
        <v>4326</v>
      </c>
      <c r="B4312" t="s">
        <v>5305</v>
      </c>
      <c r="C4312" t="s">
        <v>12103</v>
      </c>
      <c r="D4312" t="s">
        <v>376</v>
      </c>
      <c r="E4312" s="2" t="s">
        <v>7855</v>
      </c>
      <c r="F4312" t="s">
        <v>13910</v>
      </c>
      <c r="G4312" s="2" t="s">
        <v>6604</v>
      </c>
      <c r="H4312" t="s">
        <v>13553</v>
      </c>
    </row>
    <row r="4313" spans="1:8" x14ac:dyDescent="0.15">
      <c r="A4313">
        <v>4327</v>
      </c>
      <c r="B4313" t="s">
        <v>5306</v>
      </c>
      <c r="C4313" t="s">
        <v>12104</v>
      </c>
      <c r="D4313" t="s">
        <v>376</v>
      </c>
      <c r="E4313" s="2" t="s">
        <v>7855</v>
      </c>
      <c r="F4313" t="s">
        <v>13922</v>
      </c>
      <c r="G4313" s="2" t="s">
        <v>6980</v>
      </c>
      <c r="H4313" t="s">
        <v>13553</v>
      </c>
    </row>
    <row r="4314" spans="1:8" x14ac:dyDescent="0.15">
      <c r="A4314">
        <v>4328</v>
      </c>
      <c r="B4314" t="s">
        <v>2642</v>
      </c>
      <c r="C4314" t="s">
        <v>12105</v>
      </c>
      <c r="D4314" t="s">
        <v>376</v>
      </c>
      <c r="E4314" s="2" t="s">
        <v>232</v>
      </c>
      <c r="F4314" t="s">
        <v>13906</v>
      </c>
      <c r="G4314" s="2" t="s">
        <v>7272</v>
      </c>
      <c r="H4314" t="s">
        <v>13553</v>
      </c>
    </row>
    <row r="4315" spans="1:8" x14ac:dyDescent="0.15">
      <c r="A4315">
        <v>4329</v>
      </c>
      <c r="B4315" t="s">
        <v>1927</v>
      </c>
      <c r="C4315" t="s">
        <v>12106</v>
      </c>
      <c r="D4315" t="s">
        <v>376</v>
      </c>
      <c r="E4315" s="2" t="s">
        <v>232</v>
      </c>
      <c r="F4315" t="s">
        <v>13917</v>
      </c>
      <c r="G4315" s="2" t="s">
        <v>7623</v>
      </c>
      <c r="H4315" t="s">
        <v>13553</v>
      </c>
    </row>
    <row r="4316" spans="1:8" x14ac:dyDescent="0.15">
      <c r="A4316">
        <v>4330</v>
      </c>
      <c r="B4316" t="s">
        <v>1925</v>
      </c>
      <c r="C4316" t="s">
        <v>12107</v>
      </c>
      <c r="D4316" t="s">
        <v>376</v>
      </c>
      <c r="E4316" s="2" t="s">
        <v>232</v>
      </c>
      <c r="F4316" t="s">
        <v>13931</v>
      </c>
      <c r="G4316" s="2" t="s">
        <v>6669</v>
      </c>
      <c r="H4316" t="s">
        <v>13553</v>
      </c>
    </row>
    <row r="4317" spans="1:8" x14ac:dyDescent="0.15">
      <c r="A4317">
        <v>4331</v>
      </c>
      <c r="B4317" t="s">
        <v>1926</v>
      </c>
      <c r="C4317" t="s">
        <v>12108</v>
      </c>
      <c r="D4317" t="s">
        <v>376</v>
      </c>
      <c r="E4317" s="2" t="s">
        <v>232</v>
      </c>
      <c r="F4317" t="s">
        <v>13921</v>
      </c>
      <c r="G4317" s="2" t="s">
        <v>6375</v>
      </c>
      <c r="H4317" t="s">
        <v>13553</v>
      </c>
    </row>
    <row r="4318" spans="1:8" x14ac:dyDescent="0.15">
      <c r="A4318">
        <v>4332</v>
      </c>
      <c r="B4318" t="s">
        <v>2637</v>
      </c>
      <c r="C4318" t="s">
        <v>12109</v>
      </c>
      <c r="D4318" t="s">
        <v>376</v>
      </c>
      <c r="E4318" s="2" t="s">
        <v>231</v>
      </c>
      <c r="F4318" t="s">
        <v>13906</v>
      </c>
      <c r="G4318" s="2" t="s">
        <v>6491</v>
      </c>
      <c r="H4318" t="s">
        <v>13553</v>
      </c>
    </row>
    <row r="4319" spans="1:8" x14ac:dyDescent="0.15">
      <c r="A4319">
        <v>4333</v>
      </c>
      <c r="B4319" t="s">
        <v>2638</v>
      </c>
      <c r="C4319" t="s">
        <v>12110</v>
      </c>
      <c r="D4319" t="s">
        <v>376</v>
      </c>
      <c r="E4319" s="2" t="s">
        <v>231</v>
      </c>
      <c r="F4319" t="s">
        <v>13906</v>
      </c>
      <c r="G4319" s="2" t="s">
        <v>7297</v>
      </c>
      <c r="H4319" t="s">
        <v>13553</v>
      </c>
    </row>
    <row r="4320" spans="1:8" x14ac:dyDescent="0.15">
      <c r="A4320">
        <v>4334</v>
      </c>
      <c r="B4320" t="s">
        <v>2639</v>
      </c>
      <c r="C4320" t="s">
        <v>12111</v>
      </c>
      <c r="D4320" t="s">
        <v>376</v>
      </c>
      <c r="E4320" s="2" t="s">
        <v>231</v>
      </c>
      <c r="F4320" t="s">
        <v>13906</v>
      </c>
      <c r="G4320" s="2" t="s">
        <v>6411</v>
      </c>
      <c r="H4320" t="s">
        <v>13553</v>
      </c>
    </row>
    <row r="4321" spans="1:8" x14ac:dyDescent="0.15">
      <c r="A4321">
        <v>4335</v>
      </c>
      <c r="B4321" t="s">
        <v>338</v>
      </c>
      <c r="C4321" t="s">
        <v>9406</v>
      </c>
      <c r="D4321" t="s">
        <v>376</v>
      </c>
      <c r="E4321" s="2" t="s">
        <v>231</v>
      </c>
      <c r="F4321" t="s">
        <v>13906</v>
      </c>
      <c r="G4321" s="2" t="s">
        <v>6856</v>
      </c>
      <c r="H4321" t="s">
        <v>13553</v>
      </c>
    </row>
    <row r="4322" spans="1:8" x14ac:dyDescent="0.15">
      <c r="A4322">
        <v>4336</v>
      </c>
      <c r="B4322" t="s">
        <v>2640</v>
      </c>
      <c r="C4322" t="s">
        <v>12112</v>
      </c>
      <c r="D4322" t="s">
        <v>376</v>
      </c>
      <c r="E4322" s="2" t="s">
        <v>231</v>
      </c>
      <c r="F4322" t="s">
        <v>13906</v>
      </c>
      <c r="G4322" s="2" t="s">
        <v>6629</v>
      </c>
      <c r="H4322" t="s">
        <v>13553</v>
      </c>
    </row>
    <row r="4323" spans="1:8" x14ac:dyDescent="0.15">
      <c r="A4323">
        <v>4337</v>
      </c>
      <c r="B4323" t="s">
        <v>2641</v>
      </c>
      <c r="C4323" t="s">
        <v>12113</v>
      </c>
      <c r="D4323" t="s">
        <v>376</v>
      </c>
      <c r="E4323" s="2" t="s">
        <v>231</v>
      </c>
      <c r="F4323" t="s">
        <v>13906</v>
      </c>
      <c r="G4323" s="2" t="s">
        <v>6493</v>
      </c>
      <c r="H4323" t="s">
        <v>13553</v>
      </c>
    </row>
    <row r="4324" spans="1:8" x14ac:dyDescent="0.15">
      <c r="A4324">
        <v>4338</v>
      </c>
      <c r="B4324" t="s">
        <v>3550</v>
      </c>
      <c r="C4324" t="s">
        <v>12114</v>
      </c>
      <c r="D4324" t="s">
        <v>376</v>
      </c>
      <c r="E4324" s="2" t="s">
        <v>231</v>
      </c>
      <c r="F4324" t="s">
        <v>13907</v>
      </c>
      <c r="G4324" s="2" t="s">
        <v>6400</v>
      </c>
      <c r="H4324" t="s">
        <v>13553</v>
      </c>
    </row>
    <row r="4325" spans="1:8" x14ac:dyDescent="0.15">
      <c r="A4325">
        <v>4339</v>
      </c>
      <c r="B4325" t="s">
        <v>3551</v>
      </c>
      <c r="C4325" t="s">
        <v>12115</v>
      </c>
      <c r="D4325" t="s">
        <v>376</v>
      </c>
      <c r="E4325" s="2" t="s">
        <v>231</v>
      </c>
      <c r="F4325" t="s">
        <v>13910</v>
      </c>
      <c r="G4325" s="2" t="s">
        <v>7115</v>
      </c>
      <c r="H4325" t="s">
        <v>13553</v>
      </c>
    </row>
    <row r="4326" spans="1:8" x14ac:dyDescent="0.15">
      <c r="A4326">
        <v>4340</v>
      </c>
      <c r="B4326" t="s">
        <v>5307</v>
      </c>
      <c r="C4326" t="s">
        <v>12116</v>
      </c>
      <c r="D4326" t="s">
        <v>376</v>
      </c>
      <c r="E4326" s="2" t="s">
        <v>230</v>
      </c>
      <c r="F4326" t="s">
        <v>13907</v>
      </c>
      <c r="G4326" s="2" t="s">
        <v>7248</v>
      </c>
      <c r="H4326" t="s">
        <v>13553</v>
      </c>
    </row>
    <row r="4327" spans="1:8" x14ac:dyDescent="0.15">
      <c r="A4327">
        <v>4341</v>
      </c>
      <c r="B4327" t="s">
        <v>4116</v>
      </c>
      <c r="C4327" t="s">
        <v>12117</v>
      </c>
      <c r="D4327" t="s">
        <v>376</v>
      </c>
      <c r="E4327" s="2" t="s">
        <v>230</v>
      </c>
      <c r="F4327" t="s">
        <v>13906</v>
      </c>
      <c r="G4327" s="2" t="s">
        <v>6349</v>
      </c>
      <c r="H4327" t="s">
        <v>13553</v>
      </c>
    </row>
    <row r="4328" spans="1:8" x14ac:dyDescent="0.15">
      <c r="A4328">
        <v>4342</v>
      </c>
      <c r="B4328" t="s">
        <v>4117</v>
      </c>
      <c r="C4328" t="s">
        <v>12118</v>
      </c>
      <c r="D4328" t="s">
        <v>376</v>
      </c>
      <c r="E4328" s="2" t="s">
        <v>230</v>
      </c>
      <c r="F4328" t="s">
        <v>13917</v>
      </c>
      <c r="G4328" s="2" t="s">
        <v>6557</v>
      </c>
      <c r="H4328" t="s">
        <v>13553</v>
      </c>
    </row>
    <row r="4329" spans="1:8" x14ac:dyDescent="0.15">
      <c r="A4329">
        <v>4343</v>
      </c>
      <c r="B4329" t="s">
        <v>5308</v>
      </c>
      <c r="C4329" t="s">
        <v>12119</v>
      </c>
      <c r="D4329" t="s">
        <v>376</v>
      </c>
      <c r="E4329" s="2" t="s">
        <v>230</v>
      </c>
      <c r="F4329" t="s">
        <v>13906</v>
      </c>
      <c r="G4329" s="2" t="s">
        <v>6352</v>
      </c>
      <c r="H4329" t="s">
        <v>13553</v>
      </c>
    </row>
    <row r="4330" spans="1:8" x14ac:dyDescent="0.15">
      <c r="A4330">
        <v>4344</v>
      </c>
      <c r="B4330" t="s">
        <v>322</v>
      </c>
      <c r="C4330" t="s">
        <v>12120</v>
      </c>
      <c r="D4330" t="s">
        <v>419</v>
      </c>
      <c r="E4330" s="2" t="s">
        <v>232</v>
      </c>
      <c r="F4330" t="s">
        <v>13934</v>
      </c>
      <c r="G4330" s="2" t="s">
        <v>6987</v>
      </c>
      <c r="H4330" t="s">
        <v>13553</v>
      </c>
    </row>
    <row r="4331" spans="1:8" x14ac:dyDescent="0.15">
      <c r="A4331">
        <v>4345</v>
      </c>
      <c r="B4331" t="s">
        <v>1985</v>
      </c>
      <c r="C4331" t="s">
        <v>12121</v>
      </c>
      <c r="D4331" t="s">
        <v>419</v>
      </c>
      <c r="E4331" s="2" t="s">
        <v>232</v>
      </c>
      <c r="F4331" t="s">
        <v>13907</v>
      </c>
      <c r="G4331" s="2" t="s">
        <v>6712</v>
      </c>
      <c r="H4331" t="s">
        <v>13553</v>
      </c>
    </row>
    <row r="4332" spans="1:8" x14ac:dyDescent="0.15">
      <c r="A4332">
        <v>4346</v>
      </c>
      <c r="B4332" t="s">
        <v>1986</v>
      </c>
      <c r="C4332" t="s">
        <v>12122</v>
      </c>
      <c r="D4332" t="s">
        <v>419</v>
      </c>
      <c r="E4332" s="2" t="s">
        <v>232</v>
      </c>
      <c r="F4332" t="s">
        <v>13917</v>
      </c>
      <c r="G4332" s="2" t="s">
        <v>6542</v>
      </c>
      <c r="H4332" t="s">
        <v>13553</v>
      </c>
    </row>
    <row r="4333" spans="1:8" x14ac:dyDescent="0.15">
      <c r="A4333">
        <v>4347</v>
      </c>
      <c r="B4333" t="s">
        <v>1987</v>
      </c>
      <c r="C4333" t="s">
        <v>12123</v>
      </c>
      <c r="D4333" t="s">
        <v>419</v>
      </c>
      <c r="E4333" s="2" t="s">
        <v>232</v>
      </c>
      <c r="F4333" t="s">
        <v>13948</v>
      </c>
      <c r="G4333" s="2" t="s">
        <v>7203</v>
      </c>
      <c r="H4333" t="s">
        <v>13553</v>
      </c>
    </row>
    <row r="4334" spans="1:8" x14ac:dyDescent="0.15">
      <c r="A4334">
        <v>4348</v>
      </c>
      <c r="B4334" t="s">
        <v>2634</v>
      </c>
      <c r="C4334" t="s">
        <v>12124</v>
      </c>
      <c r="D4334" t="s">
        <v>419</v>
      </c>
      <c r="E4334" s="2" t="s">
        <v>231</v>
      </c>
      <c r="F4334" t="s">
        <v>13921</v>
      </c>
      <c r="G4334" s="2" t="s">
        <v>6489</v>
      </c>
      <c r="H4334" t="s">
        <v>13553</v>
      </c>
    </row>
    <row r="4335" spans="1:8" x14ac:dyDescent="0.15">
      <c r="A4335">
        <v>4349</v>
      </c>
      <c r="B4335" t="s">
        <v>2635</v>
      </c>
      <c r="C4335" t="s">
        <v>12125</v>
      </c>
      <c r="D4335" t="s">
        <v>419</v>
      </c>
      <c r="E4335" s="2" t="s">
        <v>231</v>
      </c>
      <c r="F4335" t="s">
        <v>13907</v>
      </c>
      <c r="G4335" s="2" t="s">
        <v>6633</v>
      </c>
      <c r="H4335" t="s">
        <v>13553</v>
      </c>
    </row>
    <row r="4336" spans="1:8" x14ac:dyDescent="0.15">
      <c r="A4336">
        <v>4350</v>
      </c>
      <c r="B4336" t="s">
        <v>2636</v>
      </c>
      <c r="C4336" t="s">
        <v>12126</v>
      </c>
      <c r="D4336" t="s">
        <v>419</v>
      </c>
      <c r="E4336" s="2" t="s">
        <v>231</v>
      </c>
      <c r="F4336" t="s">
        <v>13918</v>
      </c>
      <c r="G4336" s="2" t="s">
        <v>6266</v>
      </c>
      <c r="H4336" t="s">
        <v>13553</v>
      </c>
    </row>
    <row r="4337" spans="1:8" x14ac:dyDescent="0.15">
      <c r="A4337">
        <v>4351</v>
      </c>
      <c r="B4337" t="s">
        <v>3529</v>
      </c>
      <c r="C4337" t="s">
        <v>12127</v>
      </c>
      <c r="D4337" t="s">
        <v>419</v>
      </c>
      <c r="E4337" s="2" t="s">
        <v>231</v>
      </c>
      <c r="F4337" t="s">
        <v>13927</v>
      </c>
      <c r="G4337" s="2" t="s">
        <v>6996</v>
      </c>
      <c r="H4337" t="s">
        <v>13553</v>
      </c>
    </row>
    <row r="4338" spans="1:8" x14ac:dyDescent="0.15">
      <c r="A4338">
        <v>4352</v>
      </c>
      <c r="B4338" t="s">
        <v>5309</v>
      </c>
      <c r="C4338" t="s">
        <v>12128</v>
      </c>
      <c r="D4338" t="s">
        <v>419</v>
      </c>
      <c r="E4338" s="2" t="s">
        <v>230</v>
      </c>
      <c r="F4338" t="s">
        <v>13909</v>
      </c>
      <c r="G4338" s="2" t="s">
        <v>7309</v>
      </c>
      <c r="H4338" t="s">
        <v>13553</v>
      </c>
    </row>
    <row r="4339" spans="1:8" x14ac:dyDescent="0.15">
      <c r="A4339">
        <v>4353</v>
      </c>
      <c r="B4339" t="s">
        <v>4140</v>
      </c>
      <c r="C4339" t="s">
        <v>12129</v>
      </c>
      <c r="D4339" t="s">
        <v>419</v>
      </c>
      <c r="E4339" s="2" t="s">
        <v>230</v>
      </c>
      <c r="F4339" t="s">
        <v>13910</v>
      </c>
      <c r="G4339" s="2" t="s">
        <v>6641</v>
      </c>
      <c r="H4339" t="s">
        <v>13553</v>
      </c>
    </row>
    <row r="4340" spans="1:8" x14ac:dyDescent="0.15">
      <c r="A4340">
        <v>4354</v>
      </c>
      <c r="B4340" t="s">
        <v>4141</v>
      </c>
      <c r="C4340" t="s">
        <v>12130</v>
      </c>
      <c r="D4340" t="s">
        <v>419</v>
      </c>
      <c r="E4340" s="2" t="s">
        <v>230</v>
      </c>
      <c r="F4340" t="s">
        <v>13910</v>
      </c>
      <c r="G4340" s="2" t="s">
        <v>6700</v>
      </c>
      <c r="H4340" t="s">
        <v>13553</v>
      </c>
    </row>
    <row r="4341" spans="1:8" x14ac:dyDescent="0.15">
      <c r="A4341">
        <v>4355</v>
      </c>
      <c r="B4341" t="s">
        <v>4142</v>
      </c>
      <c r="C4341" t="s">
        <v>12131</v>
      </c>
      <c r="D4341" t="s">
        <v>419</v>
      </c>
      <c r="E4341" s="2" t="s">
        <v>230</v>
      </c>
      <c r="F4341" t="s">
        <v>13942</v>
      </c>
      <c r="G4341" s="2" t="s">
        <v>7120</v>
      </c>
      <c r="H4341" t="s">
        <v>13553</v>
      </c>
    </row>
    <row r="4342" spans="1:8" x14ac:dyDescent="0.15">
      <c r="A4342">
        <v>4357</v>
      </c>
      <c r="B4342" t="s">
        <v>4143</v>
      </c>
      <c r="C4342" t="s">
        <v>12132</v>
      </c>
      <c r="D4342" t="s">
        <v>419</v>
      </c>
      <c r="E4342" s="2" t="s">
        <v>230</v>
      </c>
      <c r="F4342" t="s">
        <v>13925</v>
      </c>
      <c r="G4342" s="2" t="s">
        <v>7586</v>
      </c>
      <c r="H4342" t="s">
        <v>13553</v>
      </c>
    </row>
    <row r="4343" spans="1:8" x14ac:dyDescent="0.15">
      <c r="A4343">
        <v>4359</v>
      </c>
      <c r="B4343" t="s">
        <v>4144</v>
      </c>
      <c r="C4343" t="s">
        <v>12133</v>
      </c>
      <c r="D4343" t="s">
        <v>419</v>
      </c>
      <c r="E4343" s="2" t="s">
        <v>230</v>
      </c>
      <c r="F4343" t="s">
        <v>13910</v>
      </c>
      <c r="G4343" s="2" t="s">
        <v>7234</v>
      </c>
      <c r="H4343" t="s">
        <v>13553</v>
      </c>
    </row>
    <row r="4344" spans="1:8" x14ac:dyDescent="0.15">
      <c r="A4344">
        <v>4360</v>
      </c>
      <c r="B4344" t="s">
        <v>5310</v>
      </c>
      <c r="C4344" t="s">
        <v>12134</v>
      </c>
      <c r="D4344" t="s">
        <v>419</v>
      </c>
      <c r="E4344" s="2" t="s">
        <v>230</v>
      </c>
      <c r="F4344" t="s">
        <v>13921</v>
      </c>
      <c r="G4344" s="2" t="s">
        <v>7758</v>
      </c>
      <c r="H4344" t="s">
        <v>13553</v>
      </c>
    </row>
    <row r="4345" spans="1:8" x14ac:dyDescent="0.15">
      <c r="A4345">
        <v>4361</v>
      </c>
      <c r="B4345" t="s">
        <v>4145</v>
      </c>
      <c r="C4345" t="s">
        <v>12135</v>
      </c>
      <c r="D4345" t="s">
        <v>419</v>
      </c>
      <c r="E4345" s="2" t="s">
        <v>230</v>
      </c>
      <c r="F4345" t="s">
        <v>13917</v>
      </c>
      <c r="G4345" s="2" t="s">
        <v>7066</v>
      </c>
      <c r="H4345" t="s">
        <v>13553</v>
      </c>
    </row>
    <row r="4346" spans="1:8" x14ac:dyDescent="0.15">
      <c r="A4346">
        <v>4362</v>
      </c>
      <c r="B4346" t="s">
        <v>4146</v>
      </c>
      <c r="C4346" t="s">
        <v>12136</v>
      </c>
      <c r="D4346" t="s">
        <v>419</v>
      </c>
      <c r="E4346" s="2" t="s">
        <v>230</v>
      </c>
      <c r="F4346" t="s">
        <v>13927</v>
      </c>
      <c r="G4346" s="2" t="s">
        <v>6936</v>
      </c>
      <c r="H4346" t="s">
        <v>13553</v>
      </c>
    </row>
    <row r="4347" spans="1:8" x14ac:dyDescent="0.15">
      <c r="A4347">
        <v>4363</v>
      </c>
      <c r="B4347" t="s">
        <v>4147</v>
      </c>
      <c r="C4347" t="s">
        <v>12137</v>
      </c>
      <c r="D4347" t="s">
        <v>419</v>
      </c>
      <c r="E4347" s="2" t="s">
        <v>230</v>
      </c>
      <c r="F4347" t="s">
        <v>13942</v>
      </c>
      <c r="G4347" s="2" t="s">
        <v>6789</v>
      </c>
      <c r="H4347" t="s">
        <v>13553</v>
      </c>
    </row>
    <row r="4348" spans="1:8" x14ac:dyDescent="0.15">
      <c r="A4348">
        <v>4365</v>
      </c>
      <c r="B4348" t="s">
        <v>1988</v>
      </c>
      <c r="C4348" t="s">
        <v>12138</v>
      </c>
      <c r="D4348" t="s">
        <v>419</v>
      </c>
      <c r="E4348" s="2" t="s">
        <v>232</v>
      </c>
      <c r="F4348" t="s">
        <v>13934</v>
      </c>
      <c r="G4348" s="2" t="s">
        <v>7087</v>
      </c>
      <c r="H4348" t="s">
        <v>13553</v>
      </c>
    </row>
    <row r="4349" spans="1:8" x14ac:dyDescent="0.15">
      <c r="A4349">
        <v>4366</v>
      </c>
      <c r="B4349" t="s">
        <v>1989</v>
      </c>
      <c r="C4349" t="s">
        <v>8500</v>
      </c>
      <c r="D4349" t="s">
        <v>419</v>
      </c>
      <c r="E4349" s="2" t="s">
        <v>232</v>
      </c>
      <c r="F4349" t="s">
        <v>13910</v>
      </c>
      <c r="G4349" s="2" t="s">
        <v>6623</v>
      </c>
      <c r="H4349" t="s">
        <v>13553</v>
      </c>
    </row>
    <row r="4350" spans="1:8" x14ac:dyDescent="0.15">
      <c r="A4350">
        <v>4370</v>
      </c>
      <c r="B4350" t="s">
        <v>3530</v>
      </c>
      <c r="C4350" t="s">
        <v>12139</v>
      </c>
      <c r="D4350" t="s">
        <v>419</v>
      </c>
      <c r="E4350" s="2" t="s">
        <v>231</v>
      </c>
      <c r="F4350" t="s">
        <v>13910</v>
      </c>
      <c r="G4350" s="2" t="s">
        <v>7439</v>
      </c>
      <c r="H4350" t="s">
        <v>13553</v>
      </c>
    </row>
    <row r="4351" spans="1:8" x14ac:dyDescent="0.15">
      <c r="A4351">
        <v>4371</v>
      </c>
      <c r="B4351" t="s">
        <v>5311</v>
      </c>
      <c r="C4351" t="s">
        <v>12140</v>
      </c>
      <c r="D4351" t="s">
        <v>419</v>
      </c>
      <c r="E4351" s="2" t="s">
        <v>230</v>
      </c>
      <c r="F4351" t="s">
        <v>13910</v>
      </c>
      <c r="G4351" s="2" t="s">
        <v>7488</v>
      </c>
      <c r="H4351" t="s">
        <v>13553</v>
      </c>
    </row>
    <row r="4352" spans="1:8" x14ac:dyDescent="0.15">
      <c r="A4352">
        <v>4372</v>
      </c>
      <c r="B4352" t="s">
        <v>5312</v>
      </c>
      <c r="C4352" t="s">
        <v>12141</v>
      </c>
      <c r="D4352" t="s">
        <v>419</v>
      </c>
      <c r="E4352" s="2" t="s">
        <v>230</v>
      </c>
      <c r="F4352" t="s">
        <v>13927</v>
      </c>
      <c r="G4352" s="2" t="s">
        <v>6302</v>
      </c>
      <c r="H4352" t="s">
        <v>13553</v>
      </c>
    </row>
    <row r="4353" spans="1:8" x14ac:dyDescent="0.15">
      <c r="A4353">
        <v>4373</v>
      </c>
      <c r="B4353" t="s">
        <v>5313</v>
      </c>
      <c r="C4353" t="s">
        <v>12142</v>
      </c>
      <c r="D4353" t="s">
        <v>419</v>
      </c>
      <c r="E4353" s="2" t="s">
        <v>230</v>
      </c>
      <c r="F4353" t="s">
        <v>13907</v>
      </c>
      <c r="G4353" s="2" t="s">
        <v>7060</v>
      </c>
      <c r="H4353" t="s">
        <v>13553</v>
      </c>
    </row>
    <row r="4354" spans="1:8" x14ac:dyDescent="0.15">
      <c r="A4354">
        <v>4377</v>
      </c>
      <c r="B4354" t="s">
        <v>1367</v>
      </c>
      <c r="C4354" t="s">
        <v>12143</v>
      </c>
      <c r="D4354" t="s">
        <v>375</v>
      </c>
      <c r="E4354" s="2" t="s">
        <v>232</v>
      </c>
      <c r="F4354" t="s">
        <v>13913</v>
      </c>
      <c r="G4354" s="2" t="s">
        <v>6246</v>
      </c>
      <c r="H4354" t="s">
        <v>13553</v>
      </c>
    </row>
    <row r="4355" spans="1:8" x14ac:dyDescent="0.15">
      <c r="A4355">
        <v>4378</v>
      </c>
      <c r="B4355" t="s">
        <v>1368</v>
      </c>
      <c r="C4355" t="s">
        <v>12144</v>
      </c>
      <c r="D4355" t="s">
        <v>375</v>
      </c>
      <c r="E4355" s="2" t="s">
        <v>232</v>
      </c>
      <c r="F4355" t="s">
        <v>13921</v>
      </c>
      <c r="G4355" s="2" t="s">
        <v>6705</v>
      </c>
      <c r="H4355" t="s">
        <v>13553</v>
      </c>
    </row>
    <row r="4356" spans="1:8" x14ac:dyDescent="0.15">
      <c r="A4356">
        <v>4379</v>
      </c>
      <c r="B4356" t="s">
        <v>1369</v>
      </c>
      <c r="C4356" t="s">
        <v>12145</v>
      </c>
      <c r="D4356" t="s">
        <v>375</v>
      </c>
      <c r="E4356" s="2" t="s">
        <v>232</v>
      </c>
      <c r="F4356" t="s">
        <v>13915</v>
      </c>
      <c r="G4356" s="2" t="s">
        <v>7759</v>
      </c>
      <c r="H4356" t="s">
        <v>13553</v>
      </c>
    </row>
    <row r="4357" spans="1:8" x14ac:dyDescent="0.15">
      <c r="A4357">
        <v>4380</v>
      </c>
      <c r="B4357" t="s">
        <v>1370</v>
      </c>
      <c r="C4357" t="s">
        <v>12146</v>
      </c>
      <c r="D4357" t="s">
        <v>375</v>
      </c>
      <c r="E4357" s="2" t="s">
        <v>232</v>
      </c>
      <c r="F4357" t="s">
        <v>13921</v>
      </c>
      <c r="G4357" s="2" t="s">
        <v>6331</v>
      </c>
      <c r="H4357" t="s">
        <v>13553</v>
      </c>
    </row>
    <row r="4358" spans="1:8" x14ac:dyDescent="0.15">
      <c r="A4358">
        <v>4381</v>
      </c>
      <c r="B4358" t="s">
        <v>1371</v>
      </c>
      <c r="C4358" t="s">
        <v>12147</v>
      </c>
      <c r="D4358" t="s">
        <v>375</v>
      </c>
      <c r="E4358" s="2" t="s">
        <v>232</v>
      </c>
      <c r="F4358" t="s">
        <v>13943</v>
      </c>
      <c r="G4358" s="2" t="s">
        <v>6821</v>
      </c>
      <c r="H4358" t="s">
        <v>13553</v>
      </c>
    </row>
    <row r="4359" spans="1:8" x14ac:dyDescent="0.15">
      <c r="A4359">
        <v>4382</v>
      </c>
      <c r="B4359" t="s">
        <v>1372</v>
      </c>
      <c r="C4359" t="s">
        <v>12148</v>
      </c>
      <c r="D4359" t="s">
        <v>375</v>
      </c>
      <c r="E4359" s="2" t="s">
        <v>232</v>
      </c>
      <c r="F4359" t="s">
        <v>13910</v>
      </c>
      <c r="G4359" s="2" t="s">
        <v>6389</v>
      </c>
      <c r="H4359" t="s">
        <v>13553</v>
      </c>
    </row>
    <row r="4360" spans="1:8" x14ac:dyDescent="0.15">
      <c r="A4360">
        <v>4383</v>
      </c>
      <c r="B4360" t="s">
        <v>1373</v>
      </c>
      <c r="C4360" t="s">
        <v>12149</v>
      </c>
      <c r="D4360" t="s">
        <v>375</v>
      </c>
      <c r="E4360" s="2" t="s">
        <v>232</v>
      </c>
      <c r="F4360" t="s">
        <v>27</v>
      </c>
      <c r="G4360" s="2" t="s">
        <v>7043</v>
      </c>
      <c r="H4360" t="s">
        <v>13553</v>
      </c>
    </row>
    <row r="4361" spans="1:8" x14ac:dyDescent="0.15">
      <c r="A4361">
        <v>4384</v>
      </c>
      <c r="B4361" t="s">
        <v>1374</v>
      </c>
      <c r="C4361" t="s">
        <v>12150</v>
      </c>
      <c r="D4361" t="s">
        <v>375</v>
      </c>
      <c r="E4361" s="2" t="s">
        <v>232</v>
      </c>
      <c r="F4361" t="s">
        <v>13909</v>
      </c>
      <c r="G4361" s="2" t="s">
        <v>6369</v>
      </c>
      <c r="H4361" t="s">
        <v>13553</v>
      </c>
    </row>
    <row r="4362" spans="1:8" x14ac:dyDescent="0.15">
      <c r="A4362">
        <v>4385</v>
      </c>
      <c r="B4362" t="s">
        <v>1375</v>
      </c>
      <c r="C4362" t="s">
        <v>12151</v>
      </c>
      <c r="D4362" t="s">
        <v>375</v>
      </c>
      <c r="E4362" s="2" t="s">
        <v>232</v>
      </c>
      <c r="F4362" t="s">
        <v>13917</v>
      </c>
      <c r="G4362" s="2" t="s">
        <v>7206</v>
      </c>
      <c r="H4362" t="s">
        <v>13553</v>
      </c>
    </row>
    <row r="4363" spans="1:8" x14ac:dyDescent="0.15">
      <c r="A4363">
        <v>4386</v>
      </c>
      <c r="B4363" t="s">
        <v>1376</v>
      </c>
      <c r="C4363" t="s">
        <v>12152</v>
      </c>
      <c r="D4363" t="s">
        <v>375</v>
      </c>
      <c r="E4363" s="2" t="s">
        <v>232</v>
      </c>
      <c r="F4363" t="s">
        <v>13918</v>
      </c>
      <c r="G4363" s="2" t="s">
        <v>6987</v>
      </c>
      <c r="H4363" t="s">
        <v>13553</v>
      </c>
    </row>
    <row r="4364" spans="1:8" x14ac:dyDescent="0.15">
      <c r="A4364">
        <v>4387</v>
      </c>
      <c r="B4364" t="s">
        <v>1377</v>
      </c>
      <c r="C4364" t="s">
        <v>12153</v>
      </c>
      <c r="D4364" t="s">
        <v>375</v>
      </c>
      <c r="E4364" s="2" t="s">
        <v>232</v>
      </c>
      <c r="F4364" t="s">
        <v>13930</v>
      </c>
      <c r="G4364" s="2" t="s">
        <v>6464</v>
      </c>
      <c r="H4364" t="s">
        <v>13553</v>
      </c>
    </row>
    <row r="4365" spans="1:8" x14ac:dyDescent="0.15">
      <c r="A4365">
        <v>4388</v>
      </c>
      <c r="B4365" t="s">
        <v>1378</v>
      </c>
      <c r="C4365" t="s">
        <v>12154</v>
      </c>
      <c r="D4365" t="s">
        <v>375</v>
      </c>
      <c r="E4365" s="2" t="s">
        <v>232</v>
      </c>
      <c r="F4365" t="s">
        <v>13947</v>
      </c>
      <c r="G4365" s="2" t="s">
        <v>7760</v>
      </c>
      <c r="H4365" t="s">
        <v>13553</v>
      </c>
    </row>
    <row r="4366" spans="1:8" x14ac:dyDescent="0.15">
      <c r="A4366">
        <v>4389</v>
      </c>
      <c r="B4366" t="s">
        <v>1379</v>
      </c>
      <c r="C4366" t="s">
        <v>12155</v>
      </c>
      <c r="D4366" t="s">
        <v>375</v>
      </c>
      <c r="E4366" s="2" t="s">
        <v>232</v>
      </c>
      <c r="F4366" t="s">
        <v>13944</v>
      </c>
      <c r="G4366" s="2" t="s">
        <v>6372</v>
      </c>
      <c r="H4366" t="s">
        <v>13553</v>
      </c>
    </row>
    <row r="4367" spans="1:8" x14ac:dyDescent="0.15">
      <c r="A4367">
        <v>4390</v>
      </c>
      <c r="B4367" t="s">
        <v>1380</v>
      </c>
      <c r="C4367" t="s">
        <v>12156</v>
      </c>
      <c r="D4367" t="s">
        <v>375</v>
      </c>
      <c r="E4367" s="2" t="s">
        <v>231</v>
      </c>
      <c r="F4367" t="s">
        <v>13933</v>
      </c>
      <c r="G4367" s="2" t="s">
        <v>6489</v>
      </c>
      <c r="H4367" t="s">
        <v>13553</v>
      </c>
    </row>
    <row r="4368" spans="1:8" x14ac:dyDescent="0.15">
      <c r="A4368">
        <v>4391</v>
      </c>
      <c r="B4368" t="s">
        <v>1381</v>
      </c>
      <c r="C4368" t="s">
        <v>12157</v>
      </c>
      <c r="D4368" t="s">
        <v>375</v>
      </c>
      <c r="E4368" s="2" t="s">
        <v>231</v>
      </c>
      <c r="F4368" t="s">
        <v>13918</v>
      </c>
      <c r="G4368" s="2" t="s">
        <v>7295</v>
      </c>
      <c r="H4368" t="s">
        <v>13553</v>
      </c>
    </row>
    <row r="4369" spans="1:8" x14ac:dyDescent="0.15">
      <c r="A4369">
        <v>4392</v>
      </c>
      <c r="B4369" t="s">
        <v>1382</v>
      </c>
      <c r="C4369" t="s">
        <v>12158</v>
      </c>
      <c r="D4369" t="s">
        <v>375</v>
      </c>
      <c r="E4369" s="2" t="s">
        <v>231</v>
      </c>
      <c r="F4369" t="s">
        <v>13939</v>
      </c>
      <c r="G4369" s="2" t="s">
        <v>7297</v>
      </c>
      <c r="H4369" t="s">
        <v>13553</v>
      </c>
    </row>
    <row r="4370" spans="1:8" x14ac:dyDescent="0.15">
      <c r="A4370">
        <v>4393</v>
      </c>
      <c r="B4370" t="s">
        <v>1383</v>
      </c>
      <c r="C4370" t="s">
        <v>12159</v>
      </c>
      <c r="D4370" t="s">
        <v>375</v>
      </c>
      <c r="E4370" s="2" t="s">
        <v>231</v>
      </c>
      <c r="F4370" t="s">
        <v>13933</v>
      </c>
      <c r="G4370" s="2" t="s">
        <v>6626</v>
      </c>
      <c r="H4370" t="s">
        <v>13553</v>
      </c>
    </row>
    <row r="4371" spans="1:8" x14ac:dyDescent="0.15">
      <c r="A4371">
        <v>4394</v>
      </c>
      <c r="B4371" t="s">
        <v>1384</v>
      </c>
      <c r="C4371" t="s">
        <v>12160</v>
      </c>
      <c r="D4371" t="s">
        <v>375</v>
      </c>
      <c r="E4371" s="2" t="s">
        <v>231</v>
      </c>
      <c r="F4371" t="s">
        <v>13924</v>
      </c>
      <c r="G4371" s="2" t="s">
        <v>6411</v>
      </c>
      <c r="H4371" t="s">
        <v>13553</v>
      </c>
    </row>
    <row r="4372" spans="1:8" x14ac:dyDescent="0.15">
      <c r="A4372">
        <v>4395</v>
      </c>
      <c r="B4372" t="s">
        <v>1385</v>
      </c>
      <c r="C4372" t="s">
        <v>12161</v>
      </c>
      <c r="D4372" t="s">
        <v>375</v>
      </c>
      <c r="E4372" s="2" t="s">
        <v>231</v>
      </c>
      <c r="F4372" t="s">
        <v>13909</v>
      </c>
      <c r="G4372" s="2" t="s">
        <v>7258</v>
      </c>
      <c r="H4372" t="s">
        <v>13553</v>
      </c>
    </row>
    <row r="4373" spans="1:8" x14ac:dyDescent="0.15">
      <c r="A4373">
        <v>4396</v>
      </c>
      <c r="B4373" t="s">
        <v>1386</v>
      </c>
      <c r="C4373" t="s">
        <v>12162</v>
      </c>
      <c r="D4373" t="s">
        <v>375</v>
      </c>
      <c r="E4373" s="2" t="s">
        <v>231</v>
      </c>
      <c r="F4373" t="s">
        <v>13946</v>
      </c>
      <c r="G4373" s="2" t="s">
        <v>6471</v>
      </c>
      <c r="H4373" t="s">
        <v>13553</v>
      </c>
    </row>
    <row r="4374" spans="1:8" x14ac:dyDescent="0.15">
      <c r="A4374">
        <v>4397</v>
      </c>
      <c r="B4374" t="s">
        <v>1387</v>
      </c>
      <c r="C4374" t="s">
        <v>12163</v>
      </c>
      <c r="D4374" t="s">
        <v>375</v>
      </c>
      <c r="E4374" s="2" t="s">
        <v>231</v>
      </c>
      <c r="F4374" t="s">
        <v>13951</v>
      </c>
      <c r="G4374" s="2" t="s">
        <v>6925</v>
      </c>
      <c r="H4374" t="s">
        <v>13553</v>
      </c>
    </row>
    <row r="4375" spans="1:8" x14ac:dyDescent="0.15">
      <c r="A4375">
        <v>4398</v>
      </c>
      <c r="B4375" t="s">
        <v>1388</v>
      </c>
      <c r="C4375" t="s">
        <v>12164</v>
      </c>
      <c r="D4375" t="s">
        <v>375</v>
      </c>
      <c r="E4375" s="2" t="s">
        <v>231</v>
      </c>
      <c r="F4375" t="s">
        <v>13944</v>
      </c>
      <c r="G4375" s="2" t="s">
        <v>7613</v>
      </c>
      <c r="H4375" t="s">
        <v>13553</v>
      </c>
    </row>
    <row r="4376" spans="1:8" x14ac:dyDescent="0.15">
      <c r="A4376">
        <v>4399</v>
      </c>
      <c r="B4376" t="s">
        <v>1389</v>
      </c>
      <c r="C4376" t="s">
        <v>12165</v>
      </c>
      <c r="D4376" t="s">
        <v>375</v>
      </c>
      <c r="E4376" s="2" t="s">
        <v>231</v>
      </c>
      <c r="F4376" t="s">
        <v>13918</v>
      </c>
      <c r="G4376" s="2" t="s">
        <v>7306</v>
      </c>
      <c r="H4376" t="s">
        <v>13553</v>
      </c>
    </row>
    <row r="4377" spans="1:8" x14ac:dyDescent="0.15">
      <c r="A4377">
        <v>4400</v>
      </c>
      <c r="B4377" t="s">
        <v>1390</v>
      </c>
      <c r="C4377" t="s">
        <v>12166</v>
      </c>
      <c r="D4377" t="s">
        <v>375</v>
      </c>
      <c r="E4377" s="2" t="s">
        <v>231</v>
      </c>
      <c r="F4377" t="s">
        <v>13944</v>
      </c>
      <c r="G4377" s="2" t="s">
        <v>6926</v>
      </c>
      <c r="H4377" t="s">
        <v>13553</v>
      </c>
    </row>
    <row r="4378" spans="1:8" x14ac:dyDescent="0.15">
      <c r="A4378">
        <v>4401</v>
      </c>
      <c r="B4378" t="s">
        <v>1391</v>
      </c>
      <c r="C4378" t="s">
        <v>12167</v>
      </c>
      <c r="D4378" t="s">
        <v>375</v>
      </c>
      <c r="E4378" s="2" t="s">
        <v>231</v>
      </c>
      <c r="F4378" t="s">
        <v>13909</v>
      </c>
      <c r="G4378" s="2" t="s">
        <v>7615</v>
      </c>
      <c r="H4378" t="s">
        <v>13553</v>
      </c>
    </row>
    <row r="4379" spans="1:8" x14ac:dyDescent="0.15">
      <c r="A4379">
        <v>4402</v>
      </c>
      <c r="B4379" t="s">
        <v>1392</v>
      </c>
      <c r="C4379" t="s">
        <v>12168</v>
      </c>
      <c r="D4379" t="s">
        <v>375</v>
      </c>
      <c r="E4379" s="2" t="s">
        <v>231</v>
      </c>
      <c r="F4379" t="s">
        <v>13943</v>
      </c>
      <c r="G4379" s="2" t="s">
        <v>6882</v>
      </c>
      <c r="H4379" t="s">
        <v>13553</v>
      </c>
    </row>
    <row r="4380" spans="1:8" x14ac:dyDescent="0.15">
      <c r="A4380">
        <v>4403</v>
      </c>
      <c r="B4380" t="s">
        <v>1393</v>
      </c>
      <c r="C4380" t="s">
        <v>12169</v>
      </c>
      <c r="D4380" t="s">
        <v>375</v>
      </c>
      <c r="E4380" s="2" t="s">
        <v>231</v>
      </c>
      <c r="F4380" t="s">
        <v>13912</v>
      </c>
      <c r="G4380" s="2" t="s">
        <v>6549</v>
      </c>
      <c r="H4380" t="s">
        <v>13553</v>
      </c>
    </row>
    <row r="4381" spans="1:8" x14ac:dyDescent="0.15">
      <c r="A4381">
        <v>4404</v>
      </c>
      <c r="B4381" t="s">
        <v>3271</v>
      </c>
      <c r="C4381" t="s">
        <v>12170</v>
      </c>
      <c r="D4381" t="s">
        <v>375</v>
      </c>
      <c r="E4381" s="2" t="s">
        <v>230</v>
      </c>
      <c r="F4381" t="s">
        <v>13909</v>
      </c>
      <c r="G4381" s="2" t="s">
        <v>7057</v>
      </c>
      <c r="H4381" t="s">
        <v>13553</v>
      </c>
    </row>
    <row r="4382" spans="1:8" x14ac:dyDescent="0.15">
      <c r="A4382">
        <v>4405</v>
      </c>
      <c r="B4382" t="s">
        <v>3272</v>
      </c>
      <c r="C4382" t="s">
        <v>12171</v>
      </c>
      <c r="D4382" t="s">
        <v>375</v>
      </c>
      <c r="E4382" s="2" t="s">
        <v>230</v>
      </c>
      <c r="F4382" t="s">
        <v>13951</v>
      </c>
      <c r="G4382" s="2" t="s">
        <v>7761</v>
      </c>
      <c r="H4382" t="s">
        <v>13553</v>
      </c>
    </row>
    <row r="4383" spans="1:8" x14ac:dyDescent="0.15">
      <c r="A4383">
        <v>4406</v>
      </c>
      <c r="B4383" t="s">
        <v>3273</v>
      </c>
      <c r="C4383" t="s">
        <v>12172</v>
      </c>
      <c r="D4383" t="s">
        <v>375</v>
      </c>
      <c r="E4383" s="2" t="s">
        <v>230</v>
      </c>
      <c r="F4383" t="s">
        <v>13924</v>
      </c>
      <c r="G4383" s="2" t="s">
        <v>6422</v>
      </c>
      <c r="H4383" t="s">
        <v>13553</v>
      </c>
    </row>
    <row r="4384" spans="1:8" x14ac:dyDescent="0.15">
      <c r="A4384">
        <v>4407</v>
      </c>
      <c r="B4384" t="s">
        <v>3274</v>
      </c>
      <c r="C4384" t="s">
        <v>12173</v>
      </c>
      <c r="D4384" t="s">
        <v>375</v>
      </c>
      <c r="E4384" s="2" t="s">
        <v>230</v>
      </c>
      <c r="F4384" t="s">
        <v>13942</v>
      </c>
      <c r="G4384" s="2" t="s">
        <v>6420</v>
      </c>
      <c r="H4384" t="s">
        <v>13553</v>
      </c>
    </row>
    <row r="4385" spans="1:8" x14ac:dyDescent="0.15">
      <c r="A4385">
        <v>4408</v>
      </c>
      <c r="B4385" t="s">
        <v>3275</v>
      </c>
      <c r="C4385" t="s">
        <v>12174</v>
      </c>
      <c r="D4385" t="s">
        <v>375</v>
      </c>
      <c r="E4385" s="2" t="s">
        <v>230</v>
      </c>
      <c r="F4385" t="s">
        <v>13915</v>
      </c>
      <c r="G4385" s="2" t="s">
        <v>7594</v>
      </c>
      <c r="H4385" t="s">
        <v>13553</v>
      </c>
    </row>
    <row r="4386" spans="1:8" x14ac:dyDescent="0.15">
      <c r="A4386">
        <v>4409</v>
      </c>
      <c r="B4386" t="s">
        <v>3276</v>
      </c>
      <c r="C4386" t="s">
        <v>12175</v>
      </c>
      <c r="D4386" t="s">
        <v>375</v>
      </c>
      <c r="E4386" s="2" t="s">
        <v>230</v>
      </c>
      <c r="F4386" t="s">
        <v>13933</v>
      </c>
      <c r="G4386" s="2" t="s">
        <v>7762</v>
      </c>
      <c r="H4386" t="s">
        <v>13553</v>
      </c>
    </row>
    <row r="4387" spans="1:8" x14ac:dyDescent="0.15">
      <c r="A4387">
        <v>4410</v>
      </c>
      <c r="B4387" t="s">
        <v>3277</v>
      </c>
      <c r="C4387" t="s">
        <v>12176</v>
      </c>
      <c r="D4387" t="s">
        <v>375</v>
      </c>
      <c r="E4387" s="2" t="s">
        <v>230</v>
      </c>
      <c r="F4387" t="s">
        <v>13921</v>
      </c>
      <c r="G4387" s="2" t="s">
        <v>6590</v>
      </c>
      <c r="H4387" t="s">
        <v>13553</v>
      </c>
    </row>
    <row r="4388" spans="1:8" x14ac:dyDescent="0.15">
      <c r="A4388">
        <v>4411</v>
      </c>
      <c r="B4388" t="s">
        <v>3278</v>
      </c>
      <c r="C4388" t="s">
        <v>9406</v>
      </c>
      <c r="D4388" t="s">
        <v>375</v>
      </c>
      <c r="E4388" s="2" t="s">
        <v>230</v>
      </c>
      <c r="F4388" t="s">
        <v>13917</v>
      </c>
      <c r="G4388" s="2" t="s">
        <v>6704</v>
      </c>
      <c r="H4388" t="s">
        <v>13553</v>
      </c>
    </row>
    <row r="4389" spans="1:8" x14ac:dyDescent="0.15">
      <c r="A4389">
        <v>4412</v>
      </c>
      <c r="B4389" t="s">
        <v>3279</v>
      </c>
      <c r="C4389" t="s">
        <v>12177</v>
      </c>
      <c r="D4389" t="s">
        <v>375</v>
      </c>
      <c r="E4389" s="2" t="s">
        <v>230</v>
      </c>
      <c r="F4389" t="s">
        <v>13907</v>
      </c>
      <c r="G4389" s="2" t="s">
        <v>6558</v>
      </c>
      <c r="H4389" t="s">
        <v>13553</v>
      </c>
    </row>
    <row r="4390" spans="1:8" x14ac:dyDescent="0.15">
      <c r="A4390">
        <v>4413</v>
      </c>
      <c r="B4390" t="s">
        <v>3280</v>
      </c>
      <c r="C4390" t="s">
        <v>12178</v>
      </c>
      <c r="D4390" t="s">
        <v>375</v>
      </c>
      <c r="E4390" s="2" t="s">
        <v>230</v>
      </c>
      <c r="F4390" t="s">
        <v>13948</v>
      </c>
      <c r="G4390" s="2" t="s">
        <v>6961</v>
      </c>
      <c r="H4390" t="s">
        <v>13553</v>
      </c>
    </row>
    <row r="4391" spans="1:8" x14ac:dyDescent="0.15">
      <c r="A4391">
        <v>4414</v>
      </c>
      <c r="B4391" t="s">
        <v>3281</v>
      </c>
      <c r="C4391" t="s">
        <v>12179</v>
      </c>
      <c r="D4391" t="s">
        <v>375</v>
      </c>
      <c r="E4391" s="2" t="s">
        <v>230</v>
      </c>
      <c r="F4391" t="s">
        <v>13908</v>
      </c>
      <c r="G4391" s="2" t="s">
        <v>6591</v>
      </c>
      <c r="H4391" t="s">
        <v>13553</v>
      </c>
    </row>
    <row r="4392" spans="1:8" x14ac:dyDescent="0.15">
      <c r="A4392">
        <v>4415</v>
      </c>
      <c r="B4392" t="s">
        <v>3282</v>
      </c>
      <c r="C4392" t="s">
        <v>12180</v>
      </c>
      <c r="D4392" t="s">
        <v>375</v>
      </c>
      <c r="E4392" s="2" t="s">
        <v>230</v>
      </c>
      <c r="F4392" t="s">
        <v>13906</v>
      </c>
      <c r="G4392" s="2" t="s">
        <v>7590</v>
      </c>
      <c r="H4392" t="s">
        <v>13553</v>
      </c>
    </row>
    <row r="4393" spans="1:8" x14ac:dyDescent="0.15">
      <c r="A4393">
        <v>4416</v>
      </c>
      <c r="B4393" t="s">
        <v>3283</v>
      </c>
      <c r="C4393" t="s">
        <v>12181</v>
      </c>
      <c r="D4393" t="s">
        <v>375</v>
      </c>
      <c r="E4393" s="2" t="s">
        <v>230</v>
      </c>
      <c r="F4393" t="s">
        <v>13910</v>
      </c>
      <c r="G4393" s="2" t="s">
        <v>7514</v>
      </c>
      <c r="H4393" t="s">
        <v>13553</v>
      </c>
    </row>
    <row r="4394" spans="1:8" x14ac:dyDescent="0.15">
      <c r="A4394">
        <v>4417</v>
      </c>
      <c r="B4394" t="s">
        <v>3284</v>
      </c>
      <c r="C4394" t="s">
        <v>12182</v>
      </c>
      <c r="D4394" t="s">
        <v>375</v>
      </c>
      <c r="E4394" s="2" t="s">
        <v>230</v>
      </c>
      <c r="F4394" t="s">
        <v>13943</v>
      </c>
      <c r="G4394" s="2" t="s">
        <v>6505</v>
      </c>
      <c r="H4394" t="s">
        <v>13553</v>
      </c>
    </row>
    <row r="4395" spans="1:8" x14ac:dyDescent="0.15">
      <c r="A4395">
        <v>4418</v>
      </c>
      <c r="B4395" t="s">
        <v>3285</v>
      </c>
      <c r="C4395" t="s">
        <v>12183</v>
      </c>
      <c r="D4395" t="s">
        <v>375</v>
      </c>
      <c r="E4395" s="2" t="s">
        <v>230</v>
      </c>
      <c r="F4395" t="s">
        <v>13919</v>
      </c>
      <c r="G4395" s="2" t="s">
        <v>7594</v>
      </c>
      <c r="H4395" t="s">
        <v>13553</v>
      </c>
    </row>
    <row r="4396" spans="1:8" x14ac:dyDescent="0.15">
      <c r="A4396">
        <v>4419</v>
      </c>
      <c r="B4396" t="s">
        <v>3286</v>
      </c>
      <c r="C4396" t="s">
        <v>12184</v>
      </c>
      <c r="D4396" t="s">
        <v>375</v>
      </c>
      <c r="E4396" s="2" t="s">
        <v>230</v>
      </c>
      <c r="F4396" t="s">
        <v>13910</v>
      </c>
      <c r="G4396" s="2" t="s">
        <v>6941</v>
      </c>
      <c r="H4396" t="s">
        <v>13553</v>
      </c>
    </row>
    <row r="4397" spans="1:8" x14ac:dyDescent="0.15">
      <c r="A4397">
        <v>4420</v>
      </c>
      <c r="B4397" t="s">
        <v>3287</v>
      </c>
      <c r="C4397" t="s">
        <v>8583</v>
      </c>
      <c r="D4397" t="s">
        <v>375</v>
      </c>
      <c r="E4397" s="2" t="s">
        <v>230</v>
      </c>
      <c r="F4397" t="s">
        <v>13936</v>
      </c>
      <c r="G4397" s="2" t="s">
        <v>7465</v>
      </c>
      <c r="H4397" t="s">
        <v>13553</v>
      </c>
    </row>
    <row r="4398" spans="1:8" x14ac:dyDescent="0.15">
      <c r="A4398">
        <v>4421</v>
      </c>
      <c r="B4398" t="s">
        <v>3288</v>
      </c>
      <c r="C4398" t="s">
        <v>12185</v>
      </c>
      <c r="D4398" t="s">
        <v>375</v>
      </c>
      <c r="E4398" s="2" t="s">
        <v>230</v>
      </c>
      <c r="F4398" t="s">
        <v>13944</v>
      </c>
      <c r="G4398" s="2" t="s">
        <v>7234</v>
      </c>
      <c r="H4398" t="s">
        <v>13553</v>
      </c>
    </row>
    <row r="4399" spans="1:8" x14ac:dyDescent="0.15">
      <c r="A4399">
        <v>4422</v>
      </c>
      <c r="B4399" t="s">
        <v>5314</v>
      </c>
      <c r="C4399" t="s">
        <v>12186</v>
      </c>
      <c r="D4399" t="s">
        <v>375</v>
      </c>
      <c r="E4399" s="2" t="s">
        <v>7855</v>
      </c>
      <c r="F4399" t="s">
        <v>13922</v>
      </c>
      <c r="G4399" s="2" t="s">
        <v>7521</v>
      </c>
      <c r="H4399" t="s">
        <v>13553</v>
      </c>
    </row>
    <row r="4400" spans="1:8" x14ac:dyDescent="0.15">
      <c r="A4400">
        <v>4423</v>
      </c>
      <c r="B4400" t="s">
        <v>5315</v>
      </c>
      <c r="C4400" t="s">
        <v>12187</v>
      </c>
      <c r="D4400" t="s">
        <v>375</v>
      </c>
      <c r="E4400" s="2" t="s">
        <v>7855</v>
      </c>
      <c r="F4400" t="s">
        <v>13934</v>
      </c>
      <c r="G4400" s="2" t="s">
        <v>7388</v>
      </c>
      <c r="H4400" t="s">
        <v>13553</v>
      </c>
    </row>
    <row r="4401" spans="1:8" x14ac:dyDescent="0.15">
      <c r="A4401">
        <v>4424</v>
      </c>
      <c r="B4401" t="s">
        <v>5316</v>
      </c>
      <c r="C4401" t="s">
        <v>12188</v>
      </c>
      <c r="D4401" t="s">
        <v>375</v>
      </c>
      <c r="E4401" s="2" t="s">
        <v>7855</v>
      </c>
      <c r="F4401" t="s">
        <v>13915</v>
      </c>
      <c r="G4401" s="2" t="s">
        <v>7763</v>
      </c>
      <c r="H4401" t="s">
        <v>13553</v>
      </c>
    </row>
    <row r="4402" spans="1:8" x14ac:dyDescent="0.15">
      <c r="A4402">
        <v>4425</v>
      </c>
      <c r="B4402" t="s">
        <v>5317</v>
      </c>
      <c r="C4402" t="s">
        <v>12189</v>
      </c>
      <c r="D4402" t="s">
        <v>375</v>
      </c>
      <c r="E4402" s="2" t="s">
        <v>7855</v>
      </c>
      <c r="F4402" t="s">
        <v>13910</v>
      </c>
      <c r="G4402" s="2" t="s">
        <v>6368</v>
      </c>
      <c r="H4402" t="s">
        <v>13553</v>
      </c>
    </row>
    <row r="4403" spans="1:8" x14ac:dyDescent="0.15">
      <c r="A4403">
        <v>4426</v>
      </c>
      <c r="B4403" t="s">
        <v>5318</v>
      </c>
      <c r="C4403" t="s">
        <v>12190</v>
      </c>
      <c r="D4403" t="s">
        <v>375</v>
      </c>
      <c r="E4403" s="2" t="s">
        <v>7855</v>
      </c>
      <c r="F4403" t="s">
        <v>27</v>
      </c>
      <c r="G4403" s="2" t="s">
        <v>6603</v>
      </c>
      <c r="H4403" t="s">
        <v>13553</v>
      </c>
    </row>
    <row r="4404" spans="1:8" x14ac:dyDescent="0.15">
      <c r="A4404">
        <v>4427</v>
      </c>
      <c r="B4404" t="s">
        <v>5319</v>
      </c>
      <c r="C4404" t="s">
        <v>12191</v>
      </c>
      <c r="D4404" t="s">
        <v>375</v>
      </c>
      <c r="E4404" s="2" t="s">
        <v>7855</v>
      </c>
      <c r="F4404" t="s">
        <v>13922</v>
      </c>
      <c r="G4404" s="2" t="s">
        <v>7395</v>
      </c>
      <c r="H4404" t="s">
        <v>13553</v>
      </c>
    </row>
    <row r="4405" spans="1:8" x14ac:dyDescent="0.15">
      <c r="A4405">
        <v>4428</v>
      </c>
      <c r="B4405" t="s">
        <v>5320</v>
      </c>
      <c r="C4405" t="s">
        <v>12192</v>
      </c>
      <c r="D4405" t="s">
        <v>375</v>
      </c>
      <c r="E4405" s="2" t="s">
        <v>7855</v>
      </c>
      <c r="F4405" t="s">
        <v>13933</v>
      </c>
      <c r="G4405" s="2" t="s">
        <v>7620</v>
      </c>
      <c r="H4405" t="s">
        <v>13553</v>
      </c>
    </row>
    <row r="4406" spans="1:8" x14ac:dyDescent="0.15">
      <c r="A4406">
        <v>4429</v>
      </c>
      <c r="B4406" t="s">
        <v>5321</v>
      </c>
      <c r="C4406" t="s">
        <v>12193</v>
      </c>
      <c r="D4406" t="s">
        <v>375</v>
      </c>
      <c r="E4406" s="2" t="s">
        <v>7855</v>
      </c>
      <c r="F4406" t="s">
        <v>13936</v>
      </c>
      <c r="G4406" s="2" t="s">
        <v>6523</v>
      </c>
      <c r="H4406" t="s">
        <v>13553</v>
      </c>
    </row>
    <row r="4407" spans="1:8" x14ac:dyDescent="0.15">
      <c r="A4407">
        <v>4430</v>
      </c>
      <c r="B4407" t="s">
        <v>5322</v>
      </c>
      <c r="C4407" t="s">
        <v>12194</v>
      </c>
      <c r="D4407" t="s">
        <v>375</v>
      </c>
      <c r="E4407" s="2" t="s">
        <v>7855</v>
      </c>
      <c r="F4407" t="s">
        <v>13922</v>
      </c>
      <c r="G4407" s="2" t="s">
        <v>7424</v>
      </c>
      <c r="H4407" t="s">
        <v>13553</v>
      </c>
    </row>
    <row r="4408" spans="1:8" x14ac:dyDescent="0.15">
      <c r="A4408">
        <v>4431</v>
      </c>
      <c r="B4408" t="s">
        <v>5323</v>
      </c>
      <c r="C4408" t="s">
        <v>12195</v>
      </c>
      <c r="D4408" t="s">
        <v>375</v>
      </c>
      <c r="E4408" s="2" t="s">
        <v>7855</v>
      </c>
      <c r="F4408" t="s">
        <v>13921</v>
      </c>
      <c r="G4408" s="2" t="s">
        <v>6877</v>
      </c>
      <c r="H4408" t="s">
        <v>13553</v>
      </c>
    </row>
    <row r="4409" spans="1:8" x14ac:dyDescent="0.15">
      <c r="A4409">
        <v>4432</v>
      </c>
      <c r="B4409" t="s">
        <v>5324</v>
      </c>
      <c r="C4409" t="s">
        <v>12196</v>
      </c>
      <c r="D4409" t="s">
        <v>375</v>
      </c>
      <c r="E4409" s="2" t="s">
        <v>7855</v>
      </c>
      <c r="F4409" t="s">
        <v>13927</v>
      </c>
      <c r="G4409" s="2" t="s">
        <v>7764</v>
      </c>
      <c r="H4409" t="s">
        <v>13553</v>
      </c>
    </row>
    <row r="4410" spans="1:8" x14ac:dyDescent="0.15">
      <c r="A4410">
        <v>4433</v>
      </c>
      <c r="B4410" t="s">
        <v>5325</v>
      </c>
      <c r="C4410" t="s">
        <v>12197</v>
      </c>
      <c r="D4410" t="s">
        <v>375</v>
      </c>
      <c r="E4410" s="2" t="s">
        <v>7855</v>
      </c>
      <c r="F4410" t="s">
        <v>13918</v>
      </c>
      <c r="G4410" s="2" t="s">
        <v>7268</v>
      </c>
      <c r="H4410" t="s">
        <v>13553</v>
      </c>
    </row>
    <row r="4411" spans="1:8" x14ac:dyDescent="0.15">
      <c r="A4411">
        <v>4434</v>
      </c>
      <c r="B4411" t="s">
        <v>5326</v>
      </c>
      <c r="C4411" t="s">
        <v>12198</v>
      </c>
      <c r="D4411" t="s">
        <v>375</v>
      </c>
      <c r="E4411" s="2" t="s">
        <v>7855</v>
      </c>
      <c r="F4411" t="s">
        <v>13913</v>
      </c>
      <c r="G4411" s="2" t="s">
        <v>7266</v>
      </c>
      <c r="H4411" t="s">
        <v>13553</v>
      </c>
    </row>
    <row r="4412" spans="1:8" x14ac:dyDescent="0.15">
      <c r="A4412">
        <v>4435</v>
      </c>
      <c r="B4412" t="s">
        <v>5327</v>
      </c>
      <c r="C4412" t="s">
        <v>12199</v>
      </c>
      <c r="D4412" t="s">
        <v>375</v>
      </c>
      <c r="E4412" s="2" t="s">
        <v>7855</v>
      </c>
      <c r="F4412" t="s">
        <v>13929</v>
      </c>
      <c r="G4412" s="2" t="s">
        <v>6357</v>
      </c>
      <c r="H4412" t="s">
        <v>13553</v>
      </c>
    </row>
    <row r="4413" spans="1:8" x14ac:dyDescent="0.15">
      <c r="A4413">
        <v>4436</v>
      </c>
      <c r="B4413" t="s">
        <v>5328</v>
      </c>
      <c r="C4413" t="s">
        <v>12200</v>
      </c>
      <c r="D4413" t="s">
        <v>375</v>
      </c>
      <c r="E4413" s="2" t="s">
        <v>7855</v>
      </c>
      <c r="F4413" t="s">
        <v>13927</v>
      </c>
      <c r="G4413" s="2" t="s">
        <v>6452</v>
      </c>
      <c r="H4413" t="s">
        <v>13553</v>
      </c>
    </row>
    <row r="4414" spans="1:8" x14ac:dyDescent="0.15">
      <c r="A4414">
        <v>4437</v>
      </c>
      <c r="B4414" t="s">
        <v>5329</v>
      </c>
      <c r="C4414" t="s">
        <v>12201</v>
      </c>
      <c r="D4414" t="s">
        <v>375</v>
      </c>
      <c r="E4414" s="2" t="s">
        <v>7855</v>
      </c>
      <c r="F4414" t="s">
        <v>13934</v>
      </c>
      <c r="G4414" s="2" t="s">
        <v>7627</v>
      </c>
      <c r="H4414" t="s">
        <v>13553</v>
      </c>
    </row>
    <row r="4415" spans="1:8" x14ac:dyDescent="0.15">
      <c r="A4415">
        <v>4438</v>
      </c>
      <c r="B4415" t="s">
        <v>5330</v>
      </c>
      <c r="C4415" t="s">
        <v>12202</v>
      </c>
      <c r="D4415" t="s">
        <v>375</v>
      </c>
      <c r="E4415" s="2" t="s">
        <v>7855</v>
      </c>
      <c r="F4415" t="s">
        <v>13951</v>
      </c>
      <c r="G4415" s="2" t="s">
        <v>7764</v>
      </c>
      <c r="H4415" t="s">
        <v>13553</v>
      </c>
    </row>
    <row r="4416" spans="1:8" x14ac:dyDescent="0.15">
      <c r="A4416">
        <v>4439</v>
      </c>
      <c r="B4416" t="s">
        <v>5331</v>
      </c>
      <c r="C4416" t="s">
        <v>12203</v>
      </c>
      <c r="D4416" t="s">
        <v>375</v>
      </c>
      <c r="E4416" s="2" t="s">
        <v>7855</v>
      </c>
      <c r="F4416" t="s">
        <v>13927</v>
      </c>
      <c r="G4416" s="2" t="s">
        <v>6837</v>
      </c>
      <c r="H4416" t="s">
        <v>13553</v>
      </c>
    </row>
    <row r="4417" spans="1:8" x14ac:dyDescent="0.15">
      <c r="A4417">
        <v>4440</v>
      </c>
      <c r="B4417" t="s">
        <v>5332</v>
      </c>
      <c r="C4417" t="s">
        <v>12204</v>
      </c>
      <c r="D4417" t="s">
        <v>375</v>
      </c>
      <c r="E4417" s="2" t="s">
        <v>230</v>
      </c>
      <c r="F4417" t="s">
        <v>13907</v>
      </c>
      <c r="G4417" s="2" t="s">
        <v>7603</v>
      </c>
      <c r="H4417" t="s">
        <v>13553</v>
      </c>
    </row>
    <row r="4418" spans="1:8" x14ac:dyDescent="0.15">
      <c r="A4418">
        <v>4441</v>
      </c>
      <c r="B4418" t="s">
        <v>5333</v>
      </c>
      <c r="C4418" t="s">
        <v>12205</v>
      </c>
      <c r="D4418" t="s">
        <v>375</v>
      </c>
      <c r="E4418" s="2" t="s">
        <v>230</v>
      </c>
      <c r="F4418" t="s">
        <v>13917</v>
      </c>
      <c r="G4418" s="2" t="s">
        <v>7542</v>
      </c>
      <c r="H4418" t="s">
        <v>13553</v>
      </c>
    </row>
    <row r="4419" spans="1:8" x14ac:dyDescent="0.15">
      <c r="A4419">
        <v>4442</v>
      </c>
      <c r="B4419" t="s">
        <v>5334</v>
      </c>
      <c r="C4419" t="s">
        <v>12206</v>
      </c>
      <c r="D4419" t="s">
        <v>375</v>
      </c>
      <c r="E4419" s="2" t="s">
        <v>230</v>
      </c>
      <c r="F4419" t="s">
        <v>13926</v>
      </c>
      <c r="G4419" s="2" t="s">
        <v>6639</v>
      </c>
      <c r="H4419" t="s">
        <v>13553</v>
      </c>
    </row>
    <row r="4420" spans="1:8" x14ac:dyDescent="0.15">
      <c r="A4420">
        <v>4443</v>
      </c>
      <c r="B4420" t="s">
        <v>5335</v>
      </c>
      <c r="C4420" t="s">
        <v>12207</v>
      </c>
      <c r="D4420" t="s">
        <v>375</v>
      </c>
      <c r="E4420" s="2" t="s">
        <v>230</v>
      </c>
      <c r="F4420" t="s">
        <v>13906</v>
      </c>
      <c r="G4420" s="2" t="s">
        <v>6831</v>
      </c>
      <c r="H4420" t="s">
        <v>13553</v>
      </c>
    </row>
    <row r="4421" spans="1:8" x14ac:dyDescent="0.15">
      <c r="A4421">
        <v>4444</v>
      </c>
      <c r="B4421" t="s">
        <v>5336</v>
      </c>
      <c r="C4421" t="s">
        <v>12208</v>
      </c>
      <c r="D4421" t="s">
        <v>375</v>
      </c>
      <c r="E4421" s="2" t="s">
        <v>230</v>
      </c>
      <c r="F4421" t="s">
        <v>13917</v>
      </c>
      <c r="G4421" s="2" t="s">
        <v>6844</v>
      </c>
      <c r="H4421" t="s">
        <v>13553</v>
      </c>
    </row>
    <row r="4422" spans="1:8" x14ac:dyDescent="0.15">
      <c r="A4422">
        <v>4445</v>
      </c>
      <c r="B4422" t="s">
        <v>5337</v>
      </c>
      <c r="C4422" t="s">
        <v>12209</v>
      </c>
      <c r="D4422" t="s">
        <v>375</v>
      </c>
      <c r="E4422" s="2" t="s">
        <v>230</v>
      </c>
      <c r="F4422" t="s">
        <v>13906</v>
      </c>
      <c r="G4422" s="2" t="s">
        <v>6299</v>
      </c>
      <c r="H4422" t="s">
        <v>13553</v>
      </c>
    </row>
    <row r="4423" spans="1:8" x14ac:dyDescent="0.15">
      <c r="A4423">
        <v>4446</v>
      </c>
      <c r="B4423" t="s">
        <v>5338</v>
      </c>
      <c r="C4423" t="s">
        <v>12210</v>
      </c>
      <c r="D4423" t="s">
        <v>375</v>
      </c>
      <c r="E4423" s="2" t="s">
        <v>230</v>
      </c>
      <c r="F4423" t="s">
        <v>13917</v>
      </c>
      <c r="G4423" s="2" t="s">
        <v>7199</v>
      </c>
      <c r="H4423" t="s">
        <v>13553</v>
      </c>
    </row>
    <row r="4424" spans="1:8" x14ac:dyDescent="0.15">
      <c r="A4424">
        <v>4447</v>
      </c>
      <c r="B4424" t="s">
        <v>5339</v>
      </c>
      <c r="C4424" t="s">
        <v>12211</v>
      </c>
      <c r="D4424" t="s">
        <v>375</v>
      </c>
      <c r="E4424" s="2" t="s">
        <v>230</v>
      </c>
      <c r="F4424" t="s">
        <v>13907</v>
      </c>
      <c r="G4424" s="2" t="s">
        <v>6348</v>
      </c>
      <c r="H4424" t="s">
        <v>13553</v>
      </c>
    </row>
    <row r="4425" spans="1:8" x14ac:dyDescent="0.15">
      <c r="A4425">
        <v>4448</v>
      </c>
      <c r="B4425" t="s">
        <v>5340</v>
      </c>
      <c r="C4425" t="s">
        <v>12212</v>
      </c>
      <c r="D4425" t="s">
        <v>375</v>
      </c>
      <c r="E4425" s="2" t="s">
        <v>230</v>
      </c>
      <c r="F4425" t="s">
        <v>13942</v>
      </c>
      <c r="G4425" s="2" t="s">
        <v>6416</v>
      </c>
      <c r="H4425" t="s">
        <v>13553</v>
      </c>
    </row>
    <row r="4426" spans="1:8" x14ac:dyDescent="0.15">
      <c r="A4426">
        <v>4449</v>
      </c>
      <c r="B4426" t="s">
        <v>5341</v>
      </c>
      <c r="C4426" t="s">
        <v>12213</v>
      </c>
      <c r="D4426" t="s">
        <v>375</v>
      </c>
      <c r="E4426" s="2" t="s">
        <v>230</v>
      </c>
      <c r="F4426" t="s">
        <v>13907</v>
      </c>
      <c r="G4426" s="2" t="s">
        <v>7232</v>
      </c>
      <c r="H4426" t="s">
        <v>13553</v>
      </c>
    </row>
    <row r="4427" spans="1:8" x14ac:dyDescent="0.15">
      <c r="A4427">
        <v>4450</v>
      </c>
      <c r="B4427" t="s">
        <v>5342</v>
      </c>
      <c r="C4427" t="s">
        <v>12214</v>
      </c>
      <c r="D4427" t="s">
        <v>375</v>
      </c>
      <c r="E4427" s="2" t="s">
        <v>230</v>
      </c>
      <c r="F4427" t="s">
        <v>13906</v>
      </c>
      <c r="G4427" s="2" t="s">
        <v>7587</v>
      </c>
      <c r="H4427" t="s">
        <v>13553</v>
      </c>
    </row>
    <row r="4428" spans="1:8" x14ac:dyDescent="0.15">
      <c r="A4428">
        <v>4451</v>
      </c>
      <c r="B4428" t="s">
        <v>5343</v>
      </c>
      <c r="C4428" t="s">
        <v>12215</v>
      </c>
      <c r="D4428" t="s">
        <v>375</v>
      </c>
      <c r="E4428" s="2" t="s">
        <v>230</v>
      </c>
      <c r="F4428" t="s">
        <v>13907</v>
      </c>
      <c r="G4428" s="2" t="s">
        <v>7219</v>
      </c>
      <c r="H4428" t="s">
        <v>13553</v>
      </c>
    </row>
    <row r="4429" spans="1:8" x14ac:dyDescent="0.15">
      <c r="A4429">
        <v>4452</v>
      </c>
      <c r="B4429" t="s">
        <v>5344</v>
      </c>
      <c r="C4429" t="s">
        <v>12216</v>
      </c>
      <c r="D4429" t="s">
        <v>375</v>
      </c>
      <c r="E4429" s="2" t="s">
        <v>230</v>
      </c>
      <c r="F4429" t="s">
        <v>13906</v>
      </c>
      <c r="G4429" s="2" t="s">
        <v>7765</v>
      </c>
      <c r="H4429" t="s">
        <v>13553</v>
      </c>
    </row>
    <row r="4430" spans="1:8" x14ac:dyDescent="0.15">
      <c r="A4430">
        <v>4453</v>
      </c>
      <c r="B4430" t="s">
        <v>5345</v>
      </c>
      <c r="C4430" t="s">
        <v>12217</v>
      </c>
      <c r="D4430" t="s">
        <v>375</v>
      </c>
      <c r="E4430" s="2" t="s">
        <v>230</v>
      </c>
      <c r="F4430" t="s">
        <v>13931</v>
      </c>
      <c r="G4430" s="2" t="s">
        <v>7372</v>
      </c>
      <c r="H4430" t="s">
        <v>13553</v>
      </c>
    </row>
    <row r="4431" spans="1:8" x14ac:dyDescent="0.15">
      <c r="A4431">
        <v>4454</v>
      </c>
      <c r="B4431" t="s">
        <v>5346</v>
      </c>
      <c r="C4431" t="s">
        <v>12218</v>
      </c>
      <c r="D4431" t="s">
        <v>375</v>
      </c>
      <c r="E4431" s="2" t="s">
        <v>230</v>
      </c>
      <c r="F4431" t="s">
        <v>13907</v>
      </c>
      <c r="G4431" s="2" t="s">
        <v>7290</v>
      </c>
      <c r="H4431" t="s">
        <v>13553</v>
      </c>
    </row>
    <row r="4432" spans="1:8" x14ac:dyDescent="0.15">
      <c r="A4432">
        <v>4455</v>
      </c>
      <c r="B4432" t="s">
        <v>5347</v>
      </c>
      <c r="C4432" t="s">
        <v>12219</v>
      </c>
      <c r="D4432" t="s">
        <v>375</v>
      </c>
      <c r="E4432" s="2" t="s">
        <v>230</v>
      </c>
      <c r="F4432" t="s">
        <v>13907</v>
      </c>
      <c r="G4432" s="2" t="s">
        <v>7055</v>
      </c>
      <c r="H4432" t="s">
        <v>13553</v>
      </c>
    </row>
    <row r="4433" spans="1:8" x14ac:dyDescent="0.15">
      <c r="A4433">
        <v>4456</v>
      </c>
      <c r="B4433" t="s">
        <v>5348</v>
      </c>
      <c r="C4433" t="s">
        <v>12220</v>
      </c>
      <c r="D4433" t="s">
        <v>375</v>
      </c>
      <c r="E4433" s="2" t="s">
        <v>230</v>
      </c>
      <c r="F4433" t="s">
        <v>13910</v>
      </c>
      <c r="G4433" s="2" t="s">
        <v>6348</v>
      </c>
      <c r="H4433" t="s">
        <v>13553</v>
      </c>
    </row>
    <row r="4434" spans="1:8" x14ac:dyDescent="0.15">
      <c r="A4434">
        <v>4457</v>
      </c>
      <c r="B4434" t="s">
        <v>5349</v>
      </c>
      <c r="C4434" t="s">
        <v>12221</v>
      </c>
      <c r="D4434" t="s">
        <v>375</v>
      </c>
      <c r="E4434" s="2" t="s">
        <v>230</v>
      </c>
      <c r="F4434" t="s">
        <v>13907</v>
      </c>
      <c r="G4434" s="2" t="s">
        <v>7542</v>
      </c>
      <c r="H4434" t="s">
        <v>13553</v>
      </c>
    </row>
    <row r="4435" spans="1:8" x14ac:dyDescent="0.15">
      <c r="A4435">
        <v>4458</v>
      </c>
      <c r="B4435" t="s">
        <v>1396</v>
      </c>
      <c r="C4435" t="s">
        <v>12222</v>
      </c>
      <c r="D4435" t="s">
        <v>375</v>
      </c>
      <c r="E4435" s="2" t="s">
        <v>232</v>
      </c>
      <c r="F4435" t="s">
        <v>13917</v>
      </c>
      <c r="G4435" s="2" t="s">
        <v>7302</v>
      </c>
      <c r="H4435" t="s">
        <v>13553</v>
      </c>
    </row>
    <row r="4436" spans="1:8" x14ac:dyDescent="0.15">
      <c r="A4436">
        <v>4459</v>
      </c>
      <c r="B4436" t="s">
        <v>3293</v>
      </c>
      <c r="C4436" t="s">
        <v>12223</v>
      </c>
      <c r="D4436" t="s">
        <v>375</v>
      </c>
      <c r="E4436" s="2" t="s">
        <v>231</v>
      </c>
      <c r="F4436" t="s">
        <v>13907</v>
      </c>
      <c r="G4436" s="2" t="s">
        <v>6919</v>
      </c>
      <c r="H4436" t="s">
        <v>13553</v>
      </c>
    </row>
    <row r="4437" spans="1:8" x14ac:dyDescent="0.15">
      <c r="A4437">
        <v>4460</v>
      </c>
      <c r="B4437" t="s">
        <v>1401</v>
      </c>
      <c r="C4437" t="s">
        <v>12224</v>
      </c>
      <c r="D4437" t="s">
        <v>375</v>
      </c>
      <c r="E4437" s="2" t="s">
        <v>232</v>
      </c>
      <c r="F4437" t="s">
        <v>13906</v>
      </c>
      <c r="G4437" s="2" t="s">
        <v>7766</v>
      </c>
      <c r="H4437" t="s">
        <v>13553</v>
      </c>
    </row>
    <row r="4438" spans="1:8" x14ac:dyDescent="0.15">
      <c r="A4438">
        <v>4461</v>
      </c>
      <c r="B4438" t="s">
        <v>1394</v>
      </c>
      <c r="C4438" t="s">
        <v>12225</v>
      </c>
      <c r="D4438" t="s">
        <v>375</v>
      </c>
      <c r="E4438" s="2" t="s">
        <v>231</v>
      </c>
      <c r="F4438" t="s">
        <v>13921</v>
      </c>
      <c r="G4438" s="2" t="s">
        <v>6882</v>
      </c>
      <c r="H4438" t="s">
        <v>13553</v>
      </c>
    </row>
    <row r="4439" spans="1:8" x14ac:dyDescent="0.15">
      <c r="A4439">
        <v>4462</v>
      </c>
      <c r="B4439" t="s">
        <v>1397</v>
      </c>
      <c r="C4439" t="s">
        <v>12226</v>
      </c>
      <c r="D4439" t="s">
        <v>375</v>
      </c>
      <c r="E4439" s="2" t="s">
        <v>232</v>
      </c>
      <c r="F4439" t="s">
        <v>13931</v>
      </c>
      <c r="G4439" s="2" t="s">
        <v>6769</v>
      </c>
      <c r="H4439" t="s">
        <v>13553</v>
      </c>
    </row>
    <row r="4440" spans="1:8" x14ac:dyDescent="0.15">
      <c r="A4440">
        <v>4463</v>
      </c>
      <c r="B4440" t="s">
        <v>4033</v>
      </c>
      <c r="C4440" t="s">
        <v>12227</v>
      </c>
      <c r="D4440" t="s">
        <v>375</v>
      </c>
      <c r="E4440" s="2" t="s">
        <v>231</v>
      </c>
      <c r="F4440" t="s">
        <v>13924</v>
      </c>
      <c r="G4440" s="2" t="s">
        <v>7512</v>
      </c>
      <c r="H4440" t="s">
        <v>13553</v>
      </c>
    </row>
    <row r="4441" spans="1:8" x14ac:dyDescent="0.15">
      <c r="A4441">
        <v>4464</v>
      </c>
      <c r="B4441" t="s">
        <v>2543</v>
      </c>
      <c r="C4441" t="s">
        <v>12228</v>
      </c>
      <c r="D4441" t="s">
        <v>375</v>
      </c>
      <c r="E4441" s="2" t="s">
        <v>231</v>
      </c>
      <c r="F4441" t="s">
        <v>13907</v>
      </c>
      <c r="G4441" s="2" t="s">
        <v>6320</v>
      </c>
      <c r="H4441" t="s">
        <v>13553</v>
      </c>
    </row>
    <row r="4442" spans="1:8" x14ac:dyDescent="0.15">
      <c r="A4442">
        <v>4465</v>
      </c>
      <c r="B4442" t="s">
        <v>2544</v>
      </c>
      <c r="C4442" t="s">
        <v>12229</v>
      </c>
      <c r="D4442" t="s">
        <v>375</v>
      </c>
      <c r="E4442" s="2" t="s">
        <v>231</v>
      </c>
      <c r="F4442" t="s">
        <v>13907</v>
      </c>
      <c r="G4442" s="2" t="s">
        <v>6320</v>
      </c>
      <c r="H4442" t="s">
        <v>13553</v>
      </c>
    </row>
    <row r="4443" spans="1:8" x14ac:dyDescent="0.15">
      <c r="A4443">
        <v>4466</v>
      </c>
      <c r="B4443" t="s">
        <v>3297</v>
      </c>
      <c r="C4443" t="s">
        <v>12230</v>
      </c>
      <c r="D4443" t="s">
        <v>375</v>
      </c>
      <c r="E4443" s="2" t="s">
        <v>232</v>
      </c>
      <c r="F4443" t="s">
        <v>13942</v>
      </c>
      <c r="G4443" s="2" t="s">
        <v>6463</v>
      </c>
      <c r="H4443" t="s">
        <v>13553</v>
      </c>
    </row>
    <row r="4444" spans="1:8" x14ac:dyDescent="0.15">
      <c r="A4444">
        <v>4467</v>
      </c>
      <c r="B4444" t="s">
        <v>1398</v>
      </c>
      <c r="C4444" t="s">
        <v>12231</v>
      </c>
      <c r="D4444" t="s">
        <v>375</v>
      </c>
      <c r="E4444" s="2" t="s">
        <v>232</v>
      </c>
      <c r="F4444" t="s">
        <v>13906</v>
      </c>
      <c r="G4444" s="2" t="s">
        <v>6706</v>
      </c>
      <c r="H4444" t="s">
        <v>13553</v>
      </c>
    </row>
    <row r="4445" spans="1:8" x14ac:dyDescent="0.15">
      <c r="A4445">
        <v>4468</v>
      </c>
      <c r="B4445" t="s">
        <v>1399</v>
      </c>
      <c r="C4445" t="s">
        <v>12232</v>
      </c>
      <c r="D4445" t="s">
        <v>375</v>
      </c>
      <c r="E4445" s="2" t="s">
        <v>232</v>
      </c>
      <c r="F4445" t="s">
        <v>13907</v>
      </c>
      <c r="G4445" s="2" t="s">
        <v>6526</v>
      </c>
      <c r="H4445" t="s">
        <v>13553</v>
      </c>
    </row>
    <row r="4446" spans="1:8" x14ac:dyDescent="0.15">
      <c r="A4446">
        <v>4469</v>
      </c>
      <c r="B4446" t="s">
        <v>2542</v>
      </c>
      <c r="C4446" t="s">
        <v>12233</v>
      </c>
      <c r="D4446" t="s">
        <v>375</v>
      </c>
      <c r="E4446" s="2" t="s">
        <v>231</v>
      </c>
      <c r="F4446" t="s">
        <v>13910</v>
      </c>
      <c r="G4446" s="2" t="s">
        <v>6319</v>
      </c>
      <c r="H4446" t="s">
        <v>13553</v>
      </c>
    </row>
    <row r="4447" spans="1:8" x14ac:dyDescent="0.15">
      <c r="A4447">
        <v>4470</v>
      </c>
      <c r="B4447" t="s">
        <v>4034</v>
      </c>
      <c r="C4447" t="s">
        <v>12234</v>
      </c>
      <c r="D4447" t="s">
        <v>375</v>
      </c>
      <c r="E4447" s="2" t="s">
        <v>231</v>
      </c>
      <c r="F4447" t="s">
        <v>13933</v>
      </c>
      <c r="G4447" s="2" t="s">
        <v>7767</v>
      </c>
      <c r="H4447" t="s">
        <v>13553</v>
      </c>
    </row>
    <row r="4448" spans="1:8" x14ac:dyDescent="0.15">
      <c r="A4448">
        <v>4471</v>
      </c>
      <c r="B4448" t="s">
        <v>3294</v>
      </c>
      <c r="C4448" t="s">
        <v>12235</v>
      </c>
      <c r="D4448" t="s">
        <v>375</v>
      </c>
      <c r="E4448" s="2" t="s">
        <v>231</v>
      </c>
      <c r="F4448" t="s">
        <v>13907</v>
      </c>
      <c r="G4448" s="2" t="s">
        <v>6550</v>
      </c>
      <c r="H4448" t="s">
        <v>13553</v>
      </c>
    </row>
    <row r="4449" spans="1:8" x14ac:dyDescent="0.15">
      <c r="A4449">
        <v>4472</v>
      </c>
      <c r="B4449" t="s">
        <v>1400</v>
      </c>
      <c r="C4449" t="s">
        <v>12236</v>
      </c>
      <c r="D4449" t="s">
        <v>375</v>
      </c>
      <c r="E4449" s="2" t="s">
        <v>232</v>
      </c>
      <c r="F4449" t="s">
        <v>13927</v>
      </c>
      <c r="G4449" s="2" t="s">
        <v>7768</v>
      </c>
      <c r="H4449" t="s">
        <v>13553</v>
      </c>
    </row>
    <row r="4450" spans="1:8" x14ac:dyDescent="0.15">
      <c r="A4450">
        <v>4473</v>
      </c>
      <c r="B4450" t="s">
        <v>3299</v>
      </c>
      <c r="C4450" t="s">
        <v>12237</v>
      </c>
      <c r="D4450" t="s">
        <v>375</v>
      </c>
      <c r="E4450" s="2" t="s">
        <v>231</v>
      </c>
      <c r="F4450" t="s">
        <v>13907</v>
      </c>
      <c r="G4450" s="2" t="s">
        <v>7297</v>
      </c>
      <c r="H4450" t="s">
        <v>13553</v>
      </c>
    </row>
    <row r="4451" spans="1:8" x14ac:dyDescent="0.15">
      <c r="A4451">
        <v>4474</v>
      </c>
      <c r="B4451" t="s">
        <v>3290</v>
      </c>
      <c r="C4451" t="s">
        <v>12238</v>
      </c>
      <c r="D4451" t="s">
        <v>375</v>
      </c>
      <c r="E4451" s="2" t="s">
        <v>231</v>
      </c>
      <c r="F4451" t="s">
        <v>13910</v>
      </c>
      <c r="G4451" s="2" t="s">
        <v>7289</v>
      </c>
      <c r="H4451" t="s">
        <v>13553</v>
      </c>
    </row>
    <row r="4452" spans="1:8" x14ac:dyDescent="0.15">
      <c r="A4452">
        <v>4475</v>
      </c>
      <c r="B4452" t="s">
        <v>1402</v>
      </c>
      <c r="C4452" t="s">
        <v>12239</v>
      </c>
      <c r="D4452" t="s">
        <v>375</v>
      </c>
      <c r="E4452" s="2" t="s">
        <v>232</v>
      </c>
      <c r="F4452" t="s">
        <v>13907</v>
      </c>
      <c r="G4452" s="2" t="s">
        <v>7229</v>
      </c>
      <c r="H4452" t="s">
        <v>13553</v>
      </c>
    </row>
    <row r="4453" spans="1:8" x14ac:dyDescent="0.15">
      <c r="A4453">
        <v>4476</v>
      </c>
      <c r="B4453" t="s">
        <v>3292</v>
      </c>
      <c r="C4453" t="s">
        <v>12240</v>
      </c>
      <c r="D4453" t="s">
        <v>375</v>
      </c>
      <c r="E4453" s="2" t="s">
        <v>231</v>
      </c>
      <c r="F4453" t="s">
        <v>13917</v>
      </c>
      <c r="G4453" s="2" t="s">
        <v>6873</v>
      </c>
      <c r="H4453" t="s">
        <v>13553</v>
      </c>
    </row>
    <row r="4454" spans="1:8" x14ac:dyDescent="0.15">
      <c r="A4454">
        <v>4477</v>
      </c>
      <c r="B4454" t="s">
        <v>1404</v>
      </c>
      <c r="C4454" t="s">
        <v>12241</v>
      </c>
      <c r="D4454" t="s">
        <v>375</v>
      </c>
      <c r="E4454" s="2" t="s">
        <v>232</v>
      </c>
      <c r="F4454" t="s">
        <v>13907</v>
      </c>
      <c r="G4454" s="2" t="s">
        <v>6663</v>
      </c>
      <c r="H4454" t="s">
        <v>13553</v>
      </c>
    </row>
    <row r="4455" spans="1:8" x14ac:dyDescent="0.15">
      <c r="A4455">
        <v>4478</v>
      </c>
      <c r="B4455" t="s">
        <v>1405</v>
      </c>
      <c r="C4455" t="s">
        <v>12242</v>
      </c>
      <c r="D4455" t="s">
        <v>375</v>
      </c>
      <c r="E4455" s="2" t="s">
        <v>232</v>
      </c>
      <c r="F4455" t="s">
        <v>13924</v>
      </c>
      <c r="G4455" s="2" t="s">
        <v>7204</v>
      </c>
      <c r="H4455" t="s">
        <v>13553</v>
      </c>
    </row>
    <row r="4456" spans="1:8" x14ac:dyDescent="0.15">
      <c r="A4456">
        <v>4479</v>
      </c>
      <c r="B4456" t="s">
        <v>3289</v>
      </c>
      <c r="C4456" t="s">
        <v>12243</v>
      </c>
      <c r="D4456" t="s">
        <v>375</v>
      </c>
      <c r="E4456" s="2" t="s">
        <v>231</v>
      </c>
      <c r="F4456" t="s">
        <v>13906</v>
      </c>
      <c r="G4456" s="2" t="s">
        <v>6629</v>
      </c>
      <c r="H4456" t="s">
        <v>13553</v>
      </c>
    </row>
    <row r="4457" spans="1:8" x14ac:dyDescent="0.15">
      <c r="A4457">
        <v>4480</v>
      </c>
      <c r="B4457" t="s">
        <v>3295</v>
      </c>
      <c r="C4457" t="s">
        <v>8271</v>
      </c>
      <c r="D4457" t="s">
        <v>375</v>
      </c>
      <c r="E4457" s="2" t="s">
        <v>231</v>
      </c>
      <c r="F4457" t="s">
        <v>13917</v>
      </c>
      <c r="G4457" s="2" t="s">
        <v>7360</v>
      </c>
      <c r="H4457" t="s">
        <v>13553</v>
      </c>
    </row>
    <row r="4458" spans="1:8" x14ac:dyDescent="0.15">
      <c r="A4458">
        <v>4481</v>
      </c>
      <c r="B4458" t="s">
        <v>1403</v>
      </c>
      <c r="C4458" t="s">
        <v>12073</v>
      </c>
      <c r="D4458" t="s">
        <v>375</v>
      </c>
      <c r="E4458" s="2" t="s">
        <v>232</v>
      </c>
      <c r="F4458" t="s">
        <v>13907</v>
      </c>
      <c r="G4458" s="2" t="s">
        <v>7601</v>
      </c>
      <c r="H4458" t="s">
        <v>13553</v>
      </c>
    </row>
    <row r="4459" spans="1:8" x14ac:dyDescent="0.15">
      <c r="A4459">
        <v>4482</v>
      </c>
      <c r="B4459" t="s">
        <v>3291</v>
      </c>
      <c r="C4459" t="s">
        <v>12244</v>
      </c>
      <c r="D4459" t="s">
        <v>375</v>
      </c>
      <c r="E4459" s="2" t="s">
        <v>231</v>
      </c>
      <c r="F4459" t="s">
        <v>13910</v>
      </c>
      <c r="G4459" s="2" t="s">
        <v>6260</v>
      </c>
      <c r="H4459" t="s">
        <v>13553</v>
      </c>
    </row>
    <row r="4460" spans="1:8" x14ac:dyDescent="0.15">
      <c r="A4460">
        <v>4483</v>
      </c>
      <c r="B4460" t="s">
        <v>3298</v>
      </c>
      <c r="C4460" t="s">
        <v>12245</v>
      </c>
      <c r="D4460" t="s">
        <v>375</v>
      </c>
      <c r="E4460" s="2" t="s">
        <v>231</v>
      </c>
      <c r="F4460" t="s">
        <v>13907</v>
      </c>
      <c r="G4460" s="2" t="s">
        <v>6338</v>
      </c>
      <c r="H4460" t="s">
        <v>13553</v>
      </c>
    </row>
    <row r="4461" spans="1:8" x14ac:dyDescent="0.15">
      <c r="A4461">
        <v>4484</v>
      </c>
      <c r="B4461" t="s">
        <v>1395</v>
      </c>
      <c r="C4461" t="s">
        <v>12246</v>
      </c>
      <c r="D4461" t="s">
        <v>375</v>
      </c>
      <c r="E4461" s="2" t="s">
        <v>232</v>
      </c>
      <c r="F4461" t="s">
        <v>13927</v>
      </c>
      <c r="G4461" s="2" t="s">
        <v>6815</v>
      </c>
      <c r="H4461" t="s">
        <v>13553</v>
      </c>
    </row>
    <row r="4462" spans="1:8" x14ac:dyDescent="0.15">
      <c r="A4462">
        <v>4485</v>
      </c>
      <c r="B4462" t="s">
        <v>3296</v>
      </c>
      <c r="C4462" t="s">
        <v>12247</v>
      </c>
      <c r="D4462" t="s">
        <v>375</v>
      </c>
      <c r="E4462" s="2" t="s">
        <v>231</v>
      </c>
      <c r="F4462" t="s">
        <v>13907</v>
      </c>
      <c r="G4462" s="2" t="s">
        <v>7769</v>
      </c>
      <c r="H4462" t="s">
        <v>13553</v>
      </c>
    </row>
    <row r="4463" spans="1:8" x14ac:dyDescent="0.15">
      <c r="A4463">
        <v>4486</v>
      </c>
      <c r="B4463" t="s">
        <v>5350</v>
      </c>
      <c r="C4463" t="s">
        <v>12248</v>
      </c>
      <c r="D4463" t="s">
        <v>375</v>
      </c>
      <c r="E4463" s="2" t="s">
        <v>230</v>
      </c>
      <c r="F4463" t="s">
        <v>13938</v>
      </c>
      <c r="G4463" s="2" t="s">
        <v>7327</v>
      </c>
      <c r="H4463" t="s">
        <v>13553</v>
      </c>
    </row>
    <row r="4464" spans="1:8" x14ac:dyDescent="0.15">
      <c r="A4464">
        <v>4487</v>
      </c>
      <c r="B4464" t="s">
        <v>5351</v>
      </c>
      <c r="C4464" t="s">
        <v>12249</v>
      </c>
      <c r="D4464" t="s">
        <v>422</v>
      </c>
      <c r="E4464" s="2" t="s">
        <v>230</v>
      </c>
      <c r="F4464" t="s">
        <v>13906</v>
      </c>
      <c r="G4464" s="2" t="s">
        <v>6583</v>
      </c>
      <c r="H4464" t="s">
        <v>13553</v>
      </c>
    </row>
    <row r="4465" spans="1:8" x14ac:dyDescent="0.15">
      <c r="A4465">
        <v>4488</v>
      </c>
      <c r="B4465" t="s">
        <v>3477</v>
      </c>
      <c r="C4465" t="s">
        <v>12250</v>
      </c>
      <c r="D4465" t="s">
        <v>422</v>
      </c>
      <c r="E4465" s="2" t="s">
        <v>231</v>
      </c>
      <c r="F4465" t="s">
        <v>13906</v>
      </c>
      <c r="G4465" s="2" t="s">
        <v>6996</v>
      </c>
      <c r="H4465" t="s">
        <v>13553</v>
      </c>
    </row>
    <row r="4466" spans="1:8" x14ac:dyDescent="0.15">
      <c r="A4466">
        <v>4489</v>
      </c>
      <c r="B4466" t="s">
        <v>3478</v>
      </c>
      <c r="C4466" t="s">
        <v>12251</v>
      </c>
      <c r="D4466" t="s">
        <v>422</v>
      </c>
      <c r="E4466" s="2" t="s">
        <v>231</v>
      </c>
      <c r="F4466" t="s">
        <v>13906</v>
      </c>
      <c r="G4466" s="2" t="s">
        <v>7207</v>
      </c>
      <c r="H4466" t="s">
        <v>13553</v>
      </c>
    </row>
    <row r="4467" spans="1:8" x14ac:dyDescent="0.15">
      <c r="A4467">
        <v>4490</v>
      </c>
      <c r="B4467" t="s">
        <v>3479</v>
      </c>
      <c r="C4467" t="s">
        <v>12252</v>
      </c>
      <c r="D4467" t="s">
        <v>422</v>
      </c>
      <c r="E4467" s="2" t="s">
        <v>231</v>
      </c>
      <c r="F4467" t="s">
        <v>13907</v>
      </c>
      <c r="G4467" s="2" t="s">
        <v>6587</v>
      </c>
      <c r="H4467" t="s">
        <v>13553</v>
      </c>
    </row>
    <row r="4468" spans="1:8" x14ac:dyDescent="0.15">
      <c r="A4468">
        <v>4491</v>
      </c>
      <c r="B4468" t="s">
        <v>3480</v>
      </c>
      <c r="C4468" t="s">
        <v>12253</v>
      </c>
      <c r="D4468" t="s">
        <v>422</v>
      </c>
      <c r="E4468" s="2" t="s">
        <v>231</v>
      </c>
      <c r="F4468" t="s">
        <v>13906</v>
      </c>
      <c r="G4468" s="2" t="s">
        <v>7193</v>
      </c>
      <c r="H4468" t="s">
        <v>13553</v>
      </c>
    </row>
    <row r="4469" spans="1:8" x14ac:dyDescent="0.15">
      <c r="A4469">
        <v>4492</v>
      </c>
      <c r="B4469" t="s">
        <v>1915</v>
      </c>
      <c r="C4469" t="s">
        <v>12254</v>
      </c>
      <c r="D4469" t="s">
        <v>422</v>
      </c>
      <c r="E4469" s="2" t="s">
        <v>232</v>
      </c>
      <c r="F4469" t="s">
        <v>13906</v>
      </c>
      <c r="G4469" s="2" t="s">
        <v>7770</v>
      </c>
      <c r="H4469" t="s">
        <v>13553</v>
      </c>
    </row>
    <row r="4470" spans="1:8" x14ac:dyDescent="0.15">
      <c r="A4470">
        <v>4493</v>
      </c>
      <c r="B4470" t="s">
        <v>5352</v>
      </c>
      <c r="C4470" t="s">
        <v>12255</v>
      </c>
      <c r="D4470" t="s">
        <v>422</v>
      </c>
      <c r="E4470" s="2" t="s">
        <v>230</v>
      </c>
      <c r="F4470" t="s">
        <v>13906</v>
      </c>
      <c r="G4470" s="2" t="s">
        <v>6834</v>
      </c>
      <c r="H4470" t="s">
        <v>13553</v>
      </c>
    </row>
    <row r="4471" spans="1:8" x14ac:dyDescent="0.15">
      <c r="A4471">
        <v>4494</v>
      </c>
      <c r="B4471" t="s">
        <v>5353</v>
      </c>
      <c r="C4471" t="s">
        <v>12256</v>
      </c>
      <c r="D4471" t="s">
        <v>422</v>
      </c>
      <c r="E4471" s="2" t="s">
        <v>230</v>
      </c>
      <c r="F4471" t="s">
        <v>13906</v>
      </c>
      <c r="G4471" s="2" t="s">
        <v>6393</v>
      </c>
      <c r="H4471" t="s">
        <v>13553</v>
      </c>
    </row>
    <row r="4472" spans="1:8" x14ac:dyDescent="0.15">
      <c r="A4472">
        <v>4495</v>
      </c>
      <c r="B4472" t="s">
        <v>5354</v>
      </c>
      <c r="C4472" t="s">
        <v>8270</v>
      </c>
      <c r="D4472" t="s">
        <v>422</v>
      </c>
      <c r="E4472" s="2" t="s">
        <v>230</v>
      </c>
      <c r="F4472" t="s">
        <v>13910</v>
      </c>
      <c r="G4472" s="2" t="s">
        <v>6560</v>
      </c>
      <c r="H4472" t="s">
        <v>13553</v>
      </c>
    </row>
    <row r="4473" spans="1:8" x14ac:dyDescent="0.15">
      <c r="A4473">
        <v>4496</v>
      </c>
      <c r="B4473" t="s">
        <v>1913</v>
      </c>
      <c r="C4473" t="s">
        <v>12257</v>
      </c>
      <c r="D4473" t="s">
        <v>422</v>
      </c>
      <c r="E4473" s="2" t="s">
        <v>232</v>
      </c>
      <c r="F4473" t="s">
        <v>13906</v>
      </c>
      <c r="G4473" s="2" t="s">
        <v>7186</v>
      </c>
      <c r="H4473" t="s">
        <v>13553</v>
      </c>
    </row>
    <row r="4474" spans="1:8" x14ac:dyDescent="0.15">
      <c r="A4474">
        <v>4497</v>
      </c>
      <c r="B4474" t="s">
        <v>1914</v>
      </c>
      <c r="C4474" t="s">
        <v>12258</v>
      </c>
      <c r="D4474" t="s">
        <v>422</v>
      </c>
      <c r="E4474" s="2" t="s">
        <v>232</v>
      </c>
      <c r="F4474" t="s">
        <v>13906</v>
      </c>
      <c r="G4474" s="2" t="s">
        <v>6620</v>
      </c>
      <c r="H4474" t="s">
        <v>13553</v>
      </c>
    </row>
    <row r="4475" spans="1:8" x14ac:dyDescent="0.15">
      <c r="A4475">
        <v>4498</v>
      </c>
      <c r="B4475" t="s">
        <v>5355</v>
      </c>
      <c r="C4475" t="s">
        <v>12259</v>
      </c>
      <c r="D4475" t="s">
        <v>422</v>
      </c>
      <c r="E4475" s="2" t="s">
        <v>230</v>
      </c>
      <c r="F4475" t="s">
        <v>13906</v>
      </c>
      <c r="G4475" s="2" t="s">
        <v>6936</v>
      </c>
      <c r="H4475" t="s">
        <v>13553</v>
      </c>
    </row>
    <row r="4476" spans="1:8" x14ac:dyDescent="0.15">
      <c r="A4476">
        <v>4499</v>
      </c>
      <c r="B4476" t="s">
        <v>5356</v>
      </c>
      <c r="C4476" t="s">
        <v>12260</v>
      </c>
      <c r="D4476" t="s">
        <v>422</v>
      </c>
      <c r="E4476" s="2" t="s">
        <v>230</v>
      </c>
      <c r="F4476" t="s">
        <v>13906</v>
      </c>
      <c r="G4476" s="2" t="s">
        <v>6671</v>
      </c>
      <c r="H4476" t="s">
        <v>13553</v>
      </c>
    </row>
    <row r="4477" spans="1:8" x14ac:dyDescent="0.15">
      <c r="A4477">
        <v>4500</v>
      </c>
      <c r="B4477" t="s">
        <v>5357</v>
      </c>
      <c r="C4477" t="s">
        <v>12261</v>
      </c>
      <c r="D4477" t="s">
        <v>422</v>
      </c>
      <c r="E4477" s="2" t="s">
        <v>231</v>
      </c>
      <c r="F4477" t="s">
        <v>13918</v>
      </c>
      <c r="G4477" s="2" t="s">
        <v>6373</v>
      </c>
      <c r="H4477" t="s">
        <v>13553</v>
      </c>
    </row>
    <row r="4478" spans="1:8" x14ac:dyDescent="0.15">
      <c r="A4478">
        <v>4501</v>
      </c>
      <c r="B4478" t="s">
        <v>5358</v>
      </c>
      <c r="C4478" t="s">
        <v>12262</v>
      </c>
      <c r="D4478" t="s">
        <v>422</v>
      </c>
      <c r="E4478" s="2" t="s">
        <v>230</v>
      </c>
      <c r="F4478" t="s">
        <v>13906</v>
      </c>
      <c r="G4478" s="2" t="s">
        <v>6812</v>
      </c>
      <c r="H4478" t="s">
        <v>13553</v>
      </c>
    </row>
    <row r="4479" spans="1:8" x14ac:dyDescent="0.15">
      <c r="A4479">
        <v>4502</v>
      </c>
      <c r="B4479" t="s">
        <v>5359</v>
      </c>
      <c r="C4479" t="s">
        <v>12263</v>
      </c>
      <c r="D4479" t="s">
        <v>422</v>
      </c>
      <c r="E4479" s="2" t="s">
        <v>230</v>
      </c>
      <c r="F4479" t="s">
        <v>13906</v>
      </c>
      <c r="G4479" s="2" t="s">
        <v>6874</v>
      </c>
      <c r="H4479" t="s">
        <v>13553</v>
      </c>
    </row>
    <row r="4480" spans="1:8" x14ac:dyDescent="0.15">
      <c r="A4480">
        <v>4503</v>
      </c>
      <c r="B4480" t="s">
        <v>5360</v>
      </c>
      <c r="C4480" t="s">
        <v>12264</v>
      </c>
      <c r="D4480" t="s">
        <v>422</v>
      </c>
      <c r="E4480" s="2" t="s">
        <v>230</v>
      </c>
      <c r="F4480" t="s">
        <v>13906</v>
      </c>
      <c r="G4480" s="2" t="s">
        <v>7211</v>
      </c>
      <c r="H4480" t="s">
        <v>13553</v>
      </c>
    </row>
    <row r="4481" spans="1:8" x14ac:dyDescent="0.15">
      <c r="A4481">
        <v>4504</v>
      </c>
      <c r="B4481" t="s">
        <v>1548</v>
      </c>
      <c r="C4481" t="s">
        <v>12265</v>
      </c>
      <c r="D4481" t="s">
        <v>386</v>
      </c>
      <c r="E4481" s="2" t="s">
        <v>232</v>
      </c>
      <c r="F4481" t="s">
        <v>13917</v>
      </c>
      <c r="G4481" s="2" t="s">
        <v>6994</v>
      </c>
      <c r="H4481" t="s">
        <v>13553</v>
      </c>
    </row>
    <row r="4482" spans="1:8" x14ac:dyDescent="0.15">
      <c r="A4482">
        <v>4505</v>
      </c>
      <c r="B4482" t="s">
        <v>3450</v>
      </c>
      <c r="C4482" t="s">
        <v>12266</v>
      </c>
      <c r="D4482" t="s">
        <v>386</v>
      </c>
      <c r="E4482" s="2" t="s">
        <v>232</v>
      </c>
      <c r="F4482" t="s">
        <v>13917</v>
      </c>
      <c r="G4482" s="2" t="s">
        <v>6891</v>
      </c>
      <c r="H4482" t="s">
        <v>13553</v>
      </c>
    </row>
    <row r="4483" spans="1:8" x14ac:dyDescent="0.15">
      <c r="A4483">
        <v>4506</v>
      </c>
      <c r="B4483" t="s">
        <v>1547</v>
      </c>
      <c r="C4483" t="s">
        <v>12267</v>
      </c>
      <c r="D4483" t="s">
        <v>386</v>
      </c>
      <c r="E4483" s="2" t="s">
        <v>232</v>
      </c>
      <c r="F4483" t="s">
        <v>13917</v>
      </c>
      <c r="G4483" s="2" t="s">
        <v>6321</v>
      </c>
      <c r="H4483" t="s">
        <v>13553</v>
      </c>
    </row>
    <row r="4484" spans="1:8" x14ac:dyDescent="0.15">
      <c r="A4484">
        <v>4507</v>
      </c>
      <c r="B4484" t="s">
        <v>1546</v>
      </c>
      <c r="C4484" t="s">
        <v>12268</v>
      </c>
      <c r="D4484" t="s">
        <v>386</v>
      </c>
      <c r="E4484" s="2" t="s">
        <v>232</v>
      </c>
      <c r="F4484" t="s">
        <v>13917</v>
      </c>
      <c r="G4484" s="2" t="s">
        <v>7771</v>
      </c>
      <c r="H4484" t="s">
        <v>13553</v>
      </c>
    </row>
    <row r="4485" spans="1:8" x14ac:dyDescent="0.15">
      <c r="A4485">
        <v>4508</v>
      </c>
      <c r="B4485" t="s">
        <v>1545</v>
      </c>
      <c r="C4485" t="s">
        <v>12269</v>
      </c>
      <c r="D4485" t="s">
        <v>386</v>
      </c>
      <c r="E4485" s="2" t="s">
        <v>232</v>
      </c>
      <c r="F4485" t="s">
        <v>13921</v>
      </c>
      <c r="G4485" s="2" t="s">
        <v>6481</v>
      </c>
      <c r="H4485" t="s">
        <v>13553</v>
      </c>
    </row>
    <row r="4486" spans="1:8" x14ac:dyDescent="0.15">
      <c r="A4486">
        <v>4509</v>
      </c>
      <c r="B4486" t="s">
        <v>1549</v>
      </c>
      <c r="C4486" t="s">
        <v>12270</v>
      </c>
      <c r="D4486" t="s">
        <v>386</v>
      </c>
      <c r="E4486" s="2" t="s">
        <v>232</v>
      </c>
      <c r="F4486" t="s">
        <v>13917</v>
      </c>
      <c r="G4486" s="2" t="s">
        <v>7772</v>
      </c>
      <c r="H4486" t="s">
        <v>13553</v>
      </c>
    </row>
    <row r="4487" spans="1:8" x14ac:dyDescent="0.15">
      <c r="A4487">
        <v>4510</v>
      </c>
      <c r="B4487" t="s">
        <v>2592</v>
      </c>
      <c r="C4487" t="s">
        <v>12271</v>
      </c>
      <c r="D4487" t="s">
        <v>386</v>
      </c>
      <c r="E4487" s="2" t="s">
        <v>231</v>
      </c>
      <c r="F4487" t="s">
        <v>13917</v>
      </c>
      <c r="G4487" s="2" t="s">
        <v>6928</v>
      </c>
      <c r="H4487" t="s">
        <v>13553</v>
      </c>
    </row>
    <row r="4488" spans="1:8" x14ac:dyDescent="0.15">
      <c r="A4488">
        <v>4511</v>
      </c>
      <c r="B4488" t="s">
        <v>3451</v>
      </c>
      <c r="C4488" t="s">
        <v>12272</v>
      </c>
      <c r="D4488" t="s">
        <v>386</v>
      </c>
      <c r="E4488" s="2" t="s">
        <v>231</v>
      </c>
      <c r="F4488" t="s">
        <v>13917</v>
      </c>
      <c r="G4488" s="2" t="s">
        <v>6280</v>
      </c>
      <c r="H4488" t="s">
        <v>13553</v>
      </c>
    </row>
    <row r="4489" spans="1:8" x14ac:dyDescent="0.15">
      <c r="A4489">
        <v>4512</v>
      </c>
      <c r="B4489" t="s">
        <v>5361</v>
      </c>
      <c r="C4489" t="s">
        <v>12273</v>
      </c>
      <c r="D4489" t="s">
        <v>386</v>
      </c>
      <c r="E4489" s="2" t="s">
        <v>231</v>
      </c>
      <c r="F4489" t="s">
        <v>13917</v>
      </c>
      <c r="G4489" s="2" t="s">
        <v>7760</v>
      </c>
      <c r="H4489" t="s">
        <v>13553</v>
      </c>
    </row>
    <row r="4490" spans="1:8" x14ac:dyDescent="0.15">
      <c r="A4490">
        <v>4513</v>
      </c>
      <c r="B4490" t="s">
        <v>4105</v>
      </c>
      <c r="C4490" t="s">
        <v>12274</v>
      </c>
      <c r="D4490" t="s">
        <v>386</v>
      </c>
      <c r="E4490" s="2" t="s">
        <v>230</v>
      </c>
      <c r="F4490" t="s">
        <v>13917</v>
      </c>
      <c r="G4490" s="2" t="s">
        <v>6646</v>
      </c>
      <c r="H4490" t="s">
        <v>13553</v>
      </c>
    </row>
    <row r="4491" spans="1:8" x14ac:dyDescent="0.15">
      <c r="A4491">
        <v>4514</v>
      </c>
      <c r="B4491" t="s">
        <v>4106</v>
      </c>
      <c r="C4491" t="s">
        <v>12275</v>
      </c>
      <c r="D4491" t="s">
        <v>386</v>
      </c>
      <c r="E4491" s="2" t="s">
        <v>230</v>
      </c>
      <c r="F4491" t="s">
        <v>13909</v>
      </c>
      <c r="G4491" s="2" t="s">
        <v>7298</v>
      </c>
      <c r="H4491" t="s">
        <v>13553</v>
      </c>
    </row>
    <row r="4492" spans="1:8" x14ac:dyDescent="0.15">
      <c r="A4492">
        <v>4515</v>
      </c>
      <c r="B4492" t="s">
        <v>5362</v>
      </c>
      <c r="C4492" t="s">
        <v>12276</v>
      </c>
      <c r="D4492" t="s">
        <v>386</v>
      </c>
      <c r="E4492" s="2" t="s">
        <v>230</v>
      </c>
      <c r="F4492" t="s">
        <v>13937</v>
      </c>
      <c r="G4492" s="2" t="s">
        <v>6498</v>
      </c>
      <c r="H4492" t="s">
        <v>13553</v>
      </c>
    </row>
    <row r="4493" spans="1:8" x14ac:dyDescent="0.15">
      <c r="A4493">
        <v>4516</v>
      </c>
      <c r="B4493" t="s">
        <v>4107</v>
      </c>
      <c r="C4493" t="s">
        <v>12277</v>
      </c>
      <c r="D4493" t="s">
        <v>386</v>
      </c>
      <c r="E4493" s="2" t="s">
        <v>230</v>
      </c>
      <c r="F4493" t="s">
        <v>13918</v>
      </c>
      <c r="G4493" s="2" t="s">
        <v>6294</v>
      </c>
      <c r="H4493" t="s">
        <v>13553</v>
      </c>
    </row>
    <row r="4494" spans="1:8" x14ac:dyDescent="0.15">
      <c r="A4494">
        <v>4517</v>
      </c>
      <c r="B4494" t="s">
        <v>4108</v>
      </c>
      <c r="C4494" t="s">
        <v>12278</v>
      </c>
      <c r="D4494" t="s">
        <v>386</v>
      </c>
      <c r="E4494" s="2" t="s">
        <v>230</v>
      </c>
      <c r="F4494" t="s">
        <v>13931</v>
      </c>
      <c r="G4494" s="2" t="s">
        <v>6416</v>
      </c>
      <c r="H4494" t="s">
        <v>13553</v>
      </c>
    </row>
    <row r="4495" spans="1:8" x14ac:dyDescent="0.15">
      <c r="A4495">
        <v>4518</v>
      </c>
      <c r="B4495" t="s">
        <v>4109</v>
      </c>
      <c r="C4495" t="s">
        <v>12279</v>
      </c>
      <c r="D4495" t="s">
        <v>386</v>
      </c>
      <c r="E4495" s="2" t="s">
        <v>230</v>
      </c>
      <c r="F4495" t="s">
        <v>13937</v>
      </c>
      <c r="G4495" s="2" t="s">
        <v>7572</v>
      </c>
      <c r="H4495" t="s">
        <v>13553</v>
      </c>
    </row>
    <row r="4496" spans="1:8" x14ac:dyDescent="0.15">
      <c r="A4496">
        <v>4519</v>
      </c>
      <c r="B4496" t="s">
        <v>5363</v>
      </c>
      <c r="C4496" t="s">
        <v>12280</v>
      </c>
      <c r="D4496" t="s">
        <v>386</v>
      </c>
      <c r="E4496" s="2" t="s">
        <v>230</v>
      </c>
      <c r="F4496" t="s">
        <v>13917</v>
      </c>
      <c r="G4496" s="2" t="s">
        <v>6830</v>
      </c>
      <c r="H4496" t="s">
        <v>13553</v>
      </c>
    </row>
    <row r="4497" spans="1:8" x14ac:dyDescent="0.15">
      <c r="A4497">
        <v>4520</v>
      </c>
      <c r="B4497" t="s">
        <v>5364</v>
      </c>
      <c r="C4497" t="s">
        <v>12281</v>
      </c>
      <c r="D4497" t="s">
        <v>386</v>
      </c>
      <c r="E4497" s="2" t="s">
        <v>230</v>
      </c>
      <c r="F4497" t="s">
        <v>13917</v>
      </c>
      <c r="G4497" s="2" t="s">
        <v>6414</v>
      </c>
      <c r="H4497" t="s">
        <v>13553</v>
      </c>
    </row>
    <row r="4498" spans="1:8" x14ac:dyDescent="0.15">
      <c r="A4498">
        <v>4521</v>
      </c>
      <c r="B4498" t="s">
        <v>5365</v>
      </c>
      <c r="C4498" t="s">
        <v>12282</v>
      </c>
      <c r="D4498" t="s">
        <v>386</v>
      </c>
      <c r="E4498" s="2" t="s">
        <v>230</v>
      </c>
      <c r="F4498" t="s">
        <v>13917</v>
      </c>
      <c r="G4498" s="2" t="s">
        <v>7152</v>
      </c>
      <c r="H4498" t="s">
        <v>13553</v>
      </c>
    </row>
    <row r="4499" spans="1:8" x14ac:dyDescent="0.15">
      <c r="A4499">
        <v>4522</v>
      </c>
      <c r="B4499" t="s">
        <v>5366</v>
      </c>
      <c r="C4499" t="s">
        <v>12283</v>
      </c>
      <c r="D4499" t="s">
        <v>386</v>
      </c>
      <c r="E4499" s="2" t="s">
        <v>7855</v>
      </c>
      <c r="F4499" t="s">
        <v>13917</v>
      </c>
      <c r="G4499" s="2" t="s">
        <v>7533</v>
      </c>
      <c r="H4499" t="s">
        <v>13553</v>
      </c>
    </row>
    <row r="4500" spans="1:8" x14ac:dyDescent="0.15">
      <c r="A4500">
        <v>4523</v>
      </c>
      <c r="B4500" t="s">
        <v>5367</v>
      </c>
      <c r="C4500" t="s">
        <v>12284</v>
      </c>
      <c r="D4500" t="s">
        <v>386</v>
      </c>
      <c r="E4500" s="2" t="s">
        <v>7855</v>
      </c>
      <c r="F4500" t="s">
        <v>13910</v>
      </c>
      <c r="G4500" s="2" t="s">
        <v>6454</v>
      </c>
      <c r="H4500" t="s">
        <v>13553</v>
      </c>
    </row>
    <row r="4501" spans="1:8" x14ac:dyDescent="0.15">
      <c r="A4501">
        <v>4524</v>
      </c>
      <c r="B4501" t="s">
        <v>5368</v>
      </c>
      <c r="C4501" t="s">
        <v>12285</v>
      </c>
      <c r="D4501" t="s">
        <v>386</v>
      </c>
      <c r="E4501" s="2" t="s">
        <v>7855</v>
      </c>
      <c r="F4501" t="s">
        <v>13907</v>
      </c>
      <c r="G4501" s="2" t="s">
        <v>7773</v>
      </c>
      <c r="H4501" t="s">
        <v>13553</v>
      </c>
    </row>
    <row r="4502" spans="1:8" x14ac:dyDescent="0.15">
      <c r="A4502">
        <v>4525</v>
      </c>
      <c r="B4502" t="s">
        <v>5369</v>
      </c>
      <c r="C4502" t="s">
        <v>9336</v>
      </c>
      <c r="D4502" t="s">
        <v>386</v>
      </c>
      <c r="E4502" s="2" t="s">
        <v>7855</v>
      </c>
      <c r="F4502" t="s">
        <v>13918</v>
      </c>
      <c r="G4502" s="2" t="s">
        <v>7774</v>
      </c>
      <c r="H4502" t="s">
        <v>13553</v>
      </c>
    </row>
    <row r="4503" spans="1:8" x14ac:dyDescent="0.15">
      <c r="A4503">
        <v>4526</v>
      </c>
      <c r="B4503" t="s">
        <v>5370</v>
      </c>
      <c r="C4503" t="s">
        <v>12286</v>
      </c>
      <c r="D4503" t="s">
        <v>386</v>
      </c>
      <c r="E4503" s="2" t="s">
        <v>7855</v>
      </c>
      <c r="F4503" t="s">
        <v>13917</v>
      </c>
      <c r="G4503" s="2" t="s">
        <v>7532</v>
      </c>
      <c r="H4503" t="s">
        <v>13553</v>
      </c>
    </row>
    <row r="4504" spans="1:8" x14ac:dyDescent="0.15">
      <c r="A4504">
        <v>4527</v>
      </c>
      <c r="B4504" t="s">
        <v>5371</v>
      </c>
      <c r="C4504" t="s">
        <v>12287</v>
      </c>
      <c r="D4504" t="s">
        <v>386</v>
      </c>
      <c r="E4504" s="2" t="s">
        <v>7855</v>
      </c>
      <c r="F4504" t="s">
        <v>13922</v>
      </c>
      <c r="G4504" s="2" t="s">
        <v>7239</v>
      </c>
      <c r="H4504" t="s">
        <v>13553</v>
      </c>
    </row>
    <row r="4505" spans="1:8" x14ac:dyDescent="0.15">
      <c r="A4505">
        <v>4528</v>
      </c>
      <c r="B4505" t="s">
        <v>5372</v>
      </c>
      <c r="C4505" t="s">
        <v>12288</v>
      </c>
      <c r="D4505" t="s">
        <v>386</v>
      </c>
      <c r="E4505" s="2" t="s">
        <v>7855</v>
      </c>
      <c r="F4505" t="s">
        <v>13928</v>
      </c>
      <c r="G4505" s="2" t="s">
        <v>6439</v>
      </c>
      <c r="H4505" t="s">
        <v>13553</v>
      </c>
    </row>
    <row r="4506" spans="1:8" x14ac:dyDescent="0.15">
      <c r="A4506">
        <v>4529</v>
      </c>
      <c r="B4506" t="s">
        <v>5373</v>
      </c>
      <c r="C4506" t="s">
        <v>12289</v>
      </c>
      <c r="D4506" t="s">
        <v>386</v>
      </c>
      <c r="E4506" s="2" t="s">
        <v>7855</v>
      </c>
      <c r="F4506" t="s">
        <v>13917</v>
      </c>
      <c r="G4506" s="2" t="s">
        <v>7328</v>
      </c>
      <c r="H4506" t="s">
        <v>13553</v>
      </c>
    </row>
    <row r="4507" spans="1:8" x14ac:dyDescent="0.15">
      <c r="A4507">
        <v>4530</v>
      </c>
      <c r="B4507" t="s">
        <v>5374</v>
      </c>
      <c r="C4507" t="s">
        <v>12290</v>
      </c>
      <c r="D4507" t="s">
        <v>386</v>
      </c>
      <c r="E4507" s="2" t="s">
        <v>7855</v>
      </c>
      <c r="F4507" t="s">
        <v>13927</v>
      </c>
      <c r="G4507" s="2" t="s">
        <v>7382</v>
      </c>
      <c r="H4507" t="s">
        <v>13553</v>
      </c>
    </row>
    <row r="4508" spans="1:8" x14ac:dyDescent="0.15">
      <c r="A4508">
        <v>4531</v>
      </c>
      <c r="B4508" t="s">
        <v>5375</v>
      </c>
      <c r="C4508" t="s">
        <v>12291</v>
      </c>
      <c r="D4508" t="s">
        <v>386</v>
      </c>
      <c r="E4508" s="2" t="s">
        <v>7855</v>
      </c>
      <c r="F4508" t="s">
        <v>13921</v>
      </c>
      <c r="G4508" s="2" t="s">
        <v>6446</v>
      </c>
      <c r="H4508" t="s">
        <v>13553</v>
      </c>
    </row>
    <row r="4509" spans="1:8" x14ac:dyDescent="0.15">
      <c r="A4509">
        <v>4532</v>
      </c>
      <c r="B4509" t="s">
        <v>1551</v>
      </c>
      <c r="C4509" t="s">
        <v>12292</v>
      </c>
      <c r="D4509" t="s">
        <v>386</v>
      </c>
      <c r="E4509" s="2" t="s">
        <v>232</v>
      </c>
      <c r="F4509" t="s">
        <v>13910</v>
      </c>
      <c r="G4509" s="2" t="s">
        <v>7775</v>
      </c>
      <c r="H4509" t="s">
        <v>13553</v>
      </c>
    </row>
    <row r="4510" spans="1:8" x14ac:dyDescent="0.15">
      <c r="A4510">
        <v>4533</v>
      </c>
      <c r="B4510" t="s">
        <v>1550</v>
      </c>
      <c r="C4510" t="s">
        <v>12293</v>
      </c>
      <c r="D4510" t="s">
        <v>386</v>
      </c>
      <c r="E4510" s="2" t="s">
        <v>232</v>
      </c>
      <c r="F4510" t="s">
        <v>13909</v>
      </c>
      <c r="G4510" s="2" t="s">
        <v>6818</v>
      </c>
      <c r="H4510" t="s">
        <v>13553</v>
      </c>
    </row>
    <row r="4511" spans="1:8" x14ac:dyDescent="0.15">
      <c r="A4511">
        <v>4534</v>
      </c>
      <c r="B4511" t="s">
        <v>3452</v>
      </c>
      <c r="C4511" t="s">
        <v>12294</v>
      </c>
      <c r="D4511" t="s">
        <v>386</v>
      </c>
      <c r="E4511" s="2" t="s">
        <v>231</v>
      </c>
      <c r="F4511" t="s">
        <v>13917</v>
      </c>
      <c r="G4511" s="2" t="s">
        <v>6934</v>
      </c>
      <c r="H4511" t="s">
        <v>13553</v>
      </c>
    </row>
    <row r="4512" spans="1:8" x14ac:dyDescent="0.15">
      <c r="A4512">
        <v>4535</v>
      </c>
      <c r="B4512" t="s">
        <v>3453</v>
      </c>
      <c r="C4512" t="s">
        <v>12295</v>
      </c>
      <c r="D4512" t="s">
        <v>386</v>
      </c>
      <c r="E4512" s="2" t="s">
        <v>231</v>
      </c>
      <c r="F4512" t="s">
        <v>13917</v>
      </c>
      <c r="G4512" s="2" t="s">
        <v>7674</v>
      </c>
      <c r="H4512" t="s">
        <v>13553</v>
      </c>
    </row>
    <row r="4513" spans="1:8" x14ac:dyDescent="0.15">
      <c r="A4513">
        <v>4536</v>
      </c>
      <c r="B4513" t="s">
        <v>3454</v>
      </c>
      <c r="C4513" t="s">
        <v>12296</v>
      </c>
      <c r="D4513" t="s">
        <v>386</v>
      </c>
      <c r="E4513" s="2" t="s">
        <v>231</v>
      </c>
      <c r="F4513" t="s">
        <v>13917</v>
      </c>
      <c r="G4513" s="2" t="s">
        <v>7114</v>
      </c>
      <c r="H4513" t="s">
        <v>13553</v>
      </c>
    </row>
    <row r="4514" spans="1:8" x14ac:dyDescent="0.15">
      <c r="A4514">
        <v>4537</v>
      </c>
      <c r="B4514" t="s">
        <v>3455</v>
      </c>
      <c r="C4514" t="s">
        <v>12297</v>
      </c>
      <c r="D4514" t="s">
        <v>386</v>
      </c>
      <c r="E4514" s="2" t="s">
        <v>231</v>
      </c>
      <c r="F4514" t="s">
        <v>13917</v>
      </c>
      <c r="G4514" s="2" t="s">
        <v>6599</v>
      </c>
      <c r="H4514" t="s">
        <v>13553</v>
      </c>
    </row>
    <row r="4515" spans="1:8" x14ac:dyDescent="0.15">
      <c r="A4515">
        <v>4538</v>
      </c>
      <c r="B4515" t="s">
        <v>5376</v>
      </c>
      <c r="C4515" t="s">
        <v>12298</v>
      </c>
      <c r="D4515" t="s">
        <v>386</v>
      </c>
      <c r="E4515" s="2" t="s">
        <v>230</v>
      </c>
      <c r="F4515" t="s">
        <v>13917</v>
      </c>
      <c r="G4515" s="2" t="s">
        <v>6609</v>
      </c>
      <c r="H4515" t="s">
        <v>13553</v>
      </c>
    </row>
    <row r="4516" spans="1:8" x14ac:dyDescent="0.15">
      <c r="A4516">
        <v>4539</v>
      </c>
      <c r="B4516" t="s">
        <v>5377</v>
      </c>
      <c r="C4516" t="s">
        <v>12299</v>
      </c>
      <c r="D4516" t="s">
        <v>386</v>
      </c>
      <c r="E4516" s="2" t="s">
        <v>230</v>
      </c>
      <c r="F4516" t="s">
        <v>13917</v>
      </c>
      <c r="G4516" s="2" t="s">
        <v>6613</v>
      </c>
      <c r="H4516" t="s">
        <v>13553</v>
      </c>
    </row>
    <row r="4517" spans="1:8" x14ac:dyDescent="0.15">
      <c r="A4517">
        <v>4540</v>
      </c>
      <c r="B4517" t="s">
        <v>5378</v>
      </c>
      <c r="C4517" t="s">
        <v>12300</v>
      </c>
      <c r="D4517" t="s">
        <v>386</v>
      </c>
      <c r="E4517" s="2" t="s">
        <v>230</v>
      </c>
      <c r="F4517" t="s">
        <v>13917</v>
      </c>
      <c r="G4517" s="2" t="s">
        <v>7663</v>
      </c>
      <c r="H4517" t="s">
        <v>13553</v>
      </c>
    </row>
    <row r="4518" spans="1:8" x14ac:dyDescent="0.15">
      <c r="A4518">
        <v>4541</v>
      </c>
      <c r="B4518" t="s">
        <v>5379</v>
      </c>
      <c r="C4518" t="s">
        <v>12301</v>
      </c>
      <c r="D4518" t="s">
        <v>386</v>
      </c>
      <c r="E4518" s="2" t="s">
        <v>230</v>
      </c>
      <c r="F4518" t="s">
        <v>13917</v>
      </c>
      <c r="G4518" s="2" t="s">
        <v>6640</v>
      </c>
      <c r="H4518" t="s">
        <v>13553</v>
      </c>
    </row>
    <row r="4519" spans="1:8" x14ac:dyDescent="0.15">
      <c r="A4519">
        <v>4542</v>
      </c>
      <c r="B4519" t="s">
        <v>5380</v>
      </c>
      <c r="C4519" t="s">
        <v>12302</v>
      </c>
      <c r="D4519" t="s">
        <v>386</v>
      </c>
      <c r="E4519" s="2" t="s">
        <v>230</v>
      </c>
      <c r="F4519" t="s">
        <v>13921</v>
      </c>
      <c r="G4519" s="2" t="s">
        <v>6435</v>
      </c>
      <c r="H4519" t="s">
        <v>13553</v>
      </c>
    </row>
    <row r="4520" spans="1:8" x14ac:dyDescent="0.15">
      <c r="A4520">
        <v>4543</v>
      </c>
      <c r="B4520" t="s">
        <v>5381</v>
      </c>
      <c r="C4520" t="s">
        <v>12303</v>
      </c>
      <c r="D4520" t="s">
        <v>386</v>
      </c>
      <c r="E4520" s="2" t="s">
        <v>230</v>
      </c>
      <c r="F4520" t="s">
        <v>13906</v>
      </c>
      <c r="G4520" s="2" t="s">
        <v>7307</v>
      </c>
      <c r="H4520" t="s">
        <v>13553</v>
      </c>
    </row>
    <row r="4521" spans="1:8" x14ac:dyDescent="0.15">
      <c r="A4521">
        <v>4544</v>
      </c>
      <c r="B4521" t="s">
        <v>5382</v>
      </c>
      <c r="C4521" t="s">
        <v>12042</v>
      </c>
      <c r="D4521" t="s">
        <v>386</v>
      </c>
      <c r="E4521" s="2" t="s">
        <v>230</v>
      </c>
      <c r="F4521" t="s">
        <v>13909</v>
      </c>
      <c r="G4521" s="2" t="s">
        <v>6308</v>
      </c>
      <c r="H4521" t="s">
        <v>13553</v>
      </c>
    </row>
    <row r="4522" spans="1:8" x14ac:dyDescent="0.15">
      <c r="A4522">
        <v>4545</v>
      </c>
      <c r="B4522" t="s">
        <v>5383</v>
      </c>
      <c r="C4522" t="s">
        <v>12304</v>
      </c>
      <c r="D4522" t="s">
        <v>386</v>
      </c>
      <c r="E4522" s="2" t="s">
        <v>230</v>
      </c>
      <c r="F4522" t="s">
        <v>13917</v>
      </c>
      <c r="G4522" s="2" t="s">
        <v>6643</v>
      </c>
      <c r="H4522" t="s">
        <v>13553</v>
      </c>
    </row>
    <row r="4523" spans="1:8" x14ac:dyDescent="0.15">
      <c r="A4523">
        <v>4546</v>
      </c>
      <c r="B4523" t="s">
        <v>5384</v>
      </c>
      <c r="C4523" t="s">
        <v>12305</v>
      </c>
      <c r="D4523" t="s">
        <v>6224</v>
      </c>
      <c r="E4523" s="2" t="s">
        <v>232</v>
      </c>
      <c r="F4523" t="s">
        <v>13927</v>
      </c>
      <c r="G4523" s="2" t="s">
        <v>7772</v>
      </c>
      <c r="H4523" t="s">
        <v>13553</v>
      </c>
    </row>
    <row r="4524" spans="1:8" x14ac:dyDescent="0.15">
      <c r="A4524">
        <v>4547</v>
      </c>
      <c r="B4524" t="s">
        <v>1996</v>
      </c>
      <c r="C4524" t="s">
        <v>12306</v>
      </c>
      <c r="D4524" t="s">
        <v>1995</v>
      </c>
      <c r="E4524" s="2" t="s">
        <v>234</v>
      </c>
      <c r="F4524" t="s">
        <v>13917</v>
      </c>
      <c r="G4524" s="2" t="s">
        <v>7776</v>
      </c>
      <c r="H4524" t="s">
        <v>13553</v>
      </c>
    </row>
    <row r="4525" spans="1:8" x14ac:dyDescent="0.15">
      <c r="A4525">
        <v>4548</v>
      </c>
      <c r="B4525" t="s">
        <v>5385</v>
      </c>
      <c r="C4525" t="s">
        <v>12307</v>
      </c>
      <c r="D4525" t="s">
        <v>1995</v>
      </c>
      <c r="E4525" s="2" t="s">
        <v>232</v>
      </c>
      <c r="F4525" t="s">
        <v>13917</v>
      </c>
      <c r="G4525" s="2" t="s">
        <v>7751</v>
      </c>
      <c r="H4525" t="s">
        <v>13553</v>
      </c>
    </row>
    <row r="4526" spans="1:8" x14ac:dyDescent="0.15">
      <c r="A4526">
        <v>4549</v>
      </c>
      <c r="B4526" t="s">
        <v>1931</v>
      </c>
      <c r="C4526" t="s">
        <v>12308</v>
      </c>
      <c r="D4526" t="s">
        <v>391</v>
      </c>
      <c r="E4526" s="2" t="s">
        <v>232</v>
      </c>
      <c r="F4526" t="s">
        <v>13915</v>
      </c>
      <c r="G4526" s="2" t="s">
        <v>6257</v>
      </c>
      <c r="H4526" t="s">
        <v>13553</v>
      </c>
    </row>
    <row r="4527" spans="1:8" x14ac:dyDescent="0.15">
      <c r="A4527">
        <v>4550</v>
      </c>
      <c r="B4527" t="s">
        <v>1930</v>
      </c>
      <c r="C4527" t="s">
        <v>12309</v>
      </c>
      <c r="D4527" t="s">
        <v>391</v>
      </c>
      <c r="E4527" s="2" t="s">
        <v>232</v>
      </c>
      <c r="F4527" t="s">
        <v>13942</v>
      </c>
      <c r="G4527" s="2" t="s">
        <v>6916</v>
      </c>
      <c r="H4527" t="s">
        <v>13553</v>
      </c>
    </row>
    <row r="4528" spans="1:8" x14ac:dyDescent="0.15">
      <c r="A4528">
        <v>4551</v>
      </c>
      <c r="B4528" t="s">
        <v>1932</v>
      </c>
      <c r="C4528" t="s">
        <v>12310</v>
      </c>
      <c r="D4528" t="s">
        <v>391</v>
      </c>
      <c r="E4528" s="2" t="s">
        <v>232</v>
      </c>
      <c r="F4528" t="s">
        <v>13938</v>
      </c>
      <c r="G4528" s="2" t="s">
        <v>6318</v>
      </c>
      <c r="H4528" t="s">
        <v>13553</v>
      </c>
    </row>
    <row r="4529" spans="1:8" x14ac:dyDescent="0.15">
      <c r="A4529">
        <v>4552</v>
      </c>
      <c r="B4529" t="s">
        <v>1933</v>
      </c>
      <c r="C4529" t="s">
        <v>12311</v>
      </c>
      <c r="D4529" t="s">
        <v>391</v>
      </c>
      <c r="E4529" s="2" t="s">
        <v>232</v>
      </c>
      <c r="F4529" t="s">
        <v>13938</v>
      </c>
      <c r="G4529" s="2" t="s">
        <v>6573</v>
      </c>
      <c r="H4529" t="s">
        <v>13553</v>
      </c>
    </row>
    <row r="4530" spans="1:8" x14ac:dyDescent="0.15">
      <c r="A4530">
        <v>4553</v>
      </c>
      <c r="B4530" t="s">
        <v>1934</v>
      </c>
      <c r="C4530" t="s">
        <v>10477</v>
      </c>
      <c r="D4530" t="s">
        <v>391</v>
      </c>
      <c r="E4530" s="2" t="s">
        <v>232</v>
      </c>
      <c r="F4530" t="s">
        <v>13938</v>
      </c>
      <c r="G4530" s="2" t="s">
        <v>6769</v>
      </c>
      <c r="H4530" t="s">
        <v>13553</v>
      </c>
    </row>
    <row r="4531" spans="1:8" x14ac:dyDescent="0.15">
      <c r="A4531">
        <v>4554</v>
      </c>
      <c r="B4531" t="s">
        <v>1935</v>
      </c>
      <c r="C4531" t="s">
        <v>12312</v>
      </c>
      <c r="D4531" t="s">
        <v>391</v>
      </c>
      <c r="E4531" s="2" t="s">
        <v>232</v>
      </c>
      <c r="F4531" t="s">
        <v>13909</v>
      </c>
      <c r="G4531" s="2" t="s">
        <v>7490</v>
      </c>
      <c r="H4531" t="s">
        <v>13553</v>
      </c>
    </row>
    <row r="4532" spans="1:8" x14ac:dyDescent="0.15">
      <c r="A4532">
        <v>4555</v>
      </c>
      <c r="B4532" t="s">
        <v>1936</v>
      </c>
      <c r="C4532" t="s">
        <v>12313</v>
      </c>
      <c r="D4532" t="s">
        <v>391</v>
      </c>
      <c r="E4532" s="2" t="s">
        <v>232</v>
      </c>
      <c r="F4532" t="s">
        <v>13909</v>
      </c>
      <c r="G4532" s="2" t="s">
        <v>7777</v>
      </c>
      <c r="H4532" t="s">
        <v>13553</v>
      </c>
    </row>
    <row r="4533" spans="1:8" x14ac:dyDescent="0.15">
      <c r="A4533">
        <v>4556</v>
      </c>
      <c r="B4533" t="s">
        <v>1937</v>
      </c>
      <c r="C4533" t="s">
        <v>12314</v>
      </c>
      <c r="D4533" t="s">
        <v>391</v>
      </c>
      <c r="E4533" s="2" t="s">
        <v>232</v>
      </c>
      <c r="F4533" t="s">
        <v>13915</v>
      </c>
      <c r="G4533" s="2" t="s">
        <v>7041</v>
      </c>
      <c r="H4533" t="s">
        <v>13553</v>
      </c>
    </row>
    <row r="4534" spans="1:8" x14ac:dyDescent="0.15">
      <c r="A4534">
        <v>4557</v>
      </c>
      <c r="B4534" t="s">
        <v>1938</v>
      </c>
      <c r="C4534" t="s">
        <v>12315</v>
      </c>
      <c r="D4534" t="s">
        <v>391</v>
      </c>
      <c r="E4534" s="2" t="s">
        <v>232</v>
      </c>
      <c r="F4534" t="s">
        <v>13927</v>
      </c>
      <c r="G4534" s="2" t="s">
        <v>6334</v>
      </c>
      <c r="H4534" t="s">
        <v>13553</v>
      </c>
    </row>
    <row r="4535" spans="1:8" x14ac:dyDescent="0.15">
      <c r="A4535">
        <v>4558</v>
      </c>
      <c r="B4535" t="s">
        <v>1929</v>
      </c>
      <c r="C4535" t="s">
        <v>12316</v>
      </c>
      <c r="D4535" t="s">
        <v>391</v>
      </c>
      <c r="E4535" s="2" t="s">
        <v>232</v>
      </c>
      <c r="F4535" t="s">
        <v>13934</v>
      </c>
      <c r="G4535" s="2" t="s">
        <v>7357</v>
      </c>
      <c r="H4535" t="s">
        <v>13553</v>
      </c>
    </row>
    <row r="4536" spans="1:8" x14ac:dyDescent="0.15">
      <c r="A4536">
        <v>4559</v>
      </c>
      <c r="B4536" t="s">
        <v>1942</v>
      </c>
      <c r="C4536" t="s">
        <v>12317</v>
      </c>
      <c r="D4536" t="s">
        <v>391</v>
      </c>
      <c r="E4536" s="2" t="s">
        <v>231</v>
      </c>
      <c r="F4536" t="s">
        <v>13923</v>
      </c>
      <c r="G4536" s="2" t="s">
        <v>6403</v>
      </c>
      <c r="H4536" t="s">
        <v>13553</v>
      </c>
    </row>
    <row r="4537" spans="1:8" x14ac:dyDescent="0.15">
      <c r="A4537">
        <v>4560</v>
      </c>
      <c r="B4537" t="s">
        <v>1940</v>
      </c>
      <c r="C4537" t="s">
        <v>12318</v>
      </c>
      <c r="D4537" t="s">
        <v>391</v>
      </c>
      <c r="E4537" s="2" t="s">
        <v>231</v>
      </c>
      <c r="F4537" t="s">
        <v>13923</v>
      </c>
      <c r="G4537" s="2" t="s">
        <v>7289</v>
      </c>
      <c r="H4537" t="s">
        <v>13553</v>
      </c>
    </row>
    <row r="4538" spans="1:8" x14ac:dyDescent="0.15">
      <c r="A4538">
        <v>4561</v>
      </c>
      <c r="B4538" t="s">
        <v>1941</v>
      </c>
      <c r="C4538" t="s">
        <v>12319</v>
      </c>
      <c r="D4538" t="s">
        <v>391</v>
      </c>
      <c r="E4538" s="2" t="s">
        <v>231</v>
      </c>
      <c r="F4538" t="s">
        <v>13934</v>
      </c>
      <c r="G4538" s="2" t="s">
        <v>7610</v>
      </c>
      <c r="H4538" t="s">
        <v>13553</v>
      </c>
    </row>
    <row r="4539" spans="1:8" x14ac:dyDescent="0.15">
      <c r="A4539">
        <v>4562</v>
      </c>
      <c r="B4539" t="s">
        <v>1943</v>
      </c>
      <c r="C4539" t="s">
        <v>11523</v>
      </c>
      <c r="D4539" t="s">
        <v>391</v>
      </c>
      <c r="E4539" s="2" t="s">
        <v>231</v>
      </c>
      <c r="F4539" t="s">
        <v>13921</v>
      </c>
      <c r="G4539" s="2" t="s">
        <v>7140</v>
      </c>
      <c r="H4539" t="s">
        <v>13553</v>
      </c>
    </row>
    <row r="4540" spans="1:8" x14ac:dyDescent="0.15">
      <c r="A4540">
        <v>4563</v>
      </c>
      <c r="B4540" t="s">
        <v>1944</v>
      </c>
      <c r="C4540" t="s">
        <v>12320</v>
      </c>
      <c r="D4540" t="s">
        <v>391</v>
      </c>
      <c r="E4540" s="2" t="s">
        <v>231</v>
      </c>
      <c r="F4540" t="s">
        <v>13915</v>
      </c>
      <c r="G4540" s="2" t="s">
        <v>6670</v>
      </c>
      <c r="H4540" t="s">
        <v>13553</v>
      </c>
    </row>
    <row r="4541" spans="1:8" x14ac:dyDescent="0.15">
      <c r="A4541">
        <v>4564</v>
      </c>
      <c r="B4541" t="s">
        <v>1945</v>
      </c>
      <c r="C4541" t="s">
        <v>12321</v>
      </c>
      <c r="D4541" t="s">
        <v>391</v>
      </c>
      <c r="E4541" s="2" t="s">
        <v>231</v>
      </c>
      <c r="F4541" t="s">
        <v>13931</v>
      </c>
      <c r="G4541" s="2" t="s">
        <v>6928</v>
      </c>
      <c r="H4541" t="s">
        <v>13553</v>
      </c>
    </row>
    <row r="4542" spans="1:8" x14ac:dyDescent="0.15">
      <c r="A4542">
        <v>4565</v>
      </c>
      <c r="B4542" t="s">
        <v>1946</v>
      </c>
      <c r="C4542" t="s">
        <v>12322</v>
      </c>
      <c r="D4542" t="s">
        <v>391</v>
      </c>
      <c r="E4542" s="2" t="s">
        <v>231</v>
      </c>
      <c r="F4542" t="s">
        <v>13938</v>
      </c>
      <c r="G4542" s="2" t="s">
        <v>6259</v>
      </c>
      <c r="H4542" t="s">
        <v>13553</v>
      </c>
    </row>
    <row r="4543" spans="1:8" x14ac:dyDescent="0.15">
      <c r="A4543">
        <v>4566</v>
      </c>
      <c r="B4543" t="s">
        <v>1947</v>
      </c>
      <c r="C4543" t="s">
        <v>12323</v>
      </c>
      <c r="D4543" t="s">
        <v>391</v>
      </c>
      <c r="E4543" s="2" t="s">
        <v>231</v>
      </c>
      <c r="F4543" t="s">
        <v>13920</v>
      </c>
      <c r="G4543" s="2" t="s">
        <v>6688</v>
      </c>
      <c r="H4543" t="s">
        <v>13553</v>
      </c>
    </row>
    <row r="4544" spans="1:8" x14ac:dyDescent="0.15">
      <c r="A4544">
        <v>4567</v>
      </c>
      <c r="B4544" t="s">
        <v>2654</v>
      </c>
      <c r="C4544" t="s">
        <v>12324</v>
      </c>
      <c r="D4544" t="s">
        <v>391</v>
      </c>
      <c r="E4544" s="2" t="s">
        <v>231</v>
      </c>
      <c r="F4544" t="s">
        <v>13914</v>
      </c>
      <c r="G4544" s="2" t="s">
        <v>6527</v>
      </c>
      <c r="H4544" t="s">
        <v>13553</v>
      </c>
    </row>
    <row r="4545" spans="1:8" x14ac:dyDescent="0.15">
      <c r="A4545">
        <v>4568</v>
      </c>
      <c r="B4545" t="s">
        <v>3492</v>
      </c>
      <c r="C4545" t="s">
        <v>12325</v>
      </c>
      <c r="D4545" t="s">
        <v>391</v>
      </c>
      <c r="E4545" s="2" t="s">
        <v>230</v>
      </c>
      <c r="F4545" t="s">
        <v>13942</v>
      </c>
      <c r="G4545" s="2" t="s">
        <v>7120</v>
      </c>
      <c r="H4545" t="s">
        <v>13553</v>
      </c>
    </row>
    <row r="4546" spans="1:8" x14ac:dyDescent="0.15">
      <c r="A4546">
        <v>4569</v>
      </c>
      <c r="B4546" t="s">
        <v>3493</v>
      </c>
      <c r="C4546" t="s">
        <v>12326</v>
      </c>
      <c r="D4546" t="s">
        <v>391</v>
      </c>
      <c r="E4546" s="2" t="s">
        <v>230</v>
      </c>
      <c r="F4546" t="s">
        <v>13914</v>
      </c>
      <c r="G4546" s="2" t="s">
        <v>7488</v>
      </c>
      <c r="H4546" t="s">
        <v>13553</v>
      </c>
    </row>
    <row r="4547" spans="1:8" x14ac:dyDescent="0.15">
      <c r="A4547">
        <v>4570</v>
      </c>
      <c r="B4547" t="s">
        <v>3494</v>
      </c>
      <c r="C4547" t="s">
        <v>12327</v>
      </c>
      <c r="D4547" t="s">
        <v>391</v>
      </c>
      <c r="E4547" s="2" t="s">
        <v>230</v>
      </c>
      <c r="F4547" t="s">
        <v>13938</v>
      </c>
      <c r="G4547" s="2" t="s">
        <v>6307</v>
      </c>
      <c r="H4547" t="s">
        <v>13553</v>
      </c>
    </row>
    <row r="4548" spans="1:8" x14ac:dyDescent="0.15">
      <c r="A4548">
        <v>4571</v>
      </c>
      <c r="B4548" t="s">
        <v>3495</v>
      </c>
      <c r="C4548" t="s">
        <v>12328</v>
      </c>
      <c r="D4548" t="s">
        <v>391</v>
      </c>
      <c r="E4548" s="2" t="s">
        <v>230</v>
      </c>
      <c r="F4548" t="s">
        <v>13909</v>
      </c>
      <c r="G4548" s="2" t="s">
        <v>6500</v>
      </c>
      <c r="H4548" t="s">
        <v>13553</v>
      </c>
    </row>
    <row r="4549" spans="1:8" x14ac:dyDescent="0.15">
      <c r="A4549">
        <v>4572</v>
      </c>
      <c r="B4549" t="s">
        <v>3496</v>
      </c>
      <c r="C4549" t="s">
        <v>12329</v>
      </c>
      <c r="D4549" t="s">
        <v>391</v>
      </c>
      <c r="E4549" s="2" t="s">
        <v>230</v>
      </c>
      <c r="F4549" t="s">
        <v>13931</v>
      </c>
      <c r="G4549" s="2" t="s">
        <v>6812</v>
      </c>
      <c r="H4549" t="s">
        <v>13553</v>
      </c>
    </row>
    <row r="4550" spans="1:8" x14ac:dyDescent="0.15">
      <c r="A4550">
        <v>4573</v>
      </c>
      <c r="B4550" t="s">
        <v>5386</v>
      </c>
      <c r="C4550" t="s">
        <v>12330</v>
      </c>
      <c r="D4550" t="s">
        <v>391</v>
      </c>
      <c r="E4550" s="2" t="s">
        <v>231</v>
      </c>
      <c r="F4550" t="s">
        <v>13934</v>
      </c>
      <c r="G4550" s="2" t="s">
        <v>7778</v>
      </c>
      <c r="H4550" t="s">
        <v>13553</v>
      </c>
    </row>
    <row r="4551" spans="1:8" x14ac:dyDescent="0.15">
      <c r="A4551">
        <v>4574</v>
      </c>
      <c r="B4551" t="s">
        <v>5387</v>
      </c>
      <c r="C4551" t="s">
        <v>12331</v>
      </c>
      <c r="D4551" t="s">
        <v>391</v>
      </c>
      <c r="E4551" s="2" t="s">
        <v>7855</v>
      </c>
      <c r="F4551" t="s">
        <v>13938</v>
      </c>
      <c r="G4551" s="2" t="s">
        <v>7779</v>
      </c>
      <c r="H4551" t="s">
        <v>13553</v>
      </c>
    </row>
    <row r="4552" spans="1:8" x14ac:dyDescent="0.15">
      <c r="A4552">
        <v>4575</v>
      </c>
      <c r="B4552" t="s">
        <v>5388</v>
      </c>
      <c r="C4552" t="s">
        <v>12332</v>
      </c>
      <c r="D4552" t="s">
        <v>391</v>
      </c>
      <c r="E4552" s="2" t="s">
        <v>7855</v>
      </c>
      <c r="F4552" t="s">
        <v>13914</v>
      </c>
      <c r="G4552" s="2" t="s">
        <v>6364</v>
      </c>
      <c r="H4552" t="s">
        <v>13553</v>
      </c>
    </row>
    <row r="4553" spans="1:8" x14ac:dyDescent="0.15">
      <c r="A4553">
        <v>4576</v>
      </c>
      <c r="B4553" t="s">
        <v>5389</v>
      </c>
      <c r="C4553" t="s">
        <v>12333</v>
      </c>
      <c r="D4553" t="s">
        <v>391</v>
      </c>
      <c r="E4553" s="2" t="s">
        <v>7855</v>
      </c>
      <c r="F4553" t="s">
        <v>13917</v>
      </c>
      <c r="G4553" s="2" t="s">
        <v>6889</v>
      </c>
      <c r="H4553" t="s">
        <v>13553</v>
      </c>
    </row>
    <row r="4554" spans="1:8" x14ac:dyDescent="0.15">
      <c r="A4554">
        <v>4577</v>
      </c>
      <c r="B4554" t="s">
        <v>5390</v>
      </c>
      <c r="C4554" t="s">
        <v>12334</v>
      </c>
      <c r="D4554" t="s">
        <v>391</v>
      </c>
      <c r="E4554" s="2" t="s">
        <v>7855</v>
      </c>
      <c r="F4554" t="s">
        <v>13938</v>
      </c>
      <c r="G4554" s="2" t="s">
        <v>7101</v>
      </c>
      <c r="H4554" t="s">
        <v>13553</v>
      </c>
    </row>
    <row r="4555" spans="1:8" x14ac:dyDescent="0.15">
      <c r="A4555">
        <v>4578</v>
      </c>
      <c r="B4555" t="s">
        <v>5391</v>
      </c>
      <c r="C4555" t="s">
        <v>12335</v>
      </c>
      <c r="D4555" t="s">
        <v>391</v>
      </c>
      <c r="E4555" s="2" t="s">
        <v>7855</v>
      </c>
      <c r="F4555" t="s">
        <v>13938</v>
      </c>
      <c r="G4555" s="2" t="s">
        <v>6517</v>
      </c>
      <c r="H4555" t="s">
        <v>13553</v>
      </c>
    </row>
    <row r="4556" spans="1:8" x14ac:dyDescent="0.15">
      <c r="A4556">
        <v>4579</v>
      </c>
      <c r="B4556" t="s">
        <v>1939</v>
      </c>
      <c r="C4556" t="s">
        <v>12336</v>
      </c>
      <c r="D4556" t="s">
        <v>391</v>
      </c>
      <c r="E4556" s="2" t="s">
        <v>232</v>
      </c>
      <c r="F4556" t="s">
        <v>27</v>
      </c>
      <c r="G4556" s="2" t="s">
        <v>7203</v>
      </c>
      <c r="H4556" t="s">
        <v>13553</v>
      </c>
    </row>
    <row r="4557" spans="1:8" x14ac:dyDescent="0.15">
      <c r="A4557">
        <v>4580</v>
      </c>
      <c r="B4557" t="s">
        <v>1928</v>
      </c>
      <c r="C4557" t="s">
        <v>12337</v>
      </c>
      <c r="D4557" t="s">
        <v>391</v>
      </c>
      <c r="E4557" s="2" t="s">
        <v>232</v>
      </c>
      <c r="F4557" t="s">
        <v>13942</v>
      </c>
      <c r="G4557" s="2" t="s">
        <v>6951</v>
      </c>
      <c r="H4557" t="s">
        <v>13553</v>
      </c>
    </row>
    <row r="4558" spans="1:8" x14ac:dyDescent="0.15">
      <c r="A4558">
        <v>4581</v>
      </c>
      <c r="B4558" t="s">
        <v>2952</v>
      </c>
      <c r="C4558" t="s">
        <v>12338</v>
      </c>
      <c r="D4558" t="s">
        <v>341</v>
      </c>
      <c r="E4558" s="2" t="s">
        <v>231</v>
      </c>
      <c r="F4558" t="s">
        <v>13927</v>
      </c>
      <c r="G4558" s="2" t="s">
        <v>7593</v>
      </c>
      <c r="H4558" t="s">
        <v>13553</v>
      </c>
    </row>
    <row r="4559" spans="1:8" x14ac:dyDescent="0.15">
      <c r="A4559">
        <v>4582</v>
      </c>
      <c r="B4559" t="s">
        <v>2604</v>
      </c>
      <c r="C4559" t="s">
        <v>12339</v>
      </c>
      <c r="D4559" t="s">
        <v>341</v>
      </c>
      <c r="E4559" s="2" t="s">
        <v>231</v>
      </c>
      <c r="F4559" t="s">
        <v>13927</v>
      </c>
      <c r="G4559" s="2" t="s">
        <v>6282</v>
      </c>
      <c r="H4559" t="s">
        <v>13553</v>
      </c>
    </row>
    <row r="4560" spans="1:8" x14ac:dyDescent="0.15">
      <c r="A4560">
        <v>4583</v>
      </c>
      <c r="B4560" t="s">
        <v>2605</v>
      </c>
      <c r="C4560" t="s">
        <v>12340</v>
      </c>
      <c r="D4560" t="s">
        <v>341</v>
      </c>
      <c r="E4560" s="2" t="s">
        <v>231</v>
      </c>
      <c r="F4560" t="s">
        <v>13927</v>
      </c>
      <c r="G4560" s="2" t="s">
        <v>7088</v>
      </c>
      <c r="H4560" t="s">
        <v>13553</v>
      </c>
    </row>
    <row r="4561" spans="1:8" x14ac:dyDescent="0.15">
      <c r="A4561">
        <v>4584</v>
      </c>
      <c r="B4561" t="s">
        <v>2607</v>
      </c>
      <c r="C4561" t="s">
        <v>12341</v>
      </c>
      <c r="D4561" t="s">
        <v>341</v>
      </c>
      <c r="E4561" s="2" t="s">
        <v>231</v>
      </c>
      <c r="F4561" t="s">
        <v>13927</v>
      </c>
      <c r="G4561" s="2" t="s">
        <v>6930</v>
      </c>
      <c r="H4561" t="s">
        <v>13553</v>
      </c>
    </row>
    <row r="4562" spans="1:8" x14ac:dyDescent="0.15">
      <c r="A4562">
        <v>4585</v>
      </c>
      <c r="B4562" t="s">
        <v>2606</v>
      </c>
      <c r="C4562" t="s">
        <v>12342</v>
      </c>
      <c r="D4562" t="s">
        <v>341</v>
      </c>
      <c r="E4562" s="2" t="s">
        <v>231</v>
      </c>
      <c r="F4562" t="s">
        <v>13927</v>
      </c>
      <c r="G4562" s="2" t="s">
        <v>7757</v>
      </c>
      <c r="H4562" t="s">
        <v>13553</v>
      </c>
    </row>
    <row r="4563" spans="1:8" x14ac:dyDescent="0.15">
      <c r="A4563">
        <v>4586</v>
      </c>
      <c r="B4563" t="s">
        <v>2608</v>
      </c>
      <c r="C4563" t="s">
        <v>12343</v>
      </c>
      <c r="D4563" t="s">
        <v>341</v>
      </c>
      <c r="E4563" s="2" t="s">
        <v>231</v>
      </c>
      <c r="F4563" t="s">
        <v>13927</v>
      </c>
      <c r="G4563" s="2" t="s">
        <v>7196</v>
      </c>
      <c r="H4563" t="s">
        <v>13553</v>
      </c>
    </row>
    <row r="4564" spans="1:8" x14ac:dyDescent="0.15">
      <c r="A4564">
        <v>4587</v>
      </c>
      <c r="B4564" t="s">
        <v>2609</v>
      </c>
      <c r="C4564" t="s">
        <v>12344</v>
      </c>
      <c r="D4564" t="s">
        <v>341</v>
      </c>
      <c r="E4564" s="2" t="s">
        <v>231</v>
      </c>
      <c r="F4564" t="s">
        <v>13927</v>
      </c>
      <c r="G4564" s="2" t="s">
        <v>6671</v>
      </c>
      <c r="H4564" t="s">
        <v>13553</v>
      </c>
    </row>
    <row r="4565" spans="1:8" x14ac:dyDescent="0.15">
      <c r="A4565">
        <v>4588</v>
      </c>
      <c r="B4565" t="s">
        <v>2610</v>
      </c>
      <c r="C4565" t="s">
        <v>12345</v>
      </c>
      <c r="D4565" t="s">
        <v>341</v>
      </c>
      <c r="E4565" s="2" t="s">
        <v>231</v>
      </c>
      <c r="F4565" t="s">
        <v>13927</v>
      </c>
      <c r="G4565" s="2" t="s">
        <v>6930</v>
      </c>
      <c r="H4565" t="s">
        <v>13553</v>
      </c>
    </row>
    <row r="4566" spans="1:8" x14ac:dyDescent="0.15">
      <c r="A4566">
        <v>4589</v>
      </c>
      <c r="B4566" t="s">
        <v>4030</v>
      </c>
      <c r="C4566" t="s">
        <v>12346</v>
      </c>
      <c r="D4566" t="s">
        <v>341</v>
      </c>
      <c r="E4566" s="2" t="s">
        <v>230</v>
      </c>
      <c r="F4566" t="s">
        <v>13927</v>
      </c>
      <c r="G4566" s="2" t="s">
        <v>7761</v>
      </c>
      <c r="H4566" t="s">
        <v>13553</v>
      </c>
    </row>
    <row r="4567" spans="1:8" x14ac:dyDescent="0.15">
      <c r="A4567">
        <v>4590</v>
      </c>
      <c r="B4567" t="s">
        <v>4031</v>
      </c>
      <c r="C4567" t="s">
        <v>12347</v>
      </c>
      <c r="D4567" t="s">
        <v>341</v>
      </c>
      <c r="E4567" s="2" t="s">
        <v>230</v>
      </c>
      <c r="F4567" t="s">
        <v>13927</v>
      </c>
      <c r="G4567" s="2" t="s">
        <v>7516</v>
      </c>
      <c r="H4567" t="s">
        <v>13553</v>
      </c>
    </row>
    <row r="4568" spans="1:8" x14ac:dyDescent="0.15">
      <c r="A4568">
        <v>4591</v>
      </c>
      <c r="B4568" t="s">
        <v>4032</v>
      </c>
      <c r="C4568" t="s">
        <v>12348</v>
      </c>
      <c r="D4568" t="s">
        <v>341</v>
      </c>
      <c r="E4568" s="2" t="s">
        <v>230</v>
      </c>
      <c r="F4568" t="s">
        <v>13927</v>
      </c>
      <c r="G4568" s="2" t="s">
        <v>6649</v>
      </c>
      <c r="H4568" t="s">
        <v>13553</v>
      </c>
    </row>
    <row r="4569" spans="1:8" x14ac:dyDescent="0.15">
      <c r="A4569">
        <v>4592</v>
      </c>
      <c r="B4569" t="s">
        <v>1542</v>
      </c>
      <c r="C4569" t="s">
        <v>12349</v>
      </c>
      <c r="D4569" t="s">
        <v>341</v>
      </c>
      <c r="E4569" s="2" t="s">
        <v>232</v>
      </c>
      <c r="F4569" t="s">
        <v>13927</v>
      </c>
      <c r="G4569" s="2" t="s">
        <v>6706</v>
      </c>
      <c r="H4569" t="s">
        <v>13553</v>
      </c>
    </row>
    <row r="4570" spans="1:8" x14ac:dyDescent="0.15">
      <c r="A4570">
        <v>4593</v>
      </c>
      <c r="B4570" t="s">
        <v>5392</v>
      </c>
      <c r="C4570" t="s">
        <v>12350</v>
      </c>
      <c r="D4570" t="s">
        <v>341</v>
      </c>
      <c r="E4570" s="2" t="s">
        <v>230</v>
      </c>
      <c r="F4570" t="s">
        <v>13927</v>
      </c>
      <c r="G4570" s="2" t="s">
        <v>6744</v>
      </c>
      <c r="H4570" t="s">
        <v>13553</v>
      </c>
    </row>
    <row r="4571" spans="1:8" x14ac:dyDescent="0.15">
      <c r="A4571">
        <v>4594</v>
      </c>
      <c r="B4571" t="s">
        <v>1541</v>
      </c>
      <c r="C4571" t="s">
        <v>12351</v>
      </c>
      <c r="D4571" t="s">
        <v>341</v>
      </c>
      <c r="E4571" s="2" t="s">
        <v>232</v>
      </c>
      <c r="F4571" t="s">
        <v>13927</v>
      </c>
      <c r="G4571" s="2" t="s">
        <v>7506</v>
      </c>
      <c r="H4571" t="s">
        <v>13553</v>
      </c>
    </row>
    <row r="4572" spans="1:8" x14ac:dyDescent="0.15">
      <c r="A4572">
        <v>4595</v>
      </c>
      <c r="B4572" t="s">
        <v>1540</v>
      </c>
      <c r="C4572" t="s">
        <v>12352</v>
      </c>
      <c r="D4572" t="s">
        <v>341</v>
      </c>
      <c r="E4572" s="2" t="s">
        <v>232</v>
      </c>
      <c r="F4572" t="s">
        <v>13927</v>
      </c>
      <c r="G4572" s="2" t="s">
        <v>7780</v>
      </c>
      <c r="H4572" t="s">
        <v>13553</v>
      </c>
    </row>
    <row r="4573" spans="1:8" x14ac:dyDescent="0.15">
      <c r="A4573">
        <v>4596</v>
      </c>
      <c r="B4573" t="s">
        <v>1543</v>
      </c>
      <c r="C4573" t="s">
        <v>12353</v>
      </c>
      <c r="D4573" t="s">
        <v>341</v>
      </c>
      <c r="E4573" s="2" t="s">
        <v>232</v>
      </c>
      <c r="F4573" t="s">
        <v>13927</v>
      </c>
      <c r="G4573" s="2" t="s">
        <v>7218</v>
      </c>
      <c r="H4573" t="s">
        <v>13553</v>
      </c>
    </row>
    <row r="4574" spans="1:8" x14ac:dyDescent="0.15">
      <c r="A4574">
        <v>4597</v>
      </c>
      <c r="B4574" t="s">
        <v>1544</v>
      </c>
      <c r="C4574" t="s">
        <v>12354</v>
      </c>
      <c r="D4574" t="s">
        <v>341</v>
      </c>
      <c r="E4574" s="2" t="s">
        <v>232</v>
      </c>
      <c r="F4574" t="s">
        <v>13927</v>
      </c>
      <c r="G4574" s="2" t="s">
        <v>6773</v>
      </c>
      <c r="H4574" t="s">
        <v>13553</v>
      </c>
    </row>
    <row r="4575" spans="1:8" x14ac:dyDescent="0.15">
      <c r="A4575">
        <v>4598</v>
      </c>
      <c r="B4575" t="s">
        <v>2951</v>
      </c>
      <c r="C4575" t="s">
        <v>12355</v>
      </c>
      <c r="D4575" t="s">
        <v>341</v>
      </c>
      <c r="E4575" s="2" t="s">
        <v>232</v>
      </c>
      <c r="F4575" t="s">
        <v>13927</v>
      </c>
      <c r="G4575" s="2" t="s">
        <v>6764</v>
      </c>
      <c r="H4575" t="s">
        <v>13553</v>
      </c>
    </row>
    <row r="4576" spans="1:8" x14ac:dyDescent="0.15">
      <c r="A4576">
        <v>4599</v>
      </c>
      <c r="B4576" t="s">
        <v>5393</v>
      </c>
      <c r="C4576" t="s">
        <v>12356</v>
      </c>
      <c r="D4576" t="s">
        <v>341</v>
      </c>
      <c r="E4576" s="2" t="s">
        <v>230</v>
      </c>
      <c r="F4576" t="s">
        <v>13927</v>
      </c>
      <c r="G4576" s="2" t="s">
        <v>6499</v>
      </c>
      <c r="H4576" t="s">
        <v>13553</v>
      </c>
    </row>
    <row r="4577" spans="1:8" x14ac:dyDescent="0.15">
      <c r="A4577">
        <v>4600</v>
      </c>
      <c r="B4577" t="s">
        <v>5394</v>
      </c>
      <c r="C4577" t="s">
        <v>12357</v>
      </c>
      <c r="D4577" t="s">
        <v>6225</v>
      </c>
      <c r="E4577" s="2" t="s">
        <v>7855</v>
      </c>
      <c r="F4577" t="s">
        <v>13906</v>
      </c>
      <c r="G4577" s="2" t="s">
        <v>6674</v>
      </c>
      <c r="H4577" t="s">
        <v>13560</v>
      </c>
    </row>
    <row r="4578" spans="1:8" x14ac:dyDescent="0.15">
      <c r="A4578">
        <v>4601</v>
      </c>
      <c r="B4578" t="s">
        <v>5395</v>
      </c>
      <c r="C4578" t="s">
        <v>12358</v>
      </c>
      <c r="D4578" t="s">
        <v>6225</v>
      </c>
      <c r="E4578" s="2" t="s">
        <v>7855</v>
      </c>
      <c r="F4578" t="s">
        <v>13906</v>
      </c>
      <c r="G4578" s="2" t="s">
        <v>6409</v>
      </c>
      <c r="H4578" t="s">
        <v>13561</v>
      </c>
    </row>
    <row r="4579" spans="1:8" x14ac:dyDescent="0.15">
      <c r="A4579">
        <v>4602</v>
      </c>
      <c r="B4579" t="s">
        <v>5396</v>
      </c>
      <c r="C4579" t="s">
        <v>12359</v>
      </c>
      <c r="D4579" t="s">
        <v>6226</v>
      </c>
      <c r="E4579" s="2" t="s">
        <v>231</v>
      </c>
      <c r="F4579" t="s">
        <v>13910</v>
      </c>
      <c r="G4579" s="2" t="s">
        <v>7584</v>
      </c>
      <c r="H4579" t="s">
        <v>13553</v>
      </c>
    </row>
    <row r="4580" spans="1:8" x14ac:dyDescent="0.15">
      <c r="A4580">
        <v>4603</v>
      </c>
      <c r="B4580" t="s">
        <v>5397</v>
      </c>
      <c r="C4580" t="s">
        <v>12360</v>
      </c>
      <c r="D4580" t="s">
        <v>6226</v>
      </c>
      <c r="E4580" s="2" t="s">
        <v>231</v>
      </c>
      <c r="F4580" t="s">
        <v>13910</v>
      </c>
      <c r="G4580" s="2" t="s">
        <v>7599</v>
      </c>
      <c r="H4580" t="s">
        <v>13553</v>
      </c>
    </row>
    <row r="4581" spans="1:8" x14ac:dyDescent="0.15">
      <c r="A4581">
        <v>4604</v>
      </c>
      <c r="B4581" t="s">
        <v>5398</v>
      </c>
      <c r="C4581" t="s">
        <v>12361</v>
      </c>
      <c r="D4581" t="s">
        <v>6226</v>
      </c>
      <c r="E4581" s="2" t="s">
        <v>231</v>
      </c>
      <c r="F4581" t="s">
        <v>13910</v>
      </c>
      <c r="G4581" s="2" t="s">
        <v>6538</v>
      </c>
      <c r="H4581" t="s">
        <v>13553</v>
      </c>
    </row>
    <row r="4582" spans="1:8" x14ac:dyDescent="0.15">
      <c r="A4582">
        <v>4605</v>
      </c>
      <c r="B4582" t="s">
        <v>5399</v>
      </c>
      <c r="C4582" t="s">
        <v>12362</v>
      </c>
      <c r="D4582" t="s">
        <v>6226</v>
      </c>
      <c r="E4582" s="2" t="s">
        <v>231</v>
      </c>
      <c r="F4582" t="s">
        <v>13910</v>
      </c>
      <c r="G4582" s="2" t="s">
        <v>7781</v>
      </c>
      <c r="H4582" t="s">
        <v>13553</v>
      </c>
    </row>
    <row r="4583" spans="1:8" x14ac:dyDescent="0.15">
      <c r="A4583">
        <v>4606</v>
      </c>
      <c r="B4583" t="s">
        <v>5400</v>
      </c>
      <c r="C4583" t="s">
        <v>12363</v>
      </c>
      <c r="D4583" t="s">
        <v>6226</v>
      </c>
      <c r="E4583" s="2" t="s">
        <v>230</v>
      </c>
      <c r="F4583" t="s">
        <v>13910</v>
      </c>
      <c r="G4583" s="2" t="s">
        <v>6930</v>
      </c>
      <c r="H4583" t="s">
        <v>13553</v>
      </c>
    </row>
    <row r="4584" spans="1:8" x14ac:dyDescent="0.15">
      <c r="A4584">
        <v>4607</v>
      </c>
      <c r="B4584" t="s">
        <v>5401</v>
      </c>
      <c r="C4584" t="s">
        <v>12364</v>
      </c>
      <c r="D4584" t="s">
        <v>6226</v>
      </c>
      <c r="E4584" s="2" t="s">
        <v>230</v>
      </c>
      <c r="F4584" t="s">
        <v>13910</v>
      </c>
      <c r="G4584" s="2" t="s">
        <v>7700</v>
      </c>
      <c r="H4584" t="s">
        <v>13553</v>
      </c>
    </row>
    <row r="4585" spans="1:8" x14ac:dyDescent="0.15">
      <c r="A4585">
        <v>4608</v>
      </c>
      <c r="B4585" t="s">
        <v>5402</v>
      </c>
      <c r="C4585" t="s">
        <v>12365</v>
      </c>
      <c r="D4585" t="s">
        <v>6226</v>
      </c>
      <c r="E4585" s="2" t="s">
        <v>230</v>
      </c>
      <c r="F4585" t="s">
        <v>13910</v>
      </c>
      <c r="G4585" s="2" t="s">
        <v>7625</v>
      </c>
      <c r="H4585" t="s">
        <v>13553</v>
      </c>
    </row>
    <row r="4586" spans="1:8" x14ac:dyDescent="0.15">
      <c r="A4586">
        <v>4609</v>
      </c>
      <c r="B4586" t="s">
        <v>5403</v>
      </c>
      <c r="C4586" t="s">
        <v>12366</v>
      </c>
      <c r="D4586" t="s">
        <v>6226</v>
      </c>
      <c r="E4586" s="2" t="s">
        <v>230</v>
      </c>
      <c r="F4586" t="s">
        <v>13910</v>
      </c>
      <c r="G4586" s="2" t="s">
        <v>6732</v>
      </c>
      <c r="H4586" t="s">
        <v>13553</v>
      </c>
    </row>
    <row r="4587" spans="1:8" x14ac:dyDescent="0.15">
      <c r="A4587">
        <v>4610</v>
      </c>
      <c r="B4587" t="s">
        <v>5404</v>
      </c>
      <c r="C4587" t="s">
        <v>12367</v>
      </c>
      <c r="D4587" t="s">
        <v>6226</v>
      </c>
      <c r="E4587" s="2" t="s">
        <v>230</v>
      </c>
      <c r="F4587" t="s">
        <v>13910</v>
      </c>
      <c r="G4587" s="2" t="s">
        <v>6433</v>
      </c>
      <c r="H4587" t="s">
        <v>13553</v>
      </c>
    </row>
    <row r="4588" spans="1:8" x14ac:dyDescent="0.15">
      <c r="A4588">
        <v>4611</v>
      </c>
      <c r="B4588" t="s">
        <v>5405</v>
      </c>
      <c r="C4588" t="s">
        <v>12368</v>
      </c>
      <c r="D4588" t="s">
        <v>6226</v>
      </c>
      <c r="E4588" s="2" t="s">
        <v>230</v>
      </c>
      <c r="F4588" t="s">
        <v>13910</v>
      </c>
      <c r="G4588" s="2" t="s">
        <v>6679</v>
      </c>
      <c r="H4588" t="s">
        <v>13553</v>
      </c>
    </row>
    <row r="4589" spans="1:8" x14ac:dyDescent="0.15">
      <c r="A4589">
        <v>4612</v>
      </c>
      <c r="B4589" t="s">
        <v>5406</v>
      </c>
      <c r="C4589" t="s">
        <v>12369</v>
      </c>
      <c r="D4589" t="s">
        <v>6226</v>
      </c>
      <c r="E4589" s="2" t="s">
        <v>230</v>
      </c>
      <c r="F4589" t="s">
        <v>13910</v>
      </c>
      <c r="G4589" s="2" t="s">
        <v>6872</v>
      </c>
      <c r="H4589" t="s">
        <v>13553</v>
      </c>
    </row>
    <row r="4590" spans="1:8" x14ac:dyDescent="0.15">
      <c r="A4590">
        <v>4613</v>
      </c>
      <c r="B4590" t="s">
        <v>5407</v>
      </c>
      <c r="C4590" t="s">
        <v>12370</v>
      </c>
      <c r="D4590" t="s">
        <v>6226</v>
      </c>
      <c r="E4590" s="2" t="s">
        <v>230</v>
      </c>
      <c r="F4590" t="s">
        <v>13910</v>
      </c>
      <c r="G4590" s="2" t="s">
        <v>7182</v>
      </c>
      <c r="H4590" t="s">
        <v>13553</v>
      </c>
    </row>
    <row r="4591" spans="1:8" x14ac:dyDescent="0.15">
      <c r="A4591">
        <v>4614</v>
      </c>
      <c r="B4591" t="s">
        <v>5408</v>
      </c>
      <c r="C4591" t="s">
        <v>12371</v>
      </c>
      <c r="D4591" t="s">
        <v>6226</v>
      </c>
      <c r="E4591" s="2" t="s">
        <v>230</v>
      </c>
      <c r="F4591" t="s">
        <v>13910</v>
      </c>
      <c r="G4591" s="2" t="s">
        <v>7284</v>
      </c>
      <c r="H4591" t="s">
        <v>13553</v>
      </c>
    </row>
    <row r="4592" spans="1:8" x14ac:dyDescent="0.15">
      <c r="A4592">
        <v>4615</v>
      </c>
      <c r="B4592" t="s">
        <v>5409</v>
      </c>
      <c r="C4592" t="s">
        <v>12372</v>
      </c>
      <c r="D4592" t="s">
        <v>6226</v>
      </c>
      <c r="E4592" s="2" t="s">
        <v>230</v>
      </c>
      <c r="F4592" t="s">
        <v>13910</v>
      </c>
      <c r="G4592" s="2" t="s">
        <v>7484</v>
      </c>
      <c r="H4592" t="s">
        <v>13553</v>
      </c>
    </row>
    <row r="4593" spans="1:8" x14ac:dyDescent="0.15">
      <c r="A4593">
        <v>4616</v>
      </c>
      <c r="B4593" t="s">
        <v>2060</v>
      </c>
      <c r="C4593" t="s">
        <v>12373</v>
      </c>
      <c r="D4593" t="s">
        <v>328</v>
      </c>
      <c r="E4593" s="2" t="s">
        <v>232</v>
      </c>
      <c r="F4593" t="s">
        <v>13939</v>
      </c>
      <c r="G4593" s="2" t="s">
        <v>6808</v>
      </c>
      <c r="H4593" t="s">
        <v>13553</v>
      </c>
    </row>
    <row r="4594" spans="1:8" x14ac:dyDescent="0.15">
      <c r="A4594">
        <v>4617</v>
      </c>
      <c r="B4594" t="s">
        <v>2061</v>
      </c>
      <c r="C4594" t="s">
        <v>12374</v>
      </c>
      <c r="D4594" t="s">
        <v>328</v>
      </c>
      <c r="E4594" s="2" t="s">
        <v>232</v>
      </c>
      <c r="F4594" t="s">
        <v>13921</v>
      </c>
      <c r="G4594" s="2" t="s">
        <v>7040</v>
      </c>
      <c r="H4594" t="s">
        <v>13553</v>
      </c>
    </row>
    <row r="4595" spans="1:8" x14ac:dyDescent="0.15">
      <c r="A4595">
        <v>4618</v>
      </c>
      <c r="B4595" t="s">
        <v>2062</v>
      </c>
      <c r="C4595" t="s">
        <v>12375</v>
      </c>
      <c r="D4595" t="s">
        <v>328</v>
      </c>
      <c r="E4595" s="2" t="s">
        <v>232</v>
      </c>
      <c r="F4595" t="s">
        <v>13932</v>
      </c>
      <c r="G4595" s="2" t="s">
        <v>7046</v>
      </c>
      <c r="H4595" t="s">
        <v>13553</v>
      </c>
    </row>
    <row r="4596" spans="1:8" x14ac:dyDescent="0.15">
      <c r="A4596">
        <v>4619</v>
      </c>
      <c r="B4596" t="s">
        <v>2063</v>
      </c>
      <c r="C4596" t="s">
        <v>12376</v>
      </c>
      <c r="D4596" t="s">
        <v>328</v>
      </c>
      <c r="E4596" s="2" t="s">
        <v>232</v>
      </c>
      <c r="F4596" t="s">
        <v>13911</v>
      </c>
      <c r="G4596" s="2" t="s">
        <v>7581</v>
      </c>
      <c r="H4596" t="s">
        <v>13553</v>
      </c>
    </row>
    <row r="4597" spans="1:8" x14ac:dyDescent="0.15">
      <c r="A4597">
        <v>4620</v>
      </c>
      <c r="B4597" t="s">
        <v>2064</v>
      </c>
      <c r="C4597" t="s">
        <v>9832</v>
      </c>
      <c r="D4597" t="s">
        <v>328</v>
      </c>
      <c r="E4597" s="2" t="s">
        <v>232</v>
      </c>
      <c r="F4597" t="s">
        <v>13938</v>
      </c>
      <c r="G4597" s="2" t="s">
        <v>7336</v>
      </c>
      <c r="H4597" t="s">
        <v>13553</v>
      </c>
    </row>
    <row r="4598" spans="1:8" x14ac:dyDescent="0.15">
      <c r="A4598">
        <v>4621</v>
      </c>
      <c r="B4598" t="s">
        <v>2065</v>
      </c>
      <c r="C4598" t="s">
        <v>12377</v>
      </c>
      <c r="D4598" t="s">
        <v>328</v>
      </c>
      <c r="E4598" s="2" t="s">
        <v>232</v>
      </c>
      <c r="F4598" t="s">
        <v>13906</v>
      </c>
      <c r="G4598" s="2" t="s">
        <v>7287</v>
      </c>
      <c r="H4598" t="s">
        <v>13553</v>
      </c>
    </row>
    <row r="4599" spans="1:8" x14ac:dyDescent="0.15">
      <c r="A4599">
        <v>4622</v>
      </c>
      <c r="B4599" t="s">
        <v>3120</v>
      </c>
      <c r="C4599" t="s">
        <v>12378</v>
      </c>
      <c r="D4599" t="s">
        <v>328</v>
      </c>
      <c r="E4599" s="2" t="s">
        <v>232</v>
      </c>
      <c r="F4599" t="s">
        <v>13910</v>
      </c>
      <c r="G4599" s="2" t="s">
        <v>7782</v>
      </c>
      <c r="H4599" t="s">
        <v>13553</v>
      </c>
    </row>
    <row r="4600" spans="1:8" x14ac:dyDescent="0.15">
      <c r="A4600">
        <v>4623</v>
      </c>
      <c r="B4600" t="s">
        <v>3121</v>
      </c>
      <c r="C4600" t="s">
        <v>12379</v>
      </c>
      <c r="D4600" t="s">
        <v>328</v>
      </c>
      <c r="E4600" s="2" t="s">
        <v>232</v>
      </c>
      <c r="F4600" t="s">
        <v>13907</v>
      </c>
      <c r="G4600" s="2" t="s">
        <v>7001</v>
      </c>
      <c r="H4600" t="s">
        <v>13553</v>
      </c>
    </row>
    <row r="4601" spans="1:8" x14ac:dyDescent="0.15">
      <c r="A4601">
        <v>4624</v>
      </c>
      <c r="B4601" t="s">
        <v>2066</v>
      </c>
      <c r="C4601" t="s">
        <v>12380</v>
      </c>
      <c r="D4601" t="s">
        <v>328</v>
      </c>
      <c r="E4601" s="2" t="s">
        <v>232</v>
      </c>
      <c r="F4601" t="s">
        <v>13911</v>
      </c>
      <c r="G4601" s="2" t="s">
        <v>6483</v>
      </c>
      <c r="H4601" t="s">
        <v>13553</v>
      </c>
    </row>
    <row r="4602" spans="1:8" x14ac:dyDescent="0.15">
      <c r="A4602">
        <v>4625</v>
      </c>
      <c r="B4602" t="s">
        <v>2067</v>
      </c>
      <c r="C4602" t="s">
        <v>11545</v>
      </c>
      <c r="D4602" t="s">
        <v>328</v>
      </c>
      <c r="E4602" s="2" t="s">
        <v>232</v>
      </c>
      <c r="F4602" t="s">
        <v>13950</v>
      </c>
      <c r="G4602" s="2" t="s">
        <v>6379</v>
      </c>
      <c r="H4602" t="s">
        <v>13553</v>
      </c>
    </row>
    <row r="4603" spans="1:8" x14ac:dyDescent="0.15">
      <c r="A4603">
        <v>4626</v>
      </c>
      <c r="B4603" t="s">
        <v>2068</v>
      </c>
      <c r="C4603" t="s">
        <v>12381</v>
      </c>
      <c r="D4603" t="s">
        <v>328</v>
      </c>
      <c r="E4603" s="2" t="s">
        <v>232</v>
      </c>
      <c r="F4603" t="s">
        <v>13944</v>
      </c>
      <c r="G4603" s="2" t="s">
        <v>6332</v>
      </c>
      <c r="H4603" t="s">
        <v>13553</v>
      </c>
    </row>
    <row r="4604" spans="1:8" x14ac:dyDescent="0.15">
      <c r="A4604">
        <v>4627</v>
      </c>
      <c r="B4604" t="s">
        <v>2069</v>
      </c>
      <c r="C4604" t="s">
        <v>12382</v>
      </c>
      <c r="D4604" t="s">
        <v>328</v>
      </c>
      <c r="E4604" s="2" t="s">
        <v>232</v>
      </c>
      <c r="F4604" t="s">
        <v>13933</v>
      </c>
      <c r="G4604" s="2" t="s">
        <v>7037</v>
      </c>
      <c r="H4604" t="s">
        <v>13553</v>
      </c>
    </row>
    <row r="4605" spans="1:8" x14ac:dyDescent="0.15">
      <c r="A4605">
        <v>4628</v>
      </c>
      <c r="B4605" t="s">
        <v>2070</v>
      </c>
      <c r="C4605" t="s">
        <v>12383</v>
      </c>
      <c r="D4605" t="s">
        <v>328</v>
      </c>
      <c r="E4605" s="2" t="s">
        <v>231</v>
      </c>
      <c r="F4605" t="s">
        <v>13929</v>
      </c>
      <c r="G4605" s="2" t="s">
        <v>6882</v>
      </c>
      <c r="H4605" t="s">
        <v>13553</v>
      </c>
    </row>
    <row r="4606" spans="1:8" x14ac:dyDescent="0.15">
      <c r="A4606">
        <v>4629</v>
      </c>
      <c r="B4606" t="s">
        <v>2071</v>
      </c>
      <c r="C4606" t="s">
        <v>12384</v>
      </c>
      <c r="D4606" t="s">
        <v>328</v>
      </c>
      <c r="E4606" s="2" t="s">
        <v>231</v>
      </c>
      <c r="F4606" t="s">
        <v>13917</v>
      </c>
      <c r="G4606" s="2" t="s">
        <v>6778</v>
      </c>
      <c r="H4606" t="s">
        <v>13553</v>
      </c>
    </row>
    <row r="4607" spans="1:8" x14ac:dyDescent="0.15">
      <c r="A4607">
        <v>4631</v>
      </c>
      <c r="B4607" t="s">
        <v>2072</v>
      </c>
      <c r="C4607" t="s">
        <v>12385</v>
      </c>
      <c r="D4607" t="s">
        <v>328</v>
      </c>
      <c r="E4607" s="2" t="s">
        <v>231</v>
      </c>
      <c r="F4607" t="s">
        <v>13906</v>
      </c>
      <c r="G4607" s="2" t="s">
        <v>7571</v>
      </c>
      <c r="H4607" t="s">
        <v>13553</v>
      </c>
    </row>
    <row r="4608" spans="1:8" x14ac:dyDescent="0.15">
      <c r="A4608">
        <v>4632</v>
      </c>
      <c r="B4608" t="s">
        <v>2073</v>
      </c>
      <c r="C4608" t="s">
        <v>12386</v>
      </c>
      <c r="D4608" t="s">
        <v>328</v>
      </c>
      <c r="E4608" s="2" t="s">
        <v>231</v>
      </c>
      <c r="F4608" t="s">
        <v>13939</v>
      </c>
      <c r="G4608" s="2" t="s">
        <v>7279</v>
      </c>
      <c r="H4608" t="s">
        <v>13553</v>
      </c>
    </row>
    <row r="4609" spans="1:8" x14ac:dyDescent="0.15">
      <c r="A4609">
        <v>4633</v>
      </c>
      <c r="B4609" t="s">
        <v>2074</v>
      </c>
      <c r="C4609" t="s">
        <v>12387</v>
      </c>
      <c r="D4609" t="s">
        <v>328</v>
      </c>
      <c r="E4609" s="2" t="s">
        <v>231</v>
      </c>
      <c r="F4609" t="s">
        <v>13923</v>
      </c>
      <c r="G4609" s="2" t="s">
        <v>7140</v>
      </c>
      <c r="H4609" t="s">
        <v>13553</v>
      </c>
    </row>
    <row r="4610" spans="1:8" x14ac:dyDescent="0.15">
      <c r="A4610">
        <v>4634</v>
      </c>
      <c r="B4610" t="s">
        <v>3122</v>
      </c>
      <c r="C4610" t="s">
        <v>12388</v>
      </c>
      <c r="D4610" t="s">
        <v>328</v>
      </c>
      <c r="E4610" s="2" t="s">
        <v>231</v>
      </c>
      <c r="F4610" t="s">
        <v>13926</v>
      </c>
      <c r="G4610" s="2" t="s">
        <v>6406</v>
      </c>
      <c r="H4610" t="s">
        <v>13553</v>
      </c>
    </row>
    <row r="4611" spans="1:8" x14ac:dyDescent="0.15">
      <c r="A4611">
        <v>4635</v>
      </c>
      <c r="B4611" t="s">
        <v>2075</v>
      </c>
      <c r="C4611" t="s">
        <v>12389</v>
      </c>
      <c r="D4611" t="s">
        <v>328</v>
      </c>
      <c r="E4611" s="2" t="s">
        <v>231</v>
      </c>
      <c r="F4611" t="s">
        <v>13911</v>
      </c>
      <c r="G4611" s="2" t="s">
        <v>7484</v>
      </c>
      <c r="H4611" t="s">
        <v>13553</v>
      </c>
    </row>
    <row r="4612" spans="1:8" x14ac:dyDescent="0.15">
      <c r="A4612">
        <v>4636</v>
      </c>
      <c r="B4612" t="s">
        <v>3123</v>
      </c>
      <c r="C4612" t="s">
        <v>12390</v>
      </c>
      <c r="D4612" t="s">
        <v>328</v>
      </c>
      <c r="E4612" s="2" t="s">
        <v>230</v>
      </c>
      <c r="F4612" t="s">
        <v>13922</v>
      </c>
      <c r="G4612" s="2" t="s">
        <v>6884</v>
      </c>
      <c r="H4612" t="s">
        <v>13553</v>
      </c>
    </row>
    <row r="4613" spans="1:8" x14ac:dyDescent="0.15">
      <c r="A4613">
        <v>4637</v>
      </c>
      <c r="B4613" t="s">
        <v>3124</v>
      </c>
      <c r="C4613" t="s">
        <v>12391</v>
      </c>
      <c r="D4613" t="s">
        <v>328</v>
      </c>
      <c r="E4613" s="2" t="s">
        <v>230</v>
      </c>
      <c r="F4613" t="s">
        <v>13933</v>
      </c>
      <c r="G4613" s="2" t="s">
        <v>7180</v>
      </c>
      <c r="H4613" t="s">
        <v>13553</v>
      </c>
    </row>
    <row r="4614" spans="1:8" x14ac:dyDescent="0.15">
      <c r="A4614">
        <v>4638</v>
      </c>
      <c r="B4614" t="s">
        <v>3125</v>
      </c>
      <c r="C4614" t="s">
        <v>12392</v>
      </c>
      <c r="D4614" t="s">
        <v>328</v>
      </c>
      <c r="E4614" s="2" t="s">
        <v>230</v>
      </c>
      <c r="F4614" t="s">
        <v>13935</v>
      </c>
      <c r="G4614" s="2" t="s">
        <v>7095</v>
      </c>
      <c r="H4614" t="s">
        <v>13553</v>
      </c>
    </row>
    <row r="4615" spans="1:8" x14ac:dyDescent="0.15">
      <c r="A4615">
        <v>4639</v>
      </c>
      <c r="B4615" t="s">
        <v>3126</v>
      </c>
      <c r="C4615" t="s">
        <v>12393</v>
      </c>
      <c r="D4615" t="s">
        <v>328</v>
      </c>
      <c r="E4615" s="2" t="s">
        <v>230</v>
      </c>
      <c r="F4615" t="s">
        <v>13912</v>
      </c>
      <c r="G4615" s="2" t="s">
        <v>7298</v>
      </c>
      <c r="H4615" t="s">
        <v>13553</v>
      </c>
    </row>
    <row r="4616" spans="1:8" x14ac:dyDescent="0.15">
      <c r="A4616">
        <v>4640</v>
      </c>
      <c r="B4616" t="s">
        <v>3127</v>
      </c>
      <c r="C4616" t="s">
        <v>12394</v>
      </c>
      <c r="D4616" t="s">
        <v>328</v>
      </c>
      <c r="E4616" s="2" t="s">
        <v>230</v>
      </c>
      <c r="F4616" t="s">
        <v>13912</v>
      </c>
      <c r="G4616" s="2" t="s">
        <v>6739</v>
      </c>
      <c r="H4616" t="s">
        <v>13553</v>
      </c>
    </row>
    <row r="4617" spans="1:8" x14ac:dyDescent="0.15">
      <c r="A4617">
        <v>4641</v>
      </c>
      <c r="B4617" t="s">
        <v>3128</v>
      </c>
      <c r="C4617" t="s">
        <v>12395</v>
      </c>
      <c r="D4617" t="s">
        <v>328</v>
      </c>
      <c r="E4617" s="2" t="s">
        <v>230</v>
      </c>
      <c r="F4617" t="s">
        <v>13912</v>
      </c>
      <c r="G4617" s="2" t="s">
        <v>7567</v>
      </c>
      <c r="H4617" t="s">
        <v>13553</v>
      </c>
    </row>
    <row r="4618" spans="1:8" x14ac:dyDescent="0.15">
      <c r="A4618">
        <v>4642</v>
      </c>
      <c r="B4618" t="s">
        <v>3129</v>
      </c>
      <c r="C4618" t="s">
        <v>12396</v>
      </c>
      <c r="D4618" t="s">
        <v>328</v>
      </c>
      <c r="E4618" s="2" t="s">
        <v>230</v>
      </c>
      <c r="F4618" t="s">
        <v>13932</v>
      </c>
      <c r="G4618" s="2" t="s">
        <v>6651</v>
      </c>
      <c r="H4618" t="s">
        <v>13553</v>
      </c>
    </row>
    <row r="4619" spans="1:8" x14ac:dyDescent="0.15">
      <c r="A4619">
        <v>4643</v>
      </c>
      <c r="B4619" t="s">
        <v>3130</v>
      </c>
      <c r="C4619" t="s">
        <v>12397</v>
      </c>
      <c r="D4619" t="s">
        <v>328</v>
      </c>
      <c r="E4619" s="2" t="s">
        <v>230</v>
      </c>
      <c r="F4619" t="s">
        <v>13912</v>
      </c>
      <c r="G4619" s="2" t="s">
        <v>6886</v>
      </c>
      <c r="H4619" t="s">
        <v>13553</v>
      </c>
    </row>
    <row r="4620" spans="1:8" x14ac:dyDescent="0.15">
      <c r="A4620">
        <v>4644</v>
      </c>
      <c r="B4620" t="s">
        <v>3131</v>
      </c>
      <c r="C4620" t="s">
        <v>12398</v>
      </c>
      <c r="D4620" t="s">
        <v>328</v>
      </c>
      <c r="E4620" s="2" t="s">
        <v>230</v>
      </c>
      <c r="F4620" t="s">
        <v>13944</v>
      </c>
      <c r="G4620" s="2" t="s">
        <v>7182</v>
      </c>
      <c r="H4620" t="s">
        <v>13553</v>
      </c>
    </row>
    <row r="4621" spans="1:8" x14ac:dyDescent="0.15">
      <c r="A4621">
        <v>4645</v>
      </c>
      <c r="B4621" t="s">
        <v>3132</v>
      </c>
      <c r="C4621" t="s">
        <v>12399</v>
      </c>
      <c r="D4621" t="s">
        <v>328</v>
      </c>
      <c r="E4621" s="2" t="s">
        <v>230</v>
      </c>
      <c r="F4621" t="s">
        <v>13946</v>
      </c>
      <c r="G4621" s="2" t="s">
        <v>6428</v>
      </c>
      <c r="H4621" t="s">
        <v>13553</v>
      </c>
    </row>
    <row r="4622" spans="1:8" x14ac:dyDescent="0.15">
      <c r="A4622">
        <v>4646</v>
      </c>
      <c r="B4622" t="s">
        <v>3133</v>
      </c>
      <c r="C4622" t="s">
        <v>12400</v>
      </c>
      <c r="D4622" t="s">
        <v>328</v>
      </c>
      <c r="E4622" s="2" t="s">
        <v>230</v>
      </c>
      <c r="F4622" t="s">
        <v>13933</v>
      </c>
      <c r="G4622" s="2" t="s">
        <v>6596</v>
      </c>
      <c r="H4622" t="s">
        <v>13553</v>
      </c>
    </row>
    <row r="4623" spans="1:8" x14ac:dyDescent="0.15">
      <c r="A4623">
        <v>4647</v>
      </c>
      <c r="B4623" t="s">
        <v>3134</v>
      </c>
      <c r="C4623" t="s">
        <v>12401</v>
      </c>
      <c r="D4623" t="s">
        <v>328</v>
      </c>
      <c r="E4623" s="2" t="s">
        <v>230</v>
      </c>
      <c r="F4623" t="s">
        <v>13921</v>
      </c>
      <c r="G4623" s="2" t="s">
        <v>7699</v>
      </c>
      <c r="H4623" t="s">
        <v>13553</v>
      </c>
    </row>
    <row r="4624" spans="1:8" x14ac:dyDescent="0.15">
      <c r="A4624">
        <v>4648</v>
      </c>
      <c r="B4624" t="s">
        <v>5410</v>
      </c>
      <c r="C4624" t="s">
        <v>12402</v>
      </c>
      <c r="D4624" t="s">
        <v>328</v>
      </c>
      <c r="E4624" s="2" t="s">
        <v>230</v>
      </c>
      <c r="F4624" t="s">
        <v>13907</v>
      </c>
      <c r="G4624" s="2" t="s">
        <v>7783</v>
      </c>
      <c r="H4624" t="s">
        <v>13554</v>
      </c>
    </row>
    <row r="4625" spans="1:8" x14ac:dyDescent="0.15">
      <c r="A4625">
        <v>4649</v>
      </c>
      <c r="B4625" t="s">
        <v>5411</v>
      </c>
      <c r="C4625" t="s">
        <v>12403</v>
      </c>
      <c r="D4625" t="s">
        <v>328</v>
      </c>
      <c r="E4625" s="2" t="s">
        <v>7855</v>
      </c>
      <c r="F4625" t="s">
        <v>13912</v>
      </c>
      <c r="G4625" s="2" t="s">
        <v>6510</v>
      </c>
      <c r="H4625" t="s">
        <v>13553</v>
      </c>
    </row>
    <row r="4626" spans="1:8" x14ac:dyDescent="0.15">
      <c r="A4626">
        <v>4650</v>
      </c>
      <c r="B4626" t="s">
        <v>5412</v>
      </c>
      <c r="C4626" t="s">
        <v>11407</v>
      </c>
      <c r="D4626" t="s">
        <v>328</v>
      </c>
      <c r="E4626" s="2" t="s">
        <v>7855</v>
      </c>
      <c r="F4626" t="s">
        <v>13920</v>
      </c>
      <c r="G4626" s="2" t="s">
        <v>7784</v>
      </c>
      <c r="H4626" t="s">
        <v>13553</v>
      </c>
    </row>
    <row r="4627" spans="1:8" x14ac:dyDescent="0.15">
      <c r="A4627">
        <v>4651</v>
      </c>
      <c r="B4627" t="s">
        <v>5413</v>
      </c>
      <c r="C4627" t="s">
        <v>12404</v>
      </c>
      <c r="D4627" t="s">
        <v>328</v>
      </c>
      <c r="E4627" s="2" t="s">
        <v>7855</v>
      </c>
      <c r="F4627" t="s">
        <v>13907</v>
      </c>
      <c r="G4627" s="2" t="s">
        <v>7704</v>
      </c>
      <c r="H4627" t="s">
        <v>13553</v>
      </c>
    </row>
    <row r="4628" spans="1:8" x14ac:dyDescent="0.15">
      <c r="A4628">
        <v>4652</v>
      </c>
      <c r="B4628" t="s">
        <v>5414</v>
      </c>
      <c r="C4628" t="s">
        <v>12405</v>
      </c>
      <c r="D4628" t="s">
        <v>328</v>
      </c>
      <c r="E4628" s="2" t="s">
        <v>7855</v>
      </c>
      <c r="F4628" t="s">
        <v>13950</v>
      </c>
      <c r="G4628" s="2" t="s">
        <v>7102</v>
      </c>
      <c r="H4628" t="s">
        <v>13553</v>
      </c>
    </row>
    <row r="4629" spans="1:8" x14ac:dyDescent="0.15">
      <c r="A4629">
        <v>4653</v>
      </c>
      <c r="B4629" t="s">
        <v>5415</v>
      </c>
      <c r="C4629" t="s">
        <v>12406</v>
      </c>
      <c r="D4629" t="s">
        <v>328</v>
      </c>
      <c r="E4629" s="2" t="s">
        <v>7855</v>
      </c>
      <c r="F4629" t="s">
        <v>13912</v>
      </c>
      <c r="G4629" s="2" t="s">
        <v>7774</v>
      </c>
      <c r="H4629" t="s">
        <v>13553</v>
      </c>
    </row>
    <row r="4630" spans="1:8" x14ac:dyDescent="0.15">
      <c r="A4630">
        <v>4654</v>
      </c>
      <c r="B4630" t="s">
        <v>5416</v>
      </c>
      <c r="C4630" t="s">
        <v>12407</v>
      </c>
      <c r="D4630" t="s">
        <v>328</v>
      </c>
      <c r="E4630" s="2" t="s">
        <v>7855</v>
      </c>
      <c r="F4630" t="s">
        <v>13933</v>
      </c>
      <c r="G4630" s="2" t="s">
        <v>7785</v>
      </c>
      <c r="H4630" t="s">
        <v>13553</v>
      </c>
    </row>
    <row r="4631" spans="1:8" x14ac:dyDescent="0.15">
      <c r="A4631">
        <v>4655</v>
      </c>
      <c r="B4631" t="s">
        <v>5417</v>
      </c>
      <c r="C4631" t="s">
        <v>12408</v>
      </c>
      <c r="D4631" t="s">
        <v>328</v>
      </c>
      <c r="E4631" s="2" t="s">
        <v>7855</v>
      </c>
      <c r="F4631" t="s">
        <v>13907</v>
      </c>
      <c r="G4631" s="2" t="s">
        <v>7454</v>
      </c>
      <c r="H4631" t="s">
        <v>13553</v>
      </c>
    </row>
    <row r="4632" spans="1:8" x14ac:dyDescent="0.15">
      <c r="A4632">
        <v>4656</v>
      </c>
      <c r="B4632" t="s">
        <v>5418</v>
      </c>
      <c r="C4632" t="s">
        <v>12409</v>
      </c>
      <c r="D4632" t="s">
        <v>328</v>
      </c>
      <c r="E4632" s="2" t="s">
        <v>7855</v>
      </c>
      <c r="F4632" t="s">
        <v>13919</v>
      </c>
      <c r="G4632" s="2" t="s">
        <v>7521</v>
      </c>
      <c r="H4632" t="s">
        <v>13553</v>
      </c>
    </row>
    <row r="4633" spans="1:8" x14ac:dyDescent="0.15">
      <c r="A4633">
        <v>4657</v>
      </c>
      <c r="B4633" t="s">
        <v>5419</v>
      </c>
      <c r="C4633" t="s">
        <v>12410</v>
      </c>
      <c r="D4633" t="s">
        <v>328</v>
      </c>
      <c r="E4633" s="2" t="s">
        <v>7855</v>
      </c>
      <c r="F4633" t="s">
        <v>13911</v>
      </c>
      <c r="G4633" s="2" t="s">
        <v>7417</v>
      </c>
      <c r="H4633" t="s">
        <v>13553</v>
      </c>
    </row>
    <row r="4634" spans="1:8" x14ac:dyDescent="0.15">
      <c r="A4634">
        <v>4658</v>
      </c>
      <c r="B4634" t="s">
        <v>5420</v>
      </c>
      <c r="C4634" t="s">
        <v>12411</v>
      </c>
      <c r="D4634" t="s">
        <v>328</v>
      </c>
      <c r="E4634" s="2" t="s">
        <v>7855</v>
      </c>
      <c r="F4634" t="s">
        <v>13921</v>
      </c>
      <c r="G4634" s="2" t="s">
        <v>6440</v>
      </c>
      <c r="H4634" t="s">
        <v>13553</v>
      </c>
    </row>
    <row r="4635" spans="1:8" x14ac:dyDescent="0.15">
      <c r="A4635">
        <v>4659</v>
      </c>
      <c r="B4635" t="s">
        <v>5421</v>
      </c>
      <c r="C4635" t="s">
        <v>12412</v>
      </c>
      <c r="D4635" t="s">
        <v>328</v>
      </c>
      <c r="E4635" s="2" t="s">
        <v>7855</v>
      </c>
      <c r="F4635" t="s">
        <v>13939</v>
      </c>
      <c r="G4635" s="2" t="s">
        <v>6517</v>
      </c>
      <c r="H4635" t="s">
        <v>13553</v>
      </c>
    </row>
    <row r="4636" spans="1:8" x14ac:dyDescent="0.15">
      <c r="A4636">
        <v>4660</v>
      </c>
      <c r="B4636" t="s">
        <v>5422</v>
      </c>
      <c r="C4636" t="s">
        <v>12413</v>
      </c>
      <c r="D4636" t="s">
        <v>328</v>
      </c>
      <c r="E4636" s="2" t="s">
        <v>7855</v>
      </c>
      <c r="F4636" t="s">
        <v>13940</v>
      </c>
      <c r="G4636" s="2" t="s">
        <v>7786</v>
      </c>
      <c r="H4636" t="s">
        <v>13553</v>
      </c>
    </row>
    <row r="4637" spans="1:8" x14ac:dyDescent="0.15">
      <c r="A4637">
        <v>4661</v>
      </c>
      <c r="B4637" t="s">
        <v>5423</v>
      </c>
      <c r="C4637" t="s">
        <v>12414</v>
      </c>
      <c r="D4637" t="s">
        <v>328</v>
      </c>
      <c r="E4637" s="2" t="s">
        <v>7855</v>
      </c>
      <c r="F4637" t="s">
        <v>13928</v>
      </c>
      <c r="G4637" s="2" t="s">
        <v>7787</v>
      </c>
      <c r="H4637" t="s">
        <v>13553</v>
      </c>
    </row>
    <row r="4638" spans="1:8" x14ac:dyDescent="0.15">
      <c r="A4638">
        <v>4662</v>
      </c>
      <c r="B4638" t="s">
        <v>5424</v>
      </c>
      <c r="C4638" t="s">
        <v>12415</v>
      </c>
      <c r="D4638" t="s">
        <v>328</v>
      </c>
      <c r="E4638" s="2" t="s">
        <v>7855</v>
      </c>
      <c r="F4638" t="s">
        <v>13918</v>
      </c>
      <c r="G4638" s="2" t="s">
        <v>6802</v>
      </c>
      <c r="H4638" t="s">
        <v>13553</v>
      </c>
    </row>
    <row r="4639" spans="1:8" x14ac:dyDescent="0.15">
      <c r="A4639">
        <v>4663</v>
      </c>
      <c r="B4639" t="s">
        <v>5425</v>
      </c>
      <c r="C4639" t="s">
        <v>12416</v>
      </c>
      <c r="D4639" t="s">
        <v>328</v>
      </c>
      <c r="E4639" s="2" t="s">
        <v>231</v>
      </c>
      <c r="F4639" t="s">
        <v>13912</v>
      </c>
      <c r="G4639" s="2" t="s">
        <v>6728</v>
      </c>
      <c r="H4639" t="s">
        <v>13553</v>
      </c>
    </row>
    <row r="4640" spans="1:8" x14ac:dyDescent="0.15">
      <c r="A4640">
        <v>4664</v>
      </c>
      <c r="B4640" t="s">
        <v>2602</v>
      </c>
      <c r="C4640" t="s">
        <v>12417</v>
      </c>
      <c r="D4640" t="s">
        <v>328</v>
      </c>
      <c r="E4640" s="2" t="s">
        <v>231</v>
      </c>
      <c r="F4640" t="s">
        <v>13907</v>
      </c>
      <c r="G4640" s="2" t="s">
        <v>7306</v>
      </c>
      <c r="H4640" t="s">
        <v>13553</v>
      </c>
    </row>
    <row r="4641" spans="1:8" x14ac:dyDescent="0.15">
      <c r="A4641">
        <v>4665</v>
      </c>
      <c r="B4641" t="s">
        <v>2603</v>
      </c>
      <c r="C4641" t="s">
        <v>12418</v>
      </c>
      <c r="D4641" t="s">
        <v>328</v>
      </c>
      <c r="E4641" s="2" t="s">
        <v>231</v>
      </c>
      <c r="F4641" t="s">
        <v>13912</v>
      </c>
      <c r="G4641" s="2" t="s">
        <v>7297</v>
      </c>
      <c r="H4641" t="s">
        <v>13553</v>
      </c>
    </row>
    <row r="4642" spans="1:8" x14ac:dyDescent="0.15">
      <c r="A4642">
        <v>4666</v>
      </c>
      <c r="B4642" t="s">
        <v>2076</v>
      </c>
      <c r="C4642" t="s">
        <v>12419</v>
      </c>
      <c r="D4642" t="s">
        <v>328</v>
      </c>
      <c r="E4642" s="2" t="s">
        <v>232</v>
      </c>
      <c r="F4642" t="s">
        <v>13907</v>
      </c>
      <c r="G4642" s="2" t="s">
        <v>6462</v>
      </c>
      <c r="H4642" t="s">
        <v>13553</v>
      </c>
    </row>
    <row r="4643" spans="1:8" x14ac:dyDescent="0.15">
      <c r="A4643">
        <v>4667</v>
      </c>
      <c r="B4643" t="s">
        <v>4035</v>
      </c>
      <c r="C4643" t="s">
        <v>12420</v>
      </c>
      <c r="D4643" t="s">
        <v>328</v>
      </c>
      <c r="E4643" s="2" t="s">
        <v>230</v>
      </c>
      <c r="F4643" t="s">
        <v>13919</v>
      </c>
      <c r="G4643" s="2" t="s">
        <v>7625</v>
      </c>
      <c r="H4643" t="s">
        <v>13553</v>
      </c>
    </row>
    <row r="4644" spans="1:8" x14ac:dyDescent="0.15">
      <c r="A4644">
        <v>4668</v>
      </c>
      <c r="B4644" t="s">
        <v>4036</v>
      </c>
      <c r="C4644" t="s">
        <v>12421</v>
      </c>
      <c r="D4644" t="s">
        <v>328</v>
      </c>
      <c r="E4644" s="2" t="s">
        <v>230</v>
      </c>
      <c r="F4644" t="s">
        <v>13918</v>
      </c>
      <c r="G4644" s="2" t="s">
        <v>6527</v>
      </c>
      <c r="H4644" t="s">
        <v>13553</v>
      </c>
    </row>
    <row r="4645" spans="1:8" x14ac:dyDescent="0.15">
      <c r="A4645">
        <v>4669</v>
      </c>
      <c r="B4645" t="s">
        <v>5426</v>
      </c>
      <c r="C4645" t="s">
        <v>12422</v>
      </c>
      <c r="D4645" t="s">
        <v>328</v>
      </c>
      <c r="E4645" s="2" t="s">
        <v>7855</v>
      </c>
      <c r="F4645" t="s">
        <v>13917</v>
      </c>
      <c r="G4645" s="2" t="s">
        <v>7423</v>
      </c>
      <c r="H4645" t="s">
        <v>13553</v>
      </c>
    </row>
    <row r="4646" spans="1:8" x14ac:dyDescent="0.15">
      <c r="A4646">
        <v>4670</v>
      </c>
      <c r="B4646" t="s">
        <v>5427</v>
      </c>
      <c r="C4646" t="s">
        <v>12423</v>
      </c>
      <c r="D4646" t="s">
        <v>328</v>
      </c>
      <c r="E4646" s="2" t="s">
        <v>7855</v>
      </c>
      <c r="F4646" t="s">
        <v>13912</v>
      </c>
      <c r="G4646" s="2" t="s">
        <v>6364</v>
      </c>
      <c r="H4646" t="s">
        <v>13553</v>
      </c>
    </row>
    <row r="4647" spans="1:8" x14ac:dyDescent="0.15">
      <c r="A4647">
        <v>4671</v>
      </c>
      <c r="B4647" t="s">
        <v>5428</v>
      </c>
      <c r="C4647" t="s">
        <v>12424</v>
      </c>
      <c r="D4647" t="s">
        <v>385</v>
      </c>
      <c r="E4647" s="2" t="s">
        <v>230</v>
      </c>
      <c r="F4647" t="s">
        <v>13910</v>
      </c>
      <c r="G4647" s="2" t="s">
        <v>7441</v>
      </c>
      <c r="H4647" t="s">
        <v>13553</v>
      </c>
    </row>
    <row r="4648" spans="1:8" x14ac:dyDescent="0.15">
      <c r="A4648">
        <v>4672</v>
      </c>
      <c r="B4648" t="s">
        <v>5429</v>
      </c>
      <c r="C4648" t="s">
        <v>12425</v>
      </c>
      <c r="D4648" t="s">
        <v>385</v>
      </c>
      <c r="E4648" s="2" t="s">
        <v>230</v>
      </c>
      <c r="F4648" t="s">
        <v>13910</v>
      </c>
      <c r="G4648" s="2" t="s">
        <v>6649</v>
      </c>
      <c r="H4648" t="s">
        <v>13553</v>
      </c>
    </row>
    <row r="4649" spans="1:8" x14ac:dyDescent="0.15">
      <c r="A4649">
        <v>4673</v>
      </c>
      <c r="B4649" t="s">
        <v>4181</v>
      </c>
      <c r="C4649" t="s">
        <v>12426</v>
      </c>
      <c r="D4649" t="s">
        <v>415</v>
      </c>
      <c r="E4649" s="2" t="s">
        <v>230</v>
      </c>
      <c r="F4649" t="s">
        <v>13910</v>
      </c>
      <c r="G4649" s="2" t="s">
        <v>6308</v>
      </c>
      <c r="H4649" t="s">
        <v>13553</v>
      </c>
    </row>
    <row r="4650" spans="1:8" x14ac:dyDescent="0.15">
      <c r="A4650">
        <v>4674</v>
      </c>
      <c r="B4650" t="s">
        <v>2029</v>
      </c>
      <c r="C4650" t="s">
        <v>12427</v>
      </c>
      <c r="D4650" t="s">
        <v>415</v>
      </c>
      <c r="E4650" s="2" t="s">
        <v>232</v>
      </c>
      <c r="F4650" t="s">
        <v>13910</v>
      </c>
      <c r="G4650" s="2" t="s">
        <v>6572</v>
      </c>
      <c r="H4650" t="s">
        <v>13553</v>
      </c>
    </row>
    <row r="4651" spans="1:8" x14ac:dyDescent="0.15">
      <c r="A4651">
        <v>4675</v>
      </c>
      <c r="B4651" t="s">
        <v>4178</v>
      </c>
      <c r="C4651" t="s">
        <v>12428</v>
      </c>
      <c r="D4651" t="s">
        <v>415</v>
      </c>
      <c r="E4651" s="2" t="s">
        <v>230</v>
      </c>
      <c r="F4651" t="s">
        <v>13947</v>
      </c>
      <c r="G4651" s="2" t="s">
        <v>6969</v>
      </c>
      <c r="H4651" t="s">
        <v>13553</v>
      </c>
    </row>
    <row r="4652" spans="1:8" x14ac:dyDescent="0.15">
      <c r="A4652">
        <v>4676</v>
      </c>
      <c r="B4652" t="s">
        <v>2028</v>
      </c>
      <c r="C4652" t="s">
        <v>12429</v>
      </c>
      <c r="D4652" t="s">
        <v>415</v>
      </c>
      <c r="E4652" s="2" t="s">
        <v>232</v>
      </c>
      <c r="F4652" t="s">
        <v>13910</v>
      </c>
      <c r="G4652" s="2" t="s">
        <v>6839</v>
      </c>
      <c r="H4652" t="s">
        <v>13553</v>
      </c>
    </row>
    <row r="4653" spans="1:8" x14ac:dyDescent="0.15">
      <c r="A4653">
        <v>4677</v>
      </c>
      <c r="B4653" t="s">
        <v>2705</v>
      </c>
      <c r="C4653" t="s">
        <v>12430</v>
      </c>
      <c r="D4653" t="s">
        <v>415</v>
      </c>
      <c r="E4653" s="2" t="s">
        <v>231</v>
      </c>
      <c r="F4653" t="s">
        <v>13910</v>
      </c>
      <c r="G4653" s="2" t="s">
        <v>7233</v>
      </c>
      <c r="H4653" t="s">
        <v>13553</v>
      </c>
    </row>
    <row r="4654" spans="1:8" x14ac:dyDescent="0.15">
      <c r="A4654">
        <v>4678</v>
      </c>
      <c r="B4654" t="s">
        <v>2704</v>
      </c>
      <c r="C4654" t="s">
        <v>12431</v>
      </c>
      <c r="D4654" t="s">
        <v>415</v>
      </c>
      <c r="E4654" s="2" t="s">
        <v>231</v>
      </c>
      <c r="F4654" t="s">
        <v>13910</v>
      </c>
      <c r="G4654" s="2" t="s">
        <v>7091</v>
      </c>
      <c r="H4654" t="s">
        <v>13553</v>
      </c>
    </row>
    <row r="4655" spans="1:8" x14ac:dyDescent="0.15">
      <c r="A4655">
        <v>4679</v>
      </c>
      <c r="B4655" t="s">
        <v>2030</v>
      </c>
      <c r="C4655" t="s">
        <v>12432</v>
      </c>
      <c r="D4655" t="s">
        <v>415</v>
      </c>
      <c r="E4655" s="2" t="s">
        <v>232</v>
      </c>
      <c r="F4655" t="s">
        <v>13910</v>
      </c>
      <c r="G4655" s="2" t="s">
        <v>7359</v>
      </c>
      <c r="H4655" t="s">
        <v>13553</v>
      </c>
    </row>
    <row r="4656" spans="1:8" x14ac:dyDescent="0.15">
      <c r="A4656">
        <v>4680</v>
      </c>
      <c r="B4656" t="s">
        <v>2031</v>
      </c>
      <c r="C4656" t="s">
        <v>12433</v>
      </c>
      <c r="D4656" t="s">
        <v>415</v>
      </c>
      <c r="E4656" s="2" t="s">
        <v>232</v>
      </c>
      <c r="F4656" t="s">
        <v>13910</v>
      </c>
      <c r="G4656" s="2" t="s">
        <v>6378</v>
      </c>
      <c r="H4656" t="s">
        <v>13553</v>
      </c>
    </row>
    <row r="4657" spans="1:8" x14ac:dyDescent="0.15">
      <c r="A4657">
        <v>4681</v>
      </c>
      <c r="B4657" t="s">
        <v>4179</v>
      </c>
      <c r="C4657" t="s">
        <v>12434</v>
      </c>
      <c r="D4657" t="s">
        <v>415</v>
      </c>
      <c r="E4657" s="2" t="s">
        <v>230</v>
      </c>
      <c r="F4657" t="s">
        <v>13910</v>
      </c>
      <c r="G4657" s="2" t="s">
        <v>6691</v>
      </c>
      <c r="H4657" t="s">
        <v>13553</v>
      </c>
    </row>
    <row r="4658" spans="1:8" x14ac:dyDescent="0.15">
      <c r="A4658">
        <v>4682</v>
      </c>
      <c r="B4658" t="s">
        <v>4180</v>
      </c>
      <c r="C4658" t="s">
        <v>12435</v>
      </c>
      <c r="D4658" t="s">
        <v>415</v>
      </c>
      <c r="E4658" s="2" t="s">
        <v>230</v>
      </c>
      <c r="F4658" t="s">
        <v>13910</v>
      </c>
      <c r="G4658" s="2" t="s">
        <v>6646</v>
      </c>
      <c r="H4658" t="s">
        <v>13553</v>
      </c>
    </row>
    <row r="4659" spans="1:8" x14ac:dyDescent="0.15">
      <c r="A4659">
        <v>4683</v>
      </c>
      <c r="B4659" t="s">
        <v>2027</v>
      </c>
      <c r="C4659" t="s">
        <v>12436</v>
      </c>
      <c r="D4659" t="s">
        <v>415</v>
      </c>
      <c r="E4659" s="2" t="s">
        <v>232</v>
      </c>
      <c r="F4659" t="s">
        <v>13910</v>
      </c>
      <c r="G4659" s="2" t="s">
        <v>6711</v>
      </c>
      <c r="H4659" t="s">
        <v>13553</v>
      </c>
    </row>
    <row r="4660" spans="1:8" x14ac:dyDescent="0.15">
      <c r="A4660">
        <v>4684</v>
      </c>
      <c r="B4660" t="s">
        <v>2706</v>
      </c>
      <c r="C4660" t="s">
        <v>12437</v>
      </c>
      <c r="D4660" t="s">
        <v>415</v>
      </c>
      <c r="E4660" s="2" t="s">
        <v>231</v>
      </c>
      <c r="F4660" t="s">
        <v>13910</v>
      </c>
      <c r="G4660" s="2" t="s">
        <v>7193</v>
      </c>
      <c r="H4660" t="s">
        <v>13553</v>
      </c>
    </row>
    <row r="4661" spans="1:8" x14ac:dyDescent="0.15">
      <c r="A4661">
        <v>4685</v>
      </c>
      <c r="B4661" t="s">
        <v>5430</v>
      </c>
      <c r="C4661" t="s">
        <v>12438</v>
      </c>
      <c r="D4661" t="s">
        <v>415</v>
      </c>
      <c r="E4661" s="2" t="s">
        <v>230</v>
      </c>
      <c r="F4661" t="s">
        <v>13910</v>
      </c>
      <c r="G4661" s="2" t="s">
        <v>7285</v>
      </c>
      <c r="H4661" t="s">
        <v>13553</v>
      </c>
    </row>
    <row r="4662" spans="1:8" x14ac:dyDescent="0.15">
      <c r="A4662">
        <v>4686</v>
      </c>
      <c r="B4662" t="s">
        <v>4182</v>
      </c>
      <c r="C4662" t="s">
        <v>12439</v>
      </c>
      <c r="D4662" t="s">
        <v>415</v>
      </c>
      <c r="E4662" s="2" t="s">
        <v>230</v>
      </c>
      <c r="F4662" t="s">
        <v>13910</v>
      </c>
      <c r="G4662" s="2" t="s">
        <v>7055</v>
      </c>
      <c r="H4662" t="s">
        <v>13553</v>
      </c>
    </row>
    <row r="4663" spans="1:8" x14ac:dyDescent="0.15">
      <c r="A4663">
        <v>4687</v>
      </c>
      <c r="B4663" t="s">
        <v>4183</v>
      </c>
      <c r="C4663" t="s">
        <v>12440</v>
      </c>
      <c r="D4663" t="s">
        <v>415</v>
      </c>
      <c r="E4663" s="2" t="s">
        <v>230</v>
      </c>
      <c r="F4663" t="s">
        <v>13910</v>
      </c>
      <c r="G4663" s="2" t="s">
        <v>6298</v>
      </c>
      <c r="H4663" t="s">
        <v>13553</v>
      </c>
    </row>
    <row r="4664" spans="1:8" x14ac:dyDescent="0.15">
      <c r="A4664">
        <v>4688</v>
      </c>
      <c r="B4664" t="s">
        <v>2707</v>
      </c>
      <c r="C4664" t="s">
        <v>12441</v>
      </c>
      <c r="D4664" t="s">
        <v>415</v>
      </c>
      <c r="E4664" s="2" t="s">
        <v>231</v>
      </c>
      <c r="F4664" t="s">
        <v>13910</v>
      </c>
      <c r="G4664" s="2" t="s">
        <v>6725</v>
      </c>
      <c r="H4664" t="s">
        <v>13553</v>
      </c>
    </row>
    <row r="4665" spans="1:8" x14ac:dyDescent="0.15">
      <c r="A4665">
        <v>4689</v>
      </c>
      <c r="B4665" t="s">
        <v>1001</v>
      </c>
      <c r="C4665" t="s">
        <v>12442</v>
      </c>
      <c r="D4665" t="s">
        <v>317</v>
      </c>
      <c r="E4665" s="2" t="s">
        <v>232</v>
      </c>
      <c r="F4665" t="s">
        <v>13925</v>
      </c>
      <c r="G4665" s="2" t="s">
        <v>7788</v>
      </c>
      <c r="H4665" t="s">
        <v>13553</v>
      </c>
    </row>
    <row r="4666" spans="1:8" x14ac:dyDescent="0.15">
      <c r="A4666">
        <v>4690</v>
      </c>
      <c r="B4666" t="s">
        <v>1418</v>
      </c>
      <c r="C4666" t="s">
        <v>12443</v>
      </c>
      <c r="D4666" t="s">
        <v>361</v>
      </c>
      <c r="E4666" s="2" t="s">
        <v>232</v>
      </c>
      <c r="F4666" t="s">
        <v>13927</v>
      </c>
      <c r="G4666" s="2" t="s">
        <v>6248</v>
      </c>
      <c r="H4666" t="s">
        <v>13553</v>
      </c>
    </row>
    <row r="4667" spans="1:8" x14ac:dyDescent="0.15">
      <c r="A4667">
        <v>4691</v>
      </c>
      <c r="B4667" t="s">
        <v>1417</v>
      </c>
      <c r="C4667" t="s">
        <v>12444</v>
      </c>
      <c r="D4667" t="s">
        <v>361</v>
      </c>
      <c r="E4667" s="2" t="s">
        <v>232</v>
      </c>
      <c r="F4667" t="s">
        <v>13927</v>
      </c>
      <c r="G4667" s="2" t="s">
        <v>6764</v>
      </c>
      <c r="H4667" t="s">
        <v>13553</v>
      </c>
    </row>
    <row r="4668" spans="1:8" x14ac:dyDescent="0.15">
      <c r="A4668">
        <v>4692</v>
      </c>
      <c r="B4668" t="s">
        <v>1419</v>
      </c>
      <c r="C4668" t="s">
        <v>12445</v>
      </c>
      <c r="D4668" t="s">
        <v>361</v>
      </c>
      <c r="E4668" s="2" t="s">
        <v>232</v>
      </c>
      <c r="F4668" t="s">
        <v>13934</v>
      </c>
      <c r="G4668" s="2" t="s">
        <v>6531</v>
      </c>
      <c r="H4668" t="s">
        <v>13553</v>
      </c>
    </row>
    <row r="4669" spans="1:8" x14ac:dyDescent="0.15">
      <c r="A4669">
        <v>4693</v>
      </c>
      <c r="B4669" t="s">
        <v>1416</v>
      </c>
      <c r="C4669" t="s">
        <v>12446</v>
      </c>
      <c r="D4669" t="s">
        <v>361</v>
      </c>
      <c r="E4669" s="2" t="s">
        <v>232</v>
      </c>
      <c r="F4669" t="s">
        <v>13927</v>
      </c>
      <c r="G4669" s="2" t="s">
        <v>7288</v>
      </c>
      <c r="H4669" t="s">
        <v>13553</v>
      </c>
    </row>
    <row r="4670" spans="1:8" x14ac:dyDescent="0.15">
      <c r="A4670">
        <v>4694</v>
      </c>
      <c r="B4670" t="s">
        <v>1420</v>
      </c>
      <c r="C4670" t="s">
        <v>12447</v>
      </c>
      <c r="D4670" t="s">
        <v>361</v>
      </c>
      <c r="E4670" s="2" t="s">
        <v>232</v>
      </c>
      <c r="F4670" t="s">
        <v>13927</v>
      </c>
      <c r="G4670" s="2" t="s">
        <v>7106</v>
      </c>
      <c r="H4670" t="s">
        <v>13553</v>
      </c>
    </row>
    <row r="4671" spans="1:8" x14ac:dyDescent="0.15">
      <c r="A4671">
        <v>4695</v>
      </c>
      <c r="B4671" t="s">
        <v>5431</v>
      </c>
      <c r="C4671" t="s">
        <v>12448</v>
      </c>
      <c r="D4671" t="s">
        <v>361</v>
      </c>
      <c r="E4671" s="2" t="s">
        <v>232</v>
      </c>
      <c r="F4671" t="s">
        <v>13927</v>
      </c>
      <c r="G4671" s="2" t="s">
        <v>6818</v>
      </c>
      <c r="H4671" t="s">
        <v>13553</v>
      </c>
    </row>
    <row r="4672" spans="1:8" x14ac:dyDescent="0.15">
      <c r="A4672">
        <v>4696</v>
      </c>
      <c r="B4672" t="s">
        <v>1421</v>
      </c>
      <c r="C4672" t="s">
        <v>12449</v>
      </c>
      <c r="D4672" t="s">
        <v>361</v>
      </c>
      <c r="E4672" s="2" t="s">
        <v>232</v>
      </c>
      <c r="F4672" t="s">
        <v>13927</v>
      </c>
      <c r="G4672" s="2" t="s">
        <v>6375</v>
      </c>
      <c r="H4672" t="s">
        <v>13553</v>
      </c>
    </row>
    <row r="4673" spans="1:8" x14ac:dyDescent="0.15">
      <c r="A4673">
        <v>4697</v>
      </c>
      <c r="B4673" t="s">
        <v>1422</v>
      </c>
      <c r="C4673" t="s">
        <v>12450</v>
      </c>
      <c r="D4673" t="s">
        <v>361</v>
      </c>
      <c r="E4673" s="2" t="s">
        <v>232</v>
      </c>
      <c r="F4673" t="s">
        <v>13927</v>
      </c>
      <c r="G4673" s="2" t="s">
        <v>7592</v>
      </c>
      <c r="H4673" t="s">
        <v>13553</v>
      </c>
    </row>
    <row r="4674" spans="1:8" x14ac:dyDescent="0.15">
      <c r="A4674">
        <v>4698</v>
      </c>
      <c r="B4674" t="s">
        <v>5432</v>
      </c>
      <c r="C4674" t="s">
        <v>12451</v>
      </c>
      <c r="D4674" t="s">
        <v>361</v>
      </c>
      <c r="E4674" s="2" t="s">
        <v>232</v>
      </c>
      <c r="F4674" t="s">
        <v>13927</v>
      </c>
      <c r="G4674" s="2" t="s">
        <v>7470</v>
      </c>
      <c r="H4674" t="s">
        <v>13553</v>
      </c>
    </row>
    <row r="4675" spans="1:8" x14ac:dyDescent="0.15">
      <c r="A4675">
        <v>4699</v>
      </c>
      <c r="B4675" t="s">
        <v>1412</v>
      </c>
      <c r="C4675" t="s">
        <v>12452</v>
      </c>
      <c r="D4675" t="s">
        <v>361</v>
      </c>
      <c r="E4675" s="2" t="s">
        <v>231</v>
      </c>
      <c r="F4675" t="s">
        <v>13927</v>
      </c>
      <c r="G4675" s="2" t="s">
        <v>6335</v>
      </c>
      <c r="H4675" t="s">
        <v>13553</v>
      </c>
    </row>
    <row r="4676" spans="1:8" x14ac:dyDescent="0.15">
      <c r="A4676">
        <v>4700</v>
      </c>
      <c r="B4676" t="s">
        <v>1408</v>
      </c>
      <c r="C4676" t="s">
        <v>12453</v>
      </c>
      <c r="D4676" t="s">
        <v>361</v>
      </c>
      <c r="E4676" s="2" t="s">
        <v>231</v>
      </c>
      <c r="F4676" t="s">
        <v>13927</v>
      </c>
      <c r="G4676" s="2" t="s">
        <v>6266</v>
      </c>
      <c r="H4676" t="s">
        <v>13553</v>
      </c>
    </row>
    <row r="4677" spans="1:8" x14ac:dyDescent="0.15">
      <c r="A4677">
        <v>4701</v>
      </c>
      <c r="B4677" t="s">
        <v>1407</v>
      </c>
      <c r="C4677" t="s">
        <v>12454</v>
      </c>
      <c r="D4677" t="s">
        <v>361</v>
      </c>
      <c r="E4677" s="2" t="s">
        <v>231</v>
      </c>
      <c r="F4677" t="s">
        <v>13927</v>
      </c>
      <c r="G4677" s="2" t="s">
        <v>7258</v>
      </c>
      <c r="H4677" t="s">
        <v>13553</v>
      </c>
    </row>
    <row r="4678" spans="1:8" x14ac:dyDescent="0.15">
      <c r="A4678">
        <v>4702</v>
      </c>
      <c r="B4678" t="s">
        <v>1409</v>
      </c>
      <c r="C4678" t="s">
        <v>12455</v>
      </c>
      <c r="D4678" t="s">
        <v>361</v>
      </c>
      <c r="E4678" s="2" t="s">
        <v>231</v>
      </c>
      <c r="F4678" t="s">
        <v>13927</v>
      </c>
      <c r="G4678" s="2" t="s">
        <v>6271</v>
      </c>
      <c r="H4678" t="s">
        <v>13553</v>
      </c>
    </row>
    <row r="4679" spans="1:8" x14ac:dyDescent="0.15">
      <c r="A4679">
        <v>4703</v>
      </c>
      <c r="B4679" t="s">
        <v>1410</v>
      </c>
      <c r="C4679" t="s">
        <v>12456</v>
      </c>
      <c r="D4679" t="s">
        <v>361</v>
      </c>
      <c r="E4679" s="2" t="s">
        <v>231</v>
      </c>
      <c r="F4679" t="s">
        <v>13927</v>
      </c>
      <c r="G4679" s="2" t="s">
        <v>6293</v>
      </c>
      <c r="H4679" t="s">
        <v>13553</v>
      </c>
    </row>
    <row r="4680" spans="1:8" x14ac:dyDescent="0.15">
      <c r="A4680">
        <v>4704</v>
      </c>
      <c r="B4680" t="s">
        <v>1411</v>
      </c>
      <c r="C4680" t="s">
        <v>12457</v>
      </c>
      <c r="D4680" t="s">
        <v>361</v>
      </c>
      <c r="E4680" s="2" t="s">
        <v>231</v>
      </c>
      <c r="F4680" t="s">
        <v>13910</v>
      </c>
      <c r="G4680" s="2" t="s">
        <v>7244</v>
      </c>
      <c r="H4680" t="s">
        <v>13553</v>
      </c>
    </row>
    <row r="4681" spans="1:8" x14ac:dyDescent="0.15">
      <c r="A4681">
        <v>4705</v>
      </c>
      <c r="B4681" t="s">
        <v>1413</v>
      </c>
      <c r="C4681" t="s">
        <v>12458</v>
      </c>
      <c r="D4681" t="s">
        <v>361</v>
      </c>
      <c r="E4681" s="2" t="s">
        <v>231</v>
      </c>
      <c r="F4681" t="s">
        <v>13927</v>
      </c>
      <c r="G4681" s="2" t="s">
        <v>7497</v>
      </c>
      <c r="H4681" t="s">
        <v>13553</v>
      </c>
    </row>
    <row r="4682" spans="1:8" x14ac:dyDescent="0.15">
      <c r="A4682">
        <v>4706</v>
      </c>
      <c r="B4682" t="s">
        <v>1414</v>
      </c>
      <c r="C4682" t="s">
        <v>12459</v>
      </c>
      <c r="D4682" t="s">
        <v>361</v>
      </c>
      <c r="E4682" s="2" t="s">
        <v>231</v>
      </c>
      <c r="F4682" t="s">
        <v>13927</v>
      </c>
      <c r="G4682" s="2" t="s">
        <v>6626</v>
      </c>
      <c r="H4682" t="s">
        <v>13553</v>
      </c>
    </row>
    <row r="4683" spans="1:8" x14ac:dyDescent="0.15">
      <c r="A4683">
        <v>4707</v>
      </c>
      <c r="B4683" t="s">
        <v>1415</v>
      </c>
      <c r="C4683" t="s">
        <v>12460</v>
      </c>
      <c r="D4683" t="s">
        <v>361</v>
      </c>
      <c r="E4683" s="2" t="s">
        <v>231</v>
      </c>
      <c r="F4683" t="s">
        <v>13927</v>
      </c>
      <c r="G4683" s="2" t="s">
        <v>6492</v>
      </c>
      <c r="H4683" t="s">
        <v>13553</v>
      </c>
    </row>
    <row r="4684" spans="1:8" x14ac:dyDescent="0.15">
      <c r="A4684">
        <v>4708</v>
      </c>
      <c r="B4684" t="s">
        <v>3518</v>
      </c>
      <c r="C4684" t="s">
        <v>12461</v>
      </c>
      <c r="D4684" t="s">
        <v>361</v>
      </c>
      <c r="E4684" s="2" t="s">
        <v>230</v>
      </c>
      <c r="F4684" t="s">
        <v>13927</v>
      </c>
      <c r="G4684" s="2" t="s">
        <v>6504</v>
      </c>
      <c r="H4684" t="s">
        <v>13553</v>
      </c>
    </row>
    <row r="4685" spans="1:8" x14ac:dyDescent="0.15">
      <c r="A4685">
        <v>4709</v>
      </c>
      <c r="B4685" t="s">
        <v>3519</v>
      </c>
      <c r="C4685" t="s">
        <v>12462</v>
      </c>
      <c r="D4685" t="s">
        <v>361</v>
      </c>
      <c r="E4685" s="2" t="s">
        <v>230</v>
      </c>
      <c r="F4685" t="s">
        <v>13934</v>
      </c>
      <c r="G4685" s="2" t="s">
        <v>7700</v>
      </c>
      <c r="H4685" t="s">
        <v>13553</v>
      </c>
    </row>
    <row r="4686" spans="1:8" x14ac:dyDescent="0.15">
      <c r="A4686">
        <v>4710</v>
      </c>
      <c r="B4686" t="s">
        <v>3520</v>
      </c>
      <c r="C4686" t="s">
        <v>12463</v>
      </c>
      <c r="D4686" t="s">
        <v>361</v>
      </c>
      <c r="E4686" s="2" t="s">
        <v>230</v>
      </c>
      <c r="F4686" t="s">
        <v>13927</v>
      </c>
      <c r="G4686" s="2" t="s">
        <v>6886</v>
      </c>
      <c r="H4686" t="s">
        <v>13553</v>
      </c>
    </row>
    <row r="4687" spans="1:8" x14ac:dyDescent="0.15">
      <c r="A4687">
        <v>4711</v>
      </c>
      <c r="B4687" t="s">
        <v>3521</v>
      </c>
      <c r="C4687" t="s">
        <v>12464</v>
      </c>
      <c r="D4687" t="s">
        <v>361</v>
      </c>
      <c r="E4687" s="2" t="s">
        <v>230</v>
      </c>
      <c r="F4687" t="s">
        <v>13927</v>
      </c>
      <c r="G4687" s="2" t="s">
        <v>6613</v>
      </c>
      <c r="H4687" t="s">
        <v>13553</v>
      </c>
    </row>
    <row r="4688" spans="1:8" x14ac:dyDescent="0.15">
      <c r="A4688">
        <v>4712</v>
      </c>
      <c r="B4688" t="s">
        <v>3522</v>
      </c>
      <c r="C4688" t="s">
        <v>12465</v>
      </c>
      <c r="D4688" t="s">
        <v>361</v>
      </c>
      <c r="E4688" s="2" t="s">
        <v>230</v>
      </c>
      <c r="F4688" t="s">
        <v>13934</v>
      </c>
      <c r="G4688" s="2" t="s">
        <v>6788</v>
      </c>
      <c r="H4688" t="s">
        <v>13553</v>
      </c>
    </row>
    <row r="4689" spans="1:8" x14ac:dyDescent="0.15">
      <c r="A4689">
        <v>4713</v>
      </c>
      <c r="B4689" t="s">
        <v>3523</v>
      </c>
      <c r="C4689" t="s">
        <v>12466</v>
      </c>
      <c r="D4689" t="s">
        <v>361</v>
      </c>
      <c r="E4689" s="2" t="s">
        <v>230</v>
      </c>
      <c r="F4689" t="s">
        <v>13934</v>
      </c>
      <c r="G4689" s="2" t="s">
        <v>6744</v>
      </c>
      <c r="H4689" t="s">
        <v>13553</v>
      </c>
    </row>
    <row r="4690" spans="1:8" x14ac:dyDescent="0.15">
      <c r="A4690">
        <v>4714</v>
      </c>
      <c r="B4690" t="s">
        <v>3524</v>
      </c>
      <c r="C4690" t="s">
        <v>12467</v>
      </c>
      <c r="D4690" t="s">
        <v>361</v>
      </c>
      <c r="E4690" s="2" t="s">
        <v>230</v>
      </c>
      <c r="F4690" t="s">
        <v>13927</v>
      </c>
      <c r="G4690" s="2" t="s">
        <v>6434</v>
      </c>
      <c r="H4690" t="s">
        <v>13553</v>
      </c>
    </row>
    <row r="4691" spans="1:8" x14ac:dyDescent="0.15">
      <c r="A4691">
        <v>4715</v>
      </c>
      <c r="B4691" t="s">
        <v>3525</v>
      </c>
      <c r="C4691" t="s">
        <v>12468</v>
      </c>
      <c r="D4691" t="s">
        <v>361</v>
      </c>
      <c r="E4691" s="2" t="s">
        <v>230</v>
      </c>
      <c r="F4691" t="s">
        <v>13942</v>
      </c>
      <c r="G4691" s="2" t="s">
        <v>6345</v>
      </c>
      <c r="H4691" t="s">
        <v>13553</v>
      </c>
    </row>
    <row r="4692" spans="1:8" x14ac:dyDescent="0.15">
      <c r="A4692">
        <v>4716</v>
      </c>
      <c r="B4692" t="s">
        <v>5433</v>
      </c>
      <c r="C4692" t="s">
        <v>12469</v>
      </c>
      <c r="D4692" t="s">
        <v>361</v>
      </c>
      <c r="E4692" s="2" t="s">
        <v>230</v>
      </c>
      <c r="F4692" t="s">
        <v>13942</v>
      </c>
      <c r="G4692" s="2" t="s">
        <v>6505</v>
      </c>
      <c r="H4692" t="s">
        <v>13553</v>
      </c>
    </row>
    <row r="4693" spans="1:8" x14ac:dyDescent="0.15">
      <c r="A4693">
        <v>4717</v>
      </c>
      <c r="B4693" t="s">
        <v>5434</v>
      </c>
      <c r="C4693" t="s">
        <v>12470</v>
      </c>
      <c r="D4693" t="s">
        <v>361</v>
      </c>
      <c r="E4693" s="2" t="s">
        <v>230</v>
      </c>
      <c r="F4693" t="s">
        <v>13927</v>
      </c>
      <c r="G4693" s="2" t="s">
        <v>6301</v>
      </c>
      <c r="H4693" t="s">
        <v>13553</v>
      </c>
    </row>
    <row r="4694" spans="1:8" x14ac:dyDescent="0.15">
      <c r="A4694">
        <v>4718</v>
      </c>
      <c r="B4694" t="s">
        <v>5435</v>
      </c>
      <c r="C4694" t="s">
        <v>12471</v>
      </c>
      <c r="D4694" t="s">
        <v>361</v>
      </c>
      <c r="E4694" s="2" t="s">
        <v>230</v>
      </c>
      <c r="F4694" t="s">
        <v>13927</v>
      </c>
      <c r="G4694" s="2" t="s">
        <v>6639</v>
      </c>
      <c r="H4694" t="s">
        <v>13553</v>
      </c>
    </row>
    <row r="4695" spans="1:8" x14ac:dyDescent="0.15">
      <c r="A4695">
        <v>4719</v>
      </c>
      <c r="B4695" t="s">
        <v>5436</v>
      </c>
      <c r="C4695" t="s">
        <v>12472</v>
      </c>
      <c r="D4695" t="s">
        <v>361</v>
      </c>
      <c r="E4695" s="2" t="s">
        <v>7855</v>
      </c>
      <c r="F4695" t="s">
        <v>13927</v>
      </c>
      <c r="G4695" s="2" t="s">
        <v>7072</v>
      </c>
      <c r="H4695" t="s">
        <v>13553</v>
      </c>
    </row>
    <row r="4696" spans="1:8" x14ac:dyDescent="0.15">
      <c r="A4696">
        <v>4720</v>
      </c>
      <c r="B4696" t="s">
        <v>5437</v>
      </c>
      <c r="C4696" t="s">
        <v>12473</v>
      </c>
      <c r="D4696" t="s">
        <v>361</v>
      </c>
      <c r="E4696" s="2" t="s">
        <v>7855</v>
      </c>
      <c r="F4696" t="s">
        <v>13927</v>
      </c>
      <c r="G4696" s="2" t="s">
        <v>7538</v>
      </c>
      <c r="H4696" t="s">
        <v>13553</v>
      </c>
    </row>
    <row r="4697" spans="1:8" x14ac:dyDescent="0.15">
      <c r="A4697">
        <v>4721</v>
      </c>
      <c r="B4697" t="s">
        <v>5438</v>
      </c>
      <c r="C4697" t="s">
        <v>12474</v>
      </c>
      <c r="D4697" t="s">
        <v>361</v>
      </c>
      <c r="E4697" s="2" t="s">
        <v>7855</v>
      </c>
      <c r="F4697" t="s">
        <v>13934</v>
      </c>
      <c r="G4697" s="2" t="s">
        <v>7425</v>
      </c>
      <c r="H4697" t="s">
        <v>13553</v>
      </c>
    </row>
    <row r="4698" spans="1:8" x14ac:dyDescent="0.15">
      <c r="A4698">
        <v>4722</v>
      </c>
      <c r="B4698" t="s">
        <v>5439</v>
      </c>
      <c r="C4698" t="s">
        <v>12475</v>
      </c>
      <c r="D4698" t="s">
        <v>361</v>
      </c>
      <c r="E4698" s="2" t="s">
        <v>7855</v>
      </c>
      <c r="F4698" t="s">
        <v>13934</v>
      </c>
      <c r="G4698" s="2" t="s">
        <v>7789</v>
      </c>
      <c r="H4698" t="s">
        <v>13553</v>
      </c>
    </row>
    <row r="4699" spans="1:8" x14ac:dyDescent="0.15">
      <c r="A4699">
        <v>4723</v>
      </c>
      <c r="B4699" t="s">
        <v>5440</v>
      </c>
      <c r="C4699" t="s">
        <v>12476</v>
      </c>
      <c r="D4699" t="s">
        <v>361</v>
      </c>
      <c r="E4699" s="2" t="s">
        <v>7855</v>
      </c>
      <c r="F4699" t="s">
        <v>13927</v>
      </c>
      <c r="G4699" s="2" t="s">
        <v>6845</v>
      </c>
      <c r="H4699" t="s">
        <v>13553</v>
      </c>
    </row>
    <row r="4700" spans="1:8" x14ac:dyDescent="0.15">
      <c r="A4700">
        <v>4724</v>
      </c>
      <c r="B4700" t="s">
        <v>5441</v>
      </c>
      <c r="C4700" t="s">
        <v>12477</v>
      </c>
      <c r="D4700" t="s">
        <v>361</v>
      </c>
      <c r="E4700" s="2" t="s">
        <v>7855</v>
      </c>
      <c r="F4700" t="s">
        <v>13927</v>
      </c>
      <c r="G4700" s="2" t="s">
        <v>7790</v>
      </c>
      <c r="H4700" t="s">
        <v>13553</v>
      </c>
    </row>
    <row r="4701" spans="1:8" x14ac:dyDescent="0.15">
      <c r="A4701">
        <v>4725</v>
      </c>
      <c r="B4701" t="s">
        <v>5442</v>
      </c>
      <c r="C4701" t="s">
        <v>12478</v>
      </c>
      <c r="D4701" t="s">
        <v>361</v>
      </c>
      <c r="E4701" s="2" t="s">
        <v>7855</v>
      </c>
      <c r="F4701" t="s">
        <v>13927</v>
      </c>
      <c r="G4701" s="2" t="s">
        <v>6758</v>
      </c>
      <c r="H4701" t="s">
        <v>13553</v>
      </c>
    </row>
    <row r="4702" spans="1:8" x14ac:dyDescent="0.15">
      <c r="A4702">
        <v>4726</v>
      </c>
      <c r="B4702" t="s">
        <v>5443</v>
      </c>
      <c r="C4702" t="s">
        <v>12479</v>
      </c>
      <c r="D4702" t="s">
        <v>361</v>
      </c>
      <c r="E4702" s="2" t="s">
        <v>7855</v>
      </c>
      <c r="F4702" t="s">
        <v>13934</v>
      </c>
      <c r="G4702" s="2" t="s">
        <v>6980</v>
      </c>
      <c r="H4702" t="s">
        <v>13553</v>
      </c>
    </row>
    <row r="4703" spans="1:8" x14ac:dyDescent="0.15">
      <c r="A4703">
        <v>4727</v>
      </c>
      <c r="B4703" t="s">
        <v>5444</v>
      </c>
      <c r="C4703" t="s">
        <v>12207</v>
      </c>
      <c r="D4703" t="s">
        <v>361</v>
      </c>
      <c r="E4703" s="2" t="s">
        <v>7855</v>
      </c>
      <c r="F4703" t="s">
        <v>13927</v>
      </c>
      <c r="G4703" s="2" t="s">
        <v>7791</v>
      </c>
      <c r="H4703" t="s">
        <v>13553</v>
      </c>
    </row>
    <row r="4704" spans="1:8" x14ac:dyDescent="0.15">
      <c r="A4704">
        <v>4728</v>
      </c>
      <c r="B4704" t="s">
        <v>5445</v>
      </c>
      <c r="C4704" t="s">
        <v>12480</v>
      </c>
      <c r="D4704" t="s">
        <v>361</v>
      </c>
      <c r="E4704" s="2" t="s">
        <v>7855</v>
      </c>
      <c r="F4704" t="s">
        <v>13934</v>
      </c>
      <c r="G4704" s="2" t="s">
        <v>7715</v>
      </c>
      <c r="H4704" t="s">
        <v>13553</v>
      </c>
    </row>
    <row r="4705" spans="1:8" x14ac:dyDescent="0.15">
      <c r="A4705">
        <v>4729</v>
      </c>
      <c r="B4705" t="s">
        <v>5446</v>
      </c>
      <c r="C4705" t="s">
        <v>12481</v>
      </c>
      <c r="D4705" t="s">
        <v>391</v>
      </c>
      <c r="E4705" s="2" t="s">
        <v>7855</v>
      </c>
      <c r="F4705" t="s">
        <v>13917</v>
      </c>
      <c r="G4705" s="2" t="s">
        <v>7792</v>
      </c>
      <c r="H4705" t="s">
        <v>13554</v>
      </c>
    </row>
    <row r="4706" spans="1:8" x14ac:dyDescent="0.15">
      <c r="A4706">
        <v>4730</v>
      </c>
      <c r="B4706" t="s">
        <v>2677</v>
      </c>
      <c r="C4706" t="s">
        <v>12482</v>
      </c>
      <c r="D4706" t="s">
        <v>389</v>
      </c>
      <c r="E4706" s="2" t="s">
        <v>231</v>
      </c>
      <c r="F4706" t="s">
        <v>13910</v>
      </c>
      <c r="G4706" s="2" t="s">
        <v>6586</v>
      </c>
      <c r="H4706" t="s">
        <v>13553</v>
      </c>
    </row>
    <row r="4707" spans="1:8" x14ac:dyDescent="0.15">
      <c r="A4707">
        <v>4731</v>
      </c>
      <c r="B4707" t="s">
        <v>2676</v>
      </c>
      <c r="C4707" t="s">
        <v>12483</v>
      </c>
      <c r="D4707" t="s">
        <v>389</v>
      </c>
      <c r="E4707" s="2" t="s">
        <v>231</v>
      </c>
      <c r="F4707" t="s">
        <v>13918</v>
      </c>
      <c r="G4707" s="2" t="s">
        <v>7091</v>
      </c>
      <c r="H4707" t="s">
        <v>13553</v>
      </c>
    </row>
    <row r="4708" spans="1:8" x14ac:dyDescent="0.15">
      <c r="A4708">
        <v>4732</v>
      </c>
      <c r="B4708" t="s">
        <v>2675</v>
      </c>
      <c r="C4708" t="s">
        <v>12484</v>
      </c>
      <c r="D4708" t="s">
        <v>389</v>
      </c>
      <c r="E4708" s="2" t="s">
        <v>231</v>
      </c>
      <c r="F4708" t="s">
        <v>13909</v>
      </c>
      <c r="G4708" s="2" t="s">
        <v>6854</v>
      </c>
      <c r="H4708" t="s">
        <v>13553</v>
      </c>
    </row>
    <row r="4709" spans="1:8" x14ac:dyDescent="0.15">
      <c r="A4709">
        <v>4733</v>
      </c>
      <c r="B4709" t="s">
        <v>2673</v>
      </c>
      <c r="C4709" t="s">
        <v>12485</v>
      </c>
      <c r="D4709" t="s">
        <v>389</v>
      </c>
      <c r="E4709" s="2" t="s">
        <v>231</v>
      </c>
      <c r="F4709" t="s">
        <v>13917</v>
      </c>
      <c r="G4709" s="2" t="s">
        <v>6684</v>
      </c>
      <c r="H4709" t="s">
        <v>13553</v>
      </c>
    </row>
    <row r="4710" spans="1:8" x14ac:dyDescent="0.15">
      <c r="A4710">
        <v>4734</v>
      </c>
      <c r="B4710" t="s">
        <v>2674</v>
      </c>
      <c r="C4710" t="s">
        <v>12486</v>
      </c>
      <c r="D4710" t="s">
        <v>389</v>
      </c>
      <c r="E4710" s="2" t="s">
        <v>231</v>
      </c>
      <c r="F4710" t="s">
        <v>13927</v>
      </c>
      <c r="G4710" s="2" t="s">
        <v>6293</v>
      </c>
      <c r="H4710" t="s">
        <v>13553</v>
      </c>
    </row>
    <row r="4711" spans="1:8" x14ac:dyDescent="0.15">
      <c r="A4711">
        <v>4735</v>
      </c>
      <c r="B4711" t="s">
        <v>3952</v>
      </c>
      <c r="C4711" t="s">
        <v>10158</v>
      </c>
      <c r="D4711" t="s">
        <v>389</v>
      </c>
      <c r="E4711" s="2" t="s">
        <v>230</v>
      </c>
      <c r="F4711" t="s">
        <v>13910</v>
      </c>
      <c r="G4711" s="2" t="s">
        <v>6435</v>
      </c>
      <c r="H4711" t="s">
        <v>13553</v>
      </c>
    </row>
    <row r="4712" spans="1:8" x14ac:dyDescent="0.15">
      <c r="A4712">
        <v>4736</v>
      </c>
      <c r="B4712" t="s">
        <v>5447</v>
      </c>
      <c r="C4712" t="s">
        <v>12487</v>
      </c>
      <c r="D4712" t="s">
        <v>389</v>
      </c>
      <c r="E4712" s="2" t="s">
        <v>230</v>
      </c>
      <c r="F4712" t="s">
        <v>13910</v>
      </c>
      <c r="G4712" s="2" t="s">
        <v>7793</v>
      </c>
      <c r="H4712" t="s">
        <v>13553</v>
      </c>
    </row>
    <row r="4713" spans="1:8" x14ac:dyDescent="0.15">
      <c r="A4713">
        <v>4737</v>
      </c>
      <c r="B4713" t="s">
        <v>3949</v>
      </c>
      <c r="C4713" t="s">
        <v>12488</v>
      </c>
      <c r="D4713" t="s">
        <v>389</v>
      </c>
      <c r="E4713" s="2" t="s">
        <v>230</v>
      </c>
      <c r="F4713" t="s">
        <v>13917</v>
      </c>
      <c r="G4713" s="2" t="s">
        <v>6970</v>
      </c>
      <c r="H4713" t="s">
        <v>13553</v>
      </c>
    </row>
    <row r="4714" spans="1:8" x14ac:dyDescent="0.15">
      <c r="A4714">
        <v>4738</v>
      </c>
      <c r="B4714" t="s">
        <v>5448</v>
      </c>
      <c r="C4714" t="s">
        <v>12489</v>
      </c>
      <c r="D4714" t="s">
        <v>389</v>
      </c>
      <c r="E4714" s="2" t="s">
        <v>230</v>
      </c>
      <c r="F4714" t="s">
        <v>13917</v>
      </c>
      <c r="G4714" s="2" t="s">
        <v>7572</v>
      </c>
      <c r="H4714" t="s">
        <v>13553</v>
      </c>
    </row>
    <row r="4715" spans="1:8" x14ac:dyDescent="0.15">
      <c r="A4715">
        <v>4739</v>
      </c>
      <c r="B4715" t="s">
        <v>3951</v>
      </c>
      <c r="C4715" t="s">
        <v>12490</v>
      </c>
      <c r="D4715" t="s">
        <v>389</v>
      </c>
      <c r="E4715" s="2" t="s">
        <v>230</v>
      </c>
      <c r="F4715" t="s">
        <v>13907</v>
      </c>
      <c r="G4715" s="2" t="s">
        <v>6967</v>
      </c>
      <c r="H4715" t="s">
        <v>13553</v>
      </c>
    </row>
    <row r="4716" spans="1:8" x14ac:dyDescent="0.15">
      <c r="A4716">
        <v>4740</v>
      </c>
      <c r="B4716" t="s">
        <v>3950</v>
      </c>
      <c r="C4716" t="s">
        <v>12491</v>
      </c>
      <c r="D4716" t="s">
        <v>389</v>
      </c>
      <c r="E4716" s="2" t="s">
        <v>230</v>
      </c>
      <c r="F4716" t="s">
        <v>13942</v>
      </c>
      <c r="G4716" s="2" t="s">
        <v>7012</v>
      </c>
      <c r="H4716" t="s">
        <v>13553</v>
      </c>
    </row>
    <row r="4717" spans="1:8" x14ac:dyDescent="0.15">
      <c r="A4717">
        <v>4741</v>
      </c>
      <c r="B4717" t="s">
        <v>5449</v>
      </c>
      <c r="C4717" t="s">
        <v>12492</v>
      </c>
      <c r="D4717" t="s">
        <v>389</v>
      </c>
      <c r="E4717" s="2" t="s">
        <v>230</v>
      </c>
      <c r="F4717" t="s">
        <v>13906</v>
      </c>
      <c r="G4717" s="2" t="s">
        <v>6430</v>
      </c>
      <c r="H4717" t="s">
        <v>13553</v>
      </c>
    </row>
    <row r="4718" spans="1:8" x14ac:dyDescent="0.15">
      <c r="A4718">
        <v>4742</v>
      </c>
      <c r="B4718" t="s">
        <v>2085</v>
      </c>
      <c r="C4718" t="s">
        <v>12493</v>
      </c>
      <c r="D4718" t="s">
        <v>356</v>
      </c>
      <c r="E4718" s="2" t="s">
        <v>233</v>
      </c>
      <c r="F4718" t="s">
        <v>13914</v>
      </c>
      <c r="G4718" s="2" t="s">
        <v>7469</v>
      </c>
      <c r="H4718" t="s">
        <v>13553</v>
      </c>
    </row>
    <row r="4719" spans="1:8" x14ac:dyDescent="0.15">
      <c r="A4719">
        <v>4743</v>
      </c>
      <c r="B4719" t="s">
        <v>4090</v>
      </c>
      <c r="C4719" t="s">
        <v>12494</v>
      </c>
      <c r="D4719" t="s">
        <v>356</v>
      </c>
      <c r="E4719" s="2" t="s">
        <v>230</v>
      </c>
      <c r="F4719" t="s">
        <v>13906</v>
      </c>
      <c r="G4719" s="2" t="s">
        <v>6252</v>
      </c>
      <c r="H4719" t="s">
        <v>13553</v>
      </c>
    </row>
    <row r="4720" spans="1:8" x14ac:dyDescent="0.15">
      <c r="A4720">
        <v>4744</v>
      </c>
      <c r="B4720" t="s">
        <v>2084</v>
      </c>
      <c r="C4720" t="s">
        <v>10027</v>
      </c>
      <c r="D4720" t="s">
        <v>356</v>
      </c>
      <c r="E4720" s="2" t="s">
        <v>232</v>
      </c>
      <c r="F4720" t="s">
        <v>13931</v>
      </c>
      <c r="G4720" s="2" t="s">
        <v>7794</v>
      </c>
      <c r="H4720" t="s">
        <v>13553</v>
      </c>
    </row>
    <row r="4721" spans="1:8" x14ac:dyDescent="0.15">
      <c r="A4721">
        <v>4745</v>
      </c>
      <c r="B4721" t="s">
        <v>5450</v>
      </c>
      <c r="C4721" t="s">
        <v>12495</v>
      </c>
      <c r="D4721" t="s">
        <v>356</v>
      </c>
      <c r="E4721" s="2" t="s">
        <v>231</v>
      </c>
      <c r="F4721" t="s">
        <v>13931</v>
      </c>
      <c r="G4721" s="2" t="s">
        <v>6370</v>
      </c>
      <c r="H4721" t="s">
        <v>13553</v>
      </c>
    </row>
    <row r="4722" spans="1:8" x14ac:dyDescent="0.15">
      <c r="A4722">
        <v>4746</v>
      </c>
      <c r="B4722" t="s">
        <v>4089</v>
      </c>
      <c r="C4722" t="s">
        <v>12496</v>
      </c>
      <c r="D4722" t="s">
        <v>356</v>
      </c>
      <c r="E4722" s="2" t="s">
        <v>230</v>
      </c>
      <c r="F4722" t="s">
        <v>13906</v>
      </c>
      <c r="G4722" s="2" t="s">
        <v>7010</v>
      </c>
      <c r="H4722" t="s">
        <v>13553</v>
      </c>
    </row>
    <row r="4723" spans="1:8" x14ac:dyDescent="0.15">
      <c r="A4723">
        <v>4747</v>
      </c>
      <c r="B4723" t="s">
        <v>4091</v>
      </c>
      <c r="C4723" t="s">
        <v>12497</v>
      </c>
      <c r="D4723" t="s">
        <v>356</v>
      </c>
      <c r="E4723" s="2" t="s">
        <v>230</v>
      </c>
      <c r="F4723" t="s">
        <v>13906</v>
      </c>
      <c r="G4723" s="2" t="s">
        <v>6467</v>
      </c>
      <c r="H4723" t="s">
        <v>13553</v>
      </c>
    </row>
    <row r="4724" spans="1:8" x14ac:dyDescent="0.15">
      <c r="A4724">
        <v>4748</v>
      </c>
      <c r="B4724" t="s">
        <v>3425</v>
      </c>
      <c r="C4724" t="s">
        <v>12498</v>
      </c>
      <c r="D4724" t="s">
        <v>356</v>
      </c>
      <c r="E4724" s="2" t="s">
        <v>231</v>
      </c>
      <c r="F4724" t="s">
        <v>13907</v>
      </c>
      <c r="G4724" s="2" t="s">
        <v>7034</v>
      </c>
      <c r="H4724" t="s">
        <v>13553</v>
      </c>
    </row>
    <row r="4725" spans="1:8" x14ac:dyDescent="0.15">
      <c r="A4725">
        <v>4749</v>
      </c>
      <c r="B4725" t="s">
        <v>5451</v>
      </c>
      <c r="C4725" t="s">
        <v>12499</v>
      </c>
      <c r="D4725" t="s">
        <v>356</v>
      </c>
      <c r="E4725" s="2" t="s">
        <v>231</v>
      </c>
      <c r="F4725" t="s">
        <v>13907</v>
      </c>
      <c r="G4725" s="2" t="s">
        <v>6492</v>
      </c>
      <c r="H4725" t="s">
        <v>13553</v>
      </c>
    </row>
    <row r="4726" spans="1:8" x14ac:dyDescent="0.15">
      <c r="A4726">
        <v>4750</v>
      </c>
      <c r="B4726" t="s">
        <v>5452</v>
      </c>
      <c r="C4726" t="s">
        <v>12500</v>
      </c>
      <c r="D4726" t="s">
        <v>356</v>
      </c>
      <c r="E4726" s="2" t="s">
        <v>231</v>
      </c>
      <c r="F4726" t="s">
        <v>13931</v>
      </c>
      <c r="G4726" s="2" t="s">
        <v>6862</v>
      </c>
      <c r="H4726" t="s">
        <v>13553</v>
      </c>
    </row>
    <row r="4727" spans="1:8" x14ac:dyDescent="0.15">
      <c r="A4727">
        <v>4751</v>
      </c>
      <c r="B4727" t="s">
        <v>3426</v>
      </c>
      <c r="C4727" t="s">
        <v>12501</v>
      </c>
      <c r="D4727" t="s">
        <v>356</v>
      </c>
      <c r="E4727" s="2" t="s">
        <v>231</v>
      </c>
      <c r="F4727" t="s">
        <v>13906</v>
      </c>
      <c r="G4727" s="2" t="s">
        <v>7755</v>
      </c>
      <c r="H4727" t="s">
        <v>13553</v>
      </c>
    </row>
    <row r="4728" spans="1:8" x14ac:dyDescent="0.15">
      <c r="A4728">
        <v>4752</v>
      </c>
      <c r="B4728" t="s">
        <v>2086</v>
      </c>
      <c r="C4728" t="s">
        <v>12502</v>
      </c>
      <c r="D4728" t="s">
        <v>356</v>
      </c>
      <c r="E4728" s="2" t="s">
        <v>231</v>
      </c>
      <c r="F4728" t="s">
        <v>13907</v>
      </c>
      <c r="G4728" s="2" t="s">
        <v>7795</v>
      </c>
      <c r="H4728" t="s">
        <v>13553</v>
      </c>
    </row>
    <row r="4729" spans="1:8" x14ac:dyDescent="0.15">
      <c r="A4729">
        <v>4753</v>
      </c>
      <c r="B4729" t="s">
        <v>5453</v>
      </c>
      <c r="C4729" t="s">
        <v>12503</v>
      </c>
      <c r="D4729" t="s">
        <v>356</v>
      </c>
      <c r="E4729" s="2" t="s">
        <v>230</v>
      </c>
      <c r="F4729" t="s">
        <v>13907</v>
      </c>
      <c r="G4729" s="2" t="s">
        <v>7650</v>
      </c>
      <c r="H4729" t="s">
        <v>13553</v>
      </c>
    </row>
    <row r="4730" spans="1:8" x14ac:dyDescent="0.15">
      <c r="A4730">
        <v>4754</v>
      </c>
      <c r="B4730" t="s">
        <v>5454</v>
      </c>
      <c r="C4730" t="s">
        <v>12504</v>
      </c>
      <c r="D4730" t="s">
        <v>356</v>
      </c>
      <c r="E4730" s="2" t="s">
        <v>230</v>
      </c>
      <c r="F4730" t="s">
        <v>13906</v>
      </c>
      <c r="G4730" s="2" t="s">
        <v>6645</v>
      </c>
      <c r="H4730" t="s">
        <v>13553</v>
      </c>
    </row>
    <row r="4731" spans="1:8" x14ac:dyDescent="0.15">
      <c r="A4731">
        <v>4755</v>
      </c>
      <c r="B4731" t="s">
        <v>5455</v>
      </c>
      <c r="C4731" t="s">
        <v>12505</v>
      </c>
      <c r="D4731" t="s">
        <v>356</v>
      </c>
      <c r="E4731" s="2" t="s">
        <v>230</v>
      </c>
      <c r="F4731" t="s">
        <v>13910</v>
      </c>
      <c r="G4731" s="2" t="s">
        <v>6415</v>
      </c>
      <c r="H4731" t="s">
        <v>13553</v>
      </c>
    </row>
    <row r="4732" spans="1:8" x14ac:dyDescent="0.15">
      <c r="A4732">
        <v>4756</v>
      </c>
      <c r="B4732" t="s">
        <v>2087</v>
      </c>
      <c r="C4732" t="s">
        <v>12506</v>
      </c>
      <c r="D4732" t="s">
        <v>356</v>
      </c>
      <c r="E4732" s="2" t="s">
        <v>232</v>
      </c>
      <c r="F4732" t="s">
        <v>13910</v>
      </c>
      <c r="G4732" s="2" t="s">
        <v>7189</v>
      </c>
      <c r="H4732" t="s">
        <v>13553</v>
      </c>
    </row>
    <row r="4733" spans="1:8" x14ac:dyDescent="0.15">
      <c r="A4733">
        <v>4757</v>
      </c>
      <c r="B4733" t="s">
        <v>2088</v>
      </c>
      <c r="C4733" t="s">
        <v>12507</v>
      </c>
      <c r="D4733" t="s">
        <v>356</v>
      </c>
      <c r="E4733" s="2" t="s">
        <v>232</v>
      </c>
      <c r="F4733" t="s">
        <v>13906</v>
      </c>
      <c r="G4733" s="2" t="s">
        <v>6236</v>
      </c>
      <c r="H4733" t="s">
        <v>13553</v>
      </c>
    </row>
    <row r="4734" spans="1:8" x14ac:dyDescent="0.15">
      <c r="A4734">
        <v>4758</v>
      </c>
      <c r="B4734" t="s">
        <v>3546</v>
      </c>
      <c r="C4734" t="s">
        <v>12508</v>
      </c>
      <c r="D4734" t="s">
        <v>400</v>
      </c>
      <c r="E4734" s="2" t="s">
        <v>231</v>
      </c>
      <c r="F4734" t="s">
        <v>13910</v>
      </c>
      <c r="G4734" s="2" t="s">
        <v>7433</v>
      </c>
      <c r="H4734" t="s">
        <v>13553</v>
      </c>
    </row>
    <row r="4735" spans="1:8" x14ac:dyDescent="0.15">
      <c r="A4735">
        <v>4759</v>
      </c>
      <c r="B4735" t="s">
        <v>2024</v>
      </c>
      <c r="C4735" t="s">
        <v>12509</v>
      </c>
      <c r="D4735" t="s">
        <v>400</v>
      </c>
      <c r="E4735" s="2" t="s">
        <v>231</v>
      </c>
      <c r="F4735" t="s">
        <v>13910</v>
      </c>
      <c r="G4735" s="2" t="s">
        <v>7640</v>
      </c>
      <c r="H4735" t="s">
        <v>13553</v>
      </c>
    </row>
    <row r="4736" spans="1:8" x14ac:dyDescent="0.15">
      <c r="A4736">
        <v>4760</v>
      </c>
      <c r="B4736" t="s">
        <v>2025</v>
      </c>
      <c r="C4736" t="s">
        <v>12510</v>
      </c>
      <c r="D4736" t="s">
        <v>400</v>
      </c>
      <c r="E4736" s="2" t="s">
        <v>7857</v>
      </c>
      <c r="F4736" t="s">
        <v>13910</v>
      </c>
      <c r="G4736" s="2" t="s">
        <v>7472</v>
      </c>
      <c r="H4736" t="s">
        <v>13553</v>
      </c>
    </row>
    <row r="4737" spans="1:8" x14ac:dyDescent="0.15">
      <c r="A4737">
        <v>4761</v>
      </c>
      <c r="B4737" t="s">
        <v>2026</v>
      </c>
      <c r="C4737" t="s">
        <v>12511</v>
      </c>
      <c r="D4737" t="s">
        <v>400</v>
      </c>
      <c r="E4737" s="2" t="s">
        <v>7857</v>
      </c>
      <c r="F4737" t="s">
        <v>13924</v>
      </c>
      <c r="G4737" s="2" t="s">
        <v>6887</v>
      </c>
      <c r="H4737" t="s">
        <v>13553</v>
      </c>
    </row>
    <row r="4738" spans="1:8" x14ac:dyDescent="0.15">
      <c r="A4738">
        <v>4762</v>
      </c>
      <c r="B4738" t="s">
        <v>3547</v>
      </c>
      <c r="C4738" t="s">
        <v>11000</v>
      </c>
      <c r="D4738" t="s">
        <v>400</v>
      </c>
      <c r="E4738" s="2" t="s">
        <v>7858</v>
      </c>
      <c r="F4738" t="s">
        <v>13927</v>
      </c>
      <c r="G4738" s="2" t="s">
        <v>6972</v>
      </c>
      <c r="H4738" t="s">
        <v>13553</v>
      </c>
    </row>
    <row r="4739" spans="1:8" x14ac:dyDescent="0.15">
      <c r="A4739">
        <v>4763</v>
      </c>
      <c r="B4739" t="s">
        <v>3548</v>
      </c>
      <c r="C4739" t="s">
        <v>12512</v>
      </c>
      <c r="D4739" t="s">
        <v>400</v>
      </c>
      <c r="E4739" s="2" t="s">
        <v>7858</v>
      </c>
      <c r="F4739" t="s">
        <v>13910</v>
      </c>
      <c r="G4739" s="2" t="s">
        <v>7573</v>
      </c>
      <c r="H4739" t="s">
        <v>13553</v>
      </c>
    </row>
    <row r="4740" spans="1:8" x14ac:dyDescent="0.15">
      <c r="A4740">
        <v>4764</v>
      </c>
      <c r="B4740" t="s">
        <v>3549</v>
      </c>
      <c r="C4740" t="s">
        <v>12513</v>
      </c>
      <c r="D4740" t="s">
        <v>400</v>
      </c>
      <c r="E4740" s="2" t="s">
        <v>7858</v>
      </c>
      <c r="F4740" t="s">
        <v>13910</v>
      </c>
      <c r="G4740" s="2" t="s">
        <v>6435</v>
      </c>
      <c r="H4740" t="s">
        <v>13553</v>
      </c>
    </row>
    <row r="4741" spans="1:8" x14ac:dyDescent="0.15">
      <c r="A4741">
        <v>4765</v>
      </c>
      <c r="B4741" t="s">
        <v>1366</v>
      </c>
      <c r="C4741" t="s">
        <v>12514</v>
      </c>
      <c r="D4741" t="s">
        <v>352</v>
      </c>
      <c r="E4741" s="2" t="s">
        <v>232</v>
      </c>
      <c r="F4741" t="s">
        <v>13906</v>
      </c>
      <c r="G4741" s="2" t="s">
        <v>7015</v>
      </c>
      <c r="H4741" t="s">
        <v>13553</v>
      </c>
    </row>
    <row r="4742" spans="1:8" x14ac:dyDescent="0.15">
      <c r="A4742">
        <v>4766</v>
      </c>
      <c r="B4742" t="s">
        <v>1365</v>
      </c>
      <c r="C4742" t="s">
        <v>12515</v>
      </c>
      <c r="D4742" t="s">
        <v>352</v>
      </c>
      <c r="E4742" s="2" t="s">
        <v>232</v>
      </c>
      <c r="F4742" t="s">
        <v>13906</v>
      </c>
      <c r="G4742" s="2" t="s">
        <v>6711</v>
      </c>
      <c r="H4742" t="s">
        <v>13558</v>
      </c>
    </row>
    <row r="4743" spans="1:8" x14ac:dyDescent="0.15">
      <c r="A4743">
        <v>4767</v>
      </c>
      <c r="B4743" t="s">
        <v>3924</v>
      </c>
      <c r="C4743" t="s">
        <v>12516</v>
      </c>
      <c r="D4743" t="s">
        <v>352</v>
      </c>
      <c r="E4743" s="2" t="s">
        <v>230</v>
      </c>
      <c r="F4743" t="s">
        <v>13906</v>
      </c>
      <c r="G4743" s="2" t="s">
        <v>6939</v>
      </c>
      <c r="H4743" t="s">
        <v>13553</v>
      </c>
    </row>
    <row r="4744" spans="1:8" x14ac:dyDescent="0.15">
      <c r="A4744">
        <v>4768</v>
      </c>
      <c r="B4744" t="s">
        <v>3925</v>
      </c>
      <c r="C4744" t="s">
        <v>12517</v>
      </c>
      <c r="D4744" t="s">
        <v>352</v>
      </c>
      <c r="E4744" s="2" t="s">
        <v>230</v>
      </c>
      <c r="F4744" t="s">
        <v>13906</v>
      </c>
      <c r="G4744" s="2" t="s">
        <v>6871</v>
      </c>
      <c r="H4744" t="s">
        <v>13553</v>
      </c>
    </row>
    <row r="4745" spans="1:8" x14ac:dyDescent="0.15">
      <c r="A4745">
        <v>4769</v>
      </c>
      <c r="B4745" t="s">
        <v>3927</v>
      </c>
      <c r="C4745" t="s">
        <v>12518</v>
      </c>
      <c r="D4745" t="s">
        <v>352</v>
      </c>
      <c r="E4745" s="2" t="s">
        <v>230</v>
      </c>
      <c r="F4745" t="s">
        <v>13906</v>
      </c>
      <c r="G4745" s="2" t="s">
        <v>6421</v>
      </c>
      <c r="H4745" t="s">
        <v>13553</v>
      </c>
    </row>
    <row r="4746" spans="1:8" x14ac:dyDescent="0.15">
      <c r="A4746">
        <v>4770</v>
      </c>
      <c r="B4746" t="s">
        <v>3926</v>
      </c>
      <c r="C4746" t="s">
        <v>12519</v>
      </c>
      <c r="D4746" t="s">
        <v>352</v>
      </c>
      <c r="E4746" s="2" t="s">
        <v>230</v>
      </c>
      <c r="F4746" t="s">
        <v>13906</v>
      </c>
      <c r="G4746" s="2" t="s">
        <v>6491</v>
      </c>
      <c r="H4746" t="s">
        <v>13553</v>
      </c>
    </row>
    <row r="4747" spans="1:8" x14ac:dyDescent="0.15">
      <c r="A4747">
        <v>4771</v>
      </c>
      <c r="B4747" t="s">
        <v>2041</v>
      </c>
      <c r="C4747" t="s">
        <v>12520</v>
      </c>
      <c r="D4747" t="s">
        <v>416</v>
      </c>
      <c r="E4747" s="2" t="s">
        <v>232</v>
      </c>
      <c r="F4747" t="s">
        <v>13922</v>
      </c>
      <c r="G4747" s="2" t="s">
        <v>7583</v>
      </c>
      <c r="H4747" t="s">
        <v>13553</v>
      </c>
    </row>
    <row r="4748" spans="1:8" x14ac:dyDescent="0.15">
      <c r="A4748">
        <v>4772</v>
      </c>
      <c r="B4748" t="s">
        <v>2042</v>
      </c>
      <c r="C4748" t="s">
        <v>12521</v>
      </c>
      <c r="D4748" t="s">
        <v>416</v>
      </c>
      <c r="E4748" s="2" t="s">
        <v>232</v>
      </c>
      <c r="F4748" t="s">
        <v>13922</v>
      </c>
      <c r="G4748" s="2" t="s">
        <v>6464</v>
      </c>
      <c r="H4748" t="s">
        <v>13553</v>
      </c>
    </row>
    <row r="4749" spans="1:8" x14ac:dyDescent="0.15">
      <c r="A4749">
        <v>4773</v>
      </c>
      <c r="B4749" t="s">
        <v>2043</v>
      </c>
      <c r="C4749" t="s">
        <v>12522</v>
      </c>
      <c r="D4749" t="s">
        <v>416</v>
      </c>
      <c r="E4749" s="2" t="s">
        <v>232</v>
      </c>
      <c r="F4749" t="s">
        <v>13929</v>
      </c>
      <c r="G4749" s="2" t="s">
        <v>7796</v>
      </c>
      <c r="H4749" t="s">
        <v>13553</v>
      </c>
    </row>
    <row r="4750" spans="1:8" x14ac:dyDescent="0.15">
      <c r="A4750">
        <v>4774</v>
      </c>
      <c r="B4750" t="s">
        <v>2044</v>
      </c>
      <c r="C4750" t="s">
        <v>12523</v>
      </c>
      <c r="D4750" t="s">
        <v>416</v>
      </c>
      <c r="E4750" s="2" t="s">
        <v>232</v>
      </c>
      <c r="F4750" t="s">
        <v>13922</v>
      </c>
      <c r="G4750" s="2" t="s">
        <v>6767</v>
      </c>
      <c r="H4750" t="s">
        <v>13553</v>
      </c>
    </row>
    <row r="4751" spans="1:8" x14ac:dyDescent="0.15">
      <c r="A4751">
        <v>4775</v>
      </c>
      <c r="B4751" t="s">
        <v>2045</v>
      </c>
      <c r="C4751" t="s">
        <v>12524</v>
      </c>
      <c r="D4751" t="s">
        <v>416</v>
      </c>
      <c r="E4751" s="2" t="s">
        <v>232</v>
      </c>
      <c r="F4751" t="s">
        <v>13921</v>
      </c>
      <c r="G4751" s="2" t="s">
        <v>6716</v>
      </c>
      <c r="H4751" t="s">
        <v>13553</v>
      </c>
    </row>
    <row r="4752" spans="1:8" x14ac:dyDescent="0.15">
      <c r="A4752">
        <v>4776</v>
      </c>
      <c r="B4752" t="s">
        <v>2046</v>
      </c>
      <c r="C4752" t="s">
        <v>12525</v>
      </c>
      <c r="D4752" t="s">
        <v>416</v>
      </c>
      <c r="E4752" s="2" t="s">
        <v>232</v>
      </c>
      <c r="F4752" t="s">
        <v>13922</v>
      </c>
      <c r="G4752" s="2" t="s">
        <v>7315</v>
      </c>
      <c r="H4752" t="s">
        <v>13553</v>
      </c>
    </row>
    <row r="4753" spans="1:8" x14ac:dyDescent="0.15">
      <c r="A4753">
        <v>4777</v>
      </c>
      <c r="B4753" t="s">
        <v>2047</v>
      </c>
      <c r="C4753" t="s">
        <v>12526</v>
      </c>
      <c r="D4753" t="s">
        <v>416</v>
      </c>
      <c r="E4753" s="2" t="s">
        <v>232</v>
      </c>
      <c r="F4753" t="s">
        <v>13940</v>
      </c>
      <c r="G4753" s="2" t="s">
        <v>7286</v>
      </c>
      <c r="H4753" t="s">
        <v>13553</v>
      </c>
    </row>
    <row r="4754" spans="1:8" x14ac:dyDescent="0.15">
      <c r="A4754">
        <v>4778</v>
      </c>
      <c r="B4754" t="s">
        <v>2048</v>
      </c>
      <c r="C4754" t="s">
        <v>12527</v>
      </c>
      <c r="D4754" t="s">
        <v>416</v>
      </c>
      <c r="E4754" s="2" t="s">
        <v>232</v>
      </c>
      <c r="F4754" t="s">
        <v>13934</v>
      </c>
      <c r="G4754" s="2" t="s">
        <v>6379</v>
      </c>
      <c r="H4754" t="s">
        <v>13553</v>
      </c>
    </row>
    <row r="4755" spans="1:8" x14ac:dyDescent="0.15">
      <c r="A4755">
        <v>4779</v>
      </c>
      <c r="B4755" t="s">
        <v>2049</v>
      </c>
      <c r="C4755" t="s">
        <v>12528</v>
      </c>
      <c r="D4755" t="s">
        <v>416</v>
      </c>
      <c r="E4755" s="2" t="s">
        <v>232</v>
      </c>
      <c r="F4755" t="s">
        <v>13922</v>
      </c>
      <c r="G4755" s="2" t="s">
        <v>7483</v>
      </c>
      <c r="H4755" t="s">
        <v>13553</v>
      </c>
    </row>
    <row r="4756" spans="1:8" x14ac:dyDescent="0.15">
      <c r="A4756">
        <v>4780</v>
      </c>
      <c r="B4756" t="s">
        <v>2050</v>
      </c>
      <c r="C4756" t="s">
        <v>12529</v>
      </c>
      <c r="D4756" t="s">
        <v>416</v>
      </c>
      <c r="E4756" s="2" t="s">
        <v>232</v>
      </c>
      <c r="F4756" t="s">
        <v>13922</v>
      </c>
      <c r="G4756" s="2" t="s">
        <v>7242</v>
      </c>
      <c r="H4756" t="s">
        <v>13553</v>
      </c>
    </row>
    <row r="4757" spans="1:8" x14ac:dyDescent="0.15">
      <c r="A4757">
        <v>4781</v>
      </c>
      <c r="B4757" t="s">
        <v>2051</v>
      </c>
      <c r="C4757" t="s">
        <v>12530</v>
      </c>
      <c r="D4757" t="s">
        <v>416</v>
      </c>
      <c r="E4757" s="2" t="s">
        <v>232</v>
      </c>
      <c r="F4757" t="s">
        <v>13910</v>
      </c>
      <c r="G4757" s="2" t="s">
        <v>7797</v>
      </c>
      <c r="H4757" t="s">
        <v>13553</v>
      </c>
    </row>
    <row r="4758" spans="1:8" x14ac:dyDescent="0.15">
      <c r="A4758">
        <v>4782</v>
      </c>
      <c r="B4758" t="s">
        <v>2052</v>
      </c>
      <c r="C4758" t="s">
        <v>12531</v>
      </c>
      <c r="D4758" t="s">
        <v>416</v>
      </c>
      <c r="E4758" s="2" t="s">
        <v>231</v>
      </c>
      <c r="F4758" t="s">
        <v>13922</v>
      </c>
      <c r="G4758" s="2" t="s">
        <v>6822</v>
      </c>
      <c r="H4758" t="s">
        <v>13553</v>
      </c>
    </row>
    <row r="4759" spans="1:8" x14ac:dyDescent="0.15">
      <c r="A4759">
        <v>4783</v>
      </c>
      <c r="B4759" t="s">
        <v>1832</v>
      </c>
      <c r="C4759" t="s">
        <v>12532</v>
      </c>
      <c r="D4759" t="s">
        <v>416</v>
      </c>
      <c r="E4759" s="2" t="s">
        <v>231</v>
      </c>
      <c r="F4759" t="s">
        <v>13936</v>
      </c>
      <c r="G4759" s="2" t="s">
        <v>7513</v>
      </c>
      <c r="H4759" t="s">
        <v>13553</v>
      </c>
    </row>
    <row r="4760" spans="1:8" x14ac:dyDescent="0.15">
      <c r="A4760">
        <v>4784</v>
      </c>
      <c r="B4760" t="s">
        <v>2053</v>
      </c>
      <c r="C4760" t="s">
        <v>12533</v>
      </c>
      <c r="D4760" t="s">
        <v>416</v>
      </c>
      <c r="E4760" s="2" t="s">
        <v>231</v>
      </c>
      <c r="F4760" t="s">
        <v>13928</v>
      </c>
      <c r="G4760" s="2" t="s">
        <v>6634</v>
      </c>
      <c r="H4760" t="s">
        <v>13553</v>
      </c>
    </row>
    <row r="4761" spans="1:8" x14ac:dyDescent="0.15">
      <c r="A4761">
        <v>4785</v>
      </c>
      <c r="B4761" t="s">
        <v>2054</v>
      </c>
      <c r="C4761" t="s">
        <v>12534</v>
      </c>
      <c r="D4761" t="s">
        <v>416</v>
      </c>
      <c r="E4761" s="2" t="s">
        <v>231</v>
      </c>
      <c r="F4761" t="s">
        <v>13922</v>
      </c>
      <c r="G4761" s="2" t="s">
        <v>6676</v>
      </c>
      <c r="H4761" t="s">
        <v>13553</v>
      </c>
    </row>
    <row r="4762" spans="1:8" x14ac:dyDescent="0.15">
      <c r="A4762">
        <v>4786</v>
      </c>
      <c r="B4762" t="s">
        <v>2055</v>
      </c>
      <c r="C4762" t="s">
        <v>12535</v>
      </c>
      <c r="D4762" t="s">
        <v>416</v>
      </c>
      <c r="E4762" s="2" t="s">
        <v>231</v>
      </c>
      <c r="F4762" t="s">
        <v>13919</v>
      </c>
      <c r="G4762" s="2" t="s">
        <v>7308</v>
      </c>
      <c r="H4762" t="s">
        <v>13553</v>
      </c>
    </row>
    <row r="4763" spans="1:8" x14ac:dyDescent="0.15">
      <c r="A4763">
        <v>4787</v>
      </c>
      <c r="B4763" t="s">
        <v>2056</v>
      </c>
      <c r="C4763" t="s">
        <v>12536</v>
      </c>
      <c r="D4763" t="s">
        <v>416</v>
      </c>
      <c r="E4763" s="2" t="s">
        <v>231</v>
      </c>
      <c r="F4763" t="s">
        <v>13940</v>
      </c>
      <c r="G4763" s="2" t="s">
        <v>6261</v>
      </c>
      <c r="H4763" t="s">
        <v>13553</v>
      </c>
    </row>
    <row r="4764" spans="1:8" x14ac:dyDescent="0.15">
      <c r="A4764">
        <v>4788</v>
      </c>
      <c r="B4764" t="s">
        <v>2057</v>
      </c>
      <c r="C4764" t="s">
        <v>12537</v>
      </c>
      <c r="D4764" t="s">
        <v>416</v>
      </c>
      <c r="E4764" s="2" t="s">
        <v>231</v>
      </c>
      <c r="F4764" t="s">
        <v>13919</v>
      </c>
      <c r="G4764" s="2" t="s">
        <v>7798</v>
      </c>
      <c r="H4764" t="s">
        <v>13553</v>
      </c>
    </row>
    <row r="4765" spans="1:8" x14ac:dyDescent="0.15">
      <c r="A4765">
        <v>4789</v>
      </c>
      <c r="B4765" t="s">
        <v>2058</v>
      </c>
      <c r="C4765" t="s">
        <v>12538</v>
      </c>
      <c r="D4765" t="s">
        <v>416</v>
      </c>
      <c r="E4765" s="2" t="s">
        <v>231</v>
      </c>
      <c r="F4765" t="s">
        <v>13924</v>
      </c>
      <c r="G4765" s="2" t="s">
        <v>6395</v>
      </c>
      <c r="H4765" t="s">
        <v>13553</v>
      </c>
    </row>
    <row r="4766" spans="1:8" x14ac:dyDescent="0.15">
      <c r="A4766">
        <v>4790</v>
      </c>
      <c r="B4766" t="s">
        <v>2059</v>
      </c>
      <c r="C4766" t="s">
        <v>12539</v>
      </c>
      <c r="D4766" t="s">
        <v>416</v>
      </c>
      <c r="E4766" s="2" t="s">
        <v>231</v>
      </c>
      <c r="F4766" t="s">
        <v>13924</v>
      </c>
      <c r="G4766" s="2" t="s">
        <v>6268</v>
      </c>
      <c r="H4766" t="s">
        <v>13553</v>
      </c>
    </row>
    <row r="4767" spans="1:8" x14ac:dyDescent="0.15">
      <c r="A4767">
        <v>4791</v>
      </c>
      <c r="B4767" t="s">
        <v>3560</v>
      </c>
      <c r="C4767" t="s">
        <v>12540</v>
      </c>
      <c r="D4767" t="s">
        <v>416</v>
      </c>
      <c r="E4767" s="2" t="s">
        <v>230</v>
      </c>
      <c r="F4767" t="s">
        <v>13922</v>
      </c>
      <c r="G4767" s="2" t="s">
        <v>6311</v>
      </c>
      <c r="H4767" t="s">
        <v>13553</v>
      </c>
    </row>
    <row r="4768" spans="1:8" x14ac:dyDescent="0.15">
      <c r="A4768">
        <v>4792</v>
      </c>
      <c r="B4768" t="s">
        <v>3561</v>
      </c>
      <c r="C4768" t="s">
        <v>12541</v>
      </c>
      <c r="D4768" t="s">
        <v>416</v>
      </c>
      <c r="E4768" s="2" t="s">
        <v>230</v>
      </c>
      <c r="F4768" t="s">
        <v>13922</v>
      </c>
      <c r="G4768" s="2" t="s">
        <v>7054</v>
      </c>
      <c r="H4768" t="s">
        <v>13553</v>
      </c>
    </row>
    <row r="4769" spans="1:8" x14ac:dyDescent="0.15">
      <c r="A4769">
        <v>4793</v>
      </c>
      <c r="B4769" t="s">
        <v>3562</v>
      </c>
      <c r="C4769" t="s">
        <v>12542</v>
      </c>
      <c r="D4769" t="s">
        <v>416</v>
      </c>
      <c r="E4769" s="2" t="s">
        <v>230</v>
      </c>
      <c r="F4769" t="s">
        <v>13929</v>
      </c>
      <c r="G4769" s="2" t="s">
        <v>7053</v>
      </c>
      <c r="H4769" t="s">
        <v>13553</v>
      </c>
    </row>
    <row r="4770" spans="1:8" x14ac:dyDescent="0.15">
      <c r="A4770">
        <v>4794</v>
      </c>
      <c r="B4770" t="s">
        <v>3563</v>
      </c>
      <c r="C4770" t="s">
        <v>12543</v>
      </c>
      <c r="D4770" t="s">
        <v>416</v>
      </c>
      <c r="E4770" s="2" t="s">
        <v>230</v>
      </c>
      <c r="F4770" t="s">
        <v>13920</v>
      </c>
      <c r="G4770" s="2" t="s">
        <v>6308</v>
      </c>
      <c r="H4770" t="s">
        <v>13553</v>
      </c>
    </row>
    <row r="4771" spans="1:8" x14ac:dyDescent="0.15">
      <c r="A4771">
        <v>4795</v>
      </c>
      <c r="B4771" t="s">
        <v>3564</v>
      </c>
      <c r="C4771" t="s">
        <v>12544</v>
      </c>
      <c r="D4771" t="s">
        <v>416</v>
      </c>
      <c r="E4771" s="2" t="s">
        <v>230</v>
      </c>
      <c r="F4771" t="s">
        <v>13922</v>
      </c>
      <c r="G4771" s="2" t="s">
        <v>7465</v>
      </c>
      <c r="H4771" t="s">
        <v>13553</v>
      </c>
    </row>
    <row r="4772" spans="1:8" x14ac:dyDescent="0.15">
      <c r="A4772">
        <v>4796</v>
      </c>
      <c r="B4772" t="s">
        <v>3565</v>
      </c>
      <c r="C4772" t="s">
        <v>12545</v>
      </c>
      <c r="D4772" t="s">
        <v>416</v>
      </c>
      <c r="E4772" s="2" t="s">
        <v>230</v>
      </c>
      <c r="F4772" t="s">
        <v>13922</v>
      </c>
      <c r="G4772" s="2" t="s">
        <v>7589</v>
      </c>
      <c r="H4772" t="s">
        <v>13553</v>
      </c>
    </row>
    <row r="4773" spans="1:8" x14ac:dyDescent="0.15">
      <c r="A4773">
        <v>4797</v>
      </c>
      <c r="B4773" t="s">
        <v>3566</v>
      </c>
      <c r="C4773" t="s">
        <v>12546</v>
      </c>
      <c r="D4773" t="s">
        <v>416</v>
      </c>
      <c r="E4773" s="2" t="s">
        <v>230</v>
      </c>
      <c r="F4773" t="s">
        <v>13922</v>
      </c>
      <c r="G4773" s="2" t="s">
        <v>7514</v>
      </c>
      <c r="H4773" t="s">
        <v>13553</v>
      </c>
    </row>
    <row r="4774" spans="1:8" x14ac:dyDescent="0.15">
      <c r="A4774">
        <v>4798</v>
      </c>
      <c r="B4774" t="s">
        <v>3567</v>
      </c>
      <c r="C4774" t="s">
        <v>12547</v>
      </c>
      <c r="D4774" t="s">
        <v>416</v>
      </c>
      <c r="E4774" s="2" t="s">
        <v>230</v>
      </c>
      <c r="F4774" t="s">
        <v>13939</v>
      </c>
      <c r="G4774" s="2" t="s">
        <v>6695</v>
      </c>
      <c r="H4774" t="s">
        <v>13553</v>
      </c>
    </row>
    <row r="4775" spans="1:8" x14ac:dyDescent="0.15">
      <c r="A4775">
        <v>4799</v>
      </c>
      <c r="B4775" t="s">
        <v>3568</v>
      </c>
      <c r="C4775" t="s">
        <v>12548</v>
      </c>
      <c r="D4775" t="s">
        <v>416</v>
      </c>
      <c r="E4775" s="2" t="s">
        <v>230</v>
      </c>
      <c r="F4775" t="s">
        <v>13940</v>
      </c>
      <c r="G4775" s="2" t="s">
        <v>7590</v>
      </c>
      <c r="H4775" t="s">
        <v>13553</v>
      </c>
    </row>
    <row r="4776" spans="1:8" x14ac:dyDescent="0.15">
      <c r="A4776">
        <v>4800</v>
      </c>
      <c r="B4776" t="s">
        <v>5456</v>
      </c>
      <c r="C4776" t="s">
        <v>12549</v>
      </c>
      <c r="D4776" t="s">
        <v>416</v>
      </c>
      <c r="E4776" s="2">
        <v>1</v>
      </c>
      <c r="F4776" t="s">
        <v>13921</v>
      </c>
      <c r="G4776" s="2" t="s">
        <v>7799</v>
      </c>
      <c r="H4776" t="s">
        <v>13553</v>
      </c>
    </row>
    <row r="4777" spans="1:8" x14ac:dyDescent="0.15">
      <c r="A4777">
        <v>4801</v>
      </c>
      <c r="B4777" t="s">
        <v>5457</v>
      </c>
      <c r="C4777" t="s">
        <v>12550</v>
      </c>
      <c r="D4777" t="s">
        <v>416</v>
      </c>
      <c r="E4777" s="2">
        <v>1</v>
      </c>
      <c r="F4777" t="s">
        <v>13906</v>
      </c>
      <c r="G4777" s="2" t="s">
        <v>6802</v>
      </c>
      <c r="H4777" t="s">
        <v>13553</v>
      </c>
    </row>
    <row r="4778" spans="1:8" x14ac:dyDescent="0.15">
      <c r="A4778">
        <v>4802</v>
      </c>
      <c r="B4778" t="s">
        <v>5458</v>
      </c>
      <c r="C4778" t="s">
        <v>12551</v>
      </c>
      <c r="D4778" t="s">
        <v>416</v>
      </c>
      <c r="E4778" s="2">
        <v>1</v>
      </c>
      <c r="F4778" t="s">
        <v>13916</v>
      </c>
      <c r="G4778" s="2" t="s">
        <v>6361</v>
      </c>
      <c r="H4778" t="s">
        <v>13553</v>
      </c>
    </row>
    <row r="4779" spans="1:8" x14ac:dyDescent="0.15">
      <c r="A4779">
        <v>4803</v>
      </c>
      <c r="B4779" t="s">
        <v>5459</v>
      </c>
      <c r="C4779" t="s">
        <v>12552</v>
      </c>
      <c r="D4779" t="s">
        <v>416</v>
      </c>
      <c r="E4779" s="2">
        <v>1</v>
      </c>
      <c r="F4779" t="s">
        <v>13924</v>
      </c>
      <c r="G4779" s="2" t="s">
        <v>6513</v>
      </c>
      <c r="H4779" t="s">
        <v>13553</v>
      </c>
    </row>
    <row r="4780" spans="1:8" x14ac:dyDescent="0.15">
      <c r="A4780">
        <v>4804</v>
      </c>
      <c r="B4780" t="s">
        <v>5460</v>
      </c>
      <c r="C4780" t="s">
        <v>12553</v>
      </c>
      <c r="D4780" t="s">
        <v>416</v>
      </c>
      <c r="E4780" s="2">
        <v>1</v>
      </c>
      <c r="F4780" t="s">
        <v>13939</v>
      </c>
      <c r="G4780" s="2" t="s">
        <v>6513</v>
      </c>
      <c r="H4780" t="s">
        <v>13553</v>
      </c>
    </row>
    <row r="4781" spans="1:8" x14ac:dyDescent="0.15">
      <c r="A4781">
        <v>4805</v>
      </c>
      <c r="B4781" t="s">
        <v>5461</v>
      </c>
      <c r="C4781" t="s">
        <v>12554</v>
      </c>
      <c r="D4781" t="s">
        <v>416</v>
      </c>
      <c r="E4781" s="2">
        <v>1</v>
      </c>
      <c r="F4781" t="s">
        <v>13910</v>
      </c>
      <c r="G4781" s="2" t="s">
        <v>6511</v>
      </c>
      <c r="H4781" t="s">
        <v>13553</v>
      </c>
    </row>
    <row r="4782" spans="1:8" x14ac:dyDescent="0.15">
      <c r="A4782">
        <v>4806</v>
      </c>
      <c r="B4782" t="s">
        <v>5462</v>
      </c>
      <c r="C4782" t="s">
        <v>12555</v>
      </c>
      <c r="D4782" t="s">
        <v>416</v>
      </c>
      <c r="E4782" s="2" t="s">
        <v>7855</v>
      </c>
      <c r="F4782" t="s">
        <v>13940</v>
      </c>
      <c r="G4782" s="2" t="s">
        <v>7268</v>
      </c>
      <c r="H4782" t="s">
        <v>13553</v>
      </c>
    </row>
    <row r="4783" spans="1:8" x14ac:dyDescent="0.15">
      <c r="A4783">
        <v>4807</v>
      </c>
      <c r="B4783" t="s">
        <v>5463</v>
      </c>
      <c r="C4783" t="s">
        <v>12556</v>
      </c>
      <c r="D4783" t="s">
        <v>416</v>
      </c>
      <c r="E4783" s="2">
        <v>1</v>
      </c>
      <c r="F4783" t="s">
        <v>13918</v>
      </c>
      <c r="G4783" s="2" t="s">
        <v>7787</v>
      </c>
      <c r="H4783" t="s">
        <v>13553</v>
      </c>
    </row>
    <row r="4784" spans="1:8" x14ac:dyDescent="0.15">
      <c r="A4784">
        <v>4808</v>
      </c>
      <c r="B4784" t="s">
        <v>5464</v>
      </c>
      <c r="C4784" t="s">
        <v>12557</v>
      </c>
      <c r="D4784" t="s">
        <v>416</v>
      </c>
      <c r="E4784" s="2">
        <v>1</v>
      </c>
      <c r="F4784" t="s">
        <v>13918</v>
      </c>
      <c r="G4784" s="2" t="s">
        <v>7787</v>
      </c>
      <c r="H4784" t="s">
        <v>13553</v>
      </c>
    </row>
    <row r="4785" spans="1:8" x14ac:dyDescent="0.15">
      <c r="A4785">
        <v>4809</v>
      </c>
      <c r="B4785" t="s">
        <v>5465</v>
      </c>
      <c r="C4785" t="s">
        <v>12558</v>
      </c>
      <c r="D4785" t="s">
        <v>416</v>
      </c>
      <c r="E4785" s="2">
        <v>1</v>
      </c>
      <c r="F4785" t="s">
        <v>13925</v>
      </c>
      <c r="G4785" s="2" t="s">
        <v>7520</v>
      </c>
      <c r="H4785" t="s">
        <v>13553</v>
      </c>
    </row>
    <row r="4786" spans="1:8" x14ac:dyDescent="0.15">
      <c r="A4786">
        <v>4810</v>
      </c>
      <c r="B4786" t="s">
        <v>5466</v>
      </c>
      <c r="C4786" t="s">
        <v>12559</v>
      </c>
      <c r="D4786" t="s">
        <v>416</v>
      </c>
      <c r="E4786" s="2">
        <v>1</v>
      </c>
      <c r="F4786" t="s">
        <v>13927</v>
      </c>
      <c r="G4786" s="2" t="s">
        <v>6524</v>
      </c>
      <c r="H4786" t="s">
        <v>13553</v>
      </c>
    </row>
    <row r="4787" spans="1:8" x14ac:dyDescent="0.15">
      <c r="A4787">
        <v>4811</v>
      </c>
      <c r="B4787" t="s">
        <v>823</v>
      </c>
      <c r="C4787" t="s">
        <v>12560</v>
      </c>
      <c r="D4787" t="s">
        <v>350</v>
      </c>
      <c r="E4787" s="2" t="s">
        <v>232</v>
      </c>
      <c r="F4787" t="s">
        <v>13906</v>
      </c>
      <c r="G4787" s="2" t="s">
        <v>6807</v>
      </c>
      <c r="H4787" t="s">
        <v>13553</v>
      </c>
    </row>
    <row r="4788" spans="1:8" x14ac:dyDescent="0.15">
      <c r="A4788">
        <v>4812</v>
      </c>
      <c r="B4788" t="s">
        <v>824</v>
      </c>
      <c r="C4788" t="s">
        <v>12561</v>
      </c>
      <c r="D4788" t="s">
        <v>350</v>
      </c>
      <c r="E4788" s="2" t="s">
        <v>232</v>
      </c>
      <c r="F4788" t="s">
        <v>13921</v>
      </c>
      <c r="G4788" s="2" t="s">
        <v>7206</v>
      </c>
      <c r="H4788" t="s">
        <v>13553</v>
      </c>
    </row>
    <row r="4789" spans="1:8" x14ac:dyDescent="0.15">
      <c r="A4789">
        <v>4813</v>
      </c>
      <c r="B4789" t="s">
        <v>825</v>
      </c>
      <c r="C4789" t="s">
        <v>12562</v>
      </c>
      <c r="D4789" t="s">
        <v>350</v>
      </c>
      <c r="E4789" s="2" t="s">
        <v>232</v>
      </c>
      <c r="F4789" t="s">
        <v>13921</v>
      </c>
      <c r="G4789" s="2" t="s">
        <v>7781</v>
      </c>
      <c r="H4789" t="s">
        <v>13553</v>
      </c>
    </row>
    <row r="4790" spans="1:8" x14ac:dyDescent="0.15">
      <c r="A4790">
        <v>4814</v>
      </c>
      <c r="B4790" t="s">
        <v>826</v>
      </c>
      <c r="C4790" t="s">
        <v>12563</v>
      </c>
      <c r="D4790" t="s">
        <v>350</v>
      </c>
      <c r="E4790" s="2" t="s">
        <v>232</v>
      </c>
      <c r="F4790" t="s">
        <v>13922</v>
      </c>
      <c r="G4790" s="2" t="s">
        <v>7800</v>
      </c>
      <c r="H4790" t="s">
        <v>13553</v>
      </c>
    </row>
    <row r="4791" spans="1:8" x14ac:dyDescent="0.15">
      <c r="A4791">
        <v>4815</v>
      </c>
      <c r="B4791" t="s">
        <v>827</v>
      </c>
      <c r="C4791" t="s">
        <v>12564</v>
      </c>
      <c r="D4791" t="s">
        <v>350</v>
      </c>
      <c r="E4791" s="2" t="s">
        <v>232</v>
      </c>
      <c r="F4791" t="s">
        <v>13940</v>
      </c>
      <c r="G4791" s="2" t="s">
        <v>6708</v>
      </c>
      <c r="H4791" t="s">
        <v>13553</v>
      </c>
    </row>
    <row r="4792" spans="1:8" x14ac:dyDescent="0.15">
      <c r="A4792">
        <v>4816</v>
      </c>
      <c r="B4792" t="s">
        <v>828</v>
      </c>
      <c r="C4792" t="s">
        <v>12565</v>
      </c>
      <c r="D4792" t="s">
        <v>350</v>
      </c>
      <c r="E4792" s="2" t="s">
        <v>230</v>
      </c>
      <c r="F4792" t="s">
        <v>13906</v>
      </c>
      <c r="G4792" s="2" t="s">
        <v>6397</v>
      </c>
      <c r="H4792" t="s">
        <v>13553</v>
      </c>
    </row>
    <row r="4793" spans="1:8" x14ac:dyDescent="0.15">
      <c r="A4793">
        <v>4817</v>
      </c>
      <c r="B4793" t="s">
        <v>3526</v>
      </c>
      <c r="C4793" t="s">
        <v>12566</v>
      </c>
      <c r="D4793" t="s">
        <v>350</v>
      </c>
      <c r="E4793" s="2" t="s">
        <v>230</v>
      </c>
      <c r="F4793" t="s">
        <v>13917</v>
      </c>
      <c r="G4793" s="2" t="s">
        <v>7209</v>
      </c>
      <c r="H4793" t="s">
        <v>13553</v>
      </c>
    </row>
    <row r="4794" spans="1:8" x14ac:dyDescent="0.15">
      <c r="A4794">
        <v>4818</v>
      </c>
      <c r="B4794" t="s">
        <v>3527</v>
      </c>
      <c r="C4794" t="s">
        <v>12567</v>
      </c>
      <c r="D4794" t="s">
        <v>350</v>
      </c>
      <c r="E4794" s="2" t="s">
        <v>231</v>
      </c>
      <c r="F4794" t="s">
        <v>13906</v>
      </c>
      <c r="G4794" s="2" t="s">
        <v>7528</v>
      </c>
      <c r="H4794" t="s">
        <v>13553</v>
      </c>
    </row>
    <row r="4795" spans="1:8" x14ac:dyDescent="0.15">
      <c r="A4795">
        <v>4819</v>
      </c>
      <c r="B4795" t="s">
        <v>3528</v>
      </c>
      <c r="C4795" t="s">
        <v>12568</v>
      </c>
      <c r="D4795" t="s">
        <v>350</v>
      </c>
      <c r="E4795" s="2" t="s">
        <v>231</v>
      </c>
      <c r="F4795" t="s">
        <v>13906</v>
      </c>
      <c r="G4795" s="2" t="s">
        <v>6494</v>
      </c>
      <c r="H4795" t="s">
        <v>13553</v>
      </c>
    </row>
    <row r="4796" spans="1:8" x14ac:dyDescent="0.15">
      <c r="A4796">
        <v>4820</v>
      </c>
      <c r="B4796" t="s">
        <v>5467</v>
      </c>
      <c r="C4796" t="s">
        <v>12569</v>
      </c>
      <c r="D4796" t="s">
        <v>350</v>
      </c>
      <c r="E4796" s="2" t="s">
        <v>230</v>
      </c>
      <c r="F4796" t="s">
        <v>13925</v>
      </c>
      <c r="G4796" s="2" t="s">
        <v>7673</v>
      </c>
      <c r="H4796" t="s">
        <v>13553</v>
      </c>
    </row>
    <row r="4797" spans="1:8" x14ac:dyDescent="0.15">
      <c r="A4797">
        <v>4821</v>
      </c>
      <c r="B4797" t="s">
        <v>5468</v>
      </c>
      <c r="C4797" t="s">
        <v>12570</v>
      </c>
      <c r="D4797" t="s">
        <v>350</v>
      </c>
      <c r="E4797" s="2" t="s">
        <v>230</v>
      </c>
      <c r="F4797" t="s">
        <v>13934</v>
      </c>
      <c r="G4797" s="2" t="s">
        <v>7801</v>
      </c>
      <c r="H4797" t="s">
        <v>13553</v>
      </c>
    </row>
    <row r="4798" spans="1:8" x14ac:dyDescent="0.15">
      <c r="A4798">
        <v>4822</v>
      </c>
      <c r="B4798" t="s">
        <v>5469</v>
      </c>
      <c r="C4798" t="s">
        <v>12571</v>
      </c>
      <c r="D4798" t="s">
        <v>350</v>
      </c>
      <c r="E4798" s="2" t="s">
        <v>230</v>
      </c>
      <c r="F4798" t="s">
        <v>13910</v>
      </c>
      <c r="G4798" s="2" t="s">
        <v>6353</v>
      </c>
      <c r="H4798" t="s">
        <v>13553</v>
      </c>
    </row>
    <row r="4799" spans="1:8" x14ac:dyDescent="0.15">
      <c r="A4799">
        <v>4823</v>
      </c>
      <c r="B4799" t="s">
        <v>5470</v>
      </c>
      <c r="C4799" t="s">
        <v>12572</v>
      </c>
      <c r="D4799" t="s">
        <v>350</v>
      </c>
      <c r="E4799" s="2" t="s">
        <v>230</v>
      </c>
      <c r="F4799" t="s">
        <v>13912</v>
      </c>
      <c r="G4799" s="2" t="s">
        <v>7192</v>
      </c>
      <c r="H4799" t="s">
        <v>13553</v>
      </c>
    </row>
    <row r="4800" spans="1:8" x14ac:dyDescent="0.15">
      <c r="A4800">
        <v>4824</v>
      </c>
      <c r="B4800" t="s">
        <v>1738</v>
      </c>
      <c r="C4800" t="s">
        <v>12573</v>
      </c>
      <c r="D4800" t="s">
        <v>397</v>
      </c>
      <c r="E4800" s="2" t="s">
        <v>232</v>
      </c>
      <c r="F4800" t="s">
        <v>13906</v>
      </c>
      <c r="G4800" s="2" t="s">
        <v>6840</v>
      </c>
      <c r="H4800" t="s">
        <v>13553</v>
      </c>
    </row>
    <row r="4801" spans="1:8" x14ac:dyDescent="0.15">
      <c r="A4801">
        <v>4825</v>
      </c>
      <c r="B4801" t="s">
        <v>1742</v>
      </c>
      <c r="C4801" t="s">
        <v>12574</v>
      </c>
      <c r="D4801" t="s">
        <v>397</v>
      </c>
      <c r="E4801" s="2" t="s">
        <v>232</v>
      </c>
      <c r="F4801" t="s">
        <v>13906</v>
      </c>
      <c r="G4801" s="2" t="s">
        <v>7050</v>
      </c>
      <c r="H4801" t="s">
        <v>13553</v>
      </c>
    </row>
    <row r="4802" spans="1:8" x14ac:dyDescent="0.15">
      <c r="A4802">
        <v>4826</v>
      </c>
      <c r="B4802" t="s">
        <v>1739</v>
      </c>
      <c r="C4802" t="s">
        <v>12575</v>
      </c>
      <c r="D4802" t="s">
        <v>397</v>
      </c>
      <c r="E4802" s="2" t="s">
        <v>232</v>
      </c>
      <c r="F4802" t="s">
        <v>13921</v>
      </c>
      <c r="G4802" s="2" t="s">
        <v>6253</v>
      </c>
      <c r="H4802" t="s">
        <v>13553</v>
      </c>
    </row>
    <row r="4803" spans="1:8" x14ac:dyDescent="0.15">
      <c r="A4803">
        <v>4827</v>
      </c>
      <c r="B4803" t="s">
        <v>1740</v>
      </c>
      <c r="C4803" t="s">
        <v>12576</v>
      </c>
      <c r="D4803" t="s">
        <v>397</v>
      </c>
      <c r="E4803" s="2" t="s">
        <v>232</v>
      </c>
      <c r="F4803" t="s">
        <v>13924</v>
      </c>
      <c r="G4803" s="2" t="s">
        <v>6820</v>
      </c>
      <c r="H4803" t="s">
        <v>13553</v>
      </c>
    </row>
    <row r="4804" spans="1:8" x14ac:dyDescent="0.15">
      <c r="A4804">
        <v>4828</v>
      </c>
      <c r="B4804" t="s">
        <v>1741</v>
      </c>
      <c r="C4804" t="s">
        <v>12577</v>
      </c>
      <c r="D4804" t="s">
        <v>397</v>
      </c>
      <c r="E4804" s="2" t="s">
        <v>232</v>
      </c>
      <c r="F4804" t="s">
        <v>13917</v>
      </c>
      <c r="G4804" s="2" t="s">
        <v>6481</v>
      </c>
      <c r="H4804" t="s">
        <v>13553</v>
      </c>
    </row>
    <row r="4805" spans="1:8" x14ac:dyDescent="0.15">
      <c r="A4805">
        <v>4829</v>
      </c>
      <c r="B4805" t="s">
        <v>2582</v>
      </c>
      <c r="C4805" t="s">
        <v>12578</v>
      </c>
      <c r="D4805" t="s">
        <v>397</v>
      </c>
      <c r="E4805" s="2" t="s">
        <v>231</v>
      </c>
      <c r="F4805" t="s">
        <v>13934</v>
      </c>
      <c r="G4805" s="2" t="s">
        <v>6873</v>
      </c>
      <c r="H4805" t="s">
        <v>13553</v>
      </c>
    </row>
    <row r="4806" spans="1:8" x14ac:dyDescent="0.15">
      <c r="A4806">
        <v>4830</v>
      </c>
      <c r="B4806" t="s">
        <v>2583</v>
      </c>
      <c r="C4806" t="s">
        <v>12579</v>
      </c>
      <c r="D4806" t="s">
        <v>397</v>
      </c>
      <c r="E4806" s="2" t="s">
        <v>231</v>
      </c>
      <c r="F4806" t="s">
        <v>13918</v>
      </c>
      <c r="G4806" s="2" t="s">
        <v>6988</v>
      </c>
      <c r="H4806" t="s">
        <v>13553</v>
      </c>
    </row>
    <row r="4807" spans="1:8" x14ac:dyDescent="0.15">
      <c r="A4807">
        <v>4831</v>
      </c>
      <c r="B4807" t="s">
        <v>2584</v>
      </c>
      <c r="C4807" t="s">
        <v>12580</v>
      </c>
      <c r="D4807" t="s">
        <v>397</v>
      </c>
      <c r="E4807" s="2" t="s">
        <v>231</v>
      </c>
      <c r="F4807" t="s">
        <v>13906</v>
      </c>
      <c r="G4807" s="2" t="s">
        <v>6396</v>
      </c>
      <c r="H4807" t="s">
        <v>13553</v>
      </c>
    </row>
    <row r="4808" spans="1:8" x14ac:dyDescent="0.15">
      <c r="A4808">
        <v>4832</v>
      </c>
      <c r="B4808" t="s">
        <v>1737</v>
      </c>
      <c r="C4808" t="s">
        <v>12581</v>
      </c>
      <c r="D4808" t="s">
        <v>397</v>
      </c>
      <c r="E4808" s="2" t="s">
        <v>232</v>
      </c>
      <c r="F4808" t="s">
        <v>13907</v>
      </c>
      <c r="G4808" s="2" t="s">
        <v>6482</v>
      </c>
      <c r="H4808" t="s">
        <v>13553</v>
      </c>
    </row>
    <row r="4809" spans="1:8" x14ac:dyDescent="0.15">
      <c r="A4809">
        <v>4833</v>
      </c>
      <c r="B4809" t="s">
        <v>4104</v>
      </c>
      <c r="C4809" t="s">
        <v>12582</v>
      </c>
      <c r="D4809" t="s">
        <v>397</v>
      </c>
      <c r="E4809" s="2" t="s">
        <v>230</v>
      </c>
      <c r="F4809" t="s">
        <v>13906</v>
      </c>
      <c r="G4809" s="2" t="s">
        <v>6597</v>
      </c>
      <c r="H4809" t="s">
        <v>13553</v>
      </c>
    </row>
    <row r="4810" spans="1:8" x14ac:dyDescent="0.15">
      <c r="A4810">
        <v>4834</v>
      </c>
      <c r="B4810" t="s">
        <v>4100</v>
      </c>
      <c r="C4810" t="s">
        <v>12583</v>
      </c>
      <c r="D4810" t="s">
        <v>397</v>
      </c>
      <c r="E4810" s="2" t="s">
        <v>230</v>
      </c>
      <c r="F4810" t="s">
        <v>13906</v>
      </c>
      <c r="G4810" s="2" t="s">
        <v>7121</v>
      </c>
      <c r="H4810" t="s">
        <v>13553</v>
      </c>
    </row>
    <row r="4811" spans="1:8" x14ac:dyDescent="0.15">
      <c r="A4811">
        <v>4835</v>
      </c>
      <c r="B4811" t="s">
        <v>4101</v>
      </c>
      <c r="C4811" t="s">
        <v>12584</v>
      </c>
      <c r="D4811" t="s">
        <v>397</v>
      </c>
      <c r="E4811" s="2" t="s">
        <v>230</v>
      </c>
      <c r="F4811" t="s">
        <v>13917</v>
      </c>
      <c r="G4811" s="2" t="s">
        <v>7586</v>
      </c>
      <c r="H4811" t="s">
        <v>13553</v>
      </c>
    </row>
    <row r="4812" spans="1:8" x14ac:dyDescent="0.15">
      <c r="A4812">
        <v>4836</v>
      </c>
      <c r="B4812" t="s">
        <v>4102</v>
      </c>
      <c r="C4812" t="s">
        <v>12585</v>
      </c>
      <c r="D4812" t="s">
        <v>397</v>
      </c>
      <c r="E4812" s="2" t="s">
        <v>230</v>
      </c>
      <c r="F4812" t="s">
        <v>13918</v>
      </c>
      <c r="G4812" s="2" t="s">
        <v>7055</v>
      </c>
      <c r="H4812" t="s">
        <v>13553</v>
      </c>
    </row>
    <row r="4813" spans="1:8" x14ac:dyDescent="0.15">
      <c r="A4813">
        <v>4837</v>
      </c>
      <c r="B4813" t="s">
        <v>4103</v>
      </c>
      <c r="C4813" t="s">
        <v>12586</v>
      </c>
      <c r="D4813" t="s">
        <v>397</v>
      </c>
      <c r="E4813" s="2" t="s">
        <v>230</v>
      </c>
      <c r="F4813" t="s">
        <v>13906</v>
      </c>
      <c r="G4813" s="2" t="s">
        <v>6346</v>
      </c>
      <c r="H4813" t="s">
        <v>13553</v>
      </c>
    </row>
    <row r="4814" spans="1:8" x14ac:dyDescent="0.15">
      <c r="A4814">
        <v>4838</v>
      </c>
      <c r="B4814" t="s">
        <v>5471</v>
      </c>
      <c r="C4814" t="s">
        <v>12587</v>
      </c>
      <c r="D4814" t="s">
        <v>397</v>
      </c>
      <c r="E4814" s="2" t="s">
        <v>230</v>
      </c>
      <c r="F4814" t="s">
        <v>13919</v>
      </c>
      <c r="G4814" s="2" t="s">
        <v>6931</v>
      </c>
      <c r="H4814" t="s">
        <v>13553</v>
      </c>
    </row>
    <row r="4815" spans="1:8" x14ac:dyDescent="0.15">
      <c r="A4815">
        <v>4839</v>
      </c>
      <c r="B4815" t="s">
        <v>5472</v>
      </c>
      <c r="C4815" t="s">
        <v>12588</v>
      </c>
      <c r="D4815" t="s">
        <v>397</v>
      </c>
      <c r="E4815" s="2" t="s">
        <v>230</v>
      </c>
      <c r="F4815" t="s">
        <v>13906</v>
      </c>
      <c r="G4815" s="2" t="s">
        <v>6697</v>
      </c>
      <c r="H4815" t="s">
        <v>13553</v>
      </c>
    </row>
    <row r="4816" spans="1:8" x14ac:dyDescent="0.15">
      <c r="A4816">
        <v>4840</v>
      </c>
      <c r="B4816" t="s">
        <v>5473</v>
      </c>
      <c r="C4816" t="s">
        <v>12589</v>
      </c>
      <c r="D4816" t="s">
        <v>397</v>
      </c>
      <c r="E4816" s="2" t="s">
        <v>230</v>
      </c>
      <c r="F4816" t="s">
        <v>13921</v>
      </c>
      <c r="G4816" s="2" t="s">
        <v>6827</v>
      </c>
      <c r="H4816" t="s">
        <v>13553</v>
      </c>
    </row>
    <row r="4817" spans="1:8" x14ac:dyDescent="0.15">
      <c r="A4817">
        <v>4841</v>
      </c>
      <c r="B4817" t="s">
        <v>5474</v>
      </c>
      <c r="C4817" t="s">
        <v>12590</v>
      </c>
      <c r="D4817" t="s">
        <v>397</v>
      </c>
      <c r="E4817" s="2" t="s">
        <v>230</v>
      </c>
      <c r="F4817" t="s">
        <v>13917</v>
      </c>
      <c r="G4817" s="2" t="s">
        <v>6308</v>
      </c>
      <c r="H4817" t="s">
        <v>13553</v>
      </c>
    </row>
    <row r="4818" spans="1:8" x14ac:dyDescent="0.15">
      <c r="A4818">
        <v>4842</v>
      </c>
      <c r="B4818" t="s">
        <v>3591</v>
      </c>
      <c r="C4818" t="s">
        <v>12591</v>
      </c>
      <c r="D4818" t="s">
        <v>397</v>
      </c>
      <c r="E4818" s="2" t="s">
        <v>230</v>
      </c>
      <c r="F4818" t="s">
        <v>13907</v>
      </c>
      <c r="G4818" s="2" t="s">
        <v>6647</v>
      </c>
      <c r="H4818" t="s">
        <v>13553</v>
      </c>
    </row>
    <row r="4819" spans="1:8" x14ac:dyDescent="0.15">
      <c r="A4819">
        <v>4843</v>
      </c>
      <c r="B4819" t="s">
        <v>1736</v>
      </c>
      <c r="C4819" t="s">
        <v>12592</v>
      </c>
      <c r="D4819" t="s">
        <v>397</v>
      </c>
      <c r="E4819" s="2" t="s">
        <v>232</v>
      </c>
      <c r="F4819" t="s">
        <v>13949</v>
      </c>
      <c r="G4819" s="2" t="s">
        <v>6913</v>
      </c>
      <c r="H4819" t="s">
        <v>13553</v>
      </c>
    </row>
    <row r="4820" spans="1:8" x14ac:dyDescent="0.15">
      <c r="A4820">
        <v>4844</v>
      </c>
      <c r="B4820" t="s">
        <v>5475</v>
      </c>
      <c r="C4820" t="s">
        <v>12593</v>
      </c>
      <c r="D4820" t="s">
        <v>13587</v>
      </c>
      <c r="E4820" s="2" t="s">
        <v>70</v>
      </c>
      <c r="F4820" t="s">
        <v>13927</v>
      </c>
      <c r="G4820" s="2" t="s">
        <v>7802</v>
      </c>
      <c r="H4820" t="s">
        <v>13553</v>
      </c>
    </row>
    <row r="4821" spans="1:8" x14ac:dyDescent="0.15">
      <c r="A4821">
        <v>4845</v>
      </c>
      <c r="B4821" t="s">
        <v>5476</v>
      </c>
      <c r="C4821" t="s">
        <v>12594</v>
      </c>
      <c r="D4821" t="s">
        <v>13587</v>
      </c>
      <c r="E4821" s="2" t="s">
        <v>70</v>
      </c>
      <c r="F4821" t="s">
        <v>13917</v>
      </c>
      <c r="G4821" s="2" t="s">
        <v>7803</v>
      </c>
      <c r="H4821" t="s">
        <v>13553</v>
      </c>
    </row>
    <row r="4822" spans="1:8" x14ac:dyDescent="0.15">
      <c r="A4822">
        <v>4846</v>
      </c>
      <c r="B4822" t="s">
        <v>1528</v>
      </c>
      <c r="C4822" t="s">
        <v>11866</v>
      </c>
      <c r="D4822" t="s">
        <v>354</v>
      </c>
      <c r="E4822" s="2" t="s">
        <v>232</v>
      </c>
      <c r="F4822" t="s">
        <v>13942</v>
      </c>
      <c r="G4822" s="2" t="s">
        <v>6820</v>
      </c>
      <c r="H4822" t="s">
        <v>13553</v>
      </c>
    </row>
    <row r="4823" spans="1:8" x14ac:dyDescent="0.15">
      <c r="A4823">
        <v>4847</v>
      </c>
      <c r="B4823" t="s">
        <v>1529</v>
      </c>
      <c r="C4823" t="s">
        <v>12595</v>
      </c>
      <c r="D4823" t="s">
        <v>354</v>
      </c>
      <c r="E4823" s="2" t="s">
        <v>232</v>
      </c>
      <c r="F4823" t="s">
        <v>13917</v>
      </c>
      <c r="G4823" s="2" t="s">
        <v>7507</v>
      </c>
      <c r="H4823" t="s">
        <v>13553</v>
      </c>
    </row>
    <row r="4824" spans="1:8" x14ac:dyDescent="0.15">
      <c r="A4824">
        <v>4848</v>
      </c>
      <c r="B4824" t="s">
        <v>1530</v>
      </c>
      <c r="C4824" t="s">
        <v>12596</v>
      </c>
      <c r="D4824" t="s">
        <v>354</v>
      </c>
      <c r="E4824" s="2" t="s">
        <v>232</v>
      </c>
      <c r="F4824" t="s">
        <v>13917</v>
      </c>
      <c r="G4824" s="2" t="s">
        <v>7747</v>
      </c>
      <c r="H4824" t="s">
        <v>13553</v>
      </c>
    </row>
    <row r="4825" spans="1:8" x14ac:dyDescent="0.15">
      <c r="A4825">
        <v>4849</v>
      </c>
      <c r="B4825" t="s">
        <v>1531</v>
      </c>
      <c r="C4825" t="s">
        <v>12597</v>
      </c>
      <c r="D4825" t="s">
        <v>354</v>
      </c>
      <c r="E4825" s="2" t="s">
        <v>232</v>
      </c>
      <c r="F4825" t="s">
        <v>13917</v>
      </c>
      <c r="G4825" s="2" t="s">
        <v>7001</v>
      </c>
      <c r="H4825" t="s">
        <v>13553</v>
      </c>
    </row>
    <row r="4826" spans="1:8" x14ac:dyDescent="0.15">
      <c r="A4826">
        <v>4850</v>
      </c>
      <c r="B4826" t="s">
        <v>1533</v>
      </c>
      <c r="C4826" t="s">
        <v>12598</v>
      </c>
      <c r="D4826" t="s">
        <v>354</v>
      </c>
      <c r="E4826" s="2" t="s">
        <v>232</v>
      </c>
      <c r="F4826" t="s">
        <v>13917</v>
      </c>
      <c r="G4826" s="2" t="s">
        <v>7804</v>
      </c>
      <c r="H4826" t="s">
        <v>13553</v>
      </c>
    </row>
    <row r="4827" spans="1:8" x14ac:dyDescent="0.15">
      <c r="A4827">
        <v>4851</v>
      </c>
      <c r="B4827" t="s">
        <v>3456</v>
      </c>
      <c r="C4827" t="s">
        <v>12599</v>
      </c>
      <c r="D4827" t="s">
        <v>354</v>
      </c>
      <c r="E4827" s="2" t="s">
        <v>232</v>
      </c>
      <c r="F4827" t="s">
        <v>13917</v>
      </c>
      <c r="G4827" s="2" t="s">
        <v>6993</v>
      </c>
      <c r="H4827" t="s">
        <v>13553</v>
      </c>
    </row>
    <row r="4828" spans="1:8" x14ac:dyDescent="0.15">
      <c r="A4828">
        <v>4852</v>
      </c>
      <c r="B4828" t="s">
        <v>1534</v>
      </c>
      <c r="C4828" t="s">
        <v>12600</v>
      </c>
      <c r="D4828" t="s">
        <v>354</v>
      </c>
      <c r="E4828" s="2" t="s">
        <v>232</v>
      </c>
      <c r="F4828" t="s">
        <v>13917</v>
      </c>
      <c r="G4828" s="2" t="s">
        <v>6612</v>
      </c>
      <c r="H4828" t="s">
        <v>13553</v>
      </c>
    </row>
    <row r="4829" spans="1:8" x14ac:dyDescent="0.15">
      <c r="A4829">
        <v>4853</v>
      </c>
      <c r="B4829" t="s">
        <v>1535</v>
      </c>
      <c r="C4829" t="s">
        <v>12601</v>
      </c>
      <c r="D4829" t="s">
        <v>354</v>
      </c>
      <c r="E4829" s="2" t="s">
        <v>232</v>
      </c>
      <c r="F4829" t="s">
        <v>13938</v>
      </c>
      <c r="G4829" s="2" t="s">
        <v>6257</v>
      </c>
      <c r="H4829" t="s">
        <v>13553</v>
      </c>
    </row>
    <row r="4830" spans="1:8" x14ac:dyDescent="0.15">
      <c r="A4830">
        <v>4854</v>
      </c>
      <c r="B4830" t="s">
        <v>1536</v>
      </c>
      <c r="C4830" t="s">
        <v>12602</v>
      </c>
      <c r="D4830" t="s">
        <v>354</v>
      </c>
      <c r="E4830" s="2" t="s">
        <v>232</v>
      </c>
      <c r="F4830" t="s">
        <v>13917</v>
      </c>
      <c r="G4830" s="2" t="s">
        <v>6479</v>
      </c>
      <c r="H4830" t="s">
        <v>13553</v>
      </c>
    </row>
    <row r="4831" spans="1:8" x14ac:dyDescent="0.15">
      <c r="A4831">
        <v>4855</v>
      </c>
      <c r="B4831" t="s">
        <v>1537</v>
      </c>
      <c r="C4831" t="s">
        <v>12603</v>
      </c>
      <c r="D4831" t="s">
        <v>354</v>
      </c>
      <c r="E4831" s="2" t="s">
        <v>232</v>
      </c>
      <c r="F4831" t="s">
        <v>13917</v>
      </c>
      <c r="G4831" s="2" t="s">
        <v>7109</v>
      </c>
      <c r="H4831" t="s">
        <v>13553</v>
      </c>
    </row>
    <row r="4832" spans="1:8" x14ac:dyDescent="0.15">
      <c r="A4832">
        <v>4856</v>
      </c>
      <c r="B4832" t="s">
        <v>1538</v>
      </c>
      <c r="C4832" t="s">
        <v>12604</v>
      </c>
      <c r="D4832" t="s">
        <v>354</v>
      </c>
      <c r="E4832" s="2" t="s">
        <v>232</v>
      </c>
      <c r="F4832" t="s">
        <v>13917</v>
      </c>
      <c r="G4832" s="2" t="s">
        <v>7367</v>
      </c>
      <c r="H4832" t="s">
        <v>13553</v>
      </c>
    </row>
    <row r="4833" spans="1:8" x14ac:dyDescent="0.15">
      <c r="A4833">
        <v>4857</v>
      </c>
      <c r="B4833" t="s">
        <v>1532</v>
      </c>
      <c r="C4833" t="s">
        <v>12605</v>
      </c>
      <c r="D4833" t="s">
        <v>354</v>
      </c>
      <c r="E4833" s="2" t="s">
        <v>232</v>
      </c>
      <c r="F4833" t="s">
        <v>13917</v>
      </c>
      <c r="G4833" s="2" t="s">
        <v>7578</v>
      </c>
      <c r="H4833" t="s">
        <v>13553</v>
      </c>
    </row>
    <row r="4834" spans="1:8" x14ac:dyDescent="0.15">
      <c r="A4834">
        <v>4858</v>
      </c>
      <c r="B4834" t="s">
        <v>3457</v>
      </c>
      <c r="C4834" t="s">
        <v>12606</v>
      </c>
      <c r="D4834" t="s">
        <v>354</v>
      </c>
      <c r="E4834" s="2" t="s">
        <v>232</v>
      </c>
      <c r="F4834" t="s">
        <v>13917</v>
      </c>
      <c r="G4834" s="2" t="s">
        <v>6333</v>
      </c>
      <c r="H4834" t="s">
        <v>13553</v>
      </c>
    </row>
    <row r="4835" spans="1:8" x14ac:dyDescent="0.15">
      <c r="A4835">
        <v>4859</v>
      </c>
      <c r="B4835" t="s">
        <v>3458</v>
      </c>
      <c r="C4835" t="s">
        <v>12607</v>
      </c>
      <c r="D4835" t="s">
        <v>354</v>
      </c>
      <c r="E4835" s="2" t="s">
        <v>231</v>
      </c>
      <c r="F4835" t="s">
        <v>13942</v>
      </c>
      <c r="G4835" s="2" t="s">
        <v>6324</v>
      </c>
      <c r="H4835" t="s">
        <v>13553</v>
      </c>
    </row>
    <row r="4836" spans="1:8" x14ac:dyDescent="0.15">
      <c r="A4836">
        <v>4860</v>
      </c>
      <c r="B4836" t="s">
        <v>3459</v>
      </c>
      <c r="C4836" t="s">
        <v>12608</v>
      </c>
      <c r="D4836" t="s">
        <v>354</v>
      </c>
      <c r="E4836" s="2" t="s">
        <v>231</v>
      </c>
      <c r="F4836" t="s">
        <v>13910</v>
      </c>
      <c r="G4836" s="2" t="s">
        <v>6407</v>
      </c>
      <c r="H4836" t="s">
        <v>13553</v>
      </c>
    </row>
    <row r="4837" spans="1:8" x14ac:dyDescent="0.15">
      <c r="A4837">
        <v>4861</v>
      </c>
      <c r="B4837" t="s">
        <v>331</v>
      </c>
      <c r="C4837" t="s">
        <v>12609</v>
      </c>
      <c r="D4837" t="s">
        <v>354</v>
      </c>
      <c r="E4837" s="2" t="s">
        <v>231</v>
      </c>
      <c r="F4837" t="s">
        <v>13937</v>
      </c>
      <c r="G4837" s="2" t="s">
        <v>7149</v>
      </c>
      <c r="H4837" t="s">
        <v>13553</v>
      </c>
    </row>
    <row r="4838" spans="1:8" x14ac:dyDescent="0.15">
      <c r="A4838">
        <v>4862</v>
      </c>
      <c r="B4838" t="s">
        <v>2504</v>
      </c>
      <c r="C4838" t="s">
        <v>12610</v>
      </c>
      <c r="D4838" t="s">
        <v>354</v>
      </c>
      <c r="E4838" s="2" t="s">
        <v>231</v>
      </c>
      <c r="F4838" t="s">
        <v>13934</v>
      </c>
      <c r="G4838" s="2" t="s">
        <v>7650</v>
      </c>
      <c r="H4838" t="s">
        <v>13553</v>
      </c>
    </row>
    <row r="4839" spans="1:8" x14ac:dyDescent="0.15">
      <c r="A4839">
        <v>4863</v>
      </c>
      <c r="B4839" t="s">
        <v>2502</v>
      </c>
      <c r="C4839" t="s">
        <v>12611</v>
      </c>
      <c r="D4839" t="s">
        <v>354</v>
      </c>
      <c r="E4839" s="2" t="s">
        <v>231</v>
      </c>
      <c r="F4839" t="s">
        <v>13917</v>
      </c>
      <c r="G4839" s="2" t="s">
        <v>7655</v>
      </c>
      <c r="H4839" t="s">
        <v>13553</v>
      </c>
    </row>
    <row r="4840" spans="1:8" x14ac:dyDescent="0.15">
      <c r="A4840">
        <v>4864</v>
      </c>
      <c r="B4840" t="s">
        <v>5477</v>
      </c>
      <c r="C4840" t="s">
        <v>12612</v>
      </c>
      <c r="D4840" t="s">
        <v>354</v>
      </c>
      <c r="E4840" s="2" t="s">
        <v>230</v>
      </c>
      <c r="F4840" t="s">
        <v>13918</v>
      </c>
      <c r="G4840" s="2" t="s">
        <v>6507</v>
      </c>
      <c r="H4840" t="s">
        <v>13553</v>
      </c>
    </row>
    <row r="4841" spans="1:8" x14ac:dyDescent="0.15">
      <c r="A4841">
        <v>4865</v>
      </c>
      <c r="B4841" t="s">
        <v>5478</v>
      </c>
      <c r="C4841" t="s">
        <v>8424</v>
      </c>
      <c r="D4841" t="s">
        <v>354</v>
      </c>
      <c r="E4841" s="2" t="s">
        <v>230</v>
      </c>
      <c r="F4841" t="s">
        <v>13918</v>
      </c>
      <c r="G4841" s="2" t="s">
        <v>6554</v>
      </c>
      <c r="H4841" t="s">
        <v>13553</v>
      </c>
    </row>
    <row r="4842" spans="1:8" x14ac:dyDescent="0.15">
      <c r="A4842">
        <v>4866</v>
      </c>
      <c r="B4842" t="s">
        <v>5479</v>
      </c>
      <c r="C4842" t="s">
        <v>12613</v>
      </c>
      <c r="D4842" t="s">
        <v>354</v>
      </c>
      <c r="E4842" s="2" t="s">
        <v>230</v>
      </c>
      <c r="F4842" t="s">
        <v>13917</v>
      </c>
      <c r="G4842" s="2" t="s">
        <v>6935</v>
      </c>
      <c r="H4842" t="s">
        <v>13553</v>
      </c>
    </row>
    <row r="4843" spans="1:8" x14ac:dyDescent="0.15">
      <c r="A4843">
        <v>4867</v>
      </c>
      <c r="B4843" t="s">
        <v>5480</v>
      </c>
      <c r="C4843" t="s">
        <v>12614</v>
      </c>
      <c r="D4843" t="s">
        <v>354</v>
      </c>
      <c r="E4843" s="2" t="s">
        <v>230</v>
      </c>
      <c r="F4843" t="s">
        <v>13917</v>
      </c>
      <c r="G4843" s="2" t="s">
        <v>7727</v>
      </c>
      <c r="H4843" t="s">
        <v>13553</v>
      </c>
    </row>
    <row r="4844" spans="1:8" x14ac:dyDescent="0.15">
      <c r="A4844">
        <v>4868</v>
      </c>
      <c r="B4844" t="s">
        <v>4076</v>
      </c>
      <c r="C4844" t="s">
        <v>12615</v>
      </c>
      <c r="D4844" t="s">
        <v>354</v>
      </c>
      <c r="E4844" s="2" t="s">
        <v>230</v>
      </c>
      <c r="F4844" t="s">
        <v>13917</v>
      </c>
      <c r="G4844" s="2" t="s">
        <v>7413</v>
      </c>
      <c r="H4844" t="s">
        <v>13553</v>
      </c>
    </row>
    <row r="4845" spans="1:8" x14ac:dyDescent="0.15">
      <c r="A4845">
        <v>4869</v>
      </c>
      <c r="B4845" t="s">
        <v>4077</v>
      </c>
      <c r="C4845" t="s">
        <v>12616</v>
      </c>
      <c r="D4845" t="s">
        <v>354</v>
      </c>
      <c r="E4845" s="2" t="s">
        <v>230</v>
      </c>
      <c r="F4845" t="s">
        <v>13910</v>
      </c>
      <c r="G4845" s="2" t="s">
        <v>7696</v>
      </c>
      <c r="H4845" t="s">
        <v>13553</v>
      </c>
    </row>
    <row r="4846" spans="1:8" x14ac:dyDescent="0.15">
      <c r="A4846">
        <v>4870</v>
      </c>
      <c r="B4846" t="s">
        <v>4078</v>
      </c>
      <c r="C4846" t="s">
        <v>12617</v>
      </c>
      <c r="D4846" t="s">
        <v>354</v>
      </c>
      <c r="E4846" s="2" t="s">
        <v>230</v>
      </c>
      <c r="F4846" t="s">
        <v>13917</v>
      </c>
      <c r="G4846" s="2" t="s">
        <v>6967</v>
      </c>
      <c r="H4846" t="s">
        <v>13553</v>
      </c>
    </row>
    <row r="4847" spans="1:8" x14ac:dyDescent="0.15">
      <c r="A4847">
        <v>4871</v>
      </c>
      <c r="B4847" t="s">
        <v>5481</v>
      </c>
      <c r="C4847" t="s">
        <v>12618</v>
      </c>
      <c r="D4847" t="s">
        <v>354</v>
      </c>
      <c r="E4847" s="2" t="s">
        <v>230</v>
      </c>
      <c r="F4847" t="s">
        <v>13917</v>
      </c>
      <c r="G4847" s="2" t="s">
        <v>7517</v>
      </c>
      <c r="H4847" t="s">
        <v>13553</v>
      </c>
    </row>
    <row r="4848" spans="1:8" x14ac:dyDescent="0.15">
      <c r="A4848">
        <v>4872</v>
      </c>
      <c r="B4848" t="s">
        <v>1617</v>
      </c>
      <c r="C4848" t="s">
        <v>12619</v>
      </c>
      <c r="D4848" t="s">
        <v>326</v>
      </c>
      <c r="E4848" s="2" t="s">
        <v>232</v>
      </c>
      <c r="F4848" t="s">
        <v>13907</v>
      </c>
      <c r="G4848" s="2" t="s">
        <v>6717</v>
      </c>
      <c r="H4848" t="s">
        <v>13553</v>
      </c>
    </row>
    <row r="4849" spans="1:8" x14ac:dyDescent="0.15">
      <c r="A4849">
        <v>4873</v>
      </c>
      <c r="B4849" t="s">
        <v>1613</v>
      </c>
      <c r="C4849" t="s">
        <v>12620</v>
      </c>
      <c r="D4849" t="s">
        <v>326</v>
      </c>
      <c r="E4849" s="2" t="s">
        <v>232</v>
      </c>
      <c r="F4849" t="s">
        <v>13910</v>
      </c>
      <c r="G4849" s="2" t="s">
        <v>6902</v>
      </c>
      <c r="H4849" t="s">
        <v>13553</v>
      </c>
    </row>
    <row r="4850" spans="1:8" x14ac:dyDescent="0.15">
      <c r="A4850">
        <v>4874</v>
      </c>
      <c r="B4850" t="s">
        <v>1614</v>
      </c>
      <c r="C4850" t="s">
        <v>12621</v>
      </c>
      <c r="D4850" t="s">
        <v>326</v>
      </c>
      <c r="E4850" s="2" t="s">
        <v>232</v>
      </c>
      <c r="F4850" t="s">
        <v>13906</v>
      </c>
      <c r="G4850" s="2" t="s">
        <v>7314</v>
      </c>
      <c r="H4850" t="s">
        <v>13553</v>
      </c>
    </row>
    <row r="4851" spans="1:8" x14ac:dyDescent="0.15">
      <c r="A4851">
        <v>4875</v>
      </c>
      <c r="B4851" t="s">
        <v>1615</v>
      </c>
      <c r="C4851" t="s">
        <v>12622</v>
      </c>
      <c r="D4851" t="s">
        <v>326</v>
      </c>
      <c r="E4851" s="2" t="s">
        <v>232</v>
      </c>
      <c r="F4851" t="s">
        <v>13907</v>
      </c>
      <c r="G4851" s="2" t="s">
        <v>6815</v>
      </c>
      <c r="H4851" t="s">
        <v>13553</v>
      </c>
    </row>
    <row r="4852" spans="1:8" x14ac:dyDescent="0.15">
      <c r="A4852">
        <v>4876</v>
      </c>
      <c r="B4852" t="s">
        <v>1620</v>
      </c>
      <c r="C4852" t="s">
        <v>12623</v>
      </c>
      <c r="D4852" t="s">
        <v>326</v>
      </c>
      <c r="E4852" s="2" t="s">
        <v>232</v>
      </c>
      <c r="F4852" t="s">
        <v>13907</v>
      </c>
      <c r="G4852" s="2" t="s">
        <v>6380</v>
      </c>
      <c r="H4852" t="s">
        <v>13553</v>
      </c>
    </row>
    <row r="4853" spans="1:8" x14ac:dyDescent="0.15">
      <c r="A4853">
        <v>4877</v>
      </c>
      <c r="B4853" t="s">
        <v>1618</v>
      </c>
      <c r="C4853" t="s">
        <v>12624</v>
      </c>
      <c r="D4853" t="s">
        <v>326</v>
      </c>
      <c r="E4853" s="2" t="s">
        <v>232</v>
      </c>
      <c r="F4853" t="s">
        <v>13917</v>
      </c>
      <c r="G4853" s="2" t="s">
        <v>6252</v>
      </c>
      <c r="H4853" t="s">
        <v>13553</v>
      </c>
    </row>
    <row r="4854" spans="1:8" x14ac:dyDescent="0.15">
      <c r="A4854">
        <v>4878</v>
      </c>
      <c r="B4854" t="s">
        <v>2594</v>
      </c>
      <c r="C4854" t="s">
        <v>12625</v>
      </c>
      <c r="D4854" t="s">
        <v>326</v>
      </c>
      <c r="E4854" s="2" t="s">
        <v>231</v>
      </c>
      <c r="F4854" t="s">
        <v>13910</v>
      </c>
      <c r="G4854" s="2" t="s">
        <v>7613</v>
      </c>
      <c r="H4854" t="s">
        <v>13553</v>
      </c>
    </row>
    <row r="4855" spans="1:8" x14ac:dyDescent="0.15">
      <c r="A4855">
        <v>4879</v>
      </c>
      <c r="B4855" t="s">
        <v>2595</v>
      </c>
      <c r="C4855" t="s">
        <v>12626</v>
      </c>
      <c r="D4855" t="s">
        <v>326</v>
      </c>
      <c r="E4855" s="2" t="s">
        <v>231</v>
      </c>
      <c r="F4855" t="s">
        <v>13921</v>
      </c>
      <c r="G4855" s="2" t="s">
        <v>7805</v>
      </c>
      <c r="H4855" t="s">
        <v>13553</v>
      </c>
    </row>
    <row r="4856" spans="1:8" x14ac:dyDescent="0.15">
      <c r="A4856">
        <v>4880</v>
      </c>
      <c r="B4856" t="s">
        <v>2596</v>
      </c>
      <c r="C4856" t="s">
        <v>12627</v>
      </c>
      <c r="D4856" t="s">
        <v>326</v>
      </c>
      <c r="E4856" s="2" t="s">
        <v>231</v>
      </c>
      <c r="F4856" t="s">
        <v>13907</v>
      </c>
      <c r="G4856" s="2" t="s">
        <v>6773</v>
      </c>
      <c r="H4856" t="s">
        <v>13553</v>
      </c>
    </row>
    <row r="4857" spans="1:8" x14ac:dyDescent="0.15">
      <c r="A4857">
        <v>4881</v>
      </c>
      <c r="B4857" t="s">
        <v>2598</v>
      </c>
      <c r="C4857" t="s">
        <v>12628</v>
      </c>
      <c r="D4857" t="s">
        <v>326</v>
      </c>
      <c r="E4857" s="2" t="s">
        <v>231</v>
      </c>
      <c r="F4857" t="s">
        <v>13907</v>
      </c>
      <c r="G4857" s="2" t="s">
        <v>6336</v>
      </c>
      <c r="H4857" t="s">
        <v>13553</v>
      </c>
    </row>
    <row r="4858" spans="1:8" x14ac:dyDescent="0.15">
      <c r="A4858">
        <v>4882</v>
      </c>
      <c r="B4858" t="s">
        <v>2599</v>
      </c>
      <c r="C4858" t="s">
        <v>12629</v>
      </c>
      <c r="D4858" t="s">
        <v>326</v>
      </c>
      <c r="E4858" s="2" t="s">
        <v>231</v>
      </c>
      <c r="F4858" t="s">
        <v>13906</v>
      </c>
      <c r="G4858" s="2" t="s">
        <v>6777</v>
      </c>
      <c r="H4858" t="s">
        <v>13553</v>
      </c>
    </row>
    <row r="4859" spans="1:8" x14ac:dyDescent="0.15">
      <c r="A4859">
        <v>4883</v>
      </c>
      <c r="B4859" t="s">
        <v>3238</v>
      </c>
      <c r="C4859" t="s">
        <v>12630</v>
      </c>
      <c r="D4859" t="s">
        <v>326</v>
      </c>
      <c r="E4859" s="2" t="s">
        <v>231</v>
      </c>
      <c r="F4859" t="s">
        <v>13906</v>
      </c>
      <c r="G4859" s="2" t="s">
        <v>7003</v>
      </c>
      <c r="H4859" t="s">
        <v>13553</v>
      </c>
    </row>
    <row r="4860" spans="1:8" x14ac:dyDescent="0.15">
      <c r="A4860">
        <v>4884</v>
      </c>
      <c r="B4860" t="s">
        <v>2600</v>
      </c>
      <c r="C4860" t="s">
        <v>12631</v>
      </c>
      <c r="D4860" t="s">
        <v>326</v>
      </c>
      <c r="E4860" s="2" t="s">
        <v>231</v>
      </c>
      <c r="F4860" t="s">
        <v>13906</v>
      </c>
      <c r="G4860" s="2" t="s">
        <v>7585</v>
      </c>
      <c r="H4860" t="s">
        <v>13553</v>
      </c>
    </row>
    <row r="4861" spans="1:8" x14ac:dyDescent="0.15">
      <c r="A4861">
        <v>4885</v>
      </c>
      <c r="B4861" t="s">
        <v>3239</v>
      </c>
      <c r="C4861" t="s">
        <v>12632</v>
      </c>
      <c r="D4861" t="s">
        <v>326</v>
      </c>
      <c r="E4861" s="2" t="s">
        <v>231</v>
      </c>
      <c r="F4861" t="s">
        <v>13942</v>
      </c>
      <c r="G4861" s="2" t="s">
        <v>6921</v>
      </c>
      <c r="H4861" t="s">
        <v>13553</v>
      </c>
    </row>
    <row r="4862" spans="1:8" x14ac:dyDescent="0.15">
      <c r="A4862">
        <v>4886</v>
      </c>
      <c r="B4862" t="s">
        <v>1619</v>
      </c>
      <c r="C4862" t="s">
        <v>12633</v>
      </c>
      <c r="D4862" t="s">
        <v>326</v>
      </c>
      <c r="E4862" s="2" t="s">
        <v>232</v>
      </c>
      <c r="F4862" t="s">
        <v>13907</v>
      </c>
      <c r="G4862" s="2" t="s">
        <v>7145</v>
      </c>
      <c r="H4862" t="s">
        <v>13553</v>
      </c>
    </row>
    <row r="4863" spans="1:8" x14ac:dyDescent="0.15">
      <c r="A4863">
        <v>4887</v>
      </c>
      <c r="B4863" t="s">
        <v>3240</v>
      </c>
      <c r="C4863" t="s">
        <v>12634</v>
      </c>
      <c r="D4863" t="s">
        <v>326</v>
      </c>
      <c r="E4863" s="2" t="s">
        <v>231</v>
      </c>
      <c r="F4863" t="s">
        <v>13922</v>
      </c>
      <c r="G4863" s="2" t="s">
        <v>6934</v>
      </c>
      <c r="H4863" t="s">
        <v>13553</v>
      </c>
    </row>
    <row r="4864" spans="1:8" x14ac:dyDescent="0.15">
      <c r="A4864">
        <v>4888</v>
      </c>
      <c r="B4864" t="s">
        <v>1612</v>
      </c>
      <c r="C4864" t="s">
        <v>8222</v>
      </c>
      <c r="D4864" t="s">
        <v>326</v>
      </c>
      <c r="E4864" s="2" t="s">
        <v>232</v>
      </c>
      <c r="F4864" t="s">
        <v>13911</v>
      </c>
      <c r="G4864" s="2" t="s">
        <v>7433</v>
      </c>
      <c r="H4864" t="s">
        <v>13553</v>
      </c>
    </row>
    <row r="4865" spans="1:8" x14ac:dyDescent="0.15">
      <c r="A4865">
        <v>4889</v>
      </c>
      <c r="B4865" t="s">
        <v>1616</v>
      </c>
      <c r="C4865" t="s">
        <v>12635</v>
      </c>
      <c r="D4865" t="s">
        <v>326</v>
      </c>
      <c r="E4865" s="2" t="s">
        <v>232</v>
      </c>
      <c r="F4865" t="s">
        <v>13906</v>
      </c>
      <c r="G4865" s="2" t="s">
        <v>7599</v>
      </c>
      <c r="H4865" t="s">
        <v>13553</v>
      </c>
    </row>
    <row r="4866" spans="1:8" x14ac:dyDescent="0.15">
      <c r="A4866">
        <v>4890</v>
      </c>
      <c r="B4866" t="s">
        <v>2593</v>
      </c>
      <c r="C4866" t="s">
        <v>12636</v>
      </c>
      <c r="D4866" t="s">
        <v>326</v>
      </c>
      <c r="E4866" s="2" t="s">
        <v>232</v>
      </c>
      <c r="F4866" t="s">
        <v>13934</v>
      </c>
      <c r="G4866" s="2" t="s">
        <v>6248</v>
      </c>
      <c r="H4866" t="s">
        <v>13553</v>
      </c>
    </row>
    <row r="4867" spans="1:8" x14ac:dyDescent="0.15">
      <c r="A4867">
        <v>4891</v>
      </c>
      <c r="B4867" t="s">
        <v>2597</v>
      </c>
      <c r="C4867" t="s">
        <v>12637</v>
      </c>
      <c r="D4867" t="s">
        <v>326</v>
      </c>
      <c r="E4867" s="2" t="s">
        <v>231</v>
      </c>
      <c r="F4867" t="s">
        <v>13927</v>
      </c>
      <c r="G4867" s="2" t="s">
        <v>6776</v>
      </c>
      <c r="H4867" t="s">
        <v>13553</v>
      </c>
    </row>
    <row r="4868" spans="1:8" x14ac:dyDescent="0.15">
      <c r="A4868">
        <v>4892</v>
      </c>
      <c r="B4868" t="s">
        <v>4016</v>
      </c>
      <c r="C4868" t="s">
        <v>12638</v>
      </c>
      <c r="D4868" t="s">
        <v>326</v>
      </c>
      <c r="E4868" s="2" t="s">
        <v>230</v>
      </c>
      <c r="F4868" t="s">
        <v>13906</v>
      </c>
      <c r="G4868" s="2" t="s">
        <v>7061</v>
      </c>
      <c r="H4868" t="s">
        <v>13553</v>
      </c>
    </row>
    <row r="4869" spans="1:8" x14ac:dyDescent="0.15">
      <c r="A4869">
        <v>4893</v>
      </c>
      <c r="B4869" t="s">
        <v>4017</v>
      </c>
      <c r="C4869" t="s">
        <v>12639</v>
      </c>
      <c r="D4869" t="s">
        <v>326</v>
      </c>
      <c r="E4869" s="2" t="s">
        <v>230</v>
      </c>
      <c r="F4869" t="s">
        <v>13907</v>
      </c>
      <c r="G4869" s="2" t="s">
        <v>6866</v>
      </c>
      <c r="H4869" t="s">
        <v>13553</v>
      </c>
    </row>
    <row r="4870" spans="1:8" x14ac:dyDescent="0.15">
      <c r="A4870">
        <v>4894</v>
      </c>
      <c r="B4870" t="s">
        <v>4018</v>
      </c>
      <c r="C4870" t="s">
        <v>12640</v>
      </c>
      <c r="D4870" t="s">
        <v>326</v>
      </c>
      <c r="E4870" s="2" t="s">
        <v>230</v>
      </c>
      <c r="F4870" t="s">
        <v>13942</v>
      </c>
      <c r="G4870" s="2" t="s">
        <v>6737</v>
      </c>
      <c r="H4870" t="s">
        <v>13553</v>
      </c>
    </row>
    <row r="4871" spans="1:8" x14ac:dyDescent="0.15">
      <c r="A4871">
        <v>4895</v>
      </c>
      <c r="B4871" t="s">
        <v>4019</v>
      </c>
      <c r="C4871" t="s">
        <v>12641</v>
      </c>
      <c r="D4871" t="s">
        <v>326</v>
      </c>
      <c r="E4871" s="2" t="s">
        <v>230</v>
      </c>
      <c r="F4871" t="s">
        <v>13917</v>
      </c>
      <c r="G4871" s="2" t="s">
        <v>7559</v>
      </c>
      <c r="H4871" t="s">
        <v>13553</v>
      </c>
    </row>
    <row r="4872" spans="1:8" x14ac:dyDescent="0.15">
      <c r="A4872">
        <v>4896</v>
      </c>
      <c r="B4872" t="s">
        <v>4020</v>
      </c>
      <c r="C4872" t="s">
        <v>12642</v>
      </c>
      <c r="D4872" t="s">
        <v>326</v>
      </c>
      <c r="E4872" s="2" t="s">
        <v>231</v>
      </c>
      <c r="F4872" t="s">
        <v>13910</v>
      </c>
      <c r="G4872" s="2" t="s">
        <v>6728</v>
      </c>
      <c r="H4872" t="s">
        <v>13553</v>
      </c>
    </row>
    <row r="4873" spans="1:8" x14ac:dyDescent="0.15">
      <c r="A4873">
        <v>4897</v>
      </c>
      <c r="B4873" t="s">
        <v>5482</v>
      </c>
      <c r="C4873" t="s">
        <v>12643</v>
      </c>
      <c r="D4873" t="s">
        <v>326</v>
      </c>
      <c r="E4873" s="2" t="s">
        <v>230</v>
      </c>
      <c r="F4873" t="s">
        <v>13906</v>
      </c>
      <c r="G4873" s="2" t="s">
        <v>6898</v>
      </c>
      <c r="H4873" t="s">
        <v>13553</v>
      </c>
    </row>
    <row r="4874" spans="1:8" x14ac:dyDescent="0.15">
      <c r="A4874">
        <v>4898</v>
      </c>
      <c r="B4874" t="s">
        <v>5483</v>
      </c>
      <c r="C4874" t="s">
        <v>12644</v>
      </c>
      <c r="D4874" t="s">
        <v>326</v>
      </c>
      <c r="E4874" s="2" t="s">
        <v>230</v>
      </c>
      <c r="F4874" t="s">
        <v>13911</v>
      </c>
      <c r="G4874" s="2" t="s">
        <v>7498</v>
      </c>
      <c r="H4874" t="s">
        <v>13553</v>
      </c>
    </row>
    <row r="4875" spans="1:8" x14ac:dyDescent="0.15">
      <c r="A4875">
        <v>4899</v>
      </c>
      <c r="B4875" t="s">
        <v>5484</v>
      </c>
      <c r="C4875" t="s">
        <v>12645</v>
      </c>
      <c r="D4875" t="s">
        <v>326</v>
      </c>
      <c r="E4875" s="2" t="s">
        <v>230</v>
      </c>
      <c r="F4875" t="s">
        <v>13907</v>
      </c>
      <c r="G4875" s="2" t="s">
        <v>6301</v>
      </c>
      <c r="H4875" t="s">
        <v>13553</v>
      </c>
    </row>
    <row r="4876" spans="1:8" x14ac:dyDescent="0.15">
      <c r="A4876">
        <v>4900</v>
      </c>
      <c r="B4876" t="s">
        <v>5485</v>
      </c>
      <c r="C4876" t="s">
        <v>12646</v>
      </c>
      <c r="D4876" t="s">
        <v>326</v>
      </c>
      <c r="E4876" s="2" t="s">
        <v>230</v>
      </c>
      <c r="F4876" t="s">
        <v>13906</v>
      </c>
      <c r="G4876" s="2" t="s">
        <v>6465</v>
      </c>
      <c r="H4876" t="s">
        <v>13553</v>
      </c>
    </row>
    <row r="4877" spans="1:8" x14ac:dyDescent="0.15">
      <c r="A4877">
        <v>4901</v>
      </c>
      <c r="B4877" t="s">
        <v>5486</v>
      </c>
      <c r="C4877" t="s">
        <v>12647</v>
      </c>
      <c r="D4877" t="s">
        <v>326</v>
      </c>
      <c r="E4877" s="2" t="s">
        <v>230</v>
      </c>
      <c r="F4877" t="s">
        <v>13906</v>
      </c>
      <c r="G4877" s="2" t="s">
        <v>6555</v>
      </c>
      <c r="H4877" t="s">
        <v>13553</v>
      </c>
    </row>
    <row r="4878" spans="1:8" x14ac:dyDescent="0.15">
      <c r="A4878">
        <v>4902</v>
      </c>
      <c r="B4878" t="s">
        <v>5487</v>
      </c>
      <c r="C4878" t="s">
        <v>12648</v>
      </c>
      <c r="D4878" t="s">
        <v>326</v>
      </c>
      <c r="E4878" s="2" t="s">
        <v>230</v>
      </c>
      <c r="F4878" t="s">
        <v>13907</v>
      </c>
      <c r="G4878" s="2" t="s">
        <v>6592</v>
      </c>
      <c r="H4878" t="s">
        <v>13553</v>
      </c>
    </row>
    <row r="4879" spans="1:8" x14ac:dyDescent="0.15">
      <c r="A4879">
        <v>4903</v>
      </c>
      <c r="B4879" t="s">
        <v>5488</v>
      </c>
      <c r="C4879" t="s">
        <v>12649</v>
      </c>
      <c r="D4879" t="s">
        <v>326</v>
      </c>
      <c r="E4879" s="2" t="s">
        <v>230</v>
      </c>
      <c r="F4879" t="s">
        <v>13917</v>
      </c>
      <c r="G4879" s="2" t="s">
        <v>6744</v>
      </c>
      <c r="H4879" t="s">
        <v>13553</v>
      </c>
    </row>
    <row r="4880" spans="1:8" x14ac:dyDescent="0.15">
      <c r="A4880">
        <v>4904</v>
      </c>
      <c r="B4880" t="s">
        <v>5489</v>
      </c>
      <c r="C4880" t="s">
        <v>12650</v>
      </c>
      <c r="D4880" t="s">
        <v>326</v>
      </c>
      <c r="E4880" s="2" t="s">
        <v>230</v>
      </c>
      <c r="F4880" t="s">
        <v>13906</v>
      </c>
      <c r="G4880" s="2" t="s">
        <v>7065</v>
      </c>
      <c r="H4880" t="s">
        <v>13553</v>
      </c>
    </row>
    <row r="4881" spans="1:8" x14ac:dyDescent="0.15">
      <c r="A4881">
        <v>4905</v>
      </c>
      <c r="B4881" t="s">
        <v>1228</v>
      </c>
      <c r="C4881" t="s">
        <v>12651</v>
      </c>
      <c r="D4881" t="s">
        <v>340</v>
      </c>
      <c r="E4881" s="2" t="s">
        <v>232</v>
      </c>
      <c r="F4881" t="s">
        <v>13910</v>
      </c>
      <c r="G4881" s="2">
        <v>981208</v>
      </c>
      <c r="H4881" t="s">
        <v>13553</v>
      </c>
    </row>
    <row r="4882" spans="1:8" x14ac:dyDescent="0.15">
      <c r="A4882">
        <v>4906</v>
      </c>
      <c r="B4882" t="s">
        <v>1229</v>
      </c>
      <c r="C4882" t="s">
        <v>12652</v>
      </c>
      <c r="D4882" t="s">
        <v>340</v>
      </c>
      <c r="E4882" s="2" t="s">
        <v>232</v>
      </c>
      <c r="F4882" t="s">
        <v>13949</v>
      </c>
      <c r="G4882" s="2">
        <v>981116</v>
      </c>
      <c r="H4882" t="s">
        <v>13553</v>
      </c>
    </row>
    <row r="4883" spans="1:8" x14ac:dyDescent="0.15">
      <c r="A4883">
        <v>4907</v>
      </c>
      <c r="B4883" t="s">
        <v>1230</v>
      </c>
      <c r="C4883" t="s">
        <v>12653</v>
      </c>
      <c r="D4883" t="s">
        <v>340</v>
      </c>
      <c r="E4883" s="2" t="s">
        <v>232</v>
      </c>
      <c r="F4883" t="s">
        <v>13910</v>
      </c>
      <c r="G4883" s="2">
        <v>980512</v>
      </c>
      <c r="H4883" t="s">
        <v>13553</v>
      </c>
    </row>
    <row r="4884" spans="1:8" x14ac:dyDescent="0.15">
      <c r="A4884">
        <v>4908</v>
      </c>
      <c r="B4884" t="s">
        <v>1231</v>
      </c>
      <c r="C4884" t="s">
        <v>12654</v>
      </c>
      <c r="D4884" t="s">
        <v>340</v>
      </c>
      <c r="E4884" s="2" t="s">
        <v>232</v>
      </c>
      <c r="F4884" t="s">
        <v>13910</v>
      </c>
      <c r="G4884" s="2">
        <v>981212</v>
      </c>
      <c r="H4884" t="s">
        <v>13553</v>
      </c>
    </row>
    <row r="4885" spans="1:8" x14ac:dyDescent="0.15">
      <c r="A4885">
        <v>4909</v>
      </c>
      <c r="B4885" t="s">
        <v>1232</v>
      </c>
      <c r="C4885" t="s">
        <v>12655</v>
      </c>
      <c r="D4885" t="s">
        <v>340</v>
      </c>
      <c r="E4885" s="2" t="s">
        <v>232</v>
      </c>
      <c r="F4885" t="s">
        <v>13906</v>
      </c>
      <c r="G4885" s="2">
        <v>980525</v>
      </c>
      <c r="H4885" t="s">
        <v>13553</v>
      </c>
    </row>
    <row r="4886" spans="1:8" x14ac:dyDescent="0.15">
      <c r="A4886">
        <v>4910</v>
      </c>
      <c r="B4886" t="s">
        <v>1233</v>
      </c>
      <c r="C4886" t="s">
        <v>12656</v>
      </c>
      <c r="D4886" t="s">
        <v>340</v>
      </c>
      <c r="E4886" s="2" t="s">
        <v>232</v>
      </c>
      <c r="F4886" t="s">
        <v>13942</v>
      </c>
      <c r="G4886" s="2">
        <v>980601</v>
      </c>
      <c r="H4886" t="s">
        <v>13553</v>
      </c>
    </row>
    <row r="4887" spans="1:8" x14ac:dyDescent="0.15">
      <c r="A4887">
        <v>4911</v>
      </c>
      <c r="B4887" t="s">
        <v>1234</v>
      </c>
      <c r="C4887" t="s">
        <v>12657</v>
      </c>
      <c r="D4887" t="s">
        <v>340</v>
      </c>
      <c r="E4887" s="2" t="s">
        <v>232</v>
      </c>
      <c r="F4887" t="s">
        <v>13927</v>
      </c>
      <c r="G4887" s="2">
        <v>990112</v>
      </c>
      <c r="H4887" t="s">
        <v>13553</v>
      </c>
    </row>
    <row r="4888" spans="1:8" x14ac:dyDescent="0.15">
      <c r="A4888">
        <v>4912</v>
      </c>
      <c r="B4888" t="s">
        <v>1235</v>
      </c>
      <c r="C4888" t="s">
        <v>12658</v>
      </c>
      <c r="D4888" t="s">
        <v>340</v>
      </c>
      <c r="E4888" s="2" t="s">
        <v>232</v>
      </c>
      <c r="F4888" t="s">
        <v>13942</v>
      </c>
      <c r="G4888" s="2">
        <v>981205</v>
      </c>
      <c r="H4888" t="s">
        <v>13553</v>
      </c>
    </row>
    <row r="4889" spans="1:8" x14ac:dyDescent="0.15">
      <c r="A4889">
        <v>4913</v>
      </c>
      <c r="B4889" t="s">
        <v>1236</v>
      </c>
      <c r="C4889" t="s">
        <v>12659</v>
      </c>
      <c r="D4889" t="s">
        <v>340</v>
      </c>
      <c r="E4889" s="2" t="s">
        <v>232</v>
      </c>
      <c r="F4889" t="s">
        <v>13906</v>
      </c>
      <c r="G4889" s="2">
        <v>980517</v>
      </c>
      <c r="H4889" t="s">
        <v>13553</v>
      </c>
    </row>
    <row r="4890" spans="1:8" x14ac:dyDescent="0.15">
      <c r="A4890">
        <v>4914</v>
      </c>
      <c r="B4890" t="s">
        <v>1112</v>
      </c>
      <c r="C4890" t="s">
        <v>12660</v>
      </c>
      <c r="D4890" t="s">
        <v>340</v>
      </c>
      <c r="E4890" s="2" t="s">
        <v>232</v>
      </c>
      <c r="F4890" t="s">
        <v>13910</v>
      </c>
      <c r="G4890" s="2">
        <v>980602</v>
      </c>
      <c r="H4890" t="s">
        <v>13553</v>
      </c>
    </row>
    <row r="4891" spans="1:8" x14ac:dyDescent="0.15">
      <c r="A4891">
        <v>4915</v>
      </c>
      <c r="B4891" t="s">
        <v>1237</v>
      </c>
      <c r="C4891" t="s">
        <v>12661</v>
      </c>
      <c r="D4891" t="s">
        <v>340</v>
      </c>
      <c r="E4891" s="2" t="s">
        <v>232</v>
      </c>
      <c r="F4891" t="s">
        <v>13913</v>
      </c>
      <c r="G4891" s="2">
        <v>981119</v>
      </c>
      <c r="H4891" t="s">
        <v>13553</v>
      </c>
    </row>
    <row r="4892" spans="1:8" x14ac:dyDescent="0.15">
      <c r="A4892">
        <v>4916</v>
      </c>
      <c r="B4892" t="s">
        <v>1238</v>
      </c>
      <c r="C4892" t="s">
        <v>12662</v>
      </c>
      <c r="D4892" t="s">
        <v>340</v>
      </c>
      <c r="E4892" s="2" t="s">
        <v>232</v>
      </c>
      <c r="F4892" t="s">
        <v>13906</v>
      </c>
      <c r="G4892" s="2">
        <v>980629</v>
      </c>
      <c r="H4892" t="s">
        <v>13553</v>
      </c>
    </row>
    <row r="4893" spans="1:8" x14ac:dyDescent="0.15">
      <c r="A4893">
        <v>4917</v>
      </c>
      <c r="B4893" t="s">
        <v>1239</v>
      </c>
      <c r="C4893" t="s">
        <v>12663</v>
      </c>
      <c r="D4893" t="s">
        <v>340</v>
      </c>
      <c r="E4893" s="2" t="s">
        <v>232</v>
      </c>
      <c r="F4893" t="s">
        <v>13906</v>
      </c>
      <c r="G4893" s="2">
        <v>990327</v>
      </c>
      <c r="H4893" t="s">
        <v>13553</v>
      </c>
    </row>
    <row r="4894" spans="1:8" x14ac:dyDescent="0.15">
      <c r="A4894">
        <v>4918</v>
      </c>
      <c r="B4894" t="s">
        <v>1240</v>
      </c>
      <c r="C4894" t="s">
        <v>12664</v>
      </c>
      <c r="D4894" t="s">
        <v>340</v>
      </c>
      <c r="E4894" s="2" t="s">
        <v>232</v>
      </c>
      <c r="F4894" t="s">
        <v>27</v>
      </c>
      <c r="G4894" s="2">
        <v>980807</v>
      </c>
      <c r="H4894" t="s">
        <v>13553</v>
      </c>
    </row>
    <row r="4895" spans="1:8" x14ac:dyDescent="0.15">
      <c r="A4895">
        <v>4919</v>
      </c>
      <c r="B4895" t="s">
        <v>1241</v>
      </c>
      <c r="C4895" t="s">
        <v>12665</v>
      </c>
      <c r="D4895" t="s">
        <v>340</v>
      </c>
      <c r="E4895" s="2" t="s">
        <v>232</v>
      </c>
      <c r="F4895" t="s">
        <v>27</v>
      </c>
      <c r="G4895" s="2">
        <v>980914</v>
      </c>
      <c r="H4895" t="s">
        <v>13553</v>
      </c>
    </row>
    <row r="4896" spans="1:8" x14ac:dyDescent="0.15">
      <c r="A4896">
        <v>4920</v>
      </c>
      <c r="B4896" t="s">
        <v>1242</v>
      </c>
      <c r="C4896" t="s">
        <v>12666</v>
      </c>
      <c r="D4896" t="s">
        <v>340</v>
      </c>
      <c r="E4896" s="2" t="s">
        <v>232</v>
      </c>
      <c r="F4896" t="s">
        <v>13921</v>
      </c>
      <c r="G4896" s="2">
        <v>980621</v>
      </c>
      <c r="H4896" t="s">
        <v>13553</v>
      </c>
    </row>
    <row r="4897" spans="1:8" x14ac:dyDescent="0.15">
      <c r="A4897">
        <v>4921</v>
      </c>
      <c r="B4897" t="s">
        <v>1243</v>
      </c>
      <c r="C4897" t="s">
        <v>12667</v>
      </c>
      <c r="D4897" t="s">
        <v>340</v>
      </c>
      <c r="E4897" s="2" t="s">
        <v>232</v>
      </c>
      <c r="F4897" t="s">
        <v>13906</v>
      </c>
      <c r="G4897" s="2">
        <v>990221</v>
      </c>
      <c r="H4897" t="s">
        <v>13553</v>
      </c>
    </row>
    <row r="4898" spans="1:8" x14ac:dyDescent="0.15">
      <c r="A4898">
        <v>4922</v>
      </c>
      <c r="B4898" t="s">
        <v>1244</v>
      </c>
      <c r="C4898" t="s">
        <v>12668</v>
      </c>
      <c r="D4898" t="s">
        <v>340</v>
      </c>
      <c r="E4898" s="2" t="s">
        <v>232</v>
      </c>
      <c r="F4898" t="s">
        <v>13927</v>
      </c>
      <c r="G4898" s="2">
        <v>980901</v>
      </c>
      <c r="H4898" t="s">
        <v>13553</v>
      </c>
    </row>
    <row r="4899" spans="1:8" x14ac:dyDescent="0.15">
      <c r="A4899">
        <v>4923</v>
      </c>
      <c r="B4899" t="s">
        <v>1245</v>
      </c>
      <c r="C4899" t="s">
        <v>12669</v>
      </c>
      <c r="D4899" t="s">
        <v>340</v>
      </c>
      <c r="E4899" s="2" t="s">
        <v>232</v>
      </c>
      <c r="F4899" t="s">
        <v>13908</v>
      </c>
      <c r="G4899" s="2">
        <v>980513</v>
      </c>
      <c r="H4899" t="s">
        <v>13553</v>
      </c>
    </row>
    <row r="4900" spans="1:8" x14ac:dyDescent="0.15">
      <c r="A4900">
        <v>4924</v>
      </c>
      <c r="B4900" t="s">
        <v>1246</v>
      </c>
      <c r="C4900" t="s">
        <v>12670</v>
      </c>
      <c r="D4900" t="s">
        <v>340</v>
      </c>
      <c r="E4900" s="2" t="s">
        <v>232</v>
      </c>
      <c r="F4900" t="s">
        <v>13907</v>
      </c>
      <c r="G4900" s="2">
        <v>970528</v>
      </c>
      <c r="H4900" t="s">
        <v>13553</v>
      </c>
    </row>
    <row r="4901" spans="1:8" x14ac:dyDescent="0.15">
      <c r="A4901">
        <v>4925</v>
      </c>
      <c r="B4901" t="s">
        <v>1247</v>
      </c>
      <c r="C4901" t="s">
        <v>12671</v>
      </c>
      <c r="D4901" t="s">
        <v>340</v>
      </c>
      <c r="E4901" s="2" t="s">
        <v>232</v>
      </c>
      <c r="F4901" t="s">
        <v>13924</v>
      </c>
      <c r="G4901" s="2">
        <v>980501</v>
      </c>
      <c r="H4901" t="s">
        <v>13553</v>
      </c>
    </row>
    <row r="4902" spans="1:8" x14ac:dyDescent="0.15">
      <c r="A4902">
        <v>4926</v>
      </c>
      <c r="B4902" t="s">
        <v>1248</v>
      </c>
      <c r="C4902" t="s">
        <v>12672</v>
      </c>
      <c r="D4902" t="s">
        <v>340</v>
      </c>
      <c r="E4902" s="2" t="s">
        <v>232</v>
      </c>
      <c r="F4902" t="s">
        <v>13910</v>
      </c>
      <c r="G4902" s="2">
        <v>980719</v>
      </c>
      <c r="H4902" t="s">
        <v>13553</v>
      </c>
    </row>
    <row r="4903" spans="1:8" x14ac:dyDescent="0.15">
      <c r="A4903">
        <v>4927</v>
      </c>
      <c r="B4903" t="s">
        <v>1249</v>
      </c>
      <c r="C4903" t="s">
        <v>12673</v>
      </c>
      <c r="D4903" t="s">
        <v>340</v>
      </c>
      <c r="E4903" s="2" t="s">
        <v>232</v>
      </c>
      <c r="F4903" t="s">
        <v>13928</v>
      </c>
      <c r="G4903" s="2">
        <v>981201</v>
      </c>
      <c r="H4903" t="s">
        <v>13553</v>
      </c>
    </row>
    <row r="4904" spans="1:8" x14ac:dyDescent="0.15">
      <c r="A4904">
        <v>4928</v>
      </c>
      <c r="B4904" t="s">
        <v>1250</v>
      </c>
      <c r="C4904" t="s">
        <v>12674</v>
      </c>
      <c r="D4904" t="s">
        <v>340</v>
      </c>
      <c r="E4904" s="2" t="s">
        <v>232</v>
      </c>
      <c r="F4904" t="s">
        <v>13906</v>
      </c>
      <c r="G4904" s="2">
        <v>981213</v>
      </c>
      <c r="H4904" t="s">
        <v>13553</v>
      </c>
    </row>
    <row r="4905" spans="1:8" x14ac:dyDescent="0.15">
      <c r="A4905">
        <v>4929</v>
      </c>
      <c r="B4905" t="s">
        <v>5490</v>
      </c>
      <c r="C4905" t="s">
        <v>12675</v>
      </c>
      <c r="D4905" t="s">
        <v>340</v>
      </c>
      <c r="E4905" s="2" t="s">
        <v>232</v>
      </c>
      <c r="F4905" t="s">
        <v>13918</v>
      </c>
      <c r="G4905" s="2">
        <v>980916</v>
      </c>
      <c r="H4905" t="s">
        <v>13553</v>
      </c>
    </row>
    <row r="4906" spans="1:8" x14ac:dyDescent="0.15">
      <c r="A4906">
        <v>4930</v>
      </c>
      <c r="B4906" t="s">
        <v>1251</v>
      </c>
      <c r="C4906" t="s">
        <v>12676</v>
      </c>
      <c r="D4906" t="s">
        <v>340</v>
      </c>
      <c r="E4906" s="2" t="s">
        <v>232</v>
      </c>
      <c r="F4906" t="s">
        <v>13906</v>
      </c>
      <c r="G4906" s="2">
        <v>980417</v>
      </c>
      <c r="H4906" t="s">
        <v>13553</v>
      </c>
    </row>
    <row r="4907" spans="1:8" x14ac:dyDescent="0.15">
      <c r="A4907">
        <v>4931</v>
      </c>
      <c r="B4907" t="s">
        <v>1252</v>
      </c>
      <c r="C4907" t="s">
        <v>12677</v>
      </c>
      <c r="D4907" t="s">
        <v>340</v>
      </c>
      <c r="E4907" s="2" t="s">
        <v>232</v>
      </c>
      <c r="F4907" t="s">
        <v>13909</v>
      </c>
      <c r="G4907" s="2">
        <v>980717</v>
      </c>
      <c r="H4907" t="s">
        <v>13553</v>
      </c>
    </row>
    <row r="4908" spans="1:8" x14ac:dyDescent="0.15">
      <c r="A4908">
        <v>4932</v>
      </c>
      <c r="B4908" t="s">
        <v>1253</v>
      </c>
      <c r="C4908" t="s">
        <v>12678</v>
      </c>
      <c r="D4908" t="s">
        <v>340</v>
      </c>
      <c r="E4908" s="2" t="s">
        <v>232</v>
      </c>
      <c r="F4908" t="s">
        <v>13938</v>
      </c>
      <c r="G4908" s="2">
        <v>981118</v>
      </c>
      <c r="H4908" t="s">
        <v>13553</v>
      </c>
    </row>
    <row r="4909" spans="1:8" x14ac:dyDescent="0.15">
      <c r="A4909">
        <v>4933</v>
      </c>
      <c r="B4909" t="s">
        <v>1254</v>
      </c>
      <c r="C4909" t="s">
        <v>12679</v>
      </c>
      <c r="D4909" t="s">
        <v>340</v>
      </c>
      <c r="E4909" s="2" t="s">
        <v>232</v>
      </c>
      <c r="F4909" t="s">
        <v>13933</v>
      </c>
      <c r="G4909" s="2">
        <v>980424</v>
      </c>
      <c r="H4909" t="s">
        <v>13553</v>
      </c>
    </row>
    <row r="4910" spans="1:8" x14ac:dyDescent="0.15">
      <c r="A4910">
        <v>4934</v>
      </c>
      <c r="B4910" t="s">
        <v>1255</v>
      </c>
      <c r="C4910" t="s">
        <v>12680</v>
      </c>
      <c r="D4910" t="s">
        <v>340</v>
      </c>
      <c r="E4910" s="2" t="s">
        <v>232</v>
      </c>
      <c r="F4910" t="s">
        <v>13921</v>
      </c>
      <c r="G4910" s="2">
        <v>980930</v>
      </c>
      <c r="H4910" t="s">
        <v>13553</v>
      </c>
    </row>
    <row r="4911" spans="1:8" x14ac:dyDescent="0.15">
      <c r="A4911">
        <v>4935</v>
      </c>
      <c r="B4911" t="s">
        <v>1256</v>
      </c>
      <c r="C4911" t="s">
        <v>12681</v>
      </c>
      <c r="D4911" t="s">
        <v>340</v>
      </c>
      <c r="E4911" s="2" t="s">
        <v>232</v>
      </c>
      <c r="F4911" t="s">
        <v>13921</v>
      </c>
      <c r="G4911" s="2">
        <v>981211</v>
      </c>
      <c r="H4911" t="s">
        <v>13553</v>
      </c>
    </row>
    <row r="4912" spans="1:8" x14ac:dyDescent="0.15">
      <c r="A4912">
        <v>4936</v>
      </c>
      <c r="B4912" t="s">
        <v>1257</v>
      </c>
      <c r="C4912" t="s">
        <v>12682</v>
      </c>
      <c r="D4912" t="s">
        <v>340</v>
      </c>
      <c r="E4912" s="2" t="s">
        <v>232</v>
      </c>
      <c r="F4912" t="s">
        <v>13914</v>
      </c>
      <c r="G4912" s="2">
        <v>980918</v>
      </c>
      <c r="H4912" t="s">
        <v>13553</v>
      </c>
    </row>
    <row r="4913" spans="1:8" x14ac:dyDescent="0.15">
      <c r="A4913">
        <v>4937</v>
      </c>
      <c r="B4913" t="s">
        <v>1258</v>
      </c>
      <c r="C4913" t="s">
        <v>12683</v>
      </c>
      <c r="D4913" t="s">
        <v>340</v>
      </c>
      <c r="E4913" s="2" t="s">
        <v>232</v>
      </c>
      <c r="F4913" t="s">
        <v>13927</v>
      </c>
      <c r="G4913" s="2">
        <v>981123</v>
      </c>
      <c r="H4913" t="s">
        <v>13553</v>
      </c>
    </row>
    <row r="4914" spans="1:8" x14ac:dyDescent="0.15">
      <c r="A4914">
        <v>4938</v>
      </c>
      <c r="B4914" t="s">
        <v>1259</v>
      </c>
      <c r="C4914" t="s">
        <v>12684</v>
      </c>
      <c r="D4914" t="s">
        <v>340</v>
      </c>
      <c r="E4914" s="2" t="s">
        <v>232</v>
      </c>
      <c r="F4914" t="s">
        <v>13906</v>
      </c>
      <c r="G4914" s="2">
        <v>980731</v>
      </c>
      <c r="H4914" t="s">
        <v>13553</v>
      </c>
    </row>
    <row r="4915" spans="1:8" x14ac:dyDescent="0.15">
      <c r="A4915">
        <v>4939</v>
      </c>
      <c r="B4915" t="s">
        <v>1260</v>
      </c>
      <c r="C4915" t="s">
        <v>12685</v>
      </c>
      <c r="D4915" t="s">
        <v>340</v>
      </c>
      <c r="E4915" s="2" t="s">
        <v>232</v>
      </c>
      <c r="F4915" t="s">
        <v>13923</v>
      </c>
      <c r="G4915" s="2">
        <v>990120</v>
      </c>
      <c r="H4915" t="s">
        <v>13553</v>
      </c>
    </row>
    <row r="4916" spans="1:8" x14ac:dyDescent="0.15">
      <c r="A4916">
        <v>4940</v>
      </c>
      <c r="B4916" t="s">
        <v>1261</v>
      </c>
      <c r="C4916" t="s">
        <v>12686</v>
      </c>
      <c r="D4916" t="s">
        <v>340</v>
      </c>
      <c r="E4916" s="2" t="s">
        <v>232</v>
      </c>
      <c r="F4916" t="s">
        <v>13930</v>
      </c>
      <c r="G4916" s="2">
        <v>980715</v>
      </c>
      <c r="H4916" t="s">
        <v>13553</v>
      </c>
    </row>
    <row r="4917" spans="1:8" x14ac:dyDescent="0.15">
      <c r="A4917">
        <v>4941</v>
      </c>
      <c r="B4917" t="s">
        <v>1262</v>
      </c>
      <c r="C4917" t="s">
        <v>12687</v>
      </c>
      <c r="D4917" t="s">
        <v>340</v>
      </c>
      <c r="E4917" s="2" t="s">
        <v>232</v>
      </c>
      <c r="F4917" t="s">
        <v>13919</v>
      </c>
      <c r="G4917" s="2">
        <v>980506</v>
      </c>
      <c r="H4917" t="s">
        <v>13553</v>
      </c>
    </row>
    <row r="4918" spans="1:8" x14ac:dyDescent="0.15">
      <c r="A4918">
        <v>4942</v>
      </c>
      <c r="B4918" t="s">
        <v>1263</v>
      </c>
      <c r="C4918" t="s">
        <v>12688</v>
      </c>
      <c r="D4918" t="s">
        <v>340</v>
      </c>
      <c r="E4918" s="2" t="s">
        <v>232</v>
      </c>
      <c r="F4918" t="s">
        <v>13927</v>
      </c>
      <c r="G4918" s="2">
        <v>980820</v>
      </c>
      <c r="H4918" t="s">
        <v>13553</v>
      </c>
    </row>
    <row r="4919" spans="1:8" x14ac:dyDescent="0.15">
      <c r="A4919">
        <v>4943</v>
      </c>
      <c r="B4919" t="s">
        <v>1264</v>
      </c>
      <c r="C4919" t="s">
        <v>12689</v>
      </c>
      <c r="D4919" t="s">
        <v>340</v>
      </c>
      <c r="E4919" s="2" t="s">
        <v>232</v>
      </c>
      <c r="F4919" t="s">
        <v>13922</v>
      </c>
      <c r="G4919" s="2">
        <v>980901</v>
      </c>
      <c r="H4919" t="s">
        <v>13553</v>
      </c>
    </row>
    <row r="4920" spans="1:8" x14ac:dyDescent="0.15">
      <c r="A4920">
        <v>4944</v>
      </c>
      <c r="B4920" t="s">
        <v>1265</v>
      </c>
      <c r="C4920" t="s">
        <v>12690</v>
      </c>
      <c r="D4920" t="s">
        <v>340</v>
      </c>
      <c r="E4920" s="2" t="s">
        <v>232</v>
      </c>
      <c r="F4920" t="s">
        <v>13906</v>
      </c>
      <c r="G4920" s="2">
        <v>980830</v>
      </c>
      <c r="H4920" t="s">
        <v>13553</v>
      </c>
    </row>
    <row r="4921" spans="1:8" x14ac:dyDescent="0.15">
      <c r="A4921">
        <v>4945</v>
      </c>
      <c r="B4921" t="s">
        <v>1266</v>
      </c>
      <c r="C4921" t="s">
        <v>12691</v>
      </c>
      <c r="D4921" t="s">
        <v>340</v>
      </c>
      <c r="E4921" s="2" t="s">
        <v>232</v>
      </c>
      <c r="F4921" t="s">
        <v>13909</v>
      </c>
      <c r="G4921" s="2">
        <v>980728</v>
      </c>
      <c r="H4921" t="s">
        <v>13553</v>
      </c>
    </row>
    <row r="4922" spans="1:8" x14ac:dyDescent="0.15">
      <c r="A4922">
        <v>4946</v>
      </c>
      <c r="B4922" t="s">
        <v>1267</v>
      </c>
      <c r="C4922" t="s">
        <v>12692</v>
      </c>
      <c r="D4922" t="s">
        <v>340</v>
      </c>
      <c r="E4922" s="2" t="s">
        <v>232</v>
      </c>
      <c r="F4922" t="s">
        <v>13910</v>
      </c>
      <c r="G4922" s="2">
        <v>980619</v>
      </c>
      <c r="H4922" t="s">
        <v>13553</v>
      </c>
    </row>
    <row r="4923" spans="1:8" x14ac:dyDescent="0.15">
      <c r="A4923">
        <v>4947</v>
      </c>
      <c r="B4923" t="s">
        <v>1268</v>
      </c>
      <c r="C4923" t="s">
        <v>12693</v>
      </c>
      <c r="D4923" t="s">
        <v>340</v>
      </c>
      <c r="E4923" s="2" t="s">
        <v>232</v>
      </c>
      <c r="F4923" t="s">
        <v>13925</v>
      </c>
      <c r="G4923" s="2">
        <v>980526</v>
      </c>
      <c r="H4923" t="s">
        <v>13553</v>
      </c>
    </row>
    <row r="4924" spans="1:8" x14ac:dyDescent="0.15">
      <c r="A4924">
        <v>4948</v>
      </c>
      <c r="B4924" t="s">
        <v>1269</v>
      </c>
      <c r="C4924" t="s">
        <v>12694</v>
      </c>
      <c r="D4924" t="s">
        <v>340</v>
      </c>
      <c r="E4924" s="2" t="s">
        <v>232</v>
      </c>
      <c r="F4924" t="s">
        <v>13917</v>
      </c>
      <c r="G4924" s="2">
        <v>990213</v>
      </c>
      <c r="H4924" t="s">
        <v>13553</v>
      </c>
    </row>
    <row r="4925" spans="1:8" x14ac:dyDescent="0.15">
      <c r="A4925">
        <v>4949</v>
      </c>
      <c r="B4925" t="s">
        <v>2366</v>
      </c>
      <c r="C4925" t="s">
        <v>12695</v>
      </c>
      <c r="D4925" t="s">
        <v>340</v>
      </c>
      <c r="E4925" s="2" t="s">
        <v>231</v>
      </c>
      <c r="F4925" t="s">
        <v>13907</v>
      </c>
      <c r="G4925" s="2">
        <v>990609</v>
      </c>
      <c r="H4925" t="s">
        <v>13553</v>
      </c>
    </row>
    <row r="4926" spans="1:8" x14ac:dyDescent="0.15">
      <c r="A4926">
        <v>4950</v>
      </c>
      <c r="B4926" t="s">
        <v>2367</v>
      </c>
      <c r="C4926" t="s">
        <v>12696</v>
      </c>
      <c r="D4926" t="s">
        <v>340</v>
      </c>
      <c r="E4926" s="2" t="s">
        <v>231</v>
      </c>
      <c r="F4926" t="s">
        <v>13907</v>
      </c>
      <c r="G4926" s="2" t="s">
        <v>6955</v>
      </c>
      <c r="H4926" t="s">
        <v>13553</v>
      </c>
    </row>
    <row r="4927" spans="1:8" x14ac:dyDescent="0.15">
      <c r="A4927">
        <v>4951</v>
      </c>
      <c r="B4927" t="s">
        <v>2368</v>
      </c>
      <c r="C4927" t="s">
        <v>12697</v>
      </c>
      <c r="D4927" t="s">
        <v>340</v>
      </c>
      <c r="E4927" s="2" t="s">
        <v>231</v>
      </c>
      <c r="F4927" t="s">
        <v>13907</v>
      </c>
      <c r="G4927" s="2">
        <v>990723</v>
      </c>
      <c r="H4927" t="s">
        <v>13553</v>
      </c>
    </row>
    <row r="4928" spans="1:8" x14ac:dyDescent="0.15">
      <c r="A4928">
        <v>4952</v>
      </c>
      <c r="B4928" t="s">
        <v>5491</v>
      </c>
      <c r="C4928" t="s">
        <v>12698</v>
      </c>
      <c r="D4928" t="s">
        <v>340</v>
      </c>
      <c r="E4928" s="2" t="s">
        <v>231</v>
      </c>
      <c r="F4928" t="s">
        <v>13932</v>
      </c>
      <c r="G4928" s="2">
        <v>990606</v>
      </c>
      <c r="H4928" t="s">
        <v>13553</v>
      </c>
    </row>
    <row r="4929" spans="1:8" x14ac:dyDescent="0.15">
      <c r="A4929">
        <v>4953</v>
      </c>
      <c r="B4929" t="s">
        <v>2719</v>
      </c>
      <c r="C4929" t="s">
        <v>12699</v>
      </c>
      <c r="D4929" t="s">
        <v>340</v>
      </c>
      <c r="E4929" s="2" t="s">
        <v>231</v>
      </c>
      <c r="F4929" t="s">
        <v>13907</v>
      </c>
      <c r="G4929" s="2" t="s">
        <v>6395</v>
      </c>
      <c r="H4929" t="s">
        <v>13553</v>
      </c>
    </row>
    <row r="4930" spans="1:8" x14ac:dyDescent="0.15">
      <c r="A4930">
        <v>4954</v>
      </c>
      <c r="B4930" t="s">
        <v>2721</v>
      </c>
      <c r="C4930" t="s">
        <v>12700</v>
      </c>
      <c r="D4930" t="s">
        <v>340</v>
      </c>
      <c r="E4930" s="2" t="s">
        <v>231</v>
      </c>
      <c r="F4930" t="s">
        <v>13917</v>
      </c>
      <c r="G4930" s="2">
        <v>990619</v>
      </c>
      <c r="H4930" t="s">
        <v>13553</v>
      </c>
    </row>
    <row r="4931" spans="1:8" x14ac:dyDescent="0.15">
      <c r="A4931">
        <v>4955</v>
      </c>
      <c r="B4931" t="s">
        <v>2369</v>
      </c>
      <c r="C4931" t="s">
        <v>12701</v>
      </c>
      <c r="D4931" t="s">
        <v>340</v>
      </c>
      <c r="E4931" s="2" t="s">
        <v>231</v>
      </c>
      <c r="F4931" t="s">
        <v>13934</v>
      </c>
      <c r="G4931" s="2">
        <v>991227</v>
      </c>
      <c r="H4931" t="s">
        <v>13553</v>
      </c>
    </row>
    <row r="4932" spans="1:8" x14ac:dyDescent="0.15">
      <c r="A4932">
        <v>4956</v>
      </c>
      <c r="B4932" t="s">
        <v>2370</v>
      </c>
      <c r="C4932" t="s">
        <v>12702</v>
      </c>
      <c r="D4932" t="s">
        <v>340</v>
      </c>
      <c r="E4932" s="2" t="s">
        <v>231</v>
      </c>
      <c r="F4932" t="s">
        <v>13906</v>
      </c>
      <c r="G4932" s="2">
        <v>990430</v>
      </c>
      <c r="H4932" t="s">
        <v>13553</v>
      </c>
    </row>
    <row r="4933" spans="1:8" x14ac:dyDescent="0.15">
      <c r="A4933">
        <v>4957</v>
      </c>
      <c r="B4933" t="s">
        <v>2371</v>
      </c>
      <c r="C4933" t="s">
        <v>12703</v>
      </c>
      <c r="D4933" t="s">
        <v>340</v>
      </c>
      <c r="E4933" s="2" t="s">
        <v>231</v>
      </c>
      <c r="F4933" t="s">
        <v>13908</v>
      </c>
      <c r="G4933" s="2">
        <v>991009</v>
      </c>
      <c r="H4933" t="s">
        <v>13553</v>
      </c>
    </row>
    <row r="4934" spans="1:8" x14ac:dyDescent="0.15">
      <c r="A4934">
        <v>4958</v>
      </c>
      <c r="B4934" t="s">
        <v>2372</v>
      </c>
      <c r="C4934" t="s">
        <v>12704</v>
      </c>
      <c r="D4934" t="s">
        <v>340</v>
      </c>
      <c r="E4934" s="2" t="s">
        <v>231</v>
      </c>
      <c r="F4934" t="s">
        <v>13908</v>
      </c>
      <c r="G4934" s="2">
        <v>991208</v>
      </c>
      <c r="H4934" t="s">
        <v>13553</v>
      </c>
    </row>
    <row r="4935" spans="1:8" x14ac:dyDescent="0.15">
      <c r="A4935">
        <v>4959</v>
      </c>
      <c r="B4935" t="s">
        <v>2185</v>
      </c>
      <c r="C4935" t="s">
        <v>12705</v>
      </c>
      <c r="D4935" t="s">
        <v>340</v>
      </c>
      <c r="E4935" s="2" t="s">
        <v>231</v>
      </c>
      <c r="F4935" t="s">
        <v>13910</v>
      </c>
      <c r="G4935" s="2">
        <v>990524</v>
      </c>
      <c r="H4935" t="s">
        <v>13553</v>
      </c>
    </row>
    <row r="4936" spans="1:8" x14ac:dyDescent="0.15">
      <c r="A4936">
        <v>4960</v>
      </c>
      <c r="B4936" t="s">
        <v>2373</v>
      </c>
      <c r="C4936" t="s">
        <v>12706</v>
      </c>
      <c r="D4936" t="s">
        <v>340</v>
      </c>
      <c r="E4936" s="2" t="s">
        <v>231</v>
      </c>
      <c r="F4936" t="s">
        <v>13907</v>
      </c>
      <c r="G4936" s="2" t="s">
        <v>6672</v>
      </c>
      <c r="H4936" t="s">
        <v>13553</v>
      </c>
    </row>
    <row r="4937" spans="1:8" x14ac:dyDescent="0.15">
      <c r="A4937">
        <v>4961</v>
      </c>
      <c r="B4937" t="s">
        <v>2374</v>
      </c>
      <c r="C4937" t="s">
        <v>12707</v>
      </c>
      <c r="D4937" t="s">
        <v>340</v>
      </c>
      <c r="E4937" s="2" t="s">
        <v>231</v>
      </c>
      <c r="F4937" t="s">
        <v>13917</v>
      </c>
      <c r="G4937" s="2">
        <v>990421</v>
      </c>
      <c r="H4937" t="s">
        <v>13553</v>
      </c>
    </row>
    <row r="4938" spans="1:8" x14ac:dyDescent="0.15">
      <c r="A4938">
        <v>4962</v>
      </c>
      <c r="B4938" t="s">
        <v>2375</v>
      </c>
      <c r="C4938" t="s">
        <v>12708</v>
      </c>
      <c r="D4938" t="s">
        <v>340</v>
      </c>
      <c r="E4938" s="2" t="s">
        <v>231</v>
      </c>
      <c r="F4938" t="s">
        <v>13907</v>
      </c>
      <c r="G4938" s="2" t="s">
        <v>6809</v>
      </c>
      <c r="H4938" t="s">
        <v>13553</v>
      </c>
    </row>
    <row r="4939" spans="1:8" x14ac:dyDescent="0.15">
      <c r="A4939">
        <v>4963</v>
      </c>
      <c r="B4939" t="s">
        <v>5492</v>
      </c>
      <c r="C4939" t="s">
        <v>12709</v>
      </c>
      <c r="D4939" t="s">
        <v>340</v>
      </c>
      <c r="E4939" s="2" t="s">
        <v>231</v>
      </c>
      <c r="F4939" t="s">
        <v>13906</v>
      </c>
      <c r="G4939" s="2" t="s">
        <v>6280</v>
      </c>
      <c r="H4939" t="s">
        <v>13553</v>
      </c>
    </row>
    <row r="4940" spans="1:8" x14ac:dyDescent="0.15">
      <c r="A4940">
        <v>4964</v>
      </c>
      <c r="B4940" t="s">
        <v>2376</v>
      </c>
      <c r="C4940" t="s">
        <v>12710</v>
      </c>
      <c r="D4940" t="s">
        <v>340</v>
      </c>
      <c r="E4940" s="2" t="s">
        <v>231</v>
      </c>
      <c r="F4940" t="s">
        <v>27</v>
      </c>
      <c r="G4940" s="2">
        <v>990804</v>
      </c>
      <c r="H4940" t="s">
        <v>13553</v>
      </c>
    </row>
    <row r="4941" spans="1:8" x14ac:dyDescent="0.15">
      <c r="A4941">
        <v>4965</v>
      </c>
      <c r="B4941" t="s">
        <v>2377</v>
      </c>
      <c r="C4941" t="s">
        <v>12711</v>
      </c>
      <c r="D4941" t="s">
        <v>340</v>
      </c>
      <c r="E4941" s="2" t="s">
        <v>231</v>
      </c>
      <c r="F4941" t="s">
        <v>13951</v>
      </c>
      <c r="G4941" s="2">
        <v>981213</v>
      </c>
      <c r="H4941" t="s">
        <v>13553</v>
      </c>
    </row>
    <row r="4942" spans="1:8" x14ac:dyDescent="0.15">
      <c r="A4942">
        <v>4966</v>
      </c>
      <c r="B4942" t="s">
        <v>2378</v>
      </c>
      <c r="C4942" t="s">
        <v>12712</v>
      </c>
      <c r="D4942" t="s">
        <v>340</v>
      </c>
      <c r="E4942" s="2" t="s">
        <v>231</v>
      </c>
      <c r="F4942" t="s">
        <v>13906</v>
      </c>
      <c r="G4942" s="2" t="s">
        <v>7482</v>
      </c>
      <c r="H4942" t="s">
        <v>13553</v>
      </c>
    </row>
    <row r="4943" spans="1:8" x14ac:dyDescent="0.15">
      <c r="A4943">
        <v>4967</v>
      </c>
      <c r="B4943" t="s">
        <v>2379</v>
      </c>
      <c r="C4943" t="s">
        <v>12713</v>
      </c>
      <c r="D4943" t="s">
        <v>340</v>
      </c>
      <c r="E4943" s="2" t="s">
        <v>231</v>
      </c>
      <c r="F4943" t="s">
        <v>13918</v>
      </c>
      <c r="G4943" s="2">
        <v>990112</v>
      </c>
      <c r="H4943" t="s">
        <v>13553</v>
      </c>
    </row>
    <row r="4944" spans="1:8" x14ac:dyDescent="0.15">
      <c r="A4944">
        <v>4968</v>
      </c>
      <c r="B4944" t="s">
        <v>2380</v>
      </c>
      <c r="C4944" t="s">
        <v>12714</v>
      </c>
      <c r="D4944" t="s">
        <v>340</v>
      </c>
      <c r="E4944" s="2" t="s">
        <v>231</v>
      </c>
      <c r="F4944" t="s">
        <v>13927</v>
      </c>
      <c r="G4944" s="2" t="s">
        <v>7674</v>
      </c>
      <c r="H4944" t="s">
        <v>13553</v>
      </c>
    </row>
    <row r="4945" spans="1:8" x14ac:dyDescent="0.15">
      <c r="A4945">
        <v>4969</v>
      </c>
      <c r="B4945" t="s">
        <v>2188</v>
      </c>
      <c r="C4945" t="s">
        <v>12715</v>
      </c>
      <c r="D4945" t="s">
        <v>340</v>
      </c>
      <c r="E4945" s="2" t="s">
        <v>231</v>
      </c>
      <c r="F4945" t="s">
        <v>13918</v>
      </c>
      <c r="G4945" s="2">
        <v>990615</v>
      </c>
      <c r="H4945" t="s">
        <v>13553</v>
      </c>
    </row>
    <row r="4946" spans="1:8" x14ac:dyDescent="0.15">
      <c r="A4946">
        <v>4970</v>
      </c>
      <c r="B4946" t="s">
        <v>2381</v>
      </c>
      <c r="C4946" t="s">
        <v>12716</v>
      </c>
      <c r="D4946" t="s">
        <v>340</v>
      </c>
      <c r="E4946" s="2" t="s">
        <v>231</v>
      </c>
      <c r="F4946" t="s">
        <v>27</v>
      </c>
      <c r="G4946" s="2">
        <v>990929</v>
      </c>
      <c r="H4946" t="s">
        <v>13553</v>
      </c>
    </row>
    <row r="4947" spans="1:8" x14ac:dyDescent="0.15">
      <c r="A4947">
        <v>4971</v>
      </c>
      <c r="B4947" t="s">
        <v>2382</v>
      </c>
      <c r="C4947" t="s">
        <v>12717</v>
      </c>
      <c r="D4947" t="s">
        <v>340</v>
      </c>
      <c r="E4947" s="2" t="s">
        <v>231</v>
      </c>
      <c r="F4947" t="s">
        <v>13907</v>
      </c>
      <c r="G4947" s="2">
        <v>990423</v>
      </c>
      <c r="H4947" t="s">
        <v>13553</v>
      </c>
    </row>
    <row r="4948" spans="1:8" x14ac:dyDescent="0.15">
      <c r="A4948">
        <v>4972</v>
      </c>
      <c r="B4948" t="s">
        <v>2383</v>
      </c>
      <c r="C4948" t="s">
        <v>12718</v>
      </c>
      <c r="D4948" t="s">
        <v>340</v>
      </c>
      <c r="E4948" s="2" t="s">
        <v>231</v>
      </c>
      <c r="F4948" t="s">
        <v>27</v>
      </c>
      <c r="G4948" s="2">
        <v>981225</v>
      </c>
      <c r="H4948" t="s">
        <v>13553</v>
      </c>
    </row>
    <row r="4949" spans="1:8" x14ac:dyDescent="0.15">
      <c r="A4949">
        <v>4973</v>
      </c>
      <c r="B4949" t="s">
        <v>2384</v>
      </c>
      <c r="C4949" t="s">
        <v>12719</v>
      </c>
      <c r="D4949" t="s">
        <v>340</v>
      </c>
      <c r="E4949" s="2" t="s">
        <v>231</v>
      </c>
      <c r="F4949" t="s">
        <v>13914</v>
      </c>
      <c r="G4949" s="2">
        <v>990430</v>
      </c>
      <c r="H4949" t="s">
        <v>13553</v>
      </c>
    </row>
    <row r="4950" spans="1:8" x14ac:dyDescent="0.15">
      <c r="A4950">
        <v>4974</v>
      </c>
      <c r="B4950" t="s">
        <v>2385</v>
      </c>
      <c r="C4950" t="s">
        <v>12720</v>
      </c>
      <c r="D4950" t="s">
        <v>340</v>
      </c>
      <c r="E4950" s="2" t="s">
        <v>231</v>
      </c>
      <c r="F4950" t="s">
        <v>13917</v>
      </c>
      <c r="G4950" s="2">
        <v>990717</v>
      </c>
      <c r="H4950" t="s">
        <v>13553</v>
      </c>
    </row>
    <row r="4951" spans="1:8" x14ac:dyDescent="0.15">
      <c r="A4951">
        <v>4975</v>
      </c>
      <c r="B4951" t="s">
        <v>2386</v>
      </c>
      <c r="C4951" t="s">
        <v>12721</v>
      </c>
      <c r="D4951" t="s">
        <v>340</v>
      </c>
      <c r="E4951" s="2" t="s">
        <v>231</v>
      </c>
      <c r="F4951" t="s">
        <v>13907</v>
      </c>
      <c r="G4951" s="2">
        <v>981019</v>
      </c>
      <c r="H4951" t="s">
        <v>13553</v>
      </c>
    </row>
    <row r="4952" spans="1:8" x14ac:dyDescent="0.15">
      <c r="A4952">
        <v>4976</v>
      </c>
      <c r="B4952" t="s">
        <v>2387</v>
      </c>
      <c r="C4952" t="s">
        <v>12722</v>
      </c>
      <c r="D4952" t="s">
        <v>340</v>
      </c>
      <c r="E4952" s="2" t="s">
        <v>231</v>
      </c>
      <c r="F4952" t="s">
        <v>13921</v>
      </c>
      <c r="G4952" s="2" t="s">
        <v>6635</v>
      </c>
      <c r="H4952" t="s">
        <v>13553</v>
      </c>
    </row>
    <row r="4953" spans="1:8" x14ac:dyDescent="0.15">
      <c r="A4953">
        <v>4977</v>
      </c>
      <c r="B4953" t="s">
        <v>2388</v>
      </c>
      <c r="C4953" t="s">
        <v>12723</v>
      </c>
      <c r="D4953" t="s">
        <v>340</v>
      </c>
      <c r="E4953" s="2" t="s">
        <v>231</v>
      </c>
      <c r="F4953" t="s">
        <v>13917</v>
      </c>
      <c r="G4953" s="2" t="s">
        <v>6406</v>
      </c>
      <c r="H4953" t="s">
        <v>13553</v>
      </c>
    </row>
    <row r="4954" spans="1:8" x14ac:dyDescent="0.15">
      <c r="A4954">
        <v>4978</v>
      </c>
      <c r="B4954" t="s">
        <v>2189</v>
      </c>
      <c r="C4954" t="s">
        <v>12724</v>
      </c>
      <c r="D4954" t="s">
        <v>340</v>
      </c>
      <c r="E4954" s="2" t="s">
        <v>231</v>
      </c>
      <c r="F4954" t="s">
        <v>13908</v>
      </c>
      <c r="G4954" s="2">
        <v>990716</v>
      </c>
      <c r="H4954" t="s">
        <v>13553</v>
      </c>
    </row>
    <row r="4955" spans="1:8" x14ac:dyDescent="0.15">
      <c r="A4955">
        <v>4979</v>
      </c>
      <c r="B4955" t="s">
        <v>2389</v>
      </c>
      <c r="C4955" t="s">
        <v>12725</v>
      </c>
      <c r="D4955" t="s">
        <v>340</v>
      </c>
      <c r="E4955" s="2" t="s">
        <v>231</v>
      </c>
      <c r="F4955" t="s">
        <v>13923</v>
      </c>
      <c r="G4955" s="2">
        <v>990413</v>
      </c>
      <c r="H4955" t="s">
        <v>13553</v>
      </c>
    </row>
    <row r="4956" spans="1:8" x14ac:dyDescent="0.15">
      <c r="A4956">
        <v>4980</v>
      </c>
      <c r="B4956" t="s">
        <v>2390</v>
      </c>
      <c r="C4956" t="s">
        <v>12726</v>
      </c>
      <c r="D4956" t="s">
        <v>340</v>
      </c>
      <c r="E4956" s="2" t="s">
        <v>231</v>
      </c>
      <c r="F4956" t="s">
        <v>13942</v>
      </c>
      <c r="G4956" s="2">
        <v>990819</v>
      </c>
      <c r="H4956" t="s">
        <v>13553</v>
      </c>
    </row>
    <row r="4957" spans="1:8" x14ac:dyDescent="0.15">
      <c r="A4957">
        <v>4981</v>
      </c>
      <c r="B4957" t="s">
        <v>2391</v>
      </c>
      <c r="C4957" t="s">
        <v>12727</v>
      </c>
      <c r="D4957" t="s">
        <v>340</v>
      </c>
      <c r="E4957" s="2" t="s">
        <v>231</v>
      </c>
      <c r="F4957" t="s">
        <v>13910</v>
      </c>
      <c r="G4957" s="2">
        <v>991230</v>
      </c>
      <c r="H4957" t="s">
        <v>13553</v>
      </c>
    </row>
    <row r="4958" spans="1:8" x14ac:dyDescent="0.15">
      <c r="A4958">
        <v>4982</v>
      </c>
      <c r="B4958" t="s">
        <v>2392</v>
      </c>
      <c r="C4958" t="s">
        <v>12728</v>
      </c>
      <c r="D4958" t="s">
        <v>340</v>
      </c>
      <c r="E4958" s="2" t="s">
        <v>231</v>
      </c>
      <c r="F4958" t="s">
        <v>13917</v>
      </c>
      <c r="G4958" s="2">
        <v>990706</v>
      </c>
      <c r="H4958" t="s">
        <v>13553</v>
      </c>
    </row>
    <row r="4959" spans="1:8" x14ac:dyDescent="0.15">
      <c r="A4959">
        <v>4983</v>
      </c>
      <c r="B4959" t="s">
        <v>2393</v>
      </c>
      <c r="C4959" t="s">
        <v>12729</v>
      </c>
      <c r="D4959" t="s">
        <v>340</v>
      </c>
      <c r="E4959" s="2" t="s">
        <v>231</v>
      </c>
      <c r="F4959" t="s">
        <v>13914</v>
      </c>
      <c r="G4959" s="2">
        <v>990605</v>
      </c>
      <c r="H4959" t="s">
        <v>13553</v>
      </c>
    </row>
    <row r="4960" spans="1:8" x14ac:dyDescent="0.15">
      <c r="A4960">
        <v>4984</v>
      </c>
      <c r="B4960" t="s">
        <v>2394</v>
      </c>
      <c r="C4960" t="s">
        <v>12730</v>
      </c>
      <c r="D4960" t="s">
        <v>340</v>
      </c>
      <c r="E4960" s="2" t="s">
        <v>231</v>
      </c>
      <c r="F4960" t="s">
        <v>13909</v>
      </c>
      <c r="G4960" s="2">
        <v>990810</v>
      </c>
      <c r="H4960" t="s">
        <v>13553</v>
      </c>
    </row>
    <row r="4961" spans="1:8" x14ac:dyDescent="0.15">
      <c r="A4961">
        <v>4985</v>
      </c>
      <c r="B4961" t="s">
        <v>2395</v>
      </c>
      <c r="C4961" t="s">
        <v>12731</v>
      </c>
      <c r="D4961" t="s">
        <v>340</v>
      </c>
      <c r="E4961" s="2" t="s">
        <v>231</v>
      </c>
      <c r="F4961" t="s">
        <v>13906</v>
      </c>
      <c r="G4961" s="2">
        <v>990402</v>
      </c>
      <c r="H4961" t="s">
        <v>13553</v>
      </c>
    </row>
    <row r="4962" spans="1:8" x14ac:dyDescent="0.15">
      <c r="A4962">
        <v>4986</v>
      </c>
      <c r="B4962" t="s">
        <v>2396</v>
      </c>
      <c r="C4962" t="s">
        <v>12732</v>
      </c>
      <c r="D4962" t="s">
        <v>340</v>
      </c>
      <c r="E4962" s="2" t="s">
        <v>231</v>
      </c>
      <c r="F4962" t="s">
        <v>13942</v>
      </c>
      <c r="G4962" s="2">
        <v>991115</v>
      </c>
      <c r="H4962" t="s">
        <v>13553</v>
      </c>
    </row>
    <row r="4963" spans="1:8" x14ac:dyDescent="0.15">
      <c r="A4963">
        <v>4987</v>
      </c>
      <c r="B4963" t="s">
        <v>2397</v>
      </c>
      <c r="C4963" t="s">
        <v>12733</v>
      </c>
      <c r="D4963" t="s">
        <v>340</v>
      </c>
      <c r="E4963" s="2" t="s">
        <v>231</v>
      </c>
      <c r="F4963" t="s">
        <v>13909</v>
      </c>
      <c r="G4963" s="2">
        <v>990717</v>
      </c>
      <c r="H4963" t="s">
        <v>13553</v>
      </c>
    </row>
    <row r="4964" spans="1:8" x14ac:dyDescent="0.15">
      <c r="A4964">
        <v>4988</v>
      </c>
      <c r="B4964" t="s">
        <v>2187</v>
      </c>
      <c r="C4964" t="s">
        <v>12734</v>
      </c>
      <c r="D4964" t="s">
        <v>340</v>
      </c>
      <c r="E4964" s="2" t="s">
        <v>231</v>
      </c>
      <c r="F4964" t="s">
        <v>13932</v>
      </c>
      <c r="G4964" s="2">
        <v>990925</v>
      </c>
      <c r="H4964" t="s">
        <v>13553</v>
      </c>
    </row>
    <row r="4965" spans="1:8" x14ac:dyDescent="0.15">
      <c r="A4965">
        <v>4989</v>
      </c>
      <c r="B4965" t="s">
        <v>2398</v>
      </c>
      <c r="C4965" t="s">
        <v>12735</v>
      </c>
      <c r="D4965" t="s">
        <v>340</v>
      </c>
      <c r="E4965" s="2" t="s">
        <v>231</v>
      </c>
      <c r="F4965" t="s">
        <v>27</v>
      </c>
      <c r="G4965" s="2" t="s">
        <v>7767</v>
      </c>
      <c r="H4965" t="s">
        <v>13553</v>
      </c>
    </row>
    <row r="4966" spans="1:8" x14ac:dyDescent="0.15">
      <c r="A4966">
        <v>4990</v>
      </c>
      <c r="B4966" t="s">
        <v>2186</v>
      </c>
      <c r="C4966" t="s">
        <v>12736</v>
      </c>
      <c r="D4966" t="s">
        <v>340</v>
      </c>
      <c r="E4966" s="2" t="s">
        <v>231</v>
      </c>
      <c r="F4966" t="s">
        <v>13932</v>
      </c>
      <c r="G4966" s="2">
        <v>990814</v>
      </c>
      <c r="H4966" t="s">
        <v>13553</v>
      </c>
    </row>
    <row r="4967" spans="1:8" x14ac:dyDescent="0.15">
      <c r="A4967">
        <v>4991</v>
      </c>
      <c r="B4967" t="s">
        <v>2399</v>
      </c>
      <c r="C4967" t="s">
        <v>12737</v>
      </c>
      <c r="D4967" t="s">
        <v>340</v>
      </c>
      <c r="E4967" s="2" t="s">
        <v>231</v>
      </c>
      <c r="F4967" t="s">
        <v>13929</v>
      </c>
      <c r="G4967" s="2">
        <v>990805</v>
      </c>
      <c r="H4967" t="s">
        <v>13553</v>
      </c>
    </row>
    <row r="4968" spans="1:8" x14ac:dyDescent="0.15">
      <c r="A4968">
        <v>4992</v>
      </c>
      <c r="B4968" t="s">
        <v>2400</v>
      </c>
      <c r="C4968" t="s">
        <v>12738</v>
      </c>
      <c r="D4968" t="s">
        <v>340</v>
      </c>
      <c r="E4968" s="2" t="s">
        <v>231</v>
      </c>
      <c r="F4968" t="s">
        <v>13924</v>
      </c>
      <c r="G4968" s="2">
        <v>990706</v>
      </c>
      <c r="H4968" t="s">
        <v>13553</v>
      </c>
    </row>
    <row r="4969" spans="1:8" x14ac:dyDescent="0.15">
      <c r="A4969">
        <v>4993</v>
      </c>
      <c r="B4969" t="s">
        <v>2401</v>
      </c>
      <c r="C4969" t="s">
        <v>12739</v>
      </c>
      <c r="D4969" t="s">
        <v>340</v>
      </c>
      <c r="E4969" s="2" t="s">
        <v>231</v>
      </c>
      <c r="F4969" t="s">
        <v>13940</v>
      </c>
      <c r="G4969" s="2">
        <v>990518</v>
      </c>
      <c r="H4969" t="s">
        <v>13553</v>
      </c>
    </row>
    <row r="4970" spans="1:8" x14ac:dyDescent="0.15">
      <c r="A4970">
        <v>4994</v>
      </c>
      <c r="B4970" t="s">
        <v>2402</v>
      </c>
      <c r="C4970" t="s">
        <v>12740</v>
      </c>
      <c r="D4970" t="s">
        <v>340</v>
      </c>
      <c r="E4970" s="2" t="s">
        <v>231</v>
      </c>
      <c r="F4970" t="s">
        <v>13926</v>
      </c>
      <c r="G4970" s="2">
        <v>991125</v>
      </c>
      <c r="H4970" t="s">
        <v>13553</v>
      </c>
    </row>
    <row r="4971" spans="1:8" x14ac:dyDescent="0.15">
      <c r="A4971">
        <v>4995</v>
      </c>
      <c r="B4971" t="s">
        <v>2403</v>
      </c>
      <c r="C4971" t="s">
        <v>12741</v>
      </c>
      <c r="D4971" t="s">
        <v>340</v>
      </c>
      <c r="E4971" s="2" t="s">
        <v>231</v>
      </c>
      <c r="F4971" t="s">
        <v>13926</v>
      </c>
      <c r="G4971" s="2">
        <v>991125</v>
      </c>
      <c r="H4971" t="s">
        <v>13553</v>
      </c>
    </row>
    <row r="4972" spans="1:8" x14ac:dyDescent="0.15">
      <c r="A4972">
        <v>4996</v>
      </c>
      <c r="B4972" t="s">
        <v>5493</v>
      </c>
      <c r="C4972" t="s">
        <v>12742</v>
      </c>
      <c r="D4972" t="s">
        <v>340</v>
      </c>
      <c r="E4972" s="2" t="s">
        <v>230</v>
      </c>
      <c r="F4972" t="s">
        <v>13907</v>
      </c>
      <c r="G4972" s="2" t="s">
        <v>6505</v>
      </c>
      <c r="H4972" t="s">
        <v>13553</v>
      </c>
    </row>
    <row r="4973" spans="1:8" x14ac:dyDescent="0.15">
      <c r="A4973">
        <v>4997</v>
      </c>
      <c r="B4973" t="s">
        <v>3656</v>
      </c>
      <c r="C4973" t="s">
        <v>12743</v>
      </c>
      <c r="D4973" t="s">
        <v>340</v>
      </c>
      <c r="E4973" s="2" t="s">
        <v>230</v>
      </c>
      <c r="F4973" t="s">
        <v>13907</v>
      </c>
      <c r="G4973" s="2" t="s">
        <v>6312</v>
      </c>
      <c r="H4973" t="s">
        <v>13553</v>
      </c>
    </row>
    <row r="4974" spans="1:8" x14ac:dyDescent="0.15">
      <c r="A4974">
        <v>4998</v>
      </c>
      <c r="B4974" t="s">
        <v>3657</v>
      </c>
      <c r="C4974" t="s">
        <v>12744</v>
      </c>
      <c r="D4974" t="s">
        <v>340</v>
      </c>
      <c r="E4974" s="2" t="s">
        <v>230</v>
      </c>
      <c r="F4974" t="s">
        <v>13910</v>
      </c>
      <c r="G4974" s="2" t="s">
        <v>7806</v>
      </c>
      <c r="H4974" t="s">
        <v>13553</v>
      </c>
    </row>
    <row r="4975" spans="1:8" x14ac:dyDescent="0.15">
      <c r="A4975">
        <v>4999</v>
      </c>
      <c r="B4975" t="s">
        <v>3658</v>
      </c>
      <c r="C4975" t="s">
        <v>12745</v>
      </c>
      <c r="D4975" t="s">
        <v>340</v>
      </c>
      <c r="E4975" s="2" t="s">
        <v>230</v>
      </c>
      <c r="F4975" t="s">
        <v>13921</v>
      </c>
      <c r="G4975" s="2">
        <v>990902</v>
      </c>
      <c r="H4975" t="s">
        <v>13553</v>
      </c>
    </row>
    <row r="4976" spans="1:8" x14ac:dyDescent="0.15">
      <c r="A4976">
        <v>5000</v>
      </c>
      <c r="B4976" t="s">
        <v>3659</v>
      </c>
      <c r="C4976" t="s">
        <v>12746</v>
      </c>
      <c r="D4976" t="s">
        <v>340</v>
      </c>
      <c r="E4976" s="2" t="s">
        <v>230</v>
      </c>
      <c r="F4976" t="s">
        <v>13918</v>
      </c>
      <c r="G4976" s="2" t="s">
        <v>6696</v>
      </c>
      <c r="H4976" t="s">
        <v>13553</v>
      </c>
    </row>
    <row r="4977" spans="1:8" x14ac:dyDescent="0.15">
      <c r="A4977">
        <v>5001</v>
      </c>
      <c r="B4977" t="s">
        <v>5494</v>
      </c>
      <c r="C4977" t="s">
        <v>12747</v>
      </c>
      <c r="D4977" t="s">
        <v>340</v>
      </c>
      <c r="E4977" s="2" t="s">
        <v>230</v>
      </c>
      <c r="F4977" t="s">
        <v>13942</v>
      </c>
      <c r="G4977" s="2" t="s">
        <v>6640</v>
      </c>
      <c r="H4977" t="s">
        <v>13553</v>
      </c>
    </row>
    <row r="4978" spans="1:8" x14ac:dyDescent="0.15">
      <c r="A4978">
        <v>5002</v>
      </c>
      <c r="B4978" t="s">
        <v>5495</v>
      </c>
      <c r="C4978" t="s">
        <v>12748</v>
      </c>
      <c r="D4978" t="s">
        <v>340</v>
      </c>
      <c r="E4978" s="2" t="s">
        <v>230</v>
      </c>
      <c r="F4978" t="s">
        <v>13934</v>
      </c>
      <c r="G4978" s="2" t="s">
        <v>6433</v>
      </c>
      <c r="H4978" t="s">
        <v>13553</v>
      </c>
    </row>
    <row r="4979" spans="1:8" x14ac:dyDescent="0.15">
      <c r="A4979">
        <v>5003</v>
      </c>
      <c r="B4979" t="s">
        <v>3660</v>
      </c>
      <c r="C4979" t="s">
        <v>12749</v>
      </c>
      <c r="D4979" t="s">
        <v>340</v>
      </c>
      <c r="E4979" s="2" t="s">
        <v>230</v>
      </c>
      <c r="F4979" t="s">
        <v>13944</v>
      </c>
      <c r="G4979" s="2" t="s">
        <v>6648</v>
      </c>
      <c r="H4979" t="s">
        <v>13553</v>
      </c>
    </row>
    <row r="4980" spans="1:8" x14ac:dyDescent="0.15">
      <c r="A4980">
        <v>5004</v>
      </c>
      <c r="B4980" t="s">
        <v>3661</v>
      </c>
      <c r="C4980" t="s">
        <v>12750</v>
      </c>
      <c r="D4980" t="s">
        <v>340</v>
      </c>
      <c r="E4980" s="2" t="s">
        <v>230</v>
      </c>
      <c r="F4980" t="s">
        <v>13945</v>
      </c>
      <c r="G4980" s="2" t="s">
        <v>7284</v>
      </c>
      <c r="H4980" t="s">
        <v>13553</v>
      </c>
    </row>
    <row r="4981" spans="1:8" x14ac:dyDescent="0.15">
      <c r="A4981">
        <v>5005</v>
      </c>
      <c r="B4981" t="s">
        <v>3662</v>
      </c>
      <c r="C4981" t="s">
        <v>12751</v>
      </c>
      <c r="D4981" t="s">
        <v>340</v>
      </c>
      <c r="E4981" s="2" t="s">
        <v>230</v>
      </c>
      <c r="F4981" t="s">
        <v>13910</v>
      </c>
      <c r="G4981" s="2" t="s">
        <v>7411</v>
      </c>
      <c r="H4981" t="s">
        <v>13553</v>
      </c>
    </row>
    <row r="4982" spans="1:8" x14ac:dyDescent="0.15">
      <c r="A4982">
        <v>5006</v>
      </c>
      <c r="B4982" t="s">
        <v>5496</v>
      </c>
      <c r="C4982" t="s">
        <v>12752</v>
      </c>
      <c r="D4982" t="s">
        <v>340</v>
      </c>
      <c r="E4982" s="2" t="s">
        <v>230</v>
      </c>
      <c r="F4982" t="s">
        <v>13907</v>
      </c>
      <c r="G4982" s="2" t="s">
        <v>7625</v>
      </c>
      <c r="H4982" t="s">
        <v>13553</v>
      </c>
    </row>
    <row r="4983" spans="1:8" x14ac:dyDescent="0.15">
      <c r="A4983">
        <v>5007</v>
      </c>
      <c r="B4983" t="s">
        <v>3681</v>
      </c>
      <c r="C4983" t="s">
        <v>12753</v>
      </c>
      <c r="D4983" t="s">
        <v>340</v>
      </c>
      <c r="E4983" s="2" t="s">
        <v>230</v>
      </c>
      <c r="F4983" t="s">
        <v>13907</v>
      </c>
      <c r="G4983" s="2" t="s">
        <v>6648</v>
      </c>
      <c r="H4983" t="s">
        <v>13553</v>
      </c>
    </row>
    <row r="4984" spans="1:8" x14ac:dyDescent="0.15">
      <c r="A4984">
        <v>5008</v>
      </c>
      <c r="B4984" t="s">
        <v>5497</v>
      </c>
      <c r="C4984" t="s">
        <v>12754</v>
      </c>
      <c r="D4984" t="s">
        <v>340</v>
      </c>
      <c r="E4984" s="2" t="s">
        <v>230</v>
      </c>
      <c r="F4984" t="s">
        <v>13943</v>
      </c>
      <c r="G4984" s="2" t="s">
        <v>6646</v>
      </c>
      <c r="H4984" t="s">
        <v>13553</v>
      </c>
    </row>
    <row r="4985" spans="1:8" x14ac:dyDescent="0.15">
      <c r="A4985">
        <v>5009</v>
      </c>
      <c r="B4985" t="s">
        <v>5498</v>
      </c>
      <c r="C4985" t="s">
        <v>12755</v>
      </c>
      <c r="D4985" t="s">
        <v>340</v>
      </c>
      <c r="E4985" s="2" t="s">
        <v>230</v>
      </c>
      <c r="F4985" t="s">
        <v>13944</v>
      </c>
      <c r="G4985" s="2" t="s">
        <v>7381</v>
      </c>
      <c r="H4985" t="s">
        <v>13553</v>
      </c>
    </row>
    <row r="4986" spans="1:8" x14ac:dyDescent="0.15">
      <c r="A4986">
        <v>5010</v>
      </c>
      <c r="B4986" t="s">
        <v>5499</v>
      </c>
      <c r="C4986" t="s">
        <v>12756</v>
      </c>
      <c r="D4986" t="s">
        <v>340</v>
      </c>
      <c r="E4986" s="2" t="s">
        <v>230</v>
      </c>
      <c r="F4986" t="s">
        <v>13934</v>
      </c>
      <c r="G4986" s="2" t="s">
        <v>7064</v>
      </c>
      <c r="H4986" t="s">
        <v>13553</v>
      </c>
    </row>
    <row r="4987" spans="1:8" x14ac:dyDescent="0.15">
      <c r="A4987">
        <v>5011</v>
      </c>
      <c r="B4987" t="s">
        <v>3663</v>
      </c>
      <c r="C4987" t="s">
        <v>12757</v>
      </c>
      <c r="D4987" t="s">
        <v>340</v>
      </c>
      <c r="E4987" s="2" t="s">
        <v>230</v>
      </c>
      <c r="F4987" t="s">
        <v>13932</v>
      </c>
      <c r="G4987" s="2" t="s">
        <v>6786</v>
      </c>
      <c r="H4987" t="s">
        <v>13553</v>
      </c>
    </row>
    <row r="4988" spans="1:8" x14ac:dyDescent="0.15">
      <c r="A4988">
        <v>5012</v>
      </c>
      <c r="B4988" t="s">
        <v>5500</v>
      </c>
      <c r="C4988" t="s">
        <v>12758</v>
      </c>
      <c r="D4988" t="s">
        <v>340</v>
      </c>
      <c r="E4988" s="2" t="s">
        <v>230</v>
      </c>
      <c r="F4988" t="s">
        <v>13907</v>
      </c>
      <c r="G4988" s="2" t="s">
        <v>6352</v>
      </c>
      <c r="H4988" t="s">
        <v>13553</v>
      </c>
    </row>
    <row r="4989" spans="1:8" x14ac:dyDescent="0.15">
      <c r="A4989">
        <v>5013</v>
      </c>
      <c r="B4989" t="s">
        <v>5501</v>
      </c>
      <c r="C4989" t="s">
        <v>12759</v>
      </c>
      <c r="D4989" t="s">
        <v>340</v>
      </c>
      <c r="E4989" s="2" t="s">
        <v>230</v>
      </c>
      <c r="F4989" t="s">
        <v>13919</v>
      </c>
      <c r="G4989" s="2" t="s">
        <v>7062</v>
      </c>
      <c r="H4989" t="s">
        <v>13553</v>
      </c>
    </row>
    <row r="4990" spans="1:8" x14ac:dyDescent="0.15">
      <c r="A4990">
        <v>5014</v>
      </c>
      <c r="B4990" t="s">
        <v>5502</v>
      </c>
      <c r="C4990" t="s">
        <v>12760</v>
      </c>
      <c r="D4990" t="s">
        <v>340</v>
      </c>
      <c r="E4990" s="2" t="s">
        <v>230</v>
      </c>
      <c r="F4990" t="s">
        <v>13921</v>
      </c>
      <c r="G4990" s="2" t="s">
        <v>7122</v>
      </c>
      <c r="H4990" t="s">
        <v>13553</v>
      </c>
    </row>
    <row r="4991" spans="1:8" x14ac:dyDescent="0.15">
      <c r="A4991">
        <v>5015</v>
      </c>
      <c r="B4991" t="s">
        <v>5503</v>
      </c>
      <c r="C4991" t="s">
        <v>12761</v>
      </c>
      <c r="D4991" t="s">
        <v>340</v>
      </c>
      <c r="E4991" s="2" t="s">
        <v>230</v>
      </c>
      <c r="F4991" t="s">
        <v>13911</v>
      </c>
      <c r="G4991" s="2" t="s">
        <v>7060</v>
      </c>
      <c r="H4991" t="s">
        <v>13553</v>
      </c>
    </row>
    <row r="4992" spans="1:8" x14ac:dyDescent="0.15">
      <c r="A4992">
        <v>5016</v>
      </c>
      <c r="B4992" t="s">
        <v>5504</v>
      </c>
      <c r="C4992" t="s">
        <v>12762</v>
      </c>
      <c r="D4992" t="s">
        <v>340</v>
      </c>
      <c r="E4992" s="2" t="s">
        <v>230</v>
      </c>
      <c r="F4992" t="s">
        <v>13907</v>
      </c>
      <c r="G4992" s="2" t="s">
        <v>7572</v>
      </c>
      <c r="H4992" t="s">
        <v>13553</v>
      </c>
    </row>
    <row r="4993" spans="1:8" x14ac:dyDescent="0.15">
      <c r="A4993">
        <v>5017</v>
      </c>
      <c r="B4993" t="s">
        <v>5505</v>
      </c>
      <c r="C4993" t="s">
        <v>12763</v>
      </c>
      <c r="D4993" t="s">
        <v>340</v>
      </c>
      <c r="E4993" s="2" t="s">
        <v>230</v>
      </c>
      <c r="F4993" t="s">
        <v>13907</v>
      </c>
      <c r="G4993" s="2" t="s">
        <v>7572</v>
      </c>
      <c r="H4993" t="s">
        <v>13553</v>
      </c>
    </row>
    <row r="4994" spans="1:8" x14ac:dyDescent="0.15">
      <c r="A4994">
        <v>5018</v>
      </c>
      <c r="B4994" t="s">
        <v>5506</v>
      </c>
      <c r="C4994" t="s">
        <v>12764</v>
      </c>
      <c r="D4994" t="s">
        <v>340</v>
      </c>
      <c r="E4994" s="2" t="s">
        <v>230</v>
      </c>
      <c r="F4994" t="s">
        <v>13940</v>
      </c>
      <c r="G4994" s="2" t="s">
        <v>6310</v>
      </c>
      <c r="H4994" t="s">
        <v>13553</v>
      </c>
    </row>
    <row r="4995" spans="1:8" x14ac:dyDescent="0.15">
      <c r="A4995">
        <v>5019</v>
      </c>
      <c r="B4995" t="s">
        <v>5507</v>
      </c>
      <c r="C4995" t="s">
        <v>12765</v>
      </c>
      <c r="D4995" t="s">
        <v>340</v>
      </c>
      <c r="E4995" s="2" t="s">
        <v>230</v>
      </c>
      <c r="F4995" t="s">
        <v>13907</v>
      </c>
      <c r="G4995" s="2" t="s">
        <v>7197</v>
      </c>
      <c r="H4995" t="s">
        <v>13553</v>
      </c>
    </row>
    <row r="4996" spans="1:8" x14ac:dyDescent="0.15">
      <c r="A4996">
        <v>5020</v>
      </c>
      <c r="B4996" t="s">
        <v>5508</v>
      </c>
      <c r="C4996" t="s">
        <v>12766</v>
      </c>
      <c r="D4996" t="s">
        <v>340</v>
      </c>
      <c r="E4996" s="2" t="s">
        <v>230</v>
      </c>
      <c r="F4996" t="s">
        <v>13914</v>
      </c>
      <c r="G4996" s="2" t="s">
        <v>6564</v>
      </c>
      <c r="H4996" t="s">
        <v>13553</v>
      </c>
    </row>
    <row r="4997" spans="1:8" x14ac:dyDescent="0.15">
      <c r="A4997">
        <v>5021</v>
      </c>
      <c r="B4997" t="s">
        <v>3664</v>
      </c>
      <c r="C4997" t="s">
        <v>12767</v>
      </c>
      <c r="D4997" t="s">
        <v>340</v>
      </c>
      <c r="E4997" s="2" t="s">
        <v>230</v>
      </c>
      <c r="F4997" t="s">
        <v>13910</v>
      </c>
      <c r="G4997" s="2" t="s">
        <v>7066</v>
      </c>
      <c r="H4997" t="s">
        <v>13553</v>
      </c>
    </row>
    <row r="4998" spans="1:8" x14ac:dyDescent="0.15">
      <c r="A4998">
        <v>5022</v>
      </c>
      <c r="B4998" t="s">
        <v>3665</v>
      </c>
      <c r="C4998" t="s">
        <v>12768</v>
      </c>
      <c r="D4998" t="s">
        <v>340</v>
      </c>
      <c r="E4998" s="2" t="s">
        <v>230</v>
      </c>
      <c r="F4998" t="s">
        <v>13907</v>
      </c>
      <c r="G4998" s="2" t="s">
        <v>6643</v>
      </c>
      <c r="H4998" t="s">
        <v>13553</v>
      </c>
    </row>
    <row r="4999" spans="1:8" x14ac:dyDescent="0.15">
      <c r="A4999">
        <v>5023</v>
      </c>
      <c r="B4999" t="s">
        <v>5509</v>
      </c>
      <c r="C4999" t="s">
        <v>12769</v>
      </c>
      <c r="D4999" t="s">
        <v>340</v>
      </c>
      <c r="E4999" s="2" t="s">
        <v>230</v>
      </c>
      <c r="F4999" t="s">
        <v>13930</v>
      </c>
      <c r="G4999" s="2" t="s">
        <v>6697</v>
      </c>
      <c r="H4999" t="s">
        <v>13553</v>
      </c>
    </row>
    <row r="5000" spans="1:8" x14ac:dyDescent="0.15">
      <c r="A5000">
        <v>5024</v>
      </c>
      <c r="B5000" t="s">
        <v>5510</v>
      </c>
      <c r="C5000" t="s">
        <v>12770</v>
      </c>
      <c r="D5000" t="s">
        <v>340</v>
      </c>
      <c r="E5000" s="2" t="s">
        <v>230</v>
      </c>
      <c r="F5000" t="s">
        <v>13907</v>
      </c>
      <c r="G5000" s="2" t="s">
        <v>7371</v>
      </c>
      <c r="H5000" t="s">
        <v>13553</v>
      </c>
    </row>
    <row r="5001" spans="1:8" x14ac:dyDescent="0.15">
      <c r="A5001">
        <v>5025</v>
      </c>
      <c r="B5001" t="s">
        <v>3666</v>
      </c>
      <c r="C5001" t="s">
        <v>12771</v>
      </c>
      <c r="D5001" t="s">
        <v>340</v>
      </c>
      <c r="E5001" s="2" t="s">
        <v>230</v>
      </c>
      <c r="F5001" t="s">
        <v>13924</v>
      </c>
      <c r="G5001" s="2" t="s">
        <v>6871</v>
      </c>
      <c r="H5001" t="s">
        <v>13553</v>
      </c>
    </row>
    <row r="5002" spans="1:8" x14ac:dyDescent="0.15">
      <c r="A5002">
        <v>5026</v>
      </c>
      <c r="B5002" t="s">
        <v>3667</v>
      </c>
      <c r="C5002" t="s">
        <v>12772</v>
      </c>
      <c r="D5002" t="s">
        <v>340</v>
      </c>
      <c r="E5002" s="2" t="s">
        <v>230</v>
      </c>
      <c r="F5002" t="s">
        <v>13917</v>
      </c>
      <c r="G5002" s="2" t="s">
        <v>6699</v>
      </c>
      <c r="H5002" t="s">
        <v>13553</v>
      </c>
    </row>
    <row r="5003" spans="1:8" x14ac:dyDescent="0.15">
      <c r="A5003">
        <v>5027</v>
      </c>
      <c r="B5003" t="s">
        <v>3668</v>
      </c>
      <c r="C5003" t="s">
        <v>12773</v>
      </c>
      <c r="D5003" t="s">
        <v>340</v>
      </c>
      <c r="E5003" s="2" t="s">
        <v>230</v>
      </c>
      <c r="F5003" t="s">
        <v>13942</v>
      </c>
      <c r="G5003" s="2" t="s">
        <v>7180</v>
      </c>
      <c r="H5003" t="s">
        <v>13553</v>
      </c>
    </row>
    <row r="5004" spans="1:8" x14ac:dyDescent="0.15">
      <c r="A5004">
        <v>5028</v>
      </c>
      <c r="B5004" t="s">
        <v>3669</v>
      </c>
      <c r="C5004" t="s">
        <v>12774</v>
      </c>
      <c r="D5004" t="s">
        <v>340</v>
      </c>
      <c r="E5004" s="2" t="s">
        <v>230</v>
      </c>
      <c r="F5004" t="s">
        <v>13950</v>
      </c>
      <c r="G5004" s="2" t="s">
        <v>6844</v>
      </c>
      <c r="H5004" t="s">
        <v>13553</v>
      </c>
    </row>
    <row r="5005" spans="1:8" x14ac:dyDescent="0.15">
      <c r="A5005">
        <v>5029</v>
      </c>
      <c r="B5005" t="s">
        <v>5511</v>
      </c>
      <c r="C5005" t="s">
        <v>12775</v>
      </c>
      <c r="D5005" t="s">
        <v>340</v>
      </c>
      <c r="E5005" s="2" t="s">
        <v>230</v>
      </c>
      <c r="F5005" t="s">
        <v>13910</v>
      </c>
      <c r="G5005" s="2" t="s">
        <v>6644</v>
      </c>
      <c r="H5005" t="s">
        <v>13553</v>
      </c>
    </row>
    <row r="5006" spans="1:8" x14ac:dyDescent="0.15">
      <c r="A5006">
        <v>5030</v>
      </c>
      <c r="B5006" t="s">
        <v>3670</v>
      </c>
      <c r="C5006" t="s">
        <v>12776</v>
      </c>
      <c r="D5006" t="s">
        <v>340</v>
      </c>
      <c r="E5006" s="2" t="s">
        <v>230</v>
      </c>
      <c r="F5006" t="s">
        <v>13940</v>
      </c>
      <c r="G5006" s="2" t="s">
        <v>6553</v>
      </c>
      <c r="H5006" t="s">
        <v>13553</v>
      </c>
    </row>
    <row r="5007" spans="1:8" x14ac:dyDescent="0.15">
      <c r="A5007">
        <v>5031</v>
      </c>
      <c r="B5007" t="s">
        <v>3671</v>
      </c>
      <c r="C5007" t="s">
        <v>12777</v>
      </c>
      <c r="D5007" t="s">
        <v>340</v>
      </c>
      <c r="E5007" s="2" t="s">
        <v>230</v>
      </c>
      <c r="F5007" t="s">
        <v>13920</v>
      </c>
      <c r="G5007" s="2" t="s">
        <v>6345</v>
      </c>
      <c r="H5007" t="s">
        <v>13553</v>
      </c>
    </row>
    <row r="5008" spans="1:8" x14ac:dyDescent="0.15">
      <c r="A5008">
        <v>5032</v>
      </c>
      <c r="B5008" t="s">
        <v>3672</v>
      </c>
      <c r="C5008" t="s">
        <v>12778</v>
      </c>
      <c r="D5008" t="s">
        <v>340</v>
      </c>
      <c r="E5008" s="2" t="s">
        <v>230</v>
      </c>
      <c r="F5008" t="s">
        <v>13906</v>
      </c>
      <c r="G5008" s="2" t="s">
        <v>7054</v>
      </c>
      <c r="H5008" t="s">
        <v>13553</v>
      </c>
    </row>
    <row r="5009" spans="1:8" x14ac:dyDescent="0.15">
      <c r="A5009">
        <v>5033</v>
      </c>
      <c r="B5009" t="s">
        <v>3673</v>
      </c>
      <c r="C5009" t="s">
        <v>12779</v>
      </c>
      <c r="D5009" t="s">
        <v>340</v>
      </c>
      <c r="E5009" s="2" t="s">
        <v>230</v>
      </c>
      <c r="F5009" t="s">
        <v>13910</v>
      </c>
      <c r="G5009" s="2" t="s">
        <v>7238</v>
      </c>
      <c r="H5009" t="s">
        <v>13553</v>
      </c>
    </row>
    <row r="5010" spans="1:8" x14ac:dyDescent="0.15">
      <c r="A5010">
        <v>5034</v>
      </c>
      <c r="B5010" t="s">
        <v>5512</v>
      </c>
      <c r="C5010" t="s">
        <v>12780</v>
      </c>
      <c r="D5010" t="s">
        <v>340</v>
      </c>
      <c r="E5010" s="2" t="s">
        <v>230</v>
      </c>
      <c r="F5010" t="s">
        <v>13925</v>
      </c>
      <c r="G5010" s="2" t="s">
        <v>6592</v>
      </c>
      <c r="H5010" t="s">
        <v>13553</v>
      </c>
    </row>
    <row r="5011" spans="1:8" x14ac:dyDescent="0.15">
      <c r="A5011">
        <v>5035</v>
      </c>
      <c r="B5011" t="s">
        <v>3674</v>
      </c>
      <c r="C5011" t="s">
        <v>12781</v>
      </c>
      <c r="D5011" t="s">
        <v>340</v>
      </c>
      <c r="E5011" s="2" t="s">
        <v>230</v>
      </c>
      <c r="F5011" t="s">
        <v>13917</v>
      </c>
      <c r="G5011" s="2" t="s">
        <v>6936</v>
      </c>
      <c r="H5011" t="s">
        <v>13553</v>
      </c>
    </row>
    <row r="5012" spans="1:8" x14ac:dyDescent="0.15">
      <c r="A5012">
        <v>5036</v>
      </c>
      <c r="B5012" t="s">
        <v>3675</v>
      </c>
      <c r="C5012" t="s">
        <v>12782</v>
      </c>
      <c r="D5012" t="s">
        <v>340</v>
      </c>
      <c r="E5012" s="2" t="s">
        <v>230</v>
      </c>
      <c r="F5012" t="s">
        <v>13934</v>
      </c>
      <c r="G5012" s="2" t="s">
        <v>7118</v>
      </c>
      <c r="H5012" t="s">
        <v>13553</v>
      </c>
    </row>
    <row r="5013" spans="1:8" x14ac:dyDescent="0.15">
      <c r="A5013">
        <v>5037</v>
      </c>
      <c r="B5013" t="s">
        <v>5513</v>
      </c>
      <c r="C5013" t="s">
        <v>12783</v>
      </c>
      <c r="D5013" t="s">
        <v>340</v>
      </c>
      <c r="E5013" s="2" t="s">
        <v>230</v>
      </c>
      <c r="F5013" t="s">
        <v>13906</v>
      </c>
      <c r="G5013" s="2" t="s">
        <v>7807</v>
      </c>
      <c r="H5013" t="s">
        <v>13553</v>
      </c>
    </row>
    <row r="5014" spans="1:8" x14ac:dyDescent="0.15">
      <c r="A5014">
        <v>5038</v>
      </c>
      <c r="B5014" t="s">
        <v>3676</v>
      </c>
      <c r="C5014" t="s">
        <v>12784</v>
      </c>
      <c r="D5014" t="s">
        <v>340</v>
      </c>
      <c r="E5014" s="2" t="s">
        <v>230</v>
      </c>
      <c r="F5014" t="s">
        <v>13932</v>
      </c>
      <c r="G5014" s="2" t="s">
        <v>6305</v>
      </c>
      <c r="H5014" t="s">
        <v>13553</v>
      </c>
    </row>
    <row r="5015" spans="1:8" x14ac:dyDescent="0.15">
      <c r="A5015">
        <v>5039</v>
      </c>
      <c r="B5015" t="s">
        <v>3677</v>
      </c>
      <c r="C5015" t="s">
        <v>12785</v>
      </c>
      <c r="D5015" t="s">
        <v>340</v>
      </c>
      <c r="E5015" s="2" t="s">
        <v>230</v>
      </c>
      <c r="F5015" t="s">
        <v>13906</v>
      </c>
      <c r="G5015" s="2" t="s">
        <v>6552</v>
      </c>
      <c r="H5015" t="s">
        <v>13553</v>
      </c>
    </row>
    <row r="5016" spans="1:8" x14ac:dyDescent="0.15">
      <c r="A5016">
        <v>5040</v>
      </c>
      <c r="B5016" t="s">
        <v>3678</v>
      </c>
      <c r="C5016" t="s">
        <v>12786</v>
      </c>
      <c r="D5016" t="s">
        <v>340</v>
      </c>
      <c r="E5016" s="2" t="s">
        <v>230</v>
      </c>
      <c r="F5016" t="s">
        <v>13906</v>
      </c>
      <c r="G5016" s="2" t="s">
        <v>6552</v>
      </c>
      <c r="H5016" t="s">
        <v>13553</v>
      </c>
    </row>
    <row r="5017" spans="1:8" x14ac:dyDescent="0.15">
      <c r="A5017">
        <v>5041</v>
      </c>
      <c r="B5017" t="s">
        <v>5514</v>
      </c>
      <c r="C5017" t="s">
        <v>12787</v>
      </c>
      <c r="D5017" t="s">
        <v>340</v>
      </c>
      <c r="E5017" s="2" t="s">
        <v>230</v>
      </c>
      <c r="F5017" t="s">
        <v>13925</v>
      </c>
      <c r="G5017" s="2" t="s">
        <v>6608</v>
      </c>
      <c r="H5017" t="s">
        <v>13553</v>
      </c>
    </row>
    <row r="5018" spans="1:8" x14ac:dyDescent="0.15">
      <c r="A5018">
        <v>5042</v>
      </c>
      <c r="B5018" t="s">
        <v>3679</v>
      </c>
      <c r="C5018" t="s">
        <v>12788</v>
      </c>
      <c r="D5018" t="s">
        <v>340</v>
      </c>
      <c r="E5018" s="2" t="s">
        <v>230</v>
      </c>
      <c r="F5018" t="s">
        <v>13939</v>
      </c>
      <c r="G5018" s="2" t="s">
        <v>6646</v>
      </c>
      <c r="H5018" t="s">
        <v>13553</v>
      </c>
    </row>
    <row r="5019" spans="1:8" x14ac:dyDescent="0.15">
      <c r="A5019">
        <v>5043</v>
      </c>
      <c r="B5019" t="s">
        <v>3680</v>
      </c>
      <c r="C5019" t="s">
        <v>12789</v>
      </c>
      <c r="D5019" t="s">
        <v>340</v>
      </c>
      <c r="E5019" s="2" t="s">
        <v>230</v>
      </c>
      <c r="F5019" t="s">
        <v>13921</v>
      </c>
      <c r="G5019" s="2" t="s">
        <v>7055</v>
      </c>
      <c r="H5019" t="s">
        <v>13553</v>
      </c>
    </row>
    <row r="5020" spans="1:8" x14ac:dyDescent="0.15">
      <c r="A5020">
        <v>5044</v>
      </c>
      <c r="B5020" t="s">
        <v>3682</v>
      </c>
      <c r="C5020" t="s">
        <v>12790</v>
      </c>
      <c r="D5020" t="s">
        <v>340</v>
      </c>
      <c r="E5020" s="2" t="s">
        <v>230</v>
      </c>
      <c r="F5020" t="s">
        <v>13935</v>
      </c>
      <c r="G5020" s="2" t="s">
        <v>6871</v>
      </c>
      <c r="H5020" t="s">
        <v>13553</v>
      </c>
    </row>
    <row r="5021" spans="1:8" x14ac:dyDescent="0.15">
      <c r="A5021">
        <v>5045</v>
      </c>
      <c r="B5021" t="s">
        <v>5515</v>
      </c>
      <c r="C5021" t="s">
        <v>12791</v>
      </c>
      <c r="D5021" t="s">
        <v>340</v>
      </c>
      <c r="E5021" s="2" t="s">
        <v>230</v>
      </c>
      <c r="F5021" t="s">
        <v>13912</v>
      </c>
      <c r="G5021" s="2" t="s">
        <v>7588</v>
      </c>
      <c r="H5021" t="s">
        <v>13553</v>
      </c>
    </row>
    <row r="5022" spans="1:8" x14ac:dyDescent="0.15">
      <c r="A5022">
        <v>5046</v>
      </c>
      <c r="B5022" t="s">
        <v>5516</v>
      </c>
      <c r="C5022" t="s">
        <v>12792</v>
      </c>
      <c r="D5022" t="s">
        <v>340</v>
      </c>
      <c r="E5022" s="2" t="s">
        <v>230</v>
      </c>
      <c r="F5022" t="s">
        <v>13906</v>
      </c>
      <c r="G5022" s="2" t="s">
        <v>7602</v>
      </c>
      <c r="H5022" t="s">
        <v>13553</v>
      </c>
    </row>
    <row r="5023" spans="1:8" x14ac:dyDescent="0.15">
      <c r="A5023">
        <v>5047</v>
      </c>
      <c r="B5023" t="s">
        <v>5517</v>
      </c>
      <c r="C5023" t="s">
        <v>9308</v>
      </c>
      <c r="D5023" t="s">
        <v>340</v>
      </c>
      <c r="E5023" s="2" t="s">
        <v>230</v>
      </c>
      <c r="F5023" t="s">
        <v>13910</v>
      </c>
      <c r="G5023" s="2" t="s">
        <v>7152</v>
      </c>
      <c r="H5023" t="s">
        <v>13553</v>
      </c>
    </row>
    <row r="5024" spans="1:8" x14ac:dyDescent="0.15">
      <c r="A5024">
        <v>5048</v>
      </c>
      <c r="B5024" t="s">
        <v>5518</v>
      </c>
      <c r="C5024" t="s">
        <v>12793</v>
      </c>
      <c r="D5024" t="s">
        <v>340</v>
      </c>
      <c r="E5024" s="2" t="s">
        <v>230</v>
      </c>
      <c r="F5024" t="s">
        <v>13917</v>
      </c>
      <c r="G5024" s="2" t="s">
        <v>7801</v>
      </c>
      <c r="H5024" t="s">
        <v>13553</v>
      </c>
    </row>
    <row r="5025" spans="1:8" x14ac:dyDescent="0.15">
      <c r="A5025">
        <v>5049</v>
      </c>
      <c r="B5025" t="s">
        <v>2190</v>
      </c>
      <c r="C5025" t="s">
        <v>12794</v>
      </c>
      <c r="D5025" t="s">
        <v>340</v>
      </c>
      <c r="E5025" s="2" t="s">
        <v>231</v>
      </c>
      <c r="F5025" t="s">
        <v>13907</v>
      </c>
      <c r="G5025" s="2" t="s">
        <v>7808</v>
      </c>
      <c r="H5025" t="s">
        <v>13554</v>
      </c>
    </row>
    <row r="5026" spans="1:8" x14ac:dyDescent="0.15">
      <c r="A5026">
        <v>5050</v>
      </c>
      <c r="B5026" t="s">
        <v>1270</v>
      </c>
      <c r="C5026" t="s">
        <v>12795</v>
      </c>
      <c r="D5026" t="s">
        <v>340</v>
      </c>
      <c r="E5026" s="2" t="s">
        <v>232</v>
      </c>
      <c r="F5026" t="s">
        <v>13907</v>
      </c>
      <c r="G5026" s="2" t="s">
        <v>7809</v>
      </c>
      <c r="H5026" t="s">
        <v>13554</v>
      </c>
    </row>
    <row r="5027" spans="1:8" x14ac:dyDescent="0.15">
      <c r="A5027">
        <v>5051</v>
      </c>
      <c r="B5027" t="s">
        <v>3683</v>
      </c>
      <c r="C5027" t="s">
        <v>12796</v>
      </c>
      <c r="D5027" t="s">
        <v>340</v>
      </c>
      <c r="E5027" s="2" t="s">
        <v>230</v>
      </c>
      <c r="F5027" t="s">
        <v>13909</v>
      </c>
      <c r="G5027" s="2" t="s">
        <v>7499</v>
      </c>
      <c r="H5027" t="s">
        <v>13553</v>
      </c>
    </row>
    <row r="5028" spans="1:8" x14ac:dyDescent="0.15">
      <c r="A5028">
        <v>5052</v>
      </c>
      <c r="B5028" t="s">
        <v>2703</v>
      </c>
      <c r="C5028" t="s">
        <v>12797</v>
      </c>
      <c r="D5028" t="s">
        <v>415</v>
      </c>
      <c r="E5028" s="2" t="s">
        <v>231</v>
      </c>
      <c r="F5028" t="s">
        <v>13910</v>
      </c>
      <c r="G5028" s="2" t="s">
        <v>6683</v>
      </c>
      <c r="H5028" t="s">
        <v>13553</v>
      </c>
    </row>
    <row r="5029" spans="1:8" x14ac:dyDescent="0.15">
      <c r="A5029">
        <v>5053</v>
      </c>
      <c r="B5029" t="s">
        <v>3579</v>
      </c>
      <c r="C5029" t="s">
        <v>12798</v>
      </c>
      <c r="D5029" t="s">
        <v>3578</v>
      </c>
      <c r="E5029" s="2" t="s">
        <v>231</v>
      </c>
      <c r="F5029" t="s">
        <v>13934</v>
      </c>
      <c r="G5029" s="2" t="s">
        <v>7021</v>
      </c>
      <c r="H5029" t="s">
        <v>13553</v>
      </c>
    </row>
    <row r="5030" spans="1:8" x14ac:dyDescent="0.15">
      <c r="A5030">
        <v>5054</v>
      </c>
      <c r="B5030" t="s">
        <v>3577</v>
      </c>
      <c r="C5030" t="s">
        <v>12799</v>
      </c>
      <c r="D5030" t="s">
        <v>3578</v>
      </c>
      <c r="E5030" s="2" t="s">
        <v>232</v>
      </c>
      <c r="F5030" t="s">
        <v>13934</v>
      </c>
      <c r="G5030" s="2" t="s">
        <v>6331</v>
      </c>
      <c r="H5030" t="s">
        <v>13553</v>
      </c>
    </row>
    <row r="5031" spans="1:8" x14ac:dyDescent="0.15">
      <c r="A5031">
        <v>5055</v>
      </c>
      <c r="B5031" t="s">
        <v>5519</v>
      </c>
      <c r="C5031" t="s">
        <v>12800</v>
      </c>
      <c r="D5031" t="s">
        <v>3578</v>
      </c>
      <c r="E5031" s="2" t="s">
        <v>232</v>
      </c>
      <c r="F5031" t="s">
        <v>13934</v>
      </c>
      <c r="G5031" s="2" t="s">
        <v>7736</v>
      </c>
      <c r="H5031" t="s">
        <v>13553</v>
      </c>
    </row>
    <row r="5032" spans="1:8" x14ac:dyDescent="0.15">
      <c r="A5032">
        <v>5056</v>
      </c>
      <c r="B5032" t="s">
        <v>5520</v>
      </c>
      <c r="C5032" t="s">
        <v>12801</v>
      </c>
      <c r="D5032" t="s">
        <v>3578</v>
      </c>
      <c r="E5032" s="2" t="s">
        <v>230</v>
      </c>
      <c r="F5032" t="s">
        <v>13934</v>
      </c>
      <c r="G5032" s="2" t="s">
        <v>7640</v>
      </c>
      <c r="H5032" t="s">
        <v>13553</v>
      </c>
    </row>
    <row r="5033" spans="1:8" x14ac:dyDescent="0.15">
      <c r="A5033">
        <v>5057</v>
      </c>
      <c r="B5033" t="s">
        <v>3397</v>
      </c>
      <c r="C5033" t="s">
        <v>12802</v>
      </c>
      <c r="D5033" t="s">
        <v>420</v>
      </c>
      <c r="E5033" s="2" t="s">
        <v>230</v>
      </c>
      <c r="F5033" t="s">
        <v>27</v>
      </c>
      <c r="G5033" s="2" t="s">
        <v>7575</v>
      </c>
      <c r="H5033" t="s">
        <v>13553</v>
      </c>
    </row>
    <row r="5034" spans="1:8" x14ac:dyDescent="0.15">
      <c r="A5034">
        <v>5058</v>
      </c>
      <c r="B5034" t="s">
        <v>1668</v>
      </c>
      <c r="C5034" t="s">
        <v>12803</v>
      </c>
      <c r="D5034" t="s">
        <v>388</v>
      </c>
      <c r="E5034" s="2" t="s">
        <v>231</v>
      </c>
      <c r="F5034" t="s">
        <v>13909</v>
      </c>
      <c r="G5034" s="2" t="s">
        <v>7033</v>
      </c>
      <c r="H5034" t="s">
        <v>13553</v>
      </c>
    </row>
    <row r="5035" spans="1:8" x14ac:dyDescent="0.15">
      <c r="A5035">
        <v>5059</v>
      </c>
      <c r="B5035" t="s">
        <v>5521</v>
      </c>
      <c r="C5035" t="s">
        <v>12804</v>
      </c>
      <c r="D5035" t="s">
        <v>396</v>
      </c>
      <c r="E5035" s="2" t="s">
        <v>7855</v>
      </c>
      <c r="F5035" t="s">
        <v>13909</v>
      </c>
      <c r="G5035" s="2" t="s">
        <v>6385</v>
      </c>
      <c r="H5035" t="s">
        <v>13553</v>
      </c>
    </row>
    <row r="5036" spans="1:8" x14ac:dyDescent="0.15">
      <c r="A5036">
        <v>5060</v>
      </c>
      <c r="B5036" t="s">
        <v>1743</v>
      </c>
      <c r="C5036" t="s">
        <v>9738</v>
      </c>
      <c r="D5036" t="s">
        <v>13584</v>
      </c>
      <c r="E5036" s="2" t="s">
        <v>67</v>
      </c>
      <c r="F5036" t="s">
        <v>13909</v>
      </c>
      <c r="G5036" s="2" t="s">
        <v>7810</v>
      </c>
      <c r="H5036" t="s">
        <v>13553</v>
      </c>
    </row>
    <row r="5037" spans="1:8" x14ac:dyDescent="0.15">
      <c r="A5037">
        <v>5061</v>
      </c>
      <c r="B5037" t="s">
        <v>5522</v>
      </c>
      <c r="C5037" t="s">
        <v>12805</v>
      </c>
      <c r="D5037" t="s">
        <v>308</v>
      </c>
      <c r="E5037" s="2" t="s">
        <v>7855</v>
      </c>
      <c r="F5037" t="s">
        <v>13917</v>
      </c>
      <c r="G5037" s="2" t="s">
        <v>7545</v>
      </c>
      <c r="H5037" t="s">
        <v>13553</v>
      </c>
    </row>
    <row r="5038" spans="1:8" x14ac:dyDescent="0.15">
      <c r="A5038">
        <v>5062</v>
      </c>
      <c r="B5038" t="s">
        <v>2503</v>
      </c>
      <c r="C5038" t="s">
        <v>12806</v>
      </c>
      <c r="D5038" t="s">
        <v>354</v>
      </c>
      <c r="E5038" s="2" t="s">
        <v>231</v>
      </c>
      <c r="F5038" t="s">
        <v>13945</v>
      </c>
      <c r="G5038" s="2" t="s">
        <v>7811</v>
      </c>
      <c r="H5038" t="s">
        <v>13553</v>
      </c>
    </row>
    <row r="5039" spans="1:8" x14ac:dyDescent="0.15">
      <c r="A5039">
        <v>5063</v>
      </c>
      <c r="B5039" t="s">
        <v>4079</v>
      </c>
      <c r="C5039" t="s">
        <v>12807</v>
      </c>
      <c r="D5039" t="s">
        <v>354</v>
      </c>
      <c r="E5039" s="2" t="s">
        <v>230</v>
      </c>
      <c r="F5039" t="s">
        <v>13917</v>
      </c>
      <c r="G5039" s="2" t="s">
        <v>7697</v>
      </c>
      <c r="H5039" t="s">
        <v>13553</v>
      </c>
    </row>
    <row r="5040" spans="1:8" x14ac:dyDescent="0.15">
      <c r="A5040">
        <v>5064</v>
      </c>
      <c r="B5040" t="s">
        <v>5523</v>
      </c>
      <c r="C5040" t="s">
        <v>12808</v>
      </c>
      <c r="D5040" t="s">
        <v>380</v>
      </c>
      <c r="E5040" s="2">
        <v>2</v>
      </c>
      <c r="F5040" t="s">
        <v>13907</v>
      </c>
      <c r="G5040" s="2">
        <v>524</v>
      </c>
      <c r="H5040" t="s">
        <v>13553</v>
      </c>
    </row>
    <row r="5041" spans="1:8" x14ac:dyDescent="0.15">
      <c r="A5041">
        <v>5065</v>
      </c>
      <c r="B5041" t="s">
        <v>5524</v>
      </c>
      <c r="C5041" t="s">
        <v>12809</v>
      </c>
      <c r="D5041" t="s">
        <v>380</v>
      </c>
      <c r="E5041" s="2">
        <v>2</v>
      </c>
      <c r="F5041" t="s">
        <v>13907</v>
      </c>
      <c r="G5041" s="2">
        <v>1218</v>
      </c>
      <c r="H5041" t="s">
        <v>13553</v>
      </c>
    </row>
    <row r="5042" spans="1:8" x14ac:dyDescent="0.15">
      <c r="A5042">
        <v>5066</v>
      </c>
      <c r="B5042" t="s">
        <v>5525</v>
      </c>
      <c r="C5042" t="s">
        <v>8739</v>
      </c>
      <c r="D5042" t="s">
        <v>380</v>
      </c>
      <c r="E5042" s="2">
        <v>2</v>
      </c>
      <c r="F5042" t="s">
        <v>13907</v>
      </c>
      <c r="G5042" s="2">
        <v>1005</v>
      </c>
      <c r="H5042" t="s">
        <v>13553</v>
      </c>
    </row>
    <row r="5043" spans="1:8" x14ac:dyDescent="0.15">
      <c r="A5043">
        <v>5067</v>
      </c>
      <c r="B5043" t="s">
        <v>5526</v>
      </c>
      <c r="C5043" t="s">
        <v>12810</v>
      </c>
      <c r="D5043" t="s">
        <v>380</v>
      </c>
      <c r="E5043" s="2">
        <v>1</v>
      </c>
      <c r="F5043" t="s">
        <v>13918</v>
      </c>
      <c r="G5043" s="2">
        <v>10917</v>
      </c>
      <c r="H5043" t="s">
        <v>13553</v>
      </c>
    </row>
    <row r="5044" spans="1:8" x14ac:dyDescent="0.15">
      <c r="A5044">
        <v>5068</v>
      </c>
      <c r="B5044" t="s">
        <v>5527</v>
      </c>
      <c r="C5044" t="s">
        <v>12811</v>
      </c>
      <c r="D5044" t="s">
        <v>380</v>
      </c>
      <c r="E5044" s="2">
        <v>1</v>
      </c>
      <c r="F5044" t="s">
        <v>13920</v>
      </c>
      <c r="G5044" s="2">
        <v>10619</v>
      </c>
      <c r="H5044" t="s">
        <v>13553</v>
      </c>
    </row>
    <row r="5045" spans="1:8" x14ac:dyDescent="0.15">
      <c r="A5045">
        <v>5069</v>
      </c>
      <c r="B5045" t="s">
        <v>5528</v>
      </c>
      <c r="C5045" t="s">
        <v>12812</v>
      </c>
      <c r="D5045" t="s">
        <v>380</v>
      </c>
      <c r="E5045" s="2">
        <v>1</v>
      </c>
      <c r="F5045" t="s">
        <v>13947</v>
      </c>
      <c r="G5045" s="2">
        <v>20324</v>
      </c>
      <c r="H5045" t="s">
        <v>13553</v>
      </c>
    </row>
    <row r="5046" spans="1:8" x14ac:dyDescent="0.15">
      <c r="A5046">
        <v>5070</v>
      </c>
      <c r="B5046" t="s">
        <v>5529</v>
      </c>
      <c r="C5046" t="s">
        <v>12813</v>
      </c>
      <c r="D5046" t="s">
        <v>380</v>
      </c>
      <c r="E5046" s="2">
        <v>1</v>
      </c>
      <c r="F5046" t="s">
        <v>13920</v>
      </c>
      <c r="G5046" s="2">
        <v>10926</v>
      </c>
      <c r="H5046" t="s">
        <v>13553</v>
      </c>
    </row>
    <row r="5047" spans="1:8" x14ac:dyDescent="0.15">
      <c r="A5047">
        <v>5071</v>
      </c>
      <c r="B5047" t="s">
        <v>5530</v>
      </c>
      <c r="C5047" t="s">
        <v>12814</v>
      </c>
      <c r="D5047" t="s">
        <v>380</v>
      </c>
      <c r="E5047" s="2">
        <v>1</v>
      </c>
      <c r="F5047" t="s">
        <v>13906</v>
      </c>
      <c r="G5047" s="2">
        <v>10827</v>
      </c>
      <c r="H5047" t="s">
        <v>13553</v>
      </c>
    </row>
    <row r="5048" spans="1:8" x14ac:dyDescent="0.15">
      <c r="A5048">
        <v>5072</v>
      </c>
      <c r="B5048" t="s">
        <v>5531</v>
      </c>
      <c r="C5048" t="s">
        <v>12815</v>
      </c>
      <c r="D5048" t="s">
        <v>380</v>
      </c>
      <c r="E5048" s="2">
        <v>1</v>
      </c>
      <c r="F5048" t="s">
        <v>13925</v>
      </c>
      <c r="G5048" s="2">
        <v>10919</v>
      </c>
      <c r="H5048" t="s">
        <v>13553</v>
      </c>
    </row>
    <row r="5049" spans="1:8" x14ac:dyDescent="0.15">
      <c r="A5049">
        <v>5073</v>
      </c>
      <c r="B5049" t="s">
        <v>5532</v>
      </c>
      <c r="C5049" t="s">
        <v>12816</v>
      </c>
      <c r="D5049" t="s">
        <v>380</v>
      </c>
      <c r="E5049" s="2">
        <v>1</v>
      </c>
      <c r="F5049" t="s">
        <v>13927</v>
      </c>
      <c r="G5049" s="2">
        <v>10530</v>
      </c>
      <c r="H5049" t="s">
        <v>13553</v>
      </c>
    </row>
    <row r="5050" spans="1:8" x14ac:dyDescent="0.15">
      <c r="A5050">
        <v>5074</v>
      </c>
      <c r="B5050" t="s">
        <v>2987</v>
      </c>
      <c r="C5050" t="s">
        <v>8174</v>
      </c>
      <c r="D5050" t="s">
        <v>380</v>
      </c>
      <c r="E5050" s="2">
        <v>1</v>
      </c>
      <c r="F5050" t="s">
        <v>13935</v>
      </c>
      <c r="G5050" s="2">
        <v>20331</v>
      </c>
      <c r="H5050" t="s">
        <v>13553</v>
      </c>
    </row>
    <row r="5051" spans="1:8" x14ac:dyDescent="0.15">
      <c r="A5051">
        <v>5075</v>
      </c>
      <c r="B5051" t="s">
        <v>5533</v>
      </c>
      <c r="C5051" t="s">
        <v>12817</v>
      </c>
      <c r="D5051" t="s">
        <v>380</v>
      </c>
      <c r="E5051" s="2">
        <v>1</v>
      </c>
      <c r="F5051" t="s">
        <v>13934</v>
      </c>
      <c r="G5051" s="2">
        <v>20320</v>
      </c>
      <c r="H5051" t="s">
        <v>13553</v>
      </c>
    </row>
    <row r="5052" spans="1:8" x14ac:dyDescent="0.15">
      <c r="A5052">
        <v>5076</v>
      </c>
      <c r="B5052" t="s">
        <v>5534</v>
      </c>
      <c r="C5052" t="s">
        <v>12818</v>
      </c>
      <c r="D5052" t="s">
        <v>380</v>
      </c>
      <c r="E5052" s="2">
        <v>1</v>
      </c>
      <c r="F5052" t="s">
        <v>13928</v>
      </c>
      <c r="G5052" s="2">
        <v>11104</v>
      </c>
      <c r="H5052" t="s">
        <v>13553</v>
      </c>
    </row>
    <row r="5053" spans="1:8" x14ac:dyDescent="0.15">
      <c r="A5053">
        <v>5077</v>
      </c>
      <c r="B5053" t="s">
        <v>5535</v>
      </c>
      <c r="C5053" t="s">
        <v>12819</v>
      </c>
      <c r="D5053" t="s">
        <v>380</v>
      </c>
      <c r="E5053" s="2">
        <v>1</v>
      </c>
      <c r="F5053" t="s">
        <v>13914</v>
      </c>
      <c r="G5053" s="2">
        <v>11205</v>
      </c>
      <c r="H5053" t="s">
        <v>13553</v>
      </c>
    </row>
    <row r="5054" spans="1:8" x14ac:dyDescent="0.15">
      <c r="A5054">
        <v>5078</v>
      </c>
      <c r="B5054" t="s">
        <v>5536</v>
      </c>
      <c r="C5054" t="s">
        <v>12820</v>
      </c>
      <c r="D5054" t="s">
        <v>380</v>
      </c>
      <c r="E5054" s="2">
        <v>1</v>
      </c>
      <c r="F5054" t="s">
        <v>13922</v>
      </c>
      <c r="G5054" s="2">
        <v>10421</v>
      </c>
      <c r="H5054" t="s">
        <v>13553</v>
      </c>
    </row>
    <row r="5055" spans="1:8" x14ac:dyDescent="0.15">
      <c r="A5055">
        <v>5079</v>
      </c>
      <c r="B5055" t="s">
        <v>5537</v>
      </c>
      <c r="C5055" t="s">
        <v>12821</v>
      </c>
      <c r="D5055" t="s">
        <v>380</v>
      </c>
      <c r="E5055" s="2">
        <v>1</v>
      </c>
      <c r="F5055" t="s">
        <v>13920</v>
      </c>
      <c r="G5055" s="2">
        <v>11109</v>
      </c>
      <c r="H5055" t="s">
        <v>13553</v>
      </c>
    </row>
    <row r="5056" spans="1:8" x14ac:dyDescent="0.15">
      <c r="A5056">
        <v>5080</v>
      </c>
      <c r="B5056" t="s">
        <v>5538</v>
      </c>
      <c r="C5056" t="s">
        <v>12822</v>
      </c>
      <c r="D5056" t="s">
        <v>380</v>
      </c>
      <c r="E5056" s="2">
        <v>1</v>
      </c>
      <c r="F5056" t="s">
        <v>13945</v>
      </c>
      <c r="G5056" s="2">
        <v>11002</v>
      </c>
      <c r="H5056" t="s">
        <v>13553</v>
      </c>
    </row>
    <row r="5057" spans="1:8" x14ac:dyDescent="0.15">
      <c r="A5057">
        <v>5081</v>
      </c>
      <c r="B5057" t="s">
        <v>5539</v>
      </c>
      <c r="C5057" t="s">
        <v>12823</v>
      </c>
      <c r="D5057" t="s">
        <v>380</v>
      </c>
      <c r="E5057" s="2">
        <v>1</v>
      </c>
      <c r="F5057" t="s">
        <v>13939</v>
      </c>
      <c r="G5057" s="2">
        <v>20302</v>
      </c>
      <c r="H5057" t="s">
        <v>13553</v>
      </c>
    </row>
    <row r="5058" spans="1:8" x14ac:dyDescent="0.15">
      <c r="A5058">
        <v>5082</v>
      </c>
      <c r="B5058" t="s">
        <v>5540</v>
      </c>
      <c r="C5058" t="s">
        <v>12824</v>
      </c>
      <c r="D5058" t="s">
        <v>380</v>
      </c>
      <c r="E5058" s="2">
        <v>1</v>
      </c>
      <c r="F5058" t="s">
        <v>13922</v>
      </c>
      <c r="G5058" s="2">
        <v>10426</v>
      </c>
      <c r="H5058" t="s">
        <v>13553</v>
      </c>
    </row>
    <row r="5059" spans="1:8" x14ac:dyDescent="0.15">
      <c r="A5059">
        <v>5083</v>
      </c>
      <c r="B5059" t="s">
        <v>5541</v>
      </c>
      <c r="C5059" t="s">
        <v>12825</v>
      </c>
      <c r="D5059" t="s">
        <v>380</v>
      </c>
      <c r="E5059" s="2">
        <v>1</v>
      </c>
      <c r="F5059" t="s">
        <v>13915</v>
      </c>
      <c r="G5059" s="2">
        <v>11029</v>
      </c>
      <c r="H5059" t="s">
        <v>13553</v>
      </c>
    </row>
    <row r="5060" spans="1:8" x14ac:dyDescent="0.15">
      <c r="A5060">
        <v>5084</v>
      </c>
      <c r="B5060" t="s">
        <v>5542</v>
      </c>
      <c r="C5060" t="s">
        <v>12826</v>
      </c>
      <c r="D5060" t="s">
        <v>380</v>
      </c>
      <c r="E5060" s="2">
        <v>1</v>
      </c>
      <c r="F5060" t="s">
        <v>13922</v>
      </c>
      <c r="G5060" s="2">
        <v>10606</v>
      </c>
      <c r="H5060" t="s">
        <v>13553</v>
      </c>
    </row>
    <row r="5061" spans="1:8" x14ac:dyDescent="0.15">
      <c r="A5061">
        <v>5085</v>
      </c>
      <c r="B5061" t="s">
        <v>5543</v>
      </c>
      <c r="C5061" t="s">
        <v>12827</v>
      </c>
      <c r="D5061" t="s">
        <v>380</v>
      </c>
      <c r="E5061" s="2">
        <v>1</v>
      </c>
      <c r="F5061" t="s">
        <v>13915</v>
      </c>
      <c r="G5061" s="2">
        <v>10415</v>
      </c>
      <c r="H5061" t="s">
        <v>13553</v>
      </c>
    </row>
    <row r="5062" spans="1:8" x14ac:dyDescent="0.15">
      <c r="A5062">
        <v>5086</v>
      </c>
      <c r="B5062" t="s">
        <v>5544</v>
      </c>
      <c r="C5062" t="s">
        <v>12828</v>
      </c>
      <c r="D5062" t="s">
        <v>380</v>
      </c>
      <c r="E5062" s="2">
        <v>1</v>
      </c>
      <c r="F5062" t="s">
        <v>13943</v>
      </c>
      <c r="G5062" s="2">
        <v>10831</v>
      </c>
      <c r="H5062" t="s">
        <v>13553</v>
      </c>
    </row>
    <row r="5063" spans="1:8" x14ac:dyDescent="0.15">
      <c r="A5063">
        <v>5087</v>
      </c>
      <c r="B5063" t="s">
        <v>5545</v>
      </c>
      <c r="C5063" t="s">
        <v>12829</v>
      </c>
      <c r="D5063" t="s">
        <v>380</v>
      </c>
      <c r="E5063" s="2">
        <v>1</v>
      </c>
      <c r="F5063" t="s">
        <v>13933</v>
      </c>
      <c r="G5063" s="2">
        <v>10402</v>
      </c>
      <c r="H5063" t="s">
        <v>13553</v>
      </c>
    </row>
    <row r="5064" spans="1:8" x14ac:dyDescent="0.15">
      <c r="A5064">
        <v>5088</v>
      </c>
      <c r="B5064" t="s">
        <v>5546</v>
      </c>
      <c r="C5064" t="s">
        <v>12830</v>
      </c>
      <c r="D5064" t="s">
        <v>380</v>
      </c>
      <c r="E5064" s="2">
        <v>1</v>
      </c>
      <c r="F5064" t="s">
        <v>13910</v>
      </c>
      <c r="G5064" s="2">
        <v>10618</v>
      </c>
      <c r="H5064" t="s">
        <v>13553</v>
      </c>
    </row>
    <row r="5065" spans="1:8" x14ac:dyDescent="0.15">
      <c r="A5065">
        <v>5089</v>
      </c>
      <c r="B5065" t="s">
        <v>5547</v>
      </c>
      <c r="C5065" t="s">
        <v>12831</v>
      </c>
      <c r="D5065" t="s">
        <v>380</v>
      </c>
      <c r="E5065" s="2">
        <v>1</v>
      </c>
      <c r="F5065" t="s">
        <v>13923</v>
      </c>
      <c r="G5065" s="2">
        <v>10601</v>
      </c>
      <c r="H5065" t="s">
        <v>13553</v>
      </c>
    </row>
    <row r="5066" spans="1:8" x14ac:dyDescent="0.15">
      <c r="A5066">
        <v>5090</v>
      </c>
      <c r="B5066" t="s">
        <v>5548</v>
      </c>
      <c r="C5066" t="s">
        <v>12832</v>
      </c>
      <c r="D5066" t="s">
        <v>380</v>
      </c>
      <c r="E5066" s="2">
        <v>1</v>
      </c>
      <c r="F5066" t="s">
        <v>13945</v>
      </c>
      <c r="G5066" s="2">
        <v>11124</v>
      </c>
      <c r="H5066" t="s">
        <v>13553</v>
      </c>
    </row>
    <row r="5067" spans="1:8" x14ac:dyDescent="0.15">
      <c r="A5067">
        <v>5091</v>
      </c>
      <c r="B5067" t="s">
        <v>5549</v>
      </c>
      <c r="C5067" t="s">
        <v>12833</v>
      </c>
      <c r="D5067" t="s">
        <v>380</v>
      </c>
      <c r="E5067" s="2">
        <v>1</v>
      </c>
      <c r="F5067" t="s">
        <v>13942</v>
      </c>
      <c r="G5067" s="2">
        <v>11224</v>
      </c>
      <c r="H5067" t="s">
        <v>13553</v>
      </c>
    </row>
    <row r="5068" spans="1:8" x14ac:dyDescent="0.15">
      <c r="A5068">
        <v>5092</v>
      </c>
      <c r="B5068" t="s">
        <v>5550</v>
      </c>
      <c r="C5068" t="s">
        <v>12834</v>
      </c>
      <c r="D5068" t="s">
        <v>380</v>
      </c>
      <c r="E5068" s="2">
        <v>1</v>
      </c>
      <c r="F5068" t="s">
        <v>13907</v>
      </c>
      <c r="G5068" s="2">
        <v>10813</v>
      </c>
      <c r="H5068" t="s">
        <v>13553</v>
      </c>
    </row>
    <row r="5069" spans="1:8" x14ac:dyDescent="0.15">
      <c r="A5069">
        <v>5093</v>
      </c>
      <c r="B5069" t="s">
        <v>5551</v>
      </c>
      <c r="C5069" t="s">
        <v>12835</v>
      </c>
      <c r="D5069" t="s">
        <v>380</v>
      </c>
      <c r="E5069" s="2">
        <v>1</v>
      </c>
      <c r="F5069" t="s">
        <v>13923</v>
      </c>
      <c r="G5069" s="2">
        <v>10620</v>
      </c>
      <c r="H5069" t="s">
        <v>13553</v>
      </c>
    </row>
    <row r="5070" spans="1:8" x14ac:dyDescent="0.15">
      <c r="A5070">
        <v>5094</v>
      </c>
      <c r="B5070" t="s">
        <v>5552</v>
      </c>
      <c r="C5070" t="s">
        <v>12836</v>
      </c>
      <c r="D5070" t="s">
        <v>380</v>
      </c>
      <c r="E5070" s="2">
        <v>1</v>
      </c>
      <c r="F5070" t="s">
        <v>27</v>
      </c>
      <c r="G5070" s="2">
        <v>11010</v>
      </c>
      <c r="H5070" t="s">
        <v>13553</v>
      </c>
    </row>
    <row r="5071" spans="1:8" x14ac:dyDescent="0.15">
      <c r="A5071">
        <v>5095</v>
      </c>
      <c r="B5071" t="s">
        <v>5553</v>
      </c>
      <c r="C5071" t="s">
        <v>12837</v>
      </c>
      <c r="D5071" t="s">
        <v>380</v>
      </c>
      <c r="E5071" s="2">
        <v>1</v>
      </c>
      <c r="F5071" t="s">
        <v>13907</v>
      </c>
      <c r="G5071" s="2">
        <v>10514</v>
      </c>
      <c r="H5071" t="s">
        <v>13553</v>
      </c>
    </row>
    <row r="5072" spans="1:8" x14ac:dyDescent="0.15">
      <c r="A5072">
        <v>5096</v>
      </c>
      <c r="B5072" t="s">
        <v>5554</v>
      </c>
      <c r="C5072" t="s">
        <v>12838</v>
      </c>
      <c r="D5072" t="s">
        <v>380</v>
      </c>
      <c r="E5072" s="2">
        <v>1</v>
      </c>
      <c r="F5072" t="s">
        <v>27</v>
      </c>
      <c r="G5072" s="2">
        <v>11101</v>
      </c>
      <c r="H5072" t="s">
        <v>13553</v>
      </c>
    </row>
    <row r="5073" spans="1:8" x14ac:dyDescent="0.15">
      <c r="A5073">
        <v>5097</v>
      </c>
      <c r="B5073" t="s">
        <v>5555</v>
      </c>
      <c r="C5073" t="s">
        <v>12839</v>
      </c>
      <c r="D5073" t="s">
        <v>380</v>
      </c>
      <c r="E5073" s="2">
        <v>1</v>
      </c>
      <c r="F5073" t="s">
        <v>13934</v>
      </c>
      <c r="G5073" s="2">
        <v>10907</v>
      </c>
      <c r="H5073" t="s">
        <v>13553</v>
      </c>
    </row>
    <row r="5074" spans="1:8" x14ac:dyDescent="0.15">
      <c r="A5074">
        <v>5098</v>
      </c>
      <c r="B5074" t="s">
        <v>5556</v>
      </c>
      <c r="C5074" t="s">
        <v>12840</v>
      </c>
      <c r="D5074" t="s">
        <v>380</v>
      </c>
      <c r="E5074" s="2">
        <v>1</v>
      </c>
      <c r="F5074" t="s">
        <v>13942</v>
      </c>
      <c r="G5074" s="2">
        <v>10423</v>
      </c>
      <c r="H5074" t="s">
        <v>13553</v>
      </c>
    </row>
    <row r="5075" spans="1:8" x14ac:dyDescent="0.15">
      <c r="A5075">
        <v>5099</v>
      </c>
      <c r="B5075" t="s">
        <v>5557</v>
      </c>
      <c r="C5075" t="s">
        <v>12841</v>
      </c>
      <c r="D5075" t="s">
        <v>380</v>
      </c>
      <c r="E5075" s="2">
        <v>1</v>
      </c>
      <c r="F5075" t="s">
        <v>13906</v>
      </c>
      <c r="G5075" s="2">
        <v>10705</v>
      </c>
      <c r="H5075" t="s">
        <v>13553</v>
      </c>
    </row>
    <row r="5076" spans="1:8" x14ac:dyDescent="0.15">
      <c r="A5076">
        <v>5100</v>
      </c>
      <c r="B5076" t="s">
        <v>5558</v>
      </c>
      <c r="C5076" t="s">
        <v>12842</v>
      </c>
      <c r="D5076" t="s">
        <v>380</v>
      </c>
      <c r="E5076" s="2">
        <v>1</v>
      </c>
      <c r="F5076" t="s">
        <v>13931</v>
      </c>
      <c r="G5076" s="2">
        <v>10905</v>
      </c>
      <c r="H5076" t="s">
        <v>13553</v>
      </c>
    </row>
    <row r="5077" spans="1:8" x14ac:dyDescent="0.15">
      <c r="A5077">
        <v>5101</v>
      </c>
      <c r="B5077" t="s">
        <v>5559</v>
      </c>
      <c r="C5077" t="s">
        <v>12843</v>
      </c>
      <c r="D5077" t="s">
        <v>380</v>
      </c>
      <c r="E5077" s="2">
        <v>1</v>
      </c>
      <c r="F5077" t="s">
        <v>13931</v>
      </c>
      <c r="G5077" s="2">
        <v>11026</v>
      </c>
      <c r="H5077" t="s">
        <v>13553</v>
      </c>
    </row>
    <row r="5078" spans="1:8" x14ac:dyDescent="0.15">
      <c r="A5078">
        <v>5102</v>
      </c>
      <c r="B5078" t="s">
        <v>5560</v>
      </c>
      <c r="C5078" t="s">
        <v>10122</v>
      </c>
      <c r="D5078" t="s">
        <v>380</v>
      </c>
      <c r="E5078" s="2">
        <v>1</v>
      </c>
      <c r="F5078" t="s">
        <v>13910</v>
      </c>
      <c r="G5078" s="2">
        <v>10608</v>
      </c>
      <c r="H5078" t="s">
        <v>13553</v>
      </c>
    </row>
    <row r="5079" spans="1:8" x14ac:dyDescent="0.15">
      <c r="A5079">
        <v>5103</v>
      </c>
      <c r="B5079" t="s">
        <v>5561</v>
      </c>
      <c r="C5079" t="s">
        <v>12844</v>
      </c>
      <c r="D5079" t="s">
        <v>380</v>
      </c>
      <c r="E5079" s="2">
        <v>1</v>
      </c>
      <c r="F5079" t="s">
        <v>13942</v>
      </c>
      <c r="G5079" s="2">
        <v>10527</v>
      </c>
      <c r="H5079" t="s">
        <v>13553</v>
      </c>
    </row>
    <row r="5080" spans="1:8" x14ac:dyDescent="0.15">
      <c r="A5080">
        <v>5104</v>
      </c>
      <c r="B5080" t="s">
        <v>5562</v>
      </c>
      <c r="C5080" t="s">
        <v>12845</v>
      </c>
      <c r="D5080" t="s">
        <v>380</v>
      </c>
      <c r="E5080" s="2">
        <v>1</v>
      </c>
      <c r="F5080" t="s">
        <v>13921</v>
      </c>
      <c r="G5080" s="2">
        <v>10930</v>
      </c>
      <c r="H5080" t="s">
        <v>13553</v>
      </c>
    </row>
    <row r="5081" spans="1:8" x14ac:dyDescent="0.15">
      <c r="A5081">
        <v>5105</v>
      </c>
      <c r="B5081" t="s">
        <v>5563</v>
      </c>
      <c r="C5081" t="s">
        <v>12846</v>
      </c>
      <c r="D5081" t="s">
        <v>380</v>
      </c>
      <c r="E5081" s="2">
        <v>1</v>
      </c>
      <c r="F5081" t="s">
        <v>13906</v>
      </c>
      <c r="G5081" s="2">
        <v>20215</v>
      </c>
      <c r="H5081" t="s">
        <v>13553</v>
      </c>
    </row>
    <row r="5082" spans="1:8" x14ac:dyDescent="0.15">
      <c r="A5082">
        <v>5106</v>
      </c>
      <c r="B5082" t="s">
        <v>5564</v>
      </c>
      <c r="C5082" t="s">
        <v>12847</v>
      </c>
      <c r="D5082" t="s">
        <v>380</v>
      </c>
      <c r="E5082" s="2">
        <v>1</v>
      </c>
      <c r="F5082" t="s">
        <v>13928</v>
      </c>
      <c r="G5082" s="2">
        <v>10819</v>
      </c>
      <c r="H5082" t="s">
        <v>13553</v>
      </c>
    </row>
    <row r="5083" spans="1:8" x14ac:dyDescent="0.15">
      <c r="A5083">
        <v>5107</v>
      </c>
      <c r="B5083" t="s">
        <v>5565</v>
      </c>
      <c r="C5083" t="s">
        <v>12848</v>
      </c>
      <c r="D5083" t="s">
        <v>380</v>
      </c>
      <c r="E5083" s="2">
        <v>1</v>
      </c>
      <c r="F5083" t="s">
        <v>13922</v>
      </c>
      <c r="G5083" s="2">
        <v>10804</v>
      </c>
      <c r="H5083" t="s">
        <v>13553</v>
      </c>
    </row>
    <row r="5084" spans="1:8" x14ac:dyDescent="0.15">
      <c r="A5084">
        <v>5108</v>
      </c>
      <c r="B5084" t="s">
        <v>5566</v>
      </c>
      <c r="C5084" t="s">
        <v>12849</v>
      </c>
      <c r="D5084" t="s">
        <v>380</v>
      </c>
      <c r="E5084" s="2">
        <v>1</v>
      </c>
      <c r="F5084" t="s">
        <v>13921</v>
      </c>
      <c r="G5084" s="2">
        <v>10525</v>
      </c>
      <c r="H5084" t="s">
        <v>13553</v>
      </c>
    </row>
    <row r="5085" spans="1:8" x14ac:dyDescent="0.15">
      <c r="A5085">
        <v>5109</v>
      </c>
      <c r="B5085" t="s">
        <v>5567</v>
      </c>
      <c r="C5085" t="s">
        <v>12850</v>
      </c>
      <c r="D5085" t="s">
        <v>380</v>
      </c>
      <c r="E5085" s="2">
        <v>1</v>
      </c>
      <c r="F5085" t="s">
        <v>13921</v>
      </c>
      <c r="G5085" s="2">
        <v>20120</v>
      </c>
      <c r="H5085" t="s">
        <v>13553</v>
      </c>
    </row>
    <row r="5086" spans="1:8" x14ac:dyDescent="0.15">
      <c r="A5086">
        <v>5110</v>
      </c>
      <c r="B5086" t="s">
        <v>5568</v>
      </c>
      <c r="C5086" t="s">
        <v>12851</v>
      </c>
      <c r="D5086" t="s">
        <v>380</v>
      </c>
      <c r="E5086" s="2">
        <v>1</v>
      </c>
      <c r="F5086" t="s">
        <v>13910</v>
      </c>
      <c r="G5086" s="2">
        <v>10905</v>
      </c>
      <c r="H5086" t="s">
        <v>13553</v>
      </c>
    </row>
    <row r="5087" spans="1:8" x14ac:dyDescent="0.15">
      <c r="A5087">
        <v>5111</v>
      </c>
      <c r="B5087" t="s">
        <v>5569</v>
      </c>
      <c r="C5087" t="s">
        <v>12852</v>
      </c>
      <c r="D5087" t="s">
        <v>380</v>
      </c>
      <c r="E5087" s="2">
        <v>1</v>
      </c>
      <c r="F5087" t="s">
        <v>13912</v>
      </c>
      <c r="G5087" s="2">
        <v>11012</v>
      </c>
      <c r="H5087" t="s">
        <v>13553</v>
      </c>
    </row>
    <row r="5088" spans="1:8" x14ac:dyDescent="0.15">
      <c r="A5088">
        <v>5112</v>
      </c>
      <c r="B5088" t="s">
        <v>5570</v>
      </c>
      <c r="C5088" t="s">
        <v>12853</v>
      </c>
      <c r="D5088" t="s">
        <v>380</v>
      </c>
      <c r="E5088" s="2">
        <v>1</v>
      </c>
      <c r="F5088" t="s">
        <v>13907</v>
      </c>
      <c r="G5088" s="2">
        <v>10401</v>
      </c>
      <c r="H5088" t="s">
        <v>13553</v>
      </c>
    </row>
    <row r="5089" spans="1:8" x14ac:dyDescent="0.15">
      <c r="A5089">
        <v>5113</v>
      </c>
      <c r="B5089" t="s">
        <v>5571</v>
      </c>
      <c r="C5089" t="s">
        <v>12854</v>
      </c>
      <c r="D5089" t="s">
        <v>380</v>
      </c>
      <c r="E5089" s="2">
        <v>1</v>
      </c>
      <c r="F5089" t="s">
        <v>13909</v>
      </c>
      <c r="G5089" s="2">
        <v>10407</v>
      </c>
      <c r="H5089" t="s">
        <v>13553</v>
      </c>
    </row>
    <row r="5090" spans="1:8" x14ac:dyDescent="0.15">
      <c r="A5090">
        <v>5114</v>
      </c>
      <c r="B5090" t="s">
        <v>5572</v>
      </c>
      <c r="C5090" t="s">
        <v>9782</v>
      </c>
      <c r="D5090" t="s">
        <v>380</v>
      </c>
      <c r="E5090" s="2">
        <v>1</v>
      </c>
      <c r="F5090" t="s">
        <v>13924</v>
      </c>
      <c r="G5090" s="2">
        <v>11111</v>
      </c>
      <c r="H5090" t="s">
        <v>13553</v>
      </c>
    </row>
    <row r="5091" spans="1:8" x14ac:dyDescent="0.15">
      <c r="A5091">
        <v>5115</v>
      </c>
      <c r="B5091" t="s">
        <v>5573</v>
      </c>
      <c r="C5091" t="s">
        <v>12855</v>
      </c>
      <c r="D5091" t="s">
        <v>380</v>
      </c>
      <c r="E5091" s="2">
        <v>1</v>
      </c>
      <c r="F5091" t="s">
        <v>13908</v>
      </c>
      <c r="G5091" s="2">
        <v>10604</v>
      </c>
      <c r="H5091" t="s">
        <v>13553</v>
      </c>
    </row>
    <row r="5092" spans="1:8" x14ac:dyDescent="0.15">
      <c r="A5092">
        <v>5116</v>
      </c>
      <c r="B5092" t="s">
        <v>5574</v>
      </c>
      <c r="C5092" t="s">
        <v>12856</v>
      </c>
      <c r="D5092" t="s">
        <v>380</v>
      </c>
      <c r="E5092" s="2">
        <v>1</v>
      </c>
      <c r="F5092" t="s">
        <v>13950</v>
      </c>
      <c r="G5092" s="2">
        <v>10529</v>
      </c>
      <c r="H5092" t="s">
        <v>13553</v>
      </c>
    </row>
    <row r="5093" spans="1:8" x14ac:dyDescent="0.15">
      <c r="A5093">
        <v>5117</v>
      </c>
      <c r="B5093" t="s">
        <v>5575</v>
      </c>
      <c r="C5093" t="s">
        <v>12857</v>
      </c>
      <c r="D5093" t="s">
        <v>380</v>
      </c>
      <c r="E5093" s="2">
        <v>1</v>
      </c>
      <c r="F5093" t="s">
        <v>13930</v>
      </c>
      <c r="G5093" s="2">
        <v>10710</v>
      </c>
      <c r="H5093" t="s">
        <v>13553</v>
      </c>
    </row>
    <row r="5094" spans="1:8" x14ac:dyDescent="0.15">
      <c r="A5094">
        <v>5118</v>
      </c>
      <c r="B5094" t="s">
        <v>5576</v>
      </c>
      <c r="C5094" t="s">
        <v>12858</v>
      </c>
      <c r="D5094" t="s">
        <v>380</v>
      </c>
      <c r="E5094" s="2">
        <v>1</v>
      </c>
      <c r="F5094" t="s">
        <v>13907</v>
      </c>
      <c r="G5094" s="2">
        <v>10510</v>
      </c>
      <c r="H5094" t="s">
        <v>13553</v>
      </c>
    </row>
    <row r="5095" spans="1:8" x14ac:dyDescent="0.15">
      <c r="A5095">
        <v>5119</v>
      </c>
      <c r="B5095" t="s">
        <v>5577</v>
      </c>
      <c r="C5095" t="s">
        <v>12859</v>
      </c>
      <c r="D5095" t="s">
        <v>380</v>
      </c>
      <c r="E5095" s="2">
        <v>1</v>
      </c>
      <c r="F5095" t="s">
        <v>13910</v>
      </c>
      <c r="G5095" s="2">
        <v>11004</v>
      </c>
      <c r="H5095" t="s">
        <v>13553</v>
      </c>
    </row>
    <row r="5096" spans="1:8" x14ac:dyDescent="0.15">
      <c r="A5096">
        <v>5120</v>
      </c>
      <c r="B5096" t="s">
        <v>5578</v>
      </c>
      <c r="C5096" t="s">
        <v>12860</v>
      </c>
      <c r="D5096" t="s">
        <v>380</v>
      </c>
      <c r="E5096" s="2">
        <v>1</v>
      </c>
      <c r="F5096" t="s">
        <v>13906</v>
      </c>
      <c r="G5096" s="2">
        <v>10630</v>
      </c>
      <c r="H5096" t="s">
        <v>13553</v>
      </c>
    </row>
    <row r="5097" spans="1:8" x14ac:dyDescent="0.15">
      <c r="A5097">
        <v>5121</v>
      </c>
      <c r="B5097" t="s">
        <v>5579</v>
      </c>
      <c r="C5097" t="s">
        <v>12861</v>
      </c>
      <c r="D5097" t="s">
        <v>380</v>
      </c>
      <c r="E5097" s="2">
        <v>1</v>
      </c>
      <c r="F5097" t="s">
        <v>13912</v>
      </c>
      <c r="G5097" s="2">
        <v>10926</v>
      </c>
      <c r="H5097" t="s">
        <v>13553</v>
      </c>
    </row>
    <row r="5098" spans="1:8" x14ac:dyDescent="0.15">
      <c r="A5098">
        <v>5122</v>
      </c>
      <c r="B5098" t="s">
        <v>5580</v>
      </c>
      <c r="C5098" t="s">
        <v>12862</v>
      </c>
      <c r="D5098" t="s">
        <v>380</v>
      </c>
      <c r="E5098" s="2">
        <v>1</v>
      </c>
      <c r="F5098" t="s">
        <v>13912</v>
      </c>
      <c r="G5098" s="2">
        <v>20205</v>
      </c>
      <c r="H5098" t="s">
        <v>13553</v>
      </c>
    </row>
    <row r="5099" spans="1:8" x14ac:dyDescent="0.15">
      <c r="A5099">
        <v>5123</v>
      </c>
      <c r="B5099" t="s">
        <v>5581</v>
      </c>
      <c r="C5099" t="s">
        <v>12863</v>
      </c>
      <c r="D5099" t="s">
        <v>380</v>
      </c>
      <c r="E5099" s="2">
        <v>1</v>
      </c>
      <c r="F5099" t="s">
        <v>13907</v>
      </c>
      <c r="G5099" s="2">
        <v>10918</v>
      </c>
      <c r="H5099" t="s">
        <v>13553</v>
      </c>
    </row>
    <row r="5100" spans="1:8" x14ac:dyDescent="0.15">
      <c r="A5100">
        <v>5124</v>
      </c>
      <c r="B5100" t="s">
        <v>5582</v>
      </c>
      <c r="C5100" t="s">
        <v>12864</v>
      </c>
      <c r="D5100" t="s">
        <v>380</v>
      </c>
      <c r="E5100" s="2">
        <v>1</v>
      </c>
      <c r="F5100" t="s">
        <v>13910</v>
      </c>
      <c r="G5100" s="2">
        <v>11017</v>
      </c>
      <c r="H5100" t="s">
        <v>13553</v>
      </c>
    </row>
    <row r="5101" spans="1:8" x14ac:dyDescent="0.15">
      <c r="A5101">
        <v>5125</v>
      </c>
      <c r="B5101" t="s">
        <v>5583</v>
      </c>
      <c r="C5101" t="s">
        <v>12865</v>
      </c>
      <c r="D5101" t="s">
        <v>380</v>
      </c>
      <c r="E5101" s="2">
        <v>1</v>
      </c>
      <c r="F5101" t="s">
        <v>13946</v>
      </c>
      <c r="G5101" s="2">
        <v>10902</v>
      </c>
      <c r="H5101" t="s">
        <v>13553</v>
      </c>
    </row>
    <row r="5102" spans="1:8" x14ac:dyDescent="0.15">
      <c r="A5102">
        <v>5126</v>
      </c>
      <c r="B5102" t="s">
        <v>5584</v>
      </c>
      <c r="C5102" t="s">
        <v>12866</v>
      </c>
      <c r="D5102" t="s">
        <v>380</v>
      </c>
      <c r="E5102" s="2">
        <v>1</v>
      </c>
      <c r="F5102" t="s">
        <v>13944</v>
      </c>
      <c r="G5102" s="2">
        <v>10608</v>
      </c>
      <c r="H5102" t="s">
        <v>13553</v>
      </c>
    </row>
    <row r="5103" spans="1:8" x14ac:dyDescent="0.15">
      <c r="A5103">
        <v>5127</v>
      </c>
      <c r="B5103" t="s">
        <v>5585</v>
      </c>
      <c r="C5103" t="s">
        <v>12867</v>
      </c>
      <c r="D5103" t="s">
        <v>380</v>
      </c>
      <c r="E5103" s="2">
        <v>1</v>
      </c>
      <c r="F5103" t="s">
        <v>27</v>
      </c>
      <c r="G5103" s="2">
        <v>10504</v>
      </c>
      <c r="H5103" t="s">
        <v>13553</v>
      </c>
    </row>
    <row r="5104" spans="1:8" x14ac:dyDescent="0.15">
      <c r="A5104">
        <v>5128</v>
      </c>
      <c r="B5104" t="s">
        <v>5586</v>
      </c>
      <c r="C5104" t="s">
        <v>12868</v>
      </c>
      <c r="D5104" t="s">
        <v>380</v>
      </c>
      <c r="E5104" s="2">
        <v>1</v>
      </c>
      <c r="F5104" t="s">
        <v>13910</v>
      </c>
      <c r="G5104" s="2">
        <v>10402</v>
      </c>
      <c r="H5104" t="s">
        <v>13553</v>
      </c>
    </row>
    <row r="5105" spans="1:8" x14ac:dyDescent="0.15">
      <c r="A5105">
        <v>5129</v>
      </c>
      <c r="B5105" t="s">
        <v>5587</v>
      </c>
      <c r="C5105" t="s">
        <v>12869</v>
      </c>
      <c r="D5105" t="s">
        <v>380</v>
      </c>
      <c r="E5105" s="2">
        <v>1</v>
      </c>
      <c r="F5105" t="s">
        <v>13907</v>
      </c>
      <c r="G5105" s="2">
        <v>11122</v>
      </c>
      <c r="H5105" t="s">
        <v>13553</v>
      </c>
    </row>
    <row r="5106" spans="1:8" x14ac:dyDescent="0.15">
      <c r="A5106">
        <v>5130</v>
      </c>
      <c r="B5106" t="s">
        <v>5588</v>
      </c>
      <c r="C5106" t="s">
        <v>12870</v>
      </c>
      <c r="D5106" t="s">
        <v>380</v>
      </c>
      <c r="E5106" s="2">
        <v>1</v>
      </c>
      <c r="F5106" t="s">
        <v>13910</v>
      </c>
      <c r="G5106" s="2">
        <v>11204</v>
      </c>
      <c r="H5106" t="s">
        <v>13553</v>
      </c>
    </row>
    <row r="5107" spans="1:8" x14ac:dyDescent="0.15">
      <c r="A5107">
        <v>5131</v>
      </c>
      <c r="B5107" t="s">
        <v>5589</v>
      </c>
      <c r="C5107" t="s">
        <v>12871</v>
      </c>
      <c r="D5107" t="s">
        <v>380</v>
      </c>
      <c r="E5107" s="2">
        <v>1</v>
      </c>
      <c r="F5107" t="s">
        <v>13907</v>
      </c>
      <c r="G5107" s="2">
        <v>10605</v>
      </c>
      <c r="H5107" t="s">
        <v>13553</v>
      </c>
    </row>
    <row r="5108" spans="1:8" x14ac:dyDescent="0.15">
      <c r="A5108">
        <v>5132</v>
      </c>
      <c r="B5108" t="s">
        <v>5590</v>
      </c>
      <c r="C5108" t="s">
        <v>12872</v>
      </c>
      <c r="D5108" t="s">
        <v>380</v>
      </c>
      <c r="E5108" s="2">
        <v>1</v>
      </c>
      <c r="F5108" t="s">
        <v>13907</v>
      </c>
      <c r="G5108" s="2">
        <v>10513</v>
      </c>
      <c r="H5108" t="s">
        <v>13553</v>
      </c>
    </row>
    <row r="5109" spans="1:8" x14ac:dyDescent="0.15">
      <c r="A5109">
        <v>5133</v>
      </c>
      <c r="B5109" t="s">
        <v>5591</v>
      </c>
      <c r="C5109" t="s">
        <v>12873</v>
      </c>
      <c r="D5109" t="s">
        <v>380</v>
      </c>
      <c r="E5109" s="2">
        <v>1</v>
      </c>
      <c r="F5109" t="s">
        <v>27</v>
      </c>
      <c r="G5109" s="2">
        <v>10720</v>
      </c>
      <c r="H5109" t="s">
        <v>13553</v>
      </c>
    </row>
    <row r="5110" spans="1:8" x14ac:dyDescent="0.15">
      <c r="A5110">
        <v>5134</v>
      </c>
      <c r="B5110" t="s">
        <v>5592</v>
      </c>
      <c r="C5110" t="s">
        <v>12874</v>
      </c>
      <c r="D5110" t="s">
        <v>380</v>
      </c>
      <c r="E5110" s="2">
        <v>1</v>
      </c>
      <c r="F5110" t="s">
        <v>13950</v>
      </c>
      <c r="G5110" s="2">
        <v>11203</v>
      </c>
      <c r="H5110" t="s">
        <v>13553</v>
      </c>
    </row>
    <row r="5111" spans="1:8" x14ac:dyDescent="0.15">
      <c r="A5111">
        <v>5135</v>
      </c>
      <c r="B5111" t="s">
        <v>5593</v>
      </c>
      <c r="C5111" t="s">
        <v>12875</v>
      </c>
      <c r="D5111" t="s">
        <v>380</v>
      </c>
      <c r="E5111" s="2">
        <v>1</v>
      </c>
      <c r="F5111" t="s">
        <v>13912</v>
      </c>
      <c r="G5111" s="2">
        <v>10928</v>
      </c>
      <c r="H5111" t="s">
        <v>13553</v>
      </c>
    </row>
    <row r="5112" spans="1:8" x14ac:dyDescent="0.15">
      <c r="A5112">
        <v>5136</v>
      </c>
      <c r="B5112" t="s">
        <v>5594</v>
      </c>
      <c r="C5112" t="s">
        <v>12876</v>
      </c>
      <c r="D5112" t="s">
        <v>380</v>
      </c>
      <c r="E5112" s="2">
        <v>1</v>
      </c>
      <c r="F5112" t="s">
        <v>13917</v>
      </c>
      <c r="G5112" s="2">
        <v>11017</v>
      </c>
      <c r="H5112" t="s">
        <v>13553</v>
      </c>
    </row>
    <row r="5113" spans="1:8" x14ac:dyDescent="0.15">
      <c r="A5113">
        <v>5137</v>
      </c>
      <c r="B5113" t="s">
        <v>5595</v>
      </c>
      <c r="C5113" t="s">
        <v>12877</v>
      </c>
      <c r="D5113" t="s">
        <v>380</v>
      </c>
      <c r="E5113" s="2">
        <v>1</v>
      </c>
      <c r="F5113" t="s">
        <v>13934</v>
      </c>
      <c r="G5113" s="2">
        <v>10419</v>
      </c>
      <c r="H5113" t="s">
        <v>13553</v>
      </c>
    </row>
    <row r="5114" spans="1:8" x14ac:dyDescent="0.15">
      <c r="A5114">
        <v>5138</v>
      </c>
      <c r="B5114" t="s">
        <v>5596</v>
      </c>
      <c r="C5114" t="s">
        <v>12878</v>
      </c>
      <c r="D5114" t="s">
        <v>380</v>
      </c>
      <c r="E5114" s="2">
        <v>1</v>
      </c>
      <c r="F5114" t="s">
        <v>13912</v>
      </c>
      <c r="G5114" s="2">
        <v>10801</v>
      </c>
      <c r="H5114" t="s">
        <v>13553</v>
      </c>
    </row>
    <row r="5115" spans="1:8" x14ac:dyDescent="0.15">
      <c r="A5115">
        <v>5139</v>
      </c>
      <c r="B5115" t="s">
        <v>5597</v>
      </c>
      <c r="C5115" t="s">
        <v>12879</v>
      </c>
      <c r="D5115" t="s">
        <v>380</v>
      </c>
      <c r="E5115" s="2">
        <v>1</v>
      </c>
      <c r="F5115" t="s">
        <v>13945</v>
      </c>
      <c r="G5115" s="2">
        <v>10918</v>
      </c>
      <c r="H5115" t="s">
        <v>13553</v>
      </c>
    </row>
    <row r="5116" spans="1:8" x14ac:dyDescent="0.15">
      <c r="A5116">
        <v>5140</v>
      </c>
      <c r="B5116" t="s">
        <v>5598</v>
      </c>
      <c r="C5116" t="s">
        <v>12880</v>
      </c>
      <c r="D5116" t="s">
        <v>329</v>
      </c>
      <c r="E5116" s="2">
        <v>1</v>
      </c>
      <c r="F5116" t="s">
        <v>13933</v>
      </c>
      <c r="G5116" s="2">
        <v>10526</v>
      </c>
      <c r="H5116" t="s">
        <v>13553</v>
      </c>
    </row>
    <row r="5117" spans="1:8" x14ac:dyDescent="0.15">
      <c r="A5117">
        <v>5141</v>
      </c>
      <c r="B5117" t="s">
        <v>5599</v>
      </c>
      <c r="C5117" t="s">
        <v>12881</v>
      </c>
      <c r="D5117" t="s">
        <v>329</v>
      </c>
      <c r="E5117" s="2">
        <v>1</v>
      </c>
      <c r="F5117" t="s">
        <v>13917</v>
      </c>
      <c r="G5117" s="2">
        <v>10427</v>
      </c>
      <c r="H5117" t="s">
        <v>13553</v>
      </c>
    </row>
    <row r="5118" spans="1:8" x14ac:dyDescent="0.15">
      <c r="A5118">
        <v>5142</v>
      </c>
      <c r="B5118" t="s">
        <v>5600</v>
      </c>
      <c r="C5118" t="s">
        <v>12882</v>
      </c>
      <c r="D5118" t="s">
        <v>345</v>
      </c>
      <c r="E5118" s="2">
        <v>1</v>
      </c>
      <c r="F5118" t="s">
        <v>13921</v>
      </c>
      <c r="G5118" s="2">
        <v>10926</v>
      </c>
      <c r="H5118" t="s">
        <v>13553</v>
      </c>
    </row>
    <row r="5119" spans="1:8" x14ac:dyDescent="0.15">
      <c r="A5119">
        <v>5143</v>
      </c>
      <c r="B5119" t="s">
        <v>5601</v>
      </c>
      <c r="C5119" t="s">
        <v>12883</v>
      </c>
      <c r="D5119" t="s">
        <v>345</v>
      </c>
      <c r="E5119" s="2">
        <v>1</v>
      </c>
      <c r="F5119" t="s">
        <v>13918</v>
      </c>
      <c r="G5119" s="2">
        <v>10831</v>
      </c>
      <c r="H5119" t="s">
        <v>13553</v>
      </c>
    </row>
    <row r="5120" spans="1:8" x14ac:dyDescent="0.15">
      <c r="A5120">
        <v>5144</v>
      </c>
      <c r="B5120" t="s">
        <v>5602</v>
      </c>
      <c r="C5120" t="s">
        <v>12884</v>
      </c>
      <c r="D5120" t="s">
        <v>345</v>
      </c>
      <c r="E5120" s="2">
        <v>1</v>
      </c>
      <c r="F5120" t="s">
        <v>13910</v>
      </c>
      <c r="G5120" s="2">
        <v>10417</v>
      </c>
      <c r="H5120" t="s">
        <v>13553</v>
      </c>
    </row>
    <row r="5121" spans="1:8" x14ac:dyDescent="0.15">
      <c r="A5121">
        <v>5145</v>
      </c>
      <c r="B5121" t="s">
        <v>5603</v>
      </c>
      <c r="C5121" t="s">
        <v>12885</v>
      </c>
      <c r="D5121" t="s">
        <v>345</v>
      </c>
      <c r="E5121" s="2">
        <v>1</v>
      </c>
      <c r="F5121" t="s">
        <v>13944</v>
      </c>
      <c r="G5121" s="2">
        <v>11209</v>
      </c>
      <c r="H5121" t="s">
        <v>13553</v>
      </c>
    </row>
    <row r="5122" spans="1:8" x14ac:dyDescent="0.15">
      <c r="A5122">
        <v>5146</v>
      </c>
      <c r="B5122" t="s">
        <v>5604</v>
      </c>
      <c r="C5122" t="s">
        <v>12886</v>
      </c>
      <c r="D5122" t="s">
        <v>345</v>
      </c>
      <c r="E5122" s="2">
        <v>1</v>
      </c>
      <c r="F5122" t="s">
        <v>13910</v>
      </c>
      <c r="G5122" s="2">
        <v>11225</v>
      </c>
      <c r="H5122" t="s">
        <v>13553</v>
      </c>
    </row>
    <row r="5123" spans="1:8" x14ac:dyDescent="0.15">
      <c r="A5123">
        <v>5147</v>
      </c>
      <c r="B5123" t="s">
        <v>5605</v>
      </c>
      <c r="C5123" t="s">
        <v>12887</v>
      </c>
      <c r="D5123" t="s">
        <v>345</v>
      </c>
      <c r="E5123" s="2">
        <v>1</v>
      </c>
      <c r="F5123" t="s">
        <v>13927</v>
      </c>
      <c r="G5123" s="2">
        <v>10421</v>
      </c>
      <c r="H5123" t="s">
        <v>13553</v>
      </c>
    </row>
    <row r="5124" spans="1:8" x14ac:dyDescent="0.15">
      <c r="A5124">
        <v>5148</v>
      </c>
      <c r="B5124" t="s">
        <v>5606</v>
      </c>
      <c r="C5124" t="s">
        <v>12888</v>
      </c>
      <c r="D5124" t="s">
        <v>345</v>
      </c>
      <c r="E5124" s="2">
        <v>1</v>
      </c>
      <c r="F5124" t="s">
        <v>13943</v>
      </c>
      <c r="G5124" s="2">
        <v>10420</v>
      </c>
      <c r="H5124" t="s">
        <v>13553</v>
      </c>
    </row>
    <row r="5125" spans="1:8" x14ac:dyDescent="0.15">
      <c r="A5125">
        <v>5149</v>
      </c>
      <c r="B5125" t="s">
        <v>5607</v>
      </c>
      <c r="C5125" t="s">
        <v>12889</v>
      </c>
      <c r="D5125" t="s">
        <v>345</v>
      </c>
      <c r="E5125" s="2">
        <v>1</v>
      </c>
      <c r="F5125" t="s">
        <v>13929</v>
      </c>
      <c r="G5125" s="2">
        <v>10807</v>
      </c>
      <c r="H5125" t="s">
        <v>13553</v>
      </c>
    </row>
    <row r="5126" spans="1:8" x14ac:dyDescent="0.15">
      <c r="A5126">
        <v>5150</v>
      </c>
      <c r="B5126" t="s">
        <v>5608</v>
      </c>
      <c r="C5126" t="s">
        <v>12890</v>
      </c>
      <c r="D5126" t="s">
        <v>345</v>
      </c>
      <c r="E5126" s="2">
        <v>1</v>
      </c>
      <c r="F5126" t="s">
        <v>13909</v>
      </c>
      <c r="G5126" s="2">
        <v>10721</v>
      </c>
      <c r="H5126" t="s">
        <v>13553</v>
      </c>
    </row>
    <row r="5127" spans="1:8" x14ac:dyDescent="0.15">
      <c r="A5127">
        <v>5151</v>
      </c>
      <c r="B5127" t="s">
        <v>5609</v>
      </c>
      <c r="C5127" t="s">
        <v>12891</v>
      </c>
      <c r="D5127" t="s">
        <v>345</v>
      </c>
      <c r="E5127" s="2">
        <v>1</v>
      </c>
      <c r="F5127" t="s">
        <v>13916</v>
      </c>
      <c r="G5127" s="2">
        <v>20205</v>
      </c>
      <c r="H5127" t="s">
        <v>13553</v>
      </c>
    </row>
    <row r="5128" spans="1:8" x14ac:dyDescent="0.15">
      <c r="A5128">
        <v>5152</v>
      </c>
      <c r="B5128" t="s">
        <v>5610</v>
      </c>
      <c r="C5128" t="s">
        <v>12892</v>
      </c>
      <c r="D5128" t="s">
        <v>345</v>
      </c>
      <c r="E5128" s="2">
        <v>1</v>
      </c>
      <c r="F5128" t="s">
        <v>13943</v>
      </c>
      <c r="G5128" s="2">
        <v>20201</v>
      </c>
      <c r="H5128" t="s">
        <v>13553</v>
      </c>
    </row>
    <row r="5129" spans="1:8" x14ac:dyDescent="0.15">
      <c r="A5129">
        <v>5153</v>
      </c>
      <c r="B5129" t="s">
        <v>5611</v>
      </c>
      <c r="C5129" t="s">
        <v>12893</v>
      </c>
      <c r="D5129" t="s">
        <v>345</v>
      </c>
      <c r="E5129" s="2">
        <v>1</v>
      </c>
      <c r="F5129" t="s">
        <v>13921</v>
      </c>
      <c r="G5129" s="2">
        <v>10815</v>
      </c>
      <c r="H5129" t="s">
        <v>13553</v>
      </c>
    </row>
    <row r="5130" spans="1:8" x14ac:dyDescent="0.15">
      <c r="A5130">
        <v>5154</v>
      </c>
      <c r="B5130" t="s">
        <v>5612</v>
      </c>
      <c r="C5130" t="s">
        <v>12894</v>
      </c>
      <c r="D5130" t="s">
        <v>345</v>
      </c>
      <c r="E5130" s="2">
        <v>1</v>
      </c>
      <c r="F5130" t="s">
        <v>13907</v>
      </c>
      <c r="G5130" s="2">
        <v>11205</v>
      </c>
      <c r="H5130" t="s">
        <v>13553</v>
      </c>
    </row>
    <row r="5131" spans="1:8" x14ac:dyDescent="0.15">
      <c r="A5131">
        <v>5155</v>
      </c>
      <c r="B5131" t="s">
        <v>5613</v>
      </c>
      <c r="C5131" t="s">
        <v>10777</v>
      </c>
      <c r="D5131" t="s">
        <v>345</v>
      </c>
      <c r="E5131" s="2">
        <v>1</v>
      </c>
      <c r="F5131" t="s">
        <v>13909</v>
      </c>
      <c r="G5131" s="2">
        <v>20308</v>
      </c>
      <c r="H5131" t="s">
        <v>13553</v>
      </c>
    </row>
    <row r="5132" spans="1:8" x14ac:dyDescent="0.15">
      <c r="A5132">
        <v>5156</v>
      </c>
      <c r="B5132" t="s">
        <v>5614</v>
      </c>
      <c r="C5132" t="s">
        <v>12895</v>
      </c>
      <c r="D5132" t="s">
        <v>359</v>
      </c>
      <c r="E5132" s="2">
        <v>1</v>
      </c>
      <c r="F5132" t="s">
        <v>13931</v>
      </c>
      <c r="G5132" s="2">
        <v>20211</v>
      </c>
      <c r="H5132" t="s">
        <v>13553</v>
      </c>
    </row>
    <row r="5133" spans="1:8" x14ac:dyDescent="0.15">
      <c r="A5133">
        <v>5157</v>
      </c>
      <c r="B5133" t="s">
        <v>5615</v>
      </c>
      <c r="C5133" t="s">
        <v>12896</v>
      </c>
      <c r="D5133" t="s">
        <v>359</v>
      </c>
      <c r="E5133" s="2">
        <v>1</v>
      </c>
      <c r="F5133" t="s">
        <v>13906</v>
      </c>
      <c r="G5133" s="2">
        <v>11226</v>
      </c>
      <c r="H5133" t="s">
        <v>13553</v>
      </c>
    </row>
    <row r="5134" spans="1:8" x14ac:dyDescent="0.15">
      <c r="A5134">
        <v>5158</v>
      </c>
      <c r="B5134" t="s">
        <v>1011</v>
      </c>
      <c r="C5134" t="s">
        <v>12897</v>
      </c>
      <c r="D5134" t="s">
        <v>13571</v>
      </c>
      <c r="E5134" s="2" t="s">
        <v>67</v>
      </c>
      <c r="F5134" t="s">
        <v>13907</v>
      </c>
      <c r="G5134" s="2">
        <v>971215</v>
      </c>
      <c r="H5134" t="s">
        <v>13553</v>
      </c>
    </row>
    <row r="5135" spans="1:8" x14ac:dyDescent="0.15">
      <c r="A5135">
        <v>5159</v>
      </c>
      <c r="B5135" t="s">
        <v>5616</v>
      </c>
      <c r="C5135" t="s">
        <v>12898</v>
      </c>
      <c r="D5135" t="s">
        <v>13571</v>
      </c>
      <c r="E5135" s="2" t="s">
        <v>70</v>
      </c>
      <c r="F5135" t="s">
        <v>13915</v>
      </c>
      <c r="G5135" s="2">
        <v>961121</v>
      </c>
      <c r="H5135" t="s">
        <v>13553</v>
      </c>
    </row>
    <row r="5136" spans="1:8" x14ac:dyDescent="0.15">
      <c r="A5136">
        <v>5160</v>
      </c>
      <c r="B5136" t="s">
        <v>5617</v>
      </c>
      <c r="C5136" t="s">
        <v>12899</v>
      </c>
      <c r="D5136" t="s">
        <v>380</v>
      </c>
      <c r="E5136" s="2">
        <v>1</v>
      </c>
      <c r="F5136" t="s">
        <v>13906</v>
      </c>
      <c r="G5136" s="2">
        <v>10419</v>
      </c>
      <c r="H5136" t="s">
        <v>13553</v>
      </c>
    </row>
    <row r="5137" spans="1:8" x14ac:dyDescent="0.15">
      <c r="A5137">
        <v>5161</v>
      </c>
      <c r="B5137" t="s">
        <v>5618</v>
      </c>
      <c r="C5137" t="s">
        <v>12900</v>
      </c>
      <c r="D5137" t="s">
        <v>399</v>
      </c>
      <c r="E5137" s="2">
        <v>1</v>
      </c>
      <c r="F5137" t="s">
        <v>13922</v>
      </c>
      <c r="G5137" s="2">
        <v>10525</v>
      </c>
      <c r="H5137" t="s">
        <v>13553</v>
      </c>
    </row>
    <row r="5138" spans="1:8" x14ac:dyDescent="0.15">
      <c r="A5138">
        <v>5162</v>
      </c>
      <c r="B5138" t="s">
        <v>5619</v>
      </c>
      <c r="C5138" t="s">
        <v>12901</v>
      </c>
      <c r="D5138" t="s">
        <v>399</v>
      </c>
      <c r="E5138" s="2">
        <v>1</v>
      </c>
      <c r="F5138" t="s">
        <v>13949</v>
      </c>
      <c r="G5138" s="2">
        <v>11105</v>
      </c>
      <c r="H5138" t="s">
        <v>13553</v>
      </c>
    </row>
    <row r="5139" spans="1:8" x14ac:dyDescent="0.15">
      <c r="A5139">
        <v>5163</v>
      </c>
      <c r="B5139" t="s">
        <v>5620</v>
      </c>
      <c r="C5139" t="s">
        <v>12902</v>
      </c>
      <c r="D5139" t="s">
        <v>330</v>
      </c>
      <c r="E5139" s="2">
        <v>1</v>
      </c>
      <c r="F5139" t="s">
        <v>13922</v>
      </c>
      <c r="G5139" s="2">
        <v>10911</v>
      </c>
      <c r="H5139" t="s">
        <v>13553</v>
      </c>
    </row>
    <row r="5140" spans="1:8" x14ac:dyDescent="0.15">
      <c r="A5140">
        <v>5164</v>
      </c>
      <c r="B5140" t="s">
        <v>5621</v>
      </c>
      <c r="C5140" t="s">
        <v>12903</v>
      </c>
      <c r="D5140" t="s">
        <v>330</v>
      </c>
      <c r="E5140" s="2">
        <v>1</v>
      </c>
      <c r="F5140" t="s">
        <v>13933</v>
      </c>
      <c r="G5140" s="2">
        <v>10519</v>
      </c>
      <c r="H5140" t="s">
        <v>13553</v>
      </c>
    </row>
    <row r="5141" spans="1:8" x14ac:dyDescent="0.15">
      <c r="A5141">
        <v>5165</v>
      </c>
      <c r="B5141" t="s">
        <v>5622</v>
      </c>
      <c r="C5141" t="s">
        <v>12904</v>
      </c>
      <c r="D5141" t="s">
        <v>330</v>
      </c>
      <c r="E5141" s="2">
        <v>1</v>
      </c>
      <c r="F5141" t="s">
        <v>13944</v>
      </c>
      <c r="G5141" s="2">
        <v>11230</v>
      </c>
      <c r="H5141" t="s">
        <v>13553</v>
      </c>
    </row>
    <row r="5142" spans="1:8" x14ac:dyDescent="0.15">
      <c r="A5142">
        <v>5166</v>
      </c>
      <c r="B5142" t="s">
        <v>5623</v>
      </c>
      <c r="C5142" t="s">
        <v>12905</v>
      </c>
      <c r="D5142" t="s">
        <v>330</v>
      </c>
      <c r="E5142" s="2">
        <v>1</v>
      </c>
      <c r="F5142" t="s">
        <v>13930</v>
      </c>
      <c r="G5142" s="2">
        <v>10910</v>
      </c>
      <c r="H5142" t="s">
        <v>13553</v>
      </c>
    </row>
    <row r="5143" spans="1:8" x14ac:dyDescent="0.15">
      <c r="A5143">
        <v>5167</v>
      </c>
      <c r="B5143" t="s">
        <v>5624</v>
      </c>
      <c r="C5143" t="s">
        <v>12906</v>
      </c>
      <c r="D5143" t="s">
        <v>317</v>
      </c>
      <c r="E5143" s="2">
        <v>1</v>
      </c>
      <c r="F5143" t="s">
        <v>13909</v>
      </c>
      <c r="G5143" s="2">
        <v>10515</v>
      </c>
      <c r="H5143" t="s">
        <v>13553</v>
      </c>
    </row>
    <row r="5144" spans="1:8" x14ac:dyDescent="0.15">
      <c r="A5144">
        <v>5168</v>
      </c>
      <c r="B5144" t="s">
        <v>5625</v>
      </c>
      <c r="C5144" t="s">
        <v>12907</v>
      </c>
      <c r="D5144" t="s">
        <v>317</v>
      </c>
      <c r="E5144" s="2">
        <v>1</v>
      </c>
      <c r="F5144" t="s">
        <v>13914</v>
      </c>
      <c r="G5144" s="2">
        <v>10521</v>
      </c>
      <c r="H5144" t="s">
        <v>13553</v>
      </c>
    </row>
    <row r="5145" spans="1:8" x14ac:dyDescent="0.15">
      <c r="A5145">
        <v>5169</v>
      </c>
      <c r="B5145" t="s">
        <v>5626</v>
      </c>
      <c r="C5145" t="s">
        <v>12908</v>
      </c>
      <c r="D5145" t="s">
        <v>317</v>
      </c>
      <c r="E5145" s="2">
        <v>1</v>
      </c>
      <c r="F5145" t="s">
        <v>13907</v>
      </c>
      <c r="G5145" s="2">
        <v>10727</v>
      </c>
      <c r="H5145" t="s">
        <v>13553</v>
      </c>
    </row>
    <row r="5146" spans="1:8" x14ac:dyDescent="0.15">
      <c r="A5146">
        <v>5170</v>
      </c>
      <c r="B5146" t="s">
        <v>5627</v>
      </c>
      <c r="C5146" t="s">
        <v>12909</v>
      </c>
      <c r="D5146" t="s">
        <v>317</v>
      </c>
      <c r="E5146" s="2">
        <v>1</v>
      </c>
      <c r="F5146" t="s">
        <v>13945</v>
      </c>
      <c r="G5146" s="2">
        <v>10303</v>
      </c>
      <c r="H5146" t="s">
        <v>13553</v>
      </c>
    </row>
    <row r="5147" spans="1:8" x14ac:dyDescent="0.15">
      <c r="A5147">
        <v>5171</v>
      </c>
      <c r="B5147" t="s">
        <v>5628</v>
      </c>
      <c r="C5147" t="s">
        <v>12910</v>
      </c>
      <c r="D5147" t="s">
        <v>317</v>
      </c>
      <c r="E5147" s="2">
        <v>1</v>
      </c>
      <c r="F5147" t="s">
        <v>13937</v>
      </c>
      <c r="G5147" s="2">
        <v>10515</v>
      </c>
      <c r="H5147" t="s">
        <v>13553</v>
      </c>
    </row>
    <row r="5148" spans="1:8" x14ac:dyDescent="0.15">
      <c r="A5148">
        <v>5172</v>
      </c>
      <c r="B5148" t="s">
        <v>5629</v>
      </c>
      <c r="C5148" t="s">
        <v>12911</v>
      </c>
      <c r="D5148" t="s">
        <v>317</v>
      </c>
      <c r="E5148" s="2">
        <v>1</v>
      </c>
      <c r="F5148" t="s">
        <v>13934</v>
      </c>
      <c r="G5148" s="2">
        <v>11013</v>
      </c>
      <c r="H5148" t="s">
        <v>13553</v>
      </c>
    </row>
    <row r="5149" spans="1:8" x14ac:dyDescent="0.15">
      <c r="A5149">
        <v>5173</v>
      </c>
      <c r="B5149" t="s">
        <v>5630</v>
      </c>
      <c r="C5149" t="s">
        <v>12912</v>
      </c>
      <c r="D5149" t="s">
        <v>13569</v>
      </c>
      <c r="E5149" s="2" t="s">
        <v>67</v>
      </c>
      <c r="F5149" t="s">
        <v>13932</v>
      </c>
      <c r="G5149" s="2">
        <v>970127</v>
      </c>
      <c r="H5149" t="s">
        <v>13553</v>
      </c>
    </row>
    <row r="5150" spans="1:8" x14ac:dyDescent="0.15">
      <c r="A5150">
        <v>5174</v>
      </c>
      <c r="B5150" t="s">
        <v>5631</v>
      </c>
      <c r="C5150" t="s">
        <v>12913</v>
      </c>
      <c r="D5150" t="s">
        <v>248</v>
      </c>
      <c r="E5150" s="2">
        <v>1</v>
      </c>
      <c r="F5150" t="s">
        <v>13931</v>
      </c>
      <c r="G5150" s="2">
        <v>10723</v>
      </c>
      <c r="H5150" t="s">
        <v>13553</v>
      </c>
    </row>
    <row r="5151" spans="1:8" x14ac:dyDescent="0.15">
      <c r="A5151">
        <v>5175</v>
      </c>
      <c r="B5151" t="s">
        <v>5632</v>
      </c>
      <c r="C5151" t="s">
        <v>12914</v>
      </c>
      <c r="D5151" t="s">
        <v>248</v>
      </c>
      <c r="E5151" s="2">
        <v>1</v>
      </c>
      <c r="F5151" t="s">
        <v>13927</v>
      </c>
      <c r="G5151" s="2">
        <v>10521</v>
      </c>
      <c r="H5151" t="s">
        <v>13553</v>
      </c>
    </row>
    <row r="5152" spans="1:8" x14ac:dyDescent="0.15">
      <c r="A5152">
        <v>5176</v>
      </c>
      <c r="B5152" t="s">
        <v>5633</v>
      </c>
      <c r="C5152" t="s">
        <v>12915</v>
      </c>
      <c r="D5152" t="s">
        <v>248</v>
      </c>
      <c r="E5152" s="2">
        <v>1</v>
      </c>
      <c r="F5152" t="s">
        <v>13934</v>
      </c>
      <c r="G5152" s="2">
        <v>10824</v>
      </c>
      <c r="H5152" t="s">
        <v>13553</v>
      </c>
    </row>
    <row r="5153" spans="1:8" x14ac:dyDescent="0.15">
      <c r="A5153">
        <v>5177</v>
      </c>
      <c r="B5153" t="s">
        <v>5634</v>
      </c>
      <c r="C5153" t="s">
        <v>12916</v>
      </c>
      <c r="D5153" t="s">
        <v>248</v>
      </c>
      <c r="E5153" s="2">
        <v>1</v>
      </c>
      <c r="F5153" t="s">
        <v>13934</v>
      </c>
      <c r="G5153" s="2">
        <v>10412</v>
      </c>
      <c r="H5153" t="s">
        <v>13553</v>
      </c>
    </row>
    <row r="5154" spans="1:8" x14ac:dyDescent="0.15">
      <c r="A5154">
        <v>5178</v>
      </c>
      <c r="B5154" t="s">
        <v>5635</v>
      </c>
      <c r="C5154" t="s">
        <v>12917</v>
      </c>
      <c r="D5154" t="s">
        <v>248</v>
      </c>
      <c r="E5154" s="2">
        <v>1</v>
      </c>
      <c r="F5154" t="s">
        <v>13934</v>
      </c>
      <c r="G5154" s="2">
        <v>10625</v>
      </c>
      <c r="H5154" t="s">
        <v>13553</v>
      </c>
    </row>
    <row r="5155" spans="1:8" x14ac:dyDescent="0.15">
      <c r="A5155">
        <v>5179</v>
      </c>
      <c r="B5155" t="s">
        <v>5636</v>
      </c>
      <c r="C5155" t="s">
        <v>12918</v>
      </c>
      <c r="D5155" t="s">
        <v>248</v>
      </c>
      <c r="E5155" s="2">
        <v>1</v>
      </c>
      <c r="F5155" t="s">
        <v>13917</v>
      </c>
      <c r="G5155" s="2">
        <v>11016</v>
      </c>
      <c r="H5155" t="s">
        <v>13553</v>
      </c>
    </row>
    <row r="5156" spans="1:8" x14ac:dyDescent="0.15">
      <c r="A5156">
        <v>5180</v>
      </c>
      <c r="B5156" t="s">
        <v>5637</v>
      </c>
      <c r="C5156" t="s">
        <v>12919</v>
      </c>
      <c r="D5156" t="s">
        <v>248</v>
      </c>
      <c r="E5156" s="2">
        <v>1</v>
      </c>
      <c r="F5156" t="s">
        <v>13940</v>
      </c>
      <c r="G5156" s="2">
        <v>10623</v>
      </c>
      <c r="H5156" t="s">
        <v>13553</v>
      </c>
    </row>
    <row r="5157" spans="1:8" x14ac:dyDescent="0.15">
      <c r="A5157">
        <v>5181</v>
      </c>
      <c r="B5157" t="s">
        <v>5638</v>
      </c>
      <c r="C5157" t="s">
        <v>12920</v>
      </c>
      <c r="D5157" t="s">
        <v>248</v>
      </c>
      <c r="E5157" s="2">
        <v>1</v>
      </c>
      <c r="F5157" t="s">
        <v>13910</v>
      </c>
      <c r="G5157" s="2">
        <v>20105</v>
      </c>
      <c r="H5157" t="s">
        <v>13553</v>
      </c>
    </row>
    <row r="5158" spans="1:8" x14ac:dyDescent="0.15">
      <c r="A5158">
        <v>5182</v>
      </c>
      <c r="B5158" t="s">
        <v>5639</v>
      </c>
      <c r="C5158" t="s">
        <v>12921</v>
      </c>
      <c r="D5158" t="s">
        <v>248</v>
      </c>
      <c r="E5158" s="2">
        <v>1</v>
      </c>
      <c r="F5158" t="s">
        <v>13934</v>
      </c>
      <c r="G5158" s="2">
        <v>10315</v>
      </c>
      <c r="H5158" t="s">
        <v>13553</v>
      </c>
    </row>
    <row r="5159" spans="1:8" x14ac:dyDescent="0.15">
      <c r="A5159">
        <v>5183</v>
      </c>
      <c r="B5159" t="s">
        <v>5640</v>
      </c>
      <c r="C5159" t="s">
        <v>12922</v>
      </c>
      <c r="D5159" t="s">
        <v>248</v>
      </c>
      <c r="E5159" s="2">
        <v>1</v>
      </c>
      <c r="F5159" t="s">
        <v>13914</v>
      </c>
      <c r="G5159" s="2">
        <v>10512</v>
      </c>
      <c r="H5159" t="s">
        <v>13553</v>
      </c>
    </row>
    <row r="5160" spans="1:8" x14ac:dyDescent="0.15">
      <c r="A5160">
        <v>5184</v>
      </c>
      <c r="B5160" t="s">
        <v>5641</v>
      </c>
      <c r="C5160" t="s">
        <v>12923</v>
      </c>
      <c r="D5160" t="s">
        <v>248</v>
      </c>
      <c r="E5160" s="2">
        <v>1</v>
      </c>
      <c r="F5160" t="s">
        <v>13927</v>
      </c>
      <c r="G5160" s="2">
        <v>10416</v>
      </c>
      <c r="H5160" t="s">
        <v>13553</v>
      </c>
    </row>
    <row r="5161" spans="1:8" x14ac:dyDescent="0.15">
      <c r="A5161">
        <v>5185</v>
      </c>
      <c r="B5161" t="s">
        <v>5642</v>
      </c>
      <c r="C5161" t="s">
        <v>12924</v>
      </c>
      <c r="D5161" t="s">
        <v>248</v>
      </c>
      <c r="E5161" s="2">
        <v>1</v>
      </c>
      <c r="F5161" t="s">
        <v>13910</v>
      </c>
      <c r="G5161" s="2">
        <v>10512</v>
      </c>
      <c r="H5161" t="s">
        <v>13553</v>
      </c>
    </row>
    <row r="5162" spans="1:8" x14ac:dyDescent="0.15">
      <c r="A5162">
        <v>5186</v>
      </c>
      <c r="B5162" t="s">
        <v>5643</v>
      </c>
      <c r="C5162" t="s">
        <v>12925</v>
      </c>
      <c r="D5162" t="s">
        <v>248</v>
      </c>
      <c r="E5162" s="2">
        <v>1</v>
      </c>
      <c r="F5162" t="s">
        <v>13943</v>
      </c>
      <c r="G5162" s="2">
        <v>10420</v>
      </c>
      <c r="H5162" t="s">
        <v>13553</v>
      </c>
    </row>
    <row r="5163" spans="1:8" x14ac:dyDescent="0.15">
      <c r="A5163">
        <v>5187</v>
      </c>
      <c r="B5163" t="s">
        <v>5644</v>
      </c>
      <c r="C5163" t="s">
        <v>12926</v>
      </c>
      <c r="D5163" t="s">
        <v>248</v>
      </c>
      <c r="E5163" s="2">
        <v>1</v>
      </c>
      <c r="F5163" t="s">
        <v>13910</v>
      </c>
      <c r="G5163" s="2">
        <v>20307</v>
      </c>
      <c r="H5163" t="s">
        <v>13553</v>
      </c>
    </row>
    <row r="5164" spans="1:8" x14ac:dyDescent="0.15">
      <c r="A5164">
        <v>5188</v>
      </c>
      <c r="B5164" t="s">
        <v>5645</v>
      </c>
      <c r="C5164" t="s">
        <v>12927</v>
      </c>
      <c r="D5164" t="s">
        <v>411</v>
      </c>
      <c r="E5164" s="2">
        <v>1</v>
      </c>
      <c r="F5164" t="s">
        <v>13929</v>
      </c>
      <c r="G5164" s="2">
        <v>10827</v>
      </c>
      <c r="H5164" t="s">
        <v>13553</v>
      </c>
    </row>
    <row r="5165" spans="1:8" x14ac:dyDescent="0.15">
      <c r="A5165">
        <v>5189</v>
      </c>
      <c r="B5165" t="s">
        <v>5646</v>
      </c>
      <c r="C5165" t="s">
        <v>12928</v>
      </c>
      <c r="D5165" t="s">
        <v>411</v>
      </c>
      <c r="E5165" s="2">
        <v>1</v>
      </c>
      <c r="F5165" t="s">
        <v>13940</v>
      </c>
      <c r="G5165" s="2">
        <v>10420</v>
      </c>
      <c r="H5165" t="s">
        <v>13553</v>
      </c>
    </row>
    <row r="5166" spans="1:8" x14ac:dyDescent="0.15">
      <c r="A5166">
        <v>5190</v>
      </c>
      <c r="B5166" t="s">
        <v>5647</v>
      </c>
      <c r="C5166" t="s">
        <v>12929</v>
      </c>
      <c r="D5166" t="s">
        <v>411</v>
      </c>
      <c r="E5166" s="2">
        <v>1</v>
      </c>
      <c r="F5166" t="s">
        <v>13933</v>
      </c>
      <c r="G5166" s="2">
        <v>10511</v>
      </c>
      <c r="H5166" t="s">
        <v>13553</v>
      </c>
    </row>
    <row r="5167" spans="1:8" x14ac:dyDescent="0.15">
      <c r="A5167">
        <v>5191</v>
      </c>
      <c r="B5167" t="s">
        <v>5648</v>
      </c>
      <c r="C5167" t="s">
        <v>12930</v>
      </c>
      <c r="D5167" t="s">
        <v>411</v>
      </c>
      <c r="E5167" s="2">
        <v>1</v>
      </c>
      <c r="F5167" t="s">
        <v>13910</v>
      </c>
      <c r="G5167" s="2">
        <v>10621</v>
      </c>
      <c r="H5167" t="s">
        <v>13553</v>
      </c>
    </row>
    <row r="5168" spans="1:8" x14ac:dyDescent="0.15">
      <c r="A5168">
        <v>5192</v>
      </c>
      <c r="B5168" t="s">
        <v>5649</v>
      </c>
      <c r="C5168" t="s">
        <v>12931</v>
      </c>
      <c r="D5168" t="s">
        <v>411</v>
      </c>
      <c r="E5168" s="2">
        <v>1</v>
      </c>
      <c r="F5168" t="s">
        <v>13939</v>
      </c>
      <c r="G5168" s="2">
        <v>10824</v>
      </c>
      <c r="H5168" t="s">
        <v>13553</v>
      </c>
    </row>
    <row r="5169" spans="1:8" x14ac:dyDescent="0.15">
      <c r="A5169">
        <v>5193</v>
      </c>
      <c r="B5169" t="s">
        <v>5650</v>
      </c>
      <c r="C5169" t="s">
        <v>12932</v>
      </c>
      <c r="D5169" t="s">
        <v>411</v>
      </c>
      <c r="E5169" s="2">
        <v>1</v>
      </c>
      <c r="F5169" t="s">
        <v>13917</v>
      </c>
      <c r="G5169" s="2">
        <v>10621</v>
      </c>
      <c r="H5169" t="s">
        <v>13553</v>
      </c>
    </row>
    <row r="5170" spans="1:8" x14ac:dyDescent="0.15">
      <c r="A5170">
        <v>5194</v>
      </c>
      <c r="B5170" t="s">
        <v>5651</v>
      </c>
      <c r="C5170" t="s">
        <v>12933</v>
      </c>
      <c r="D5170" t="s">
        <v>411</v>
      </c>
      <c r="E5170" s="2">
        <v>1</v>
      </c>
      <c r="F5170" t="s">
        <v>13939</v>
      </c>
      <c r="G5170" s="2">
        <v>11107</v>
      </c>
      <c r="H5170" t="s">
        <v>13553</v>
      </c>
    </row>
    <row r="5171" spans="1:8" x14ac:dyDescent="0.15">
      <c r="A5171">
        <v>5195</v>
      </c>
      <c r="B5171" t="s">
        <v>5652</v>
      </c>
      <c r="C5171" t="s">
        <v>12934</v>
      </c>
      <c r="D5171" t="s">
        <v>332</v>
      </c>
      <c r="E5171" s="2">
        <v>1</v>
      </c>
      <c r="F5171" t="s">
        <v>13924</v>
      </c>
      <c r="G5171" s="2">
        <v>10531</v>
      </c>
      <c r="H5171" t="s">
        <v>13553</v>
      </c>
    </row>
    <row r="5172" spans="1:8" x14ac:dyDescent="0.15">
      <c r="A5172">
        <v>5196</v>
      </c>
      <c r="B5172" t="s">
        <v>5653</v>
      </c>
      <c r="C5172" t="s">
        <v>12935</v>
      </c>
      <c r="D5172" t="s">
        <v>332</v>
      </c>
      <c r="E5172" s="2">
        <v>1</v>
      </c>
      <c r="F5172" t="s">
        <v>13906</v>
      </c>
      <c r="G5172" s="2">
        <v>10823</v>
      </c>
      <c r="H5172" t="s">
        <v>13553</v>
      </c>
    </row>
    <row r="5173" spans="1:8" x14ac:dyDescent="0.15">
      <c r="A5173">
        <v>5197</v>
      </c>
      <c r="B5173" t="s">
        <v>5654</v>
      </c>
      <c r="C5173" t="s">
        <v>12936</v>
      </c>
      <c r="D5173" t="s">
        <v>332</v>
      </c>
      <c r="E5173" s="2">
        <v>1</v>
      </c>
      <c r="F5173" t="s">
        <v>13915</v>
      </c>
      <c r="G5173" s="2">
        <v>11228</v>
      </c>
      <c r="H5173" t="s">
        <v>13553</v>
      </c>
    </row>
    <row r="5174" spans="1:8" x14ac:dyDescent="0.15">
      <c r="A5174">
        <v>5198</v>
      </c>
      <c r="B5174" t="s">
        <v>5655</v>
      </c>
      <c r="C5174" t="s">
        <v>12937</v>
      </c>
      <c r="D5174" t="s">
        <v>419</v>
      </c>
      <c r="E5174" s="2">
        <v>1</v>
      </c>
      <c r="F5174" t="s">
        <v>13927</v>
      </c>
      <c r="G5174" s="2">
        <v>10428</v>
      </c>
      <c r="H5174" t="s">
        <v>13553</v>
      </c>
    </row>
    <row r="5175" spans="1:8" x14ac:dyDescent="0.15">
      <c r="A5175">
        <v>5199</v>
      </c>
      <c r="B5175" t="s">
        <v>5656</v>
      </c>
      <c r="C5175" t="s">
        <v>12938</v>
      </c>
      <c r="D5175" t="s">
        <v>419</v>
      </c>
      <c r="E5175" s="2">
        <v>1</v>
      </c>
      <c r="F5175" t="s">
        <v>13942</v>
      </c>
      <c r="G5175" s="2">
        <v>11127</v>
      </c>
      <c r="H5175" t="s">
        <v>13553</v>
      </c>
    </row>
    <row r="5176" spans="1:8" x14ac:dyDescent="0.15">
      <c r="A5176">
        <v>5200</v>
      </c>
      <c r="B5176" t="s">
        <v>5657</v>
      </c>
      <c r="C5176" t="s">
        <v>12939</v>
      </c>
      <c r="D5176" t="s">
        <v>419</v>
      </c>
      <c r="E5176" s="2">
        <v>1</v>
      </c>
      <c r="F5176" t="s">
        <v>13915</v>
      </c>
      <c r="G5176" s="2">
        <v>11005</v>
      </c>
      <c r="H5176" t="s">
        <v>13553</v>
      </c>
    </row>
    <row r="5177" spans="1:8" x14ac:dyDescent="0.15">
      <c r="A5177">
        <v>5201</v>
      </c>
      <c r="B5177" t="s">
        <v>5658</v>
      </c>
      <c r="C5177" t="s">
        <v>12940</v>
      </c>
      <c r="D5177" t="s">
        <v>419</v>
      </c>
      <c r="E5177" s="2">
        <v>1</v>
      </c>
      <c r="F5177" t="s">
        <v>13906</v>
      </c>
      <c r="G5177" s="2">
        <v>10705</v>
      </c>
      <c r="H5177" t="s">
        <v>13553</v>
      </c>
    </row>
    <row r="5178" spans="1:8" x14ac:dyDescent="0.15">
      <c r="A5178">
        <v>5202</v>
      </c>
      <c r="B5178" t="s">
        <v>5659</v>
      </c>
      <c r="C5178" t="s">
        <v>12941</v>
      </c>
      <c r="D5178" t="s">
        <v>419</v>
      </c>
      <c r="E5178" s="2">
        <v>1</v>
      </c>
      <c r="F5178" t="s">
        <v>13906</v>
      </c>
      <c r="G5178" s="2">
        <v>10512</v>
      </c>
      <c r="H5178" t="s">
        <v>13553</v>
      </c>
    </row>
    <row r="5179" spans="1:8" x14ac:dyDescent="0.15">
      <c r="A5179">
        <v>5203</v>
      </c>
      <c r="B5179" t="s">
        <v>5660</v>
      </c>
      <c r="C5179" t="s">
        <v>12942</v>
      </c>
      <c r="D5179" t="s">
        <v>419</v>
      </c>
      <c r="E5179" s="2">
        <v>1</v>
      </c>
      <c r="F5179" t="s">
        <v>13917</v>
      </c>
      <c r="G5179" s="2">
        <v>11117</v>
      </c>
      <c r="H5179" t="s">
        <v>13553</v>
      </c>
    </row>
    <row r="5180" spans="1:8" x14ac:dyDescent="0.15">
      <c r="A5180">
        <v>5204</v>
      </c>
      <c r="B5180" t="s">
        <v>5661</v>
      </c>
      <c r="C5180" t="s">
        <v>12943</v>
      </c>
      <c r="D5180" t="s">
        <v>419</v>
      </c>
      <c r="E5180" s="2">
        <v>1</v>
      </c>
      <c r="F5180" t="s">
        <v>13910</v>
      </c>
      <c r="G5180" s="2">
        <v>10921</v>
      </c>
      <c r="H5180" t="s">
        <v>13553</v>
      </c>
    </row>
    <row r="5181" spans="1:8" x14ac:dyDescent="0.15">
      <c r="A5181">
        <v>5205</v>
      </c>
      <c r="B5181" t="s">
        <v>5662</v>
      </c>
      <c r="C5181" t="s">
        <v>12944</v>
      </c>
      <c r="D5181" t="s">
        <v>419</v>
      </c>
      <c r="E5181" s="2">
        <v>1</v>
      </c>
      <c r="F5181" t="s">
        <v>13907</v>
      </c>
      <c r="G5181" s="2">
        <v>20104</v>
      </c>
      <c r="H5181" t="s">
        <v>13553</v>
      </c>
    </row>
    <row r="5182" spans="1:8" x14ac:dyDescent="0.15">
      <c r="A5182">
        <v>5206</v>
      </c>
      <c r="B5182" t="s">
        <v>5663</v>
      </c>
      <c r="C5182" t="s">
        <v>12945</v>
      </c>
      <c r="D5182" t="s">
        <v>419</v>
      </c>
      <c r="E5182" s="2">
        <v>1</v>
      </c>
      <c r="F5182" t="s">
        <v>13918</v>
      </c>
      <c r="G5182" s="2">
        <v>20130</v>
      </c>
      <c r="H5182" t="s">
        <v>13553</v>
      </c>
    </row>
    <row r="5183" spans="1:8" x14ac:dyDescent="0.15">
      <c r="A5183">
        <v>5207</v>
      </c>
      <c r="B5183" t="s">
        <v>5664</v>
      </c>
      <c r="C5183" t="s">
        <v>12946</v>
      </c>
      <c r="D5183" t="s">
        <v>419</v>
      </c>
      <c r="E5183" s="2">
        <v>1</v>
      </c>
      <c r="F5183" t="s">
        <v>13906</v>
      </c>
      <c r="G5183" s="2">
        <v>11231</v>
      </c>
      <c r="H5183" t="s">
        <v>13553</v>
      </c>
    </row>
    <row r="5184" spans="1:8" x14ac:dyDescent="0.15">
      <c r="A5184">
        <v>5208</v>
      </c>
      <c r="B5184" t="s">
        <v>2618</v>
      </c>
      <c r="C5184" t="s">
        <v>12947</v>
      </c>
      <c r="D5184" t="s">
        <v>434</v>
      </c>
      <c r="E5184" s="2">
        <v>4</v>
      </c>
      <c r="F5184" t="s">
        <v>13918</v>
      </c>
      <c r="G5184" s="2">
        <v>980802</v>
      </c>
      <c r="H5184" t="s">
        <v>13553</v>
      </c>
    </row>
    <row r="5185" spans="1:8" x14ac:dyDescent="0.15">
      <c r="A5185">
        <v>5209</v>
      </c>
      <c r="B5185" t="s">
        <v>2619</v>
      </c>
      <c r="C5185" t="s">
        <v>12948</v>
      </c>
      <c r="D5185" t="s">
        <v>434</v>
      </c>
      <c r="E5185" s="2">
        <v>4</v>
      </c>
      <c r="F5185" t="s">
        <v>13906</v>
      </c>
      <c r="G5185" s="2">
        <v>981015</v>
      </c>
      <c r="H5185" t="s">
        <v>13553</v>
      </c>
    </row>
    <row r="5186" spans="1:8" x14ac:dyDescent="0.15">
      <c r="A5186">
        <v>5210</v>
      </c>
      <c r="B5186" t="s">
        <v>2567</v>
      </c>
      <c r="C5186" t="s">
        <v>12949</v>
      </c>
      <c r="D5186" t="s">
        <v>434</v>
      </c>
      <c r="E5186" s="2">
        <v>4</v>
      </c>
      <c r="F5186" t="s">
        <v>13906</v>
      </c>
      <c r="G5186" s="2">
        <v>980717</v>
      </c>
      <c r="H5186" t="s">
        <v>13553</v>
      </c>
    </row>
    <row r="5187" spans="1:8" x14ac:dyDescent="0.15">
      <c r="A5187">
        <v>5211</v>
      </c>
      <c r="B5187" t="s">
        <v>2620</v>
      </c>
      <c r="C5187" t="s">
        <v>12950</v>
      </c>
      <c r="D5187" t="s">
        <v>434</v>
      </c>
      <c r="E5187" s="2">
        <v>4</v>
      </c>
      <c r="F5187" t="s">
        <v>13917</v>
      </c>
      <c r="G5187" s="2">
        <v>980819</v>
      </c>
      <c r="H5187" t="s">
        <v>13553</v>
      </c>
    </row>
    <row r="5188" spans="1:8" x14ac:dyDescent="0.15">
      <c r="A5188">
        <v>5212</v>
      </c>
      <c r="B5188" t="s">
        <v>2621</v>
      </c>
      <c r="C5188" t="s">
        <v>12951</v>
      </c>
      <c r="D5188" t="s">
        <v>434</v>
      </c>
      <c r="E5188" s="2">
        <v>4</v>
      </c>
      <c r="F5188" t="s">
        <v>13917</v>
      </c>
      <c r="G5188" s="2">
        <v>981215</v>
      </c>
      <c r="H5188" t="s">
        <v>13553</v>
      </c>
    </row>
    <row r="5189" spans="1:8" x14ac:dyDescent="0.15">
      <c r="A5189">
        <v>5213</v>
      </c>
      <c r="B5189" t="s">
        <v>2622</v>
      </c>
      <c r="C5189" t="s">
        <v>12952</v>
      </c>
      <c r="D5189" t="s">
        <v>434</v>
      </c>
      <c r="E5189" s="2">
        <v>4</v>
      </c>
      <c r="F5189" t="s">
        <v>13917</v>
      </c>
      <c r="G5189" s="2">
        <v>990301</v>
      </c>
      <c r="H5189" t="s">
        <v>13553</v>
      </c>
    </row>
    <row r="5190" spans="1:8" x14ac:dyDescent="0.15">
      <c r="A5190">
        <v>5214</v>
      </c>
      <c r="B5190" t="s">
        <v>309</v>
      </c>
      <c r="C5190" t="s">
        <v>12953</v>
      </c>
      <c r="D5190" t="s">
        <v>434</v>
      </c>
      <c r="E5190" s="2">
        <v>3</v>
      </c>
      <c r="F5190" t="s">
        <v>13934</v>
      </c>
      <c r="G5190" s="2">
        <v>990606</v>
      </c>
      <c r="H5190" t="s">
        <v>13553</v>
      </c>
    </row>
    <row r="5191" spans="1:8" x14ac:dyDescent="0.15">
      <c r="A5191">
        <v>5215</v>
      </c>
      <c r="B5191" t="s">
        <v>2623</v>
      </c>
      <c r="C5191" t="s">
        <v>12954</v>
      </c>
      <c r="D5191" t="s">
        <v>434</v>
      </c>
      <c r="E5191" s="2">
        <v>3</v>
      </c>
      <c r="F5191" t="s">
        <v>13934</v>
      </c>
      <c r="G5191" s="2">
        <v>990605</v>
      </c>
      <c r="H5191" t="s">
        <v>13553</v>
      </c>
    </row>
    <row r="5192" spans="1:8" x14ac:dyDescent="0.15">
      <c r="A5192">
        <v>5216</v>
      </c>
      <c r="B5192" t="s">
        <v>2624</v>
      </c>
      <c r="C5192" t="s">
        <v>12955</v>
      </c>
      <c r="D5192" t="s">
        <v>434</v>
      </c>
      <c r="E5192" s="2">
        <v>3</v>
      </c>
      <c r="F5192" t="s">
        <v>13934</v>
      </c>
      <c r="G5192" s="2">
        <v>991123</v>
      </c>
      <c r="H5192" t="s">
        <v>13553</v>
      </c>
    </row>
    <row r="5193" spans="1:8" x14ac:dyDescent="0.15">
      <c r="A5193">
        <v>5217</v>
      </c>
      <c r="B5193" t="s">
        <v>2625</v>
      </c>
      <c r="C5193" t="s">
        <v>12956</v>
      </c>
      <c r="D5193" t="s">
        <v>434</v>
      </c>
      <c r="E5193" s="2">
        <v>3</v>
      </c>
      <c r="F5193" t="s">
        <v>13934</v>
      </c>
      <c r="G5193" s="2">
        <v>990921</v>
      </c>
      <c r="H5193" t="s">
        <v>13553</v>
      </c>
    </row>
    <row r="5194" spans="1:8" x14ac:dyDescent="0.15">
      <c r="A5194">
        <v>5218</v>
      </c>
      <c r="B5194" t="s">
        <v>2626</v>
      </c>
      <c r="C5194" t="s">
        <v>12957</v>
      </c>
      <c r="D5194" t="s">
        <v>434</v>
      </c>
      <c r="E5194" s="2">
        <v>3</v>
      </c>
      <c r="F5194" t="s">
        <v>13934</v>
      </c>
      <c r="G5194" s="2">
        <v>980923</v>
      </c>
      <c r="H5194" t="s">
        <v>13553</v>
      </c>
    </row>
    <row r="5195" spans="1:8" x14ac:dyDescent="0.15">
      <c r="A5195">
        <v>5219</v>
      </c>
      <c r="B5195" t="s">
        <v>532</v>
      </c>
      <c r="C5195" t="s">
        <v>12958</v>
      </c>
      <c r="D5195" t="s">
        <v>434</v>
      </c>
      <c r="E5195" s="2">
        <v>3</v>
      </c>
      <c r="F5195" t="s">
        <v>13934</v>
      </c>
      <c r="G5195" s="2">
        <v>990520</v>
      </c>
      <c r="H5195" t="s">
        <v>13553</v>
      </c>
    </row>
    <row r="5196" spans="1:8" x14ac:dyDescent="0.15">
      <c r="A5196">
        <v>5220</v>
      </c>
      <c r="B5196" t="s">
        <v>2627</v>
      </c>
      <c r="C5196" t="s">
        <v>12959</v>
      </c>
      <c r="D5196" t="s">
        <v>434</v>
      </c>
      <c r="E5196" s="2">
        <v>3</v>
      </c>
      <c r="F5196" t="s">
        <v>13934</v>
      </c>
      <c r="G5196" s="2">
        <v>990615</v>
      </c>
      <c r="H5196" t="s">
        <v>13553</v>
      </c>
    </row>
    <row r="5197" spans="1:8" x14ac:dyDescent="0.15">
      <c r="A5197">
        <v>5221</v>
      </c>
      <c r="B5197" t="s">
        <v>3928</v>
      </c>
      <c r="C5197" t="s">
        <v>12960</v>
      </c>
      <c r="D5197" t="s">
        <v>434</v>
      </c>
      <c r="E5197" s="2">
        <v>2</v>
      </c>
      <c r="F5197" t="s">
        <v>13934</v>
      </c>
      <c r="G5197" s="2">
        <v>990722</v>
      </c>
      <c r="H5197" t="s">
        <v>13553</v>
      </c>
    </row>
    <row r="5198" spans="1:8" x14ac:dyDescent="0.15">
      <c r="A5198">
        <v>5222</v>
      </c>
      <c r="B5198" t="s">
        <v>3929</v>
      </c>
      <c r="C5198" t="s">
        <v>12961</v>
      </c>
      <c r="D5198" t="s">
        <v>434</v>
      </c>
      <c r="E5198" s="2">
        <v>2</v>
      </c>
      <c r="F5198" t="s">
        <v>13934</v>
      </c>
      <c r="G5198" s="2">
        <v>10223</v>
      </c>
      <c r="H5198" t="s">
        <v>13553</v>
      </c>
    </row>
    <row r="5199" spans="1:8" x14ac:dyDescent="0.15">
      <c r="A5199">
        <v>5223</v>
      </c>
      <c r="B5199" t="s">
        <v>3930</v>
      </c>
      <c r="C5199" t="s">
        <v>12962</v>
      </c>
      <c r="D5199" t="s">
        <v>434</v>
      </c>
      <c r="E5199" s="2">
        <v>2</v>
      </c>
      <c r="F5199" t="s">
        <v>13934</v>
      </c>
      <c r="G5199" s="2">
        <v>1106</v>
      </c>
      <c r="H5199" t="s">
        <v>13553</v>
      </c>
    </row>
    <row r="5200" spans="1:8" x14ac:dyDescent="0.15">
      <c r="A5200">
        <v>5224</v>
      </c>
      <c r="B5200" t="s">
        <v>3931</v>
      </c>
      <c r="C5200" t="s">
        <v>12963</v>
      </c>
      <c r="D5200" t="s">
        <v>434</v>
      </c>
      <c r="E5200" s="2">
        <v>2</v>
      </c>
      <c r="F5200" t="s">
        <v>13934</v>
      </c>
      <c r="G5200" s="2">
        <v>1112</v>
      </c>
      <c r="H5200" t="s">
        <v>13553</v>
      </c>
    </row>
    <row r="5201" spans="1:8" x14ac:dyDescent="0.15">
      <c r="A5201">
        <v>5225</v>
      </c>
      <c r="B5201" t="s">
        <v>3932</v>
      </c>
      <c r="C5201" t="s">
        <v>12964</v>
      </c>
      <c r="D5201" t="s">
        <v>434</v>
      </c>
      <c r="E5201" s="2">
        <v>2</v>
      </c>
      <c r="F5201" t="s">
        <v>13934</v>
      </c>
      <c r="G5201" s="2">
        <v>416</v>
      </c>
      <c r="H5201" t="s">
        <v>13553</v>
      </c>
    </row>
    <row r="5202" spans="1:8" x14ac:dyDescent="0.15">
      <c r="A5202">
        <v>5226</v>
      </c>
      <c r="B5202" t="s">
        <v>3933</v>
      </c>
      <c r="C5202" t="s">
        <v>12965</v>
      </c>
      <c r="D5202" t="s">
        <v>434</v>
      </c>
      <c r="E5202" s="2">
        <v>2</v>
      </c>
      <c r="F5202" t="s">
        <v>13934</v>
      </c>
      <c r="G5202" s="2">
        <v>602</v>
      </c>
      <c r="H5202" t="s">
        <v>13553</v>
      </c>
    </row>
    <row r="5203" spans="1:8" x14ac:dyDescent="0.15">
      <c r="A5203">
        <v>5227</v>
      </c>
      <c r="B5203" t="s">
        <v>3934</v>
      </c>
      <c r="C5203" t="s">
        <v>12966</v>
      </c>
      <c r="D5203" t="s">
        <v>434</v>
      </c>
      <c r="E5203" s="2">
        <v>2</v>
      </c>
      <c r="F5203" t="s">
        <v>13934</v>
      </c>
      <c r="G5203" s="2">
        <v>926</v>
      </c>
      <c r="H5203" t="s">
        <v>13553</v>
      </c>
    </row>
    <row r="5204" spans="1:8" x14ac:dyDescent="0.15">
      <c r="A5204">
        <v>5228</v>
      </c>
      <c r="B5204" t="s">
        <v>3935</v>
      </c>
      <c r="C5204" t="s">
        <v>12967</v>
      </c>
      <c r="D5204" t="s">
        <v>434</v>
      </c>
      <c r="E5204" s="2">
        <v>2</v>
      </c>
      <c r="F5204" t="s">
        <v>13934</v>
      </c>
      <c r="G5204" s="2">
        <v>423</v>
      </c>
      <c r="H5204" t="s">
        <v>13553</v>
      </c>
    </row>
    <row r="5205" spans="1:8" x14ac:dyDescent="0.15">
      <c r="A5205">
        <v>5229</v>
      </c>
      <c r="B5205" t="s">
        <v>5665</v>
      </c>
      <c r="C5205" t="s">
        <v>12968</v>
      </c>
      <c r="D5205" t="s">
        <v>434</v>
      </c>
      <c r="E5205" s="2">
        <v>1</v>
      </c>
      <c r="F5205" t="s">
        <v>13934</v>
      </c>
      <c r="G5205" s="2">
        <v>10728</v>
      </c>
      <c r="H5205" t="s">
        <v>13553</v>
      </c>
    </row>
    <row r="5206" spans="1:8" x14ac:dyDescent="0.15">
      <c r="A5206">
        <v>5230</v>
      </c>
      <c r="B5206" t="s">
        <v>5666</v>
      </c>
      <c r="C5206" t="s">
        <v>12969</v>
      </c>
      <c r="D5206" t="s">
        <v>434</v>
      </c>
      <c r="E5206" s="2">
        <v>1</v>
      </c>
      <c r="F5206" t="s">
        <v>13934</v>
      </c>
      <c r="G5206" s="2">
        <v>10806</v>
      </c>
      <c r="H5206" t="s">
        <v>13553</v>
      </c>
    </row>
    <row r="5207" spans="1:8" x14ac:dyDescent="0.15">
      <c r="A5207">
        <v>5231</v>
      </c>
      <c r="B5207" t="s">
        <v>3870</v>
      </c>
      <c r="C5207" t="s">
        <v>9713</v>
      </c>
      <c r="D5207" t="s">
        <v>434</v>
      </c>
      <c r="E5207" s="2">
        <v>1</v>
      </c>
      <c r="F5207" t="s">
        <v>13934</v>
      </c>
      <c r="G5207" s="2">
        <v>10517</v>
      </c>
      <c r="H5207" t="s">
        <v>13553</v>
      </c>
    </row>
    <row r="5208" spans="1:8" x14ac:dyDescent="0.15">
      <c r="A5208">
        <v>5232</v>
      </c>
      <c r="B5208" t="s">
        <v>1578</v>
      </c>
      <c r="C5208" t="s">
        <v>12970</v>
      </c>
      <c r="D5208" t="s">
        <v>409</v>
      </c>
      <c r="E5208" s="2">
        <v>4</v>
      </c>
      <c r="F5208" t="s">
        <v>13907</v>
      </c>
      <c r="G5208" s="2">
        <v>971112</v>
      </c>
      <c r="H5208" t="s">
        <v>13553</v>
      </c>
    </row>
    <row r="5209" spans="1:8" x14ac:dyDescent="0.15">
      <c r="A5209">
        <v>5233</v>
      </c>
      <c r="B5209" t="s">
        <v>1584</v>
      </c>
      <c r="C5209" t="s">
        <v>12971</v>
      </c>
      <c r="D5209" t="s">
        <v>409</v>
      </c>
      <c r="E5209" s="2">
        <v>4</v>
      </c>
      <c r="F5209" t="s">
        <v>13917</v>
      </c>
      <c r="G5209" s="2">
        <v>970408</v>
      </c>
      <c r="H5209" t="s">
        <v>13553</v>
      </c>
    </row>
    <row r="5210" spans="1:8" x14ac:dyDescent="0.15">
      <c r="A5210">
        <v>5234</v>
      </c>
      <c r="B5210" t="s">
        <v>1571</v>
      </c>
      <c r="C5210" t="s">
        <v>12972</v>
      </c>
      <c r="D5210" t="s">
        <v>13581</v>
      </c>
      <c r="E5210" s="2" t="s">
        <v>67</v>
      </c>
      <c r="F5210" t="s">
        <v>13926</v>
      </c>
      <c r="G5210" s="2">
        <v>980214</v>
      </c>
      <c r="H5210" t="s">
        <v>13553</v>
      </c>
    </row>
    <row r="5211" spans="1:8" x14ac:dyDescent="0.15">
      <c r="A5211">
        <v>5235</v>
      </c>
      <c r="B5211" t="s">
        <v>1574</v>
      </c>
      <c r="C5211" t="s">
        <v>12973</v>
      </c>
      <c r="D5211" t="s">
        <v>13581</v>
      </c>
      <c r="E5211" s="2" t="s">
        <v>67</v>
      </c>
      <c r="F5211" t="s">
        <v>13945</v>
      </c>
      <c r="G5211" s="2">
        <v>971124</v>
      </c>
      <c r="H5211" t="s">
        <v>13553</v>
      </c>
    </row>
    <row r="5212" spans="1:8" x14ac:dyDescent="0.15">
      <c r="A5212">
        <v>5236</v>
      </c>
      <c r="B5212" t="s">
        <v>5667</v>
      </c>
      <c r="C5212" t="s">
        <v>12974</v>
      </c>
      <c r="D5212" t="s">
        <v>13581</v>
      </c>
      <c r="E5212" s="2" t="s">
        <v>70</v>
      </c>
      <c r="F5212" t="s">
        <v>13906</v>
      </c>
      <c r="G5212" s="2">
        <v>960607</v>
      </c>
      <c r="H5212" t="s">
        <v>13553</v>
      </c>
    </row>
    <row r="5213" spans="1:8" x14ac:dyDescent="0.15">
      <c r="A5213">
        <v>5237</v>
      </c>
      <c r="B5213" t="s">
        <v>5668</v>
      </c>
      <c r="C5213" t="s">
        <v>8285</v>
      </c>
      <c r="D5213" t="s">
        <v>13581</v>
      </c>
      <c r="E5213" s="2" t="s">
        <v>70</v>
      </c>
      <c r="F5213" t="s">
        <v>13906</v>
      </c>
      <c r="G5213" s="2">
        <v>960509</v>
      </c>
      <c r="H5213" t="s">
        <v>13553</v>
      </c>
    </row>
    <row r="5214" spans="1:8" x14ac:dyDescent="0.15">
      <c r="A5214">
        <v>5238</v>
      </c>
      <c r="B5214" t="s">
        <v>5669</v>
      </c>
      <c r="C5214" t="s">
        <v>12975</v>
      </c>
      <c r="D5214" t="s">
        <v>13581</v>
      </c>
      <c r="E5214" s="2" t="s">
        <v>76</v>
      </c>
      <c r="F5214" t="s">
        <v>13921</v>
      </c>
      <c r="G5214" s="2">
        <v>950916</v>
      </c>
      <c r="H5214" t="s">
        <v>13553</v>
      </c>
    </row>
    <row r="5215" spans="1:8" x14ac:dyDescent="0.15">
      <c r="A5215">
        <v>5239</v>
      </c>
      <c r="B5215" t="s">
        <v>5670</v>
      </c>
      <c r="C5215" t="s">
        <v>12976</v>
      </c>
      <c r="D5215" t="s">
        <v>337</v>
      </c>
      <c r="E5215" s="2">
        <v>1</v>
      </c>
      <c r="F5215" t="s">
        <v>13907</v>
      </c>
      <c r="G5215" s="2">
        <v>10424</v>
      </c>
      <c r="H5215" t="s">
        <v>13553</v>
      </c>
    </row>
    <row r="5216" spans="1:8" x14ac:dyDescent="0.15">
      <c r="A5216">
        <v>5240</v>
      </c>
      <c r="B5216" t="s">
        <v>5671</v>
      </c>
      <c r="C5216" t="s">
        <v>12977</v>
      </c>
      <c r="D5216" t="s">
        <v>337</v>
      </c>
      <c r="E5216" s="2">
        <v>1</v>
      </c>
      <c r="F5216" t="s">
        <v>13935</v>
      </c>
      <c r="G5216" s="2">
        <v>11115</v>
      </c>
      <c r="H5216" t="s">
        <v>13553</v>
      </c>
    </row>
    <row r="5217" spans="1:8" x14ac:dyDescent="0.15">
      <c r="A5217">
        <v>5241</v>
      </c>
      <c r="B5217" t="s">
        <v>5672</v>
      </c>
      <c r="C5217" t="s">
        <v>12978</v>
      </c>
      <c r="D5217" t="s">
        <v>337</v>
      </c>
      <c r="E5217" s="2">
        <v>1</v>
      </c>
      <c r="F5217" t="s">
        <v>13906</v>
      </c>
      <c r="G5217" s="2">
        <v>10624</v>
      </c>
      <c r="H5217" t="s">
        <v>13553</v>
      </c>
    </row>
    <row r="5218" spans="1:8" x14ac:dyDescent="0.15">
      <c r="A5218">
        <v>5242</v>
      </c>
      <c r="B5218" t="s">
        <v>5673</v>
      </c>
      <c r="C5218" t="s">
        <v>12979</v>
      </c>
      <c r="D5218" t="s">
        <v>337</v>
      </c>
      <c r="E5218" s="2">
        <v>1</v>
      </c>
      <c r="F5218" t="s">
        <v>13912</v>
      </c>
      <c r="G5218" s="2">
        <v>11105</v>
      </c>
      <c r="H5218" t="s">
        <v>13553</v>
      </c>
    </row>
    <row r="5219" spans="1:8" x14ac:dyDescent="0.15">
      <c r="A5219">
        <v>5243</v>
      </c>
      <c r="B5219" t="s">
        <v>5674</v>
      </c>
      <c r="C5219" t="s">
        <v>12980</v>
      </c>
      <c r="D5219" t="s">
        <v>337</v>
      </c>
      <c r="E5219" s="2">
        <v>1</v>
      </c>
      <c r="F5219" t="s">
        <v>13907</v>
      </c>
      <c r="G5219" s="2">
        <v>10921</v>
      </c>
      <c r="H5219" t="s">
        <v>13553</v>
      </c>
    </row>
    <row r="5220" spans="1:8" x14ac:dyDescent="0.15">
      <c r="A5220">
        <v>5244</v>
      </c>
      <c r="B5220" t="s">
        <v>5675</v>
      </c>
      <c r="C5220" t="s">
        <v>12981</v>
      </c>
      <c r="D5220" t="s">
        <v>337</v>
      </c>
      <c r="E5220" s="2">
        <v>1</v>
      </c>
      <c r="F5220" t="s">
        <v>27</v>
      </c>
      <c r="G5220" s="2">
        <v>11122</v>
      </c>
      <c r="H5220" t="s">
        <v>13553</v>
      </c>
    </row>
    <row r="5221" spans="1:8" x14ac:dyDescent="0.15">
      <c r="A5221">
        <v>5245</v>
      </c>
      <c r="B5221" t="s">
        <v>5676</v>
      </c>
      <c r="C5221" t="s">
        <v>12982</v>
      </c>
      <c r="D5221" t="s">
        <v>337</v>
      </c>
      <c r="E5221" s="2">
        <v>1</v>
      </c>
      <c r="F5221" t="s">
        <v>13907</v>
      </c>
      <c r="G5221" s="2">
        <v>20108</v>
      </c>
      <c r="H5221" t="s">
        <v>13553</v>
      </c>
    </row>
    <row r="5222" spans="1:8" x14ac:dyDescent="0.15">
      <c r="A5222">
        <v>5246</v>
      </c>
      <c r="B5222" t="s">
        <v>5677</v>
      </c>
      <c r="C5222" t="s">
        <v>12983</v>
      </c>
      <c r="D5222" t="s">
        <v>337</v>
      </c>
      <c r="E5222" s="2">
        <v>1</v>
      </c>
      <c r="F5222" t="s">
        <v>13922</v>
      </c>
      <c r="G5222" s="2">
        <v>10928</v>
      </c>
      <c r="H5222" t="s">
        <v>13553</v>
      </c>
    </row>
    <row r="5223" spans="1:8" x14ac:dyDescent="0.15">
      <c r="A5223">
        <v>5247</v>
      </c>
      <c r="B5223" t="s">
        <v>5678</v>
      </c>
      <c r="C5223" t="s">
        <v>12984</v>
      </c>
      <c r="D5223" t="s">
        <v>337</v>
      </c>
      <c r="E5223" s="2">
        <v>1</v>
      </c>
      <c r="F5223" t="s">
        <v>13907</v>
      </c>
      <c r="G5223" s="2">
        <v>11224</v>
      </c>
      <c r="H5223" t="s">
        <v>13553</v>
      </c>
    </row>
    <row r="5224" spans="1:8" x14ac:dyDescent="0.15">
      <c r="A5224">
        <v>5248</v>
      </c>
      <c r="B5224" t="s">
        <v>5679</v>
      </c>
      <c r="C5224" t="s">
        <v>12985</v>
      </c>
      <c r="D5224" t="s">
        <v>337</v>
      </c>
      <c r="E5224" s="2">
        <v>1</v>
      </c>
      <c r="F5224" t="s">
        <v>13907</v>
      </c>
      <c r="G5224" s="2">
        <v>10704</v>
      </c>
      <c r="H5224" t="s">
        <v>13553</v>
      </c>
    </row>
    <row r="5225" spans="1:8" x14ac:dyDescent="0.15">
      <c r="A5225">
        <v>5249</v>
      </c>
      <c r="B5225" t="s">
        <v>5680</v>
      </c>
      <c r="C5225" t="s">
        <v>12986</v>
      </c>
      <c r="D5225" t="s">
        <v>337</v>
      </c>
      <c r="E5225" s="2">
        <v>1</v>
      </c>
      <c r="F5225" t="s">
        <v>13932</v>
      </c>
      <c r="G5225" s="2">
        <v>10614</v>
      </c>
      <c r="H5225" t="s">
        <v>13553</v>
      </c>
    </row>
    <row r="5226" spans="1:8" x14ac:dyDescent="0.15">
      <c r="A5226">
        <v>5250</v>
      </c>
      <c r="B5226" t="s">
        <v>5681</v>
      </c>
      <c r="C5226" t="s">
        <v>12987</v>
      </c>
      <c r="D5226" t="s">
        <v>376</v>
      </c>
      <c r="E5226" s="2">
        <v>1</v>
      </c>
      <c r="F5226" t="s">
        <v>13907</v>
      </c>
      <c r="G5226" s="2">
        <v>10928</v>
      </c>
      <c r="H5226" t="s">
        <v>13553</v>
      </c>
    </row>
    <row r="5227" spans="1:8" x14ac:dyDescent="0.15">
      <c r="A5227">
        <v>5251</v>
      </c>
      <c r="B5227" t="s">
        <v>5682</v>
      </c>
      <c r="C5227" t="s">
        <v>12988</v>
      </c>
      <c r="D5227" t="s">
        <v>356</v>
      </c>
      <c r="E5227" s="2">
        <v>2</v>
      </c>
      <c r="F5227" t="s">
        <v>13937</v>
      </c>
      <c r="G5227" s="2">
        <v>1206</v>
      </c>
      <c r="H5227" t="s">
        <v>13553</v>
      </c>
    </row>
    <row r="5228" spans="1:8" x14ac:dyDescent="0.15">
      <c r="A5228">
        <v>5252</v>
      </c>
      <c r="B5228" t="s">
        <v>5683</v>
      </c>
      <c r="C5228" t="s">
        <v>12989</v>
      </c>
      <c r="D5228" t="s">
        <v>356</v>
      </c>
      <c r="E5228" s="2">
        <v>1</v>
      </c>
      <c r="F5228" t="s">
        <v>13924</v>
      </c>
      <c r="G5228" s="2">
        <v>10801</v>
      </c>
      <c r="H5228" t="s">
        <v>13553</v>
      </c>
    </row>
    <row r="5229" spans="1:8" x14ac:dyDescent="0.15">
      <c r="A5229">
        <v>5253</v>
      </c>
      <c r="B5229" t="s">
        <v>5684</v>
      </c>
      <c r="C5229" t="s">
        <v>12990</v>
      </c>
      <c r="D5229" t="s">
        <v>387</v>
      </c>
      <c r="E5229" s="2">
        <v>1</v>
      </c>
      <c r="F5229" t="s">
        <v>13927</v>
      </c>
      <c r="G5229" s="2">
        <v>10914</v>
      </c>
      <c r="H5229" t="s">
        <v>13553</v>
      </c>
    </row>
    <row r="5230" spans="1:8" x14ac:dyDescent="0.15">
      <c r="A5230">
        <v>5254</v>
      </c>
      <c r="B5230" t="s">
        <v>5685</v>
      </c>
      <c r="C5230" t="s">
        <v>12991</v>
      </c>
      <c r="D5230" t="s">
        <v>387</v>
      </c>
      <c r="E5230" s="2">
        <v>1</v>
      </c>
      <c r="F5230" t="s">
        <v>13917</v>
      </c>
      <c r="G5230" s="2">
        <v>10730</v>
      </c>
      <c r="H5230" t="s">
        <v>13553</v>
      </c>
    </row>
    <row r="5231" spans="1:8" x14ac:dyDescent="0.15">
      <c r="A5231">
        <v>5255</v>
      </c>
      <c r="B5231" t="s">
        <v>5686</v>
      </c>
      <c r="C5231" t="s">
        <v>12992</v>
      </c>
      <c r="D5231" t="s">
        <v>387</v>
      </c>
      <c r="E5231" s="2">
        <v>1</v>
      </c>
      <c r="F5231" t="s">
        <v>13909</v>
      </c>
      <c r="G5231" s="2">
        <v>10409</v>
      </c>
      <c r="H5231" t="s">
        <v>13553</v>
      </c>
    </row>
    <row r="5232" spans="1:8" x14ac:dyDescent="0.15">
      <c r="A5232">
        <v>5256</v>
      </c>
      <c r="B5232" t="s">
        <v>5687</v>
      </c>
      <c r="C5232" t="s">
        <v>12993</v>
      </c>
      <c r="D5232" t="s">
        <v>387</v>
      </c>
      <c r="E5232" s="2">
        <v>1</v>
      </c>
      <c r="F5232" t="s">
        <v>13910</v>
      </c>
      <c r="G5232" s="2">
        <v>10923</v>
      </c>
      <c r="H5232" t="s">
        <v>13553</v>
      </c>
    </row>
    <row r="5233" spans="1:8" x14ac:dyDescent="0.15">
      <c r="A5233">
        <v>5257</v>
      </c>
      <c r="B5233" t="s">
        <v>5688</v>
      </c>
      <c r="C5233" t="s">
        <v>12994</v>
      </c>
      <c r="D5233" t="s">
        <v>387</v>
      </c>
      <c r="E5233" s="2">
        <v>1</v>
      </c>
      <c r="F5233" t="s">
        <v>13906</v>
      </c>
      <c r="G5233" s="2">
        <v>11118</v>
      </c>
      <c r="H5233" t="s">
        <v>13553</v>
      </c>
    </row>
    <row r="5234" spans="1:8" x14ac:dyDescent="0.15">
      <c r="A5234">
        <v>5258</v>
      </c>
      <c r="B5234" t="s">
        <v>5689</v>
      </c>
      <c r="C5234" t="s">
        <v>12995</v>
      </c>
      <c r="D5234" t="s">
        <v>387</v>
      </c>
      <c r="E5234" s="2">
        <v>1</v>
      </c>
      <c r="F5234" t="s">
        <v>13938</v>
      </c>
      <c r="G5234" s="2">
        <v>10830</v>
      </c>
      <c r="H5234" t="s">
        <v>13553</v>
      </c>
    </row>
    <row r="5235" spans="1:8" x14ac:dyDescent="0.15">
      <c r="A5235">
        <v>5259</v>
      </c>
      <c r="B5235" t="s">
        <v>5690</v>
      </c>
      <c r="C5235" t="s">
        <v>12996</v>
      </c>
      <c r="D5235" t="s">
        <v>387</v>
      </c>
      <c r="E5235" s="2">
        <v>1</v>
      </c>
      <c r="F5235" t="s">
        <v>13910</v>
      </c>
      <c r="G5235" s="2">
        <v>11012</v>
      </c>
      <c r="H5235" t="s">
        <v>13553</v>
      </c>
    </row>
    <row r="5236" spans="1:8" x14ac:dyDescent="0.15">
      <c r="A5236">
        <v>5260</v>
      </c>
      <c r="B5236" t="s">
        <v>5691</v>
      </c>
      <c r="C5236" t="s">
        <v>12997</v>
      </c>
      <c r="D5236" t="s">
        <v>387</v>
      </c>
      <c r="E5236" s="2">
        <v>1</v>
      </c>
      <c r="F5236" t="s">
        <v>13917</v>
      </c>
      <c r="G5236" s="2">
        <v>10601</v>
      </c>
      <c r="H5236" t="s">
        <v>13553</v>
      </c>
    </row>
    <row r="5237" spans="1:8" x14ac:dyDescent="0.15">
      <c r="A5237">
        <v>5261</v>
      </c>
      <c r="B5237" t="s">
        <v>5692</v>
      </c>
      <c r="C5237" t="s">
        <v>12998</v>
      </c>
      <c r="D5237" t="s">
        <v>387</v>
      </c>
      <c r="E5237" s="2">
        <v>1</v>
      </c>
      <c r="F5237" t="s">
        <v>13917</v>
      </c>
      <c r="G5237" s="2">
        <v>10714</v>
      </c>
      <c r="H5237" t="s">
        <v>13553</v>
      </c>
    </row>
    <row r="5238" spans="1:8" x14ac:dyDescent="0.15">
      <c r="A5238">
        <v>5262</v>
      </c>
      <c r="B5238" t="s">
        <v>5693</v>
      </c>
      <c r="C5238" t="s">
        <v>12999</v>
      </c>
      <c r="D5238" t="s">
        <v>387</v>
      </c>
      <c r="E5238" s="2">
        <v>1</v>
      </c>
      <c r="F5238" t="s">
        <v>13938</v>
      </c>
      <c r="G5238" s="2">
        <v>10726</v>
      </c>
      <c r="H5238" t="s">
        <v>13553</v>
      </c>
    </row>
    <row r="5239" spans="1:8" x14ac:dyDescent="0.15">
      <c r="A5239">
        <v>5263</v>
      </c>
      <c r="B5239" t="s">
        <v>5694</v>
      </c>
      <c r="C5239" t="s">
        <v>13000</v>
      </c>
      <c r="D5239" t="s">
        <v>387</v>
      </c>
      <c r="E5239" s="2">
        <v>1</v>
      </c>
      <c r="F5239" t="s">
        <v>13921</v>
      </c>
      <c r="G5239" s="2">
        <v>10508</v>
      </c>
      <c r="H5239" t="s">
        <v>13553</v>
      </c>
    </row>
    <row r="5240" spans="1:8" x14ac:dyDescent="0.15">
      <c r="A5240">
        <v>5264</v>
      </c>
      <c r="B5240" t="s">
        <v>5695</v>
      </c>
      <c r="C5240" t="s">
        <v>13001</v>
      </c>
      <c r="D5240" t="s">
        <v>387</v>
      </c>
      <c r="E5240" s="2">
        <v>1</v>
      </c>
      <c r="F5240" t="s">
        <v>13917</v>
      </c>
      <c r="G5240" s="2">
        <v>10713</v>
      </c>
      <c r="H5240" t="s">
        <v>13553</v>
      </c>
    </row>
    <row r="5241" spans="1:8" x14ac:dyDescent="0.15">
      <c r="A5241">
        <v>5265</v>
      </c>
      <c r="B5241" t="s">
        <v>5696</v>
      </c>
      <c r="C5241" t="s">
        <v>13002</v>
      </c>
      <c r="D5241" t="s">
        <v>387</v>
      </c>
      <c r="E5241" s="2">
        <v>1</v>
      </c>
      <c r="F5241" t="s">
        <v>13924</v>
      </c>
      <c r="G5241" s="2">
        <v>10425</v>
      </c>
      <c r="H5241" t="s">
        <v>13553</v>
      </c>
    </row>
    <row r="5242" spans="1:8" x14ac:dyDescent="0.15">
      <c r="A5242">
        <v>5266</v>
      </c>
      <c r="B5242" t="s">
        <v>5697</v>
      </c>
      <c r="C5242" t="s">
        <v>13003</v>
      </c>
      <c r="D5242" t="s">
        <v>387</v>
      </c>
      <c r="E5242" s="2">
        <v>1</v>
      </c>
      <c r="F5242" t="s">
        <v>13924</v>
      </c>
      <c r="G5242" s="2">
        <v>10403</v>
      </c>
      <c r="H5242" t="s">
        <v>13553</v>
      </c>
    </row>
    <row r="5243" spans="1:8" x14ac:dyDescent="0.15">
      <c r="A5243">
        <v>5267</v>
      </c>
      <c r="B5243" t="s">
        <v>5698</v>
      </c>
      <c r="C5243" t="s">
        <v>13004</v>
      </c>
      <c r="D5243" t="s">
        <v>387</v>
      </c>
      <c r="E5243" s="2">
        <v>1</v>
      </c>
      <c r="F5243" t="s">
        <v>27</v>
      </c>
      <c r="G5243" s="2">
        <v>11006</v>
      </c>
      <c r="H5243" t="s">
        <v>13553</v>
      </c>
    </row>
    <row r="5244" spans="1:8" x14ac:dyDescent="0.15">
      <c r="A5244">
        <v>5268</v>
      </c>
      <c r="B5244" t="s">
        <v>5699</v>
      </c>
      <c r="C5244" t="s">
        <v>13005</v>
      </c>
      <c r="D5244" t="s">
        <v>387</v>
      </c>
      <c r="E5244" s="2">
        <v>1</v>
      </c>
      <c r="F5244" t="s">
        <v>13917</v>
      </c>
      <c r="G5244" s="2">
        <v>20102</v>
      </c>
      <c r="H5244" t="s">
        <v>13553</v>
      </c>
    </row>
    <row r="5245" spans="1:8" x14ac:dyDescent="0.15">
      <c r="A5245">
        <v>5269</v>
      </c>
      <c r="B5245" t="s">
        <v>5700</v>
      </c>
      <c r="C5245" t="s">
        <v>13006</v>
      </c>
      <c r="D5245" t="s">
        <v>387</v>
      </c>
      <c r="E5245" s="2">
        <v>1</v>
      </c>
      <c r="F5245" t="s">
        <v>13917</v>
      </c>
      <c r="G5245" s="2">
        <v>11108</v>
      </c>
      <c r="H5245" t="s">
        <v>13553</v>
      </c>
    </row>
    <row r="5246" spans="1:8" x14ac:dyDescent="0.15">
      <c r="A5246">
        <v>5270</v>
      </c>
      <c r="B5246" t="s">
        <v>5701</v>
      </c>
      <c r="C5246" t="s">
        <v>13007</v>
      </c>
      <c r="D5246" t="s">
        <v>387</v>
      </c>
      <c r="E5246" s="2">
        <v>1</v>
      </c>
      <c r="F5246" t="s">
        <v>13910</v>
      </c>
      <c r="G5246" s="2">
        <v>10718</v>
      </c>
      <c r="H5246" t="s">
        <v>13553</v>
      </c>
    </row>
    <row r="5247" spans="1:8" x14ac:dyDescent="0.15">
      <c r="A5247">
        <v>5271</v>
      </c>
      <c r="B5247" t="s">
        <v>5702</v>
      </c>
      <c r="C5247" t="s">
        <v>13008</v>
      </c>
      <c r="D5247" t="s">
        <v>387</v>
      </c>
      <c r="E5247" s="2">
        <v>1</v>
      </c>
      <c r="F5247" t="s">
        <v>13932</v>
      </c>
      <c r="G5247" s="2">
        <v>10803</v>
      </c>
      <c r="H5247" t="s">
        <v>13553</v>
      </c>
    </row>
    <row r="5248" spans="1:8" x14ac:dyDescent="0.15">
      <c r="A5248">
        <v>5272</v>
      </c>
      <c r="B5248" t="s">
        <v>5703</v>
      </c>
      <c r="C5248" t="s">
        <v>13009</v>
      </c>
      <c r="D5248" t="s">
        <v>387</v>
      </c>
      <c r="E5248" s="2">
        <v>1</v>
      </c>
      <c r="F5248" t="s">
        <v>13921</v>
      </c>
      <c r="G5248" s="2">
        <v>20224</v>
      </c>
      <c r="H5248" t="s">
        <v>13553</v>
      </c>
    </row>
    <row r="5249" spans="1:8" x14ac:dyDescent="0.15">
      <c r="A5249">
        <v>5273</v>
      </c>
      <c r="B5249" t="s">
        <v>5704</v>
      </c>
      <c r="C5249" t="s">
        <v>13010</v>
      </c>
      <c r="D5249" t="s">
        <v>387</v>
      </c>
      <c r="E5249" s="2">
        <v>1</v>
      </c>
      <c r="F5249" t="s">
        <v>13907</v>
      </c>
      <c r="G5249" s="2">
        <v>10714</v>
      </c>
      <c r="H5249" t="s">
        <v>13553</v>
      </c>
    </row>
    <row r="5250" spans="1:8" x14ac:dyDescent="0.15">
      <c r="A5250">
        <v>5274</v>
      </c>
      <c r="B5250" t="s">
        <v>5705</v>
      </c>
      <c r="C5250" t="s">
        <v>13011</v>
      </c>
      <c r="D5250" t="s">
        <v>387</v>
      </c>
      <c r="E5250" s="2">
        <v>1</v>
      </c>
      <c r="F5250" t="s">
        <v>13914</v>
      </c>
      <c r="G5250" s="2">
        <v>11109</v>
      </c>
      <c r="H5250" t="s">
        <v>13553</v>
      </c>
    </row>
    <row r="5251" spans="1:8" x14ac:dyDescent="0.15">
      <c r="A5251">
        <v>5275</v>
      </c>
      <c r="B5251" t="s">
        <v>5706</v>
      </c>
      <c r="C5251" t="s">
        <v>13012</v>
      </c>
      <c r="D5251" t="s">
        <v>387</v>
      </c>
      <c r="E5251" s="2">
        <v>1</v>
      </c>
      <c r="F5251" t="s">
        <v>13910</v>
      </c>
      <c r="G5251" s="2">
        <v>11201</v>
      </c>
      <c r="H5251" t="s">
        <v>13553</v>
      </c>
    </row>
    <row r="5252" spans="1:8" x14ac:dyDescent="0.15">
      <c r="A5252">
        <v>5276</v>
      </c>
      <c r="B5252" t="s">
        <v>5707</v>
      </c>
      <c r="C5252" t="s">
        <v>13013</v>
      </c>
      <c r="D5252" t="s">
        <v>387</v>
      </c>
      <c r="E5252" s="2">
        <v>1</v>
      </c>
      <c r="F5252" t="s">
        <v>13910</v>
      </c>
      <c r="G5252" s="2">
        <v>10521</v>
      </c>
      <c r="H5252" t="s">
        <v>13553</v>
      </c>
    </row>
    <row r="5253" spans="1:8" x14ac:dyDescent="0.15">
      <c r="A5253">
        <v>5277</v>
      </c>
      <c r="B5253" t="s">
        <v>5708</v>
      </c>
      <c r="C5253" t="s">
        <v>13014</v>
      </c>
      <c r="D5253" t="s">
        <v>387</v>
      </c>
      <c r="E5253" s="2">
        <v>1</v>
      </c>
      <c r="F5253" t="s">
        <v>13913</v>
      </c>
      <c r="G5253" s="2">
        <v>10404</v>
      </c>
      <c r="H5253" t="s">
        <v>13553</v>
      </c>
    </row>
    <row r="5254" spans="1:8" x14ac:dyDescent="0.15">
      <c r="A5254">
        <v>5278</v>
      </c>
      <c r="B5254" t="s">
        <v>5709</v>
      </c>
      <c r="C5254" t="s">
        <v>13015</v>
      </c>
      <c r="D5254" t="s">
        <v>387</v>
      </c>
      <c r="E5254" s="2">
        <v>1</v>
      </c>
      <c r="F5254" t="s">
        <v>13910</v>
      </c>
      <c r="G5254" s="2">
        <v>11019</v>
      </c>
      <c r="H5254" t="s">
        <v>13553</v>
      </c>
    </row>
    <row r="5255" spans="1:8" x14ac:dyDescent="0.15">
      <c r="A5255">
        <v>5279</v>
      </c>
      <c r="B5255" t="s">
        <v>5710</v>
      </c>
      <c r="C5255" t="s">
        <v>13016</v>
      </c>
      <c r="D5255" t="s">
        <v>387</v>
      </c>
      <c r="E5255" s="2">
        <v>1</v>
      </c>
      <c r="F5255" t="s">
        <v>13921</v>
      </c>
      <c r="G5255" s="2">
        <v>20306</v>
      </c>
      <c r="H5255" t="s">
        <v>13553</v>
      </c>
    </row>
    <row r="5256" spans="1:8" x14ac:dyDescent="0.15">
      <c r="A5256">
        <v>5280</v>
      </c>
      <c r="B5256" t="s">
        <v>5711</v>
      </c>
      <c r="C5256" t="s">
        <v>13017</v>
      </c>
      <c r="D5256" t="s">
        <v>387</v>
      </c>
      <c r="E5256" s="2">
        <v>1</v>
      </c>
      <c r="F5256" t="s">
        <v>13924</v>
      </c>
      <c r="G5256" s="2">
        <v>11209</v>
      </c>
      <c r="H5256" t="s">
        <v>13553</v>
      </c>
    </row>
    <row r="5257" spans="1:8" x14ac:dyDescent="0.15">
      <c r="A5257">
        <v>5281</v>
      </c>
      <c r="B5257" t="s">
        <v>5712</v>
      </c>
      <c r="C5257" t="s">
        <v>13018</v>
      </c>
      <c r="D5257" t="s">
        <v>387</v>
      </c>
      <c r="E5257" s="2">
        <v>1</v>
      </c>
      <c r="F5257" t="s">
        <v>13909</v>
      </c>
      <c r="G5257" s="2">
        <v>10404</v>
      </c>
      <c r="H5257" t="s">
        <v>13553</v>
      </c>
    </row>
    <row r="5258" spans="1:8" x14ac:dyDescent="0.15">
      <c r="A5258">
        <v>5282</v>
      </c>
      <c r="B5258" t="s">
        <v>5713</v>
      </c>
      <c r="C5258" t="s">
        <v>13019</v>
      </c>
      <c r="D5258" t="s">
        <v>387</v>
      </c>
      <c r="E5258" s="2">
        <v>1</v>
      </c>
      <c r="F5258" t="s">
        <v>13934</v>
      </c>
      <c r="G5258" s="2">
        <v>10515</v>
      </c>
      <c r="H5258" t="s">
        <v>13553</v>
      </c>
    </row>
    <row r="5259" spans="1:8" x14ac:dyDescent="0.15">
      <c r="A5259">
        <v>5283</v>
      </c>
      <c r="B5259" t="s">
        <v>5714</v>
      </c>
      <c r="C5259" t="s">
        <v>13020</v>
      </c>
      <c r="D5259" t="s">
        <v>387</v>
      </c>
      <c r="E5259" s="2">
        <v>1</v>
      </c>
      <c r="F5259" t="s">
        <v>13908</v>
      </c>
      <c r="G5259" s="2">
        <v>10924</v>
      </c>
      <c r="H5259" t="s">
        <v>13553</v>
      </c>
    </row>
    <row r="5260" spans="1:8" x14ac:dyDescent="0.15">
      <c r="A5260">
        <v>5284</v>
      </c>
      <c r="B5260" t="s">
        <v>5715</v>
      </c>
      <c r="C5260" t="s">
        <v>13021</v>
      </c>
      <c r="D5260" t="s">
        <v>387</v>
      </c>
      <c r="E5260" s="2">
        <v>1</v>
      </c>
      <c r="F5260" t="s">
        <v>13907</v>
      </c>
      <c r="G5260" s="2">
        <v>10709</v>
      </c>
      <c r="H5260" t="s">
        <v>13553</v>
      </c>
    </row>
    <row r="5261" spans="1:8" x14ac:dyDescent="0.15">
      <c r="A5261">
        <v>5285</v>
      </c>
      <c r="B5261" t="s">
        <v>5716</v>
      </c>
      <c r="C5261" t="s">
        <v>13022</v>
      </c>
      <c r="D5261" t="s">
        <v>387</v>
      </c>
      <c r="E5261" s="2">
        <v>1</v>
      </c>
      <c r="F5261" t="s">
        <v>13907</v>
      </c>
      <c r="G5261" s="2">
        <v>20201</v>
      </c>
      <c r="H5261" t="s">
        <v>13553</v>
      </c>
    </row>
    <row r="5262" spans="1:8" x14ac:dyDescent="0.15">
      <c r="A5262">
        <v>5286</v>
      </c>
      <c r="B5262" t="s">
        <v>5717</v>
      </c>
      <c r="C5262" t="s">
        <v>13023</v>
      </c>
      <c r="D5262" t="s">
        <v>387</v>
      </c>
      <c r="E5262" s="2">
        <v>1</v>
      </c>
      <c r="F5262" t="s">
        <v>13921</v>
      </c>
      <c r="G5262" s="2">
        <v>10820</v>
      </c>
      <c r="H5262" t="s">
        <v>13553</v>
      </c>
    </row>
    <row r="5263" spans="1:8" x14ac:dyDescent="0.15">
      <c r="A5263">
        <v>5287</v>
      </c>
      <c r="B5263" t="s">
        <v>5718</v>
      </c>
      <c r="C5263" t="s">
        <v>13024</v>
      </c>
      <c r="D5263" t="s">
        <v>387</v>
      </c>
      <c r="E5263" s="2">
        <v>1</v>
      </c>
      <c r="F5263" t="s">
        <v>13909</v>
      </c>
      <c r="G5263" s="2">
        <v>10710</v>
      </c>
      <c r="H5263" t="s">
        <v>13553</v>
      </c>
    </row>
    <row r="5264" spans="1:8" x14ac:dyDescent="0.15">
      <c r="A5264">
        <v>5288</v>
      </c>
      <c r="B5264" t="s">
        <v>5719</v>
      </c>
      <c r="C5264" t="s">
        <v>13025</v>
      </c>
      <c r="D5264" t="s">
        <v>387</v>
      </c>
      <c r="E5264" s="2">
        <v>1</v>
      </c>
      <c r="F5264" t="s">
        <v>13906</v>
      </c>
      <c r="G5264" s="2">
        <v>10703</v>
      </c>
      <c r="H5264" t="s">
        <v>13553</v>
      </c>
    </row>
    <row r="5265" spans="1:8" x14ac:dyDescent="0.15">
      <c r="A5265">
        <v>5289</v>
      </c>
      <c r="B5265" t="s">
        <v>5720</v>
      </c>
      <c r="C5265" t="s">
        <v>13026</v>
      </c>
      <c r="D5265" t="s">
        <v>387</v>
      </c>
      <c r="E5265" s="2">
        <v>1</v>
      </c>
      <c r="F5265" t="s">
        <v>13917</v>
      </c>
      <c r="G5265" s="2">
        <v>20317</v>
      </c>
      <c r="H5265" t="s">
        <v>13553</v>
      </c>
    </row>
    <row r="5266" spans="1:8" x14ac:dyDescent="0.15">
      <c r="A5266">
        <v>5290</v>
      </c>
      <c r="B5266" t="s">
        <v>5721</v>
      </c>
      <c r="C5266" t="s">
        <v>13027</v>
      </c>
      <c r="D5266" t="s">
        <v>387</v>
      </c>
      <c r="E5266" s="2">
        <v>1</v>
      </c>
      <c r="F5266" t="s">
        <v>13934</v>
      </c>
      <c r="G5266" s="2">
        <v>10928</v>
      </c>
      <c r="H5266" t="s">
        <v>13553</v>
      </c>
    </row>
    <row r="5267" spans="1:8" x14ac:dyDescent="0.15">
      <c r="A5267">
        <v>5291</v>
      </c>
      <c r="B5267" t="s">
        <v>5722</v>
      </c>
      <c r="C5267" t="s">
        <v>13028</v>
      </c>
      <c r="D5267" t="s">
        <v>387</v>
      </c>
      <c r="E5267" s="2">
        <v>1</v>
      </c>
      <c r="F5267" t="s">
        <v>13922</v>
      </c>
      <c r="G5267" s="2">
        <v>11124</v>
      </c>
      <c r="H5267" t="s">
        <v>13553</v>
      </c>
    </row>
    <row r="5268" spans="1:8" x14ac:dyDescent="0.15">
      <c r="A5268">
        <v>5292</v>
      </c>
      <c r="B5268" t="s">
        <v>5723</v>
      </c>
      <c r="C5268" t="s">
        <v>13029</v>
      </c>
      <c r="D5268" t="s">
        <v>387</v>
      </c>
      <c r="E5268" s="2">
        <v>1</v>
      </c>
      <c r="F5268" t="s">
        <v>13922</v>
      </c>
      <c r="G5268" s="2">
        <v>10829</v>
      </c>
      <c r="H5268" t="s">
        <v>13553</v>
      </c>
    </row>
    <row r="5269" spans="1:8" x14ac:dyDescent="0.15">
      <c r="A5269">
        <v>5293</v>
      </c>
      <c r="B5269" t="s">
        <v>5724</v>
      </c>
      <c r="C5269" t="s">
        <v>13030</v>
      </c>
      <c r="D5269" t="s">
        <v>387</v>
      </c>
      <c r="E5269" s="2">
        <v>1</v>
      </c>
      <c r="F5269" t="s">
        <v>13917</v>
      </c>
      <c r="G5269" s="2">
        <v>11214</v>
      </c>
      <c r="H5269" t="s">
        <v>13553</v>
      </c>
    </row>
    <row r="5270" spans="1:8" x14ac:dyDescent="0.15">
      <c r="A5270">
        <v>5294</v>
      </c>
      <c r="B5270" t="s">
        <v>5725</v>
      </c>
      <c r="C5270" t="s">
        <v>13031</v>
      </c>
      <c r="D5270" t="s">
        <v>387</v>
      </c>
      <c r="E5270" s="2">
        <v>1</v>
      </c>
      <c r="F5270" t="s">
        <v>13907</v>
      </c>
      <c r="G5270" s="2">
        <v>10612</v>
      </c>
      <c r="H5270" t="s">
        <v>13553</v>
      </c>
    </row>
    <row r="5271" spans="1:8" x14ac:dyDescent="0.15">
      <c r="A5271">
        <v>5295</v>
      </c>
      <c r="B5271" t="s">
        <v>5726</v>
      </c>
      <c r="C5271" t="s">
        <v>13032</v>
      </c>
      <c r="D5271" t="s">
        <v>387</v>
      </c>
      <c r="E5271" s="2">
        <v>1</v>
      </c>
      <c r="F5271" t="s">
        <v>13917</v>
      </c>
      <c r="G5271" s="2">
        <v>20125</v>
      </c>
      <c r="H5271" t="s">
        <v>13553</v>
      </c>
    </row>
    <row r="5272" spans="1:8" x14ac:dyDescent="0.15">
      <c r="A5272">
        <v>5296</v>
      </c>
      <c r="B5272" t="s">
        <v>5727</v>
      </c>
      <c r="C5272" t="s">
        <v>13033</v>
      </c>
      <c r="D5272" t="s">
        <v>387</v>
      </c>
      <c r="E5272" s="2">
        <v>1</v>
      </c>
      <c r="F5272" t="s">
        <v>13910</v>
      </c>
      <c r="G5272" s="2">
        <v>10923</v>
      </c>
      <c r="H5272" t="s">
        <v>13553</v>
      </c>
    </row>
    <row r="5273" spans="1:8" x14ac:dyDescent="0.15">
      <c r="A5273">
        <v>5297</v>
      </c>
      <c r="B5273" t="s">
        <v>5728</v>
      </c>
      <c r="C5273" t="s">
        <v>13034</v>
      </c>
      <c r="D5273" t="s">
        <v>387</v>
      </c>
      <c r="E5273" s="2">
        <v>1</v>
      </c>
      <c r="F5273" t="s">
        <v>13917</v>
      </c>
      <c r="G5273" s="2">
        <v>10626</v>
      </c>
      <c r="H5273" t="s">
        <v>13553</v>
      </c>
    </row>
    <row r="5274" spans="1:8" x14ac:dyDescent="0.15">
      <c r="A5274">
        <v>5298</v>
      </c>
      <c r="B5274" t="s">
        <v>5729</v>
      </c>
      <c r="C5274" t="s">
        <v>13035</v>
      </c>
      <c r="D5274" t="s">
        <v>387</v>
      </c>
      <c r="E5274" s="2">
        <v>1</v>
      </c>
      <c r="F5274" t="s">
        <v>13922</v>
      </c>
      <c r="G5274" s="2">
        <v>10927</v>
      </c>
      <c r="H5274" t="s">
        <v>13553</v>
      </c>
    </row>
    <row r="5275" spans="1:8" x14ac:dyDescent="0.15">
      <c r="A5275">
        <v>5299</v>
      </c>
      <c r="B5275" t="s">
        <v>5730</v>
      </c>
      <c r="C5275" t="s">
        <v>13036</v>
      </c>
      <c r="D5275" t="s">
        <v>387</v>
      </c>
      <c r="E5275" s="2">
        <v>1</v>
      </c>
      <c r="F5275" t="s">
        <v>13910</v>
      </c>
      <c r="G5275" s="2">
        <v>10422</v>
      </c>
      <c r="H5275" t="s">
        <v>13553</v>
      </c>
    </row>
    <row r="5276" spans="1:8" x14ac:dyDescent="0.15">
      <c r="A5276">
        <v>5300</v>
      </c>
      <c r="B5276" t="s">
        <v>5731</v>
      </c>
      <c r="C5276" t="s">
        <v>13037</v>
      </c>
      <c r="D5276" t="s">
        <v>387</v>
      </c>
      <c r="E5276" s="2">
        <v>1</v>
      </c>
      <c r="F5276" t="s">
        <v>13907</v>
      </c>
      <c r="G5276" s="2">
        <v>10820</v>
      </c>
      <c r="H5276" t="s">
        <v>13553</v>
      </c>
    </row>
    <row r="5277" spans="1:8" x14ac:dyDescent="0.15">
      <c r="A5277">
        <v>5301</v>
      </c>
      <c r="B5277" t="s">
        <v>5732</v>
      </c>
      <c r="C5277" t="s">
        <v>13038</v>
      </c>
      <c r="D5277" t="s">
        <v>387</v>
      </c>
      <c r="E5277" s="2">
        <v>1</v>
      </c>
      <c r="F5277" t="s">
        <v>13910</v>
      </c>
      <c r="G5277" s="2">
        <v>10901</v>
      </c>
      <c r="H5277" t="s">
        <v>13553</v>
      </c>
    </row>
    <row r="5278" spans="1:8" x14ac:dyDescent="0.15">
      <c r="A5278">
        <v>5302</v>
      </c>
      <c r="B5278" t="s">
        <v>5733</v>
      </c>
      <c r="C5278" t="s">
        <v>13039</v>
      </c>
      <c r="D5278" t="s">
        <v>387</v>
      </c>
      <c r="E5278" s="2">
        <v>1</v>
      </c>
      <c r="F5278" t="s">
        <v>13951</v>
      </c>
      <c r="G5278" s="2">
        <v>10628</v>
      </c>
      <c r="H5278" t="s">
        <v>13553</v>
      </c>
    </row>
    <row r="5279" spans="1:8" x14ac:dyDescent="0.15">
      <c r="A5279">
        <v>5303</v>
      </c>
      <c r="B5279" t="s">
        <v>5734</v>
      </c>
      <c r="C5279" t="s">
        <v>13040</v>
      </c>
      <c r="D5279" t="s">
        <v>387</v>
      </c>
      <c r="E5279" s="2">
        <v>1</v>
      </c>
      <c r="F5279" t="s">
        <v>13921</v>
      </c>
      <c r="G5279" s="2">
        <v>10509</v>
      </c>
      <c r="H5279" t="s">
        <v>13553</v>
      </c>
    </row>
    <row r="5280" spans="1:8" x14ac:dyDescent="0.15">
      <c r="A5280">
        <v>5304</v>
      </c>
      <c r="B5280" t="s">
        <v>5735</v>
      </c>
      <c r="C5280" t="s">
        <v>13041</v>
      </c>
      <c r="D5280" t="s">
        <v>387</v>
      </c>
      <c r="E5280" s="2">
        <v>1</v>
      </c>
      <c r="F5280" t="s">
        <v>13934</v>
      </c>
      <c r="G5280" s="2">
        <v>10617</v>
      </c>
      <c r="H5280" t="s">
        <v>13553</v>
      </c>
    </row>
    <row r="5281" spans="1:8" x14ac:dyDescent="0.15">
      <c r="A5281">
        <v>5305</v>
      </c>
      <c r="B5281" t="s">
        <v>5736</v>
      </c>
      <c r="C5281" t="s">
        <v>13042</v>
      </c>
      <c r="D5281" t="s">
        <v>382</v>
      </c>
      <c r="E5281" s="2">
        <v>1</v>
      </c>
      <c r="F5281" t="s">
        <v>13906</v>
      </c>
      <c r="G5281" s="2">
        <v>10606</v>
      </c>
      <c r="H5281" t="s">
        <v>13553</v>
      </c>
    </row>
    <row r="5282" spans="1:8" x14ac:dyDescent="0.15">
      <c r="A5282">
        <v>5306</v>
      </c>
      <c r="B5282" t="s">
        <v>5737</v>
      </c>
      <c r="C5282" t="s">
        <v>13043</v>
      </c>
      <c r="D5282" t="s">
        <v>393</v>
      </c>
      <c r="E5282" s="2">
        <v>1</v>
      </c>
      <c r="F5282" t="s">
        <v>13932</v>
      </c>
      <c r="G5282" s="2">
        <v>10407</v>
      </c>
      <c r="H5282" t="s">
        <v>13553</v>
      </c>
    </row>
    <row r="5283" spans="1:8" x14ac:dyDescent="0.15">
      <c r="A5283">
        <v>5307</v>
      </c>
      <c r="B5283" t="s">
        <v>5738</v>
      </c>
      <c r="C5283" t="s">
        <v>13044</v>
      </c>
      <c r="D5283" t="s">
        <v>6227</v>
      </c>
      <c r="E5283" s="2">
        <v>1</v>
      </c>
      <c r="F5283" t="s">
        <v>13910</v>
      </c>
      <c r="G5283" s="2">
        <v>11113</v>
      </c>
      <c r="H5283" t="s">
        <v>13553</v>
      </c>
    </row>
    <row r="5284" spans="1:8" x14ac:dyDescent="0.15">
      <c r="A5284">
        <v>5308</v>
      </c>
      <c r="B5284" t="s">
        <v>5739</v>
      </c>
      <c r="C5284" t="s">
        <v>13045</v>
      </c>
      <c r="D5284" t="s">
        <v>6227</v>
      </c>
      <c r="E5284" s="2">
        <v>1</v>
      </c>
      <c r="F5284" t="s">
        <v>13910</v>
      </c>
      <c r="G5284" s="2">
        <v>10529</v>
      </c>
      <c r="H5284" t="s">
        <v>13553</v>
      </c>
    </row>
    <row r="5285" spans="1:8" x14ac:dyDescent="0.15">
      <c r="A5285">
        <v>5309</v>
      </c>
      <c r="B5285" t="s">
        <v>5740</v>
      </c>
      <c r="C5285" t="s">
        <v>13046</v>
      </c>
      <c r="D5285" t="s">
        <v>6227</v>
      </c>
      <c r="E5285" s="2">
        <v>1</v>
      </c>
      <c r="F5285" t="s">
        <v>13908</v>
      </c>
      <c r="G5285" s="2">
        <v>10906</v>
      </c>
      <c r="H5285" t="s">
        <v>13553</v>
      </c>
    </row>
    <row r="5286" spans="1:8" x14ac:dyDescent="0.15">
      <c r="A5286">
        <v>5310</v>
      </c>
      <c r="B5286" t="s">
        <v>5741</v>
      </c>
      <c r="C5286" t="s">
        <v>13047</v>
      </c>
      <c r="D5286" t="s">
        <v>6227</v>
      </c>
      <c r="E5286" s="2">
        <v>1</v>
      </c>
      <c r="F5286" t="s">
        <v>13919</v>
      </c>
      <c r="G5286" s="2">
        <v>11225</v>
      </c>
      <c r="H5286" t="s">
        <v>13553</v>
      </c>
    </row>
    <row r="5287" spans="1:8" x14ac:dyDescent="0.15">
      <c r="A5287">
        <v>5311</v>
      </c>
      <c r="B5287" t="s">
        <v>5742</v>
      </c>
      <c r="C5287" t="s">
        <v>13048</v>
      </c>
      <c r="D5287" t="s">
        <v>6227</v>
      </c>
      <c r="E5287" s="2">
        <v>1</v>
      </c>
      <c r="F5287" t="s">
        <v>13908</v>
      </c>
      <c r="G5287" s="2">
        <v>10506</v>
      </c>
      <c r="H5287" t="s">
        <v>13553</v>
      </c>
    </row>
    <row r="5288" spans="1:8" x14ac:dyDescent="0.15">
      <c r="A5288">
        <v>5312</v>
      </c>
      <c r="B5288" t="s">
        <v>5743</v>
      </c>
      <c r="C5288" t="s">
        <v>13049</v>
      </c>
      <c r="D5288" t="s">
        <v>6227</v>
      </c>
      <c r="E5288" s="2">
        <v>1</v>
      </c>
      <c r="F5288" t="s">
        <v>13909</v>
      </c>
      <c r="G5288" s="2">
        <v>11206</v>
      </c>
      <c r="H5288" t="s">
        <v>13562</v>
      </c>
    </row>
    <row r="5289" spans="1:8" x14ac:dyDescent="0.15">
      <c r="A5289">
        <v>5313</v>
      </c>
      <c r="B5289" t="s">
        <v>5744</v>
      </c>
      <c r="C5289" t="s">
        <v>13050</v>
      </c>
      <c r="D5289" t="s">
        <v>6227</v>
      </c>
      <c r="E5289" s="2">
        <v>1</v>
      </c>
      <c r="F5289" t="s">
        <v>13923</v>
      </c>
      <c r="G5289" s="2">
        <v>20216</v>
      </c>
      <c r="H5289" t="s">
        <v>13562</v>
      </c>
    </row>
    <row r="5290" spans="1:8" x14ac:dyDescent="0.15">
      <c r="A5290">
        <v>5314</v>
      </c>
      <c r="B5290" t="s">
        <v>5745</v>
      </c>
      <c r="C5290" t="s">
        <v>13051</v>
      </c>
      <c r="D5290" t="s">
        <v>6227</v>
      </c>
      <c r="E5290" s="2">
        <v>1</v>
      </c>
      <c r="F5290" t="s">
        <v>13934</v>
      </c>
      <c r="G5290" s="2">
        <v>20214</v>
      </c>
      <c r="H5290" t="s">
        <v>13562</v>
      </c>
    </row>
    <row r="5291" spans="1:8" x14ac:dyDescent="0.15">
      <c r="A5291">
        <v>5315</v>
      </c>
      <c r="B5291" t="s">
        <v>5746</v>
      </c>
      <c r="C5291" t="s">
        <v>13052</v>
      </c>
      <c r="D5291" t="s">
        <v>6227</v>
      </c>
      <c r="E5291" s="2">
        <v>1</v>
      </c>
      <c r="F5291" t="s">
        <v>13907</v>
      </c>
      <c r="G5291" s="2">
        <v>11228</v>
      </c>
      <c r="H5291" t="s">
        <v>13562</v>
      </c>
    </row>
    <row r="5292" spans="1:8" x14ac:dyDescent="0.15">
      <c r="A5292">
        <v>5316</v>
      </c>
      <c r="B5292" t="s">
        <v>5747</v>
      </c>
      <c r="C5292" t="s">
        <v>13053</v>
      </c>
      <c r="D5292" t="s">
        <v>6227</v>
      </c>
      <c r="E5292" s="2">
        <v>1</v>
      </c>
      <c r="F5292" t="s">
        <v>13941</v>
      </c>
      <c r="G5292" s="2">
        <v>11108</v>
      </c>
      <c r="H5292" t="s">
        <v>13562</v>
      </c>
    </row>
    <row r="5293" spans="1:8" x14ac:dyDescent="0.15">
      <c r="A5293">
        <v>5317</v>
      </c>
      <c r="B5293" t="s">
        <v>5748</v>
      </c>
      <c r="C5293" t="s">
        <v>13054</v>
      </c>
      <c r="D5293" t="s">
        <v>6227</v>
      </c>
      <c r="E5293" s="2">
        <v>1</v>
      </c>
      <c r="F5293" t="s">
        <v>27</v>
      </c>
      <c r="G5293" s="2">
        <v>20320</v>
      </c>
      <c r="H5293" t="s">
        <v>13562</v>
      </c>
    </row>
    <row r="5294" spans="1:8" x14ac:dyDescent="0.15">
      <c r="A5294">
        <v>5318</v>
      </c>
      <c r="B5294" t="s">
        <v>5749</v>
      </c>
      <c r="C5294" t="s">
        <v>13055</v>
      </c>
      <c r="D5294" t="s">
        <v>6227</v>
      </c>
      <c r="E5294" s="2">
        <v>1</v>
      </c>
      <c r="F5294" t="s">
        <v>13908</v>
      </c>
      <c r="G5294" s="2">
        <v>10625</v>
      </c>
      <c r="H5294" t="s">
        <v>13562</v>
      </c>
    </row>
    <row r="5295" spans="1:8" x14ac:dyDescent="0.15">
      <c r="A5295">
        <v>5319</v>
      </c>
      <c r="B5295" t="s">
        <v>5750</v>
      </c>
      <c r="C5295" t="s">
        <v>13056</v>
      </c>
      <c r="D5295" t="s">
        <v>6227</v>
      </c>
      <c r="E5295" s="2">
        <v>1</v>
      </c>
      <c r="F5295" t="s">
        <v>13945</v>
      </c>
      <c r="G5295" s="2">
        <v>10604</v>
      </c>
      <c r="H5295" t="s">
        <v>13562</v>
      </c>
    </row>
    <row r="5296" spans="1:8" x14ac:dyDescent="0.15">
      <c r="A5296">
        <v>5320</v>
      </c>
      <c r="B5296" t="s">
        <v>5751</v>
      </c>
      <c r="C5296" t="s">
        <v>13057</v>
      </c>
      <c r="D5296" t="s">
        <v>6227</v>
      </c>
      <c r="E5296" s="2">
        <v>1</v>
      </c>
      <c r="F5296" t="s">
        <v>13929</v>
      </c>
      <c r="G5296" s="2">
        <v>10425</v>
      </c>
      <c r="H5296" t="s">
        <v>13562</v>
      </c>
    </row>
    <row r="5297" spans="1:8" x14ac:dyDescent="0.15">
      <c r="A5297">
        <v>5321</v>
      </c>
      <c r="B5297" t="s">
        <v>5752</v>
      </c>
      <c r="C5297" t="s">
        <v>13058</v>
      </c>
      <c r="D5297" t="s">
        <v>6227</v>
      </c>
      <c r="E5297" s="2">
        <v>1</v>
      </c>
      <c r="F5297" t="s">
        <v>13929</v>
      </c>
      <c r="G5297" s="2">
        <v>10418</v>
      </c>
      <c r="H5297" t="s">
        <v>13562</v>
      </c>
    </row>
    <row r="5298" spans="1:8" x14ac:dyDescent="0.15">
      <c r="A5298">
        <v>5322</v>
      </c>
      <c r="B5298" t="s">
        <v>5753</v>
      </c>
      <c r="C5298" t="s">
        <v>13059</v>
      </c>
      <c r="D5298" t="s">
        <v>6227</v>
      </c>
      <c r="E5298" s="2">
        <v>1</v>
      </c>
      <c r="F5298" t="s">
        <v>13921</v>
      </c>
      <c r="G5298" s="2">
        <v>10502</v>
      </c>
      <c r="H5298" t="s">
        <v>13562</v>
      </c>
    </row>
    <row r="5299" spans="1:8" x14ac:dyDescent="0.15">
      <c r="A5299">
        <v>5323</v>
      </c>
      <c r="B5299" t="s">
        <v>5754</v>
      </c>
      <c r="C5299" t="s">
        <v>13060</v>
      </c>
      <c r="D5299" t="s">
        <v>6227</v>
      </c>
      <c r="E5299" s="2">
        <v>1</v>
      </c>
      <c r="F5299" t="s">
        <v>13940</v>
      </c>
      <c r="G5299" s="2">
        <v>10719</v>
      </c>
      <c r="H5299" t="s">
        <v>13562</v>
      </c>
    </row>
    <row r="5300" spans="1:8" x14ac:dyDescent="0.15">
      <c r="A5300">
        <v>5324</v>
      </c>
      <c r="B5300" t="s">
        <v>5755</v>
      </c>
      <c r="C5300" t="s">
        <v>13061</v>
      </c>
      <c r="D5300" t="s">
        <v>6227</v>
      </c>
      <c r="E5300" s="2">
        <v>1</v>
      </c>
      <c r="F5300" t="s">
        <v>13910</v>
      </c>
      <c r="G5300" s="2">
        <v>10802</v>
      </c>
      <c r="H5300" t="s">
        <v>13562</v>
      </c>
    </row>
    <row r="5301" spans="1:8" x14ac:dyDescent="0.15">
      <c r="A5301">
        <v>5325</v>
      </c>
      <c r="B5301" t="s">
        <v>5756</v>
      </c>
      <c r="C5301" t="s">
        <v>13062</v>
      </c>
      <c r="D5301" t="s">
        <v>6227</v>
      </c>
      <c r="E5301" s="2">
        <v>1</v>
      </c>
      <c r="F5301" t="s">
        <v>13942</v>
      </c>
      <c r="G5301" s="2">
        <v>11006</v>
      </c>
      <c r="H5301" t="s">
        <v>13562</v>
      </c>
    </row>
    <row r="5302" spans="1:8" x14ac:dyDescent="0.15">
      <c r="A5302">
        <v>5326</v>
      </c>
      <c r="B5302" t="s">
        <v>5757</v>
      </c>
      <c r="C5302" t="s">
        <v>13063</v>
      </c>
      <c r="D5302" t="s">
        <v>6227</v>
      </c>
      <c r="E5302" s="2">
        <v>1</v>
      </c>
      <c r="F5302" t="s">
        <v>13932</v>
      </c>
      <c r="G5302" s="2">
        <v>10425</v>
      </c>
      <c r="H5302" t="s">
        <v>13562</v>
      </c>
    </row>
    <row r="5303" spans="1:8" x14ac:dyDescent="0.15">
      <c r="A5303">
        <v>5327</v>
      </c>
      <c r="B5303" t="s">
        <v>5758</v>
      </c>
      <c r="C5303" t="s">
        <v>13064</v>
      </c>
      <c r="D5303" t="s">
        <v>6227</v>
      </c>
      <c r="E5303" s="2">
        <v>1</v>
      </c>
      <c r="F5303" t="s">
        <v>13917</v>
      </c>
      <c r="G5303" s="2">
        <v>10529</v>
      </c>
      <c r="H5303" t="s">
        <v>13562</v>
      </c>
    </row>
    <row r="5304" spans="1:8" x14ac:dyDescent="0.15">
      <c r="A5304">
        <v>5328</v>
      </c>
      <c r="B5304" t="s">
        <v>5759</v>
      </c>
      <c r="C5304" t="s">
        <v>13065</v>
      </c>
      <c r="D5304" t="s">
        <v>6227</v>
      </c>
      <c r="E5304" s="2">
        <v>1</v>
      </c>
      <c r="F5304" t="s">
        <v>13920</v>
      </c>
      <c r="G5304" s="2">
        <v>10929</v>
      </c>
      <c r="H5304" t="s">
        <v>13562</v>
      </c>
    </row>
    <row r="5305" spans="1:8" x14ac:dyDescent="0.15">
      <c r="A5305">
        <v>5329</v>
      </c>
      <c r="B5305" t="s">
        <v>5760</v>
      </c>
      <c r="C5305" t="s">
        <v>13066</v>
      </c>
      <c r="D5305" t="s">
        <v>6227</v>
      </c>
      <c r="E5305" s="2">
        <v>1</v>
      </c>
      <c r="F5305" t="s">
        <v>13945</v>
      </c>
      <c r="G5305" s="2">
        <v>11227</v>
      </c>
      <c r="H5305" t="s">
        <v>13562</v>
      </c>
    </row>
    <row r="5306" spans="1:8" x14ac:dyDescent="0.15">
      <c r="A5306">
        <v>5330</v>
      </c>
      <c r="B5306" t="s">
        <v>5761</v>
      </c>
      <c r="C5306" t="s">
        <v>13067</v>
      </c>
      <c r="D5306" t="s">
        <v>6227</v>
      </c>
      <c r="E5306" s="2">
        <v>1</v>
      </c>
      <c r="F5306" t="s">
        <v>13935</v>
      </c>
      <c r="G5306" s="2">
        <v>10424</v>
      </c>
      <c r="H5306" t="s">
        <v>13562</v>
      </c>
    </row>
    <row r="5307" spans="1:8" x14ac:dyDescent="0.15">
      <c r="A5307">
        <v>5331</v>
      </c>
      <c r="B5307" t="s">
        <v>5762</v>
      </c>
      <c r="C5307" t="s">
        <v>13068</v>
      </c>
      <c r="D5307" t="s">
        <v>6227</v>
      </c>
      <c r="E5307" s="2">
        <v>1</v>
      </c>
      <c r="F5307" t="s">
        <v>13906</v>
      </c>
      <c r="G5307" s="2">
        <v>20114</v>
      </c>
      <c r="H5307" t="s">
        <v>13562</v>
      </c>
    </row>
    <row r="5308" spans="1:8" x14ac:dyDescent="0.15">
      <c r="A5308">
        <v>5332</v>
      </c>
      <c r="B5308" t="s">
        <v>5763</v>
      </c>
      <c r="C5308" t="s">
        <v>13069</v>
      </c>
      <c r="D5308" t="s">
        <v>6227</v>
      </c>
      <c r="E5308" s="2">
        <v>1</v>
      </c>
      <c r="F5308" t="s">
        <v>13917</v>
      </c>
      <c r="G5308" s="2">
        <v>10409</v>
      </c>
      <c r="H5308" t="s">
        <v>13562</v>
      </c>
    </row>
    <row r="5309" spans="1:8" x14ac:dyDescent="0.15">
      <c r="A5309">
        <v>5333</v>
      </c>
      <c r="B5309" t="s">
        <v>5764</v>
      </c>
      <c r="C5309" t="s">
        <v>13070</v>
      </c>
      <c r="D5309" t="s">
        <v>6227</v>
      </c>
      <c r="E5309" s="2">
        <v>1</v>
      </c>
      <c r="F5309" t="s">
        <v>13928</v>
      </c>
      <c r="G5309" s="2">
        <v>11021</v>
      </c>
      <c r="H5309" t="s">
        <v>13562</v>
      </c>
    </row>
    <row r="5310" spans="1:8" x14ac:dyDescent="0.15">
      <c r="A5310">
        <v>5334</v>
      </c>
      <c r="B5310" t="s">
        <v>5765</v>
      </c>
      <c r="C5310" t="s">
        <v>13071</v>
      </c>
      <c r="D5310" t="s">
        <v>6227</v>
      </c>
      <c r="E5310" s="2">
        <v>1</v>
      </c>
      <c r="F5310" t="s">
        <v>13944</v>
      </c>
      <c r="G5310" s="2">
        <v>11007</v>
      </c>
      <c r="H5310" t="s">
        <v>13562</v>
      </c>
    </row>
    <row r="5311" spans="1:8" x14ac:dyDescent="0.15">
      <c r="A5311">
        <v>5335</v>
      </c>
      <c r="B5311" t="s">
        <v>5766</v>
      </c>
      <c r="C5311" t="s">
        <v>13072</v>
      </c>
      <c r="D5311" t="s">
        <v>6227</v>
      </c>
      <c r="E5311" s="2">
        <v>1</v>
      </c>
      <c r="F5311" t="s">
        <v>13910</v>
      </c>
      <c r="G5311" s="2">
        <v>10915</v>
      </c>
      <c r="H5311" t="s">
        <v>13562</v>
      </c>
    </row>
    <row r="5312" spans="1:8" x14ac:dyDescent="0.15">
      <c r="A5312">
        <v>5336</v>
      </c>
      <c r="B5312" t="s">
        <v>5767</v>
      </c>
      <c r="C5312" t="s">
        <v>13073</v>
      </c>
      <c r="D5312" t="s">
        <v>6227</v>
      </c>
      <c r="E5312" s="2">
        <v>1</v>
      </c>
      <c r="F5312" t="s">
        <v>13906</v>
      </c>
      <c r="G5312" s="2">
        <v>11112</v>
      </c>
      <c r="H5312" t="s">
        <v>13562</v>
      </c>
    </row>
    <row r="5313" spans="1:8" x14ac:dyDescent="0.15">
      <c r="A5313">
        <v>5337</v>
      </c>
      <c r="B5313" t="s">
        <v>5768</v>
      </c>
      <c r="C5313" t="s">
        <v>13074</v>
      </c>
      <c r="D5313" t="s">
        <v>6227</v>
      </c>
      <c r="E5313" s="2">
        <v>1</v>
      </c>
      <c r="F5313" t="s">
        <v>13934</v>
      </c>
      <c r="G5313" s="2">
        <v>20126</v>
      </c>
      <c r="H5313" t="s">
        <v>13562</v>
      </c>
    </row>
    <row r="5314" spans="1:8" x14ac:dyDescent="0.15">
      <c r="A5314">
        <v>5338</v>
      </c>
      <c r="B5314" t="s">
        <v>5769</v>
      </c>
      <c r="C5314" t="s">
        <v>13075</v>
      </c>
      <c r="D5314" t="s">
        <v>6227</v>
      </c>
      <c r="E5314" s="2">
        <v>1</v>
      </c>
      <c r="F5314" t="s">
        <v>13928</v>
      </c>
      <c r="G5314" s="2">
        <v>11004</v>
      </c>
      <c r="H5314" t="s">
        <v>13562</v>
      </c>
    </row>
    <row r="5315" spans="1:8" x14ac:dyDescent="0.15">
      <c r="A5315">
        <v>5339</v>
      </c>
      <c r="B5315" t="s">
        <v>5770</v>
      </c>
      <c r="C5315" t="s">
        <v>13076</v>
      </c>
      <c r="D5315" t="s">
        <v>6227</v>
      </c>
      <c r="E5315" s="2">
        <v>1</v>
      </c>
      <c r="F5315" t="s">
        <v>13940</v>
      </c>
      <c r="G5315" s="2">
        <v>20207</v>
      </c>
      <c r="H5315" t="s">
        <v>13562</v>
      </c>
    </row>
    <row r="5316" spans="1:8" x14ac:dyDescent="0.15">
      <c r="A5316">
        <v>5340</v>
      </c>
      <c r="B5316" t="s">
        <v>5771</v>
      </c>
      <c r="C5316" t="s">
        <v>13077</v>
      </c>
      <c r="D5316" t="s">
        <v>6227</v>
      </c>
      <c r="E5316" s="2">
        <v>1</v>
      </c>
      <c r="F5316" t="s">
        <v>13950</v>
      </c>
      <c r="G5316" s="2">
        <v>10711</v>
      </c>
      <c r="H5316" t="s">
        <v>13562</v>
      </c>
    </row>
    <row r="5317" spans="1:8" x14ac:dyDescent="0.15">
      <c r="A5317">
        <v>5341</v>
      </c>
      <c r="B5317" t="s">
        <v>5772</v>
      </c>
      <c r="C5317" t="s">
        <v>13078</v>
      </c>
      <c r="D5317" t="s">
        <v>6227</v>
      </c>
      <c r="E5317" s="2">
        <v>1</v>
      </c>
      <c r="F5317" t="s">
        <v>13949</v>
      </c>
      <c r="G5317" s="2">
        <v>20118</v>
      </c>
      <c r="H5317" t="s">
        <v>13562</v>
      </c>
    </row>
    <row r="5318" spans="1:8" x14ac:dyDescent="0.15">
      <c r="A5318">
        <v>5342</v>
      </c>
      <c r="B5318" t="s">
        <v>5773</v>
      </c>
      <c r="C5318" t="s">
        <v>13079</v>
      </c>
      <c r="D5318" t="s">
        <v>6227</v>
      </c>
      <c r="E5318" s="2">
        <v>1</v>
      </c>
      <c r="F5318" t="s">
        <v>13906</v>
      </c>
      <c r="G5318" s="2">
        <v>10831</v>
      </c>
      <c r="H5318" t="s">
        <v>13562</v>
      </c>
    </row>
    <row r="5319" spans="1:8" x14ac:dyDescent="0.15">
      <c r="A5319">
        <v>5343</v>
      </c>
      <c r="B5319" t="s">
        <v>5774</v>
      </c>
      <c r="C5319" t="s">
        <v>13080</v>
      </c>
      <c r="D5319" t="s">
        <v>6227</v>
      </c>
      <c r="E5319" s="2">
        <v>1</v>
      </c>
      <c r="F5319" t="s">
        <v>13924</v>
      </c>
      <c r="G5319" s="2">
        <v>10917</v>
      </c>
      <c r="H5319" t="s">
        <v>13562</v>
      </c>
    </row>
    <row r="5320" spans="1:8" x14ac:dyDescent="0.15">
      <c r="A5320">
        <v>5344</v>
      </c>
      <c r="B5320" t="s">
        <v>5775</v>
      </c>
      <c r="C5320" t="s">
        <v>13081</v>
      </c>
      <c r="D5320" t="s">
        <v>372</v>
      </c>
      <c r="E5320" s="2">
        <v>1</v>
      </c>
      <c r="F5320" t="s">
        <v>13906</v>
      </c>
      <c r="G5320" s="2">
        <v>11117</v>
      </c>
      <c r="H5320" t="s">
        <v>13553</v>
      </c>
    </row>
    <row r="5321" spans="1:8" x14ac:dyDescent="0.15">
      <c r="A5321">
        <v>5345</v>
      </c>
      <c r="B5321" t="s">
        <v>5776</v>
      </c>
      <c r="C5321" t="s">
        <v>13082</v>
      </c>
      <c r="D5321" t="s">
        <v>372</v>
      </c>
      <c r="E5321" s="2">
        <v>1</v>
      </c>
      <c r="F5321" t="s">
        <v>13906</v>
      </c>
      <c r="G5321" s="2">
        <v>10425</v>
      </c>
      <c r="H5321" t="s">
        <v>13553</v>
      </c>
    </row>
    <row r="5322" spans="1:8" x14ac:dyDescent="0.15">
      <c r="A5322">
        <v>5346</v>
      </c>
      <c r="B5322" t="s">
        <v>1949</v>
      </c>
      <c r="C5322" t="s">
        <v>13083</v>
      </c>
      <c r="D5322" t="s">
        <v>13588</v>
      </c>
      <c r="E5322" s="2" t="s">
        <v>67</v>
      </c>
      <c r="F5322" t="s">
        <v>13907</v>
      </c>
      <c r="G5322" s="2">
        <v>970725</v>
      </c>
      <c r="H5322" t="s">
        <v>13553</v>
      </c>
    </row>
    <row r="5323" spans="1:8" x14ac:dyDescent="0.15">
      <c r="A5323">
        <v>5347</v>
      </c>
      <c r="B5323" t="s">
        <v>312</v>
      </c>
      <c r="C5323" t="s">
        <v>8145</v>
      </c>
      <c r="D5323" t="s">
        <v>414</v>
      </c>
      <c r="E5323" s="2">
        <v>4</v>
      </c>
      <c r="F5323" t="s">
        <v>13910</v>
      </c>
      <c r="G5323" s="2">
        <v>980812</v>
      </c>
      <c r="H5323" t="s">
        <v>13553</v>
      </c>
    </row>
    <row r="5324" spans="1:8" x14ac:dyDescent="0.15">
      <c r="A5324">
        <v>5348</v>
      </c>
      <c r="B5324" t="s">
        <v>1950</v>
      </c>
      <c r="C5324" t="s">
        <v>13084</v>
      </c>
      <c r="D5324" t="s">
        <v>414</v>
      </c>
      <c r="E5324" s="2">
        <v>4</v>
      </c>
      <c r="F5324" t="s">
        <v>13910</v>
      </c>
      <c r="G5324" s="2">
        <v>970502</v>
      </c>
      <c r="H5324" t="s">
        <v>13553</v>
      </c>
    </row>
    <row r="5325" spans="1:8" x14ac:dyDescent="0.15">
      <c r="A5325">
        <v>5349</v>
      </c>
      <c r="B5325" t="s">
        <v>2651</v>
      </c>
      <c r="C5325" t="s">
        <v>13085</v>
      </c>
      <c r="D5325" t="s">
        <v>414</v>
      </c>
      <c r="E5325" s="2">
        <v>3</v>
      </c>
      <c r="F5325" t="s">
        <v>13907</v>
      </c>
      <c r="G5325" s="2">
        <v>980719</v>
      </c>
      <c r="H5325" t="s">
        <v>13553</v>
      </c>
    </row>
    <row r="5326" spans="1:8" x14ac:dyDescent="0.15">
      <c r="A5326">
        <v>5350</v>
      </c>
      <c r="B5326" t="s">
        <v>2652</v>
      </c>
      <c r="C5326" t="s">
        <v>13086</v>
      </c>
      <c r="D5326" t="s">
        <v>414</v>
      </c>
      <c r="E5326" s="2">
        <v>3</v>
      </c>
      <c r="F5326" t="s">
        <v>13907</v>
      </c>
      <c r="G5326" s="2">
        <v>118</v>
      </c>
      <c r="H5326" t="s">
        <v>13553</v>
      </c>
    </row>
    <row r="5327" spans="1:8" x14ac:dyDescent="0.15">
      <c r="A5327">
        <v>5351</v>
      </c>
      <c r="B5327" t="s">
        <v>3733</v>
      </c>
      <c r="C5327" t="s">
        <v>13087</v>
      </c>
      <c r="D5327" t="s">
        <v>414</v>
      </c>
      <c r="E5327" s="2">
        <v>3</v>
      </c>
      <c r="F5327" t="s">
        <v>13917</v>
      </c>
      <c r="G5327" s="2">
        <v>990804</v>
      </c>
      <c r="H5327" t="s">
        <v>13553</v>
      </c>
    </row>
    <row r="5328" spans="1:8" x14ac:dyDescent="0.15">
      <c r="A5328">
        <v>5352</v>
      </c>
      <c r="B5328" t="s">
        <v>373</v>
      </c>
      <c r="C5328" t="s">
        <v>11436</v>
      </c>
      <c r="D5328" t="s">
        <v>414</v>
      </c>
      <c r="E5328" s="2">
        <v>2</v>
      </c>
      <c r="F5328" t="s">
        <v>13934</v>
      </c>
      <c r="G5328" s="2">
        <v>505</v>
      </c>
      <c r="H5328" t="s">
        <v>13553</v>
      </c>
    </row>
    <row r="5329" spans="1:8" x14ac:dyDescent="0.15">
      <c r="A5329">
        <v>5353</v>
      </c>
      <c r="B5329" t="s">
        <v>5777</v>
      </c>
      <c r="C5329" t="s">
        <v>13088</v>
      </c>
      <c r="D5329" t="s">
        <v>414</v>
      </c>
      <c r="E5329" s="2">
        <v>2</v>
      </c>
      <c r="F5329" t="s">
        <v>13910</v>
      </c>
      <c r="G5329" s="2">
        <v>10302</v>
      </c>
      <c r="H5329" t="s">
        <v>13553</v>
      </c>
    </row>
    <row r="5330" spans="1:8" x14ac:dyDescent="0.15">
      <c r="A5330">
        <v>5354</v>
      </c>
      <c r="B5330" t="s">
        <v>5778</v>
      </c>
      <c r="C5330" t="s">
        <v>13089</v>
      </c>
      <c r="D5330" t="s">
        <v>414</v>
      </c>
      <c r="E5330" s="2">
        <v>2</v>
      </c>
      <c r="F5330" t="s">
        <v>13906</v>
      </c>
      <c r="G5330" s="2">
        <v>1129</v>
      </c>
      <c r="H5330" t="s">
        <v>13553</v>
      </c>
    </row>
    <row r="5331" spans="1:8" x14ac:dyDescent="0.15">
      <c r="A5331">
        <v>5355</v>
      </c>
      <c r="B5331" t="s">
        <v>5779</v>
      </c>
      <c r="C5331" t="s">
        <v>13090</v>
      </c>
      <c r="D5331" t="s">
        <v>414</v>
      </c>
      <c r="E5331" s="2">
        <v>2</v>
      </c>
      <c r="F5331" t="s">
        <v>13949</v>
      </c>
      <c r="G5331" s="2">
        <v>1105</v>
      </c>
      <c r="H5331" t="s">
        <v>13553</v>
      </c>
    </row>
    <row r="5332" spans="1:8" x14ac:dyDescent="0.15">
      <c r="A5332">
        <v>5356</v>
      </c>
      <c r="B5332" t="s">
        <v>5780</v>
      </c>
      <c r="C5332" t="s">
        <v>13091</v>
      </c>
      <c r="D5332" t="s">
        <v>414</v>
      </c>
      <c r="E5332" s="2">
        <v>2</v>
      </c>
      <c r="F5332" t="s">
        <v>13917</v>
      </c>
      <c r="G5332" s="2">
        <v>1216</v>
      </c>
      <c r="H5332" t="s">
        <v>13553</v>
      </c>
    </row>
    <row r="5333" spans="1:8" x14ac:dyDescent="0.15">
      <c r="A5333">
        <v>5357</v>
      </c>
      <c r="B5333" t="s">
        <v>5781</v>
      </c>
      <c r="C5333" t="s">
        <v>13092</v>
      </c>
      <c r="D5333" t="s">
        <v>414</v>
      </c>
      <c r="E5333" s="2">
        <v>2</v>
      </c>
      <c r="F5333" t="s">
        <v>13917</v>
      </c>
      <c r="G5333" s="2">
        <v>1012</v>
      </c>
      <c r="H5333" t="s">
        <v>13553</v>
      </c>
    </row>
    <row r="5334" spans="1:8" x14ac:dyDescent="0.15">
      <c r="A5334">
        <v>5358</v>
      </c>
      <c r="B5334" t="s">
        <v>5782</v>
      </c>
      <c r="C5334" t="s">
        <v>12423</v>
      </c>
      <c r="D5334" t="s">
        <v>414</v>
      </c>
      <c r="E5334" s="2">
        <v>2</v>
      </c>
      <c r="F5334" t="s">
        <v>13907</v>
      </c>
      <c r="G5334" s="2">
        <v>990403</v>
      </c>
      <c r="H5334" t="s">
        <v>13553</v>
      </c>
    </row>
    <row r="5335" spans="1:8" x14ac:dyDescent="0.15">
      <c r="A5335">
        <v>5359</v>
      </c>
      <c r="B5335" t="s">
        <v>5783</v>
      </c>
      <c r="C5335" t="s">
        <v>13093</v>
      </c>
      <c r="D5335" t="s">
        <v>414</v>
      </c>
      <c r="E5335" s="2">
        <v>2</v>
      </c>
      <c r="F5335" t="s">
        <v>13917</v>
      </c>
      <c r="G5335" s="2">
        <v>1203</v>
      </c>
      <c r="H5335" t="s">
        <v>13553</v>
      </c>
    </row>
    <row r="5336" spans="1:8" x14ac:dyDescent="0.15">
      <c r="A5336">
        <v>5360</v>
      </c>
      <c r="B5336" t="s">
        <v>5784</v>
      </c>
      <c r="C5336" t="s">
        <v>7990</v>
      </c>
      <c r="D5336" t="s">
        <v>414</v>
      </c>
      <c r="E5336" s="2">
        <v>2</v>
      </c>
      <c r="F5336" t="s">
        <v>13917</v>
      </c>
      <c r="G5336" s="2">
        <v>516</v>
      </c>
      <c r="H5336" t="s">
        <v>13553</v>
      </c>
    </row>
    <row r="5337" spans="1:8" x14ac:dyDescent="0.15">
      <c r="A5337">
        <v>5361</v>
      </c>
      <c r="B5337" t="s">
        <v>5785</v>
      </c>
      <c r="C5337" t="s">
        <v>13094</v>
      </c>
      <c r="D5337" t="s">
        <v>414</v>
      </c>
      <c r="E5337" s="2">
        <v>2</v>
      </c>
      <c r="F5337" t="s">
        <v>13910</v>
      </c>
      <c r="G5337" s="2">
        <v>1214</v>
      </c>
      <c r="H5337" t="s">
        <v>13553</v>
      </c>
    </row>
    <row r="5338" spans="1:8" x14ac:dyDescent="0.15">
      <c r="A5338">
        <v>5362</v>
      </c>
      <c r="B5338" t="s">
        <v>5786</v>
      </c>
      <c r="C5338" t="s">
        <v>13095</v>
      </c>
      <c r="D5338" t="s">
        <v>414</v>
      </c>
      <c r="E5338" s="2">
        <v>2</v>
      </c>
      <c r="F5338" t="s">
        <v>13907</v>
      </c>
      <c r="G5338" s="2">
        <v>1115</v>
      </c>
      <c r="H5338" t="s">
        <v>13553</v>
      </c>
    </row>
    <row r="5339" spans="1:8" x14ac:dyDescent="0.15">
      <c r="A5339">
        <v>5363</v>
      </c>
      <c r="B5339" t="s">
        <v>1354</v>
      </c>
      <c r="C5339" t="s">
        <v>13096</v>
      </c>
      <c r="D5339" t="s">
        <v>13573</v>
      </c>
      <c r="E5339" s="2" t="s">
        <v>67</v>
      </c>
      <c r="F5339" t="s">
        <v>13922</v>
      </c>
      <c r="G5339" s="2">
        <v>960905</v>
      </c>
      <c r="H5339" t="s">
        <v>13553</v>
      </c>
    </row>
    <row r="5340" spans="1:8" x14ac:dyDescent="0.15">
      <c r="A5340">
        <v>5364</v>
      </c>
      <c r="B5340" t="s">
        <v>5787</v>
      </c>
      <c r="C5340" t="s">
        <v>13097</v>
      </c>
      <c r="D5340" t="s">
        <v>377</v>
      </c>
      <c r="E5340" s="2">
        <v>2</v>
      </c>
      <c r="F5340" t="s">
        <v>13922</v>
      </c>
      <c r="G5340" s="2">
        <v>990721</v>
      </c>
      <c r="H5340" t="s">
        <v>13553</v>
      </c>
    </row>
    <row r="5341" spans="1:8" x14ac:dyDescent="0.15">
      <c r="A5341">
        <v>5365</v>
      </c>
      <c r="B5341" t="s">
        <v>5788</v>
      </c>
      <c r="C5341" t="s">
        <v>13098</v>
      </c>
      <c r="D5341" t="s">
        <v>377</v>
      </c>
      <c r="E5341" s="2">
        <v>2</v>
      </c>
      <c r="F5341" t="s">
        <v>13906</v>
      </c>
      <c r="G5341" s="2">
        <v>990808</v>
      </c>
      <c r="H5341" t="s">
        <v>13553</v>
      </c>
    </row>
    <row r="5342" spans="1:8" x14ac:dyDescent="0.15">
      <c r="A5342">
        <v>5369</v>
      </c>
      <c r="B5342" t="s">
        <v>5789</v>
      </c>
      <c r="C5342" t="s">
        <v>13099</v>
      </c>
      <c r="D5342" t="s">
        <v>408</v>
      </c>
      <c r="E5342" s="2">
        <v>1</v>
      </c>
      <c r="F5342" t="s">
        <v>13913</v>
      </c>
      <c r="G5342" s="2">
        <v>10726</v>
      </c>
      <c r="H5342" t="s">
        <v>13553</v>
      </c>
    </row>
    <row r="5343" spans="1:8" x14ac:dyDescent="0.15">
      <c r="A5343">
        <v>5370</v>
      </c>
      <c r="B5343" t="s">
        <v>1076</v>
      </c>
      <c r="C5343" t="s">
        <v>13100</v>
      </c>
      <c r="D5343" t="s">
        <v>13568</v>
      </c>
      <c r="E5343" s="2" t="s">
        <v>67</v>
      </c>
      <c r="F5343" t="s">
        <v>13907</v>
      </c>
      <c r="G5343" s="2">
        <v>960805</v>
      </c>
      <c r="H5343" t="s">
        <v>13553</v>
      </c>
    </row>
    <row r="5344" spans="1:8" x14ac:dyDescent="0.15">
      <c r="A5344">
        <v>5371</v>
      </c>
      <c r="B5344" t="s">
        <v>5790</v>
      </c>
      <c r="C5344" t="s">
        <v>13101</v>
      </c>
      <c r="D5344" t="s">
        <v>366</v>
      </c>
      <c r="E5344" s="2">
        <v>1</v>
      </c>
      <c r="F5344" t="s">
        <v>13913</v>
      </c>
      <c r="G5344" s="2">
        <v>11120</v>
      </c>
      <c r="H5344" t="s">
        <v>13553</v>
      </c>
    </row>
    <row r="5345" spans="1:8" x14ac:dyDescent="0.15">
      <c r="A5345">
        <v>5372</v>
      </c>
      <c r="B5345" t="s">
        <v>5791</v>
      </c>
      <c r="C5345" t="s">
        <v>13102</v>
      </c>
      <c r="D5345" t="s">
        <v>366</v>
      </c>
      <c r="E5345" s="2">
        <v>1</v>
      </c>
      <c r="F5345" t="s">
        <v>13919</v>
      </c>
      <c r="G5345" s="2">
        <v>10526</v>
      </c>
      <c r="H5345" t="s">
        <v>13553</v>
      </c>
    </row>
    <row r="5346" spans="1:8" x14ac:dyDescent="0.15">
      <c r="A5346">
        <v>5373</v>
      </c>
      <c r="B5346" t="s">
        <v>5792</v>
      </c>
      <c r="C5346" t="s">
        <v>13103</v>
      </c>
      <c r="D5346" t="s">
        <v>366</v>
      </c>
      <c r="E5346" s="2">
        <v>1</v>
      </c>
      <c r="F5346" t="s">
        <v>13927</v>
      </c>
      <c r="G5346" s="2">
        <v>20323</v>
      </c>
      <c r="H5346" t="s">
        <v>13553</v>
      </c>
    </row>
    <row r="5347" spans="1:8" x14ac:dyDescent="0.15">
      <c r="A5347">
        <v>5374</v>
      </c>
      <c r="B5347" t="s">
        <v>5793</v>
      </c>
      <c r="C5347" t="s">
        <v>13104</v>
      </c>
      <c r="D5347" t="s">
        <v>366</v>
      </c>
      <c r="E5347" s="2">
        <v>1</v>
      </c>
      <c r="F5347" t="s">
        <v>13922</v>
      </c>
      <c r="G5347" s="2">
        <v>501</v>
      </c>
      <c r="H5347" t="s">
        <v>13553</v>
      </c>
    </row>
    <row r="5348" spans="1:8" x14ac:dyDescent="0.15">
      <c r="A5348">
        <v>5375</v>
      </c>
      <c r="B5348" t="s">
        <v>5794</v>
      </c>
      <c r="C5348" t="s">
        <v>13105</v>
      </c>
      <c r="D5348" t="s">
        <v>366</v>
      </c>
      <c r="E5348" s="2">
        <v>1</v>
      </c>
      <c r="F5348" t="s">
        <v>13941</v>
      </c>
      <c r="G5348" s="2">
        <v>10622</v>
      </c>
      <c r="H5348" t="s">
        <v>13553</v>
      </c>
    </row>
    <row r="5349" spans="1:8" x14ac:dyDescent="0.15">
      <c r="A5349">
        <v>5376</v>
      </c>
      <c r="B5349" t="s">
        <v>5795</v>
      </c>
      <c r="C5349" t="s">
        <v>13106</v>
      </c>
      <c r="D5349" t="s">
        <v>366</v>
      </c>
      <c r="E5349" s="2">
        <v>1</v>
      </c>
      <c r="F5349" t="s">
        <v>13928</v>
      </c>
      <c r="G5349" s="2">
        <v>10925</v>
      </c>
      <c r="H5349" t="s">
        <v>13553</v>
      </c>
    </row>
    <row r="5350" spans="1:8" x14ac:dyDescent="0.15">
      <c r="A5350">
        <v>5377</v>
      </c>
      <c r="B5350" t="s">
        <v>5796</v>
      </c>
      <c r="C5350" t="s">
        <v>13107</v>
      </c>
      <c r="D5350" t="s">
        <v>366</v>
      </c>
      <c r="E5350" s="2">
        <v>1</v>
      </c>
      <c r="F5350" t="s">
        <v>13907</v>
      </c>
      <c r="G5350" s="2">
        <v>711</v>
      </c>
      <c r="H5350" t="s">
        <v>13553</v>
      </c>
    </row>
    <row r="5351" spans="1:8" x14ac:dyDescent="0.15">
      <c r="A5351">
        <v>5378</v>
      </c>
      <c r="B5351" t="s">
        <v>5797</v>
      </c>
      <c r="C5351" t="s">
        <v>13108</v>
      </c>
      <c r="D5351" t="s">
        <v>366</v>
      </c>
      <c r="E5351" s="2">
        <v>1</v>
      </c>
      <c r="F5351" t="s">
        <v>13907</v>
      </c>
      <c r="G5351" s="2">
        <v>11123</v>
      </c>
      <c r="H5351" t="s">
        <v>13553</v>
      </c>
    </row>
    <row r="5352" spans="1:8" x14ac:dyDescent="0.15">
      <c r="A5352">
        <v>5379</v>
      </c>
      <c r="B5352" t="s">
        <v>5798</v>
      </c>
      <c r="C5352" t="s">
        <v>13109</v>
      </c>
      <c r="D5352" t="s">
        <v>366</v>
      </c>
      <c r="E5352" s="2">
        <v>1</v>
      </c>
      <c r="F5352" t="s">
        <v>13906</v>
      </c>
      <c r="G5352" s="2">
        <v>10522</v>
      </c>
      <c r="H5352" t="s">
        <v>13553</v>
      </c>
    </row>
    <row r="5353" spans="1:8" x14ac:dyDescent="0.15">
      <c r="A5353">
        <v>5380</v>
      </c>
      <c r="B5353" t="s">
        <v>5799</v>
      </c>
      <c r="C5353" t="s">
        <v>13110</v>
      </c>
      <c r="D5353" t="s">
        <v>366</v>
      </c>
      <c r="E5353" s="2">
        <v>1</v>
      </c>
      <c r="F5353" t="s">
        <v>13907</v>
      </c>
      <c r="G5353" s="2">
        <v>20302</v>
      </c>
      <c r="H5353" t="s">
        <v>13553</v>
      </c>
    </row>
    <row r="5354" spans="1:8" x14ac:dyDescent="0.15">
      <c r="A5354">
        <v>5381</v>
      </c>
      <c r="B5354" t="s">
        <v>5800</v>
      </c>
      <c r="C5354" t="s">
        <v>13111</v>
      </c>
      <c r="D5354" t="s">
        <v>346</v>
      </c>
      <c r="E5354" s="2">
        <v>1</v>
      </c>
      <c r="F5354" t="s">
        <v>13907</v>
      </c>
      <c r="G5354" s="2">
        <v>10925</v>
      </c>
      <c r="H5354" t="s">
        <v>13553</v>
      </c>
    </row>
    <row r="5355" spans="1:8" x14ac:dyDescent="0.15">
      <c r="A5355">
        <v>5382</v>
      </c>
      <c r="B5355" t="s">
        <v>5801</v>
      </c>
      <c r="C5355" t="s">
        <v>13112</v>
      </c>
      <c r="D5355" t="s">
        <v>346</v>
      </c>
      <c r="E5355" s="2">
        <v>1</v>
      </c>
      <c r="F5355" t="s">
        <v>13907</v>
      </c>
      <c r="G5355" s="2">
        <v>10524</v>
      </c>
      <c r="H5355" t="s">
        <v>13553</v>
      </c>
    </row>
    <row r="5356" spans="1:8" x14ac:dyDescent="0.15">
      <c r="A5356">
        <v>5383</v>
      </c>
      <c r="B5356" t="s">
        <v>2022</v>
      </c>
      <c r="C5356" t="s">
        <v>13113</v>
      </c>
      <c r="D5356" t="s">
        <v>433</v>
      </c>
      <c r="E5356" s="2">
        <v>4</v>
      </c>
      <c r="F5356" t="s">
        <v>13906</v>
      </c>
      <c r="G5356" s="2">
        <v>981023</v>
      </c>
      <c r="H5356" t="s">
        <v>13553</v>
      </c>
    </row>
    <row r="5357" spans="1:8" x14ac:dyDescent="0.15">
      <c r="A5357">
        <v>5384</v>
      </c>
      <c r="B5357" t="s">
        <v>5802</v>
      </c>
      <c r="C5357" t="s">
        <v>13114</v>
      </c>
      <c r="D5357" t="s">
        <v>433</v>
      </c>
      <c r="E5357" s="2">
        <v>1</v>
      </c>
      <c r="F5357" t="s">
        <v>13907</v>
      </c>
      <c r="G5357" s="2">
        <v>11229</v>
      </c>
      <c r="H5357" t="s">
        <v>13553</v>
      </c>
    </row>
    <row r="5358" spans="1:8" x14ac:dyDescent="0.15">
      <c r="A5358">
        <v>5385</v>
      </c>
      <c r="B5358" t="s">
        <v>2628</v>
      </c>
      <c r="C5358" t="s">
        <v>13115</v>
      </c>
      <c r="D5358" t="s">
        <v>351</v>
      </c>
      <c r="E5358" s="2">
        <v>3</v>
      </c>
      <c r="F5358" t="s">
        <v>13917</v>
      </c>
      <c r="G5358" s="2">
        <v>990724</v>
      </c>
      <c r="H5358" t="s">
        <v>13553</v>
      </c>
    </row>
    <row r="5359" spans="1:8" x14ac:dyDescent="0.15">
      <c r="A5359">
        <v>5386</v>
      </c>
      <c r="B5359" t="s">
        <v>5221</v>
      </c>
      <c r="C5359" t="s">
        <v>11891</v>
      </c>
      <c r="D5359" t="s">
        <v>351</v>
      </c>
      <c r="E5359" s="2">
        <v>1</v>
      </c>
      <c r="F5359" t="s">
        <v>13917</v>
      </c>
      <c r="G5359" s="2">
        <v>10706</v>
      </c>
      <c r="H5359" t="s">
        <v>13553</v>
      </c>
    </row>
    <row r="5360" spans="1:8" x14ac:dyDescent="0.15">
      <c r="A5360">
        <v>5387</v>
      </c>
      <c r="B5360" t="s">
        <v>5803</v>
      </c>
      <c r="C5360" t="s">
        <v>13116</v>
      </c>
      <c r="D5360" t="s">
        <v>351</v>
      </c>
      <c r="E5360" s="2">
        <v>1</v>
      </c>
      <c r="F5360" t="s">
        <v>13921</v>
      </c>
      <c r="G5360" s="2">
        <v>20328</v>
      </c>
      <c r="H5360" t="s">
        <v>13553</v>
      </c>
    </row>
    <row r="5361" spans="1:8" x14ac:dyDescent="0.15">
      <c r="A5361">
        <v>5388</v>
      </c>
      <c r="B5361" t="s">
        <v>5804</v>
      </c>
      <c r="C5361" t="s">
        <v>13117</v>
      </c>
      <c r="D5361" t="s">
        <v>351</v>
      </c>
      <c r="E5361" s="2">
        <v>1</v>
      </c>
      <c r="F5361" t="s">
        <v>13915</v>
      </c>
      <c r="G5361" s="2">
        <v>10515</v>
      </c>
      <c r="H5361" t="s">
        <v>13553</v>
      </c>
    </row>
    <row r="5362" spans="1:8" x14ac:dyDescent="0.15">
      <c r="A5362">
        <v>5389</v>
      </c>
      <c r="B5362" t="s">
        <v>5805</v>
      </c>
      <c r="C5362" t="s">
        <v>13118</v>
      </c>
      <c r="D5362" t="s">
        <v>351</v>
      </c>
      <c r="E5362" s="2">
        <v>1</v>
      </c>
      <c r="F5362" t="s">
        <v>13917</v>
      </c>
      <c r="G5362" s="2">
        <v>11219</v>
      </c>
      <c r="H5362" t="s">
        <v>13553</v>
      </c>
    </row>
    <row r="5363" spans="1:8" x14ac:dyDescent="0.15">
      <c r="A5363">
        <v>5390</v>
      </c>
      <c r="B5363" t="s">
        <v>5806</v>
      </c>
      <c r="C5363" t="s">
        <v>13119</v>
      </c>
      <c r="D5363" t="s">
        <v>351</v>
      </c>
      <c r="E5363" s="2">
        <v>1</v>
      </c>
      <c r="F5363" t="s">
        <v>13906</v>
      </c>
      <c r="G5363" s="2">
        <v>10511</v>
      </c>
      <c r="H5363" t="s">
        <v>13553</v>
      </c>
    </row>
    <row r="5364" spans="1:8" x14ac:dyDescent="0.15">
      <c r="A5364">
        <v>5391</v>
      </c>
      <c r="B5364" t="s">
        <v>4184</v>
      </c>
      <c r="C5364" t="s">
        <v>13120</v>
      </c>
      <c r="D5364" t="s">
        <v>392</v>
      </c>
      <c r="E5364" s="2">
        <v>4</v>
      </c>
      <c r="F5364" t="s">
        <v>13910</v>
      </c>
      <c r="G5364" s="2">
        <v>970908</v>
      </c>
      <c r="H5364" t="s">
        <v>13553</v>
      </c>
    </row>
    <row r="5365" spans="1:8" x14ac:dyDescent="0.15">
      <c r="A5365">
        <v>5392</v>
      </c>
      <c r="B5365" t="s">
        <v>5807</v>
      </c>
      <c r="C5365" t="s">
        <v>13121</v>
      </c>
      <c r="D5365" t="s">
        <v>392</v>
      </c>
      <c r="E5365" s="2">
        <v>3</v>
      </c>
      <c r="F5365" t="s">
        <v>13910</v>
      </c>
      <c r="G5365" s="2">
        <v>990524</v>
      </c>
      <c r="H5365" t="s">
        <v>13553</v>
      </c>
    </row>
    <row r="5366" spans="1:8" x14ac:dyDescent="0.15">
      <c r="A5366">
        <v>5393</v>
      </c>
      <c r="B5366" t="s">
        <v>5808</v>
      </c>
      <c r="C5366" t="s">
        <v>13122</v>
      </c>
      <c r="D5366" t="s">
        <v>392</v>
      </c>
      <c r="E5366" s="2">
        <v>2</v>
      </c>
      <c r="F5366" t="s">
        <v>13910</v>
      </c>
      <c r="G5366" s="2">
        <v>428</v>
      </c>
      <c r="H5366" t="s">
        <v>13553</v>
      </c>
    </row>
    <row r="5367" spans="1:8" x14ac:dyDescent="0.15">
      <c r="A5367">
        <v>5394</v>
      </c>
      <c r="B5367" t="s">
        <v>5809</v>
      </c>
      <c r="C5367" t="s">
        <v>13123</v>
      </c>
      <c r="D5367" t="s">
        <v>392</v>
      </c>
      <c r="E5367" s="2">
        <v>2</v>
      </c>
      <c r="F5367" t="s">
        <v>13910</v>
      </c>
      <c r="G5367" s="2">
        <v>721</v>
      </c>
      <c r="H5367" t="s">
        <v>13553</v>
      </c>
    </row>
    <row r="5368" spans="1:8" x14ac:dyDescent="0.15">
      <c r="A5368">
        <v>5395</v>
      </c>
      <c r="B5368" t="s">
        <v>5810</v>
      </c>
      <c r="C5368" t="s">
        <v>13124</v>
      </c>
      <c r="D5368" t="s">
        <v>392</v>
      </c>
      <c r="E5368" s="2">
        <v>2</v>
      </c>
      <c r="F5368" t="s">
        <v>13910</v>
      </c>
      <c r="G5368" s="2">
        <v>814</v>
      </c>
      <c r="H5368" t="s">
        <v>13553</v>
      </c>
    </row>
    <row r="5369" spans="1:8" x14ac:dyDescent="0.15">
      <c r="A5369">
        <v>5396</v>
      </c>
      <c r="B5369" t="s">
        <v>5811</v>
      </c>
      <c r="C5369" t="s">
        <v>13125</v>
      </c>
      <c r="D5369" t="s">
        <v>392</v>
      </c>
      <c r="E5369" s="2">
        <v>2</v>
      </c>
      <c r="F5369" t="s">
        <v>13910</v>
      </c>
      <c r="G5369" s="2">
        <v>1026</v>
      </c>
      <c r="H5369" t="s">
        <v>13553</v>
      </c>
    </row>
    <row r="5370" spans="1:8" x14ac:dyDescent="0.15">
      <c r="A5370">
        <v>5397</v>
      </c>
      <c r="B5370" t="s">
        <v>5812</v>
      </c>
      <c r="C5370" t="s">
        <v>12777</v>
      </c>
      <c r="D5370" t="s">
        <v>392</v>
      </c>
      <c r="E5370" s="2">
        <v>2</v>
      </c>
      <c r="F5370" t="s">
        <v>13910</v>
      </c>
      <c r="G5370" s="2">
        <v>927</v>
      </c>
      <c r="H5370" t="s">
        <v>13553</v>
      </c>
    </row>
    <row r="5371" spans="1:8" x14ac:dyDescent="0.15">
      <c r="A5371">
        <v>5398</v>
      </c>
      <c r="B5371" t="s">
        <v>4187</v>
      </c>
      <c r="C5371" t="s">
        <v>11845</v>
      </c>
      <c r="D5371" t="s">
        <v>392</v>
      </c>
      <c r="E5371" s="2">
        <v>2</v>
      </c>
      <c r="F5371" t="s">
        <v>13934</v>
      </c>
      <c r="G5371" s="2">
        <v>405</v>
      </c>
      <c r="H5371" t="s">
        <v>13553</v>
      </c>
    </row>
    <row r="5372" spans="1:8" x14ac:dyDescent="0.15">
      <c r="A5372">
        <v>5399</v>
      </c>
      <c r="B5372" t="s">
        <v>4185</v>
      </c>
      <c r="C5372" t="s">
        <v>13126</v>
      </c>
      <c r="D5372" t="s">
        <v>392</v>
      </c>
      <c r="E5372" s="2">
        <v>3</v>
      </c>
      <c r="F5372" t="s">
        <v>13910</v>
      </c>
      <c r="G5372" s="2">
        <v>980629</v>
      </c>
      <c r="H5372" t="s">
        <v>13553</v>
      </c>
    </row>
    <row r="5373" spans="1:8" x14ac:dyDescent="0.15">
      <c r="A5373">
        <v>5400</v>
      </c>
      <c r="B5373" t="s">
        <v>4186</v>
      </c>
      <c r="C5373" t="s">
        <v>13127</v>
      </c>
      <c r="D5373" t="s">
        <v>392</v>
      </c>
      <c r="E5373" s="2">
        <v>3</v>
      </c>
      <c r="F5373" t="s">
        <v>13910</v>
      </c>
      <c r="G5373" s="2">
        <v>990507</v>
      </c>
      <c r="H5373" t="s">
        <v>13553</v>
      </c>
    </row>
    <row r="5374" spans="1:8" x14ac:dyDescent="0.15">
      <c r="A5374">
        <v>5401</v>
      </c>
      <c r="B5374" t="s">
        <v>4171</v>
      </c>
      <c r="C5374" t="s">
        <v>13128</v>
      </c>
      <c r="D5374" t="s">
        <v>2683</v>
      </c>
      <c r="E5374" s="2">
        <v>3</v>
      </c>
      <c r="F5374" t="s">
        <v>13906</v>
      </c>
      <c r="G5374" s="2">
        <v>990605</v>
      </c>
      <c r="H5374" t="s">
        <v>13553</v>
      </c>
    </row>
    <row r="5375" spans="1:8" x14ac:dyDescent="0.15">
      <c r="A5375">
        <v>5402</v>
      </c>
      <c r="B5375" t="s">
        <v>4169</v>
      </c>
      <c r="C5375" t="s">
        <v>13129</v>
      </c>
      <c r="D5375" t="s">
        <v>2683</v>
      </c>
      <c r="E5375" s="2">
        <v>3</v>
      </c>
      <c r="F5375" t="s">
        <v>13910</v>
      </c>
      <c r="G5375" s="2">
        <v>990601</v>
      </c>
      <c r="H5375" t="s">
        <v>13553</v>
      </c>
    </row>
    <row r="5376" spans="1:8" x14ac:dyDescent="0.15">
      <c r="A5376">
        <v>5403</v>
      </c>
      <c r="B5376" t="s">
        <v>4170</v>
      </c>
      <c r="C5376" t="s">
        <v>13130</v>
      </c>
      <c r="D5376" t="s">
        <v>2683</v>
      </c>
      <c r="E5376" s="2">
        <v>3</v>
      </c>
      <c r="F5376" t="s">
        <v>13906</v>
      </c>
      <c r="G5376" s="2">
        <v>990725</v>
      </c>
      <c r="H5376" t="s">
        <v>13553</v>
      </c>
    </row>
    <row r="5377" spans="1:8" x14ac:dyDescent="0.15">
      <c r="A5377">
        <v>5404</v>
      </c>
      <c r="B5377" t="s">
        <v>2682</v>
      </c>
      <c r="C5377" t="s">
        <v>13131</v>
      </c>
      <c r="D5377" t="s">
        <v>2683</v>
      </c>
      <c r="E5377" s="2">
        <v>4</v>
      </c>
      <c r="F5377" t="s">
        <v>13906</v>
      </c>
      <c r="G5377" s="2">
        <v>990117</v>
      </c>
      <c r="H5377" t="s">
        <v>13553</v>
      </c>
    </row>
    <row r="5378" spans="1:8" x14ac:dyDescent="0.15">
      <c r="A5378">
        <v>5405</v>
      </c>
      <c r="B5378" t="s">
        <v>2684</v>
      </c>
      <c r="C5378" t="s">
        <v>13132</v>
      </c>
      <c r="D5378" t="s">
        <v>2683</v>
      </c>
      <c r="E5378" s="2">
        <v>4</v>
      </c>
      <c r="F5378" t="s">
        <v>13914</v>
      </c>
      <c r="G5378" s="2">
        <v>980413</v>
      </c>
      <c r="H5378" t="s">
        <v>13553</v>
      </c>
    </row>
    <row r="5379" spans="1:8" x14ac:dyDescent="0.15">
      <c r="A5379">
        <v>5406</v>
      </c>
      <c r="B5379" t="s">
        <v>4172</v>
      </c>
      <c r="C5379" t="s">
        <v>13133</v>
      </c>
      <c r="D5379" t="s">
        <v>2683</v>
      </c>
      <c r="E5379" s="2">
        <v>2</v>
      </c>
      <c r="F5379" t="s">
        <v>13906</v>
      </c>
      <c r="G5379" s="2">
        <v>425</v>
      </c>
      <c r="H5379" t="s">
        <v>13553</v>
      </c>
    </row>
    <row r="5380" spans="1:8" x14ac:dyDescent="0.15">
      <c r="A5380">
        <v>5407</v>
      </c>
      <c r="B5380" t="s">
        <v>5813</v>
      </c>
      <c r="C5380" t="s">
        <v>13134</v>
      </c>
      <c r="D5380" t="s">
        <v>358</v>
      </c>
      <c r="E5380" s="2">
        <v>1</v>
      </c>
      <c r="F5380" t="s">
        <v>13909</v>
      </c>
      <c r="G5380" s="2">
        <v>823</v>
      </c>
      <c r="H5380" t="s">
        <v>13553</v>
      </c>
    </row>
    <row r="5381" spans="1:8" x14ac:dyDescent="0.15">
      <c r="A5381">
        <v>5408</v>
      </c>
      <c r="B5381" t="s">
        <v>5814</v>
      </c>
      <c r="C5381" t="s">
        <v>13135</v>
      </c>
      <c r="D5381" t="s">
        <v>358</v>
      </c>
      <c r="E5381" s="2">
        <v>1</v>
      </c>
      <c r="F5381" t="s">
        <v>13934</v>
      </c>
      <c r="G5381" s="2">
        <v>10402</v>
      </c>
      <c r="H5381" t="s">
        <v>13553</v>
      </c>
    </row>
    <row r="5382" spans="1:8" x14ac:dyDescent="0.15">
      <c r="A5382">
        <v>5409</v>
      </c>
      <c r="B5382" t="s">
        <v>5815</v>
      </c>
      <c r="C5382" t="s">
        <v>13136</v>
      </c>
      <c r="D5382" t="s">
        <v>358</v>
      </c>
      <c r="E5382" s="2">
        <v>2</v>
      </c>
      <c r="F5382" t="s">
        <v>13909</v>
      </c>
      <c r="G5382" s="2">
        <v>990228</v>
      </c>
      <c r="H5382" t="s">
        <v>13553</v>
      </c>
    </row>
    <row r="5383" spans="1:8" x14ac:dyDescent="0.15">
      <c r="A5383">
        <v>5410</v>
      </c>
      <c r="B5383" t="s">
        <v>1539</v>
      </c>
      <c r="C5383" t="s">
        <v>13137</v>
      </c>
      <c r="D5383" t="s">
        <v>354</v>
      </c>
      <c r="E5383" s="2">
        <v>4</v>
      </c>
      <c r="F5383" t="s">
        <v>13917</v>
      </c>
      <c r="G5383" s="2">
        <v>980511</v>
      </c>
      <c r="H5383" t="s">
        <v>13553</v>
      </c>
    </row>
    <row r="5384" spans="1:8" x14ac:dyDescent="0.15">
      <c r="A5384">
        <v>5411</v>
      </c>
      <c r="B5384" t="s">
        <v>5816</v>
      </c>
      <c r="C5384" t="s">
        <v>13138</v>
      </c>
      <c r="D5384" t="s">
        <v>354</v>
      </c>
      <c r="E5384" s="2">
        <v>4</v>
      </c>
      <c r="F5384" t="s">
        <v>13917</v>
      </c>
      <c r="G5384" s="2">
        <v>990311</v>
      </c>
      <c r="H5384" t="s">
        <v>13553</v>
      </c>
    </row>
    <row r="5385" spans="1:8" x14ac:dyDescent="0.15">
      <c r="A5385">
        <v>5412</v>
      </c>
      <c r="B5385" t="s">
        <v>5817</v>
      </c>
      <c r="C5385" t="s">
        <v>13139</v>
      </c>
      <c r="D5385" t="s">
        <v>354</v>
      </c>
      <c r="E5385" s="2">
        <v>1</v>
      </c>
      <c r="F5385" t="s">
        <v>13934</v>
      </c>
      <c r="G5385" s="2">
        <v>11120</v>
      </c>
      <c r="H5385" t="s">
        <v>13553</v>
      </c>
    </row>
    <row r="5386" spans="1:8" x14ac:dyDescent="0.15">
      <c r="A5386">
        <v>5413</v>
      </c>
      <c r="B5386" t="s">
        <v>5818</v>
      </c>
      <c r="C5386" t="s">
        <v>13140</v>
      </c>
      <c r="D5386" t="s">
        <v>354</v>
      </c>
      <c r="E5386" s="2">
        <v>1</v>
      </c>
      <c r="F5386" t="s">
        <v>13917</v>
      </c>
      <c r="G5386" s="2">
        <v>20202</v>
      </c>
      <c r="H5386" t="s">
        <v>13553</v>
      </c>
    </row>
    <row r="5387" spans="1:8" x14ac:dyDescent="0.15">
      <c r="A5387">
        <v>5414</v>
      </c>
      <c r="B5387" t="s">
        <v>5819</v>
      </c>
      <c r="C5387" t="s">
        <v>13141</v>
      </c>
      <c r="D5387" t="s">
        <v>354</v>
      </c>
      <c r="E5387" s="2">
        <v>1</v>
      </c>
      <c r="F5387" t="s">
        <v>13917</v>
      </c>
      <c r="G5387" s="2">
        <v>20227</v>
      </c>
      <c r="H5387" t="s">
        <v>13553</v>
      </c>
    </row>
    <row r="5388" spans="1:8" x14ac:dyDescent="0.15">
      <c r="A5388">
        <v>5415</v>
      </c>
      <c r="B5388" t="s">
        <v>5820</v>
      </c>
      <c r="C5388" t="s">
        <v>13142</v>
      </c>
      <c r="D5388" t="s">
        <v>354</v>
      </c>
      <c r="E5388" s="2">
        <v>1</v>
      </c>
      <c r="F5388" t="s">
        <v>13932</v>
      </c>
      <c r="G5388" s="2">
        <v>11115</v>
      </c>
      <c r="H5388" t="s">
        <v>13553</v>
      </c>
    </row>
    <row r="5389" spans="1:8" x14ac:dyDescent="0.15">
      <c r="A5389">
        <v>5416</v>
      </c>
      <c r="B5389" t="s">
        <v>5821</v>
      </c>
      <c r="C5389" t="s">
        <v>13143</v>
      </c>
      <c r="D5389" t="s">
        <v>354</v>
      </c>
      <c r="E5389" s="2">
        <v>1</v>
      </c>
      <c r="F5389" t="s">
        <v>13917</v>
      </c>
      <c r="G5389" s="2">
        <v>412</v>
      </c>
      <c r="H5389" t="s">
        <v>13553</v>
      </c>
    </row>
    <row r="5390" spans="1:8" x14ac:dyDescent="0.15">
      <c r="A5390">
        <v>5417</v>
      </c>
      <c r="B5390" t="s">
        <v>5822</v>
      </c>
      <c r="C5390" t="s">
        <v>13144</v>
      </c>
      <c r="D5390" t="s">
        <v>329</v>
      </c>
      <c r="E5390" s="2">
        <v>1</v>
      </c>
      <c r="F5390" t="s">
        <v>13910</v>
      </c>
      <c r="G5390" s="2">
        <v>10612</v>
      </c>
      <c r="H5390" t="s">
        <v>13553</v>
      </c>
    </row>
    <row r="5391" spans="1:8" x14ac:dyDescent="0.15">
      <c r="A5391">
        <v>5418</v>
      </c>
      <c r="B5391" t="s">
        <v>5823</v>
      </c>
      <c r="C5391" t="s">
        <v>13145</v>
      </c>
      <c r="D5391" t="s">
        <v>329</v>
      </c>
      <c r="E5391" s="2">
        <v>1</v>
      </c>
      <c r="F5391" t="s">
        <v>13924</v>
      </c>
      <c r="G5391" s="2">
        <v>10220</v>
      </c>
      <c r="H5391" t="s">
        <v>13553</v>
      </c>
    </row>
    <row r="5392" spans="1:8" x14ac:dyDescent="0.15">
      <c r="A5392">
        <v>5419</v>
      </c>
      <c r="B5392" t="s">
        <v>5824</v>
      </c>
      <c r="C5392" t="s">
        <v>13146</v>
      </c>
      <c r="D5392" t="s">
        <v>329</v>
      </c>
      <c r="E5392" s="2">
        <v>1</v>
      </c>
      <c r="F5392" t="s">
        <v>13938</v>
      </c>
      <c r="G5392" s="2">
        <v>10418</v>
      </c>
      <c r="H5392" t="s">
        <v>13553</v>
      </c>
    </row>
    <row r="5393" spans="1:8" x14ac:dyDescent="0.15">
      <c r="A5393">
        <v>5420</v>
      </c>
      <c r="B5393" t="s">
        <v>5825</v>
      </c>
      <c r="C5393" t="s">
        <v>13147</v>
      </c>
      <c r="D5393" t="s">
        <v>329</v>
      </c>
      <c r="E5393" s="2">
        <v>1</v>
      </c>
      <c r="F5393" t="s">
        <v>13921</v>
      </c>
      <c r="G5393" s="2">
        <v>10515</v>
      </c>
      <c r="H5393" t="s">
        <v>13553</v>
      </c>
    </row>
    <row r="5394" spans="1:8" x14ac:dyDescent="0.15">
      <c r="A5394">
        <v>5421</v>
      </c>
      <c r="B5394" t="s">
        <v>5826</v>
      </c>
      <c r="C5394" t="s">
        <v>13148</v>
      </c>
      <c r="D5394" t="s">
        <v>329</v>
      </c>
      <c r="E5394" s="2">
        <v>1</v>
      </c>
      <c r="F5394" t="s">
        <v>13934</v>
      </c>
      <c r="G5394" s="2">
        <v>10424</v>
      </c>
      <c r="H5394" t="s">
        <v>13553</v>
      </c>
    </row>
    <row r="5395" spans="1:8" x14ac:dyDescent="0.15">
      <c r="A5395">
        <v>5422</v>
      </c>
      <c r="B5395" t="s">
        <v>5827</v>
      </c>
      <c r="C5395" t="s">
        <v>13149</v>
      </c>
      <c r="D5395" t="s">
        <v>329</v>
      </c>
      <c r="E5395" s="2">
        <v>1</v>
      </c>
      <c r="F5395" t="s">
        <v>13942</v>
      </c>
      <c r="G5395" s="2">
        <v>10830</v>
      </c>
      <c r="H5395" t="s">
        <v>13553</v>
      </c>
    </row>
    <row r="5396" spans="1:8" x14ac:dyDescent="0.15">
      <c r="A5396">
        <v>5424</v>
      </c>
      <c r="B5396" t="s">
        <v>5828</v>
      </c>
      <c r="C5396" t="s">
        <v>13150</v>
      </c>
      <c r="D5396" t="s">
        <v>329</v>
      </c>
      <c r="E5396" s="2">
        <v>1</v>
      </c>
      <c r="F5396" t="s">
        <v>13911</v>
      </c>
      <c r="G5396" s="2">
        <v>10422</v>
      </c>
      <c r="H5396" t="s">
        <v>13553</v>
      </c>
    </row>
    <row r="5397" spans="1:8" x14ac:dyDescent="0.15">
      <c r="A5397">
        <v>5425</v>
      </c>
      <c r="B5397" t="s">
        <v>5829</v>
      </c>
      <c r="C5397" t="s">
        <v>13151</v>
      </c>
      <c r="D5397" t="s">
        <v>329</v>
      </c>
      <c r="E5397" s="2">
        <v>1</v>
      </c>
      <c r="F5397" t="s">
        <v>13906</v>
      </c>
      <c r="G5397" s="2">
        <v>10510</v>
      </c>
      <c r="H5397" t="s">
        <v>13553</v>
      </c>
    </row>
    <row r="5398" spans="1:8" x14ac:dyDescent="0.15">
      <c r="A5398">
        <v>5427</v>
      </c>
      <c r="B5398" t="s">
        <v>5830</v>
      </c>
      <c r="C5398" t="s">
        <v>13152</v>
      </c>
      <c r="D5398" t="s">
        <v>329</v>
      </c>
      <c r="E5398" s="2">
        <v>1</v>
      </c>
      <c r="F5398" t="s">
        <v>13910</v>
      </c>
      <c r="G5398" s="2">
        <v>11027</v>
      </c>
      <c r="H5398" t="s">
        <v>13553</v>
      </c>
    </row>
    <row r="5399" spans="1:8" x14ac:dyDescent="0.15">
      <c r="A5399">
        <v>5428</v>
      </c>
      <c r="B5399" t="s">
        <v>5831</v>
      </c>
      <c r="C5399" t="s">
        <v>13153</v>
      </c>
      <c r="D5399" t="s">
        <v>329</v>
      </c>
      <c r="E5399" s="2">
        <v>1</v>
      </c>
      <c r="F5399" t="s">
        <v>13906</v>
      </c>
      <c r="G5399" s="2">
        <v>20309</v>
      </c>
      <c r="H5399" t="s">
        <v>13553</v>
      </c>
    </row>
    <row r="5400" spans="1:8" x14ac:dyDescent="0.15">
      <c r="A5400">
        <v>5429</v>
      </c>
      <c r="B5400" t="s">
        <v>5832</v>
      </c>
      <c r="C5400" t="s">
        <v>13154</v>
      </c>
      <c r="D5400" t="s">
        <v>329</v>
      </c>
      <c r="E5400" s="2">
        <v>1</v>
      </c>
      <c r="F5400" t="s">
        <v>13934</v>
      </c>
      <c r="G5400" s="2">
        <v>10613</v>
      </c>
      <c r="H5400" t="s">
        <v>13553</v>
      </c>
    </row>
    <row r="5401" spans="1:8" x14ac:dyDescent="0.15">
      <c r="A5401">
        <v>5430</v>
      </c>
      <c r="B5401" t="s">
        <v>5833</v>
      </c>
      <c r="C5401" t="s">
        <v>13155</v>
      </c>
      <c r="D5401" t="s">
        <v>329</v>
      </c>
      <c r="E5401" s="2">
        <v>1</v>
      </c>
      <c r="F5401" t="s">
        <v>13933</v>
      </c>
      <c r="G5401" s="2">
        <v>10520</v>
      </c>
      <c r="H5401" t="s">
        <v>13553</v>
      </c>
    </row>
    <row r="5402" spans="1:8" x14ac:dyDescent="0.15">
      <c r="A5402">
        <v>5431</v>
      </c>
      <c r="B5402" t="s">
        <v>5834</v>
      </c>
      <c r="C5402" t="s">
        <v>13156</v>
      </c>
      <c r="D5402" t="s">
        <v>329</v>
      </c>
      <c r="E5402" s="2">
        <v>1</v>
      </c>
      <c r="F5402" t="s">
        <v>13946</v>
      </c>
      <c r="G5402" s="2">
        <v>10518</v>
      </c>
      <c r="H5402" t="s">
        <v>13553</v>
      </c>
    </row>
    <row r="5403" spans="1:8" x14ac:dyDescent="0.15">
      <c r="A5403">
        <v>5432</v>
      </c>
      <c r="B5403" t="s">
        <v>5835</v>
      </c>
      <c r="C5403" t="s">
        <v>13157</v>
      </c>
      <c r="D5403" t="s">
        <v>329</v>
      </c>
      <c r="E5403" s="2">
        <v>1</v>
      </c>
      <c r="F5403" t="s">
        <v>13917</v>
      </c>
      <c r="G5403" s="2">
        <v>10404</v>
      </c>
      <c r="H5403" t="s">
        <v>13553</v>
      </c>
    </row>
    <row r="5404" spans="1:8" x14ac:dyDescent="0.15">
      <c r="A5404">
        <v>5433</v>
      </c>
      <c r="B5404" t="s">
        <v>5836</v>
      </c>
      <c r="C5404" t="s">
        <v>13158</v>
      </c>
      <c r="D5404" t="s">
        <v>329</v>
      </c>
      <c r="E5404" s="2">
        <v>1</v>
      </c>
      <c r="F5404" t="s">
        <v>13915</v>
      </c>
      <c r="G5404" s="2">
        <v>10422</v>
      </c>
      <c r="H5404" t="s">
        <v>13553</v>
      </c>
    </row>
    <row r="5405" spans="1:8" x14ac:dyDescent="0.15">
      <c r="A5405">
        <v>5434</v>
      </c>
      <c r="B5405" t="s">
        <v>5837</v>
      </c>
      <c r="C5405" t="s">
        <v>13159</v>
      </c>
      <c r="D5405" t="s">
        <v>329</v>
      </c>
      <c r="E5405" s="2">
        <v>1</v>
      </c>
      <c r="F5405" t="s">
        <v>13917</v>
      </c>
      <c r="G5405" s="2">
        <v>10904</v>
      </c>
      <c r="H5405" t="s">
        <v>13553</v>
      </c>
    </row>
    <row r="5406" spans="1:8" x14ac:dyDescent="0.15">
      <c r="A5406">
        <v>5435</v>
      </c>
      <c r="B5406" t="s">
        <v>5838</v>
      </c>
      <c r="C5406" t="s">
        <v>13160</v>
      </c>
      <c r="D5406" t="s">
        <v>329</v>
      </c>
      <c r="E5406" s="2">
        <v>1</v>
      </c>
      <c r="F5406" t="s">
        <v>13934</v>
      </c>
      <c r="G5406" s="2">
        <v>11211</v>
      </c>
      <c r="H5406" t="s">
        <v>13553</v>
      </c>
    </row>
    <row r="5407" spans="1:8" x14ac:dyDescent="0.15">
      <c r="A5407">
        <v>5436</v>
      </c>
      <c r="B5407" t="s">
        <v>5839</v>
      </c>
      <c r="C5407" t="s">
        <v>13161</v>
      </c>
      <c r="D5407" t="s">
        <v>329</v>
      </c>
      <c r="E5407" s="2">
        <v>1</v>
      </c>
      <c r="F5407" t="s">
        <v>13906</v>
      </c>
      <c r="G5407" s="2">
        <v>10901</v>
      </c>
      <c r="H5407" t="s">
        <v>13553</v>
      </c>
    </row>
    <row r="5408" spans="1:8" x14ac:dyDescent="0.15">
      <c r="A5408">
        <v>5437</v>
      </c>
      <c r="B5408" t="s">
        <v>5840</v>
      </c>
      <c r="C5408" t="s">
        <v>13162</v>
      </c>
      <c r="D5408" t="s">
        <v>329</v>
      </c>
      <c r="E5408" s="2">
        <v>1</v>
      </c>
      <c r="F5408" t="s">
        <v>13917</v>
      </c>
      <c r="G5408" s="2">
        <v>11117</v>
      </c>
      <c r="H5408" t="s">
        <v>13553</v>
      </c>
    </row>
    <row r="5409" spans="1:8" x14ac:dyDescent="0.15">
      <c r="A5409">
        <v>5438</v>
      </c>
      <c r="B5409" t="s">
        <v>5841</v>
      </c>
      <c r="C5409" t="s">
        <v>13163</v>
      </c>
      <c r="D5409" t="s">
        <v>329</v>
      </c>
      <c r="E5409" s="2">
        <v>1</v>
      </c>
      <c r="F5409" t="s">
        <v>13942</v>
      </c>
      <c r="G5409" s="2">
        <v>10517</v>
      </c>
      <c r="H5409" t="s">
        <v>13553</v>
      </c>
    </row>
    <row r="5410" spans="1:8" x14ac:dyDescent="0.15">
      <c r="A5410">
        <v>5439</v>
      </c>
      <c r="B5410" t="s">
        <v>5842</v>
      </c>
      <c r="C5410" t="s">
        <v>13164</v>
      </c>
      <c r="D5410" t="s">
        <v>329</v>
      </c>
      <c r="E5410" s="2">
        <v>1</v>
      </c>
      <c r="F5410" t="s">
        <v>13907</v>
      </c>
      <c r="G5410" s="2">
        <v>10501</v>
      </c>
      <c r="H5410" t="s">
        <v>13553</v>
      </c>
    </row>
    <row r="5411" spans="1:8" x14ac:dyDescent="0.15">
      <c r="A5411">
        <v>5440</v>
      </c>
      <c r="B5411" t="s">
        <v>5843</v>
      </c>
      <c r="C5411" t="s">
        <v>13165</v>
      </c>
      <c r="D5411" t="s">
        <v>329</v>
      </c>
      <c r="E5411" s="2">
        <v>1</v>
      </c>
      <c r="F5411" t="s">
        <v>13922</v>
      </c>
      <c r="G5411" s="2">
        <v>11219</v>
      </c>
      <c r="H5411" t="s">
        <v>13553</v>
      </c>
    </row>
    <row r="5412" spans="1:8" x14ac:dyDescent="0.15">
      <c r="A5412">
        <v>5441</v>
      </c>
      <c r="B5412" t="s">
        <v>5844</v>
      </c>
      <c r="C5412" t="s">
        <v>13166</v>
      </c>
      <c r="D5412" t="s">
        <v>329</v>
      </c>
      <c r="E5412" s="2">
        <v>1</v>
      </c>
      <c r="F5412" t="s">
        <v>13906</v>
      </c>
      <c r="G5412" s="2">
        <v>10409</v>
      </c>
      <c r="H5412" t="s">
        <v>13553</v>
      </c>
    </row>
    <row r="5413" spans="1:8" x14ac:dyDescent="0.15">
      <c r="A5413">
        <v>5442</v>
      </c>
      <c r="B5413" t="s">
        <v>5845</v>
      </c>
      <c r="C5413" t="s">
        <v>13167</v>
      </c>
      <c r="D5413" t="s">
        <v>329</v>
      </c>
      <c r="E5413" s="2">
        <v>1</v>
      </c>
      <c r="F5413" t="s">
        <v>13906</v>
      </c>
      <c r="G5413" s="2">
        <v>10605</v>
      </c>
      <c r="H5413" t="s">
        <v>13553</v>
      </c>
    </row>
    <row r="5414" spans="1:8" x14ac:dyDescent="0.15">
      <c r="A5414">
        <v>5443</v>
      </c>
      <c r="B5414" t="s">
        <v>5846</v>
      </c>
      <c r="C5414" t="s">
        <v>13168</v>
      </c>
      <c r="D5414" t="s">
        <v>329</v>
      </c>
      <c r="E5414" s="2">
        <v>1</v>
      </c>
      <c r="F5414" t="s">
        <v>13927</v>
      </c>
      <c r="G5414" s="2">
        <v>11124</v>
      </c>
      <c r="H5414" t="s">
        <v>13553</v>
      </c>
    </row>
    <row r="5415" spans="1:8" x14ac:dyDescent="0.15">
      <c r="A5415">
        <v>5444</v>
      </c>
      <c r="B5415" t="s">
        <v>5847</v>
      </c>
      <c r="C5415" t="s">
        <v>13169</v>
      </c>
      <c r="D5415" t="s">
        <v>329</v>
      </c>
      <c r="E5415" s="2">
        <v>1</v>
      </c>
      <c r="F5415" t="s">
        <v>13909</v>
      </c>
      <c r="G5415" s="2">
        <v>20221</v>
      </c>
      <c r="H5415" t="s">
        <v>13553</v>
      </c>
    </row>
    <row r="5416" spans="1:8" x14ac:dyDescent="0.15">
      <c r="A5416">
        <v>5445</v>
      </c>
      <c r="B5416" t="s">
        <v>5848</v>
      </c>
      <c r="C5416" t="s">
        <v>13170</v>
      </c>
      <c r="D5416" t="s">
        <v>329</v>
      </c>
      <c r="E5416" s="2">
        <v>1</v>
      </c>
      <c r="F5416" t="s">
        <v>13908</v>
      </c>
      <c r="G5416" s="2">
        <v>10429</v>
      </c>
      <c r="H5416" t="s">
        <v>13553</v>
      </c>
    </row>
    <row r="5417" spans="1:8" x14ac:dyDescent="0.15">
      <c r="A5417">
        <v>5446</v>
      </c>
      <c r="B5417" t="s">
        <v>5849</v>
      </c>
      <c r="C5417" t="s">
        <v>8062</v>
      </c>
      <c r="D5417" t="s">
        <v>329</v>
      </c>
      <c r="E5417" s="2">
        <v>1</v>
      </c>
      <c r="F5417" t="s">
        <v>13907</v>
      </c>
      <c r="G5417" s="2">
        <v>11103</v>
      </c>
      <c r="H5417" t="s">
        <v>13553</v>
      </c>
    </row>
    <row r="5418" spans="1:8" x14ac:dyDescent="0.15">
      <c r="A5418">
        <v>5447</v>
      </c>
      <c r="B5418" t="s">
        <v>5850</v>
      </c>
      <c r="C5418" t="s">
        <v>13171</v>
      </c>
      <c r="D5418" t="s">
        <v>329</v>
      </c>
      <c r="E5418" s="2">
        <v>1</v>
      </c>
      <c r="F5418" t="s">
        <v>27</v>
      </c>
      <c r="G5418" s="2">
        <v>11019</v>
      </c>
      <c r="H5418" t="s">
        <v>13553</v>
      </c>
    </row>
    <row r="5419" spans="1:8" x14ac:dyDescent="0.15">
      <c r="A5419">
        <v>5448</v>
      </c>
      <c r="B5419" t="s">
        <v>5851</v>
      </c>
      <c r="C5419" t="s">
        <v>10837</v>
      </c>
      <c r="D5419" t="s">
        <v>329</v>
      </c>
      <c r="E5419" s="2">
        <v>1</v>
      </c>
      <c r="F5419" t="s">
        <v>13942</v>
      </c>
      <c r="G5419" s="2">
        <v>20128</v>
      </c>
      <c r="H5419" t="s">
        <v>13553</v>
      </c>
    </row>
    <row r="5420" spans="1:8" x14ac:dyDescent="0.15">
      <c r="A5420">
        <v>5449</v>
      </c>
      <c r="B5420" t="s">
        <v>5852</v>
      </c>
      <c r="C5420" t="s">
        <v>13172</v>
      </c>
      <c r="D5420" t="s">
        <v>329</v>
      </c>
      <c r="E5420" s="2">
        <v>1</v>
      </c>
      <c r="F5420" t="s">
        <v>13913</v>
      </c>
      <c r="G5420" s="2">
        <v>11105</v>
      </c>
      <c r="H5420" t="s">
        <v>13553</v>
      </c>
    </row>
    <row r="5421" spans="1:8" x14ac:dyDescent="0.15">
      <c r="A5421">
        <v>5450</v>
      </c>
      <c r="B5421" t="s">
        <v>5853</v>
      </c>
      <c r="C5421" t="s">
        <v>13173</v>
      </c>
      <c r="D5421" t="s">
        <v>329</v>
      </c>
      <c r="E5421" s="2">
        <v>1</v>
      </c>
      <c r="F5421" t="s">
        <v>13911</v>
      </c>
      <c r="G5421" s="2">
        <v>11021</v>
      </c>
      <c r="H5421" t="s">
        <v>13553</v>
      </c>
    </row>
    <row r="5422" spans="1:8" x14ac:dyDescent="0.15">
      <c r="A5422">
        <v>5451</v>
      </c>
      <c r="B5422" t="s">
        <v>5854</v>
      </c>
      <c r="C5422" t="s">
        <v>13174</v>
      </c>
      <c r="D5422" t="s">
        <v>329</v>
      </c>
      <c r="E5422" s="2">
        <v>1</v>
      </c>
      <c r="F5422" t="s">
        <v>13939</v>
      </c>
      <c r="G5422" s="2">
        <v>11201</v>
      </c>
      <c r="H5422" t="s">
        <v>13553</v>
      </c>
    </row>
    <row r="5423" spans="1:8" x14ac:dyDescent="0.15">
      <c r="A5423">
        <v>5452</v>
      </c>
      <c r="B5423" t="s">
        <v>5855</v>
      </c>
      <c r="C5423" t="s">
        <v>13175</v>
      </c>
      <c r="D5423" t="s">
        <v>329</v>
      </c>
      <c r="E5423" s="2">
        <v>1</v>
      </c>
      <c r="F5423" t="s">
        <v>13921</v>
      </c>
      <c r="G5423" s="2">
        <v>10619</v>
      </c>
      <c r="H5423" t="s">
        <v>13553</v>
      </c>
    </row>
    <row r="5424" spans="1:8" x14ac:dyDescent="0.15">
      <c r="A5424">
        <v>5453</v>
      </c>
      <c r="B5424" t="s">
        <v>5856</v>
      </c>
      <c r="C5424" t="s">
        <v>13176</v>
      </c>
      <c r="D5424" t="s">
        <v>329</v>
      </c>
      <c r="E5424" s="2">
        <v>1</v>
      </c>
      <c r="F5424" t="s">
        <v>13920</v>
      </c>
      <c r="G5424" s="2">
        <v>11123</v>
      </c>
      <c r="H5424" t="s">
        <v>13553</v>
      </c>
    </row>
    <row r="5425" spans="1:8" x14ac:dyDescent="0.15">
      <c r="A5425">
        <v>5454</v>
      </c>
      <c r="B5425" t="s">
        <v>5857</v>
      </c>
      <c r="C5425" t="s">
        <v>13177</v>
      </c>
      <c r="D5425" t="s">
        <v>329</v>
      </c>
      <c r="E5425" s="2">
        <v>1</v>
      </c>
      <c r="F5425" t="s">
        <v>13922</v>
      </c>
      <c r="G5425" s="2">
        <v>20201</v>
      </c>
      <c r="H5425" t="s">
        <v>13553</v>
      </c>
    </row>
    <row r="5426" spans="1:8" x14ac:dyDescent="0.15">
      <c r="A5426">
        <v>5455</v>
      </c>
      <c r="B5426" t="s">
        <v>5858</v>
      </c>
      <c r="C5426" t="s">
        <v>13178</v>
      </c>
      <c r="D5426" t="s">
        <v>329</v>
      </c>
      <c r="E5426" s="2">
        <v>1</v>
      </c>
      <c r="F5426" t="s">
        <v>13912</v>
      </c>
      <c r="G5426" s="2">
        <v>10422</v>
      </c>
      <c r="H5426" t="s">
        <v>13557</v>
      </c>
    </row>
    <row r="5427" spans="1:8" x14ac:dyDescent="0.15">
      <c r="A5427">
        <v>5456</v>
      </c>
      <c r="B5427" t="s">
        <v>5859</v>
      </c>
      <c r="C5427" t="s">
        <v>13179</v>
      </c>
      <c r="D5427" t="s">
        <v>329</v>
      </c>
      <c r="E5427" s="2">
        <v>1</v>
      </c>
      <c r="F5427" t="s">
        <v>13918</v>
      </c>
      <c r="G5427" s="2">
        <v>11110</v>
      </c>
      <c r="H5427" t="s">
        <v>13553</v>
      </c>
    </row>
    <row r="5428" spans="1:8" x14ac:dyDescent="0.15">
      <c r="A5428">
        <v>5457</v>
      </c>
      <c r="B5428" t="s">
        <v>5860</v>
      </c>
      <c r="C5428" t="s">
        <v>13180</v>
      </c>
      <c r="D5428" t="s">
        <v>329</v>
      </c>
      <c r="E5428" s="2">
        <v>1</v>
      </c>
      <c r="F5428" t="s">
        <v>13930</v>
      </c>
      <c r="G5428" s="2">
        <v>20124</v>
      </c>
      <c r="H5428" t="s">
        <v>13553</v>
      </c>
    </row>
    <row r="5429" spans="1:8" x14ac:dyDescent="0.15">
      <c r="A5429">
        <v>5458</v>
      </c>
      <c r="B5429" t="s">
        <v>5861</v>
      </c>
      <c r="C5429" t="s">
        <v>13181</v>
      </c>
      <c r="D5429" t="s">
        <v>329</v>
      </c>
      <c r="E5429" s="2">
        <v>1</v>
      </c>
      <c r="F5429" t="s">
        <v>13906</v>
      </c>
      <c r="G5429" s="2">
        <v>10615</v>
      </c>
      <c r="H5429" t="s">
        <v>13553</v>
      </c>
    </row>
    <row r="5430" spans="1:8" x14ac:dyDescent="0.15">
      <c r="A5430">
        <v>5459</v>
      </c>
      <c r="B5430" t="s">
        <v>5862</v>
      </c>
      <c r="C5430" t="s">
        <v>13182</v>
      </c>
      <c r="D5430" t="s">
        <v>329</v>
      </c>
      <c r="E5430" s="2">
        <v>1</v>
      </c>
      <c r="F5430" t="s">
        <v>13933</v>
      </c>
      <c r="G5430" s="2">
        <v>10511</v>
      </c>
      <c r="H5430" t="s">
        <v>13553</v>
      </c>
    </row>
    <row r="5431" spans="1:8" x14ac:dyDescent="0.15">
      <c r="A5431">
        <v>5460</v>
      </c>
      <c r="B5431" t="s">
        <v>5863</v>
      </c>
      <c r="C5431" t="s">
        <v>13183</v>
      </c>
      <c r="D5431" t="s">
        <v>329</v>
      </c>
      <c r="E5431" s="2">
        <v>1</v>
      </c>
      <c r="F5431" t="s">
        <v>13908</v>
      </c>
      <c r="G5431" s="2">
        <v>10507</v>
      </c>
      <c r="H5431" t="s">
        <v>13553</v>
      </c>
    </row>
    <row r="5432" spans="1:8" x14ac:dyDescent="0.15">
      <c r="A5432">
        <v>5461</v>
      </c>
      <c r="B5432" t="s">
        <v>5864</v>
      </c>
      <c r="C5432" t="s">
        <v>13184</v>
      </c>
      <c r="D5432" t="s">
        <v>329</v>
      </c>
      <c r="E5432" s="2">
        <v>1</v>
      </c>
      <c r="F5432" t="s">
        <v>13939</v>
      </c>
      <c r="G5432" s="2">
        <v>11002</v>
      </c>
      <c r="H5432" t="s">
        <v>13553</v>
      </c>
    </row>
    <row r="5433" spans="1:8" x14ac:dyDescent="0.15">
      <c r="A5433">
        <v>5462</v>
      </c>
      <c r="B5433" t="s">
        <v>5865</v>
      </c>
      <c r="C5433" t="s">
        <v>13185</v>
      </c>
      <c r="D5433" t="s">
        <v>329</v>
      </c>
      <c r="E5433" s="2">
        <v>1</v>
      </c>
      <c r="F5433" t="s">
        <v>13906</v>
      </c>
      <c r="G5433" s="2">
        <v>10717</v>
      </c>
      <c r="H5433" t="s">
        <v>13553</v>
      </c>
    </row>
    <row r="5434" spans="1:8" x14ac:dyDescent="0.15">
      <c r="A5434">
        <v>5463</v>
      </c>
      <c r="B5434" t="s">
        <v>5866</v>
      </c>
      <c r="C5434" t="s">
        <v>13186</v>
      </c>
      <c r="D5434" t="s">
        <v>329</v>
      </c>
      <c r="E5434" s="2">
        <v>1</v>
      </c>
      <c r="F5434" t="s">
        <v>13934</v>
      </c>
      <c r="G5434" s="2">
        <v>11112</v>
      </c>
      <c r="H5434" t="s">
        <v>13553</v>
      </c>
    </row>
    <row r="5435" spans="1:8" x14ac:dyDescent="0.15">
      <c r="A5435">
        <v>5464</v>
      </c>
      <c r="B5435" t="s">
        <v>5867</v>
      </c>
      <c r="C5435" t="s">
        <v>13187</v>
      </c>
      <c r="D5435" t="s">
        <v>329</v>
      </c>
      <c r="E5435" s="2">
        <v>1</v>
      </c>
      <c r="F5435" t="s">
        <v>13910</v>
      </c>
      <c r="G5435" s="2">
        <v>10712</v>
      </c>
      <c r="H5435" t="s">
        <v>13553</v>
      </c>
    </row>
    <row r="5436" spans="1:8" x14ac:dyDescent="0.15">
      <c r="A5436">
        <v>5465</v>
      </c>
      <c r="B5436" t="s">
        <v>5868</v>
      </c>
      <c r="C5436" t="s">
        <v>13188</v>
      </c>
      <c r="D5436" t="s">
        <v>329</v>
      </c>
      <c r="E5436" s="2">
        <v>1</v>
      </c>
      <c r="F5436" t="s">
        <v>13915</v>
      </c>
      <c r="G5436" s="2">
        <v>11115</v>
      </c>
      <c r="H5436" t="s">
        <v>13553</v>
      </c>
    </row>
    <row r="5437" spans="1:8" x14ac:dyDescent="0.15">
      <c r="A5437">
        <v>5466</v>
      </c>
      <c r="B5437" t="s">
        <v>5869</v>
      </c>
      <c r="C5437" t="s">
        <v>13189</v>
      </c>
      <c r="D5437" t="s">
        <v>329</v>
      </c>
      <c r="E5437" s="2">
        <v>1</v>
      </c>
      <c r="F5437" t="s">
        <v>13912</v>
      </c>
      <c r="G5437" s="2">
        <v>10628</v>
      </c>
      <c r="H5437" t="s">
        <v>13553</v>
      </c>
    </row>
    <row r="5438" spans="1:8" x14ac:dyDescent="0.15">
      <c r="A5438">
        <v>5467</v>
      </c>
      <c r="B5438" t="s">
        <v>5870</v>
      </c>
      <c r="C5438" t="s">
        <v>13190</v>
      </c>
      <c r="D5438" t="s">
        <v>329</v>
      </c>
      <c r="E5438" s="2">
        <v>1</v>
      </c>
      <c r="F5438" t="s">
        <v>13915</v>
      </c>
      <c r="G5438" s="2">
        <v>20313</v>
      </c>
      <c r="H5438" t="s">
        <v>13553</v>
      </c>
    </row>
    <row r="5439" spans="1:8" x14ac:dyDescent="0.15">
      <c r="A5439">
        <v>5468</v>
      </c>
      <c r="B5439" t="s">
        <v>5871</v>
      </c>
      <c r="C5439" t="s">
        <v>13191</v>
      </c>
      <c r="D5439" t="s">
        <v>329</v>
      </c>
      <c r="E5439" s="2">
        <v>1</v>
      </c>
      <c r="F5439" t="s">
        <v>13913</v>
      </c>
      <c r="G5439" s="2">
        <v>10821</v>
      </c>
      <c r="H5439" t="s">
        <v>13553</v>
      </c>
    </row>
    <row r="5440" spans="1:8" x14ac:dyDescent="0.15">
      <c r="A5440">
        <v>5469</v>
      </c>
      <c r="B5440" t="s">
        <v>5872</v>
      </c>
      <c r="C5440" t="s">
        <v>13192</v>
      </c>
      <c r="D5440" t="s">
        <v>329</v>
      </c>
      <c r="E5440" s="2">
        <v>1</v>
      </c>
      <c r="F5440" t="s">
        <v>13910</v>
      </c>
      <c r="G5440" s="2">
        <v>10708</v>
      </c>
      <c r="H5440" t="s">
        <v>13553</v>
      </c>
    </row>
    <row r="5441" spans="1:8" x14ac:dyDescent="0.15">
      <c r="A5441">
        <v>5470</v>
      </c>
      <c r="B5441" t="s">
        <v>5873</v>
      </c>
      <c r="C5441" t="s">
        <v>13193</v>
      </c>
      <c r="D5441" t="s">
        <v>329</v>
      </c>
      <c r="E5441" s="2">
        <v>1</v>
      </c>
      <c r="F5441" t="s">
        <v>13911</v>
      </c>
      <c r="G5441" s="2">
        <v>11218</v>
      </c>
      <c r="H5441" t="s">
        <v>13553</v>
      </c>
    </row>
    <row r="5442" spans="1:8" x14ac:dyDescent="0.15">
      <c r="A5442">
        <v>5471</v>
      </c>
      <c r="B5442" t="s">
        <v>5874</v>
      </c>
      <c r="C5442" t="s">
        <v>13194</v>
      </c>
      <c r="D5442" t="s">
        <v>329</v>
      </c>
      <c r="E5442" s="2">
        <v>1</v>
      </c>
      <c r="F5442" t="s">
        <v>13907</v>
      </c>
      <c r="G5442" s="2">
        <v>11107</v>
      </c>
      <c r="H5442" t="s">
        <v>13553</v>
      </c>
    </row>
    <row r="5443" spans="1:8" x14ac:dyDescent="0.15">
      <c r="A5443">
        <v>5472</v>
      </c>
      <c r="B5443" t="s">
        <v>5875</v>
      </c>
      <c r="C5443" t="s">
        <v>13195</v>
      </c>
      <c r="D5443" t="s">
        <v>329</v>
      </c>
      <c r="E5443" s="2">
        <v>1</v>
      </c>
      <c r="F5443" t="s">
        <v>13906</v>
      </c>
      <c r="G5443" s="2">
        <v>427</v>
      </c>
      <c r="H5443" t="s">
        <v>13553</v>
      </c>
    </row>
    <row r="5444" spans="1:8" x14ac:dyDescent="0.15">
      <c r="A5444">
        <v>5473</v>
      </c>
      <c r="B5444" t="s">
        <v>5876</v>
      </c>
      <c r="C5444" t="s">
        <v>13196</v>
      </c>
      <c r="D5444" t="s">
        <v>13577</v>
      </c>
      <c r="E5444" s="2" t="s">
        <v>67</v>
      </c>
      <c r="F5444" t="s">
        <v>13907</v>
      </c>
      <c r="G5444" s="2">
        <v>721209</v>
      </c>
      <c r="H5444" t="s">
        <v>13553</v>
      </c>
    </row>
    <row r="5445" spans="1:8" x14ac:dyDescent="0.15">
      <c r="A5445">
        <v>5474</v>
      </c>
      <c r="B5445" t="s">
        <v>5877</v>
      </c>
      <c r="C5445" t="s">
        <v>8842</v>
      </c>
      <c r="D5445" t="s">
        <v>423</v>
      </c>
      <c r="E5445" s="2">
        <v>1</v>
      </c>
      <c r="F5445" t="s">
        <v>13949</v>
      </c>
      <c r="G5445" s="2">
        <v>10619</v>
      </c>
      <c r="H5445" t="s">
        <v>13553</v>
      </c>
    </row>
    <row r="5446" spans="1:8" x14ac:dyDescent="0.15">
      <c r="A5446">
        <v>5475</v>
      </c>
      <c r="B5446" t="s">
        <v>2690</v>
      </c>
      <c r="C5446" t="s">
        <v>13197</v>
      </c>
      <c r="D5446" t="s">
        <v>2691</v>
      </c>
      <c r="E5446" s="2">
        <v>4</v>
      </c>
      <c r="F5446" t="s">
        <v>13907</v>
      </c>
      <c r="G5446" s="2">
        <v>631109</v>
      </c>
      <c r="H5446" t="s">
        <v>13553</v>
      </c>
    </row>
    <row r="5447" spans="1:8" x14ac:dyDescent="0.15">
      <c r="A5447">
        <v>5476</v>
      </c>
      <c r="B5447" t="s">
        <v>5878</v>
      </c>
      <c r="C5447" t="s">
        <v>13198</v>
      </c>
      <c r="D5447" t="s">
        <v>369</v>
      </c>
      <c r="E5447" s="2">
        <v>1</v>
      </c>
      <c r="F5447" t="s">
        <v>13917</v>
      </c>
      <c r="G5447" s="2">
        <v>10410</v>
      </c>
      <c r="H5447" t="s">
        <v>13553</v>
      </c>
    </row>
    <row r="5448" spans="1:8" x14ac:dyDescent="0.15">
      <c r="A5448">
        <v>5477</v>
      </c>
      <c r="B5448" t="s">
        <v>5879</v>
      </c>
      <c r="C5448" t="s">
        <v>13199</v>
      </c>
      <c r="D5448" t="s">
        <v>369</v>
      </c>
      <c r="E5448" s="2">
        <v>1</v>
      </c>
      <c r="F5448" t="s">
        <v>13906</v>
      </c>
      <c r="G5448" s="2">
        <v>20328</v>
      </c>
      <c r="H5448" t="s">
        <v>13553</v>
      </c>
    </row>
    <row r="5449" spans="1:8" x14ac:dyDescent="0.15">
      <c r="A5449">
        <v>5478</v>
      </c>
      <c r="B5449" t="s">
        <v>5880</v>
      </c>
      <c r="C5449" t="s">
        <v>13200</v>
      </c>
      <c r="D5449" t="s">
        <v>366</v>
      </c>
      <c r="E5449" s="2">
        <v>2</v>
      </c>
      <c r="F5449" t="s">
        <v>13907</v>
      </c>
      <c r="G5449" s="2">
        <v>1022</v>
      </c>
      <c r="H5449" t="s">
        <v>13553</v>
      </c>
    </row>
    <row r="5450" spans="1:8" x14ac:dyDescent="0.15">
      <c r="A5450">
        <v>5479</v>
      </c>
      <c r="B5450" t="s">
        <v>5881</v>
      </c>
      <c r="C5450" t="s">
        <v>9890</v>
      </c>
      <c r="D5450" t="s">
        <v>315</v>
      </c>
      <c r="E5450" s="2">
        <v>1</v>
      </c>
      <c r="F5450" t="s">
        <v>13949</v>
      </c>
      <c r="G5450" s="2">
        <v>10823</v>
      </c>
      <c r="H5450" t="s">
        <v>13553</v>
      </c>
    </row>
    <row r="5451" spans="1:8" x14ac:dyDescent="0.15">
      <c r="A5451">
        <v>5480</v>
      </c>
      <c r="B5451" t="s">
        <v>5882</v>
      </c>
      <c r="C5451" t="s">
        <v>13201</v>
      </c>
      <c r="D5451" t="s">
        <v>315</v>
      </c>
      <c r="E5451" s="2">
        <v>1</v>
      </c>
      <c r="F5451" t="s">
        <v>13949</v>
      </c>
      <c r="G5451" s="2">
        <v>10618</v>
      </c>
      <c r="H5451" t="s">
        <v>13553</v>
      </c>
    </row>
    <row r="5452" spans="1:8" x14ac:dyDescent="0.15">
      <c r="A5452">
        <v>5481</v>
      </c>
      <c r="B5452" t="s">
        <v>5883</v>
      </c>
      <c r="C5452" t="s">
        <v>13202</v>
      </c>
      <c r="D5452" t="s">
        <v>315</v>
      </c>
      <c r="E5452" s="2">
        <v>1</v>
      </c>
      <c r="F5452" t="s">
        <v>13949</v>
      </c>
      <c r="G5452" s="2">
        <v>11007</v>
      </c>
      <c r="H5452" t="s">
        <v>13553</v>
      </c>
    </row>
    <row r="5453" spans="1:8" x14ac:dyDescent="0.15">
      <c r="A5453">
        <v>5482</v>
      </c>
      <c r="B5453" t="s">
        <v>5884</v>
      </c>
      <c r="C5453" t="s">
        <v>13203</v>
      </c>
      <c r="D5453" t="s">
        <v>315</v>
      </c>
      <c r="E5453" s="2">
        <v>1</v>
      </c>
      <c r="F5453" t="s">
        <v>13949</v>
      </c>
      <c r="G5453" s="2">
        <v>20227</v>
      </c>
      <c r="H5453" t="s">
        <v>13553</v>
      </c>
    </row>
    <row r="5454" spans="1:8" x14ac:dyDescent="0.15">
      <c r="A5454">
        <v>5483</v>
      </c>
      <c r="B5454" t="s">
        <v>5885</v>
      </c>
      <c r="C5454" t="s">
        <v>13204</v>
      </c>
      <c r="D5454" t="s">
        <v>315</v>
      </c>
      <c r="E5454" s="2">
        <v>1</v>
      </c>
      <c r="F5454" t="s">
        <v>13949</v>
      </c>
      <c r="G5454" s="2">
        <v>10820</v>
      </c>
      <c r="H5454" t="s">
        <v>13553</v>
      </c>
    </row>
    <row r="5455" spans="1:8" x14ac:dyDescent="0.15">
      <c r="A5455">
        <v>5484</v>
      </c>
      <c r="B5455" t="s">
        <v>5886</v>
      </c>
      <c r="C5455" t="s">
        <v>13205</v>
      </c>
      <c r="D5455" t="s">
        <v>315</v>
      </c>
      <c r="E5455" s="2">
        <v>1</v>
      </c>
      <c r="F5455" t="s">
        <v>13917</v>
      </c>
      <c r="G5455" s="2">
        <v>10501</v>
      </c>
      <c r="H5455" t="s">
        <v>13553</v>
      </c>
    </row>
    <row r="5456" spans="1:8" x14ac:dyDescent="0.15">
      <c r="A5456">
        <v>5485</v>
      </c>
      <c r="B5456" t="s">
        <v>5887</v>
      </c>
      <c r="C5456" t="s">
        <v>13206</v>
      </c>
      <c r="D5456" t="s">
        <v>315</v>
      </c>
      <c r="E5456" s="2">
        <v>1</v>
      </c>
      <c r="F5456" t="s">
        <v>13931</v>
      </c>
      <c r="G5456" s="2">
        <v>10911</v>
      </c>
      <c r="H5456" t="s">
        <v>13553</v>
      </c>
    </row>
    <row r="5457" spans="1:8" x14ac:dyDescent="0.15">
      <c r="A5457">
        <v>5486</v>
      </c>
      <c r="B5457" t="s">
        <v>2863</v>
      </c>
      <c r="C5457" t="s">
        <v>13207</v>
      </c>
      <c r="D5457" t="s">
        <v>315</v>
      </c>
      <c r="E5457" s="2">
        <v>2</v>
      </c>
      <c r="F5457" t="s">
        <v>13949</v>
      </c>
      <c r="G5457" s="2">
        <v>620</v>
      </c>
      <c r="H5457" t="s">
        <v>13553</v>
      </c>
    </row>
    <row r="5458" spans="1:8" x14ac:dyDescent="0.15">
      <c r="A5458">
        <v>5487</v>
      </c>
      <c r="B5458" t="s">
        <v>5888</v>
      </c>
      <c r="C5458" t="s">
        <v>13208</v>
      </c>
      <c r="D5458" t="s">
        <v>424</v>
      </c>
      <c r="E5458" s="2">
        <v>2</v>
      </c>
      <c r="F5458" t="s">
        <v>13907</v>
      </c>
      <c r="G5458" s="2">
        <v>817</v>
      </c>
      <c r="H5458" t="s">
        <v>13553</v>
      </c>
    </row>
    <row r="5459" spans="1:8" x14ac:dyDescent="0.15">
      <c r="A5459">
        <v>5488</v>
      </c>
      <c r="B5459" t="s">
        <v>4092</v>
      </c>
      <c r="C5459" t="s">
        <v>13209</v>
      </c>
      <c r="D5459" t="s">
        <v>424</v>
      </c>
      <c r="E5459" s="2">
        <v>2</v>
      </c>
      <c r="F5459" t="s">
        <v>13907</v>
      </c>
      <c r="G5459" s="2">
        <v>608</v>
      </c>
      <c r="H5459" t="s">
        <v>13553</v>
      </c>
    </row>
    <row r="5460" spans="1:8" x14ac:dyDescent="0.15">
      <c r="A5460">
        <v>5489</v>
      </c>
      <c r="B5460" t="s">
        <v>5889</v>
      </c>
      <c r="C5460" t="s">
        <v>13210</v>
      </c>
      <c r="D5460" t="s">
        <v>409</v>
      </c>
      <c r="E5460" s="2">
        <v>1</v>
      </c>
      <c r="F5460" t="s">
        <v>13921</v>
      </c>
      <c r="G5460" s="2">
        <v>514</v>
      </c>
      <c r="H5460" t="s">
        <v>13553</v>
      </c>
    </row>
    <row r="5461" spans="1:8" x14ac:dyDescent="0.15">
      <c r="A5461">
        <v>5490</v>
      </c>
      <c r="B5461" t="s">
        <v>5890</v>
      </c>
      <c r="C5461" t="s">
        <v>13211</v>
      </c>
      <c r="D5461" t="s">
        <v>409</v>
      </c>
      <c r="E5461" s="2">
        <v>1</v>
      </c>
      <c r="F5461" t="s">
        <v>13906</v>
      </c>
      <c r="G5461" s="2">
        <v>702</v>
      </c>
      <c r="H5461" t="s">
        <v>13553</v>
      </c>
    </row>
    <row r="5462" spans="1:8" x14ac:dyDescent="0.15">
      <c r="A5462">
        <v>5491</v>
      </c>
      <c r="B5462" t="s">
        <v>5891</v>
      </c>
      <c r="C5462" t="s">
        <v>13212</v>
      </c>
      <c r="D5462" t="s">
        <v>409</v>
      </c>
      <c r="E5462" s="2">
        <v>1</v>
      </c>
      <c r="F5462" t="s">
        <v>13906</v>
      </c>
      <c r="G5462" s="2">
        <v>11030</v>
      </c>
      <c r="H5462" t="s">
        <v>13553</v>
      </c>
    </row>
    <row r="5463" spans="1:8" x14ac:dyDescent="0.15">
      <c r="A5463">
        <v>5492</v>
      </c>
      <c r="B5463" t="s">
        <v>5892</v>
      </c>
      <c r="C5463" t="s">
        <v>13213</v>
      </c>
      <c r="D5463" t="s">
        <v>409</v>
      </c>
      <c r="E5463" s="2">
        <v>1</v>
      </c>
      <c r="F5463" t="s">
        <v>13937</v>
      </c>
      <c r="G5463" s="2">
        <v>10114</v>
      </c>
      <c r="H5463" t="s">
        <v>13553</v>
      </c>
    </row>
    <row r="5464" spans="1:8" x14ac:dyDescent="0.15">
      <c r="A5464">
        <v>5493</v>
      </c>
      <c r="B5464" t="s">
        <v>5893</v>
      </c>
      <c r="C5464" t="s">
        <v>13214</v>
      </c>
      <c r="D5464" t="s">
        <v>409</v>
      </c>
      <c r="E5464" s="2">
        <v>1</v>
      </c>
      <c r="F5464" t="s">
        <v>13907</v>
      </c>
      <c r="G5464" s="2">
        <v>530</v>
      </c>
      <c r="H5464" t="s">
        <v>13553</v>
      </c>
    </row>
    <row r="5465" spans="1:8" x14ac:dyDescent="0.15">
      <c r="A5465">
        <v>5494</v>
      </c>
      <c r="B5465" t="s">
        <v>5894</v>
      </c>
      <c r="C5465" t="s">
        <v>13215</v>
      </c>
      <c r="D5465" t="s">
        <v>409</v>
      </c>
      <c r="E5465" s="2">
        <v>1</v>
      </c>
      <c r="F5465" t="s">
        <v>13906</v>
      </c>
      <c r="G5465" s="2">
        <v>20309</v>
      </c>
      <c r="H5465" t="s">
        <v>13553</v>
      </c>
    </row>
    <row r="5466" spans="1:8" x14ac:dyDescent="0.15">
      <c r="A5466">
        <v>5495</v>
      </c>
      <c r="B5466" t="s">
        <v>5895</v>
      </c>
      <c r="C5466" t="s">
        <v>13216</v>
      </c>
      <c r="D5466" t="s">
        <v>346</v>
      </c>
      <c r="E5466" s="2">
        <v>1</v>
      </c>
      <c r="F5466" t="s">
        <v>13921</v>
      </c>
      <c r="G5466" s="2">
        <v>526</v>
      </c>
      <c r="H5466" t="s">
        <v>13553</v>
      </c>
    </row>
    <row r="5467" spans="1:8" x14ac:dyDescent="0.15">
      <c r="A5467">
        <v>5496</v>
      </c>
      <c r="B5467" t="s">
        <v>5896</v>
      </c>
      <c r="C5467" t="s">
        <v>8119</v>
      </c>
      <c r="D5467" t="s">
        <v>346</v>
      </c>
      <c r="E5467" s="2">
        <v>1</v>
      </c>
      <c r="F5467" t="s">
        <v>13906</v>
      </c>
      <c r="G5467" s="2">
        <v>10716</v>
      </c>
      <c r="H5467" t="s">
        <v>13553</v>
      </c>
    </row>
    <row r="5468" spans="1:8" x14ac:dyDescent="0.15">
      <c r="A5468">
        <v>5497</v>
      </c>
      <c r="B5468" t="s">
        <v>5897</v>
      </c>
      <c r="C5468" t="s">
        <v>13217</v>
      </c>
      <c r="D5468" t="s">
        <v>387</v>
      </c>
      <c r="E5468" s="2">
        <v>3</v>
      </c>
      <c r="F5468" t="s">
        <v>13917</v>
      </c>
      <c r="G5468" s="2">
        <v>900831</v>
      </c>
      <c r="H5468" t="s">
        <v>13553</v>
      </c>
    </row>
    <row r="5469" spans="1:8" x14ac:dyDescent="0.15">
      <c r="A5469">
        <v>5498</v>
      </c>
      <c r="B5469" t="s">
        <v>5898</v>
      </c>
      <c r="C5469" t="s">
        <v>13218</v>
      </c>
      <c r="D5469" t="s">
        <v>409</v>
      </c>
      <c r="E5469" s="2">
        <v>1</v>
      </c>
      <c r="F5469" t="s">
        <v>27</v>
      </c>
      <c r="G5469" s="2">
        <v>1031</v>
      </c>
      <c r="H5469" t="s">
        <v>13553</v>
      </c>
    </row>
    <row r="5470" spans="1:8" x14ac:dyDescent="0.15">
      <c r="A5470">
        <v>5499</v>
      </c>
      <c r="B5470" t="s">
        <v>5899</v>
      </c>
      <c r="C5470" t="s">
        <v>13219</v>
      </c>
      <c r="D5470" t="s">
        <v>311</v>
      </c>
      <c r="E5470" s="2" t="s">
        <v>7855</v>
      </c>
      <c r="F5470" t="s">
        <v>13914</v>
      </c>
      <c r="G5470" s="2" t="s">
        <v>7724</v>
      </c>
      <c r="H5470" t="s">
        <v>13553</v>
      </c>
    </row>
    <row r="5471" spans="1:8" x14ac:dyDescent="0.15">
      <c r="A5471">
        <v>5500</v>
      </c>
      <c r="B5471" t="s">
        <v>5900</v>
      </c>
      <c r="C5471" t="s">
        <v>13220</v>
      </c>
      <c r="D5471" t="s">
        <v>311</v>
      </c>
      <c r="E5471" s="2" t="s">
        <v>7855</v>
      </c>
      <c r="F5471" t="s">
        <v>13913</v>
      </c>
      <c r="G5471" s="2" t="s">
        <v>7400</v>
      </c>
      <c r="H5471" t="s">
        <v>13553</v>
      </c>
    </row>
    <row r="5472" spans="1:8" x14ac:dyDescent="0.15">
      <c r="A5472">
        <v>5501</v>
      </c>
      <c r="B5472" t="s">
        <v>5901</v>
      </c>
      <c r="C5472" t="s">
        <v>13221</v>
      </c>
      <c r="D5472" t="s">
        <v>311</v>
      </c>
      <c r="E5472" s="2" t="s">
        <v>7855</v>
      </c>
      <c r="F5472" t="s">
        <v>13923</v>
      </c>
      <c r="G5472" s="2" t="s">
        <v>7395</v>
      </c>
      <c r="H5472" t="s">
        <v>13553</v>
      </c>
    </row>
    <row r="5473" spans="1:8" x14ac:dyDescent="0.15">
      <c r="A5473">
        <v>5502</v>
      </c>
      <c r="B5473" t="s">
        <v>5902</v>
      </c>
      <c r="C5473" t="s">
        <v>13222</v>
      </c>
      <c r="D5473" t="s">
        <v>311</v>
      </c>
      <c r="E5473" s="2" t="s">
        <v>7855</v>
      </c>
      <c r="F5473" t="s">
        <v>13932</v>
      </c>
      <c r="G5473" s="2" t="s">
        <v>6876</v>
      </c>
      <c r="H5473" t="s">
        <v>13553</v>
      </c>
    </row>
    <row r="5474" spans="1:8" x14ac:dyDescent="0.15">
      <c r="A5474">
        <v>5503</v>
      </c>
      <c r="B5474" t="s">
        <v>5903</v>
      </c>
      <c r="C5474" t="s">
        <v>9990</v>
      </c>
      <c r="D5474" t="s">
        <v>311</v>
      </c>
      <c r="E5474" s="2" t="s">
        <v>7855</v>
      </c>
      <c r="F5474" t="s">
        <v>13909</v>
      </c>
      <c r="G5474" s="2" t="s">
        <v>6457</v>
      </c>
      <c r="H5474" t="s">
        <v>13553</v>
      </c>
    </row>
    <row r="5475" spans="1:8" x14ac:dyDescent="0.15">
      <c r="A5475">
        <v>5504</v>
      </c>
      <c r="B5475" t="s">
        <v>5904</v>
      </c>
      <c r="C5475" t="s">
        <v>13223</v>
      </c>
      <c r="D5475" t="s">
        <v>311</v>
      </c>
      <c r="E5475" s="2" t="s">
        <v>7855</v>
      </c>
      <c r="F5475" t="s">
        <v>27</v>
      </c>
      <c r="G5475" s="2" t="s">
        <v>7790</v>
      </c>
      <c r="H5475" t="s">
        <v>13553</v>
      </c>
    </row>
    <row r="5476" spans="1:8" x14ac:dyDescent="0.15">
      <c r="A5476">
        <v>5505</v>
      </c>
      <c r="B5476" t="s">
        <v>5905</v>
      </c>
      <c r="C5476" t="s">
        <v>13224</v>
      </c>
      <c r="D5476" t="s">
        <v>311</v>
      </c>
      <c r="E5476" s="2" t="s">
        <v>7855</v>
      </c>
      <c r="F5476" t="s">
        <v>27</v>
      </c>
      <c r="G5476" s="2" t="s">
        <v>7812</v>
      </c>
      <c r="H5476" t="s">
        <v>13553</v>
      </c>
    </row>
    <row r="5477" spans="1:8" x14ac:dyDescent="0.15">
      <c r="A5477">
        <v>5506</v>
      </c>
      <c r="B5477" t="s">
        <v>5906</v>
      </c>
      <c r="C5477" t="s">
        <v>13225</v>
      </c>
      <c r="D5477" t="s">
        <v>311</v>
      </c>
      <c r="E5477" s="2" t="s">
        <v>7855</v>
      </c>
      <c r="F5477" t="s">
        <v>13917</v>
      </c>
      <c r="G5477" s="2" t="s">
        <v>7396</v>
      </c>
      <c r="H5477" t="s">
        <v>13553</v>
      </c>
    </row>
    <row r="5478" spans="1:8" x14ac:dyDescent="0.15">
      <c r="A5478">
        <v>5507</v>
      </c>
      <c r="B5478" t="s">
        <v>5907</v>
      </c>
      <c r="C5478" t="s">
        <v>13226</v>
      </c>
      <c r="D5478" t="s">
        <v>311</v>
      </c>
      <c r="E5478" s="2" t="s">
        <v>7855</v>
      </c>
      <c r="F5478" t="s">
        <v>13934</v>
      </c>
      <c r="G5478" s="2" t="s">
        <v>7813</v>
      </c>
      <c r="H5478" t="s">
        <v>13553</v>
      </c>
    </row>
    <row r="5479" spans="1:8" x14ac:dyDescent="0.15">
      <c r="A5479">
        <v>5508</v>
      </c>
      <c r="B5479" t="s">
        <v>5908</v>
      </c>
      <c r="C5479" t="s">
        <v>13227</v>
      </c>
      <c r="D5479" t="s">
        <v>311</v>
      </c>
      <c r="E5479" s="2" t="s">
        <v>7855</v>
      </c>
      <c r="F5479" t="s">
        <v>27</v>
      </c>
      <c r="G5479" s="2" t="s">
        <v>7102</v>
      </c>
      <c r="H5479" t="s">
        <v>13553</v>
      </c>
    </row>
    <row r="5480" spans="1:8" x14ac:dyDescent="0.15">
      <c r="A5480">
        <v>5509</v>
      </c>
      <c r="B5480" t="s">
        <v>5909</v>
      </c>
      <c r="C5480" t="s">
        <v>13228</v>
      </c>
      <c r="D5480" t="s">
        <v>311</v>
      </c>
      <c r="E5480" s="2" t="s">
        <v>7855</v>
      </c>
      <c r="F5480" t="s">
        <v>13923</v>
      </c>
      <c r="G5480" s="2" t="s">
        <v>6476</v>
      </c>
      <c r="H5480" t="s">
        <v>13553</v>
      </c>
    </row>
    <row r="5481" spans="1:8" x14ac:dyDescent="0.15">
      <c r="A5481">
        <v>5510</v>
      </c>
      <c r="B5481" t="s">
        <v>5910</v>
      </c>
      <c r="C5481" t="s">
        <v>13229</v>
      </c>
      <c r="D5481" t="s">
        <v>311</v>
      </c>
      <c r="E5481" s="2" t="s">
        <v>7855</v>
      </c>
      <c r="F5481" t="s">
        <v>13932</v>
      </c>
      <c r="G5481" s="2" t="s">
        <v>6615</v>
      </c>
      <c r="H5481" t="s">
        <v>13553</v>
      </c>
    </row>
    <row r="5482" spans="1:8" x14ac:dyDescent="0.15">
      <c r="A5482">
        <v>5511</v>
      </c>
      <c r="B5482" t="s">
        <v>5911</v>
      </c>
      <c r="C5482" t="s">
        <v>13230</v>
      </c>
      <c r="D5482" t="s">
        <v>311</v>
      </c>
      <c r="E5482" s="2" t="s">
        <v>7855</v>
      </c>
      <c r="F5482" t="s">
        <v>13939</v>
      </c>
      <c r="G5482" s="2" t="s">
        <v>7334</v>
      </c>
      <c r="H5482" t="s">
        <v>13553</v>
      </c>
    </row>
    <row r="5483" spans="1:8" x14ac:dyDescent="0.15">
      <c r="A5483">
        <v>5512</v>
      </c>
      <c r="B5483" t="s">
        <v>5912</v>
      </c>
      <c r="C5483" t="s">
        <v>13231</v>
      </c>
      <c r="D5483" t="s">
        <v>311</v>
      </c>
      <c r="E5483" s="2" t="s">
        <v>7855</v>
      </c>
      <c r="F5483" t="s">
        <v>13938</v>
      </c>
      <c r="G5483" s="2" t="s">
        <v>7532</v>
      </c>
      <c r="H5483" t="s">
        <v>13553</v>
      </c>
    </row>
    <row r="5484" spans="1:8" x14ac:dyDescent="0.15">
      <c r="A5484">
        <v>5513</v>
      </c>
      <c r="B5484" t="s">
        <v>5913</v>
      </c>
      <c r="C5484" t="s">
        <v>13232</v>
      </c>
      <c r="D5484" t="s">
        <v>311</v>
      </c>
      <c r="E5484" s="2" t="s">
        <v>7855</v>
      </c>
      <c r="F5484" t="s">
        <v>13919</v>
      </c>
      <c r="G5484" s="2" t="s">
        <v>7399</v>
      </c>
      <c r="H5484" t="s">
        <v>13553</v>
      </c>
    </row>
    <row r="5485" spans="1:8" x14ac:dyDescent="0.15">
      <c r="A5485">
        <v>5514</v>
      </c>
      <c r="B5485" t="s">
        <v>5914</v>
      </c>
      <c r="C5485" t="s">
        <v>13233</v>
      </c>
      <c r="D5485" t="s">
        <v>311</v>
      </c>
      <c r="E5485" s="2" t="s">
        <v>7855</v>
      </c>
      <c r="F5485" t="s">
        <v>13910</v>
      </c>
      <c r="G5485" s="2" t="s">
        <v>7620</v>
      </c>
      <c r="H5485" t="s">
        <v>13553</v>
      </c>
    </row>
    <row r="5486" spans="1:8" x14ac:dyDescent="0.15">
      <c r="A5486">
        <v>5515</v>
      </c>
      <c r="B5486" t="s">
        <v>5915</v>
      </c>
      <c r="C5486" t="s">
        <v>13234</v>
      </c>
      <c r="D5486" t="s">
        <v>311</v>
      </c>
      <c r="E5486" s="2" t="s">
        <v>7855</v>
      </c>
      <c r="F5486" t="s">
        <v>13924</v>
      </c>
      <c r="G5486" s="2" t="s">
        <v>7565</v>
      </c>
      <c r="H5486" t="s">
        <v>13553</v>
      </c>
    </row>
    <row r="5487" spans="1:8" x14ac:dyDescent="0.15">
      <c r="A5487">
        <v>5516</v>
      </c>
      <c r="B5487" t="s">
        <v>5916</v>
      </c>
      <c r="C5487" t="s">
        <v>13235</v>
      </c>
      <c r="D5487" t="s">
        <v>311</v>
      </c>
      <c r="E5487" s="2" t="s">
        <v>7855</v>
      </c>
      <c r="F5487" t="s">
        <v>13913</v>
      </c>
      <c r="G5487" s="2" t="s">
        <v>6982</v>
      </c>
      <c r="H5487" t="s">
        <v>13553</v>
      </c>
    </row>
    <row r="5488" spans="1:8" x14ac:dyDescent="0.15">
      <c r="A5488">
        <v>5517</v>
      </c>
      <c r="B5488" t="s">
        <v>5917</v>
      </c>
      <c r="C5488" t="s">
        <v>13236</v>
      </c>
      <c r="D5488" t="s">
        <v>311</v>
      </c>
      <c r="E5488" s="2" t="s">
        <v>7855</v>
      </c>
      <c r="F5488" t="s">
        <v>13927</v>
      </c>
      <c r="G5488" s="2" t="s">
        <v>6835</v>
      </c>
      <c r="H5488" t="s">
        <v>13553</v>
      </c>
    </row>
    <row r="5489" spans="1:8" x14ac:dyDescent="0.15">
      <c r="A5489">
        <v>5518</v>
      </c>
      <c r="B5489" t="s">
        <v>5918</v>
      </c>
      <c r="C5489" t="s">
        <v>13237</v>
      </c>
      <c r="D5489" t="s">
        <v>311</v>
      </c>
      <c r="E5489" s="2" t="s">
        <v>7855</v>
      </c>
      <c r="F5489" t="s">
        <v>13931</v>
      </c>
      <c r="G5489" s="2" t="s">
        <v>7814</v>
      </c>
      <c r="H5489" t="s">
        <v>13553</v>
      </c>
    </row>
    <row r="5490" spans="1:8" x14ac:dyDescent="0.15">
      <c r="A5490">
        <v>5519</v>
      </c>
      <c r="B5490" t="s">
        <v>5919</v>
      </c>
      <c r="C5490" t="s">
        <v>13238</v>
      </c>
      <c r="D5490" t="s">
        <v>311</v>
      </c>
      <c r="E5490" s="2" t="s">
        <v>7855</v>
      </c>
      <c r="F5490" t="s">
        <v>13920</v>
      </c>
      <c r="G5490" s="2" t="s">
        <v>7074</v>
      </c>
      <c r="H5490" t="s">
        <v>13553</v>
      </c>
    </row>
    <row r="5491" spans="1:8" x14ac:dyDescent="0.15">
      <c r="A5491">
        <v>5520</v>
      </c>
      <c r="B5491" t="s">
        <v>5920</v>
      </c>
      <c r="C5491" t="s">
        <v>13239</v>
      </c>
      <c r="D5491" t="s">
        <v>311</v>
      </c>
      <c r="E5491" s="2" t="s">
        <v>7855</v>
      </c>
      <c r="F5491" t="s">
        <v>13914</v>
      </c>
      <c r="G5491" s="2" t="s">
        <v>6512</v>
      </c>
      <c r="H5491" t="s">
        <v>13553</v>
      </c>
    </row>
    <row r="5492" spans="1:8" x14ac:dyDescent="0.15">
      <c r="A5492">
        <v>5521</v>
      </c>
      <c r="B5492" t="s">
        <v>5921</v>
      </c>
      <c r="C5492" t="s">
        <v>13240</v>
      </c>
      <c r="D5492" t="s">
        <v>311</v>
      </c>
      <c r="E5492" s="2" t="s">
        <v>7855</v>
      </c>
      <c r="F5492" t="s">
        <v>13914</v>
      </c>
      <c r="G5492" s="2" t="s">
        <v>7519</v>
      </c>
      <c r="H5492" t="s">
        <v>13553</v>
      </c>
    </row>
    <row r="5493" spans="1:8" x14ac:dyDescent="0.15">
      <c r="A5493">
        <v>5522</v>
      </c>
      <c r="B5493" t="s">
        <v>5922</v>
      </c>
      <c r="C5493" t="s">
        <v>13241</v>
      </c>
      <c r="D5493" t="s">
        <v>311</v>
      </c>
      <c r="E5493" s="2" t="s">
        <v>7855</v>
      </c>
      <c r="F5493" t="s">
        <v>13921</v>
      </c>
      <c r="G5493" s="2" t="s">
        <v>7815</v>
      </c>
      <c r="H5493" t="s">
        <v>13553</v>
      </c>
    </row>
    <row r="5494" spans="1:8" x14ac:dyDescent="0.15">
      <c r="A5494">
        <v>5523</v>
      </c>
      <c r="B5494" t="s">
        <v>5923</v>
      </c>
      <c r="C5494" t="s">
        <v>13242</v>
      </c>
      <c r="D5494" t="s">
        <v>311</v>
      </c>
      <c r="E5494" s="2" t="s">
        <v>7855</v>
      </c>
      <c r="F5494" t="s">
        <v>13910</v>
      </c>
      <c r="G5494" s="2" t="s">
        <v>6441</v>
      </c>
      <c r="H5494" t="s">
        <v>13553</v>
      </c>
    </row>
    <row r="5495" spans="1:8" x14ac:dyDescent="0.15">
      <c r="A5495">
        <v>5524</v>
      </c>
      <c r="B5495" t="s">
        <v>2755</v>
      </c>
      <c r="C5495" t="s">
        <v>13243</v>
      </c>
      <c r="D5495" t="s">
        <v>311</v>
      </c>
      <c r="E5495" s="2" t="s">
        <v>7855</v>
      </c>
      <c r="F5495" t="s">
        <v>13923</v>
      </c>
      <c r="G5495" s="2" t="s">
        <v>6314</v>
      </c>
      <c r="H5495" t="s">
        <v>13553</v>
      </c>
    </row>
    <row r="5496" spans="1:8" x14ac:dyDescent="0.15">
      <c r="A5496">
        <v>5525</v>
      </c>
      <c r="B5496" t="s">
        <v>5924</v>
      </c>
      <c r="C5496" t="s">
        <v>13244</v>
      </c>
      <c r="D5496" t="s">
        <v>311</v>
      </c>
      <c r="E5496" s="2" t="s">
        <v>7855</v>
      </c>
      <c r="F5496" t="s">
        <v>13926</v>
      </c>
      <c r="G5496" s="2" t="s">
        <v>7816</v>
      </c>
      <c r="H5496" t="s">
        <v>13553</v>
      </c>
    </row>
    <row r="5497" spans="1:8" x14ac:dyDescent="0.15">
      <c r="A5497">
        <v>5526</v>
      </c>
      <c r="B5497" t="s">
        <v>5925</v>
      </c>
      <c r="C5497" t="s">
        <v>13245</v>
      </c>
      <c r="D5497" t="s">
        <v>311</v>
      </c>
      <c r="E5497" s="2" t="s">
        <v>7855</v>
      </c>
      <c r="F5497" t="s">
        <v>13910</v>
      </c>
      <c r="G5497" s="2" t="s">
        <v>7817</v>
      </c>
      <c r="H5497" t="s">
        <v>13553</v>
      </c>
    </row>
    <row r="5498" spans="1:8" x14ac:dyDescent="0.15">
      <c r="A5498">
        <v>5527</v>
      </c>
      <c r="B5498" t="s">
        <v>5926</v>
      </c>
      <c r="C5498" t="s">
        <v>13246</v>
      </c>
      <c r="D5498" t="s">
        <v>311</v>
      </c>
      <c r="E5498" s="2" t="s">
        <v>7855</v>
      </c>
      <c r="F5498" t="s">
        <v>13932</v>
      </c>
      <c r="G5498" s="2" t="s">
        <v>6441</v>
      </c>
      <c r="H5498" t="s">
        <v>13553</v>
      </c>
    </row>
    <row r="5499" spans="1:8" x14ac:dyDescent="0.15">
      <c r="A5499">
        <v>5528</v>
      </c>
      <c r="B5499" t="s">
        <v>5927</v>
      </c>
      <c r="C5499" t="s">
        <v>13247</v>
      </c>
      <c r="D5499" t="s">
        <v>311</v>
      </c>
      <c r="E5499" s="2" t="s">
        <v>7855</v>
      </c>
      <c r="F5499" t="s">
        <v>13906</v>
      </c>
      <c r="G5499" s="2" t="s">
        <v>7818</v>
      </c>
      <c r="H5499" t="s">
        <v>13553</v>
      </c>
    </row>
    <row r="5500" spans="1:8" x14ac:dyDescent="0.15">
      <c r="A5500">
        <v>5529</v>
      </c>
      <c r="B5500" t="s">
        <v>5928</v>
      </c>
      <c r="C5500" t="s">
        <v>13248</v>
      </c>
      <c r="D5500" t="s">
        <v>311</v>
      </c>
      <c r="E5500" s="2" t="s">
        <v>7855</v>
      </c>
      <c r="F5500" t="s">
        <v>13906</v>
      </c>
      <c r="G5500" s="2" t="s">
        <v>6898</v>
      </c>
      <c r="H5500" t="s">
        <v>13553</v>
      </c>
    </row>
    <row r="5501" spans="1:8" x14ac:dyDescent="0.15">
      <c r="A5501">
        <v>5530</v>
      </c>
      <c r="B5501" t="s">
        <v>5929</v>
      </c>
      <c r="C5501" t="s">
        <v>13249</v>
      </c>
      <c r="D5501" t="s">
        <v>311</v>
      </c>
      <c r="E5501" s="2" t="s">
        <v>7855</v>
      </c>
      <c r="F5501" t="s">
        <v>13942</v>
      </c>
      <c r="G5501" s="2" t="s">
        <v>7395</v>
      </c>
      <c r="H5501" t="s">
        <v>13553</v>
      </c>
    </row>
    <row r="5502" spans="1:8" x14ac:dyDescent="0.15">
      <c r="A5502">
        <v>5531</v>
      </c>
      <c r="B5502" t="s">
        <v>5930</v>
      </c>
      <c r="C5502" t="s">
        <v>13250</v>
      </c>
      <c r="D5502" t="s">
        <v>311</v>
      </c>
      <c r="E5502" s="2" t="s">
        <v>7855</v>
      </c>
      <c r="F5502" t="s">
        <v>13921</v>
      </c>
      <c r="G5502" s="2" t="s">
        <v>7564</v>
      </c>
      <c r="H5502" t="s">
        <v>13553</v>
      </c>
    </row>
    <row r="5503" spans="1:8" x14ac:dyDescent="0.15">
      <c r="A5503">
        <v>5532</v>
      </c>
      <c r="B5503" t="s">
        <v>5931</v>
      </c>
      <c r="C5503" t="s">
        <v>13251</v>
      </c>
      <c r="D5503" t="s">
        <v>311</v>
      </c>
      <c r="E5503" s="2" t="s">
        <v>7855</v>
      </c>
      <c r="F5503" t="s">
        <v>13913</v>
      </c>
      <c r="G5503" s="2" t="s">
        <v>7560</v>
      </c>
      <c r="H5503" t="s">
        <v>13553</v>
      </c>
    </row>
    <row r="5504" spans="1:8" x14ac:dyDescent="0.15">
      <c r="A5504">
        <v>5533</v>
      </c>
      <c r="B5504" t="s">
        <v>5932</v>
      </c>
      <c r="C5504" t="s">
        <v>13252</v>
      </c>
      <c r="D5504" t="s">
        <v>354</v>
      </c>
      <c r="E5504" s="2" t="s">
        <v>7855</v>
      </c>
      <c r="F5504" t="s">
        <v>13917</v>
      </c>
      <c r="G5504" s="2" t="s">
        <v>7764</v>
      </c>
      <c r="H5504" t="s">
        <v>13553</v>
      </c>
    </row>
    <row r="5505" spans="1:8" x14ac:dyDescent="0.15">
      <c r="A5505">
        <v>5534</v>
      </c>
      <c r="B5505" t="s">
        <v>5933</v>
      </c>
      <c r="C5505" t="s">
        <v>13253</v>
      </c>
      <c r="D5505" t="s">
        <v>13587</v>
      </c>
      <c r="E5505" s="2" t="s">
        <v>70</v>
      </c>
      <c r="F5505" t="s">
        <v>13917</v>
      </c>
      <c r="G5505" s="2" t="s">
        <v>7819</v>
      </c>
      <c r="H5505" t="s">
        <v>13553</v>
      </c>
    </row>
    <row r="5506" spans="1:8" x14ac:dyDescent="0.15">
      <c r="A5506">
        <v>5535</v>
      </c>
      <c r="B5506" t="s">
        <v>5934</v>
      </c>
      <c r="C5506" t="s">
        <v>13254</v>
      </c>
      <c r="D5506" t="s">
        <v>421</v>
      </c>
      <c r="E5506" s="2" t="s">
        <v>7855</v>
      </c>
      <c r="F5506" t="s">
        <v>13910</v>
      </c>
      <c r="G5506" s="2" t="s">
        <v>6517</v>
      </c>
      <c r="H5506" t="s">
        <v>13553</v>
      </c>
    </row>
    <row r="5507" spans="1:8" x14ac:dyDescent="0.15">
      <c r="A5507">
        <v>5536</v>
      </c>
      <c r="B5507" t="s">
        <v>5935</v>
      </c>
      <c r="C5507" t="s">
        <v>13255</v>
      </c>
      <c r="D5507" t="s">
        <v>421</v>
      </c>
      <c r="E5507" s="2" t="s">
        <v>7855</v>
      </c>
      <c r="F5507" t="s">
        <v>13906</v>
      </c>
      <c r="G5507" s="2" t="s">
        <v>7389</v>
      </c>
      <c r="H5507" t="s">
        <v>13553</v>
      </c>
    </row>
    <row r="5508" spans="1:8" x14ac:dyDescent="0.15">
      <c r="A5508">
        <v>5537</v>
      </c>
      <c r="B5508" t="s">
        <v>5936</v>
      </c>
      <c r="C5508" t="s">
        <v>13256</v>
      </c>
      <c r="D5508" t="s">
        <v>421</v>
      </c>
      <c r="E5508" s="2" t="s">
        <v>7855</v>
      </c>
      <c r="F5508" t="s">
        <v>13906</v>
      </c>
      <c r="G5508" s="2" t="s">
        <v>7400</v>
      </c>
      <c r="H5508" t="s">
        <v>13553</v>
      </c>
    </row>
    <row r="5509" spans="1:8" x14ac:dyDescent="0.15">
      <c r="A5509">
        <v>5538</v>
      </c>
      <c r="B5509" t="s">
        <v>5937</v>
      </c>
      <c r="C5509" t="s">
        <v>13257</v>
      </c>
      <c r="D5509" t="s">
        <v>421</v>
      </c>
      <c r="E5509" s="2" t="s">
        <v>7855</v>
      </c>
      <c r="F5509" t="s">
        <v>13910</v>
      </c>
      <c r="G5509" s="2" t="s">
        <v>7535</v>
      </c>
      <c r="H5509" t="s">
        <v>13553</v>
      </c>
    </row>
    <row r="5510" spans="1:8" x14ac:dyDescent="0.15">
      <c r="A5510">
        <v>5539</v>
      </c>
      <c r="B5510" t="s">
        <v>5938</v>
      </c>
      <c r="C5510" t="s">
        <v>13258</v>
      </c>
      <c r="D5510" t="s">
        <v>421</v>
      </c>
      <c r="E5510" s="2" t="s">
        <v>7855</v>
      </c>
      <c r="F5510" t="s">
        <v>13907</v>
      </c>
      <c r="G5510" s="2" t="s">
        <v>7820</v>
      </c>
      <c r="H5510" t="s">
        <v>13553</v>
      </c>
    </row>
    <row r="5511" spans="1:8" x14ac:dyDescent="0.15">
      <c r="A5511">
        <v>5540</v>
      </c>
      <c r="B5511" t="s">
        <v>5939</v>
      </c>
      <c r="C5511" t="s">
        <v>13259</v>
      </c>
      <c r="D5511" t="s">
        <v>421</v>
      </c>
      <c r="E5511" s="2" t="s">
        <v>7855</v>
      </c>
      <c r="F5511" t="s">
        <v>13907</v>
      </c>
      <c r="G5511" s="2" t="s">
        <v>6645</v>
      </c>
      <c r="H5511" t="s">
        <v>13553</v>
      </c>
    </row>
    <row r="5512" spans="1:8" x14ac:dyDescent="0.15">
      <c r="A5512">
        <v>5541</v>
      </c>
      <c r="B5512" t="s">
        <v>5940</v>
      </c>
      <c r="C5512" t="s">
        <v>13260</v>
      </c>
      <c r="D5512" t="s">
        <v>421</v>
      </c>
      <c r="E5512" s="2" t="s">
        <v>7855</v>
      </c>
      <c r="F5512" t="s">
        <v>13917</v>
      </c>
      <c r="G5512" s="2" t="s">
        <v>7784</v>
      </c>
      <c r="H5512" t="s">
        <v>13553</v>
      </c>
    </row>
    <row r="5513" spans="1:8" x14ac:dyDescent="0.15">
      <c r="A5513">
        <v>5542</v>
      </c>
      <c r="B5513" t="s">
        <v>5941</v>
      </c>
      <c r="C5513" t="s">
        <v>13261</v>
      </c>
      <c r="D5513" t="s">
        <v>421</v>
      </c>
      <c r="E5513" s="2" t="s">
        <v>7855</v>
      </c>
      <c r="F5513" t="s">
        <v>13910</v>
      </c>
      <c r="G5513" s="2" t="s">
        <v>6697</v>
      </c>
      <c r="H5513" t="s">
        <v>13553</v>
      </c>
    </row>
    <row r="5514" spans="1:8" x14ac:dyDescent="0.15">
      <c r="A5514">
        <v>5543</v>
      </c>
      <c r="B5514" t="s">
        <v>5942</v>
      </c>
      <c r="C5514" t="s">
        <v>13262</v>
      </c>
      <c r="D5514" t="s">
        <v>421</v>
      </c>
      <c r="E5514" s="2" t="s">
        <v>7855</v>
      </c>
      <c r="F5514" t="s">
        <v>13917</v>
      </c>
      <c r="G5514" s="2" t="s">
        <v>6965</v>
      </c>
      <c r="H5514" t="s">
        <v>13553</v>
      </c>
    </row>
    <row r="5515" spans="1:8" x14ac:dyDescent="0.15">
      <c r="A5515">
        <v>5544</v>
      </c>
      <c r="B5515" t="s">
        <v>5943</v>
      </c>
      <c r="C5515" t="s">
        <v>13263</v>
      </c>
      <c r="D5515" t="s">
        <v>337</v>
      </c>
      <c r="E5515" s="2" t="s">
        <v>7855</v>
      </c>
      <c r="F5515" t="s">
        <v>13945</v>
      </c>
      <c r="G5515" s="2" t="s">
        <v>7821</v>
      </c>
      <c r="H5515" t="s">
        <v>13553</v>
      </c>
    </row>
    <row r="5516" spans="1:8" x14ac:dyDescent="0.15">
      <c r="A5516">
        <v>5545</v>
      </c>
      <c r="B5516" t="s">
        <v>2921</v>
      </c>
      <c r="C5516" t="s">
        <v>13264</v>
      </c>
      <c r="D5516" t="s">
        <v>316</v>
      </c>
      <c r="E5516" s="2" t="s">
        <v>230</v>
      </c>
      <c r="F5516" t="s">
        <v>13911</v>
      </c>
      <c r="G5516" s="2" t="s">
        <v>6897</v>
      </c>
      <c r="H5516" t="s">
        <v>13553</v>
      </c>
    </row>
    <row r="5517" spans="1:8" x14ac:dyDescent="0.15">
      <c r="A5517">
        <v>5546</v>
      </c>
      <c r="B5517" t="s">
        <v>2922</v>
      </c>
      <c r="C5517" t="s">
        <v>13265</v>
      </c>
      <c r="D5517" t="s">
        <v>316</v>
      </c>
      <c r="E5517" s="2" t="s">
        <v>230</v>
      </c>
      <c r="F5517" t="s">
        <v>13921</v>
      </c>
      <c r="G5517" s="2" t="s">
        <v>7011</v>
      </c>
      <c r="H5517" t="s">
        <v>13553</v>
      </c>
    </row>
    <row r="5518" spans="1:8" x14ac:dyDescent="0.15">
      <c r="A5518">
        <v>5547</v>
      </c>
      <c r="B5518" t="s">
        <v>5944</v>
      </c>
      <c r="C5518" t="s">
        <v>13266</v>
      </c>
      <c r="D5518" t="s">
        <v>316</v>
      </c>
      <c r="E5518" s="2" t="s">
        <v>230</v>
      </c>
      <c r="F5518" t="s">
        <v>13942</v>
      </c>
      <c r="G5518" s="2" t="s">
        <v>6547</v>
      </c>
      <c r="H5518" t="s">
        <v>13553</v>
      </c>
    </row>
    <row r="5519" spans="1:8" x14ac:dyDescent="0.15">
      <c r="A5519">
        <v>5548</v>
      </c>
      <c r="B5519" t="s">
        <v>5945</v>
      </c>
      <c r="C5519" t="s">
        <v>13267</v>
      </c>
      <c r="D5519" t="s">
        <v>316</v>
      </c>
      <c r="E5519" s="2" t="s">
        <v>232</v>
      </c>
      <c r="F5519" t="s">
        <v>13934</v>
      </c>
      <c r="G5519" s="2" t="s">
        <v>7184</v>
      </c>
      <c r="H5519" t="s">
        <v>13553</v>
      </c>
    </row>
    <row r="5520" spans="1:8" x14ac:dyDescent="0.15">
      <c r="A5520">
        <v>5549</v>
      </c>
      <c r="B5520" t="s">
        <v>5946</v>
      </c>
      <c r="C5520" t="s">
        <v>13268</v>
      </c>
      <c r="D5520" t="s">
        <v>316</v>
      </c>
      <c r="E5520" s="2" t="s">
        <v>7855</v>
      </c>
      <c r="F5520" t="s">
        <v>13932</v>
      </c>
      <c r="G5520" s="2" t="s">
        <v>7822</v>
      </c>
      <c r="H5520" t="s">
        <v>13553</v>
      </c>
    </row>
    <row r="5521" spans="1:8" x14ac:dyDescent="0.15">
      <c r="A5521">
        <v>5550</v>
      </c>
      <c r="B5521" t="s">
        <v>5947</v>
      </c>
      <c r="C5521" t="s">
        <v>13269</v>
      </c>
      <c r="D5521" t="s">
        <v>316</v>
      </c>
      <c r="E5521" s="2" t="s">
        <v>7855</v>
      </c>
      <c r="F5521" t="s">
        <v>27</v>
      </c>
      <c r="G5521" s="2" t="s">
        <v>6359</v>
      </c>
      <c r="H5521" t="s">
        <v>13553</v>
      </c>
    </row>
    <row r="5522" spans="1:8" x14ac:dyDescent="0.15">
      <c r="A5522">
        <v>5551</v>
      </c>
      <c r="B5522" t="s">
        <v>5948</v>
      </c>
      <c r="C5522" t="s">
        <v>13270</v>
      </c>
      <c r="D5522" t="s">
        <v>316</v>
      </c>
      <c r="E5522" s="2" t="s">
        <v>7855</v>
      </c>
      <c r="F5522" t="s">
        <v>13940</v>
      </c>
      <c r="G5522" s="2" t="s">
        <v>7763</v>
      </c>
      <c r="H5522" t="s">
        <v>13553</v>
      </c>
    </row>
    <row r="5523" spans="1:8" x14ac:dyDescent="0.15">
      <c r="A5523">
        <v>5552</v>
      </c>
      <c r="B5523" t="s">
        <v>5949</v>
      </c>
      <c r="C5523" t="s">
        <v>13271</v>
      </c>
      <c r="D5523" t="s">
        <v>316</v>
      </c>
      <c r="E5523" s="2" t="s">
        <v>7855</v>
      </c>
      <c r="F5523" t="s">
        <v>13932</v>
      </c>
      <c r="G5523" s="2" t="s">
        <v>6876</v>
      </c>
      <c r="H5523" t="s">
        <v>13553</v>
      </c>
    </row>
    <row r="5524" spans="1:8" x14ac:dyDescent="0.15">
      <c r="A5524">
        <v>5553</v>
      </c>
      <c r="B5524" t="s">
        <v>5950</v>
      </c>
      <c r="C5524" t="s">
        <v>13272</v>
      </c>
      <c r="D5524" t="s">
        <v>316</v>
      </c>
      <c r="E5524" s="2" t="s">
        <v>7855</v>
      </c>
      <c r="F5524" t="s">
        <v>13907</v>
      </c>
      <c r="G5524" s="2" t="s">
        <v>7823</v>
      </c>
      <c r="H5524" t="s">
        <v>13553</v>
      </c>
    </row>
    <row r="5525" spans="1:8" x14ac:dyDescent="0.15">
      <c r="A5525">
        <v>5554</v>
      </c>
      <c r="B5525" t="s">
        <v>5951</v>
      </c>
      <c r="C5525" t="s">
        <v>13273</v>
      </c>
      <c r="D5525" t="s">
        <v>316</v>
      </c>
      <c r="E5525" s="2" t="s">
        <v>7855</v>
      </c>
      <c r="F5525" t="s">
        <v>13910</v>
      </c>
      <c r="G5525" s="2" t="s">
        <v>7824</v>
      </c>
      <c r="H5525" t="s">
        <v>13553</v>
      </c>
    </row>
    <row r="5526" spans="1:8" x14ac:dyDescent="0.15">
      <c r="A5526">
        <v>5555</v>
      </c>
      <c r="B5526" t="s">
        <v>5952</v>
      </c>
      <c r="C5526" t="s">
        <v>13274</v>
      </c>
      <c r="D5526" t="s">
        <v>316</v>
      </c>
      <c r="E5526" s="2" t="s">
        <v>7855</v>
      </c>
      <c r="F5526" t="s">
        <v>13934</v>
      </c>
      <c r="G5526" s="2" t="s">
        <v>7825</v>
      </c>
      <c r="H5526" t="s">
        <v>13553</v>
      </c>
    </row>
    <row r="5527" spans="1:8" x14ac:dyDescent="0.15">
      <c r="A5527">
        <v>5556</v>
      </c>
      <c r="B5527" t="s">
        <v>5953</v>
      </c>
      <c r="C5527" t="s">
        <v>13275</v>
      </c>
      <c r="D5527" t="s">
        <v>316</v>
      </c>
      <c r="E5527" s="2" t="s">
        <v>7855</v>
      </c>
      <c r="F5527" t="s">
        <v>13912</v>
      </c>
      <c r="G5527" s="2" t="s">
        <v>6785</v>
      </c>
      <c r="H5527" t="s">
        <v>13553</v>
      </c>
    </row>
    <row r="5528" spans="1:8" x14ac:dyDescent="0.15">
      <c r="A5528">
        <v>5557</v>
      </c>
      <c r="B5528" t="s">
        <v>5954</v>
      </c>
      <c r="C5528" t="s">
        <v>13276</v>
      </c>
      <c r="D5528" t="s">
        <v>316</v>
      </c>
      <c r="E5528" s="2" t="s">
        <v>7855</v>
      </c>
      <c r="F5528" t="s">
        <v>13945</v>
      </c>
      <c r="G5528" s="2" t="s">
        <v>6451</v>
      </c>
      <c r="H5528" t="s">
        <v>13553</v>
      </c>
    </row>
    <row r="5529" spans="1:8" x14ac:dyDescent="0.15">
      <c r="A5529">
        <v>5558</v>
      </c>
      <c r="B5529" t="s">
        <v>5955</v>
      </c>
      <c r="C5529" t="s">
        <v>13277</v>
      </c>
      <c r="D5529" t="s">
        <v>316</v>
      </c>
      <c r="E5529" s="2" t="s">
        <v>7855</v>
      </c>
      <c r="F5529" t="s">
        <v>13932</v>
      </c>
      <c r="G5529" s="2" t="s">
        <v>6977</v>
      </c>
      <c r="H5529" t="s">
        <v>13553</v>
      </c>
    </row>
    <row r="5530" spans="1:8" x14ac:dyDescent="0.15">
      <c r="A5530">
        <v>5559</v>
      </c>
      <c r="B5530" t="s">
        <v>5956</v>
      </c>
      <c r="C5530" t="s">
        <v>13278</v>
      </c>
      <c r="D5530" t="s">
        <v>316</v>
      </c>
      <c r="E5530" s="2" t="s">
        <v>7855</v>
      </c>
      <c r="F5530" t="s">
        <v>13936</v>
      </c>
      <c r="G5530" s="2" t="s">
        <v>6447</v>
      </c>
      <c r="H5530" t="s">
        <v>13553</v>
      </c>
    </row>
    <row r="5531" spans="1:8" x14ac:dyDescent="0.15">
      <c r="A5531">
        <v>5560</v>
      </c>
      <c r="B5531" t="s">
        <v>5957</v>
      </c>
      <c r="C5531" t="s">
        <v>13279</v>
      </c>
      <c r="D5531" t="s">
        <v>316</v>
      </c>
      <c r="E5531" s="2" t="s">
        <v>7855</v>
      </c>
      <c r="F5531" t="s">
        <v>13934</v>
      </c>
      <c r="G5531" s="2" t="s">
        <v>6566</v>
      </c>
      <c r="H5531" t="s">
        <v>13553</v>
      </c>
    </row>
    <row r="5532" spans="1:8" x14ac:dyDescent="0.15">
      <c r="A5532">
        <v>5561</v>
      </c>
      <c r="B5532" t="s">
        <v>5958</v>
      </c>
      <c r="C5532" t="s">
        <v>13280</v>
      </c>
      <c r="D5532" t="s">
        <v>316</v>
      </c>
      <c r="E5532" s="2" t="s">
        <v>7855</v>
      </c>
      <c r="F5532" t="s">
        <v>13940</v>
      </c>
      <c r="G5532" s="2" t="s">
        <v>7563</v>
      </c>
      <c r="H5532" t="s">
        <v>13553</v>
      </c>
    </row>
    <row r="5533" spans="1:8" x14ac:dyDescent="0.15">
      <c r="A5533">
        <v>5562</v>
      </c>
      <c r="B5533" t="s">
        <v>5959</v>
      </c>
      <c r="C5533" t="s">
        <v>13281</v>
      </c>
      <c r="D5533" t="s">
        <v>316</v>
      </c>
      <c r="E5533" s="2" t="s">
        <v>7855</v>
      </c>
      <c r="F5533" t="s">
        <v>13946</v>
      </c>
      <c r="G5533" s="2" t="s">
        <v>7546</v>
      </c>
      <c r="H5533" t="s">
        <v>13553</v>
      </c>
    </row>
    <row r="5534" spans="1:8" x14ac:dyDescent="0.15">
      <c r="A5534">
        <v>5563</v>
      </c>
      <c r="B5534" t="s">
        <v>5960</v>
      </c>
      <c r="C5534" t="s">
        <v>13282</v>
      </c>
      <c r="D5534" t="s">
        <v>316</v>
      </c>
      <c r="E5534" s="2" t="s">
        <v>7855</v>
      </c>
      <c r="F5534" t="s">
        <v>13929</v>
      </c>
      <c r="G5534" s="2" t="s">
        <v>7332</v>
      </c>
      <c r="H5534" t="s">
        <v>13553</v>
      </c>
    </row>
    <row r="5535" spans="1:8" x14ac:dyDescent="0.15">
      <c r="A5535">
        <v>5564</v>
      </c>
      <c r="B5535" t="s">
        <v>5961</v>
      </c>
      <c r="C5535" t="s">
        <v>13283</v>
      </c>
      <c r="D5535" t="s">
        <v>316</v>
      </c>
      <c r="E5535" s="2" t="s">
        <v>7855</v>
      </c>
      <c r="F5535" t="s">
        <v>13917</v>
      </c>
      <c r="G5535" s="2" t="s">
        <v>7416</v>
      </c>
      <c r="H5535" t="s">
        <v>13553</v>
      </c>
    </row>
    <row r="5536" spans="1:8" x14ac:dyDescent="0.15">
      <c r="A5536">
        <v>5565</v>
      </c>
      <c r="B5536" t="s">
        <v>5962</v>
      </c>
      <c r="C5536" t="s">
        <v>13284</v>
      </c>
      <c r="D5536" t="s">
        <v>316</v>
      </c>
      <c r="E5536" s="2" t="s">
        <v>7855</v>
      </c>
      <c r="F5536" t="s">
        <v>13934</v>
      </c>
      <c r="G5536" s="2" t="s">
        <v>7826</v>
      </c>
      <c r="H5536" t="s">
        <v>13553</v>
      </c>
    </row>
    <row r="5537" spans="1:8" x14ac:dyDescent="0.15">
      <c r="A5537">
        <v>5566</v>
      </c>
      <c r="B5537" t="s">
        <v>5963</v>
      </c>
      <c r="C5537" t="s">
        <v>13285</v>
      </c>
      <c r="D5537" t="s">
        <v>316</v>
      </c>
      <c r="E5537" s="2" t="s">
        <v>7855</v>
      </c>
      <c r="F5537" t="s">
        <v>13921</v>
      </c>
      <c r="G5537" s="2" t="s">
        <v>7827</v>
      </c>
      <c r="H5537" t="s">
        <v>13553</v>
      </c>
    </row>
    <row r="5538" spans="1:8" x14ac:dyDescent="0.15">
      <c r="A5538">
        <v>5567</v>
      </c>
      <c r="B5538" t="s">
        <v>5964</v>
      </c>
      <c r="C5538" t="s">
        <v>13286</v>
      </c>
      <c r="D5538" t="s">
        <v>329</v>
      </c>
      <c r="E5538" s="2" t="s">
        <v>7855</v>
      </c>
      <c r="F5538" t="s">
        <v>13924</v>
      </c>
      <c r="G5538" s="2" t="s">
        <v>7546</v>
      </c>
      <c r="H5538" t="s">
        <v>13553</v>
      </c>
    </row>
    <row r="5539" spans="1:8" x14ac:dyDescent="0.15">
      <c r="A5539">
        <v>5568</v>
      </c>
      <c r="B5539" t="s">
        <v>5965</v>
      </c>
      <c r="C5539" t="s">
        <v>13287</v>
      </c>
      <c r="D5539" t="s">
        <v>329</v>
      </c>
      <c r="E5539" s="2" t="s">
        <v>7855</v>
      </c>
      <c r="F5539" t="s">
        <v>13911</v>
      </c>
      <c r="G5539" s="2" t="s">
        <v>7828</v>
      </c>
      <c r="H5539" t="s">
        <v>13553</v>
      </c>
    </row>
    <row r="5540" spans="1:8" x14ac:dyDescent="0.15">
      <c r="A5540">
        <v>5569</v>
      </c>
      <c r="B5540" t="s">
        <v>5966</v>
      </c>
      <c r="C5540" t="s">
        <v>13288</v>
      </c>
      <c r="D5540" t="s">
        <v>329</v>
      </c>
      <c r="E5540" s="2" t="s">
        <v>7855</v>
      </c>
      <c r="F5540" t="s">
        <v>13918</v>
      </c>
      <c r="G5540" s="2" t="s">
        <v>7387</v>
      </c>
      <c r="H5540" t="s">
        <v>13553</v>
      </c>
    </row>
    <row r="5541" spans="1:8" x14ac:dyDescent="0.15">
      <c r="A5541">
        <v>5570</v>
      </c>
      <c r="B5541" t="s">
        <v>5967</v>
      </c>
      <c r="C5541" t="s">
        <v>13289</v>
      </c>
      <c r="D5541" t="s">
        <v>329</v>
      </c>
      <c r="E5541" s="2" t="s">
        <v>7855</v>
      </c>
      <c r="F5541" t="s">
        <v>13929</v>
      </c>
      <c r="G5541" s="2" t="s">
        <v>7829</v>
      </c>
      <c r="H5541" t="s">
        <v>13553</v>
      </c>
    </row>
    <row r="5542" spans="1:8" x14ac:dyDescent="0.15">
      <c r="A5542">
        <v>5571</v>
      </c>
      <c r="B5542" t="s">
        <v>5968</v>
      </c>
      <c r="C5542" t="s">
        <v>13290</v>
      </c>
      <c r="D5542" t="s">
        <v>329</v>
      </c>
      <c r="E5542" s="2" t="s">
        <v>7855</v>
      </c>
      <c r="F5542" t="s">
        <v>13908</v>
      </c>
      <c r="G5542" s="2" t="s">
        <v>7830</v>
      </c>
      <c r="H5542" t="s">
        <v>13553</v>
      </c>
    </row>
    <row r="5543" spans="1:8" x14ac:dyDescent="0.15">
      <c r="A5543">
        <v>5572</v>
      </c>
      <c r="B5543" t="s">
        <v>5969</v>
      </c>
      <c r="C5543" t="s">
        <v>13291</v>
      </c>
      <c r="D5543" t="s">
        <v>329</v>
      </c>
      <c r="E5543" s="2" t="s">
        <v>7855</v>
      </c>
      <c r="F5543" t="s">
        <v>13924</v>
      </c>
      <c r="G5543" s="2" t="s">
        <v>7075</v>
      </c>
      <c r="H5543" t="s">
        <v>13553</v>
      </c>
    </row>
    <row r="5544" spans="1:8" x14ac:dyDescent="0.15">
      <c r="A5544">
        <v>5573</v>
      </c>
      <c r="B5544" t="s">
        <v>5970</v>
      </c>
      <c r="C5544" t="s">
        <v>9489</v>
      </c>
      <c r="D5544" t="s">
        <v>327</v>
      </c>
      <c r="E5544" s="2" t="s">
        <v>7855</v>
      </c>
      <c r="F5544" t="s">
        <v>13940</v>
      </c>
      <c r="G5544" s="2" t="s">
        <v>7519</v>
      </c>
      <c r="H5544" t="s">
        <v>13553</v>
      </c>
    </row>
    <row r="5545" spans="1:8" x14ac:dyDescent="0.15">
      <c r="A5545">
        <v>5574</v>
      </c>
      <c r="B5545" t="s">
        <v>5971</v>
      </c>
      <c r="C5545" t="s">
        <v>13292</v>
      </c>
      <c r="D5545" t="s">
        <v>327</v>
      </c>
      <c r="E5545" s="2" t="s">
        <v>7855</v>
      </c>
      <c r="F5545" t="s">
        <v>13917</v>
      </c>
      <c r="G5545" s="2" t="s">
        <v>7831</v>
      </c>
      <c r="H5545" t="s">
        <v>13553</v>
      </c>
    </row>
    <row r="5546" spans="1:8" x14ac:dyDescent="0.15">
      <c r="A5546">
        <v>5575</v>
      </c>
      <c r="B5546" t="s">
        <v>5972</v>
      </c>
      <c r="C5546" t="s">
        <v>13293</v>
      </c>
      <c r="D5546" t="s">
        <v>327</v>
      </c>
      <c r="E5546" s="2" t="s">
        <v>7855</v>
      </c>
      <c r="F5546" t="s">
        <v>27</v>
      </c>
      <c r="G5546" s="2" t="s">
        <v>7072</v>
      </c>
      <c r="H5546" t="s">
        <v>13553</v>
      </c>
    </row>
    <row r="5547" spans="1:8" x14ac:dyDescent="0.15">
      <c r="A5547">
        <v>5576</v>
      </c>
      <c r="B5547" t="s">
        <v>5973</v>
      </c>
      <c r="C5547" t="s">
        <v>13294</v>
      </c>
      <c r="D5547" t="s">
        <v>327</v>
      </c>
      <c r="E5547" s="2" t="s">
        <v>7855</v>
      </c>
      <c r="F5547" t="s">
        <v>13942</v>
      </c>
      <c r="G5547" s="2" t="s">
        <v>6745</v>
      </c>
      <c r="H5547" t="s">
        <v>13553</v>
      </c>
    </row>
    <row r="5548" spans="1:8" x14ac:dyDescent="0.15">
      <c r="A5548">
        <v>5577</v>
      </c>
      <c r="B5548" t="s">
        <v>5974</v>
      </c>
      <c r="C5548" t="s">
        <v>13295</v>
      </c>
      <c r="D5548" t="s">
        <v>327</v>
      </c>
      <c r="E5548" s="2" t="s">
        <v>7855</v>
      </c>
      <c r="F5548" t="s">
        <v>13937</v>
      </c>
      <c r="G5548" s="2" t="s">
        <v>7476</v>
      </c>
      <c r="H5548" t="s">
        <v>13553</v>
      </c>
    </row>
    <row r="5549" spans="1:8" x14ac:dyDescent="0.15">
      <c r="A5549">
        <v>5578</v>
      </c>
      <c r="B5549" t="s">
        <v>2202</v>
      </c>
      <c r="C5549" t="s">
        <v>13296</v>
      </c>
      <c r="D5549" t="s">
        <v>308</v>
      </c>
      <c r="E5549" s="2" t="s">
        <v>231</v>
      </c>
      <c r="F5549" t="s">
        <v>13930</v>
      </c>
      <c r="G5549" s="2" t="s">
        <v>7663</v>
      </c>
      <c r="H5549" t="s">
        <v>13553</v>
      </c>
    </row>
    <row r="5550" spans="1:8" x14ac:dyDescent="0.15">
      <c r="A5550">
        <v>5579</v>
      </c>
      <c r="B5550" t="s">
        <v>1211</v>
      </c>
      <c r="C5550" t="s">
        <v>13297</v>
      </c>
      <c r="D5550" t="s">
        <v>308</v>
      </c>
      <c r="E5550" s="2" t="s">
        <v>231</v>
      </c>
      <c r="F5550" t="s">
        <v>13910</v>
      </c>
      <c r="G5550" s="2" t="s">
        <v>7193</v>
      </c>
      <c r="H5550" t="s">
        <v>13553</v>
      </c>
    </row>
    <row r="5551" spans="1:8" x14ac:dyDescent="0.15">
      <c r="A5551">
        <v>5580</v>
      </c>
      <c r="B5551" t="s">
        <v>5975</v>
      </c>
      <c r="C5551" t="s">
        <v>13298</v>
      </c>
      <c r="D5551" t="s">
        <v>308</v>
      </c>
      <c r="E5551" s="2" t="s">
        <v>7855</v>
      </c>
      <c r="F5551" t="s">
        <v>13917</v>
      </c>
      <c r="G5551" s="2" t="s">
        <v>7627</v>
      </c>
      <c r="H5551" t="s">
        <v>13553</v>
      </c>
    </row>
    <row r="5552" spans="1:8" x14ac:dyDescent="0.15">
      <c r="A5552">
        <v>5581</v>
      </c>
      <c r="B5552" t="s">
        <v>5976</v>
      </c>
      <c r="C5552" t="s">
        <v>13299</v>
      </c>
      <c r="D5552" t="s">
        <v>318</v>
      </c>
      <c r="E5552" s="2" t="s">
        <v>7855</v>
      </c>
      <c r="F5552" t="s">
        <v>13907</v>
      </c>
      <c r="G5552" s="2" t="s">
        <v>7832</v>
      </c>
      <c r="H5552" t="s">
        <v>13553</v>
      </c>
    </row>
    <row r="5553" spans="1:8" x14ac:dyDescent="0.15">
      <c r="A5553">
        <v>5582</v>
      </c>
      <c r="B5553" t="s">
        <v>5977</v>
      </c>
      <c r="C5553" t="s">
        <v>13300</v>
      </c>
      <c r="D5553" t="s">
        <v>318</v>
      </c>
      <c r="E5553" s="2" t="s">
        <v>7855</v>
      </c>
      <c r="F5553" t="s">
        <v>13906</v>
      </c>
      <c r="G5553" s="2" t="s">
        <v>7477</v>
      </c>
      <c r="H5553" t="s">
        <v>13553</v>
      </c>
    </row>
    <row r="5554" spans="1:8" x14ac:dyDescent="0.15">
      <c r="A5554">
        <v>5583</v>
      </c>
      <c r="B5554" t="s">
        <v>5978</v>
      </c>
      <c r="C5554" t="s">
        <v>13301</v>
      </c>
      <c r="D5554" t="s">
        <v>318</v>
      </c>
      <c r="E5554" s="2" t="s">
        <v>7855</v>
      </c>
      <c r="F5554" t="s">
        <v>13907</v>
      </c>
      <c r="G5554" s="2" t="s">
        <v>7833</v>
      </c>
      <c r="H5554" t="s">
        <v>13553</v>
      </c>
    </row>
    <row r="5555" spans="1:8" x14ac:dyDescent="0.15">
      <c r="A5555">
        <v>5584</v>
      </c>
      <c r="B5555" t="s">
        <v>5979</v>
      </c>
      <c r="C5555" t="s">
        <v>13302</v>
      </c>
      <c r="D5555" t="s">
        <v>318</v>
      </c>
      <c r="E5555" s="2" t="s">
        <v>7855</v>
      </c>
      <c r="F5555" t="s">
        <v>13938</v>
      </c>
      <c r="G5555" s="2">
        <v>990527</v>
      </c>
      <c r="H5555" t="s">
        <v>13553</v>
      </c>
    </row>
    <row r="5556" spans="1:8" x14ac:dyDescent="0.15">
      <c r="A5556">
        <v>5585</v>
      </c>
      <c r="B5556" t="s">
        <v>5980</v>
      </c>
      <c r="C5556" t="s">
        <v>13303</v>
      </c>
      <c r="D5556" t="s">
        <v>318</v>
      </c>
      <c r="E5556" s="2" t="s">
        <v>7855</v>
      </c>
      <c r="F5556" t="s">
        <v>13906</v>
      </c>
      <c r="G5556" s="2" t="s">
        <v>6748</v>
      </c>
      <c r="H5556" t="s">
        <v>13553</v>
      </c>
    </row>
    <row r="5557" spans="1:8" x14ac:dyDescent="0.15">
      <c r="A5557">
        <v>5586</v>
      </c>
      <c r="B5557" t="s">
        <v>5981</v>
      </c>
      <c r="C5557" t="s">
        <v>13304</v>
      </c>
      <c r="D5557" t="s">
        <v>318</v>
      </c>
      <c r="E5557" s="2" t="s">
        <v>7855</v>
      </c>
      <c r="F5557" t="s">
        <v>13906</v>
      </c>
      <c r="G5557" s="2" t="s">
        <v>6944</v>
      </c>
      <c r="H5557" t="s">
        <v>13553</v>
      </c>
    </row>
    <row r="5558" spans="1:8" x14ac:dyDescent="0.15">
      <c r="A5558">
        <v>5587</v>
      </c>
      <c r="B5558" t="s">
        <v>5982</v>
      </c>
      <c r="C5558" t="s">
        <v>13305</v>
      </c>
      <c r="D5558" t="s">
        <v>318</v>
      </c>
      <c r="E5558" s="2" t="s">
        <v>7855</v>
      </c>
      <c r="F5558" t="s">
        <v>13906</v>
      </c>
      <c r="G5558" s="2" t="s">
        <v>6358</v>
      </c>
      <c r="H5558" t="s">
        <v>13553</v>
      </c>
    </row>
    <row r="5559" spans="1:8" x14ac:dyDescent="0.15">
      <c r="A5559">
        <v>5588</v>
      </c>
      <c r="B5559" t="s">
        <v>5983</v>
      </c>
      <c r="C5559" t="s">
        <v>13306</v>
      </c>
      <c r="D5559" t="s">
        <v>318</v>
      </c>
      <c r="E5559" s="2" t="s">
        <v>7855</v>
      </c>
      <c r="F5559" t="s">
        <v>13943</v>
      </c>
      <c r="G5559" s="2" t="s">
        <v>7611</v>
      </c>
      <c r="H5559" t="s">
        <v>13553</v>
      </c>
    </row>
    <row r="5560" spans="1:8" x14ac:dyDescent="0.15">
      <c r="A5560">
        <v>5589</v>
      </c>
      <c r="B5560" t="s">
        <v>5984</v>
      </c>
      <c r="C5560" t="s">
        <v>13307</v>
      </c>
      <c r="D5560" t="s">
        <v>318</v>
      </c>
      <c r="E5560" s="2" t="s">
        <v>7855</v>
      </c>
      <c r="F5560" t="s">
        <v>13906</v>
      </c>
      <c r="G5560" s="2" t="s">
        <v>7532</v>
      </c>
      <c r="H5560" t="s">
        <v>13553</v>
      </c>
    </row>
    <row r="5561" spans="1:8" x14ac:dyDescent="0.15">
      <c r="A5561">
        <v>5590</v>
      </c>
      <c r="B5561" t="s">
        <v>5985</v>
      </c>
      <c r="C5561" t="s">
        <v>13308</v>
      </c>
      <c r="D5561" t="s">
        <v>318</v>
      </c>
      <c r="E5561" s="2" t="s">
        <v>7855</v>
      </c>
      <c r="F5561" t="s">
        <v>13906</v>
      </c>
      <c r="G5561" s="2" t="s">
        <v>6497</v>
      </c>
      <c r="H5561" t="s">
        <v>13553</v>
      </c>
    </row>
    <row r="5562" spans="1:8" x14ac:dyDescent="0.15">
      <c r="A5562">
        <v>5591</v>
      </c>
      <c r="B5562" t="s">
        <v>5986</v>
      </c>
      <c r="C5562" t="s">
        <v>13309</v>
      </c>
      <c r="D5562" t="s">
        <v>318</v>
      </c>
      <c r="E5562" s="2" t="s">
        <v>7855</v>
      </c>
      <c r="F5562" t="s">
        <v>13906</v>
      </c>
      <c r="G5562" s="2" t="s">
        <v>6314</v>
      </c>
      <c r="H5562" t="s">
        <v>13553</v>
      </c>
    </row>
    <row r="5563" spans="1:8" x14ac:dyDescent="0.15">
      <c r="A5563">
        <v>5592</v>
      </c>
      <c r="B5563" t="s">
        <v>5987</v>
      </c>
      <c r="C5563" t="s">
        <v>13310</v>
      </c>
      <c r="D5563" t="s">
        <v>318</v>
      </c>
      <c r="E5563" s="2" t="s">
        <v>7855</v>
      </c>
      <c r="F5563" t="s">
        <v>13907</v>
      </c>
      <c r="G5563" s="2" t="s">
        <v>7828</v>
      </c>
      <c r="H5563" t="s">
        <v>13553</v>
      </c>
    </row>
    <row r="5564" spans="1:8" x14ac:dyDescent="0.15">
      <c r="A5564">
        <v>5593</v>
      </c>
      <c r="B5564" t="s">
        <v>5988</v>
      </c>
      <c r="C5564" t="s">
        <v>13311</v>
      </c>
      <c r="D5564" t="s">
        <v>6227</v>
      </c>
      <c r="E5564" s="2" t="s">
        <v>7855</v>
      </c>
      <c r="F5564" t="s">
        <v>13939</v>
      </c>
      <c r="G5564" s="2" t="s">
        <v>7715</v>
      </c>
      <c r="H5564" t="s">
        <v>13553</v>
      </c>
    </row>
    <row r="5565" spans="1:8" x14ac:dyDescent="0.15">
      <c r="A5565">
        <v>5594</v>
      </c>
      <c r="B5565" t="s">
        <v>5989</v>
      </c>
      <c r="C5565" t="s">
        <v>13312</v>
      </c>
      <c r="D5565" t="s">
        <v>324</v>
      </c>
      <c r="E5565" s="2" t="s">
        <v>7855</v>
      </c>
      <c r="F5565" t="s">
        <v>13941</v>
      </c>
      <c r="G5565" s="2" t="s">
        <v>6448</v>
      </c>
      <c r="H5565" t="s">
        <v>13553</v>
      </c>
    </row>
    <row r="5566" spans="1:8" x14ac:dyDescent="0.15">
      <c r="A5566">
        <v>5595</v>
      </c>
      <c r="B5566" t="s">
        <v>5990</v>
      </c>
      <c r="C5566" t="s">
        <v>13313</v>
      </c>
      <c r="D5566" t="s">
        <v>324</v>
      </c>
      <c r="E5566" s="2" t="s">
        <v>7855</v>
      </c>
      <c r="F5566" t="s">
        <v>13910</v>
      </c>
      <c r="G5566" s="2" t="s">
        <v>7827</v>
      </c>
      <c r="H5566" t="s">
        <v>13553</v>
      </c>
    </row>
    <row r="5567" spans="1:8" x14ac:dyDescent="0.15">
      <c r="A5567">
        <v>5596</v>
      </c>
      <c r="B5567" t="s">
        <v>5991</v>
      </c>
      <c r="C5567" t="s">
        <v>13314</v>
      </c>
      <c r="D5567" t="s">
        <v>324</v>
      </c>
      <c r="E5567" s="2" t="s">
        <v>7855</v>
      </c>
      <c r="F5567" t="s">
        <v>13934</v>
      </c>
      <c r="G5567" s="2" t="s">
        <v>6282</v>
      </c>
      <c r="H5567" t="s">
        <v>13553</v>
      </c>
    </row>
    <row r="5568" spans="1:8" x14ac:dyDescent="0.15">
      <c r="A5568">
        <v>5597</v>
      </c>
      <c r="B5568" t="s">
        <v>5992</v>
      </c>
      <c r="C5568" t="s">
        <v>13315</v>
      </c>
      <c r="D5568" t="s">
        <v>324</v>
      </c>
      <c r="E5568" s="2" t="s">
        <v>7855</v>
      </c>
      <c r="F5568" t="s">
        <v>13930</v>
      </c>
      <c r="G5568" s="2" t="s">
        <v>7627</v>
      </c>
      <c r="H5568" t="s">
        <v>13553</v>
      </c>
    </row>
    <row r="5569" spans="1:8" x14ac:dyDescent="0.15">
      <c r="A5569">
        <v>5598</v>
      </c>
      <c r="B5569" t="s">
        <v>5993</v>
      </c>
      <c r="C5569" t="s">
        <v>13316</v>
      </c>
      <c r="D5569" t="s">
        <v>324</v>
      </c>
      <c r="E5569" s="2" t="s">
        <v>7855</v>
      </c>
      <c r="F5569" t="s">
        <v>13907</v>
      </c>
      <c r="G5569" s="2" t="s">
        <v>6358</v>
      </c>
      <c r="H5569" t="s">
        <v>13553</v>
      </c>
    </row>
    <row r="5570" spans="1:8" x14ac:dyDescent="0.15">
      <c r="A5570">
        <v>5599</v>
      </c>
      <c r="B5570" t="s">
        <v>5994</v>
      </c>
      <c r="C5570" t="s">
        <v>13317</v>
      </c>
      <c r="D5570" t="s">
        <v>324</v>
      </c>
      <c r="E5570" s="2" t="s">
        <v>7855</v>
      </c>
      <c r="F5570" t="s">
        <v>13927</v>
      </c>
      <c r="G5570" s="2" t="s">
        <v>7544</v>
      </c>
      <c r="H5570" t="s">
        <v>13553</v>
      </c>
    </row>
    <row r="5571" spans="1:8" x14ac:dyDescent="0.15">
      <c r="A5571">
        <v>5600</v>
      </c>
      <c r="B5571" t="s">
        <v>3870</v>
      </c>
      <c r="C5571" t="s">
        <v>9713</v>
      </c>
      <c r="D5571" t="s">
        <v>324</v>
      </c>
      <c r="E5571" s="2" t="s">
        <v>7855</v>
      </c>
      <c r="F5571" t="s">
        <v>13921</v>
      </c>
      <c r="G5571" s="2" t="s">
        <v>7563</v>
      </c>
      <c r="H5571" t="s">
        <v>13553</v>
      </c>
    </row>
    <row r="5572" spans="1:8" x14ac:dyDescent="0.15">
      <c r="A5572">
        <v>5601</v>
      </c>
      <c r="B5572" t="s">
        <v>5995</v>
      </c>
      <c r="C5572" t="s">
        <v>13318</v>
      </c>
      <c r="D5572" t="s">
        <v>324</v>
      </c>
      <c r="E5572" s="2" t="s">
        <v>7855</v>
      </c>
      <c r="F5572" t="s">
        <v>13912</v>
      </c>
      <c r="G5572" s="2" t="s">
        <v>6786</v>
      </c>
      <c r="H5572" t="s">
        <v>13553</v>
      </c>
    </row>
    <row r="5573" spans="1:8" x14ac:dyDescent="0.15">
      <c r="A5573">
        <v>5602</v>
      </c>
      <c r="B5573" t="s">
        <v>5996</v>
      </c>
      <c r="C5573" t="s">
        <v>13319</v>
      </c>
      <c r="D5573" t="s">
        <v>324</v>
      </c>
      <c r="E5573" s="2" t="s">
        <v>7855</v>
      </c>
      <c r="F5573" t="s">
        <v>13908</v>
      </c>
      <c r="G5573" s="2" t="s">
        <v>7700</v>
      </c>
      <c r="H5573" t="s">
        <v>13553</v>
      </c>
    </row>
    <row r="5574" spans="1:8" x14ac:dyDescent="0.15">
      <c r="A5574">
        <v>5603</v>
      </c>
      <c r="B5574" t="s">
        <v>407</v>
      </c>
      <c r="C5574" t="s">
        <v>10364</v>
      </c>
      <c r="D5574" t="s">
        <v>324</v>
      </c>
      <c r="E5574" s="2" t="s">
        <v>7855</v>
      </c>
      <c r="F5574" t="s">
        <v>13942</v>
      </c>
      <c r="G5574" s="2" t="s">
        <v>6652</v>
      </c>
      <c r="H5574" t="s">
        <v>13553</v>
      </c>
    </row>
    <row r="5575" spans="1:8" x14ac:dyDescent="0.15">
      <c r="A5575">
        <v>5604</v>
      </c>
      <c r="B5575" t="s">
        <v>998</v>
      </c>
      <c r="C5575" t="s">
        <v>13320</v>
      </c>
      <c r="D5575" t="s">
        <v>13566</v>
      </c>
      <c r="E5575" s="2" t="s">
        <v>67</v>
      </c>
      <c r="F5575" t="s">
        <v>13927</v>
      </c>
      <c r="G5575" s="2" t="s">
        <v>7834</v>
      </c>
      <c r="H5575" t="s">
        <v>13553</v>
      </c>
    </row>
    <row r="5576" spans="1:8" x14ac:dyDescent="0.15">
      <c r="A5576">
        <v>5605</v>
      </c>
      <c r="B5576" t="s">
        <v>5997</v>
      </c>
      <c r="C5576" t="s">
        <v>13321</v>
      </c>
      <c r="D5576" t="s">
        <v>324</v>
      </c>
      <c r="E5576" s="2" t="s">
        <v>7855</v>
      </c>
      <c r="F5576" t="s">
        <v>13925</v>
      </c>
      <c r="G5576" s="2" t="s">
        <v>6603</v>
      </c>
      <c r="H5576" t="s">
        <v>13553</v>
      </c>
    </row>
    <row r="5577" spans="1:8" x14ac:dyDescent="0.15">
      <c r="A5577">
        <v>5606</v>
      </c>
      <c r="B5577" t="s">
        <v>5998</v>
      </c>
      <c r="C5577" t="s">
        <v>13322</v>
      </c>
      <c r="D5577" t="s">
        <v>324</v>
      </c>
      <c r="E5577" s="2" t="s">
        <v>7855</v>
      </c>
      <c r="F5577" t="s">
        <v>13910</v>
      </c>
      <c r="G5577" s="2" t="s">
        <v>7520</v>
      </c>
      <c r="H5577" t="s">
        <v>13553</v>
      </c>
    </row>
    <row r="5578" spans="1:8" x14ac:dyDescent="0.15">
      <c r="A5578">
        <v>5607</v>
      </c>
      <c r="B5578" t="s">
        <v>5999</v>
      </c>
      <c r="C5578" t="s">
        <v>13323</v>
      </c>
      <c r="D5578" t="s">
        <v>324</v>
      </c>
      <c r="E5578" s="2" t="s">
        <v>7855</v>
      </c>
      <c r="F5578" t="s">
        <v>13912</v>
      </c>
      <c r="G5578" s="2" t="s">
        <v>6362</v>
      </c>
      <c r="H5578" t="s">
        <v>13553</v>
      </c>
    </row>
    <row r="5579" spans="1:8" x14ac:dyDescent="0.15">
      <c r="A5579">
        <v>5608</v>
      </c>
      <c r="B5579" t="s">
        <v>6000</v>
      </c>
      <c r="C5579" t="s">
        <v>7915</v>
      </c>
      <c r="D5579" t="s">
        <v>324</v>
      </c>
      <c r="E5579" s="2" t="s">
        <v>7855</v>
      </c>
      <c r="F5579" t="s">
        <v>13934</v>
      </c>
      <c r="G5579" s="2" t="s">
        <v>6316</v>
      </c>
      <c r="H5579" t="s">
        <v>13553</v>
      </c>
    </row>
    <row r="5580" spans="1:8" x14ac:dyDescent="0.15">
      <c r="A5580">
        <v>5609</v>
      </c>
      <c r="B5580" t="s">
        <v>6001</v>
      </c>
      <c r="C5580" t="s">
        <v>13324</v>
      </c>
      <c r="D5580" t="s">
        <v>324</v>
      </c>
      <c r="E5580" s="2" t="s">
        <v>7855</v>
      </c>
      <c r="F5580" t="s">
        <v>13906</v>
      </c>
      <c r="G5580" s="2" t="s">
        <v>7060</v>
      </c>
      <c r="H5580" t="s">
        <v>13553</v>
      </c>
    </row>
    <row r="5581" spans="1:8" x14ac:dyDescent="0.15">
      <c r="A5581">
        <v>5610</v>
      </c>
      <c r="B5581" t="s">
        <v>6002</v>
      </c>
      <c r="C5581" t="s">
        <v>13325</v>
      </c>
      <c r="D5581" t="s">
        <v>324</v>
      </c>
      <c r="E5581" s="2" t="s">
        <v>7855</v>
      </c>
      <c r="F5581" t="s">
        <v>13927</v>
      </c>
      <c r="G5581" s="2" t="s">
        <v>7714</v>
      </c>
      <c r="H5581" t="s">
        <v>13553</v>
      </c>
    </row>
    <row r="5582" spans="1:8" x14ac:dyDescent="0.15">
      <c r="A5582">
        <v>5611</v>
      </c>
      <c r="B5582" t="s">
        <v>6003</v>
      </c>
      <c r="C5582" t="s">
        <v>13326</v>
      </c>
      <c r="D5582" t="s">
        <v>324</v>
      </c>
      <c r="E5582" s="2" t="s">
        <v>7855</v>
      </c>
      <c r="F5582" t="s">
        <v>13922</v>
      </c>
      <c r="G5582" s="2" t="s">
        <v>6424</v>
      </c>
      <c r="H5582" t="s">
        <v>13553</v>
      </c>
    </row>
    <row r="5583" spans="1:8" x14ac:dyDescent="0.15">
      <c r="A5583">
        <v>5612</v>
      </c>
      <c r="B5583" t="s">
        <v>6004</v>
      </c>
      <c r="C5583" t="s">
        <v>13327</v>
      </c>
      <c r="D5583" t="s">
        <v>324</v>
      </c>
      <c r="E5583" s="2" t="s">
        <v>7855</v>
      </c>
      <c r="F5583" t="s">
        <v>13910</v>
      </c>
      <c r="G5583" s="2" t="s">
        <v>7062</v>
      </c>
      <c r="H5583" t="s">
        <v>13553</v>
      </c>
    </row>
    <row r="5584" spans="1:8" x14ac:dyDescent="0.15">
      <c r="A5584">
        <v>5613</v>
      </c>
      <c r="B5584" t="s">
        <v>6005</v>
      </c>
      <c r="C5584" t="s">
        <v>13328</v>
      </c>
      <c r="D5584" t="s">
        <v>324</v>
      </c>
      <c r="E5584" s="2" t="s">
        <v>7855</v>
      </c>
      <c r="F5584" t="s">
        <v>13934</v>
      </c>
      <c r="G5584" s="2" t="s">
        <v>7668</v>
      </c>
      <c r="H5584" t="s">
        <v>13553</v>
      </c>
    </row>
    <row r="5585" spans="1:8" x14ac:dyDescent="0.15">
      <c r="A5585">
        <v>5614</v>
      </c>
      <c r="B5585" t="s">
        <v>6006</v>
      </c>
      <c r="C5585" t="s">
        <v>13329</v>
      </c>
      <c r="D5585" t="s">
        <v>324</v>
      </c>
      <c r="E5585" s="2" t="s">
        <v>7855</v>
      </c>
      <c r="F5585" t="s">
        <v>13910</v>
      </c>
      <c r="G5585" s="2" t="s">
        <v>6989</v>
      </c>
      <c r="H5585" t="s">
        <v>13553</v>
      </c>
    </row>
    <row r="5586" spans="1:8" x14ac:dyDescent="0.15">
      <c r="A5586">
        <v>5615</v>
      </c>
      <c r="B5586" t="s">
        <v>6007</v>
      </c>
      <c r="C5586" t="s">
        <v>13330</v>
      </c>
      <c r="D5586" t="s">
        <v>324</v>
      </c>
      <c r="E5586" s="2" t="s">
        <v>7855</v>
      </c>
      <c r="F5586" t="s">
        <v>13927</v>
      </c>
      <c r="G5586" s="2" t="s">
        <v>6439</v>
      </c>
      <c r="H5586" t="s">
        <v>13553</v>
      </c>
    </row>
    <row r="5587" spans="1:8" x14ac:dyDescent="0.15">
      <c r="A5587">
        <v>5616</v>
      </c>
      <c r="B5587" t="s">
        <v>6008</v>
      </c>
      <c r="C5587" t="s">
        <v>13331</v>
      </c>
      <c r="D5587" t="s">
        <v>324</v>
      </c>
      <c r="E5587" s="2" t="s">
        <v>7855</v>
      </c>
      <c r="F5587" t="s">
        <v>13935</v>
      </c>
      <c r="G5587" s="2" t="s">
        <v>7372</v>
      </c>
      <c r="H5587" t="s">
        <v>13553</v>
      </c>
    </row>
    <row r="5588" spans="1:8" x14ac:dyDescent="0.15">
      <c r="A5588">
        <v>5617</v>
      </c>
      <c r="B5588" t="s">
        <v>6009</v>
      </c>
      <c r="C5588" t="s">
        <v>13332</v>
      </c>
      <c r="D5588" t="s">
        <v>324</v>
      </c>
      <c r="E5588" s="2" t="s">
        <v>7855</v>
      </c>
      <c r="F5588" t="s">
        <v>13918</v>
      </c>
      <c r="G5588" s="2" t="s">
        <v>7299</v>
      </c>
      <c r="H5588" t="s">
        <v>13553</v>
      </c>
    </row>
    <row r="5589" spans="1:8" x14ac:dyDescent="0.15">
      <c r="A5589">
        <v>5618</v>
      </c>
      <c r="B5589" t="s">
        <v>6010</v>
      </c>
      <c r="C5589" t="s">
        <v>13333</v>
      </c>
      <c r="D5589" t="s">
        <v>324</v>
      </c>
      <c r="E5589" s="2" t="s">
        <v>7855</v>
      </c>
      <c r="F5589" t="s">
        <v>13932</v>
      </c>
      <c r="G5589" s="2" t="s">
        <v>7700</v>
      </c>
      <c r="H5589" t="s">
        <v>13553</v>
      </c>
    </row>
    <row r="5590" spans="1:8" x14ac:dyDescent="0.15">
      <c r="A5590">
        <v>5619</v>
      </c>
      <c r="B5590" t="s">
        <v>6011</v>
      </c>
      <c r="C5590" t="s">
        <v>13334</v>
      </c>
      <c r="D5590" t="s">
        <v>324</v>
      </c>
      <c r="E5590" s="2" t="s">
        <v>7855</v>
      </c>
      <c r="F5590" t="s">
        <v>13915</v>
      </c>
      <c r="G5590" s="2" t="s">
        <v>7076</v>
      </c>
      <c r="H5590" t="s">
        <v>13553</v>
      </c>
    </row>
    <row r="5591" spans="1:8" x14ac:dyDescent="0.15">
      <c r="A5591">
        <v>5620</v>
      </c>
      <c r="B5591" t="s">
        <v>6012</v>
      </c>
      <c r="C5591" t="s">
        <v>13335</v>
      </c>
      <c r="D5591" t="s">
        <v>324</v>
      </c>
      <c r="E5591" s="2" t="s">
        <v>7855</v>
      </c>
      <c r="F5591" t="s">
        <v>13911</v>
      </c>
      <c r="G5591" s="2" t="s">
        <v>6985</v>
      </c>
      <c r="H5591" t="s">
        <v>13553</v>
      </c>
    </row>
    <row r="5592" spans="1:8" x14ac:dyDescent="0.15">
      <c r="A5592">
        <v>5621</v>
      </c>
      <c r="B5592" t="s">
        <v>6013</v>
      </c>
      <c r="C5592" t="s">
        <v>13336</v>
      </c>
      <c r="D5592" t="s">
        <v>324</v>
      </c>
      <c r="E5592" s="2" t="s">
        <v>7855</v>
      </c>
      <c r="F5592" t="s">
        <v>13945</v>
      </c>
      <c r="G5592" s="2" t="s">
        <v>7830</v>
      </c>
      <c r="H5592" t="s">
        <v>13553</v>
      </c>
    </row>
    <row r="5593" spans="1:8" x14ac:dyDescent="0.15">
      <c r="A5593">
        <v>5622</v>
      </c>
      <c r="B5593" t="s">
        <v>6014</v>
      </c>
      <c r="C5593" t="s">
        <v>13337</v>
      </c>
      <c r="D5593" t="s">
        <v>324</v>
      </c>
      <c r="E5593" s="2" t="s">
        <v>7855</v>
      </c>
      <c r="F5593" t="s">
        <v>13912</v>
      </c>
      <c r="G5593" s="2" t="s">
        <v>6603</v>
      </c>
      <c r="H5593" t="s">
        <v>13553</v>
      </c>
    </row>
    <row r="5594" spans="1:8" x14ac:dyDescent="0.15">
      <c r="A5594">
        <v>5623</v>
      </c>
      <c r="B5594" t="s">
        <v>6015</v>
      </c>
      <c r="C5594" t="s">
        <v>13338</v>
      </c>
      <c r="D5594" t="s">
        <v>324</v>
      </c>
      <c r="E5594" s="2" t="s">
        <v>7855</v>
      </c>
      <c r="F5594" t="s">
        <v>13922</v>
      </c>
      <c r="G5594" s="2" t="s">
        <v>7393</v>
      </c>
      <c r="H5594" t="s">
        <v>13553</v>
      </c>
    </row>
    <row r="5595" spans="1:8" x14ac:dyDescent="0.15">
      <c r="A5595">
        <v>5624</v>
      </c>
      <c r="B5595" t="s">
        <v>6016</v>
      </c>
      <c r="C5595" t="s">
        <v>13339</v>
      </c>
      <c r="D5595" t="s">
        <v>324</v>
      </c>
      <c r="E5595" s="2" t="s">
        <v>7855</v>
      </c>
      <c r="F5595" t="s">
        <v>13911</v>
      </c>
      <c r="G5595" s="2" t="s">
        <v>7835</v>
      </c>
      <c r="H5595" t="s">
        <v>13553</v>
      </c>
    </row>
    <row r="5596" spans="1:8" x14ac:dyDescent="0.15">
      <c r="A5596">
        <v>5625</v>
      </c>
      <c r="B5596" t="s">
        <v>6017</v>
      </c>
      <c r="C5596" t="s">
        <v>13340</v>
      </c>
      <c r="D5596" t="s">
        <v>324</v>
      </c>
      <c r="E5596" s="2" t="s">
        <v>7855</v>
      </c>
      <c r="F5596" t="s">
        <v>13910</v>
      </c>
      <c r="G5596" s="2" t="s">
        <v>6652</v>
      </c>
      <c r="H5596" t="s">
        <v>13553</v>
      </c>
    </row>
    <row r="5597" spans="1:8" x14ac:dyDescent="0.15">
      <c r="A5597">
        <v>5626</v>
      </c>
      <c r="B5597" t="s">
        <v>6018</v>
      </c>
      <c r="C5597" t="s">
        <v>13341</v>
      </c>
      <c r="D5597" t="s">
        <v>13566</v>
      </c>
      <c r="E5597" s="2" t="s">
        <v>67</v>
      </c>
      <c r="F5597" t="s">
        <v>13927</v>
      </c>
      <c r="G5597" s="2" t="s">
        <v>7836</v>
      </c>
      <c r="H5597" t="s">
        <v>13553</v>
      </c>
    </row>
    <row r="5598" spans="1:8" x14ac:dyDescent="0.15">
      <c r="A5598">
        <v>5627</v>
      </c>
      <c r="B5598" t="s">
        <v>6019</v>
      </c>
      <c r="C5598" t="s">
        <v>13342</v>
      </c>
      <c r="D5598" t="s">
        <v>324</v>
      </c>
      <c r="E5598" s="2" t="s">
        <v>7855</v>
      </c>
      <c r="F5598" t="s">
        <v>13917</v>
      </c>
      <c r="G5598" s="2" t="s">
        <v>6785</v>
      </c>
      <c r="H5598" t="s">
        <v>13553</v>
      </c>
    </row>
    <row r="5599" spans="1:8" x14ac:dyDescent="0.15">
      <c r="A5599">
        <v>5628</v>
      </c>
      <c r="B5599" t="s">
        <v>6020</v>
      </c>
      <c r="C5599" t="s">
        <v>13343</v>
      </c>
      <c r="D5599" t="s">
        <v>324</v>
      </c>
      <c r="E5599" s="2" t="s">
        <v>7855</v>
      </c>
      <c r="F5599" t="s">
        <v>13934</v>
      </c>
      <c r="G5599" s="2" t="s">
        <v>7266</v>
      </c>
      <c r="H5599" t="s">
        <v>13553</v>
      </c>
    </row>
    <row r="5600" spans="1:8" x14ac:dyDescent="0.15">
      <c r="A5600">
        <v>5629</v>
      </c>
      <c r="B5600" t="s">
        <v>6021</v>
      </c>
      <c r="C5600" t="s">
        <v>13344</v>
      </c>
      <c r="D5600" t="s">
        <v>324</v>
      </c>
      <c r="E5600" s="2" t="s">
        <v>7855</v>
      </c>
      <c r="F5600" t="s">
        <v>27</v>
      </c>
      <c r="G5600" s="2" t="s">
        <v>6757</v>
      </c>
      <c r="H5600" t="s">
        <v>13553</v>
      </c>
    </row>
    <row r="5601" spans="1:8" x14ac:dyDescent="0.15">
      <c r="A5601">
        <v>5630</v>
      </c>
      <c r="B5601" t="s">
        <v>6022</v>
      </c>
      <c r="C5601" t="s">
        <v>13345</v>
      </c>
      <c r="D5601" t="s">
        <v>13566</v>
      </c>
      <c r="E5601" s="2" t="s">
        <v>67</v>
      </c>
      <c r="F5601" t="s">
        <v>13925</v>
      </c>
      <c r="G5601" s="2" t="s">
        <v>6230</v>
      </c>
      <c r="H5601" t="s">
        <v>13553</v>
      </c>
    </row>
    <row r="5602" spans="1:8" x14ac:dyDescent="0.15">
      <c r="A5602">
        <v>5631</v>
      </c>
      <c r="B5602" t="s">
        <v>6023</v>
      </c>
      <c r="C5602" t="s">
        <v>13346</v>
      </c>
      <c r="D5602" t="s">
        <v>422</v>
      </c>
      <c r="E5602" s="2" t="s">
        <v>7855</v>
      </c>
      <c r="F5602" t="s">
        <v>13910</v>
      </c>
      <c r="G5602" s="2" t="s">
        <v>6443</v>
      </c>
      <c r="H5602" t="s">
        <v>13553</v>
      </c>
    </row>
    <row r="5603" spans="1:8" x14ac:dyDescent="0.15">
      <c r="A5603">
        <v>5632</v>
      </c>
      <c r="B5603" t="s">
        <v>6024</v>
      </c>
      <c r="C5603" t="s">
        <v>13347</v>
      </c>
      <c r="D5603" t="s">
        <v>389</v>
      </c>
      <c r="E5603" s="2" t="s">
        <v>7855</v>
      </c>
      <c r="F5603" t="s">
        <v>13917</v>
      </c>
      <c r="G5603" s="2" t="s">
        <v>6500</v>
      </c>
      <c r="H5603" t="s">
        <v>13553</v>
      </c>
    </row>
    <row r="5604" spans="1:8" x14ac:dyDescent="0.15">
      <c r="A5604">
        <v>5633</v>
      </c>
      <c r="B5604" t="s">
        <v>6025</v>
      </c>
      <c r="C5604" t="s">
        <v>13348</v>
      </c>
      <c r="D5604" t="s">
        <v>389</v>
      </c>
      <c r="E5604" s="2" t="s">
        <v>7855</v>
      </c>
      <c r="F5604" t="s">
        <v>13909</v>
      </c>
      <c r="G5604" s="2" t="s">
        <v>7103</v>
      </c>
      <c r="H5604" t="s">
        <v>13553</v>
      </c>
    </row>
    <row r="5605" spans="1:8" x14ac:dyDescent="0.15">
      <c r="A5605">
        <v>5634</v>
      </c>
      <c r="B5605" t="s">
        <v>6026</v>
      </c>
      <c r="C5605" t="s">
        <v>13349</v>
      </c>
      <c r="D5605" t="s">
        <v>389</v>
      </c>
      <c r="E5605" s="2" t="s">
        <v>7855</v>
      </c>
      <c r="F5605" t="s">
        <v>13917</v>
      </c>
      <c r="G5605" s="2" t="s">
        <v>6886</v>
      </c>
      <c r="H5605" t="s">
        <v>13553</v>
      </c>
    </row>
    <row r="5606" spans="1:8" x14ac:dyDescent="0.15">
      <c r="A5606">
        <v>5635</v>
      </c>
      <c r="B5606" t="s">
        <v>6027</v>
      </c>
      <c r="C5606" t="s">
        <v>9371</v>
      </c>
      <c r="D5606" t="s">
        <v>389</v>
      </c>
      <c r="E5606" s="2" t="s">
        <v>7855</v>
      </c>
      <c r="F5606" t="s">
        <v>13917</v>
      </c>
      <c r="G5606" s="2" t="s">
        <v>6984</v>
      </c>
      <c r="H5606" t="s">
        <v>13553</v>
      </c>
    </row>
    <row r="5607" spans="1:8" x14ac:dyDescent="0.15">
      <c r="A5607">
        <v>5636</v>
      </c>
      <c r="B5607" t="s">
        <v>6028</v>
      </c>
      <c r="C5607" t="s">
        <v>13350</v>
      </c>
      <c r="D5607" t="s">
        <v>415</v>
      </c>
      <c r="E5607" s="2" t="s">
        <v>7855</v>
      </c>
      <c r="F5607" t="s">
        <v>13910</v>
      </c>
      <c r="G5607" s="2" t="s">
        <v>6790</v>
      </c>
      <c r="H5607" t="s">
        <v>13553</v>
      </c>
    </row>
    <row r="5608" spans="1:8" x14ac:dyDescent="0.15">
      <c r="A5608">
        <v>5637</v>
      </c>
      <c r="B5608" t="s">
        <v>6029</v>
      </c>
      <c r="C5608" t="s">
        <v>13351</v>
      </c>
      <c r="D5608" t="s">
        <v>353</v>
      </c>
      <c r="E5608" s="2" t="s">
        <v>7855</v>
      </c>
      <c r="F5608" t="s">
        <v>13907</v>
      </c>
      <c r="G5608" s="2" t="s">
        <v>6521</v>
      </c>
      <c r="H5608" t="s">
        <v>13553</v>
      </c>
    </row>
    <row r="5609" spans="1:8" x14ac:dyDescent="0.15">
      <c r="A5609">
        <v>5638</v>
      </c>
      <c r="B5609" t="s">
        <v>6030</v>
      </c>
      <c r="C5609" t="s">
        <v>13352</v>
      </c>
      <c r="D5609" t="s">
        <v>417</v>
      </c>
      <c r="E5609" s="2" t="s">
        <v>7855</v>
      </c>
      <c r="F5609" t="s">
        <v>13934</v>
      </c>
      <c r="G5609" s="2" t="s">
        <v>6659</v>
      </c>
      <c r="H5609" t="s">
        <v>13553</v>
      </c>
    </row>
    <row r="5610" spans="1:8" x14ac:dyDescent="0.15">
      <c r="A5610">
        <v>5639</v>
      </c>
      <c r="B5610" t="s">
        <v>6031</v>
      </c>
      <c r="C5610" t="s">
        <v>13353</v>
      </c>
      <c r="D5610" t="s">
        <v>417</v>
      </c>
      <c r="E5610" s="2" t="s">
        <v>7855</v>
      </c>
      <c r="F5610" t="s">
        <v>13934</v>
      </c>
      <c r="G5610" s="2" t="s">
        <v>7837</v>
      </c>
      <c r="H5610" t="s">
        <v>13553</v>
      </c>
    </row>
    <row r="5611" spans="1:8" x14ac:dyDescent="0.15">
      <c r="A5611">
        <v>5640</v>
      </c>
      <c r="B5611" t="s">
        <v>6032</v>
      </c>
      <c r="C5611" t="s">
        <v>13354</v>
      </c>
      <c r="D5611" t="s">
        <v>417</v>
      </c>
      <c r="E5611" s="2" t="s">
        <v>7855</v>
      </c>
      <c r="F5611" t="s">
        <v>13942</v>
      </c>
      <c r="G5611" s="2" t="s">
        <v>7702</v>
      </c>
      <c r="H5611" t="s">
        <v>13553</v>
      </c>
    </row>
    <row r="5612" spans="1:8" x14ac:dyDescent="0.15">
      <c r="A5612">
        <v>5641</v>
      </c>
      <c r="B5612" t="s">
        <v>6033</v>
      </c>
      <c r="C5612" t="s">
        <v>13355</v>
      </c>
      <c r="D5612" t="s">
        <v>417</v>
      </c>
      <c r="E5612" s="2" t="s">
        <v>7855</v>
      </c>
      <c r="F5612" t="s">
        <v>13934</v>
      </c>
      <c r="G5612" s="2" t="s">
        <v>7787</v>
      </c>
      <c r="H5612" t="s">
        <v>13553</v>
      </c>
    </row>
    <row r="5613" spans="1:8" x14ac:dyDescent="0.15">
      <c r="A5613">
        <v>5642</v>
      </c>
      <c r="B5613" t="s">
        <v>6034</v>
      </c>
      <c r="C5613" t="s">
        <v>8601</v>
      </c>
      <c r="D5613" t="s">
        <v>321</v>
      </c>
      <c r="E5613" s="2" t="s">
        <v>230</v>
      </c>
      <c r="F5613" t="s">
        <v>13922</v>
      </c>
      <c r="G5613" s="2" t="s">
        <v>6813</v>
      </c>
      <c r="H5613" t="s">
        <v>13553</v>
      </c>
    </row>
    <row r="5614" spans="1:8" x14ac:dyDescent="0.15">
      <c r="A5614">
        <v>5643</v>
      </c>
      <c r="B5614" t="s">
        <v>6035</v>
      </c>
      <c r="C5614" t="s">
        <v>13356</v>
      </c>
      <c r="D5614" t="s">
        <v>347</v>
      </c>
      <c r="E5614" s="2" t="s">
        <v>7855</v>
      </c>
      <c r="F5614" t="s">
        <v>13909</v>
      </c>
      <c r="G5614" s="2" t="s">
        <v>7838</v>
      </c>
      <c r="H5614" t="s">
        <v>13553</v>
      </c>
    </row>
    <row r="5615" spans="1:8" x14ac:dyDescent="0.15">
      <c r="A5615">
        <v>5644</v>
      </c>
      <c r="B5615" t="s">
        <v>6036</v>
      </c>
      <c r="C5615" t="s">
        <v>13357</v>
      </c>
      <c r="D5615" t="s">
        <v>347</v>
      </c>
      <c r="E5615" s="2" t="s">
        <v>7855</v>
      </c>
      <c r="F5615" t="s">
        <v>13909</v>
      </c>
      <c r="G5615" s="2" t="s">
        <v>6615</v>
      </c>
      <c r="H5615" t="s">
        <v>13553</v>
      </c>
    </row>
    <row r="5616" spans="1:8" x14ac:dyDescent="0.15">
      <c r="A5616">
        <v>5645</v>
      </c>
      <c r="B5616" t="s">
        <v>6037</v>
      </c>
      <c r="C5616" t="s">
        <v>13358</v>
      </c>
      <c r="D5616" t="s">
        <v>347</v>
      </c>
      <c r="E5616" s="2" t="s">
        <v>7855</v>
      </c>
      <c r="F5616" t="s">
        <v>13909</v>
      </c>
      <c r="G5616" s="2" t="s">
        <v>7669</v>
      </c>
      <c r="H5616" t="s">
        <v>13553</v>
      </c>
    </row>
    <row r="5617" spans="1:8" x14ac:dyDescent="0.15">
      <c r="A5617">
        <v>5646</v>
      </c>
      <c r="B5617" t="s">
        <v>6038</v>
      </c>
      <c r="C5617" t="s">
        <v>13359</v>
      </c>
      <c r="D5617" t="s">
        <v>347</v>
      </c>
      <c r="E5617" s="2" t="s">
        <v>7855</v>
      </c>
      <c r="F5617" t="s">
        <v>13909</v>
      </c>
      <c r="G5617" s="2" t="s">
        <v>6452</v>
      </c>
      <c r="H5617" t="s">
        <v>13553</v>
      </c>
    </row>
    <row r="5618" spans="1:8" x14ac:dyDescent="0.15">
      <c r="A5618">
        <v>5647</v>
      </c>
      <c r="B5618" t="s">
        <v>6039</v>
      </c>
      <c r="C5618" t="s">
        <v>10854</v>
      </c>
      <c r="D5618" t="s">
        <v>347</v>
      </c>
      <c r="E5618" s="2" t="s">
        <v>7855</v>
      </c>
      <c r="F5618" t="s">
        <v>13909</v>
      </c>
      <c r="G5618" s="2" t="s">
        <v>6605</v>
      </c>
      <c r="H5618" t="s">
        <v>13553</v>
      </c>
    </row>
    <row r="5619" spans="1:8" x14ac:dyDescent="0.15">
      <c r="A5619">
        <v>5648</v>
      </c>
      <c r="B5619" t="s">
        <v>6040</v>
      </c>
      <c r="C5619" t="s">
        <v>13360</v>
      </c>
      <c r="D5619" t="s">
        <v>347</v>
      </c>
      <c r="E5619" s="2" t="s">
        <v>7855</v>
      </c>
      <c r="F5619" t="s">
        <v>13909</v>
      </c>
      <c r="G5619" s="2" t="s">
        <v>6457</v>
      </c>
      <c r="H5619" t="s">
        <v>13553</v>
      </c>
    </row>
    <row r="5620" spans="1:8" x14ac:dyDescent="0.15">
      <c r="A5620">
        <v>5649</v>
      </c>
      <c r="B5620" t="s">
        <v>6041</v>
      </c>
      <c r="C5620" t="s">
        <v>13361</v>
      </c>
      <c r="D5620" t="s">
        <v>347</v>
      </c>
      <c r="E5620" s="2" t="s">
        <v>7855</v>
      </c>
      <c r="F5620" t="s">
        <v>13909</v>
      </c>
      <c r="G5620" s="2" t="s">
        <v>6598</v>
      </c>
      <c r="H5620" t="s">
        <v>13553</v>
      </c>
    </row>
    <row r="5621" spans="1:8" x14ac:dyDescent="0.15">
      <c r="A5621">
        <v>5650</v>
      </c>
      <c r="B5621" t="s">
        <v>2038</v>
      </c>
      <c r="C5621" t="s">
        <v>13362</v>
      </c>
      <c r="D5621" t="s">
        <v>364</v>
      </c>
      <c r="E5621" s="2" t="s">
        <v>232</v>
      </c>
      <c r="F5621" t="s">
        <v>13906</v>
      </c>
      <c r="G5621" s="2" t="s">
        <v>7464</v>
      </c>
      <c r="H5621" t="s">
        <v>13553</v>
      </c>
    </row>
    <row r="5622" spans="1:8" x14ac:dyDescent="0.15">
      <c r="A5622">
        <v>5651</v>
      </c>
      <c r="B5622" t="s">
        <v>3539</v>
      </c>
      <c r="C5622" t="s">
        <v>13363</v>
      </c>
      <c r="D5622" t="s">
        <v>364</v>
      </c>
      <c r="E5622" s="2" t="s">
        <v>231</v>
      </c>
      <c r="F5622" t="s">
        <v>13907</v>
      </c>
      <c r="G5622" s="2" t="s">
        <v>6288</v>
      </c>
      <c r="H5622" t="s">
        <v>13553</v>
      </c>
    </row>
    <row r="5623" spans="1:8" x14ac:dyDescent="0.15">
      <c r="A5623">
        <v>5652</v>
      </c>
      <c r="B5623" t="s">
        <v>6042</v>
      </c>
      <c r="C5623" t="s">
        <v>13364</v>
      </c>
      <c r="D5623" t="s">
        <v>364</v>
      </c>
      <c r="E5623" s="2" t="s">
        <v>7855</v>
      </c>
      <c r="F5623" t="s">
        <v>13910</v>
      </c>
      <c r="G5623" s="2" t="s">
        <v>6990</v>
      </c>
      <c r="H5623" t="s">
        <v>13553</v>
      </c>
    </row>
    <row r="5624" spans="1:8" x14ac:dyDescent="0.15">
      <c r="A5624">
        <v>5653</v>
      </c>
      <c r="B5624" t="s">
        <v>6043</v>
      </c>
      <c r="C5624" t="s">
        <v>13365</v>
      </c>
      <c r="D5624" t="s">
        <v>364</v>
      </c>
      <c r="E5624" s="2" t="s">
        <v>7855</v>
      </c>
      <c r="F5624" t="s">
        <v>13907</v>
      </c>
      <c r="G5624" s="2" t="s">
        <v>7668</v>
      </c>
      <c r="H5624" t="s">
        <v>13553</v>
      </c>
    </row>
    <row r="5625" spans="1:8" x14ac:dyDescent="0.15">
      <c r="A5625">
        <v>5654</v>
      </c>
      <c r="B5625" t="s">
        <v>6044</v>
      </c>
      <c r="C5625" t="s">
        <v>13366</v>
      </c>
      <c r="D5625" t="s">
        <v>364</v>
      </c>
      <c r="E5625" s="2" t="s">
        <v>7855</v>
      </c>
      <c r="F5625" t="s">
        <v>13934</v>
      </c>
      <c r="G5625" s="2" t="s">
        <v>7488</v>
      </c>
      <c r="H5625" t="s">
        <v>13553</v>
      </c>
    </row>
    <row r="5626" spans="1:8" x14ac:dyDescent="0.15">
      <c r="A5626">
        <v>5655</v>
      </c>
      <c r="B5626" t="s">
        <v>6045</v>
      </c>
      <c r="C5626" t="s">
        <v>13367</v>
      </c>
      <c r="D5626" t="s">
        <v>13580</v>
      </c>
      <c r="E5626" s="2" t="s">
        <v>67</v>
      </c>
      <c r="F5626" t="s">
        <v>13917</v>
      </c>
      <c r="G5626" s="2" t="s">
        <v>7839</v>
      </c>
      <c r="H5626" t="s">
        <v>13553</v>
      </c>
    </row>
    <row r="5627" spans="1:8" x14ac:dyDescent="0.15">
      <c r="A5627">
        <v>5656</v>
      </c>
      <c r="B5627" t="s">
        <v>6046</v>
      </c>
      <c r="C5627" t="s">
        <v>13368</v>
      </c>
      <c r="D5627" t="s">
        <v>364</v>
      </c>
      <c r="E5627" s="2" t="s">
        <v>231</v>
      </c>
      <c r="F5627" t="s">
        <v>13910</v>
      </c>
      <c r="G5627" s="2" t="s">
        <v>6400</v>
      </c>
      <c r="H5627" t="s">
        <v>13553</v>
      </c>
    </row>
    <row r="5628" spans="1:8" x14ac:dyDescent="0.15">
      <c r="A5628">
        <v>5657</v>
      </c>
      <c r="B5628" t="s">
        <v>6047</v>
      </c>
      <c r="C5628" t="s">
        <v>13369</v>
      </c>
      <c r="D5628" t="s">
        <v>364</v>
      </c>
      <c r="E5628" s="2" t="s">
        <v>7855</v>
      </c>
      <c r="F5628" t="s">
        <v>13907</v>
      </c>
      <c r="G5628" s="2" t="s">
        <v>6980</v>
      </c>
      <c r="H5628" t="s">
        <v>13553</v>
      </c>
    </row>
    <row r="5629" spans="1:8" x14ac:dyDescent="0.15">
      <c r="A5629">
        <v>5658</v>
      </c>
      <c r="B5629" t="s">
        <v>6048</v>
      </c>
      <c r="C5629" t="s">
        <v>11407</v>
      </c>
      <c r="D5629" t="s">
        <v>364</v>
      </c>
      <c r="E5629" s="2" t="s">
        <v>7855</v>
      </c>
      <c r="F5629" t="s">
        <v>13907</v>
      </c>
      <c r="G5629" s="2" t="s">
        <v>7840</v>
      </c>
      <c r="H5629" t="s">
        <v>13553</v>
      </c>
    </row>
    <row r="5630" spans="1:8" x14ac:dyDescent="0.15">
      <c r="A5630">
        <v>5659</v>
      </c>
      <c r="B5630" t="s">
        <v>4154</v>
      </c>
      <c r="C5630" t="s">
        <v>13370</v>
      </c>
      <c r="D5630" t="s">
        <v>364</v>
      </c>
      <c r="E5630" s="2" t="s">
        <v>232</v>
      </c>
      <c r="F5630" t="s">
        <v>13934</v>
      </c>
      <c r="G5630" s="2" t="s">
        <v>6465</v>
      </c>
      <c r="H5630" t="s">
        <v>13553</v>
      </c>
    </row>
    <row r="5631" spans="1:8" x14ac:dyDescent="0.15">
      <c r="A5631">
        <v>5660</v>
      </c>
      <c r="B5631" t="s">
        <v>6049</v>
      </c>
      <c r="C5631" t="s">
        <v>13371</v>
      </c>
      <c r="D5631" t="s">
        <v>364</v>
      </c>
      <c r="E5631" s="2" t="s">
        <v>7855</v>
      </c>
      <c r="F5631" t="s">
        <v>13942</v>
      </c>
      <c r="G5631" s="2" t="s">
        <v>6961</v>
      </c>
      <c r="H5631" t="s">
        <v>13553</v>
      </c>
    </row>
    <row r="5632" spans="1:8" x14ac:dyDescent="0.15">
      <c r="A5632">
        <v>5661</v>
      </c>
      <c r="B5632" t="s">
        <v>6050</v>
      </c>
      <c r="C5632" t="s">
        <v>13372</v>
      </c>
      <c r="D5632" t="s">
        <v>364</v>
      </c>
      <c r="E5632" s="2" t="s">
        <v>7855</v>
      </c>
      <c r="F5632" t="s">
        <v>13907</v>
      </c>
      <c r="G5632" s="2" t="s">
        <v>7724</v>
      </c>
      <c r="H5632" t="s">
        <v>13553</v>
      </c>
    </row>
    <row r="5633" spans="1:8" x14ac:dyDescent="0.15">
      <c r="A5633">
        <v>5662</v>
      </c>
      <c r="B5633" t="s">
        <v>633</v>
      </c>
      <c r="C5633" t="s">
        <v>13373</v>
      </c>
      <c r="D5633" t="s">
        <v>2192</v>
      </c>
      <c r="E5633" s="2" t="s">
        <v>7855</v>
      </c>
      <c r="F5633" t="s">
        <v>13909</v>
      </c>
      <c r="G5633" s="2" t="s">
        <v>6805</v>
      </c>
      <c r="H5633" t="s">
        <v>13553</v>
      </c>
    </row>
    <row r="5634" spans="1:8" x14ac:dyDescent="0.15">
      <c r="A5634">
        <v>5663</v>
      </c>
      <c r="B5634" t="s">
        <v>6051</v>
      </c>
      <c r="C5634" t="s">
        <v>13374</v>
      </c>
      <c r="D5634" t="s">
        <v>6228</v>
      </c>
      <c r="E5634" s="2" t="s">
        <v>7855</v>
      </c>
      <c r="F5634" t="s">
        <v>13907</v>
      </c>
      <c r="G5634" s="2" t="s">
        <v>7422</v>
      </c>
      <c r="H5634" t="s">
        <v>13553</v>
      </c>
    </row>
    <row r="5635" spans="1:8" x14ac:dyDescent="0.15">
      <c r="A5635">
        <v>5664</v>
      </c>
      <c r="B5635" t="s">
        <v>6052</v>
      </c>
      <c r="C5635" t="s">
        <v>13375</v>
      </c>
      <c r="D5635" t="s">
        <v>6228</v>
      </c>
      <c r="E5635" s="2" t="s">
        <v>7855</v>
      </c>
      <c r="F5635" t="s">
        <v>13907</v>
      </c>
      <c r="G5635" s="2" t="s">
        <v>7532</v>
      </c>
      <c r="H5635" t="s">
        <v>13553</v>
      </c>
    </row>
    <row r="5636" spans="1:8" x14ac:dyDescent="0.15">
      <c r="A5636">
        <v>5665</v>
      </c>
      <c r="B5636" t="s">
        <v>6053</v>
      </c>
      <c r="C5636" t="s">
        <v>13376</v>
      </c>
      <c r="D5636" t="s">
        <v>6228</v>
      </c>
      <c r="E5636" s="2" t="s">
        <v>7855</v>
      </c>
      <c r="F5636" t="s">
        <v>13907</v>
      </c>
      <c r="G5636" s="2" t="s">
        <v>7476</v>
      </c>
      <c r="H5636" t="s">
        <v>13553</v>
      </c>
    </row>
    <row r="5637" spans="1:8" x14ac:dyDescent="0.15">
      <c r="A5637">
        <v>5666</v>
      </c>
      <c r="B5637" t="s">
        <v>6054</v>
      </c>
      <c r="C5637" t="s">
        <v>13377</v>
      </c>
      <c r="D5637" t="s">
        <v>377</v>
      </c>
      <c r="E5637" s="2" t="s">
        <v>7855</v>
      </c>
      <c r="F5637" t="s">
        <v>13906</v>
      </c>
      <c r="G5637" s="2" t="s">
        <v>7546</v>
      </c>
      <c r="H5637" t="s">
        <v>13553</v>
      </c>
    </row>
    <row r="5638" spans="1:8" x14ac:dyDescent="0.15">
      <c r="A5638">
        <v>5667</v>
      </c>
      <c r="B5638" t="s">
        <v>6055</v>
      </c>
      <c r="C5638" t="s">
        <v>13378</v>
      </c>
      <c r="D5638" t="s">
        <v>377</v>
      </c>
      <c r="E5638" s="2" t="s">
        <v>7855</v>
      </c>
      <c r="F5638" t="s">
        <v>13922</v>
      </c>
      <c r="G5638" s="2" t="s">
        <v>6748</v>
      </c>
      <c r="H5638" t="s">
        <v>13553</v>
      </c>
    </row>
    <row r="5639" spans="1:8" x14ac:dyDescent="0.15">
      <c r="A5639">
        <v>5668</v>
      </c>
      <c r="B5639" t="s">
        <v>6056</v>
      </c>
      <c r="C5639" t="s">
        <v>13379</v>
      </c>
      <c r="D5639" t="s">
        <v>377</v>
      </c>
      <c r="E5639" s="2" t="s">
        <v>7855</v>
      </c>
      <c r="F5639" t="s">
        <v>13906</v>
      </c>
      <c r="G5639" s="2" t="s">
        <v>6299</v>
      </c>
      <c r="H5639" t="s">
        <v>13553</v>
      </c>
    </row>
    <row r="5640" spans="1:8" x14ac:dyDescent="0.15">
      <c r="A5640">
        <v>5669</v>
      </c>
      <c r="B5640" t="s">
        <v>6057</v>
      </c>
      <c r="C5640" t="s">
        <v>13380</v>
      </c>
      <c r="D5640" t="s">
        <v>377</v>
      </c>
      <c r="E5640" s="2" t="s">
        <v>7855</v>
      </c>
      <c r="F5640" t="s">
        <v>13907</v>
      </c>
      <c r="G5640" s="2" t="s">
        <v>6354</v>
      </c>
      <c r="H5640" t="s">
        <v>13553</v>
      </c>
    </row>
    <row r="5641" spans="1:8" x14ac:dyDescent="0.15">
      <c r="A5641">
        <v>5670</v>
      </c>
      <c r="B5641" t="s">
        <v>6058</v>
      </c>
      <c r="C5641" t="s">
        <v>13381</v>
      </c>
      <c r="D5641" t="s">
        <v>377</v>
      </c>
      <c r="E5641" s="2" t="s">
        <v>7855</v>
      </c>
      <c r="F5641" t="s">
        <v>13921</v>
      </c>
      <c r="G5641" s="2" t="s">
        <v>7500</v>
      </c>
      <c r="H5641" t="s">
        <v>13553</v>
      </c>
    </row>
    <row r="5642" spans="1:8" x14ac:dyDescent="0.15">
      <c r="A5642">
        <v>5671</v>
      </c>
      <c r="B5642" t="s">
        <v>1406</v>
      </c>
      <c r="C5642" t="s">
        <v>13382</v>
      </c>
      <c r="D5642" t="s">
        <v>13573</v>
      </c>
      <c r="E5642" s="2" t="s">
        <v>67</v>
      </c>
      <c r="F5642" t="s">
        <v>13942</v>
      </c>
      <c r="G5642" s="2" t="s">
        <v>7841</v>
      </c>
      <c r="H5642" t="s">
        <v>13553</v>
      </c>
    </row>
    <row r="5643" spans="1:8" x14ac:dyDescent="0.15">
      <c r="A5643">
        <v>5672</v>
      </c>
      <c r="B5643" t="s">
        <v>6059</v>
      </c>
      <c r="C5643" t="s">
        <v>13383</v>
      </c>
      <c r="D5643" t="s">
        <v>402</v>
      </c>
      <c r="E5643" s="2" t="s">
        <v>7855</v>
      </c>
      <c r="F5643" t="s">
        <v>13906</v>
      </c>
      <c r="G5643" s="2" t="s">
        <v>7510</v>
      </c>
      <c r="H5643" t="s">
        <v>13553</v>
      </c>
    </row>
    <row r="5644" spans="1:8" x14ac:dyDescent="0.15">
      <c r="A5644">
        <v>5673</v>
      </c>
      <c r="B5644" t="s">
        <v>6060</v>
      </c>
      <c r="C5644" t="s">
        <v>13384</v>
      </c>
      <c r="D5644" t="s">
        <v>402</v>
      </c>
      <c r="E5644" s="2" t="s">
        <v>7855</v>
      </c>
      <c r="F5644" t="s">
        <v>13906</v>
      </c>
      <c r="G5644" s="2" t="s">
        <v>7445</v>
      </c>
      <c r="H5644" t="s">
        <v>13553</v>
      </c>
    </row>
    <row r="5645" spans="1:8" x14ac:dyDescent="0.15">
      <c r="A5645">
        <v>5674</v>
      </c>
      <c r="B5645" t="s">
        <v>6061</v>
      </c>
      <c r="C5645" t="s">
        <v>13385</v>
      </c>
      <c r="D5645" t="s">
        <v>402</v>
      </c>
      <c r="E5645" s="2" t="s">
        <v>7855</v>
      </c>
      <c r="F5645" t="s">
        <v>13907</v>
      </c>
      <c r="G5645" s="2" t="s">
        <v>7530</v>
      </c>
      <c r="H5645" t="s">
        <v>13553</v>
      </c>
    </row>
    <row r="5646" spans="1:8" x14ac:dyDescent="0.15">
      <c r="A5646">
        <v>5675</v>
      </c>
      <c r="B5646" t="s">
        <v>6062</v>
      </c>
      <c r="C5646" t="s">
        <v>13386</v>
      </c>
      <c r="D5646" t="s">
        <v>402</v>
      </c>
      <c r="E5646" s="2" t="s">
        <v>7855</v>
      </c>
      <c r="F5646" t="s">
        <v>13907</v>
      </c>
      <c r="G5646" s="2" t="s">
        <v>7835</v>
      </c>
      <c r="H5646" t="s">
        <v>13553</v>
      </c>
    </row>
    <row r="5647" spans="1:8" x14ac:dyDescent="0.15">
      <c r="A5647">
        <v>5676</v>
      </c>
      <c r="B5647" t="s">
        <v>6063</v>
      </c>
      <c r="C5647" t="s">
        <v>13387</v>
      </c>
      <c r="D5647" t="s">
        <v>318</v>
      </c>
      <c r="E5647" s="2" t="s">
        <v>7855</v>
      </c>
      <c r="F5647" t="s">
        <v>13917</v>
      </c>
      <c r="G5647" s="2" t="s">
        <v>7199</v>
      </c>
      <c r="H5647" t="s">
        <v>13553</v>
      </c>
    </row>
    <row r="5648" spans="1:8" x14ac:dyDescent="0.15">
      <c r="A5648">
        <v>5677</v>
      </c>
      <c r="B5648" t="s">
        <v>6064</v>
      </c>
      <c r="C5648" t="s">
        <v>13388</v>
      </c>
      <c r="D5648" t="s">
        <v>409</v>
      </c>
      <c r="E5648" s="2" t="s">
        <v>7855</v>
      </c>
      <c r="F5648" t="s">
        <v>13907</v>
      </c>
      <c r="G5648" s="2" t="s">
        <v>6742</v>
      </c>
      <c r="H5648" t="s">
        <v>13553</v>
      </c>
    </row>
    <row r="5649" spans="1:8" x14ac:dyDescent="0.15">
      <c r="A5649">
        <v>5678</v>
      </c>
      <c r="B5649" t="s">
        <v>6065</v>
      </c>
      <c r="C5649" t="s">
        <v>13389</v>
      </c>
      <c r="D5649" t="s">
        <v>317</v>
      </c>
      <c r="E5649" s="2" t="s">
        <v>7855</v>
      </c>
      <c r="F5649" t="s">
        <v>13907</v>
      </c>
      <c r="G5649" s="2" t="s">
        <v>7059</v>
      </c>
      <c r="H5649" t="s">
        <v>13553</v>
      </c>
    </row>
    <row r="5650" spans="1:8" x14ac:dyDescent="0.15">
      <c r="A5650">
        <v>5679</v>
      </c>
      <c r="B5650" t="s">
        <v>6066</v>
      </c>
      <c r="C5650" t="s">
        <v>13390</v>
      </c>
      <c r="D5650" t="s">
        <v>317</v>
      </c>
      <c r="E5650" s="2" t="s">
        <v>7855</v>
      </c>
      <c r="F5650" t="s">
        <v>13924</v>
      </c>
      <c r="G5650" s="2" t="s">
        <v>7333</v>
      </c>
      <c r="H5650" t="s">
        <v>13553</v>
      </c>
    </row>
    <row r="5651" spans="1:8" x14ac:dyDescent="0.15">
      <c r="A5651">
        <v>5680</v>
      </c>
      <c r="B5651" t="s">
        <v>6067</v>
      </c>
      <c r="C5651" t="s">
        <v>13391</v>
      </c>
      <c r="D5651" t="s">
        <v>340</v>
      </c>
      <c r="E5651" s="2" t="s">
        <v>7855</v>
      </c>
      <c r="F5651" t="s">
        <v>13907</v>
      </c>
      <c r="G5651" s="2" t="s">
        <v>7383</v>
      </c>
      <c r="H5651" t="s">
        <v>13553</v>
      </c>
    </row>
    <row r="5652" spans="1:8" x14ac:dyDescent="0.15">
      <c r="A5652">
        <v>5681</v>
      </c>
      <c r="B5652" t="s">
        <v>6068</v>
      </c>
      <c r="C5652" t="s">
        <v>13392</v>
      </c>
      <c r="D5652" t="s">
        <v>340</v>
      </c>
      <c r="E5652" s="2" t="s">
        <v>7855</v>
      </c>
      <c r="F5652" t="s">
        <v>13907</v>
      </c>
      <c r="G5652" s="2" t="s">
        <v>6756</v>
      </c>
      <c r="H5652" t="s">
        <v>13553</v>
      </c>
    </row>
    <row r="5653" spans="1:8" x14ac:dyDescent="0.15">
      <c r="A5653">
        <v>5682</v>
      </c>
      <c r="B5653" t="s">
        <v>6069</v>
      </c>
      <c r="C5653" t="s">
        <v>13393</v>
      </c>
      <c r="D5653" t="s">
        <v>340</v>
      </c>
      <c r="E5653" s="2" t="s">
        <v>7855</v>
      </c>
      <c r="F5653" t="s">
        <v>13907</v>
      </c>
      <c r="G5653" s="2" t="s">
        <v>7442</v>
      </c>
      <c r="H5653" t="s">
        <v>13553</v>
      </c>
    </row>
    <row r="5654" spans="1:8" x14ac:dyDescent="0.15">
      <c r="A5654">
        <v>5683</v>
      </c>
      <c r="B5654" t="s">
        <v>6070</v>
      </c>
      <c r="C5654" t="s">
        <v>13394</v>
      </c>
      <c r="D5654" t="s">
        <v>340</v>
      </c>
      <c r="E5654" s="2" t="s">
        <v>7855</v>
      </c>
      <c r="F5654" t="s">
        <v>13907</v>
      </c>
      <c r="G5654" s="2" t="s">
        <v>6518</v>
      </c>
      <c r="H5654" t="s">
        <v>13553</v>
      </c>
    </row>
    <row r="5655" spans="1:8" x14ac:dyDescent="0.15">
      <c r="A5655">
        <v>5684</v>
      </c>
      <c r="B5655" t="s">
        <v>6071</v>
      </c>
      <c r="C5655" t="s">
        <v>13395</v>
      </c>
      <c r="D5655" t="s">
        <v>340</v>
      </c>
      <c r="E5655" s="2" t="s">
        <v>7855</v>
      </c>
      <c r="F5655" t="s">
        <v>13906</v>
      </c>
      <c r="G5655" s="2" t="s">
        <v>6801</v>
      </c>
      <c r="H5655" t="s">
        <v>13553</v>
      </c>
    </row>
    <row r="5656" spans="1:8" x14ac:dyDescent="0.15">
      <c r="A5656">
        <v>5685</v>
      </c>
      <c r="B5656" t="s">
        <v>6072</v>
      </c>
      <c r="C5656" t="s">
        <v>13396</v>
      </c>
      <c r="D5656" t="s">
        <v>340</v>
      </c>
      <c r="E5656" s="2" t="s">
        <v>7855</v>
      </c>
      <c r="F5656" t="s">
        <v>13906</v>
      </c>
      <c r="G5656" s="2" t="s">
        <v>6799</v>
      </c>
      <c r="H5656" t="s">
        <v>13553</v>
      </c>
    </row>
    <row r="5657" spans="1:8" x14ac:dyDescent="0.15">
      <c r="A5657">
        <v>5686</v>
      </c>
      <c r="B5657" t="s">
        <v>6073</v>
      </c>
      <c r="C5657" t="s">
        <v>13397</v>
      </c>
      <c r="D5657" t="s">
        <v>340</v>
      </c>
      <c r="E5657" s="2" t="s">
        <v>7855</v>
      </c>
      <c r="F5657" t="s">
        <v>13910</v>
      </c>
      <c r="G5657" s="2" t="s">
        <v>7429</v>
      </c>
      <c r="H5657" t="s">
        <v>13553</v>
      </c>
    </row>
    <row r="5658" spans="1:8" x14ac:dyDescent="0.15">
      <c r="A5658">
        <v>5687</v>
      </c>
      <c r="B5658" t="s">
        <v>6074</v>
      </c>
      <c r="C5658" t="s">
        <v>13398</v>
      </c>
      <c r="D5658" t="s">
        <v>340</v>
      </c>
      <c r="E5658" s="2" t="s">
        <v>7855</v>
      </c>
      <c r="F5658" t="s">
        <v>13942</v>
      </c>
      <c r="G5658" s="2" t="s">
        <v>7812</v>
      </c>
      <c r="H5658" t="s">
        <v>13553</v>
      </c>
    </row>
    <row r="5659" spans="1:8" x14ac:dyDescent="0.15">
      <c r="A5659">
        <v>5688</v>
      </c>
      <c r="B5659" t="s">
        <v>6075</v>
      </c>
      <c r="C5659" t="s">
        <v>13399</v>
      </c>
      <c r="D5659" t="s">
        <v>340</v>
      </c>
      <c r="E5659" s="2" t="s">
        <v>7855</v>
      </c>
      <c r="F5659" t="s">
        <v>13947</v>
      </c>
      <c r="G5659" s="2" t="s">
        <v>7239</v>
      </c>
      <c r="H5659" t="s">
        <v>13553</v>
      </c>
    </row>
    <row r="5660" spans="1:8" x14ac:dyDescent="0.15">
      <c r="A5660">
        <v>5689</v>
      </c>
      <c r="B5660" t="s">
        <v>6076</v>
      </c>
      <c r="C5660" t="s">
        <v>13400</v>
      </c>
      <c r="D5660" t="s">
        <v>340</v>
      </c>
      <c r="E5660" s="2" t="s">
        <v>7855</v>
      </c>
      <c r="F5660" t="s">
        <v>13917</v>
      </c>
      <c r="G5660" s="2" t="s">
        <v>6943</v>
      </c>
      <c r="H5660" t="s">
        <v>13553</v>
      </c>
    </row>
    <row r="5661" spans="1:8" x14ac:dyDescent="0.15">
      <c r="A5661">
        <v>5690</v>
      </c>
      <c r="B5661" t="s">
        <v>6077</v>
      </c>
      <c r="C5661" t="s">
        <v>13401</v>
      </c>
      <c r="D5661" t="s">
        <v>340</v>
      </c>
      <c r="E5661" s="2" t="s">
        <v>7855</v>
      </c>
      <c r="F5661" t="s">
        <v>13910</v>
      </c>
      <c r="G5661" s="2" t="s">
        <v>6602</v>
      </c>
      <c r="H5661" t="s">
        <v>13553</v>
      </c>
    </row>
    <row r="5662" spans="1:8" x14ac:dyDescent="0.15">
      <c r="A5662">
        <v>5691</v>
      </c>
      <c r="B5662" t="s">
        <v>6078</v>
      </c>
      <c r="C5662" t="s">
        <v>13402</v>
      </c>
      <c r="D5662" t="s">
        <v>340</v>
      </c>
      <c r="E5662" s="2" t="s">
        <v>7855</v>
      </c>
      <c r="F5662" t="s">
        <v>13910</v>
      </c>
      <c r="G5662" s="2" t="s">
        <v>7443</v>
      </c>
      <c r="H5662" t="s">
        <v>13553</v>
      </c>
    </row>
    <row r="5663" spans="1:8" x14ac:dyDescent="0.15">
      <c r="A5663">
        <v>5692</v>
      </c>
      <c r="B5663" t="s">
        <v>6079</v>
      </c>
      <c r="C5663" t="s">
        <v>13403</v>
      </c>
      <c r="D5663" t="s">
        <v>340</v>
      </c>
      <c r="E5663" s="2" t="s">
        <v>7855</v>
      </c>
      <c r="F5663" t="s">
        <v>13921</v>
      </c>
      <c r="G5663" s="2" t="s">
        <v>6513</v>
      </c>
      <c r="H5663" t="s">
        <v>13553</v>
      </c>
    </row>
    <row r="5664" spans="1:8" x14ac:dyDescent="0.15">
      <c r="A5664">
        <v>5693</v>
      </c>
      <c r="B5664" t="s">
        <v>6080</v>
      </c>
      <c r="C5664" t="s">
        <v>13404</v>
      </c>
      <c r="D5664" t="s">
        <v>340</v>
      </c>
      <c r="E5664" s="2" t="s">
        <v>7855</v>
      </c>
      <c r="F5664" t="s">
        <v>13907</v>
      </c>
      <c r="G5664" s="2" t="s">
        <v>7421</v>
      </c>
      <c r="H5664" t="s">
        <v>13553</v>
      </c>
    </row>
    <row r="5665" spans="1:8" x14ac:dyDescent="0.15">
      <c r="A5665">
        <v>5694</v>
      </c>
      <c r="B5665" t="s">
        <v>6081</v>
      </c>
      <c r="C5665" t="s">
        <v>13405</v>
      </c>
      <c r="D5665" t="s">
        <v>381</v>
      </c>
      <c r="E5665" s="2" t="s">
        <v>7855</v>
      </c>
      <c r="F5665" t="s">
        <v>13917</v>
      </c>
      <c r="G5665" s="2" t="s">
        <v>7415</v>
      </c>
      <c r="H5665" t="s">
        <v>13553</v>
      </c>
    </row>
    <row r="5666" spans="1:8" x14ac:dyDescent="0.15">
      <c r="A5666">
        <v>5695</v>
      </c>
      <c r="B5666" t="s">
        <v>6082</v>
      </c>
      <c r="C5666" t="s">
        <v>13406</v>
      </c>
      <c r="D5666" t="s">
        <v>381</v>
      </c>
      <c r="E5666" s="2" t="s">
        <v>7855</v>
      </c>
      <c r="F5666" t="s">
        <v>13907</v>
      </c>
      <c r="G5666" s="2" t="s">
        <v>6452</v>
      </c>
      <c r="H5666" t="s">
        <v>13553</v>
      </c>
    </row>
    <row r="5667" spans="1:8" x14ac:dyDescent="0.15">
      <c r="A5667">
        <v>5696</v>
      </c>
      <c r="B5667" t="s">
        <v>6083</v>
      </c>
      <c r="C5667" t="s">
        <v>13407</v>
      </c>
      <c r="D5667" t="s">
        <v>381</v>
      </c>
      <c r="E5667" s="2" t="s">
        <v>7855</v>
      </c>
      <c r="F5667" t="s">
        <v>13906</v>
      </c>
      <c r="G5667" s="2" t="s">
        <v>7842</v>
      </c>
      <c r="H5667" t="s">
        <v>13553</v>
      </c>
    </row>
    <row r="5668" spans="1:8" x14ac:dyDescent="0.15">
      <c r="A5668">
        <v>5697</v>
      </c>
      <c r="B5668" t="s">
        <v>6084</v>
      </c>
      <c r="C5668" t="s">
        <v>13408</v>
      </c>
      <c r="D5668" t="s">
        <v>381</v>
      </c>
      <c r="E5668" s="2" t="s">
        <v>7855</v>
      </c>
      <c r="F5668" t="s">
        <v>13941</v>
      </c>
      <c r="G5668" s="2" t="s">
        <v>6512</v>
      </c>
      <c r="H5668" t="s">
        <v>13553</v>
      </c>
    </row>
    <row r="5669" spans="1:8" x14ac:dyDescent="0.15">
      <c r="A5669">
        <v>5698</v>
      </c>
      <c r="B5669" t="s">
        <v>6085</v>
      </c>
      <c r="C5669" t="s">
        <v>13409</v>
      </c>
      <c r="D5669" t="s">
        <v>381</v>
      </c>
      <c r="E5669" s="2" t="s">
        <v>7855</v>
      </c>
      <c r="F5669" t="s">
        <v>13917</v>
      </c>
      <c r="G5669" s="2" t="s">
        <v>7711</v>
      </c>
      <c r="H5669" t="s">
        <v>13553</v>
      </c>
    </row>
    <row r="5670" spans="1:8" x14ac:dyDescent="0.15">
      <c r="A5670">
        <v>5699</v>
      </c>
      <c r="B5670" t="s">
        <v>6086</v>
      </c>
      <c r="C5670" t="s">
        <v>13410</v>
      </c>
      <c r="D5670" t="s">
        <v>381</v>
      </c>
      <c r="E5670" s="2" t="s">
        <v>7855</v>
      </c>
      <c r="F5670" t="s">
        <v>13932</v>
      </c>
      <c r="G5670" s="2" t="s">
        <v>6447</v>
      </c>
      <c r="H5670" t="s">
        <v>13553</v>
      </c>
    </row>
    <row r="5671" spans="1:8" x14ac:dyDescent="0.15">
      <c r="A5671">
        <v>5700</v>
      </c>
      <c r="B5671" t="s">
        <v>6087</v>
      </c>
      <c r="C5671" t="s">
        <v>9713</v>
      </c>
      <c r="D5671" t="s">
        <v>381</v>
      </c>
      <c r="E5671" s="2" t="s">
        <v>7855</v>
      </c>
      <c r="F5671" t="s">
        <v>13907</v>
      </c>
      <c r="G5671" s="2" t="s">
        <v>7254</v>
      </c>
      <c r="H5671" t="s">
        <v>13553</v>
      </c>
    </row>
    <row r="5672" spans="1:8" x14ac:dyDescent="0.15">
      <c r="A5672">
        <v>5701</v>
      </c>
      <c r="B5672" t="s">
        <v>6088</v>
      </c>
      <c r="C5672" t="s">
        <v>13411</v>
      </c>
      <c r="D5672" t="s">
        <v>381</v>
      </c>
      <c r="E5672" s="2" t="s">
        <v>7855</v>
      </c>
      <c r="F5672" t="s">
        <v>13910</v>
      </c>
      <c r="G5672" s="2" t="s">
        <v>7789</v>
      </c>
      <c r="H5672" t="s">
        <v>13553</v>
      </c>
    </row>
    <row r="5673" spans="1:8" x14ac:dyDescent="0.15">
      <c r="A5673">
        <v>5702</v>
      </c>
      <c r="B5673" t="s">
        <v>6089</v>
      </c>
      <c r="C5673" t="s">
        <v>13412</v>
      </c>
      <c r="D5673" t="s">
        <v>381</v>
      </c>
      <c r="E5673" s="2" t="s">
        <v>7855</v>
      </c>
      <c r="F5673" t="s">
        <v>13907</v>
      </c>
      <c r="G5673" s="2" t="s">
        <v>7384</v>
      </c>
      <c r="H5673" t="s">
        <v>13553</v>
      </c>
    </row>
    <row r="5674" spans="1:8" x14ac:dyDescent="0.15">
      <c r="A5674">
        <v>5703</v>
      </c>
      <c r="B5674" t="s">
        <v>6090</v>
      </c>
      <c r="C5674" t="s">
        <v>13413</v>
      </c>
      <c r="D5674" t="s">
        <v>337</v>
      </c>
      <c r="E5674" s="2" t="s">
        <v>7855</v>
      </c>
      <c r="F5674" t="s">
        <v>13945</v>
      </c>
      <c r="G5674" s="2" t="s">
        <v>6942</v>
      </c>
      <c r="H5674" t="s">
        <v>13553</v>
      </c>
    </row>
    <row r="5675" spans="1:8" x14ac:dyDescent="0.15">
      <c r="A5675">
        <v>5704</v>
      </c>
      <c r="B5675" t="s">
        <v>6091</v>
      </c>
      <c r="C5675" t="s">
        <v>13414</v>
      </c>
      <c r="D5675" t="s">
        <v>393</v>
      </c>
      <c r="E5675" s="2" t="s">
        <v>231</v>
      </c>
      <c r="F5675" t="s">
        <v>13910</v>
      </c>
      <c r="G5675" s="2" t="s">
        <v>7616</v>
      </c>
      <c r="H5675" t="s">
        <v>13553</v>
      </c>
    </row>
    <row r="5676" spans="1:8" x14ac:dyDescent="0.15">
      <c r="A5676">
        <v>5705</v>
      </c>
      <c r="B5676" t="s">
        <v>6092</v>
      </c>
      <c r="C5676" t="s">
        <v>13415</v>
      </c>
      <c r="D5676" t="s">
        <v>393</v>
      </c>
      <c r="E5676" s="2" t="s">
        <v>230</v>
      </c>
      <c r="F5676" t="s">
        <v>13917</v>
      </c>
      <c r="G5676" s="2" t="s">
        <v>6282</v>
      </c>
      <c r="H5676" t="s">
        <v>13553</v>
      </c>
    </row>
    <row r="5677" spans="1:8" x14ac:dyDescent="0.15">
      <c r="A5677">
        <v>5706</v>
      </c>
      <c r="B5677" t="s">
        <v>6093</v>
      </c>
      <c r="C5677" t="s">
        <v>13416</v>
      </c>
      <c r="D5677" t="s">
        <v>2126</v>
      </c>
      <c r="E5677" s="2" t="s">
        <v>7855</v>
      </c>
      <c r="F5677" t="s">
        <v>13949</v>
      </c>
      <c r="G5677" s="2" t="s">
        <v>7843</v>
      </c>
      <c r="H5677" t="s">
        <v>13553</v>
      </c>
    </row>
    <row r="5678" spans="1:8" x14ac:dyDescent="0.15">
      <c r="A5678">
        <v>5707</v>
      </c>
      <c r="B5678" t="s">
        <v>6094</v>
      </c>
      <c r="C5678" t="s">
        <v>13417</v>
      </c>
      <c r="D5678" t="s">
        <v>308</v>
      </c>
      <c r="E5678" s="2" t="s">
        <v>7855</v>
      </c>
      <c r="F5678" t="s">
        <v>13942</v>
      </c>
      <c r="G5678" s="2" t="s">
        <v>7530</v>
      </c>
      <c r="H5678" t="s">
        <v>13553</v>
      </c>
    </row>
    <row r="5679" spans="1:8" x14ac:dyDescent="0.15">
      <c r="A5679">
        <v>5708</v>
      </c>
      <c r="B5679" t="s">
        <v>6095</v>
      </c>
      <c r="C5679" t="s">
        <v>13418</v>
      </c>
      <c r="D5679" t="s">
        <v>308</v>
      </c>
      <c r="E5679" s="2" t="s">
        <v>7855</v>
      </c>
      <c r="F5679" t="s">
        <v>13920</v>
      </c>
      <c r="G5679" s="2" t="s">
        <v>6980</v>
      </c>
      <c r="H5679" t="s">
        <v>13553</v>
      </c>
    </row>
    <row r="5680" spans="1:8" x14ac:dyDescent="0.15">
      <c r="A5680">
        <v>5709</v>
      </c>
      <c r="B5680" t="s">
        <v>6096</v>
      </c>
      <c r="C5680" t="s">
        <v>13419</v>
      </c>
      <c r="D5680" t="s">
        <v>308</v>
      </c>
      <c r="E5680" s="2" t="s">
        <v>7855</v>
      </c>
      <c r="F5680" t="s">
        <v>13910</v>
      </c>
      <c r="G5680" s="2" t="s">
        <v>6750</v>
      </c>
      <c r="H5680" t="s">
        <v>13553</v>
      </c>
    </row>
    <row r="5681" spans="1:8" x14ac:dyDescent="0.15">
      <c r="A5681">
        <v>5710</v>
      </c>
      <c r="B5681" t="s">
        <v>6097</v>
      </c>
      <c r="C5681" t="s">
        <v>13420</v>
      </c>
      <c r="D5681" t="s">
        <v>325</v>
      </c>
      <c r="E5681" s="2" t="s">
        <v>7855</v>
      </c>
      <c r="F5681" t="s">
        <v>13944</v>
      </c>
      <c r="G5681" s="2" t="s">
        <v>7535</v>
      </c>
      <c r="H5681" t="s">
        <v>13553</v>
      </c>
    </row>
    <row r="5682" spans="1:8" x14ac:dyDescent="0.15">
      <c r="A5682">
        <v>5711</v>
      </c>
      <c r="B5682" t="s">
        <v>6098</v>
      </c>
      <c r="C5682" t="s">
        <v>13421</v>
      </c>
      <c r="D5682" t="s">
        <v>325</v>
      </c>
      <c r="E5682" s="2" t="s">
        <v>7855</v>
      </c>
      <c r="F5682" t="s">
        <v>13909</v>
      </c>
      <c r="G5682" s="2" t="s">
        <v>6985</v>
      </c>
      <c r="H5682" t="s">
        <v>13553</v>
      </c>
    </row>
    <row r="5683" spans="1:8" x14ac:dyDescent="0.15">
      <c r="A5683">
        <v>5712</v>
      </c>
      <c r="B5683" t="s">
        <v>6099</v>
      </c>
      <c r="C5683" t="s">
        <v>13422</v>
      </c>
      <c r="D5683" t="s">
        <v>325</v>
      </c>
      <c r="E5683" s="2" t="s">
        <v>7855</v>
      </c>
      <c r="F5683" t="s">
        <v>13934</v>
      </c>
      <c r="G5683" s="2" t="s">
        <v>7564</v>
      </c>
      <c r="H5683" t="s">
        <v>13553</v>
      </c>
    </row>
    <row r="5684" spans="1:8" x14ac:dyDescent="0.15">
      <c r="A5684">
        <v>5713</v>
      </c>
      <c r="B5684" t="s">
        <v>6100</v>
      </c>
      <c r="C5684" t="s">
        <v>13423</v>
      </c>
      <c r="D5684" t="s">
        <v>325</v>
      </c>
      <c r="E5684" s="2" t="s">
        <v>7855</v>
      </c>
      <c r="F5684" t="s">
        <v>13931</v>
      </c>
      <c r="G5684" s="2" t="s">
        <v>6991</v>
      </c>
      <c r="H5684" t="s">
        <v>13553</v>
      </c>
    </row>
    <row r="5685" spans="1:8" x14ac:dyDescent="0.15">
      <c r="A5685">
        <v>5714</v>
      </c>
      <c r="B5685" t="s">
        <v>6101</v>
      </c>
      <c r="C5685" t="s">
        <v>13424</v>
      </c>
      <c r="D5685" t="s">
        <v>325</v>
      </c>
      <c r="E5685" s="2" t="s">
        <v>7855</v>
      </c>
      <c r="F5685" t="s">
        <v>13942</v>
      </c>
      <c r="G5685" s="2" t="s">
        <v>6454</v>
      </c>
      <c r="H5685" t="s">
        <v>13553</v>
      </c>
    </row>
    <row r="5686" spans="1:8" x14ac:dyDescent="0.15">
      <c r="A5686">
        <v>5715</v>
      </c>
      <c r="B5686" t="s">
        <v>6102</v>
      </c>
      <c r="C5686" t="s">
        <v>13425</v>
      </c>
      <c r="D5686" t="s">
        <v>325</v>
      </c>
      <c r="E5686" s="2" t="s">
        <v>7855</v>
      </c>
      <c r="F5686" t="s">
        <v>13924</v>
      </c>
      <c r="G5686" s="2" t="s">
        <v>6521</v>
      </c>
      <c r="H5686" t="s">
        <v>13553</v>
      </c>
    </row>
    <row r="5687" spans="1:8" x14ac:dyDescent="0.15">
      <c r="A5687">
        <v>5716</v>
      </c>
      <c r="B5687" t="s">
        <v>6103</v>
      </c>
      <c r="C5687" t="s">
        <v>13426</v>
      </c>
      <c r="D5687" t="s">
        <v>325</v>
      </c>
      <c r="E5687" s="2" t="s">
        <v>7855</v>
      </c>
      <c r="F5687" t="s">
        <v>13907</v>
      </c>
      <c r="G5687" s="2" t="s">
        <v>7254</v>
      </c>
      <c r="H5687" t="s">
        <v>13553</v>
      </c>
    </row>
    <row r="5688" spans="1:8" x14ac:dyDescent="0.15">
      <c r="A5688">
        <v>5717</v>
      </c>
      <c r="B5688" t="s">
        <v>6104</v>
      </c>
      <c r="C5688" t="s">
        <v>13427</v>
      </c>
      <c r="D5688" t="s">
        <v>325</v>
      </c>
      <c r="E5688" s="2" t="s">
        <v>7855</v>
      </c>
      <c r="F5688" t="s">
        <v>13942</v>
      </c>
      <c r="G5688" s="2" t="s">
        <v>7447</v>
      </c>
      <c r="H5688" t="s">
        <v>13553</v>
      </c>
    </row>
    <row r="5689" spans="1:8" x14ac:dyDescent="0.15">
      <c r="A5689">
        <v>5718</v>
      </c>
      <c r="B5689" t="s">
        <v>6105</v>
      </c>
      <c r="C5689" t="s">
        <v>8119</v>
      </c>
      <c r="D5689" t="s">
        <v>325</v>
      </c>
      <c r="E5689" s="2" t="s">
        <v>7855</v>
      </c>
      <c r="F5689" t="s">
        <v>13917</v>
      </c>
      <c r="G5689" s="2" t="s">
        <v>7712</v>
      </c>
      <c r="H5689" t="s">
        <v>13553</v>
      </c>
    </row>
    <row r="5690" spans="1:8" x14ac:dyDescent="0.15">
      <c r="A5690">
        <v>5719</v>
      </c>
      <c r="B5690" t="s">
        <v>6106</v>
      </c>
      <c r="C5690" t="s">
        <v>13428</v>
      </c>
      <c r="D5690" t="s">
        <v>325</v>
      </c>
      <c r="E5690" s="2" t="s">
        <v>7855</v>
      </c>
      <c r="F5690" t="s">
        <v>13909</v>
      </c>
      <c r="G5690" s="2" t="s">
        <v>6454</v>
      </c>
      <c r="H5690" t="s">
        <v>13553</v>
      </c>
    </row>
    <row r="5691" spans="1:8" x14ac:dyDescent="0.15">
      <c r="A5691">
        <v>5720</v>
      </c>
      <c r="B5691" t="s">
        <v>6107</v>
      </c>
      <c r="C5691" t="s">
        <v>13429</v>
      </c>
      <c r="D5691" t="s">
        <v>325</v>
      </c>
      <c r="E5691" s="2" t="s">
        <v>7855</v>
      </c>
      <c r="F5691" t="s">
        <v>13910</v>
      </c>
      <c r="G5691" s="2" t="s">
        <v>6439</v>
      </c>
      <c r="H5691" t="s">
        <v>13553</v>
      </c>
    </row>
    <row r="5692" spans="1:8" x14ac:dyDescent="0.15">
      <c r="A5692">
        <v>5721</v>
      </c>
      <c r="B5692" t="s">
        <v>6108</v>
      </c>
      <c r="C5692" t="s">
        <v>13430</v>
      </c>
      <c r="D5692" t="s">
        <v>325</v>
      </c>
      <c r="E5692" s="2" t="s">
        <v>7855</v>
      </c>
      <c r="F5692" t="s">
        <v>13917</v>
      </c>
      <c r="G5692" s="2" t="s">
        <v>7251</v>
      </c>
      <c r="H5692" t="s">
        <v>13553</v>
      </c>
    </row>
    <row r="5693" spans="1:8" x14ac:dyDescent="0.15">
      <c r="A5693">
        <v>5722</v>
      </c>
      <c r="B5693" t="s">
        <v>6109</v>
      </c>
      <c r="C5693" t="s">
        <v>13431</v>
      </c>
      <c r="D5693" t="s">
        <v>325</v>
      </c>
      <c r="E5693" s="2" t="s">
        <v>7855</v>
      </c>
      <c r="F5693" t="s">
        <v>13917</v>
      </c>
      <c r="G5693" s="2" t="s">
        <v>7415</v>
      </c>
      <c r="H5693" t="s">
        <v>13553</v>
      </c>
    </row>
    <row r="5694" spans="1:8" x14ac:dyDescent="0.15">
      <c r="A5694">
        <v>5723</v>
      </c>
      <c r="B5694" t="s">
        <v>6110</v>
      </c>
      <c r="C5694" t="s">
        <v>13432</v>
      </c>
      <c r="D5694" t="s">
        <v>325</v>
      </c>
      <c r="E5694" s="2" t="s">
        <v>7855</v>
      </c>
      <c r="F5694" t="s">
        <v>13917</v>
      </c>
      <c r="G5694" s="2" t="s">
        <v>6998</v>
      </c>
      <c r="H5694" t="s">
        <v>13553</v>
      </c>
    </row>
    <row r="5695" spans="1:8" x14ac:dyDescent="0.15">
      <c r="A5695">
        <v>5724</v>
      </c>
      <c r="B5695" t="s">
        <v>6111</v>
      </c>
      <c r="C5695" t="s">
        <v>13433</v>
      </c>
      <c r="D5695" t="s">
        <v>325</v>
      </c>
      <c r="E5695" s="2" t="s">
        <v>7855</v>
      </c>
      <c r="F5695" t="s">
        <v>13917</v>
      </c>
      <c r="G5695" s="2" t="s">
        <v>6367</v>
      </c>
      <c r="H5695" t="s">
        <v>13553</v>
      </c>
    </row>
    <row r="5696" spans="1:8" x14ac:dyDescent="0.15">
      <c r="A5696">
        <v>5725</v>
      </c>
      <c r="B5696" t="s">
        <v>6112</v>
      </c>
      <c r="C5696" t="s">
        <v>13434</v>
      </c>
      <c r="D5696" t="s">
        <v>325</v>
      </c>
      <c r="E5696" s="2" t="s">
        <v>7855</v>
      </c>
      <c r="F5696" t="s">
        <v>13910</v>
      </c>
      <c r="G5696" s="2" t="s">
        <v>6457</v>
      </c>
      <c r="H5696" t="s">
        <v>13553</v>
      </c>
    </row>
    <row r="5697" spans="1:8" x14ac:dyDescent="0.15">
      <c r="A5697">
        <v>5726</v>
      </c>
      <c r="B5697" t="s">
        <v>2834</v>
      </c>
      <c r="C5697" t="s">
        <v>13435</v>
      </c>
      <c r="D5697" t="s">
        <v>321</v>
      </c>
      <c r="E5697" s="2" t="s">
        <v>231</v>
      </c>
      <c r="F5697" t="s">
        <v>13917</v>
      </c>
      <c r="G5697" s="2" t="s">
        <v>6858</v>
      </c>
      <c r="H5697" t="s">
        <v>13553</v>
      </c>
    </row>
    <row r="5698" spans="1:8" x14ac:dyDescent="0.15">
      <c r="A5698">
        <v>5727</v>
      </c>
      <c r="B5698" t="s">
        <v>3893</v>
      </c>
      <c r="C5698" t="s">
        <v>13436</v>
      </c>
      <c r="D5698" t="s">
        <v>420</v>
      </c>
      <c r="E5698" s="2" t="s">
        <v>231</v>
      </c>
      <c r="F5698" t="s">
        <v>13910</v>
      </c>
      <c r="G5698" s="2" t="s">
        <v>7142</v>
      </c>
      <c r="H5698" t="s">
        <v>13553</v>
      </c>
    </row>
    <row r="5699" spans="1:8" x14ac:dyDescent="0.15">
      <c r="A5699">
        <v>5728</v>
      </c>
      <c r="B5699" t="s">
        <v>6113</v>
      </c>
      <c r="C5699" t="s">
        <v>13437</v>
      </c>
      <c r="D5699" t="s">
        <v>378</v>
      </c>
      <c r="E5699" s="2" t="s">
        <v>7855</v>
      </c>
      <c r="F5699" t="s">
        <v>13906</v>
      </c>
      <c r="G5699" s="2" t="s">
        <v>6598</v>
      </c>
      <c r="H5699" t="s">
        <v>13553</v>
      </c>
    </row>
    <row r="5700" spans="1:8" x14ac:dyDescent="0.15">
      <c r="A5700">
        <v>5729</v>
      </c>
      <c r="B5700" t="s">
        <v>6114</v>
      </c>
      <c r="C5700" t="s">
        <v>13438</v>
      </c>
      <c r="D5700" t="s">
        <v>378</v>
      </c>
      <c r="E5700" s="2" t="s">
        <v>7855</v>
      </c>
      <c r="F5700" t="s">
        <v>13907</v>
      </c>
      <c r="G5700" s="2" t="s">
        <v>7830</v>
      </c>
      <c r="H5700" t="s">
        <v>13553</v>
      </c>
    </row>
    <row r="5701" spans="1:8" x14ac:dyDescent="0.15">
      <c r="A5701">
        <v>5730</v>
      </c>
      <c r="B5701" t="s">
        <v>6115</v>
      </c>
      <c r="C5701" t="s">
        <v>13439</v>
      </c>
      <c r="D5701" t="s">
        <v>378</v>
      </c>
      <c r="E5701" s="2" t="s">
        <v>7855</v>
      </c>
      <c r="F5701" t="s">
        <v>13910</v>
      </c>
      <c r="G5701" s="2" t="s">
        <v>6941</v>
      </c>
      <c r="H5701" t="s">
        <v>13553</v>
      </c>
    </row>
    <row r="5702" spans="1:8" x14ac:dyDescent="0.15">
      <c r="A5702">
        <v>5731</v>
      </c>
      <c r="B5702" t="s">
        <v>6116</v>
      </c>
      <c r="C5702" t="s">
        <v>13440</v>
      </c>
      <c r="D5702" t="s">
        <v>378</v>
      </c>
      <c r="E5702" s="2" t="s">
        <v>7855</v>
      </c>
      <c r="F5702" t="s">
        <v>13907</v>
      </c>
      <c r="G5702" s="2" t="s">
        <v>7440</v>
      </c>
      <c r="H5702" t="s">
        <v>13553</v>
      </c>
    </row>
    <row r="5703" spans="1:8" x14ac:dyDescent="0.15">
      <c r="A5703">
        <v>5732</v>
      </c>
      <c r="B5703" t="s">
        <v>6117</v>
      </c>
      <c r="C5703" t="s">
        <v>13441</v>
      </c>
      <c r="D5703" t="s">
        <v>378</v>
      </c>
      <c r="E5703" s="2" t="s">
        <v>7855</v>
      </c>
      <c r="F5703" t="s">
        <v>13917</v>
      </c>
      <c r="G5703" s="2" t="s">
        <v>6940</v>
      </c>
      <c r="H5703" t="s">
        <v>13553</v>
      </c>
    </row>
    <row r="5704" spans="1:8" x14ac:dyDescent="0.15">
      <c r="A5704">
        <v>5733</v>
      </c>
      <c r="B5704" t="s">
        <v>6118</v>
      </c>
      <c r="C5704" t="s">
        <v>13442</v>
      </c>
      <c r="D5704" t="s">
        <v>378</v>
      </c>
      <c r="E5704" s="2" t="s">
        <v>7855</v>
      </c>
      <c r="F5704" t="s">
        <v>13907</v>
      </c>
      <c r="G5704" s="2" t="s">
        <v>6456</v>
      </c>
      <c r="H5704" t="s">
        <v>13553</v>
      </c>
    </row>
    <row r="5705" spans="1:8" x14ac:dyDescent="0.15">
      <c r="A5705">
        <v>5734</v>
      </c>
      <c r="B5705" t="s">
        <v>6119</v>
      </c>
      <c r="C5705" t="s">
        <v>13443</v>
      </c>
      <c r="D5705" t="s">
        <v>311</v>
      </c>
      <c r="E5705" s="2" t="s">
        <v>7855</v>
      </c>
      <c r="F5705" t="s">
        <v>13933</v>
      </c>
      <c r="G5705" s="2" t="s">
        <v>6355</v>
      </c>
      <c r="H5705" t="s">
        <v>13553</v>
      </c>
    </row>
    <row r="5706" spans="1:8" x14ac:dyDescent="0.15">
      <c r="A5706">
        <v>5735</v>
      </c>
      <c r="B5706" t="s">
        <v>6120</v>
      </c>
      <c r="C5706" t="s">
        <v>13444</v>
      </c>
      <c r="D5706" t="s">
        <v>311</v>
      </c>
      <c r="E5706" s="2" t="s">
        <v>7855</v>
      </c>
      <c r="F5706" t="s">
        <v>13942</v>
      </c>
      <c r="G5706" s="2" t="s">
        <v>7454</v>
      </c>
      <c r="H5706" t="s">
        <v>13553</v>
      </c>
    </row>
    <row r="5707" spans="1:8" x14ac:dyDescent="0.15">
      <c r="A5707">
        <v>5736</v>
      </c>
      <c r="B5707" t="s">
        <v>6121</v>
      </c>
      <c r="C5707" t="s">
        <v>13445</v>
      </c>
      <c r="D5707" t="s">
        <v>311</v>
      </c>
      <c r="E5707" s="2" t="s">
        <v>7855</v>
      </c>
      <c r="F5707" t="s">
        <v>13937</v>
      </c>
      <c r="G5707" s="2" t="s">
        <v>6790</v>
      </c>
      <c r="H5707" t="s">
        <v>13553</v>
      </c>
    </row>
    <row r="5708" spans="1:8" x14ac:dyDescent="0.15">
      <c r="A5708">
        <v>5737</v>
      </c>
      <c r="B5708" t="s">
        <v>6122</v>
      </c>
      <c r="C5708" t="s">
        <v>13446</v>
      </c>
      <c r="D5708" t="s">
        <v>311</v>
      </c>
      <c r="E5708" s="2" t="s">
        <v>7855</v>
      </c>
      <c r="F5708" t="s">
        <v>13910</v>
      </c>
      <c r="G5708" s="2" t="s">
        <v>6365</v>
      </c>
      <c r="H5708" t="s">
        <v>13553</v>
      </c>
    </row>
    <row r="5709" spans="1:8" x14ac:dyDescent="0.15">
      <c r="A5709">
        <v>5738</v>
      </c>
      <c r="B5709" t="s">
        <v>6123</v>
      </c>
      <c r="C5709" t="s">
        <v>13447</v>
      </c>
      <c r="D5709" t="s">
        <v>311</v>
      </c>
      <c r="E5709" s="2" t="s">
        <v>7855</v>
      </c>
      <c r="F5709" t="s">
        <v>13910</v>
      </c>
      <c r="G5709" s="2" t="s">
        <v>6604</v>
      </c>
      <c r="H5709" t="s">
        <v>13553</v>
      </c>
    </row>
    <row r="5710" spans="1:8" x14ac:dyDescent="0.15">
      <c r="A5710">
        <v>5739</v>
      </c>
      <c r="B5710" t="s">
        <v>6124</v>
      </c>
      <c r="C5710" t="s">
        <v>13448</v>
      </c>
      <c r="D5710" t="s">
        <v>311</v>
      </c>
      <c r="E5710" s="2" t="s">
        <v>7855</v>
      </c>
      <c r="F5710" t="s">
        <v>13910</v>
      </c>
      <c r="G5710" s="2" t="s">
        <v>7236</v>
      </c>
      <c r="H5710" t="s">
        <v>13553</v>
      </c>
    </row>
    <row r="5711" spans="1:8" x14ac:dyDescent="0.15">
      <c r="A5711">
        <v>5740</v>
      </c>
      <c r="B5711" t="s">
        <v>6125</v>
      </c>
      <c r="C5711" t="s">
        <v>13449</v>
      </c>
      <c r="D5711" t="s">
        <v>311</v>
      </c>
      <c r="E5711" s="2" t="s">
        <v>7855</v>
      </c>
      <c r="F5711" t="s">
        <v>13942</v>
      </c>
      <c r="G5711" s="2" t="s">
        <v>7535</v>
      </c>
      <c r="H5711" t="s">
        <v>13553</v>
      </c>
    </row>
    <row r="5712" spans="1:8" x14ac:dyDescent="0.15">
      <c r="A5712">
        <v>5741</v>
      </c>
      <c r="B5712" t="s">
        <v>6126</v>
      </c>
      <c r="C5712" t="s">
        <v>13450</v>
      </c>
      <c r="D5712" t="s">
        <v>311</v>
      </c>
      <c r="E5712" s="2" t="s">
        <v>7855</v>
      </c>
      <c r="F5712" t="s">
        <v>13906</v>
      </c>
      <c r="G5712" s="2" t="s">
        <v>6837</v>
      </c>
      <c r="H5712" t="s">
        <v>13553</v>
      </c>
    </row>
    <row r="5713" spans="1:8" x14ac:dyDescent="0.15">
      <c r="A5713">
        <v>5742</v>
      </c>
      <c r="B5713" t="s">
        <v>2279</v>
      </c>
      <c r="C5713" t="s">
        <v>13451</v>
      </c>
      <c r="D5713" t="s">
        <v>311</v>
      </c>
      <c r="E5713" s="2" t="s">
        <v>231</v>
      </c>
      <c r="F5713" t="s">
        <v>13931</v>
      </c>
      <c r="G5713" s="2" t="s">
        <v>6724</v>
      </c>
      <c r="H5713" t="s">
        <v>13553</v>
      </c>
    </row>
    <row r="5714" spans="1:8" x14ac:dyDescent="0.15">
      <c r="A5714">
        <v>5743</v>
      </c>
      <c r="B5714" t="s">
        <v>6127</v>
      </c>
      <c r="C5714" t="s">
        <v>9468</v>
      </c>
      <c r="D5714" t="s">
        <v>311</v>
      </c>
      <c r="E5714" s="2" t="s">
        <v>232</v>
      </c>
      <c r="F5714" t="s">
        <v>13907</v>
      </c>
      <c r="G5714" s="2" t="s">
        <v>7106</v>
      </c>
      <c r="H5714" t="s">
        <v>13553</v>
      </c>
    </row>
    <row r="5715" spans="1:8" x14ac:dyDescent="0.15">
      <c r="A5715">
        <v>5744</v>
      </c>
      <c r="B5715" t="s">
        <v>2950</v>
      </c>
      <c r="C5715" t="s">
        <v>13452</v>
      </c>
      <c r="D5715" t="s">
        <v>311</v>
      </c>
      <c r="E5715" s="2" t="s">
        <v>232</v>
      </c>
      <c r="F5715" t="s">
        <v>13910</v>
      </c>
      <c r="G5715" s="2" t="s">
        <v>7201</v>
      </c>
      <c r="H5715" t="s">
        <v>13553</v>
      </c>
    </row>
    <row r="5716" spans="1:8" x14ac:dyDescent="0.15">
      <c r="A5716">
        <v>5745</v>
      </c>
      <c r="B5716" t="s">
        <v>3719</v>
      </c>
      <c r="C5716" t="s">
        <v>9450</v>
      </c>
      <c r="D5716" t="s">
        <v>311</v>
      </c>
      <c r="E5716" s="2" t="s">
        <v>230</v>
      </c>
      <c r="F5716" t="s">
        <v>13907</v>
      </c>
      <c r="G5716" s="2" t="s">
        <v>6814</v>
      </c>
      <c r="H5716" t="s">
        <v>13553</v>
      </c>
    </row>
    <row r="5717" spans="1:8" x14ac:dyDescent="0.15">
      <c r="A5717">
        <v>5746</v>
      </c>
      <c r="B5717" t="s">
        <v>3691</v>
      </c>
      <c r="C5717" t="s">
        <v>13453</v>
      </c>
      <c r="D5717" t="s">
        <v>311</v>
      </c>
      <c r="E5717" s="2" t="s">
        <v>230</v>
      </c>
      <c r="F5717" t="s">
        <v>13931</v>
      </c>
      <c r="G5717" s="2" t="s">
        <v>6963</v>
      </c>
      <c r="H5717" t="s">
        <v>13553</v>
      </c>
    </row>
    <row r="5718" spans="1:8" x14ac:dyDescent="0.15">
      <c r="A5718">
        <v>5747</v>
      </c>
      <c r="B5718" t="s">
        <v>4555</v>
      </c>
      <c r="C5718" t="s">
        <v>13454</v>
      </c>
      <c r="D5718" t="s">
        <v>311</v>
      </c>
      <c r="E5718" s="2" t="s">
        <v>232</v>
      </c>
      <c r="F5718" t="s">
        <v>13910</v>
      </c>
      <c r="G5718" s="2" t="s">
        <v>6379</v>
      </c>
      <c r="H5718" t="s">
        <v>13553</v>
      </c>
    </row>
    <row r="5719" spans="1:8" x14ac:dyDescent="0.15">
      <c r="A5719">
        <v>5748</v>
      </c>
      <c r="B5719" t="s">
        <v>6128</v>
      </c>
      <c r="C5719" t="s">
        <v>9398</v>
      </c>
      <c r="D5719" t="s">
        <v>311</v>
      </c>
      <c r="E5719" s="2" t="s">
        <v>231</v>
      </c>
      <c r="F5719" t="s">
        <v>13927</v>
      </c>
      <c r="G5719" s="2" t="s">
        <v>7179</v>
      </c>
      <c r="H5719" t="s">
        <v>13553</v>
      </c>
    </row>
    <row r="5720" spans="1:8" x14ac:dyDescent="0.15">
      <c r="A5720">
        <v>5749</v>
      </c>
      <c r="B5720" t="s">
        <v>3724</v>
      </c>
      <c r="C5720" t="s">
        <v>13455</v>
      </c>
      <c r="D5720" t="s">
        <v>311</v>
      </c>
      <c r="E5720" s="2" t="s">
        <v>230</v>
      </c>
      <c r="F5720" t="s">
        <v>13907</v>
      </c>
      <c r="G5720" s="2" t="s">
        <v>7054</v>
      </c>
      <c r="H5720" t="s">
        <v>13553</v>
      </c>
    </row>
    <row r="5721" spans="1:8" x14ac:dyDescent="0.15">
      <c r="A5721">
        <v>5750</v>
      </c>
      <c r="B5721" t="s">
        <v>4562</v>
      </c>
      <c r="C5721" t="s">
        <v>13456</v>
      </c>
      <c r="D5721" t="s">
        <v>311</v>
      </c>
      <c r="E5721" s="2" t="s">
        <v>231</v>
      </c>
      <c r="F5721" t="s">
        <v>13909</v>
      </c>
      <c r="G5721" s="2" t="s">
        <v>6825</v>
      </c>
      <c r="H5721" t="s">
        <v>13553</v>
      </c>
    </row>
    <row r="5722" spans="1:8" x14ac:dyDescent="0.15">
      <c r="A5722">
        <v>5751</v>
      </c>
      <c r="B5722" t="s">
        <v>6129</v>
      </c>
      <c r="C5722" t="s">
        <v>13457</v>
      </c>
      <c r="D5722" t="s">
        <v>311</v>
      </c>
      <c r="E5722" s="2" t="s">
        <v>231</v>
      </c>
      <c r="F5722" t="s">
        <v>13912</v>
      </c>
      <c r="G5722" s="2" t="s">
        <v>6680</v>
      </c>
      <c r="H5722" t="s">
        <v>13553</v>
      </c>
    </row>
    <row r="5723" spans="1:8" x14ac:dyDescent="0.15">
      <c r="A5723">
        <v>5752</v>
      </c>
      <c r="B5723" t="s">
        <v>6130</v>
      </c>
      <c r="C5723" t="s">
        <v>13458</v>
      </c>
      <c r="D5723" t="s">
        <v>311</v>
      </c>
      <c r="E5723" s="2" t="s">
        <v>7855</v>
      </c>
      <c r="F5723" t="s">
        <v>13933</v>
      </c>
      <c r="G5723" s="2" t="s">
        <v>6837</v>
      </c>
      <c r="H5723" t="s">
        <v>13553</v>
      </c>
    </row>
    <row r="5724" spans="1:8" x14ac:dyDescent="0.15">
      <c r="A5724">
        <v>5753</v>
      </c>
      <c r="B5724" t="s">
        <v>6131</v>
      </c>
      <c r="C5724" t="s">
        <v>13459</v>
      </c>
      <c r="D5724" t="s">
        <v>382</v>
      </c>
      <c r="E5724" s="2" t="s">
        <v>7855</v>
      </c>
      <c r="F5724" t="s">
        <v>13922</v>
      </c>
      <c r="G5724" s="2" t="s">
        <v>7844</v>
      </c>
      <c r="H5724" t="s">
        <v>13553</v>
      </c>
    </row>
    <row r="5725" spans="1:8" x14ac:dyDescent="0.15">
      <c r="A5725">
        <v>5754</v>
      </c>
      <c r="B5725" t="s">
        <v>6132</v>
      </c>
      <c r="C5725" t="s">
        <v>13460</v>
      </c>
      <c r="D5725" t="s">
        <v>382</v>
      </c>
      <c r="E5725" s="2" t="s">
        <v>7855</v>
      </c>
      <c r="F5725" t="s">
        <v>13907</v>
      </c>
      <c r="G5725" s="2" t="s">
        <v>6781</v>
      </c>
      <c r="H5725" t="s">
        <v>13553</v>
      </c>
    </row>
    <row r="5726" spans="1:8" x14ac:dyDescent="0.15">
      <c r="A5726">
        <v>5755</v>
      </c>
      <c r="B5726" t="s">
        <v>6133</v>
      </c>
      <c r="C5726" t="s">
        <v>13461</v>
      </c>
      <c r="D5726" t="s">
        <v>400</v>
      </c>
      <c r="E5726" s="2" t="s">
        <v>7855</v>
      </c>
      <c r="F5726" t="s">
        <v>13910</v>
      </c>
      <c r="G5726" s="2" t="s">
        <v>6761</v>
      </c>
      <c r="H5726" t="s">
        <v>13553</v>
      </c>
    </row>
    <row r="5727" spans="1:8" x14ac:dyDescent="0.15">
      <c r="A5727">
        <v>5756</v>
      </c>
      <c r="B5727" t="s">
        <v>6134</v>
      </c>
      <c r="C5727" t="s">
        <v>13462</v>
      </c>
      <c r="D5727" t="s">
        <v>399</v>
      </c>
      <c r="E5727" s="2" t="s">
        <v>7855</v>
      </c>
      <c r="F5727" t="s">
        <v>13949</v>
      </c>
      <c r="G5727" s="2" t="s">
        <v>7845</v>
      </c>
      <c r="H5727" t="s">
        <v>13553</v>
      </c>
    </row>
    <row r="5728" spans="1:8" x14ac:dyDescent="0.15">
      <c r="A5728">
        <v>5757</v>
      </c>
      <c r="B5728" t="s">
        <v>6135</v>
      </c>
      <c r="C5728" t="s">
        <v>13463</v>
      </c>
      <c r="D5728" t="s">
        <v>399</v>
      </c>
      <c r="E5728" s="2" t="s">
        <v>7855</v>
      </c>
      <c r="F5728" t="s">
        <v>13949</v>
      </c>
      <c r="G5728" s="2" t="s">
        <v>7560</v>
      </c>
      <c r="H5728" t="s">
        <v>13553</v>
      </c>
    </row>
    <row r="5729" spans="1:8" x14ac:dyDescent="0.15">
      <c r="A5729">
        <v>5758</v>
      </c>
      <c r="B5729" t="s">
        <v>6136</v>
      </c>
      <c r="C5729" t="s">
        <v>13464</v>
      </c>
      <c r="D5729" t="s">
        <v>399</v>
      </c>
      <c r="E5729" s="2" t="s">
        <v>7855</v>
      </c>
      <c r="F5729" t="s">
        <v>13949</v>
      </c>
      <c r="G5729" s="2" t="s">
        <v>6316</v>
      </c>
      <c r="H5729" t="s">
        <v>13553</v>
      </c>
    </row>
    <row r="5730" spans="1:8" x14ac:dyDescent="0.15">
      <c r="A5730">
        <v>5759</v>
      </c>
      <c r="B5730" t="s">
        <v>6137</v>
      </c>
      <c r="C5730" t="s">
        <v>13465</v>
      </c>
      <c r="D5730" t="s">
        <v>399</v>
      </c>
      <c r="E5730" s="2" t="s">
        <v>7855</v>
      </c>
      <c r="F5730" t="s">
        <v>13949</v>
      </c>
      <c r="G5730" s="2" t="s">
        <v>6418</v>
      </c>
      <c r="H5730" t="s">
        <v>13553</v>
      </c>
    </row>
    <row r="5731" spans="1:8" x14ac:dyDescent="0.15">
      <c r="A5731">
        <v>5760</v>
      </c>
      <c r="B5731" t="s">
        <v>6138</v>
      </c>
      <c r="C5731" t="s">
        <v>10802</v>
      </c>
      <c r="D5731" t="s">
        <v>406</v>
      </c>
      <c r="E5731" s="2" t="s">
        <v>230</v>
      </c>
      <c r="F5731" t="s">
        <v>13907</v>
      </c>
      <c r="G5731" s="2" t="s">
        <v>6729</v>
      </c>
      <c r="H5731" t="s">
        <v>13553</v>
      </c>
    </row>
    <row r="5732" spans="1:8" x14ac:dyDescent="0.15">
      <c r="A5732">
        <v>5761</v>
      </c>
      <c r="B5732" t="s">
        <v>6139</v>
      </c>
      <c r="C5732" t="s">
        <v>13466</v>
      </c>
      <c r="D5732" t="s">
        <v>381</v>
      </c>
      <c r="E5732" s="2" t="s">
        <v>7855</v>
      </c>
      <c r="F5732" t="s">
        <v>13915</v>
      </c>
      <c r="G5732" s="2" t="s">
        <v>7716</v>
      </c>
      <c r="H5732" t="s">
        <v>13553</v>
      </c>
    </row>
    <row r="5733" spans="1:8" x14ac:dyDescent="0.15">
      <c r="A5733">
        <v>5762</v>
      </c>
      <c r="B5733" t="s">
        <v>3573</v>
      </c>
      <c r="C5733" t="s">
        <v>13467</v>
      </c>
      <c r="D5733" t="s">
        <v>327</v>
      </c>
      <c r="E5733" s="2" t="s">
        <v>231</v>
      </c>
      <c r="F5733" t="s">
        <v>13914</v>
      </c>
      <c r="G5733" s="2" t="s">
        <v>7277</v>
      </c>
      <c r="H5733" t="s">
        <v>13553</v>
      </c>
    </row>
    <row r="5734" spans="1:8" x14ac:dyDescent="0.15">
      <c r="A5734">
        <v>5763</v>
      </c>
      <c r="B5734" t="s">
        <v>6140</v>
      </c>
      <c r="C5734" t="s">
        <v>13468</v>
      </c>
      <c r="D5734" t="s">
        <v>327</v>
      </c>
      <c r="E5734" s="2" t="s">
        <v>7855</v>
      </c>
      <c r="F5734" t="s">
        <v>13909</v>
      </c>
      <c r="G5734" s="2" t="s">
        <v>7520</v>
      </c>
      <c r="H5734" t="s">
        <v>13553</v>
      </c>
    </row>
    <row r="5735" spans="1:8" x14ac:dyDescent="0.15">
      <c r="A5735">
        <v>5764</v>
      </c>
      <c r="B5735" t="s">
        <v>6141</v>
      </c>
      <c r="C5735" t="s">
        <v>13469</v>
      </c>
      <c r="D5735" t="s">
        <v>327</v>
      </c>
      <c r="E5735" s="2" t="s">
        <v>7855</v>
      </c>
      <c r="F5735" t="s">
        <v>13937</v>
      </c>
      <c r="G5735" s="2" t="s">
        <v>7846</v>
      </c>
      <c r="H5735" t="s">
        <v>13553</v>
      </c>
    </row>
    <row r="5736" spans="1:8" x14ac:dyDescent="0.15">
      <c r="A5736">
        <v>5765</v>
      </c>
      <c r="B5736" t="s">
        <v>6142</v>
      </c>
      <c r="C5736" t="s">
        <v>13470</v>
      </c>
      <c r="D5736" t="s">
        <v>327</v>
      </c>
      <c r="E5736" s="2" t="s">
        <v>7855</v>
      </c>
      <c r="F5736" t="s">
        <v>13934</v>
      </c>
      <c r="G5736" s="2" t="s">
        <v>6980</v>
      </c>
      <c r="H5736" t="s">
        <v>13553</v>
      </c>
    </row>
    <row r="5737" spans="1:8" x14ac:dyDescent="0.15">
      <c r="A5737">
        <v>5767</v>
      </c>
      <c r="B5737" t="s">
        <v>6143</v>
      </c>
      <c r="C5737" t="s">
        <v>13471</v>
      </c>
      <c r="D5737" t="s">
        <v>327</v>
      </c>
      <c r="E5737" s="2" t="s">
        <v>7855</v>
      </c>
      <c r="F5737" t="s">
        <v>13909</v>
      </c>
      <c r="G5737" s="2" t="s">
        <v>7847</v>
      </c>
      <c r="H5737" t="s">
        <v>13553</v>
      </c>
    </row>
    <row r="5738" spans="1:8" x14ac:dyDescent="0.15">
      <c r="A5738" t="s">
        <v>6144</v>
      </c>
      <c r="B5738" t="s">
        <v>6145</v>
      </c>
      <c r="C5738" t="s">
        <v>13472</v>
      </c>
      <c r="D5738" t="s">
        <v>380</v>
      </c>
      <c r="E5738" s="2" t="s">
        <v>7855</v>
      </c>
      <c r="F5738" t="s">
        <v>13907</v>
      </c>
      <c r="G5738" s="2" t="s">
        <v>7096</v>
      </c>
      <c r="H5738" t="s">
        <v>13553</v>
      </c>
    </row>
    <row r="5739" spans="1:8" x14ac:dyDescent="0.15">
      <c r="A5739">
        <v>5769</v>
      </c>
      <c r="B5739" t="s">
        <v>6146</v>
      </c>
      <c r="C5739" t="s">
        <v>13473</v>
      </c>
      <c r="D5739" t="s">
        <v>380</v>
      </c>
      <c r="E5739" s="2" t="s">
        <v>7855</v>
      </c>
      <c r="F5739" t="s">
        <v>13907</v>
      </c>
      <c r="G5739" s="2" t="s">
        <v>7445</v>
      </c>
      <c r="H5739" t="s">
        <v>13553</v>
      </c>
    </row>
    <row r="5740" spans="1:8" x14ac:dyDescent="0.15">
      <c r="A5740">
        <v>5770</v>
      </c>
      <c r="B5740" t="s">
        <v>6147</v>
      </c>
      <c r="C5740" t="s">
        <v>13474</v>
      </c>
      <c r="D5740" t="s">
        <v>380</v>
      </c>
      <c r="E5740" s="2" t="s">
        <v>7855</v>
      </c>
      <c r="F5740" t="s">
        <v>13907</v>
      </c>
      <c r="G5740" s="2" t="s">
        <v>7387</v>
      </c>
      <c r="H5740" t="s">
        <v>13553</v>
      </c>
    </row>
    <row r="5741" spans="1:8" x14ac:dyDescent="0.15">
      <c r="A5741">
        <v>5771</v>
      </c>
      <c r="B5741" t="s">
        <v>6148</v>
      </c>
      <c r="C5741" t="s">
        <v>13475</v>
      </c>
      <c r="D5741" t="s">
        <v>341</v>
      </c>
      <c r="E5741" s="2" t="s">
        <v>7855</v>
      </c>
      <c r="F5741" t="s">
        <v>13927</v>
      </c>
      <c r="G5741" s="2" t="s">
        <v>7773</v>
      </c>
      <c r="H5741" t="s">
        <v>13553</v>
      </c>
    </row>
    <row r="5742" spans="1:8" x14ac:dyDescent="0.15">
      <c r="A5742">
        <v>5772</v>
      </c>
      <c r="B5742" t="s">
        <v>6149</v>
      </c>
      <c r="C5742" t="s">
        <v>13476</v>
      </c>
      <c r="D5742" t="s">
        <v>358</v>
      </c>
      <c r="E5742" s="2">
        <v>1</v>
      </c>
      <c r="F5742" t="s">
        <v>13909</v>
      </c>
      <c r="G5742" s="2" t="s">
        <v>7398</v>
      </c>
      <c r="H5742" t="s">
        <v>13553</v>
      </c>
    </row>
    <row r="5743" spans="1:8" x14ac:dyDescent="0.15">
      <c r="A5743">
        <v>5773</v>
      </c>
      <c r="B5743" t="s">
        <v>6150</v>
      </c>
      <c r="C5743" t="s">
        <v>13477</v>
      </c>
      <c r="D5743" t="s">
        <v>358</v>
      </c>
      <c r="E5743" s="2">
        <v>1</v>
      </c>
      <c r="F5743" t="s">
        <v>13909</v>
      </c>
      <c r="G5743" s="2" t="s">
        <v>7716</v>
      </c>
      <c r="H5743" t="s">
        <v>13553</v>
      </c>
    </row>
    <row r="5744" spans="1:8" x14ac:dyDescent="0.15">
      <c r="A5744">
        <v>5774</v>
      </c>
      <c r="B5744" t="s">
        <v>6151</v>
      </c>
      <c r="C5744" t="s">
        <v>13478</v>
      </c>
      <c r="D5744" t="s">
        <v>358</v>
      </c>
      <c r="E5744" s="2">
        <v>1</v>
      </c>
      <c r="F5744" t="s">
        <v>13909</v>
      </c>
      <c r="G5744" s="2" t="s">
        <v>7848</v>
      </c>
      <c r="H5744" t="s">
        <v>13553</v>
      </c>
    </row>
    <row r="5745" spans="1:8" x14ac:dyDescent="0.15">
      <c r="A5745">
        <v>5775</v>
      </c>
      <c r="B5745" t="s">
        <v>6152</v>
      </c>
      <c r="C5745" t="s">
        <v>13479</v>
      </c>
      <c r="D5745" t="s">
        <v>358</v>
      </c>
      <c r="E5745" s="2" t="s">
        <v>7855</v>
      </c>
      <c r="F5745" t="s">
        <v>13909</v>
      </c>
      <c r="G5745" s="2" t="s">
        <v>6362</v>
      </c>
      <c r="H5745" t="s">
        <v>13553</v>
      </c>
    </row>
    <row r="5746" spans="1:8" x14ac:dyDescent="0.15">
      <c r="A5746">
        <v>5776</v>
      </c>
      <c r="B5746" t="s">
        <v>6153</v>
      </c>
      <c r="C5746" t="s">
        <v>13480</v>
      </c>
      <c r="D5746" t="s">
        <v>358</v>
      </c>
      <c r="E5746" s="2" t="s">
        <v>7855</v>
      </c>
      <c r="F5746" t="s">
        <v>13909</v>
      </c>
      <c r="G5746" s="2" t="s">
        <v>7388</v>
      </c>
      <c r="H5746" t="s">
        <v>13553</v>
      </c>
    </row>
    <row r="5747" spans="1:8" x14ac:dyDescent="0.15">
      <c r="A5747">
        <v>5777</v>
      </c>
      <c r="B5747" t="s">
        <v>6154</v>
      </c>
      <c r="C5747" t="s">
        <v>13481</v>
      </c>
      <c r="D5747" t="s">
        <v>315</v>
      </c>
      <c r="E5747" s="2" t="s">
        <v>7855</v>
      </c>
      <c r="F5747" t="s">
        <v>13932</v>
      </c>
      <c r="G5747" s="2" t="s">
        <v>6605</v>
      </c>
      <c r="H5747" t="s">
        <v>13553</v>
      </c>
    </row>
    <row r="5748" spans="1:8" x14ac:dyDescent="0.15">
      <c r="A5748">
        <v>5778</v>
      </c>
      <c r="B5748" t="s">
        <v>6155</v>
      </c>
      <c r="C5748" t="s">
        <v>13482</v>
      </c>
      <c r="D5748" t="s">
        <v>315</v>
      </c>
      <c r="E5748" s="2" t="s">
        <v>7855</v>
      </c>
      <c r="F5748" t="s">
        <v>13945</v>
      </c>
      <c r="G5748" s="2" t="s">
        <v>7430</v>
      </c>
      <c r="H5748" t="s">
        <v>13553</v>
      </c>
    </row>
    <row r="5749" spans="1:8" x14ac:dyDescent="0.15">
      <c r="A5749">
        <v>5779</v>
      </c>
      <c r="B5749" t="s">
        <v>6156</v>
      </c>
      <c r="C5749" t="s">
        <v>13483</v>
      </c>
      <c r="D5749" t="s">
        <v>315</v>
      </c>
      <c r="E5749" s="2" t="s">
        <v>7855</v>
      </c>
      <c r="F5749" t="s">
        <v>13932</v>
      </c>
      <c r="G5749" s="2" t="s">
        <v>7849</v>
      </c>
      <c r="H5749" t="s">
        <v>13553</v>
      </c>
    </row>
    <row r="5750" spans="1:8" x14ac:dyDescent="0.15">
      <c r="A5750">
        <v>5780</v>
      </c>
      <c r="B5750" t="s">
        <v>6157</v>
      </c>
      <c r="C5750" t="s">
        <v>13484</v>
      </c>
      <c r="D5750" t="s">
        <v>403</v>
      </c>
      <c r="E5750" s="2" t="s">
        <v>7855</v>
      </c>
      <c r="F5750" t="s">
        <v>13917</v>
      </c>
      <c r="G5750" s="2" t="s">
        <v>6442</v>
      </c>
      <c r="H5750" t="s">
        <v>13553</v>
      </c>
    </row>
    <row r="5751" spans="1:8" x14ac:dyDescent="0.15">
      <c r="A5751">
        <v>5781</v>
      </c>
      <c r="B5751" t="s">
        <v>6158</v>
      </c>
      <c r="C5751" t="s">
        <v>13485</v>
      </c>
      <c r="D5751" t="s">
        <v>403</v>
      </c>
      <c r="E5751" s="2" t="s">
        <v>7855</v>
      </c>
      <c r="F5751" t="s">
        <v>13917</v>
      </c>
      <c r="G5751" s="2" t="s">
        <v>6605</v>
      </c>
      <c r="H5751" t="s">
        <v>13553</v>
      </c>
    </row>
    <row r="5752" spans="1:8" x14ac:dyDescent="0.15">
      <c r="A5752">
        <v>5782</v>
      </c>
      <c r="B5752" t="s">
        <v>6159</v>
      </c>
      <c r="C5752" t="s">
        <v>13486</v>
      </c>
      <c r="D5752" t="s">
        <v>403</v>
      </c>
      <c r="E5752" s="2" t="s">
        <v>7855</v>
      </c>
      <c r="F5752" t="s">
        <v>13917</v>
      </c>
      <c r="G5752" s="2" t="s">
        <v>6602</v>
      </c>
      <c r="H5752" t="s">
        <v>13553</v>
      </c>
    </row>
    <row r="5753" spans="1:8" x14ac:dyDescent="0.15">
      <c r="A5753">
        <v>5783</v>
      </c>
      <c r="B5753" t="s">
        <v>6160</v>
      </c>
      <c r="C5753" t="s">
        <v>13487</v>
      </c>
      <c r="D5753" t="s">
        <v>403</v>
      </c>
      <c r="E5753" s="2" t="s">
        <v>7855</v>
      </c>
      <c r="F5753" t="s">
        <v>13917</v>
      </c>
      <c r="G5753" s="2" t="s">
        <v>7560</v>
      </c>
      <c r="H5753" t="s">
        <v>13553</v>
      </c>
    </row>
    <row r="5754" spans="1:8" x14ac:dyDescent="0.15">
      <c r="A5754">
        <v>5784</v>
      </c>
      <c r="B5754" t="s">
        <v>6070</v>
      </c>
      <c r="C5754" t="s">
        <v>13394</v>
      </c>
      <c r="D5754" t="s">
        <v>316</v>
      </c>
      <c r="E5754" s="2" t="s">
        <v>7855</v>
      </c>
      <c r="F5754" t="s">
        <v>13917</v>
      </c>
      <c r="G5754" s="2" t="s">
        <v>6835</v>
      </c>
      <c r="H5754" t="s">
        <v>13553</v>
      </c>
    </row>
    <row r="5755" spans="1:8" x14ac:dyDescent="0.15">
      <c r="A5755">
        <v>5785</v>
      </c>
      <c r="B5755" t="s">
        <v>6161</v>
      </c>
      <c r="C5755" t="s">
        <v>13488</v>
      </c>
      <c r="D5755" t="s">
        <v>316</v>
      </c>
      <c r="E5755" s="2" t="s">
        <v>7855</v>
      </c>
      <c r="F5755" t="s">
        <v>13917</v>
      </c>
      <c r="G5755" s="2" t="s">
        <v>7416</v>
      </c>
      <c r="H5755" t="s">
        <v>13553</v>
      </c>
    </row>
    <row r="5756" spans="1:8" x14ac:dyDescent="0.15">
      <c r="A5756">
        <v>5786</v>
      </c>
      <c r="B5756" t="s">
        <v>6162</v>
      </c>
      <c r="C5756" t="s">
        <v>13489</v>
      </c>
      <c r="D5756" t="s">
        <v>316</v>
      </c>
      <c r="E5756" s="2" t="s">
        <v>7855</v>
      </c>
      <c r="F5756" t="s">
        <v>13910</v>
      </c>
      <c r="G5756" s="2" t="s">
        <v>6946</v>
      </c>
      <c r="H5756" t="s">
        <v>13553</v>
      </c>
    </row>
    <row r="5757" spans="1:8" x14ac:dyDescent="0.15">
      <c r="A5757">
        <v>5787</v>
      </c>
      <c r="B5757" t="s">
        <v>6163</v>
      </c>
      <c r="C5757" t="s">
        <v>13490</v>
      </c>
      <c r="D5757" t="s">
        <v>316</v>
      </c>
      <c r="E5757" s="2" t="s">
        <v>7855</v>
      </c>
      <c r="F5757" t="s">
        <v>13917</v>
      </c>
      <c r="G5757" s="2" t="s">
        <v>7392</v>
      </c>
      <c r="H5757" t="s">
        <v>13553</v>
      </c>
    </row>
    <row r="5758" spans="1:8" x14ac:dyDescent="0.15">
      <c r="A5758">
        <v>5788</v>
      </c>
      <c r="B5758" t="s">
        <v>6164</v>
      </c>
      <c r="C5758" t="s">
        <v>13491</v>
      </c>
      <c r="D5758" t="s">
        <v>316</v>
      </c>
      <c r="E5758" s="2" t="s">
        <v>7855</v>
      </c>
      <c r="F5758" t="s">
        <v>13907</v>
      </c>
      <c r="G5758" s="2" t="s">
        <v>6945</v>
      </c>
      <c r="H5758" t="s">
        <v>13553</v>
      </c>
    </row>
    <row r="5759" spans="1:8" x14ac:dyDescent="0.15">
      <c r="A5759">
        <v>5789</v>
      </c>
      <c r="B5759" t="s">
        <v>6165</v>
      </c>
      <c r="C5759" t="s">
        <v>13492</v>
      </c>
      <c r="D5759" t="s">
        <v>330</v>
      </c>
      <c r="E5759" s="2" t="s">
        <v>7855</v>
      </c>
      <c r="F5759" t="s">
        <v>13917</v>
      </c>
      <c r="G5759" s="2" t="s">
        <v>6899</v>
      </c>
      <c r="H5759" t="s">
        <v>13553</v>
      </c>
    </row>
    <row r="5760" spans="1:8" x14ac:dyDescent="0.15">
      <c r="A5760">
        <v>5790</v>
      </c>
      <c r="B5760" t="s">
        <v>6166</v>
      </c>
      <c r="C5760" t="s">
        <v>13493</v>
      </c>
      <c r="D5760" t="s">
        <v>386</v>
      </c>
      <c r="E5760" s="2" t="s">
        <v>7855</v>
      </c>
      <c r="F5760" t="s">
        <v>13906</v>
      </c>
      <c r="G5760" s="2" t="s">
        <v>7564</v>
      </c>
      <c r="H5760" t="s">
        <v>13553</v>
      </c>
    </row>
    <row r="5761" spans="1:8" x14ac:dyDescent="0.15">
      <c r="A5761">
        <v>5791</v>
      </c>
      <c r="B5761" t="s">
        <v>6167</v>
      </c>
      <c r="C5761" t="s">
        <v>13494</v>
      </c>
      <c r="D5761" t="s">
        <v>6229</v>
      </c>
      <c r="E5761" s="2" t="s">
        <v>230</v>
      </c>
      <c r="F5761" t="s">
        <v>13909</v>
      </c>
      <c r="G5761" s="2" t="s">
        <v>6595</v>
      </c>
      <c r="H5761" t="s">
        <v>13553</v>
      </c>
    </row>
    <row r="5762" spans="1:8" x14ac:dyDescent="0.15">
      <c r="A5762">
        <v>5792</v>
      </c>
      <c r="B5762" t="s">
        <v>6168</v>
      </c>
      <c r="C5762" t="s">
        <v>13495</v>
      </c>
      <c r="D5762" t="s">
        <v>397</v>
      </c>
      <c r="E5762" s="2" t="s">
        <v>7855</v>
      </c>
      <c r="F5762" t="s">
        <v>13910</v>
      </c>
      <c r="G5762" s="2" t="s">
        <v>7397</v>
      </c>
      <c r="H5762" t="s">
        <v>13553</v>
      </c>
    </row>
    <row r="5763" spans="1:8" x14ac:dyDescent="0.15">
      <c r="A5763">
        <v>5793</v>
      </c>
      <c r="B5763" t="s">
        <v>6169</v>
      </c>
      <c r="C5763" t="s">
        <v>13496</v>
      </c>
      <c r="D5763" t="s">
        <v>397</v>
      </c>
      <c r="E5763" s="2" t="s">
        <v>7855</v>
      </c>
      <c r="F5763" t="s">
        <v>13910</v>
      </c>
      <c r="G5763" s="2" t="s">
        <v>6315</v>
      </c>
      <c r="H5763" t="s">
        <v>13553</v>
      </c>
    </row>
    <row r="5764" spans="1:8" x14ac:dyDescent="0.15">
      <c r="A5764">
        <v>5794</v>
      </c>
      <c r="B5764" t="s">
        <v>6170</v>
      </c>
      <c r="C5764" t="s">
        <v>13497</v>
      </c>
      <c r="D5764" t="s">
        <v>370</v>
      </c>
      <c r="E5764" s="2" t="s">
        <v>7855</v>
      </c>
      <c r="F5764" t="s">
        <v>13906</v>
      </c>
      <c r="G5764" s="2" t="s">
        <v>6793</v>
      </c>
      <c r="H5764" t="s">
        <v>13553</v>
      </c>
    </row>
    <row r="5765" spans="1:8" x14ac:dyDescent="0.15">
      <c r="A5765">
        <v>5795</v>
      </c>
      <c r="B5765" t="s">
        <v>6171</v>
      </c>
      <c r="C5765" t="s">
        <v>13498</v>
      </c>
      <c r="D5765" t="s">
        <v>370</v>
      </c>
      <c r="E5765" s="2" t="s">
        <v>231</v>
      </c>
      <c r="F5765" t="s">
        <v>13906</v>
      </c>
      <c r="G5765" s="2" t="s">
        <v>7540</v>
      </c>
      <c r="H5765" t="s">
        <v>13553</v>
      </c>
    </row>
    <row r="5766" spans="1:8" x14ac:dyDescent="0.15">
      <c r="A5766">
        <v>5796</v>
      </c>
      <c r="B5766" t="s">
        <v>6172</v>
      </c>
      <c r="C5766" t="s">
        <v>13499</v>
      </c>
      <c r="D5766" t="s">
        <v>370</v>
      </c>
      <c r="E5766" s="2" t="s">
        <v>7855</v>
      </c>
      <c r="F5766" t="s">
        <v>13906</v>
      </c>
      <c r="G5766" s="2" t="s">
        <v>7625</v>
      </c>
      <c r="H5766" t="s">
        <v>13553</v>
      </c>
    </row>
    <row r="5767" spans="1:8" x14ac:dyDescent="0.15">
      <c r="A5767">
        <v>5797</v>
      </c>
      <c r="B5767" t="s">
        <v>6173</v>
      </c>
      <c r="C5767" t="s">
        <v>13500</v>
      </c>
      <c r="D5767" t="s">
        <v>370</v>
      </c>
      <c r="E5767" s="2" t="s">
        <v>7855</v>
      </c>
      <c r="F5767" t="s">
        <v>13906</v>
      </c>
      <c r="G5767" s="2" t="s">
        <v>7391</v>
      </c>
      <c r="H5767" t="s">
        <v>13553</v>
      </c>
    </row>
    <row r="5768" spans="1:8" x14ac:dyDescent="0.15">
      <c r="A5768">
        <v>5798</v>
      </c>
      <c r="B5768" t="s">
        <v>6174</v>
      </c>
      <c r="C5768" t="s">
        <v>13501</v>
      </c>
      <c r="D5768" t="s">
        <v>370</v>
      </c>
      <c r="E5768" s="2" t="s">
        <v>7855</v>
      </c>
      <c r="F5768" t="s">
        <v>13906</v>
      </c>
      <c r="G5768" s="2" t="s">
        <v>7850</v>
      </c>
      <c r="H5768" t="s">
        <v>13553</v>
      </c>
    </row>
    <row r="5769" spans="1:8" x14ac:dyDescent="0.15">
      <c r="A5769">
        <v>5799</v>
      </c>
      <c r="B5769" t="s">
        <v>6175</v>
      </c>
      <c r="C5769" t="s">
        <v>13502</v>
      </c>
      <c r="D5769" t="s">
        <v>370</v>
      </c>
      <c r="E5769" s="2" t="s">
        <v>7855</v>
      </c>
      <c r="F5769" t="s">
        <v>13906</v>
      </c>
      <c r="G5769" s="2" t="s">
        <v>7252</v>
      </c>
      <c r="H5769" t="s">
        <v>13553</v>
      </c>
    </row>
    <row r="5770" spans="1:8" x14ac:dyDescent="0.15">
      <c r="A5770">
        <v>5800</v>
      </c>
      <c r="B5770" t="s">
        <v>6176</v>
      </c>
      <c r="C5770" t="s">
        <v>13503</v>
      </c>
      <c r="D5770" t="s">
        <v>370</v>
      </c>
      <c r="E5770" s="2" t="s">
        <v>7855</v>
      </c>
      <c r="F5770" t="s">
        <v>13906</v>
      </c>
      <c r="G5770" s="2" t="s">
        <v>6978</v>
      </c>
      <c r="H5770" t="s">
        <v>13553</v>
      </c>
    </row>
    <row r="5771" spans="1:8" x14ac:dyDescent="0.15">
      <c r="A5771">
        <v>5801</v>
      </c>
      <c r="B5771" t="s">
        <v>6177</v>
      </c>
      <c r="C5771" t="s">
        <v>13504</v>
      </c>
      <c r="D5771" t="s">
        <v>370</v>
      </c>
      <c r="E5771" s="2" t="s">
        <v>7855</v>
      </c>
      <c r="F5771" t="s">
        <v>13906</v>
      </c>
      <c r="G5771" s="2" t="s">
        <v>7535</v>
      </c>
      <c r="H5771" t="s">
        <v>13553</v>
      </c>
    </row>
    <row r="5772" spans="1:8" x14ac:dyDescent="0.15">
      <c r="A5772">
        <v>5802</v>
      </c>
      <c r="B5772" t="s">
        <v>6178</v>
      </c>
      <c r="C5772" t="s">
        <v>13505</v>
      </c>
      <c r="D5772" t="s">
        <v>370</v>
      </c>
      <c r="E5772" s="2" t="s">
        <v>7855</v>
      </c>
      <c r="F5772" t="s">
        <v>13906</v>
      </c>
      <c r="G5772" s="2" t="s">
        <v>7812</v>
      </c>
      <c r="H5772" t="s">
        <v>13553</v>
      </c>
    </row>
    <row r="5773" spans="1:8" x14ac:dyDescent="0.15">
      <c r="A5773">
        <v>5803</v>
      </c>
      <c r="B5773" t="s">
        <v>6179</v>
      </c>
      <c r="C5773" t="s">
        <v>13506</v>
      </c>
      <c r="D5773" t="s">
        <v>370</v>
      </c>
      <c r="E5773" s="2" t="s">
        <v>7855</v>
      </c>
      <c r="F5773" t="s">
        <v>13906</v>
      </c>
      <c r="G5773" s="2" t="s">
        <v>7620</v>
      </c>
      <c r="H5773" t="s">
        <v>13553</v>
      </c>
    </row>
    <row r="5774" spans="1:8" x14ac:dyDescent="0.15">
      <c r="A5774">
        <v>5804</v>
      </c>
      <c r="B5774" t="s">
        <v>6180</v>
      </c>
      <c r="C5774" t="s">
        <v>13507</v>
      </c>
      <c r="D5774" t="s">
        <v>370</v>
      </c>
      <c r="E5774" s="2" t="s">
        <v>7855</v>
      </c>
      <c r="F5774" t="s">
        <v>13906</v>
      </c>
      <c r="G5774" s="2" t="s">
        <v>7851</v>
      </c>
      <c r="H5774" t="s">
        <v>13553</v>
      </c>
    </row>
    <row r="5775" spans="1:8" x14ac:dyDescent="0.15">
      <c r="A5775">
        <v>5805</v>
      </c>
      <c r="B5775" t="s">
        <v>6181</v>
      </c>
      <c r="C5775" t="s">
        <v>13508</v>
      </c>
      <c r="D5775" t="s">
        <v>370</v>
      </c>
      <c r="E5775" s="2" t="s">
        <v>7855</v>
      </c>
      <c r="F5775" t="s">
        <v>13906</v>
      </c>
      <c r="G5775" s="2" t="s">
        <v>7103</v>
      </c>
      <c r="H5775" t="s">
        <v>13553</v>
      </c>
    </row>
    <row r="5776" spans="1:8" x14ac:dyDescent="0.15">
      <c r="A5776">
        <v>5806</v>
      </c>
      <c r="B5776" t="s">
        <v>6182</v>
      </c>
      <c r="C5776" t="s">
        <v>13509</v>
      </c>
      <c r="D5776" t="s">
        <v>370</v>
      </c>
      <c r="E5776" s="2" t="s">
        <v>232</v>
      </c>
      <c r="F5776" t="s">
        <v>13906</v>
      </c>
      <c r="G5776" s="2" t="s">
        <v>7156</v>
      </c>
      <c r="H5776" t="s">
        <v>13553</v>
      </c>
    </row>
    <row r="5777" spans="1:8" x14ac:dyDescent="0.15">
      <c r="A5777">
        <v>5807</v>
      </c>
      <c r="B5777" t="s">
        <v>6183</v>
      </c>
      <c r="C5777" t="s">
        <v>13510</v>
      </c>
      <c r="D5777" t="s">
        <v>370</v>
      </c>
      <c r="E5777" s="2" t="s">
        <v>232</v>
      </c>
      <c r="F5777" t="s">
        <v>13906</v>
      </c>
      <c r="G5777" s="2" t="s">
        <v>7852</v>
      </c>
      <c r="H5777" t="s">
        <v>13553</v>
      </c>
    </row>
    <row r="5778" spans="1:8" x14ac:dyDescent="0.15">
      <c r="A5778">
        <v>5808</v>
      </c>
      <c r="B5778" t="s">
        <v>6184</v>
      </c>
      <c r="C5778" t="s">
        <v>13511</v>
      </c>
      <c r="D5778" t="s">
        <v>370</v>
      </c>
      <c r="E5778" s="2" t="s">
        <v>232</v>
      </c>
      <c r="F5778" t="s">
        <v>13906</v>
      </c>
      <c r="G5778" s="2" t="s">
        <v>7853</v>
      </c>
      <c r="H5778" t="s">
        <v>13553</v>
      </c>
    </row>
    <row r="5779" spans="1:8" x14ac:dyDescent="0.15">
      <c r="A5779">
        <v>5809</v>
      </c>
      <c r="B5779" t="s">
        <v>6185</v>
      </c>
      <c r="C5779" t="s">
        <v>13512</v>
      </c>
      <c r="D5779" t="s">
        <v>370</v>
      </c>
      <c r="E5779" s="2" t="s">
        <v>232</v>
      </c>
      <c r="F5779" t="s">
        <v>13906</v>
      </c>
      <c r="G5779" s="2" t="s">
        <v>6816</v>
      </c>
      <c r="H5779" t="s">
        <v>13553</v>
      </c>
    </row>
    <row r="5780" spans="1:8" x14ac:dyDescent="0.15">
      <c r="A5780">
        <v>5810</v>
      </c>
      <c r="B5780" t="s">
        <v>6186</v>
      </c>
      <c r="C5780" t="s">
        <v>13513</v>
      </c>
      <c r="D5780" t="s">
        <v>370</v>
      </c>
      <c r="E5780" s="2" t="s">
        <v>232</v>
      </c>
      <c r="F5780" t="s">
        <v>13906</v>
      </c>
      <c r="G5780" s="2" t="s">
        <v>7782</v>
      </c>
      <c r="H5780" t="s">
        <v>13553</v>
      </c>
    </row>
    <row r="5781" spans="1:8" x14ac:dyDescent="0.15">
      <c r="A5781">
        <v>5811</v>
      </c>
      <c r="B5781" t="s">
        <v>6187</v>
      </c>
      <c r="C5781" t="s">
        <v>13514</v>
      </c>
      <c r="D5781" t="s">
        <v>370</v>
      </c>
      <c r="E5781" s="2" t="s">
        <v>7855</v>
      </c>
      <c r="F5781" t="s">
        <v>13906</v>
      </c>
      <c r="G5781" s="2" t="s">
        <v>7701</v>
      </c>
      <c r="H5781" t="s">
        <v>13553</v>
      </c>
    </row>
    <row r="5782" spans="1:8" x14ac:dyDescent="0.15">
      <c r="A5782">
        <v>5812</v>
      </c>
      <c r="B5782" t="s">
        <v>6188</v>
      </c>
      <c r="C5782" t="s">
        <v>13515</v>
      </c>
      <c r="D5782" t="s">
        <v>370</v>
      </c>
      <c r="E5782" s="2" t="s">
        <v>7855</v>
      </c>
      <c r="F5782" t="s">
        <v>13906</v>
      </c>
      <c r="G5782" s="2" t="s">
        <v>6357</v>
      </c>
      <c r="H5782" t="s">
        <v>13553</v>
      </c>
    </row>
    <row r="5783" spans="1:8" x14ac:dyDescent="0.15">
      <c r="A5783">
        <v>5813</v>
      </c>
      <c r="B5783" t="s">
        <v>6189</v>
      </c>
      <c r="C5783" t="s">
        <v>13516</v>
      </c>
      <c r="D5783" t="s">
        <v>370</v>
      </c>
      <c r="E5783" s="2" t="s">
        <v>7855</v>
      </c>
      <c r="F5783" t="s">
        <v>13906</v>
      </c>
      <c r="G5783" s="2" t="s">
        <v>7620</v>
      </c>
      <c r="H5783" t="s">
        <v>13553</v>
      </c>
    </row>
    <row r="5784" spans="1:8" x14ac:dyDescent="0.15">
      <c r="A5784">
        <v>5814</v>
      </c>
      <c r="B5784" t="s">
        <v>6190</v>
      </c>
      <c r="C5784" t="s">
        <v>13517</v>
      </c>
      <c r="D5784" t="s">
        <v>370</v>
      </c>
      <c r="E5784" s="2" t="s">
        <v>7855</v>
      </c>
      <c r="F5784" t="s">
        <v>13906</v>
      </c>
      <c r="G5784" s="2" t="s">
        <v>6797</v>
      </c>
      <c r="H5784" t="s">
        <v>13553</v>
      </c>
    </row>
    <row r="5785" spans="1:8" x14ac:dyDescent="0.15">
      <c r="A5785">
        <v>5815</v>
      </c>
      <c r="B5785" t="s">
        <v>6191</v>
      </c>
      <c r="C5785" t="s">
        <v>13518</v>
      </c>
      <c r="D5785" t="s">
        <v>370</v>
      </c>
      <c r="E5785" s="2" t="s">
        <v>7855</v>
      </c>
      <c r="F5785" t="s">
        <v>13906</v>
      </c>
      <c r="G5785" s="2" t="s">
        <v>7544</v>
      </c>
      <c r="H5785" t="s">
        <v>13553</v>
      </c>
    </row>
    <row r="5786" spans="1:8" x14ac:dyDescent="0.15">
      <c r="A5786">
        <v>5816</v>
      </c>
      <c r="B5786" t="s">
        <v>6192</v>
      </c>
      <c r="C5786" t="s">
        <v>13519</v>
      </c>
      <c r="D5786" t="s">
        <v>370</v>
      </c>
      <c r="E5786" s="2" t="s">
        <v>232</v>
      </c>
      <c r="F5786" t="s">
        <v>13906</v>
      </c>
      <c r="G5786" s="2" t="s">
        <v>7854</v>
      </c>
      <c r="H5786" t="s">
        <v>13553</v>
      </c>
    </row>
    <row r="5787" spans="1:8" x14ac:dyDescent="0.15">
      <c r="A5787">
        <v>5817</v>
      </c>
      <c r="B5787" t="s">
        <v>6193</v>
      </c>
      <c r="C5787" t="s">
        <v>13520</v>
      </c>
      <c r="D5787" t="s">
        <v>13568</v>
      </c>
      <c r="E5787" s="2" t="s">
        <v>85</v>
      </c>
      <c r="F5787" t="s">
        <v>13907</v>
      </c>
      <c r="G5787" s="2">
        <v>920403</v>
      </c>
      <c r="H5787" t="s">
        <v>13553</v>
      </c>
    </row>
    <row r="5788" spans="1:8" x14ac:dyDescent="0.15">
      <c r="A5788">
        <v>5818</v>
      </c>
      <c r="B5788" t="s">
        <v>6194</v>
      </c>
      <c r="C5788" t="s">
        <v>13521</v>
      </c>
      <c r="D5788" t="s">
        <v>329</v>
      </c>
      <c r="E5788" s="2">
        <v>1</v>
      </c>
      <c r="F5788" t="s">
        <v>13906</v>
      </c>
      <c r="G5788" s="2">
        <v>10731</v>
      </c>
      <c r="H5788" t="s">
        <v>13553</v>
      </c>
    </row>
    <row r="5789" spans="1:8" x14ac:dyDescent="0.15">
      <c r="A5789">
        <v>5820</v>
      </c>
      <c r="B5789" t="s">
        <v>6195</v>
      </c>
      <c r="C5789" t="s">
        <v>13522</v>
      </c>
      <c r="D5789" t="s">
        <v>329</v>
      </c>
      <c r="E5789" s="2">
        <v>1</v>
      </c>
      <c r="F5789" t="s">
        <v>13919</v>
      </c>
      <c r="G5789" s="2">
        <v>11206</v>
      </c>
      <c r="H5789" t="s">
        <v>13553</v>
      </c>
    </row>
    <row r="5790" spans="1:8" x14ac:dyDescent="0.15">
      <c r="A5790">
        <v>5824</v>
      </c>
      <c r="B5790" t="s">
        <v>6196</v>
      </c>
      <c r="C5790" t="s">
        <v>13523</v>
      </c>
      <c r="D5790" t="s">
        <v>329</v>
      </c>
      <c r="E5790" s="2">
        <v>1</v>
      </c>
      <c r="F5790" t="s">
        <v>13907</v>
      </c>
      <c r="G5790" s="2">
        <v>10409</v>
      </c>
      <c r="H5790" t="s">
        <v>13553</v>
      </c>
    </row>
    <row r="5791" spans="1:8" x14ac:dyDescent="0.15">
      <c r="A5791">
        <v>5827</v>
      </c>
      <c r="B5791" t="s">
        <v>6197</v>
      </c>
      <c r="C5791" t="s">
        <v>13524</v>
      </c>
      <c r="D5791" t="s">
        <v>329</v>
      </c>
      <c r="E5791" s="2">
        <v>1</v>
      </c>
      <c r="F5791" t="s">
        <v>13906</v>
      </c>
      <c r="G5791" s="2">
        <v>10409</v>
      </c>
      <c r="H5791" t="s">
        <v>13553</v>
      </c>
    </row>
    <row r="5792" spans="1:8" x14ac:dyDescent="0.15">
      <c r="A5792">
        <v>5829</v>
      </c>
      <c r="B5792" t="s">
        <v>6198</v>
      </c>
      <c r="C5792" t="s">
        <v>13525</v>
      </c>
      <c r="D5792" t="s">
        <v>329</v>
      </c>
      <c r="E5792" s="2">
        <v>1</v>
      </c>
      <c r="F5792" t="s">
        <v>13907</v>
      </c>
      <c r="G5792" s="2">
        <v>10910</v>
      </c>
      <c r="H5792" t="s">
        <v>13553</v>
      </c>
    </row>
    <row r="5793" spans="1:8" x14ac:dyDescent="0.15">
      <c r="A5793">
        <v>5832</v>
      </c>
      <c r="B5793" t="s">
        <v>6199</v>
      </c>
      <c r="C5793" t="s">
        <v>13526</v>
      </c>
      <c r="D5793" t="s">
        <v>329</v>
      </c>
      <c r="E5793" s="2">
        <v>1</v>
      </c>
      <c r="F5793" t="s">
        <v>13906</v>
      </c>
      <c r="G5793" s="2">
        <v>10511</v>
      </c>
      <c r="H5793" t="s">
        <v>13553</v>
      </c>
    </row>
    <row r="5794" spans="1:8" x14ac:dyDescent="0.15">
      <c r="A5794">
        <v>5833</v>
      </c>
      <c r="B5794" t="s">
        <v>6200</v>
      </c>
      <c r="C5794" t="s">
        <v>13527</v>
      </c>
      <c r="D5794" t="s">
        <v>329</v>
      </c>
      <c r="E5794" s="2">
        <v>1</v>
      </c>
      <c r="F5794" t="s">
        <v>13906</v>
      </c>
      <c r="G5794" s="2">
        <v>11127</v>
      </c>
      <c r="H5794" t="s">
        <v>13553</v>
      </c>
    </row>
    <row r="5795" spans="1:8" x14ac:dyDescent="0.15">
      <c r="A5795">
        <v>5834</v>
      </c>
      <c r="B5795" t="s">
        <v>6201</v>
      </c>
      <c r="C5795" t="s">
        <v>13528</v>
      </c>
      <c r="D5795" t="s">
        <v>329</v>
      </c>
      <c r="E5795" s="2">
        <v>1</v>
      </c>
      <c r="F5795" t="s">
        <v>13907</v>
      </c>
      <c r="G5795" s="2">
        <v>20324</v>
      </c>
      <c r="H5795" t="s">
        <v>13553</v>
      </c>
    </row>
    <row r="5796" spans="1:8" x14ac:dyDescent="0.15">
      <c r="A5796">
        <v>5835</v>
      </c>
      <c r="B5796" t="s">
        <v>6202</v>
      </c>
      <c r="C5796" t="s">
        <v>13529</v>
      </c>
      <c r="D5796" t="s">
        <v>421</v>
      </c>
      <c r="E5796" s="2">
        <v>1</v>
      </c>
      <c r="F5796" t="s">
        <v>13907</v>
      </c>
      <c r="G5796" s="2">
        <v>11117</v>
      </c>
      <c r="H5796" t="s">
        <v>13553</v>
      </c>
    </row>
    <row r="5797" spans="1:8" x14ac:dyDescent="0.15">
      <c r="A5797">
        <v>5836</v>
      </c>
      <c r="B5797" t="s">
        <v>6203</v>
      </c>
      <c r="C5797" t="s">
        <v>13530</v>
      </c>
      <c r="D5797" t="s">
        <v>421</v>
      </c>
      <c r="E5797" s="2">
        <v>1</v>
      </c>
      <c r="F5797" t="s">
        <v>13906</v>
      </c>
      <c r="G5797" s="2">
        <v>11229</v>
      </c>
      <c r="H5797" t="s">
        <v>13553</v>
      </c>
    </row>
    <row r="5798" spans="1:8" x14ac:dyDescent="0.15">
      <c r="A5798">
        <v>5837</v>
      </c>
      <c r="B5798" t="s">
        <v>6204</v>
      </c>
      <c r="C5798" t="s">
        <v>13531</v>
      </c>
      <c r="D5798" t="s">
        <v>421</v>
      </c>
      <c r="E5798" s="2">
        <v>1</v>
      </c>
      <c r="F5798" t="s">
        <v>13917</v>
      </c>
      <c r="G5798" s="2">
        <v>822</v>
      </c>
      <c r="H5798" t="s">
        <v>13553</v>
      </c>
    </row>
    <row r="5799" spans="1:8" x14ac:dyDescent="0.15">
      <c r="A5799">
        <v>5838</v>
      </c>
      <c r="B5799" t="s">
        <v>2007</v>
      </c>
      <c r="C5799" t="s">
        <v>13532</v>
      </c>
      <c r="D5799" t="s">
        <v>413</v>
      </c>
      <c r="E5799" s="2">
        <v>4</v>
      </c>
      <c r="F5799" t="s">
        <v>13907</v>
      </c>
      <c r="G5799" s="2">
        <v>980519</v>
      </c>
      <c r="H5799" t="s">
        <v>13553</v>
      </c>
    </row>
    <row r="5800" spans="1:8" x14ac:dyDescent="0.15">
      <c r="A5800">
        <v>5839</v>
      </c>
      <c r="B5800" t="s">
        <v>2008</v>
      </c>
      <c r="C5800" t="s">
        <v>13533</v>
      </c>
      <c r="D5800" t="s">
        <v>413</v>
      </c>
      <c r="E5800" s="2">
        <v>5</v>
      </c>
      <c r="F5800" t="s">
        <v>13907</v>
      </c>
      <c r="G5800" s="2">
        <v>970804</v>
      </c>
      <c r="H5800" t="s">
        <v>13553</v>
      </c>
    </row>
    <row r="5801" spans="1:8" x14ac:dyDescent="0.15">
      <c r="A5801">
        <v>5840</v>
      </c>
      <c r="B5801" t="s">
        <v>6205</v>
      </c>
      <c r="C5801" t="s">
        <v>13534</v>
      </c>
      <c r="D5801" t="s">
        <v>422</v>
      </c>
      <c r="E5801" s="2">
        <v>1</v>
      </c>
      <c r="F5801" t="s">
        <v>13906</v>
      </c>
      <c r="G5801" s="2">
        <v>11108</v>
      </c>
      <c r="H5801" t="s">
        <v>13553</v>
      </c>
    </row>
    <row r="5802" spans="1:8" x14ac:dyDescent="0.15">
      <c r="A5802">
        <v>5841</v>
      </c>
      <c r="B5802" t="s">
        <v>6206</v>
      </c>
      <c r="C5802" t="s">
        <v>13535</v>
      </c>
      <c r="D5802" t="s">
        <v>336</v>
      </c>
      <c r="E5802" s="2">
        <v>2</v>
      </c>
      <c r="F5802" t="s">
        <v>13907</v>
      </c>
      <c r="G5802" s="2">
        <v>222</v>
      </c>
      <c r="H5802" t="s">
        <v>13553</v>
      </c>
    </row>
    <row r="5803" spans="1:8" x14ac:dyDescent="0.15">
      <c r="A5803">
        <v>5842</v>
      </c>
      <c r="B5803" t="s">
        <v>6207</v>
      </c>
      <c r="C5803" t="s">
        <v>13536</v>
      </c>
      <c r="D5803" t="s">
        <v>336</v>
      </c>
      <c r="E5803" s="2">
        <v>1</v>
      </c>
      <c r="F5803" t="s">
        <v>13917</v>
      </c>
      <c r="G5803" s="2">
        <v>10616</v>
      </c>
      <c r="H5803" t="s">
        <v>13553</v>
      </c>
    </row>
    <row r="5804" spans="1:8" x14ac:dyDescent="0.15">
      <c r="A5804">
        <v>5843</v>
      </c>
      <c r="B5804" t="s">
        <v>6208</v>
      </c>
      <c r="C5804" t="s">
        <v>13537</v>
      </c>
      <c r="D5804" t="s">
        <v>336</v>
      </c>
      <c r="E5804" s="2">
        <v>1</v>
      </c>
      <c r="F5804" t="s">
        <v>13917</v>
      </c>
      <c r="G5804" s="2">
        <v>11203</v>
      </c>
      <c r="H5804" t="s">
        <v>13553</v>
      </c>
    </row>
    <row r="5805" spans="1:8" x14ac:dyDescent="0.15">
      <c r="A5805">
        <v>5844</v>
      </c>
      <c r="B5805" t="s">
        <v>6209</v>
      </c>
      <c r="C5805" t="s">
        <v>13538</v>
      </c>
      <c r="D5805" t="s">
        <v>336</v>
      </c>
      <c r="E5805" s="2">
        <v>1</v>
      </c>
      <c r="F5805" t="s">
        <v>13917</v>
      </c>
      <c r="G5805" s="2">
        <v>10405</v>
      </c>
      <c r="H5805" t="s">
        <v>13553</v>
      </c>
    </row>
    <row r="5806" spans="1:8" x14ac:dyDescent="0.15">
      <c r="A5806">
        <v>5845</v>
      </c>
      <c r="B5806" t="s">
        <v>6210</v>
      </c>
      <c r="C5806" t="s">
        <v>13539</v>
      </c>
      <c r="D5806" t="s">
        <v>336</v>
      </c>
      <c r="E5806" s="2">
        <v>1</v>
      </c>
      <c r="F5806" t="s">
        <v>13932</v>
      </c>
      <c r="G5806" s="2">
        <v>11126</v>
      </c>
      <c r="H5806" t="s">
        <v>13553</v>
      </c>
    </row>
    <row r="5807" spans="1:8" x14ac:dyDescent="0.15">
      <c r="A5807">
        <v>5846</v>
      </c>
      <c r="B5807" t="s">
        <v>6211</v>
      </c>
      <c r="C5807" t="s">
        <v>13540</v>
      </c>
      <c r="D5807" t="s">
        <v>336</v>
      </c>
      <c r="E5807" s="2">
        <v>2</v>
      </c>
      <c r="F5807" t="s">
        <v>13942</v>
      </c>
      <c r="G5807" s="2">
        <v>1017</v>
      </c>
      <c r="H5807" t="s">
        <v>13553</v>
      </c>
    </row>
    <row r="5808" spans="1:8" x14ac:dyDescent="0.15">
      <c r="A5808">
        <v>5847</v>
      </c>
      <c r="B5808" t="s">
        <v>6212</v>
      </c>
      <c r="C5808" t="s">
        <v>13541</v>
      </c>
      <c r="D5808" t="s">
        <v>377</v>
      </c>
      <c r="E5808" s="2">
        <v>1</v>
      </c>
      <c r="F5808" t="s">
        <v>13906</v>
      </c>
      <c r="G5808" s="2">
        <v>713</v>
      </c>
      <c r="H5808" t="s">
        <v>13553</v>
      </c>
    </row>
    <row r="5809" spans="1:8" x14ac:dyDescent="0.15">
      <c r="A5809">
        <v>5848</v>
      </c>
      <c r="B5809" t="s">
        <v>6213</v>
      </c>
      <c r="C5809" t="s">
        <v>13542</v>
      </c>
      <c r="D5809" t="s">
        <v>386</v>
      </c>
      <c r="E5809" s="2">
        <v>1</v>
      </c>
      <c r="F5809" t="s">
        <v>13917</v>
      </c>
      <c r="G5809" s="2">
        <v>10419</v>
      </c>
      <c r="H5809" t="s">
        <v>13553</v>
      </c>
    </row>
    <row r="5810" spans="1:8" x14ac:dyDescent="0.15">
      <c r="A5810">
        <v>5849</v>
      </c>
      <c r="B5810" t="s">
        <v>6214</v>
      </c>
      <c r="C5810" t="s">
        <v>11159</v>
      </c>
      <c r="D5810" t="s">
        <v>386</v>
      </c>
      <c r="E5810" s="2">
        <v>1</v>
      </c>
      <c r="F5810" t="s">
        <v>13945</v>
      </c>
      <c r="G5810" s="2">
        <v>10613</v>
      </c>
      <c r="H5810" t="s">
        <v>13553</v>
      </c>
    </row>
    <row r="5811" spans="1:8" x14ac:dyDescent="0.15">
      <c r="A5811">
        <v>5850</v>
      </c>
      <c r="B5811" t="s">
        <v>6215</v>
      </c>
      <c r="C5811" t="s">
        <v>13543</v>
      </c>
      <c r="D5811" t="s">
        <v>371</v>
      </c>
      <c r="E5811" s="2">
        <v>1</v>
      </c>
      <c r="F5811" t="s">
        <v>13910</v>
      </c>
      <c r="G5811" s="2">
        <v>10615</v>
      </c>
      <c r="H5811" t="s">
        <v>13553</v>
      </c>
    </row>
    <row r="5812" spans="1:8" x14ac:dyDescent="0.15">
      <c r="A5812">
        <v>5851</v>
      </c>
      <c r="B5812" t="s">
        <v>6216</v>
      </c>
      <c r="C5812" t="s">
        <v>13544</v>
      </c>
      <c r="D5812" t="s">
        <v>371</v>
      </c>
      <c r="E5812" s="2">
        <v>1</v>
      </c>
      <c r="F5812" t="s">
        <v>13910</v>
      </c>
      <c r="G5812" s="2">
        <v>1204</v>
      </c>
      <c r="H5812" t="s">
        <v>13553</v>
      </c>
    </row>
    <row r="5813" spans="1:8" x14ac:dyDescent="0.15">
      <c r="A5813">
        <v>5852</v>
      </c>
      <c r="B5813" t="s">
        <v>6217</v>
      </c>
      <c r="C5813" t="s">
        <v>13545</v>
      </c>
      <c r="D5813" t="s">
        <v>371</v>
      </c>
      <c r="E5813" s="2">
        <v>1</v>
      </c>
      <c r="F5813" t="s">
        <v>13921</v>
      </c>
      <c r="G5813" s="2">
        <v>20112</v>
      </c>
      <c r="H5813" t="s">
        <v>13553</v>
      </c>
    </row>
    <row r="5814" spans="1:8" x14ac:dyDescent="0.15">
      <c r="A5814">
        <v>5853</v>
      </c>
      <c r="B5814" t="s">
        <v>6218</v>
      </c>
      <c r="C5814" t="s">
        <v>13546</v>
      </c>
      <c r="D5814" t="s">
        <v>371</v>
      </c>
      <c r="E5814" s="2">
        <v>1</v>
      </c>
      <c r="F5814" t="s">
        <v>13911</v>
      </c>
      <c r="G5814" s="2">
        <v>423</v>
      </c>
      <c r="H5814" t="s">
        <v>13553</v>
      </c>
    </row>
    <row r="5815" spans="1:8" x14ac:dyDescent="0.15">
      <c r="A5815">
        <v>5854</v>
      </c>
      <c r="B5815" t="s">
        <v>6219</v>
      </c>
      <c r="C5815" t="s">
        <v>13547</v>
      </c>
      <c r="D5815" t="s">
        <v>371</v>
      </c>
      <c r="E5815" s="2">
        <v>1</v>
      </c>
      <c r="F5815" t="s">
        <v>13910</v>
      </c>
      <c r="G5815" s="2">
        <v>10412</v>
      </c>
      <c r="H5815" t="s">
        <v>13553</v>
      </c>
    </row>
    <row r="5816" spans="1:8" x14ac:dyDescent="0.15">
      <c r="A5816">
        <v>5855</v>
      </c>
      <c r="B5816" t="s">
        <v>6220</v>
      </c>
      <c r="C5816" t="s">
        <v>13548</v>
      </c>
      <c r="D5816" t="s">
        <v>371</v>
      </c>
      <c r="E5816" s="2">
        <v>3</v>
      </c>
      <c r="F5816" t="s">
        <v>13910</v>
      </c>
      <c r="G5816" s="2">
        <v>980813</v>
      </c>
      <c r="H5816" t="s">
        <v>13553</v>
      </c>
    </row>
    <row r="5817" spans="1:8" x14ac:dyDescent="0.15">
      <c r="A5817">
        <v>5856</v>
      </c>
      <c r="B5817" t="s">
        <v>6221</v>
      </c>
      <c r="C5817" t="s">
        <v>13549</v>
      </c>
      <c r="D5817" t="s">
        <v>335</v>
      </c>
      <c r="E5817" s="2">
        <v>1</v>
      </c>
      <c r="F5817" t="s">
        <v>13906</v>
      </c>
      <c r="G5817" s="2">
        <v>20115</v>
      </c>
      <c r="H5817" t="s">
        <v>13553</v>
      </c>
    </row>
    <row r="5818" spans="1:8" x14ac:dyDescent="0.15">
      <c r="A5818">
        <v>5857</v>
      </c>
      <c r="B5818" t="s">
        <v>4114</v>
      </c>
      <c r="C5818" t="s">
        <v>12097</v>
      </c>
      <c r="D5818" t="s">
        <v>335</v>
      </c>
      <c r="E5818" s="2">
        <v>1</v>
      </c>
      <c r="F5818" t="s">
        <v>13906</v>
      </c>
      <c r="G5818" s="2">
        <v>11116</v>
      </c>
      <c r="H5818" t="s">
        <v>13553</v>
      </c>
    </row>
  </sheetData>
  <phoneticPr fontId="7"/>
  <conditionalFormatting sqref="I1:I1048576">
    <cfRule type="containsText" dxfId="1" priority="1" operator="containsText" text="エラー">
      <formula>NOT(ISERROR(SEARCH("エラー",I1)))</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4B0A24-1757-477D-81EE-1393B92047A6}">
  <dimension ref="A1:Q84"/>
  <sheetViews>
    <sheetView workbookViewId="0">
      <selection activeCell="A6" sqref="A6"/>
    </sheetView>
  </sheetViews>
  <sheetFormatPr defaultRowHeight="13.5" x14ac:dyDescent="0.15"/>
  <cols>
    <col min="2" max="2" width="9" style="130"/>
    <col min="4" max="4" width="13" bestFit="1" customWidth="1"/>
    <col min="13" max="13" width="11.125" bestFit="1" customWidth="1"/>
  </cols>
  <sheetData>
    <row r="1" spans="1:17" x14ac:dyDescent="0.15">
      <c r="B1" s="130" t="s">
        <v>13589</v>
      </c>
      <c r="C1" t="s">
        <v>13590</v>
      </c>
      <c r="D1">
        <f>基本情報!D6</f>
        <v>0</v>
      </c>
      <c r="E1" t="str">
        <f>基本情報!D7</f>
        <v/>
      </c>
      <c r="F1" t="str">
        <f>基本情報!D8</f>
        <v/>
      </c>
      <c r="G1" t="str">
        <f>基本情報!D9</f>
        <v/>
      </c>
      <c r="H1">
        <f>基本情報!D10</f>
        <v>0</v>
      </c>
      <c r="I1">
        <f>基本情報!D13</f>
        <v>0</v>
      </c>
      <c r="J1">
        <f>基本情報!D14</f>
        <v>0</v>
      </c>
      <c r="K1">
        <f>基本情報!D15</f>
        <v>0</v>
      </c>
      <c r="L1">
        <f>基本情報!D16</f>
        <v>0</v>
      </c>
      <c r="M1">
        <f>基本情報!D17</f>
        <v>0</v>
      </c>
      <c r="N1">
        <f>基本情報!D18</f>
        <v>0</v>
      </c>
      <c r="O1">
        <f>基本情報!D19</f>
        <v>0</v>
      </c>
      <c r="P1">
        <f>基本情報!D20</f>
        <v>0</v>
      </c>
      <c r="Q1">
        <f>基本情報!D21</f>
        <v>0</v>
      </c>
    </row>
    <row r="2" spans="1:17" x14ac:dyDescent="0.15">
      <c r="A2" t="s">
        <v>13953</v>
      </c>
      <c r="B2" s="130" t="s">
        <v>13591</v>
      </c>
      <c r="C2" t="s">
        <v>13592</v>
      </c>
      <c r="D2" t="s">
        <v>13593</v>
      </c>
      <c r="E2" t="s">
        <v>13594</v>
      </c>
      <c r="F2" t="s">
        <v>13595</v>
      </c>
      <c r="G2" t="s">
        <v>13596</v>
      </c>
      <c r="H2" t="s">
        <v>13597</v>
      </c>
      <c r="I2" t="s">
        <v>13598</v>
      </c>
      <c r="J2" t="s">
        <v>13599</v>
      </c>
      <c r="K2" t="s">
        <v>13601</v>
      </c>
      <c r="L2" t="s">
        <v>444</v>
      </c>
      <c r="M2" t="s">
        <v>13600</v>
      </c>
    </row>
    <row r="3" spans="1:17" x14ac:dyDescent="0.15">
      <c r="A3" t="str">
        <f>IF(個人情報!$B5="","",個人情報!$B5)</f>
        <v/>
      </c>
      <c r="B3" s="130" t="str">
        <f>IF(個人情報!$D5="","",個人情報!$D5)</f>
        <v/>
      </c>
      <c r="C3" t="str">
        <f>IF(個人情報!$E6="","",個人情報!$E6)</f>
        <v/>
      </c>
      <c r="D3" t="str">
        <f>IF(個人情報!$E5="","",個人情報!$E5)</f>
        <v/>
      </c>
      <c r="F3" t="str">
        <f>IF(個人情報!$G5="","",個人情報!$G5)</f>
        <v/>
      </c>
      <c r="G3" t="str">
        <f>IF(個人情報!$G6="","",個人情報!$G6)</f>
        <v/>
      </c>
      <c r="H3" t="str">
        <f>IF(個人情報!$H5="","",個人情報!$H5)</f>
        <v/>
      </c>
      <c r="I3" t="str">
        <f>IF(個人情報!$I5="","",個人情報!$I5)</f>
        <v/>
      </c>
      <c r="J3" t="str">
        <f>IF(個人情報!$M5="","",個人情報!$M5)</f>
        <v/>
      </c>
      <c r="K3" t="e">
        <f>IF(個人情報!$AC5="","",個人情報!$AC5)</f>
        <v>#REF!</v>
      </c>
      <c r="L3" t="e">
        <f>IF(個人情報!#REF!="","",個人情報!#REF!)</f>
        <v>#REF!</v>
      </c>
      <c r="M3" t="str">
        <f>IF(個人情報!$I7="","",個人情報!$I7)</f>
        <v/>
      </c>
    </row>
    <row r="4" spans="1:17" x14ac:dyDescent="0.15">
      <c r="A4" t="str">
        <f>IF(個人情報!$B10="","",個人情報!$B10)</f>
        <v/>
      </c>
      <c r="B4" s="130" t="str">
        <f>IF(個人情報!$D10="","",個人情報!$D10)</f>
        <v/>
      </c>
      <c r="C4" t="str">
        <f>IF(個人情報!$E11="","",個人情報!$E11)</f>
        <v/>
      </c>
      <c r="D4" t="str">
        <f>IF(個人情報!$E10="","",個人情報!$E10)</f>
        <v/>
      </c>
      <c r="F4" t="str">
        <f>IF(個人情報!$G10="","",個人情報!$G10)</f>
        <v/>
      </c>
      <c r="G4" t="str">
        <f>IF(個人情報!$G11="","",個人情報!$G11)</f>
        <v/>
      </c>
      <c r="H4" t="str">
        <f>IF(個人情報!$H10="","",個人情報!$H10)</f>
        <v/>
      </c>
      <c r="I4" t="str">
        <f>IF(個人情報!$I10="","",個人情報!$I10)</f>
        <v/>
      </c>
      <c r="J4" t="str">
        <f>IF(個人情報!$M10="","",個人情報!$M10)</f>
        <v/>
      </c>
      <c r="K4" t="e">
        <f>IF(個人情報!$AC10="","",個人情報!$AC10)</f>
        <v>#REF!</v>
      </c>
      <c r="L4" t="e">
        <f>IF(個人情報!#REF!="","",個人情報!#REF!)</f>
        <v>#REF!</v>
      </c>
      <c r="M4" t="str">
        <f>IF(個人情報!$I12="","",個人情報!$I12)</f>
        <v/>
      </c>
    </row>
    <row r="5" spans="1:17" x14ac:dyDescent="0.15">
      <c r="A5" t="str">
        <f>IF(個人情報!$B15="","",個人情報!$B15)</f>
        <v/>
      </c>
      <c r="B5" s="130" t="str">
        <f>IF(個人情報!$D15="","",個人情報!$D15)</f>
        <v/>
      </c>
      <c r="C5" t="str">
        <f>IF(個人情報!$E16="","",個人情報!$E16)</f>
        <v/>
      </c>
      <c r="D5" t="str">
        <f>IF(個人情報!$E15="","",個人情報!$E15)</f>
        <v/>
      </c>
      <c r="F5" t="str">
        <f>IF(個人情報!$G15="","",個人情報!$G15)</f>
        <v/>
      </c>
      <c r="G5" t="str">
        <f>IF(個人情報!$G16="","",個人情報!$G16)</f>
        <v/>
      </c>
      <c r="H5" t="str">
        <f>IF(個人情報!$H15="","",個人情報!$H15)</f>
        <v/>
      </c>
      <c r="I5" t="str">
        <f>IF(個人情報!$I15="","",個人情報!$I15)</f>
        <v/>
      </c>
      <c r="J5" t="str">
        <f>IF(個人情報!$M15="","",個人情報!$M15)</f>
        <v/>
      </c>
      <c r="K5" t="e">
        <f>IF(個人情報!$AC15="","",個人情報!$AC15)</f>
        <v>#REF!</v>
      </c>
      <c r="L5" t="e">
        <f>IF(個人情報!#REF!="","",個人情報!#REF!)</f>
        <v>#REF!</v>
      </c>
      <c r="M5" t="str">
        <f>IF(個人情報!$I17="","",個人情報!$I17)</f>
        <v/>
      </c>
    </row>
    <row r="6" spans="1:17" x14ac:dyDescent="0.15">
      <c r="A6" t="str">
        <f>IF(個人情報!$B20="","",個人情報!$B20)</f>
        <v/>
      </c>
      <c r="B6" s="130" t="str">
        <f>IF(個人情報!$D20="","",個人情報!$D20)</f>
        <v/>
      </c>
      <c r="C6" t="str">
        <f>IF(個人情報!$E21="","",個人情報!$E21)</f>
        <v/>
      </c>
      <c r="D6" t="str">
        <f>IF(個人情報!$E20="","",個人情報!$E20)</f>
        <v/>
      </c>
      <c r="F6" t="str">
        <f>IF(個人情報!$G20="","",個人情報!$G20)</f>
        <v/>
      </c>
      <c r="G6" t="str">
        <f>IF(個人情報!$G21="","",個人情報!$G21)</f>
        <v/>
      </c>
      <c r="H6" t="str">
        <f>IF(個人情報!$H20="","",個人情報!$H20)</f>
        <v/>
      </c>
      <c r="I6" t="str">
        <f>IF(個人情報!$I20="","",個人情報!$I20)</f>
        <v/>
      </c>
      <c r="J6" t="str">
        <f>IF(個人情報!$M20="","",個人情報!$M20)</f>
        <v/>
      </c>
      <c r="K6" t="e">
        <f>IF(個人情報!$AC20="","",個人情報!$AC20)</f>
        <v>#REF!</v>
      </c>
      <c r="L6" t="e">
        <f>IF(個人情報!#REF!="","",個人情報!#REF!)</f>
        <v>#REF!</v>
      </c>
      <c r="M6" t="str">
        <f>IF(個人情報!$I22="","",個人情報!$I22)</f>
        <v/>
      </c>
    </row>
    <row r="7" spans="1:17" x14ac:dyDescent="0.15">
      <c r="A7" t="str">
        <f>IF(個人情報!$B25="","",個人情報!$B25)</f>
        <v/>
      </c>
      <c r="B7" s="130" t="str">
        <f>IF(個人情報!$D25="","",個人情報!$D25)</f>
        <v/>
      </c>
      <c r="C7" t="str">
        <f>IF(個人情報!$E26="","",個人情報!$E26)</f>
        <v/>
      </c>
      <c r="D7" t="str">
        <f>IF(個人情報!$E25="","",個人情報!$E25)</f>
        <v/>
      </c>
      <c r="F7" t="str">
        <f>IF(個人情報!$G25="","",個人情報!$G25)</f>
        <v/>
      </c>
      <c r="G7" t="str">
        <f>IF(個人情報!$G26="","",個人情報!$G26)</f>
        <v/>
      </c>
      <c r="H7" t="str">
        <f>IF(個人情報!$H25="","",個人情報!$H25)</f>
        <v/>
      </c>
      <c r="I7" t="str">
        <f>IF(個人情報!$I25="","",個人情報!$I25)</f>
        <v/>
      </c>
      <c r="J7" t="str">
        <f>IF(個人情報!$M25="","",個人情報!$M25)</f>
        <v/>
      </c>
      <c r="K7" t="e">
        <f>IF(個人情報!$AC25="","",個人情報!$AC25)</f>
        <v>#REF!</v>
      </c>
      <c r="L7" t="e">
        <f>IF(個人情報!#REF!="","",個人情報!#REF!)</f>
        <v>#REF!</v>
      </c>
      <c r="M7" t="str">
        <f>IF(個人情報!$I27="","",個人情報!$I27)</f>
        <v/>
      </c>
    </row>
    <row r="8" spans="1:17" x14ac:dyDescent="0.15">
      <c r="A8" t="str">
        <f>IF(個人情報!$B30="","",個人情報!$B30)</f>
        <v/>
      </c>
      <c r="B8" s="130" t="str">
        <f>IF(個人情報!$D30="","",個人情報!$D30)</f>
        <v/>
      </c>
      <c r="C8" t="str">
        <f>IF(個人情報!$E31="","",個人情報!$E31)</f>
        <v/>
      </c>
      <c r="D8" t="str">
        <f>IF(個人情報!$E30="","",個人情報!$E30)</f>
        <v/>
      </c>
      <c r="F8" t="str">
        <f>IF(個人情報!$G30="","",個人情報!$G30)</f>
        <v/>
      </c>
      <c r="G8" t="str">
        <f>IF(個人情報!$G31="","",個人情報!$G31)</f>
        <v/>
      </c>
      <c r="H8" t="str">
        <f>IF(個人情報!$H30="","",個人情報!$H30)</f>
        <v/>
      </c>
      <c r="I8" t="str">
        <f>IF(個人情報!$I30="","",個人情報!$I30)</f>
        <v/>
      </c>
      <c r="J8" t="str">
        <f>IF(個人情報!$M30="","",個人情報!$M30)</f>
        <v/>
      </c>
      <c r="K8" t="e">
        <f>IF(個人情報!$AC30="","",個人情報!$AC30)</f>
        <v>#REF!</v>
      </c>
      <c r="L8" t="e">
        <f>IF(個人情報!#REF!="","",個人情報!#REF!)</f>
        <v>#REF!</v>
      </c>
      <c r="M8" t="str">
        <f>IF(個人情報!$I32="","",個人情報!$I32)</f>
        <v/>
      </c>
    </row>
    <row r="9" spans="1:17" x14ac:dyDescent="0.15">
      <c r="A9" t="str">
        <f>IF(個人情報!$B35="","",個人情報!$B35)</f>
        <v/>
      </c>
      <c r="B9" s="130" t="str">
        <f>IF(個人情報!$D35="","",個人情報!$D35)</f>
        <v/>
      </c>
      <c r="C9" t="str">
        <f>IF(個人情報!$E36="","",個人情報!$E36)</f>
        <v/>
      </c>
      <c r="D9" t="str">
        <f>IF(個人情報!$E35="","",個人情報!$E35)</f>
        <v/>
      </c>
      <c r="F9" t="str">
        <f>IF(個人情報!$G35="","",個人情報!$G35)</f>
        <v/>
      </c>
      <c r="G9" t="str">
        <f>IF(個人情報!$G36="","",個人情報!$G36)</f>
        <v/>
      </c>
      <c r="H9" t="str">
        <f>IF(個人情報!$H35="","",個人情報!$H35)</f>
        <v/>
      </c>
      <c r="I9" t="str">
        <f>IF(個人情報!$I35="","",個人情報!$I35)</f>
        <v/>
      </c>
      <c r="J9" t="str">
        <f>IF(個人情報!$M35="","",個人情報!$M35)</f>
        <v/>
      </c>
      <c r="K9" t="e">
        <f>IF(個人情報!$AC35="","",個人情報!$AC35)</f>
        <v>#REF!</v>
      </c>
      <c r="L9" t="e">
        <f>IF(個人情報!#REF!="","",個人情報!#REF!)</f>
        <v>#REF!</v>
      </c>
      <c r="M9" t="str">
        <f>IF(個人情報!$I37="","",個人情報!$I37)</f>
        <v/>
      </c>
    </row>
    <row r="10" spans="1:17" x14ac:dyDescent="0.15">
      <c r="A10" t="str">
        <f>IF(個人情報!$B40="","",個人情報!$B40)</f>
        <v/>
      </c>
      <c r="B10" s="130" t="str">
        <f>IF(個人情報!$D40="","",個人情報!$D40)</f>
        <v/>
      </c>
      <c r="C10" t="str">
        <f>IF(個人情報!$E41="","",個人情報!$E41)</f>
        <v/>
      </c>
      <c r="D10" t="str">
        <f>IF(個人情報!$E40="","",個人情報!$E40)</f>
        <v/>
      </c>
      <c r="F10" t="str">
        <f>IF(個人情報!$G40="","",個人情報!$G40)</f>
        <v/>
      </c>
      <c r="G10" t="str">
        <f>IF(個人情報!$G41="","",個人情報!$G41)</f>
        <v/>
      </c>
      <c r="H10" t="str">
        <f>IF(個人情報!$H40="","",個人情報!$H40)</f>
        <v/>
      </c>
      <c r="I10" t="str">
        <f>IF(個人情報!$I40="","",個人情報!$I40)</f>
        <v/>
      </c>
      <c r="J10" t="str">
        <f>IF(個人情報!$M40="","",個人情報!$M40)</f>
        <v/>
      </c>
      <c r="K10" t="e">
        <f>IF(個人情報!$AC40="","",個人情報!$AC40)</f>
        <v>#REF!</v>
      </c>
      <c r="L10" t="e">
        <f>IF(個人情報!#REF!="","",個人情報!#REF!)</f>
        <v>#REF!</v>
      </c>
      <c r="M10" t="str">
        <f>IF(個人情報!$I42="","",個人情報!$I42)</f>
        <v/>
      </c>
    </row>
    <row r="11" spans="1:17" x14ac:dyDescent="0.15">
      <c r="A11" t="str">
        <f>IF(個人情報!$B45="","",個人情報!$B45)</f>
        <v/>
      </c>
      <c r="B11" s="130" t="str">
        <f>IF(個人情報!$D45="","",個人情報!$D45)</f>
        <v/>
      </c>
      <c r="C11" t="str">
        <f>IF(個人情報!$E46="","",個人情報!$E46)</f>
        <v/>
      </c>
      <c r="D11" t="str">
        <f>IF(個人情報!$E45="","",個人情報!$E45)</f>
        <v/>
      </c>
      <c r="F11" t="str">
        <f>IF(個人情報!$G45="","",個人情報!$G45)</f>
        <v/>
      </c>
      <c r="G11" t="str">
        <f>IF(個人情報!$G46="","",個人情報!$G46)</f>
        <v/>
      </c>
      <c r="H11" t="str">
        <f>IF(個人情報!$H45="","",個人情報!$H45)</f>
        <v/>
      </c>
      <c r="I11" t="str">
        <f>IF(個人情報!$I45="","",個人情報!$I45)</f>
        <v/>
      </c>
      <c r="J11" t="str">
        <f>IF(個人情報!$M45="","",個人情報!$M45)</f>
        <v/>
      </c>
      <c r="K11" t="e">
        <f>IF(個人情報!$AC45="","",個人情報!$AC45)</f>
        <v>#REF!</v>
      </c>
      <c r="L11" t="e">
        <f>IF(個人情報!#REF!="","",個人情報!#REF!)</f>
        <v>#REF!</v>
      </c>
      <c r="M11" t="str">
        <f>IF(個人情報!$I47="","",個人情報!$I47)</f>
        <v/>
      </c>
    </row>
    <row r="12" spans="1:17" x14ac:dyDescent="0.15">
      <c r="A12" t="str">
        <f>IF(個人情報!$B50="","",個人情報!$B50)</f>
        <v/>
      </c>
      <c r="B12" s="130" t="str">
        <f>IF(個人情報!$D50="","",個人情報!$D50)</f>
        <v/>
      </c>
      <c r="C12" t="str">
        <f>IF(個人情報!$E51="","",個人情報!$E51)</f>
        <v/>
      </c>
      <c r="D12" t="str">
        <f>IF(個人情報!$E50="","",個人情報!$E50)</f>
        <v/>
      </c>
      <c r="F12" t="str">
        <f>IF(個人情報!$G50="","",個人情報!$G50)</f>
        <v/>
      </c>
      <c r="G12" t="str">
        <f>IF(個人情報!$G51="","",個人情報!$G51)</f>
        <v/>
      </c>
      <c r="H12" t="str">
        <f>IF(個人情報!$H50="","",個人情報!$H50)</f>
        <v/>
      </c>
      <c r="I12" t="str">
        <f>IF(個人情報!$I50="","",個人情報!$I50)</f>
        <v/>
      </c>
      <c r="J12" t="str">
        <f>IF(個人情報!$M50="","",個人情報!$M50)</f>
        <v/>
      </c>
      <c r="K12" t="e">
        <f>IF(個人情報!$AC50="","",個人情報!$AC50)</f>
        <v>#REF!</v>
      </c>
      <c r="L12" t="e">
        <f>IF(個人情報!#REF!="","",個人情報!#REF!)</f>
        <v>#REF!</v>
      </c>
      <c r="M12" t="str">
        <f>IF(個人情報!$I52="","",個人情報!$I52)</f>
        <v/>
      </c>
    </row>
    <row r="13" spans="1:17" x14ac:dyDescent="0.15">
      <c r="A13" t="str">
        <f>IF(個人情報!$B55="","",個人情報!$B55)</f>
        <v/>
      </c>
      <c r="B13" s="130" t="str">
        <f>IF(個人情報!$D55="","",個人情報!$D55)</f>
        <v/>
      </c>
      <c r="C13" t="str">
        <f>IF(個人情報!$E56="","",個人情報!$E56)</f>
        <v/>
      </c>
      <c r="D13" t="str">
        <f>IF(個人情報!$E55="","",個人情報!$E55)</f>
        <v/>
      </c>
      <c r="F13" t="str">
        <f>IF(個人情報!$G55="","",個人情報!$G55)</f>
        <v/>
      </c>
      <c r="G13" t="str">
        <f>IF(個人情報!$G56="","",個人情報!$G56)</f>
        <v/>
      </c>
      <c r="H13" t="str">
        <f>IF(個人情報!$H55="","",個人情報!$H55)</f>
        <v/>
      </c>
      <c r="I13" t="str">
        <f>IF(個人情報!$I55="","",個人情報!$I55)</f>
        <v/>
      </c>
      <c r="J13" t="str">
        <f>IF(個人情報!$M55="","",個人情報!$M55)</f>
        <v/>
      </c>
      <c r="K13" t="e">
        <f>IF(個人情報!$AC55="","",個人情報!$AC55)</f>
        <v>#REF!</v>
      </c>
      <c r="L13" t="e">
        <f>IF(個人情報!#REF!="","",個人情報!#REF!)</f>
        <v>#REF!</v>
      </c>
      <c r="M13" t="str">
        <f>IF(個人情報!$I57="","",個人情報!$I57)</f>
        <v/>
      </c>
    </row>
    <row r="14" spans="1:17" x14ac:dyDescent="0.15">
      <c r="A14" t="str">
        <f>IF(個人情報!$B60="","",個人情報!$B60)</f>
        <v/>
      </c>
      <c r="B14" s="130" t="str">
        <f>IF(個人情報!$D60="","",個人情報!$D60)</f>
        <v/>
      </c>
      <c r="C14" t="str">
        <f>IF(個人情報!$E61="","",個人情報!$E61)</f>
        <v/>
      </c>
      <c r="D14" t="str">
        <f>IF(個人情報!$E60="","",個人情報!$E60)</f>
        <v/>
      </c>
      <c r="F14" t="str">
        <f>IF(個人情報!$G60="","",個人情報!$G60)</f>
        <v/>
      </c>
      <c r="G14" t="str">
        <f>IF(個人情報!$G61="","",個人情報!$G61)</f>
        <v/>
      </c>
      <c r="H14" t="str">
        <f>IF(個人情報!$H60="","",個人情報!$H60)</f>
        <v/>
      </c>
      <c r="I14" t="str">
        <f>IF(個人情報!$I60="","",個人情報!$I60)</f>
        <v/>
      </c>
      <c r="J14" t="str">
        <f>IF(個人情報!$M60="","",個人情報!$M60)</f>
        <v/>
      </c>
      <c r="K14" t="e">
        <f>IF(個人情報!$AC60="","",個人情報!$AC60)</f>
        <v>#REF!</v>
      </c>
      <c r="L14" t="e">
        <f>IF(個人情報!#REF!="","",個人情報!#REF!)</f>
        <v>#REF!</v>
      </c>
      <c r="M14" t="str">
        <f>IF(個人情報!$I62="","",個人情報!$I62)</f>
        <v/>
      </c>
    </row>
    <row r="15" spans="1:17" x14ac:dyDescent="0.15">
      <c r="A15" t="str">
        <f>IF(個人情報!$B65="","",個人情報!$B65)</f>
        <v/>
      </c>
      <c r="B15" s="130" t="str">
        <f>IF(個人情報!$D65="","",個人情報!$D65)</f>
        <v/>
      </c>
      <c r="C15" t="str">
        <f>IF(個人情報!$E66="","",個人情報!$E66)</f>
        <v/>
      </c>
      <c r="D15" t="str">
        <f>IF(個人情報!$E65="","",個人情報!$E65)</f>
        <v/>
      </c>
      <c r="F15" t="str">
        <f>IF(個人情報!$G65="","",個人情報!$G65)</f>
        <v/>
      </c>
      <c r="G15" t="str">
        <f>IF(個人情報!$G66="","",個人情報!$G66)</f>
        <v/>
      </c>
      <c r="H15" t="str">
        <f>IF(個人情報!$H65="","",個人情報!$H65)</f>
        <v/>
      </c>
      <c r="I15" t="str">
        <f>IF(個人情報!$I65="","",個人情報!$I65)</f>
        <v/>
      </c>
      <c r="J15" t="str">
        <f>IF(個人情報!$M65="","",個人情報!$M65)</f>
        <v/>
      </c>
      <c r="K15" t="e">
        <f>IF(個人情報!$AC65="","",個人情報!$AC65)</f>
        <v>#REF!</v>
      </c>
      <c r="L15" t="e">
        <f>IF(個人情報!#REF!="","",個人情報!#REF!)</f>
        <v>#REF!</v>
      </c>
      <c r="M15" t="str">
        <f>IF(個人情報!$I67="","",個人情報!$I67)</f>
        <v/>
      </c>
    </row>
    <row r="16" spans="1:17" x14ac:dyDescent="0.15">
      <c r="A16" t="str">
        <f>IF(個人情報!$B70="","",個人情報!$B70)</f>
        <v/>
      </c>
      <c r="B16" s="130" t="str">
        <f>IF(個人情報!$D70="","",個人情報!$D70)</f>
        <v/>
      </c>
      <c r="C16" t="str">
        <f>IF(個人情報!$E71="","",個人情報!$E71)</f>
        <v/>
      </c>
      <c r="D16" t="str">
        <f>IF(個人情報!$E70="","",個人情報!$E70)</f>
        <v/>
      </c>
      <c r="F16" t="str">
        <f>IF(個人情報!$G70="","",個人情報!$G70)</f>
        <v/>
      </c>
      <c r="G16" t="str">
        <f>IF(個人情報!$G71="","",個人情報!$G71)</f>
        <v/>
      </c>
      <c r="H16" t="str">
        <f>IF(個人情報!$H70="","",個人情報!$H70)</f>
        <v/>
      </c>
      <c r="I16" t="str">
        <f>IF(個人情報!$I70="","",個人情報!$I70)</f>
        <v/>
      </c>
      <c r="J16" t="str">
        <f>IF(個人情報!$M70="","",個人情報!$M70)</f>
        <v/>
      </c>
      <c r="K16" t="e">
        <f>IF(個人情報!$AC70="","",個人情報!$AC70)</f>
        <v>#REF!</v>
      </c>
      <c r="L16" t="e">
        <f>IF(個人情報!#REF!="","",個人情報!#REF!)</f>
        <v>#REF!</v>
      </c>
      <c r="M16" t="str">
        <f>IF(個人情報!$I72="","",個人情報!$I72)</f>
        <v/>
      </c>
    </row>
    <row r="17" spans="1:13" x14ac:dyDescent="0.15">
      <c r="A17" t="str">
        <f>IF(個人情報!$B75="","",個人情報!$B75)</f>
        <v/>
      </c>
      <c r="B17" s="130" t="str">
        <f>IF(個人情報!$D75="","",個人情報!$D75)</f>
        <v/>
      </c>
      <c r="C17" t="str">
        <f>IF(個人情報!$E76="","",個人情報!$E76)</f>
        <v/>
      </c>
      <c r="D17" t="str">
        <f>IF(個人情報!$E75="","",個人情報!$E75)</f>
        <v/>
      </c>
      <c r="F17" t="str">
        <f>IF(個人情報!$G75="","",個人情報!$G75)</f>
        <v/>
      </c>
      <c r="G17" t="str">
        <f>IF(個人情報!$G76="","",個人情報!$G76)</f>
        <v/>
      </c>
      <c r="H17" t="str">
        <f>IF(個人情報!$H75="","",個人情報!$H75)</f>
        <v/>
      </c>
      <c r="I17" t="str">
        <f>IF(個人情報!$I75="","",個人情報!$I75)</f>
        <v/>
      </c>
      <c r="J17" t="str">
        <f>IF(個人情報!$M75="","",個人情報!$M75)</f>
        <v/>
      </c>
      <c r="K17" t="e">
        <f>IF(個人情報!$AC75="","",個人情報!$AC75)</f>
        <v>#REF!</v>
      </c>
      <c r="L17" t="e">
        <f>IF(個人情報!#REF!="","",個人情報!#REF!)</f>
        <v>#REF!</v>
      </c>
      <c r="M17" t="str">
        <f>IF(個人情報!$I77="","",個人情報!$I77)</f>
        <v/>
      </c>
    </row>
    <row r="18" spans="1:13" x14ac:dyDescent="0.15">
      <c r="A18" t="str">
        <f>IF(個人情報!$B80="","",個人情報!$B80)</f>
        <v/>
      </c>
      <c r="B18" s="130" t="str">
        <f>IF(個人情報!$D80="","",個人情報!$D80)</f>
        <v/>
      </c>
      <c r="C18" t="str">
        <f>IF(個人情報!$E81="","",個人情報!$E81)</f>
        <v/>
      </c>
      <c r="D18" t="str">
        <f>IF(個人情報!$E80="","",個人情報!$E80)</f>
        <v/>
      </c>
      <c r="F18" t="str">
        <f>IF(個人情報!$G80="","",個人情報!$G80)</f>
        <v/>
      </c>
      <c r="G18" t="str">
        <f>IF(個人情報!$G81="","",個人情報!$G81)</f>
        <v/>
      </c>
      <c r="H18" t="str">
        <f>IF(個人情報!$H80="","",個人情報!$H80)</f>
        <v/>
      </c>
      <c r="I18" t="str">
        <f>IF(個人情報!$I80="","",個人情報!$I80)</f>
        <v/>
      </c>
      <c r="J18" t="str">
        <f>IF(個人情報!$M80="","",個人情報!$M80)</f>
        <v/>
      </c>
      <c r="K18" t="e">
        <f>IF(個人情報!$AC80="","",個人情報!$AC80)</f>
        <v>#REF!</v>
      </c>
      <c r="L18" t="e">
        <f>IF(個人情報!#REF!="","",個人情報!#REF!)</f>
        <v>#REF!</v>
      </c>
      <c r="M18" t="str">
        <f>IF(個人情報!$I82="","",個人情報!$I82)</f>
        <v/>
      </c>
    </row>
    <row r="19" spans="1:13" x14ac:dyDescent="0.15">
      <c r="A19" t="str">
        <f>IF(個人情報!$B85="","",個人情報!$B85)</f>
        <v/>
      </c>
      <c r="B19" s="130" t="str">
        <f>IF(個人情報!$D85="","",個人情報!$D85)</f>
        <v/>
      </c>
      <c r="C19" t="str">
        <f>IF(個人情報!$E86="","",個人情報!$E86)</f>
        <v/>
      </c>
      <c r="D19" t="str">
        <f>IF(個人情報!$E85="","",個人情報!$E85)</f>
        <v/>
      </c>
      <c r="F19" t="str">
        <f>IF(個人情報!$G85="","",個人情報!$G85)</f>
        <v/>
      </c>
      <c r="G19" t="str">
        <f>IF(個人情報!$G86="","",個人情報!$G86)</f>
        <v/>
      </c>
      <c r="H19" t="str">
        <f>IF(個人情報!$H85="","",個人情報!$H85)</f>
        <v/>
      </c>
      <c r="I19" t="str">
        <f>IF(個人情報!$I85="","",個人情報!$I85)</f>
        <v/>
      </c>
      <c r="J19" t="str">
        <f>IF(個人情報!$M85="","",個人情報!$M85)</f>
        <v/>
      </c>
      <c r="K19" t="e">
        <f>IF(個人情報!$AC85="","",個人情報!$AC85)</f>
        <v>#REF!</v>
      </c>
      <c r="L19" t="e">
        <f>IF(個人情報!#REF!="","",個人情報!#REF!)</f>
        <v>#REF!</v>
      </c>
      <c r="M19" t="str">
        <f>IF(個人情報!$I87="","",個人情報!$I87)</f>
        <v/>
      </c>
    </row>
    <row r="20" spans="1:13" x14ac:dyDescent="0.15">
      <c r="A20" t="str">
        <f>IF(個人情報!$B90="","",個人情報!$B90)</f>
        <v/>
      </c>
      <c r="B20" s="130" t="str">
        <f>IF(個人情報!$D90="","",個人情報!$D90)</f>
        <v/>
      </c>
      <c r="C20" t="str">
        <f>IF(個人情報!$E91="","",個人情報!$E91)</f>
        <v/>
      </c>
      <c r="D20" t="str">
        <f>IF(個人情報!$E90="","",個人情報!$E90)</f>
        <v/>
      </c>
      <c r="F20" t="str">
        <f>IF(個人情報!$G90="","",個人情報!$G90)</f>
        <v/>
      </c>
      <c r="G20" t="str">
        <f>IF(個人情報!$G91="","",個人情報!$G91)</f>
        <v/>
      </c>
      <c r="H20" t="str">
        <f>IF(個人情報!$H90="","",個人情報!$H90)</f>
        <v/>
      </c>
      <c r="I20" t="str">
        <f>IF(個人情報!$I90="","",個人情報!$I90)</f>
        <v/>
      </c>
      <c r="J20" t="str">
        <f>IF(個人情報!$M90="","",個人情報!$M90)</f>
        <v/>
      </c>
      <c r="K20" t="e">
        <f>IF(個人情報!$AC90="","",個人情報!$AC90)</f>
        <v>#REF!</v>
      </c>
      <c r="L20" t="e">
        <f>IF(個人情報!#REF!="","",個人情報!#REF!)</f>
        <v>#REF!</v>
      </c>
      <c r="M20" t="str">
        <f>IF(個人情報!$I92="","",個人情報!$I92)</f>
        <v/>
      </c>
    </row>
    <row r="21" spans="1:13" x14ac:dyDescent="0.15">
      <c r="A21" t="str">
        <f>IF(個人情報!$B95="","",個人情報!$B95)</f>
        <v/>
      </c>
      <c r="B21" s="130" t="str">
        <f>IF(個人情報!$D95="","",個人情報!$D95)</f>
        <v/>
      </c>
      <c r="C21" t="str">
        <f>IF(個人情報!$E96="","",個人情報!$E96)</f>
        <v/>
      </c>
      <c r="D21" t="str">
        <f>IF(個人情報!$E95="","",個人情報!$E95)</f>
        <v/>
      </c>
      <c r="F21" t="str">
        <f>IF(個人情報!$G95="","",個人情報!$G95)</f>
        <v/>
      </c>
      <c r="G21" t="str">
        <f>IF(個人情報!$G96="","",個人情報!$G96)</f>
        <v/>
      </c>
      <c r="H21" t="str">
        <f>IF(個人情報!$H95="","",個人情報!$H95)</f>
        <v/>
      </c>
      <c r="I21" t="str">
        <f>IF(個人情報!$I95="","",個人情報!$I95)</f>
        <v/>
      </c>
      <c r="J21" t="str">
        <f>IF(個人情報!$M95="","",個人情報!$M95)</f>
        <v/>
      </c>
      <c r="K21" t="e">
        <f>IF(個人情報!$AC95="","",個人情報!$AC95)</f>
        <v>#REF!</v>
      </c>
      <c r="L21" t="e">
        <f>IF(個人情報!#REF!="","",個人情報!#REF!)</f>
        <v>#REF!</v>
      </c>
      <c r="M21" t="str">
        <f>IF(個人情報!$I97="","",個人情報!$I97)</f>
        <v/>
      </c>
    </row>
    <row r="22" spans="1:13" x14ac:dyDescent="0.15">
      <c r="A22" t="str">
        <f>IF(個人情報!$B100="","",個人情報!$B100)</f>
        <v/>
      </c>
      <c r="B22" s="130" t="str">
        <f>IF(個人情報!$D100="","",個人情報!$D100)</f>
        <v/>
      </c>
      <c r="C22" t="str">
        <f>IF(個人情報!$E101="","",個人情報!$E101)</f>
        <v/>
      </c>
      <c r="D22" t="str">
        <f>IF(個人情報!$E100="","",個人情報!$E100)</f>
        <v/>
      </c>
      <c r="F22" t="str">
        <f>IF(個人情報!$G100="","",個人情報!$G100)</f>
        <v/>
      </c>
      <c r="G22" t="str">
        <f>IF(個人情報!$G101="","",個人情報!$G101)</f>
        <v/>
      </c>
      <c r="H22" t="str">
        <f>IF(個人情報!$H100="","",個人情報!$H100)</f>
        <v/>
      </c>
      <c r="I22" t="str">
        <f>IF(個人情報!$I100="","",個人情報!$I100)</f>
        <v/>
      </c>
      <c r="J22" t="str">
        <f>IF(個人情報!$M100="","",個人情報!$M100)</f>
        <v/>
      </c>
      <c r="K22" t="e">
        <f>IF(個人情報!$AC100="","",個人情報!$AC100)</f>
        <v>#REF!</v>
      </c>
      <c r="L22" t="e">
        <f>IF(個人情報!#REF!="","",個人情報!#REF!)</f>
        <v>#REF!</v>
      </c>
      <c r="M22" t="str">
        <f>IF(個人情報!$I102="","",個人情報!$I102)</f>
        <v/>
      </c>
    </row>
    <row r="23" spans="1:13" x14ac:dyDescent="0.15">
      <c r="A23" t="str">
        <f>IF(個人情報!$B105="","",個人情報!$B105)</f>
        <v/>
      </c>
      <c r="B23" s="130" t="str">
        <f>IF(個人情報!$D105="","",個人情報!$D105)</f>
        <v/>
      </c>
      <c r="C23" t="str">
        <f>IF(個人情報!$E106="","",個人情報!$E106)</f>
        <v/>
      </c>
      <c r="D23" t="str">
        <f>IF(個人情報!$E105="","",個人情報!$E105)</f>
        <v/>
      </c>
      <c r="F23" t="str">
        <f>IF(個人情報!$G105="","",個人情報!$G105)</f>
        <v/>
      </c>
      <c r="G23" t="str">
        <f>IF(個人情報!$G106="","",個人情報!$G106)</f>
        <v/>
      </c>
      <c r="H23" t="str">
        <f>IF(個人情報!$H105="","",個人情報!$H105)</f>
        <v/>
      </c>
      <c r="I23" t="str">
        <f>IF(個人情報!$I105="","",個人情報!$I105)</f>
        <v/>
      </c>
      <c r="J23" t="str">
        <f>IF(個人情報!$M105="","",個人情報!$M105)</f>
        <v/>
      </c>
      <c r="K23" t="e">
        <f>IF(個人情報!$AC105="","",個人情報!$AC105)</f>
        <v>#REF!</v>
      </c>
      <c r="L23" t="e">
        <f>IF(個人情報!#REF!="","",個人情報!#REF!)</f>
        <v>#REF!</v>
      </c>
      <c r="M23" t="str">
        <f>IF(個人情報!$I107="","",個人情報!$I107)</f>
        <v/>
      </c>
    </row>
    <row r="24" spans="1:13" x14ac:dyDescent="0.15">
      <c r="A24" t="str">
        <f>IF(個人情報!$B110="","",個人情報!$B110)</f>
        <v/>
      </c>
      <c r="B24" s="130" t="str">
        <f>IF(個人情報!$D110="","",個人情報!$D110)</f>
        <v/>
      </c>
      <c r="C24" t="str">
        <f>IF(個人情報!$E111="","",個人情報!$E111)</f>
        <v/>
      </c>
      <c r="D24" t="str">
        <f>IF(個人情報!$E110="","",個人情報!$E110)</f>
        <v/>
      </c>
      <c r="F24" t="str">
        <f>IF(個人情報!$G110="","",個人情報!$G110)</f>
        <v/>
      </c>
      <c r="G24" t="str">
        <f>IF(個人情報!$G111="","",個人情報!$G111)</f>
        <v/>
      </c>
      <c r="H24" t="str">
        <f>IF(個人情報!$H110="","",個人情報!$H110)</f>
        <v/>
      </c>
      <c r="I24" t="str">
        <f>IF(個人情報!$I110="","",個人情報!$I110)</f>
        <v/>
      </c>
      <c r="J24" t="str">
        <f>IF(個人情報!$M110="","",個人情報!$M110)</f>
        <v/>
      </c>
      <c r="K24" t="e">
        <f>IF(個人情報!$AC110="","",個人情報!$AC110)</f>
        <v>#REF!</v>
      </c>
      <c r="L24" t="e">
        <f>IF(個人情報!#REF!="","",個人情報!#REF!)</f>
        <v>#REF!</v>
      </c>
      <c r="M24" t="str">
        <f>IF(個人情報!$I112="","",個人情報!$I112)</f>
        <v/>
      </c>
    </row>
    <row r="25" spans="1:13" x14ac:dyDescent="0.15">
      <c r="A25" t="str">
        <f>IF(個人情報!$B115="","",個人情報!$B115)</f>
        <v/>
      </c>
      <c r="B25" s="130" t="str">
        <f>IF(個人情報!$D115="","",個人情報!$D115)</f>
        <v/>
      </c>
      <c r="C25" t="str">
        <f>IF(個人情報!$E116="","",個人情報!$E116)</f>
        <v/>
      </c>
      <c r="D25" t="str">
        <f>IF(個人情報!$E115="","",個人情報!$E115)</f>
        <v/>
      </c>
      <c r="F25" t="str">
        <f>IF(個人情報!$G115="","",個人情報!$G115)</f>
        <v/>
      </c>
      <c r="G25" t="str">
        <f>IF(個人情報!$G116="","",個人情報!$G116)</f>
        <v/>
      </c>
      <c r="H25" t="str">
        <f>IF(個人情報!$H115="","",個人情報!$H115)</f>
        <v/>
      </c>
      <c r="I25" t="str">
        <f>IF(個人情報!$I115="","",個人情報!$I115)</f>
        <v/>
      </c>
      <c r="J25" t="str">
        <f>IF(個人情報!$M115="","",個人情報!$M115)</f>
        <v/>
      </c>
      <c r="K25" t="e">
        <f>IF(個人情報!$AC115="","",個人情報!$AC115)</f>
        <v>#REF!</v>
      </c>
      <c r="L25" t="e">
        <f>IF(個人情報!#REF!="","",個人情報!#REF!)</f>
        <v>#REF!</v>
      </c>
      <c r="M25" t="str">
        <f>IF(個人情報!$I117="","",個人情報!$I117)</f>
        <v/>
      </c>
    </row>
    <row r="26" spans="1:13" x14ac:dyDescent="0.15">
      <c r="A26" t="str">
        <f>IF(個人情報!$B120="","",個人情報!$B120)</f>
        <v/>
      </c>
      <c r="B26" s="130" t="str">
        <f>IF(個人情報!$D120="","",個人情報!$D120)</f>
        <v/>
      </c>
      <c r="C26" t="str">
        <f>IF(個人情報!$E121="","",個人情報!$E121)</f>
        <v/>
      </c>
      <c r="D26" t="str">
        <f>IF(個人情報!$E120="","",個人情報!$E120)</f>
        <v/>
      </c>
      <c r="F26" t="str">
        <f>IF(個人情報!$G120="","",個人情報!$G120)</f>
        <v/>
      </c>
      <c r="G26" t="str">
        <f>IF(個人情報!$G121="","",個人情報!$G121)</f>
        <v/>
      </c>
      <c r="H26" t="str">
        <f>IF(個人情報!$H120="","",個人情報!$H120)</f>
        <v/>
      </c>
      <c r="I26" t="str">
        <f>IF(個人情報!$I120="","",個人情報!$I120)</f>
        <v/>
      </c>
      <c r="J26" t="str">
        <f>IF(個人情報!$M120="","",個人情報!$M120)</f>
        <v/>
      </c>
      <c r="K26" t="e">
        <f>IF(個人情報!$AC120="","",個人情報!$AC120)</f>
        <v>#REF!</v>
      </c>
      <c r="L26" t="e">
        <f>IF(個人情報!#REF!="","",個人情報!#REF!)</f>
        <v>#REF!</v>
      </c>
      <c r="M26" t="str">
        <f>IF(個人情報!$I122="","",個人情報!$I122)</f>
        <v/>
      </c>
    </row>
    <row r="27" spans="1:13" x14ac:dyDescent="0.15">
      <c r="A27" t="str">
        <f>IF(個人情報!$B125="","",個人情報!$B125)</f>
        <v/>
      </c>
      <c r="B27" s="130" t="str">
        <f>IF(個人情報!$D125="","",個人情報!$D125)</f>
        <v/>
      </c>
      <c r="C27" t="str">
        <f>IF(個人情報!$E126="","",個人情報!$E126)</f>
        <v/>
      </c>
      <c r="D27" t="str">
        <f>IF(個人情報!$E125="","",個人情報!$E125)</f>
        <v/>
      </c>
      <c r="F27" t="str">
        <f>IF(個人情報!$G125="","",個人情報!$G125)</f>
        <v/>
      </c>
      <c r="G27" t="str">
        <f>IF(個人情報!$G126="","",個人情報!$G126)</f>
        <v/>
      </c>
      <c r="H27" t="str">
        <f>IF(個人情報!$H125="","",個人情報!$H125)</f>
        <v/>
      </c>
      <c r="I27" t="str">
        <f>IF(個人情報!$I125="","",個人情報!$I125)</f>
        <v/>
      </c>
      <c r="J27" t="str">
        <f>IF(個人情報!$M125="","",個人情報!$M125)</f>
        <v/>
      </c>
      <c r="K27" t="e">
        <f>IF(個人情報!$AC125="","",個人情報!$AC125)</f>
        <v>#REF!</v>
      </c>
      <c r="L27" t="e">
        <f>IF(個人情報!#REF!="","",個人情報!#REF!)</f>
        <v>#REF!</v>
      </c>
      <c r="M27" t="str">
        <f>IF(個人情報!$I127="","",個人情報!$I127)</f>
        <v/>
      </c>
    </row>
    <row r="28" spans="1:13" x14ac:dyDescent="0.15">
      <c r="A28" t="str">
        <f>IF(個人情報!$B130="","",個人情報!$B130)</f>
        <v/>
      </c>
      <c r="B28" s="130" t="str">
        <f>IF(個人情報!$D130="","",個人情報!$D130)</f>
        <v/>
      </c>
      <c r="C28" t="str">
        <f>IF(個人情報!$E131="","",個人情報!$E131)</f>
        <v/>
      </c>
      <c r="D28" t="str">
        <f>IF(個人情報!$E130="","",個人情報!$E130)</f>
        <v/>
      </c>
      <c r="F28" t="str">
        <f>IF(個人情報!$G130="","",個人情報!$G130)</f>
        <v/>
      </c>
      <c r="G28" t="str">
        <f>IF(個人情報!$G131="","",個人情報!$G131)</f>
        <v/>
      </c>
      <c r="H28" t="str">
        <f>IF(個人情報!$H130="","",個人情報!$H130)</f>
        <v/>
      </c>
      <c r="I28" t="str">
        <f>IF(個人情報!$I130="","",個人情報!$I130)</f>
        <v/>
      </c>
      <c r="J28" t="str">
        <f>IF(個人情報!$M130="","",個人情報!$M130)</f>
        <v/>
      </c>
      <c r="K28" t="e">
        <f>IF(個人情報!$AC130="","",個人情報!$AC130)</f>
        <v>#REF!</v>
      </c>
      <c r="L28" t="e">
        <f>IF(個人情報!#REF!="","",個人情報!#REF!)</f>
        <v>#REF!</v>
      </c>
      <c r="M28" t="str">
        <f>IF(個人情報!$I132="","",個人情報!$I132)</f>
        <v/>
      </c>
    </row>
    <row r="29" spans="1:13" x14ac:dyDescent="0.15">
      <c r="A29" t="str">
        <f>IF(個人情報!$B135="","",個人情報!$B135)</f>
        <v/>
      </c>
      <c r="B29" s="130" t="str">
        <f>IF(個人情報!$D135="","",個人情報!$D135)</f>
        <v/>
      </c>
      <c r="C29" t="str">
        <f>IF(個人情報!$E136="","",個人情報!$E136)</f>
        <v/>
      </c>
      <c r="D29" t="str">
        <f>IF(個人情報!$E135="","",個人情報!$E135)</f>
        <v/>
      </c>
      <c r="F29" t="str">
        <f>IF(個人情報!$G135="","",個人情報!$G135)</f>
        <v/>
      </c>
      <c r="G29" t="str">
        <f>IF(個人情報!$G136="","",個人情報!$G136)</f>
        <v/>
      </c>
      <c r="H29" t="str">
        <f>IF(個人情報!$H135="","",個人情報!$H135)</f>
        <v/>
      </c>
      <c r="I29" t="str">
        <f>IF(個人情報!$I135="","",個人情報!$I135)</f>
        <v/>
      </c>
      <c r="J29" t="str">
        <f>IF(個人情報!$M135="","",個人情報!$M135)</f>
        <v/>
      </c>
      <c r="K29" t="e">
        <f>IF(個人情報!$AC135="","",個人情報!$AC135)</f>
        <v>#REF!</v>
      </c>
      <c r="L29" t="e">
        <f>IF(個人情報!#REF!="","",個人情報!#REF!)</f>
        <v>#REF!</v>
      </c>
      <c r="M29" t="str">
        <f>IF(個人情報!$I137="","",個人情報!$I137)</f>
        <v/>
      </c>
    </row>
    <row r="30" spans="1:13" x14ac:dyDescent="0.15">
      <c r="A30" t="str">
        <f>IF(個人情報!$B140="","",個人情報!$B140)</f>
        <v/>
      </c>
      <c r="B30" s="130" t="str">
        <f>IF(個人情報!$D140="","",個人情報!$D140)</f>
        <v/>
      </c>
      <c r="C30" t="str">
        <f>IF(個人情報!$E141="","",個人情報!$E141)</f>
        <v/>
      </c>
      <c r="D30" t="str">
        <f>IF(個人情報!$E140="","",個人情報!$E140)</f>
        <v/>
      </c>
      <c r="F30" t="str">
        <f>IF(個人情報!$G140="","",個人情報!$G140)</f>
        <v/>
      </c>
      <c r="G30" t="str">
        <f>IF(個人情報!$G141="","",個人情報!$G141)</f>
        <v/>
      </c>
      <c r="H30" t="str">
        <f>IF(個人情報!$H140="","",個人情報!$H140)</f>
        <v/>
      </c>
      <c r="I30" t="str">
        <f>IF(個人情報!$I140="","",個人情報!$I140)</f>
        <v/>
      </c>
      <c r="J30" t="str">
        <f>IF(個人情報!$M140="","",個人情報!$M140)</f>
        <v/>
      </c>
      <c r="K30" t="e">
        <f>IF(個人情報!$AC140="","",個人情報!$AC140)</f>
        <v>#REF!</v>
      </c>
      <c r="L30" t="e">
        <f>IF(個人情報!#REF!="","",個人情報!#REF!)</f>
        <v>#REF!</v>
      </c>
      <c r="M30" t="str">
        <f>IF(個人情報!$I142="","",個人情報!$I142)</f>
        <v/>
      </c>
    </row>
    <row r="31" spans="1:13" x14ac:dyDescent="0.15">
      <c r="A31" t="str">
        <f>IF(個人情報!$B145="","",個人情報!$B145)</f>
        <v/>
      </c>
      <c r="B31" s="130" t="str">
        <f>IF(個人情報!$D145="","",個人情報!$D145)</f>
        <v/>
      </c>
      <c r="C31" t="str">
        <f>IF(個人情報!$E146="","",個人情報!$E146)</f>
        <v/>
      </c>
      <c r="D31" t="str">
        <f>IF(個人情報!$E145="","",個人情報!$E145)</f>
        <v/>
      </c>
      <c r="F31" t="str">
        <f>IF(個人情報!$G145="","",個人情報!$G145)</f>
        <v/>
      </c>
      <c r="G31" t="str">
        <f>IF(個人情報!$G146="","",個人情報!$G146)</f>
        <v/>
      </c>
      <c r="H31" t="str">
        <f>IF(個人情報!$H145="","",個人情報!$H145)</f>
        <v/>
      </c>
      <c r="I31" t="str">
        <f>IF(個人情報!$I145="","",個人情報!$I145)</f>
        <v/>
      </c>
      <c r="J31" t="str">
        <f>IF(個人情報!$M145="","",個人情報!$M145)</f>
        <v/>
      </c>
      <c r="K31" t="e">
        <f>IF(個人情報!$AC145="","",個人情報!$AC145)</f>
        <v>#REF!</v>
      </c>
      <c r="L31" t="e">
        <f>IF(個人情報!#REF!="","",個人情報!#REF!)</f>
        <v>#REF!</v>
      </c>
      <c r="M31" t="str">
        <f>IF(個人情報!$I147="","",個人情報!$I147)</f>
        <v/>
      </c>
    </row>
    <row r="32" spans="1:13" ht="12.75" customHeight="1" x14ac:dyDescent="0.15">
      <c r="A32" t="str">
        <f>IF(個人情報!$B150="","",個人情報!$B150)</f>
        <v/>
      </c>
      <c r="B32" s="130" t="str">
        <f>IF(個人情報!$D150="","",個人情報!$D150)</f>
        <v/>
      </c>
      <c r="C32" t="str">
        <f>IF(個人情報!$E151="","",個人情報!$E151)</f>
        <v/>
      </c>
      <c r="D32" t="str">
        <f>IF(個人情報!$E150="","",個人情報!$E150)</f>
        <v/>
      </c>
      <c r="F32" t="str">
        <f>IF(個人情報!$G150="","",個人情報!$G150)</f>
        <v/>
      </c>
      <c r="G32" t="str">
        <f>IF(個人情報!$G151="","",個人情報!$G151)</f>
        <v/>
      </c>
      <c r="H32" t="str">
        <f>IF(個人情報!$H150="","",個人情報!$H150)</f>
        <v/>
      </c>
      <c r="I32" t="str">
        <f>IF(個人情報!$I150="","",個人情報!$I150)</f>
        <v/>
      </c>
      <c r="J32" t="str">
        <f>IF(個人情報!$M150="","",個人情報!$M150)</f>
        <v/>
      </c>
      <c r="K32" t="e">
        <f>IF(個人情報!$AC150="","",個人情報!$AC150)</f>
        <v>#REF!</v>
      </c>
      <c r="L32" t="e">
        <f>IF(個人情報!#REF!="","",個人情報!#REF!)</f>
        <v>#REF!</v>
      </c>
      <c r="M32" t="str">
        <f>IF(個人情報!$I152="","",個人情報!$I152)</f>
        <v/>
      </c>
    </row>
    <row r="33" spans="1:13" x14ac:dyDescent="0.15">
      <c r="A33" t="str">
        <f>IF(個人情報!$B155="","",個人情報!$B155)</f>
        <v/>
      </c>
      <c r="B33" s="130" t="str">
        <f>IF(個人情報!$D155="","",個人情報!$D155)</f>
        <v/>
      </c>
      <c r="C33" t="str">
        <f>IF(個人情報!$E156="","",個人情報!$E156)</f>
        <v/>
      </c>
      <c r="D33" t="str">
        <f>IF(個人情報!$E155="","",個人情報!$E155)</f>
        <v/>
      </c>
      <c r="F33" t="str">
        <f>IF(個人情報!$G155="","",個人情報!$G155)</f>
        <v/>
      </c>
      <c r="G33" t="str">
        <f>IF(個人情報!$G156="","",個人情報!$G156)</f>
        <v/>
      </c>
      <c r="H33" t="str">
        <f>IF(個人情報!$H155="","",個人情報!$H155)</f>
        <v/>
      </c>
      <c r="I33" t="str">
        <f>IF(個人情報!$I155="","",個人情報!$I155)</f>
        <v/>
      </c>
      <c r="J33" t="str">
        <f>IF(個人情報!$M155="","",個人情報!$M155)</f>
        <v/>
      </c>
      <c r="K33" t="e">
        <f>IF(個人情報!$AC155="","",個人情報!$AC155)</f>
        <v>#REF!</v>
      </c>
      <c r="L33" t="e">
        <f>IF(個人情報!#REF!="","",個人情報!#REF!)</f>
        <v>#REF!</v>
      </c>
      <c r="M33" t="str">
        <f>IF(個人情報!$I157="","",個人情報!$I157)</f>
        <v/>
      </c>
    </row>
    <row r="34" spans="1:13" x14ac:dyDescent="0.15">
      <c r="A34" t="str">
        <f>IF(個人情報!$B160="","",個人情報!$B160)</f>
        <v/>
      </c>
      <c r="B34" s="130" t="str">
        <f>IF(個人情報!$D160="","",個人情報!$D160)</f>
        <v/>
      </c>
      <c r="C34" t="str">
        <f>IF(個人情報!$E161="","",個人情報!$E161)</f>
        <v/>
      </c>
      <c r="D34" t="str">
        <f>IF(個人情報!$E160="","",個人情報!$E160)</f>
        <v/>
      </c>
      <c r="F34" t="str">
        <f>IF(個人情報!$G160="","",個人情報!$G160)</f>
        <v/>
      </c>
      <c r="G34" t="str">
        <f>IF(個人情報!$G161="","",個人情報!$G161)</f>
        <v/>
      </c>
      <c r="H34" t="str">
        <f>IF(個人情報!$H160="","",個人情報!$H160)</f>
        <v/>
      </c>
      <c r="I34" t="str">
        <f>IF(個人情報!$I160="","",個人情報!$I160)</f>
        <v/>
      </c>
      <c r="J34" t="str">
        <f>IF(個人情報!$M160="","",個人情報!$M160)</f>
        <v/>
      </c>
      <c r="K34" t="e">
        <f>IF(個人情報!$AC160="","",個人情報!$AC160)</f>
        <v>#REF!</v>
      </c>
      <c r="L34" t="e">
        <f>IF(個人情報!#REF!="","",個人情報!#REF!)</f>
        <v>#REF!</v>
      </c>
      <c r="M34" t="str">
        <f>IF(個人情報!$I162="","",個人情報!$I162)</f>
        <v/>
      </c>
    </row>
    <row r="35" spans="1:13" x14ac:dyDescent="0.15">
      <c r="A35" t="str">
        <f>IF(個人情報!$B165="","",個人情報!$B165)</f>
        <v/>
      </c>
      <c r="B35" s="130" t="str">
        <f>IF(個人情報!$D165="","",個人情報!$D165)</f>
        <v/>
      </c>
      <c r="C35" t="str">
        <f>IF(個人情報!$E166="","",個人情報!$E166)</f>
        <v/>
      </c>
      <c r="D35" t="str">
        <f>IF(個人情報!$E165="","",個人情報!$E165)</f>
        <v/>
      </c>
      <c r="F35" t="str">
        <f>IF(個人情報!$G165="","",個人情報!$G165)</f>
        <v/>
      </c>
      <c r="G35" t="str">
        <f>IF(個人情報!$G166="","",個人情報!$G166)</f>
        <v/>
      </c>
      <c r="H35" t="str">
        <f>IF(個人情報!$H165="","",個人情報!$H165)</f>
        <v/>
      </c>
      <c r="I35" t="str">
        <f>IF(個人情報!$I165="","",個人情報!$I165)</f>
        <v/>
      </c>
      <c r="J35" t="str">
        <f>IF(個人情報!$M165="","",個人情報!$M165)</f>
        <v/>
      </c>
      <c r="K35" t="e">
        <f>IF(個人情報!$AC165="","",個人情報!$AC165)</f>
        <v>#REF!</v>
      </c>
      <c r="L35" t="e">
        <f>IF(個人情報!#REF!="","",個人情報!#REF!)</f>
        <v>#REF!</v>
      </c>
      <c r="M35" t="str">
        <f>IF(個人情報!$I167="","",個人情報!$I167)</f>
        <v/>
      </c>
    </row>
    <row r="36" spans="1:13" x14ac:dyDescent="0.15">
      <c r="A36" t="str">
        <f>IF(個人情報!$B170="","",個人情報!$B170)</f>
        <v/>
      </c>
      <c r="B36" s="130" t="str">
        <f>IF(個人情報!$D170="","",個人情報!$D170)</f>
        <v/>
      </c>
      <c r="C36" t="str">
        <f>IF(個人情報!$E171="","",個人情報!$E171)</f>
        <v/>
      </c>
      <c r="D36" t="str">
        <f>IF(個人情報!$E170="","",個人情報!$E170)</f>
        <v/>
      </c>
      <c r="F36" t="str">
        <f>IF(個人情報!$G170="","",個人情報!$G170)</f>
        <v/>
      </c>
      <c r="G36" t="str">
        <f>IF(個人情報!$G171="","",個人情報!$G171)</f>
        <v/>
      </c>
      <c r="H36" t="str">
        <f>IF(個人情報!$H170="","",個人情報!$H170)</f>
        <v/>
      </c>
      <c r="I36" t="str">
        <f>IF(個人情報!$I170="","",個人情報!$I170)</f>
        <v/>
      </c>
      <c r="J36" t="str">
        <f>IF(個人情報!$M170="","",個人情報!$M170)</f>
        <v/>
      </c>
      <c r="K36" t="e">
        <f>IF(個人情報!$AC170="","",個人情報!$AC170)</f>
        <v>#REF!</v>
      </c>
      <c r="L36" t="e">
        <f>IF(個人情報!#REF!="","",個人情報!#REF!)</f>
        <v>#REF!</v>
      </c>
      <c r="M36" t="str">
        <f>IF(個人情報!$I172="","",個人情報!$I172)</f>
        <v/>
      </c>
    </row>
    <row r="37" spans="1:13" x14ac:dyDescent="0.15">
      <c r="A37" t="str">
        <f>IF(個人情報!$B175="","",個人情報!$B175)</f>
        <v/>
      </c>
      <c r="B37" s="130" t="str">
        <f>IF(個人情報!$D175="","",個人情報!$D175)</f>
        <v/>
      </c>
      <c r="C37" t="str">
        <f>IF(個人情報!$E176="","",個人情報!$E176)</f>
        <v/>
      </c>
      <c r="D37" t="str">
        <f>IF(個人情報!$E175="","",個人情報!$E175)</f>
        <v/>
      </c>
      <c r="F37" t="str">
        <f>IF(個人情報!$G175="","",個人情報!$G175)</f>
        <v/>
      </c>
      <c r="G37" t="str">
        <f>IF(個人情報!$G176="","",個人情報!$G176)</f>
        <v/>
      </c>
      <c r="H37" t="str">
        <f>IF(個人情報!$H175="","",個人情報!$H175)</f>
        <v/>
      </c>
      <c r="I37" t="str">
        <f>IF(個人情報!$I175="","",個人情報!$I175)</f>
        <v/>
      </c>
      <c r="J37" t="str">
        <f>IF(個人情報!$M175="","",個人情報!$M175)</f>
        <v/>
      </c>
      <c r="K37" t="e">
        <f>IF(個人情報!$AC175="","",個人情報!$AC175)</f>
        <v>#REF!</v>
      </c>
      <c r="L37" t="e">
        <f>IF(個人情報!#REF!="","",個人情報!#REF!)</f>
        <v>#REF!</v>
      </c>
      <c r="M37" t="str">
        <f>IF(個人情報!$I177="","",個人情報!$I177)</f>
        <v/>
      </c>
    </row>
    <row r="38" spans="1:13" x14ac:dyDescent="0.15">
      <c r="A38" t="str">
        <f>IF(個人情報!$B180="","",個人情報!$B180)</f>
        <v/>
      </c>
      <c r="B38" s="130" t="str">
        <f>IF(個人情報!$D180="","",個人情報!$D180)</f>
        <v/>
      </c>
      <c r="C38" t="str">
        <f>IF(個人情報!$E181="","",個人情報!$E181)</f>
        <v/>
      </c>
      <c r="D38" t="str">
        <f>IF(個人情報!$E180="","",個人情報!$E180)</f>
        <v/>
      </c>
      <c r="F38" t="str">
        <f>IF(個人情報!$G180="","",個人情報!$G180)</f>
        <v/>
      </c>
      <c r="G38" t="str">
        <f>IF(個人情報!$G181="","",個人情報!$G181)</f>
        <v/>
      </c>
      <c r="H38" t="str">
        <f>IF(個人情報!$H180="","",個人情報!$H180)</f>
        <v/>
      </c>
      <c r="I38" t="str">
        <f>IF(個人情報!$I180="","",個人情報!$I180)</f>
        <v/>
      </c>
      <c r="J38" t="str">
        <f>IF(個人情報!$M180="","",個人情報!$M180)</f>
        <v/>
      </c>
      <c r="K38" t="e">
        <f>IF(個人情報!$AC180="","",個人情報!$AC180)</f>
        <v>#REF!</v>
      </c>
      <c r="L38" t="e">
        <f>IF(個人情報!#REF!="","",個人情報!#REF!)</f>
        <v>#REF!</v>
      </c>
      <c r="M38" t="str">
        <f>IF(個人情報!$I182="","",個人情報!$I182)</f>
        <v/>
      </c>
    </row>
    <row r="39" spans="1:13" x14ac:dyDescent="0.15">
      <c r="A39" t="str">
        <f>IF(個人情報!$B185="","",個人情報!$B185)</f>
        <v/>
      </c>
      <c r="B39" s="130" t="str">
        <f>IF(個人情報!$D185="","",個人情報!$D185)</f>
        <v/>
      </c>
      <c r="C39" t="str">
        <f>IF(個人情報!$E186="","",個人情報!$E186)</f>
        <v/>
      </c>
      <c r="D39" t="str">
        <f>IF(個人情報!$E185="","",個人情報!$E185)</f>
        <v/>
      </c>
      <c r="F39" t="str">
        <f>IF(個人情報!$G185="","",個人情報!$G185)</f>
        <v/>
      </c>
      <c r="G39" t="str">
        <f>IF(個人情報!$G186="","",個人情報!$G186)</f>
        <v/>
      </c>
      <c r="H39" t="str">
        <f>IF(個人情報!$H185="","",個人情報!$H185)</f>
        <v/>
      </c>
      <c r="I39" t="str">
        <f>IF(個人情報!$I185="","",個人情報!$I185)</f>
        <v/>
      </c>
      <c r="J39" t="str">
        <f>IF(個人情報!$M185="","",個人情報!$M185)</f>
        <v/>
      </c>
      <c r="K39" t="e">
        <f>IF(個人情報!$AC185="","",個人情報!$AC185)</f>
        <v>#REF!</v>
      </c>
      <c r="L39" t="e">
        <f>IF(個人情報!#REF!="","",個人情報!#REF!)</f>
        <v>#REF!</v>
      </c>
      <c r="M39" t="str">
        <f>IF(個人情報!$I187="","",個人情報!$I187)</f>
        <v/>
      </c>
    </row>
    <row r="40" spans="1:13" x14ac:dyDescent="0.15">
      <c r="A40" t="str">
        <f>IF(個人情報!$B190="","",個人情報!$B190)</f>
        <v/>
      </c>
      <c r="B40" s="130" t="str">
        <f>IF(個人情報!$D190="","",個人情報!$D190)</f>
        <v/>
      </c>
      <c r="C40" t="str">
        <f>IF(個人情報!$E191="","",個人情報!$E191)</f>
        <v/>
      </c>
      <c r="D40" t="str">
        <f>IF(個人情報!$E190="","",個人情報!$E190)</f>
        <v/>
      </c>
      <c r="F40" t="str">
        <f>IF(個人情報!$G190="","",個人情報!$G190)</f>
        <v/>
      </c>
      <c r="G40" t="str">
        <f>IF(個人情報!$G191="","",個人情報!$G191)</f>
        <v/>
      </c>
      <c r="H40" t="str">
        <f>IF(個人情報!$H190="","",個人情報!$H190)</f>
        <v/>
      </c>
      <c r="I40" t="str">
        <f>IF(個人情報!$I190="","",個人情報!$I190)</f>
        <v/>
      </c>
      <c r="J40" t="str">
        <f>IF(個人情報!$M190="","",個人情報!$M190)</f>
        <v/>
      </c>
      <c r="K40" t="e">
        <f>IF(個人情報!$AC190="","",個人情報!$AC190)</f>
        <v>#REF!</v>
      </c>
      <c r="L40" t="e">
        <f>IF(個人情報!#REF!="","",個人情報!#REF!)</f>
        <v>#REF!</v>
      </c>
      <c r="M40" t="str">
        <f>IF(個人情報!$I192="","",個人情報!$I192)</f>
        <v/>
      </c>
    </row>
    <row r="41" spans="1:13" x14ac:dyDescent="0.15">
      <c r="A41" t="str">
        <f>IF(個人情報!$B195="","",個人情報!$B195)</f>
        <v/>
      </c>
      <c r="B41" s="130" t="str">
        <f>IF(個人情報!$D195="","",個人情報!$D195)</f>
        <v/>
      </c>
      <c r="C41" t="str">
        <f>IF(個人情報!$E196="","",個人情報!$E196)</f>
        <v/>
      </c>
      <c r="D41" t="str">
        <f>IF(個人情報!$E195="","",個人情報!$E195)</f>
        <v/>
      </c>
      <c r="F41" t="str">
        <f>IF(個人情報!$G195="","",個人情報!$G195)</f>
        <v/>
      </c>
      <c r="G41" t="str">
        <f>IF(個人情報!$G196="","",個人情報!$G196)</f>
        <v/>
      </c>
      <c r="H41" t="str">
        <f>IF(個人情報!$H195="","",個人情報!$H195)</f>
        <v/>
      </c>
      <c r="I41" t="str">
        <f>IF(個人情報!$I195="","",個人情報!$I195)</f>
        <v/>
      </c>
      <c r="J41" t="str">
        <f>IF(個人情報!$M195="","",個人情報!$M195)</f>
        <v/>
      </c>
      <c r="K41" t="e">
        <f>IF(個人情報!$AC195="","",個人情報!$AC195)</f>
        <v>#REF!</v>
      </c>
      <c r="L41" t="e">
        <f>IF(個人情報!#REF!="","",個人情報!#REF!)</f>
        <v>#REF!</v>
      </c>
      <c r="M41" t="str">
        <f>IF(個人情報!$I197="","",個人情報!$I197)</f>
        <v/>
      </c>
    </row>
    <row r="42" spans="1:13" x14ac:dyDescent="0.15">
      <c r="A42" t="str">
        <f>IF(個人情報!$B200="","",個人情報!$B200)</f>
        <v/>
      </c>
      <c r="B42" s="130" t="str">
        <f>IF(個人情報!$D200="","",個人情報!$D200)</f>
        <v/>
      </c>
      <c r="C42" t="str">
        <f>IF(個人情報!$E201="","",個人情報!$E201)</f>
        <v/>
      </c>
      <c r="D42" t="str">
        <f>IF(個人情報!$E200="","",個人情報!$E200)</f>
        <v/>
      </c>
      <c r="F42" t="str">
        <f>IF(個人情報!$G200="","",個人情報!$G200)</f>
        <v/>
      </c>
      <c r="G42" t="str">
        <f>IF(個人情報!$G201="","",個人情報!$G201)</f>
        <v/>
      </c>
      <c r="H42" t="str">
        <f>IF(個人情報!$H200="","",個人情報!$H200)</f>
        <v/>
      </c>
      <c r="I42" t="str">
        <f>IF(個人情報!$I200="","",個人情報!$I200)</f>
        <v/>
      </c>
      <c r="J42" t="str">
        <f>IF(個人情報!$M200="","",個人情報!$M200)</f>
        <v/>
      </c>
      <c r="K42" t="e">
        <f>IF(個人情報!$AC200="","",個人情報!$AC200)</f>
        <v>#REF!</v>
      </c>
      <c r="L42" t="e">
        <f>IF(個人情報!#REF!="","",個人情報!#REF!)</f>
        <v>#REF!</v>
      </c>
      <c r="M42" t="str">
        <f>IF(個人情報!$I202="","",個人情報!$I202)</f>
        <v/>
      </c>
    </row>
    <row r="43" spans="1:13" x14ac:dyDescent="0.15">
      <c r="A43" t="str">
        <f>IF(個人情報!$B205="","",個人情報!$B205)</f>
        <v/>
      </c>
      <c r="B43" s="130" t="str">
        <f>IF(個人情報!$D205="","",個人情報!$D205)</f>
        <v/>
      </c>
      <c r="C43" t="str">
        <f>IF(個人情報!$E206="","",個人情報!$E206)</f>
        <v/>
      </c>
      <c r="D43" t="str">
        <f>IF(個人情報!$E205="","",個人情報!$E205)</f>
        <v/>
      </c>
      <c r="F43" t="str">
        <f>IF(個人情報!$G205="","",個人情報!$G205)</f>
        <v/>
      </c>
      <c r="G43" t="str">
        <f>IF(個人情報!$G206="","",個人情報!$G206)</f>
        <v/>
      </c>
      <c r="H43" t="str">
        <f>IF(個人情報!$H205="","",個人情報!$H205)</f>
        <v/>
      </c>
      <c r="I43" t="str">
        <f>IF(個人情報!$I205="","",個人情報!$I205)</f>
        <v/>
      </c>
      <c r="J43" t="str">
        <f>IF(個人情報!$M205="","",個人情報!$M205)</f>
        <v/>
      </c>
      <c r="K43" t="e">
        <f>IF(個人情報!$AC205="","",個人情報!$AC205)</f>
        <v>#REF!</v>
      </c>
      <c r="L43" t="e">
        <f>IF(個人情報!#REF!="","",個人情報!#REF!)</f>
        <v>#REF!</v>
      </c>
      <c r="M43" t="str">
        <f>IF(個人情報!$I207="","",個人情報!$I207)</f>
        <v/>
      </c>
    </row>
    <row r="44" spans="1:13" x14ac:dyDescent="0.15">
      <c r="A44" t="str">
        <f>IF(個人情報!$B210="","",個人情報!$B210)</f>
        <v/>
      </c>
      <c r="B44" s="130" t="str">
        <f>IF(個人情報!$D210="","",個人情報!$D210)</f>
        <v/>
      </c>
      <c r="C44" t="str">
        <f>IF(個人情報!$E211="","",個人情報!$E211)</f>
        <v/>
      </c>
      <c r="D44" t="str">
        <f>IF(個人情報!$E210="","",個人情報!$E210)</f>
        <v/>
      </c>
      <c r="F44" t="str">
        <f>IF(個人情報!$G210="","",個人情報!$G210)</f>
        <v/>
      </c>
      <c r="G44" t="str">
        <f>IF(個人情報!$G211="","",個人情報!$G211)</f>
        <v/>
      </c>
      <c r="H44" t="str">
        <f>IF(個人情報!$H210="","",個人情報!$H210)</f>
        <v/>
      </c>
      <c r="I44" t="str">
        <f>IF(個人情報!$I210="","",個人情報!$I210)</f>
        <v/>
      </c>
      <c r="J44" t="str">
        <f>IF(個人情報!$M210="","",個人情報!$M210)</f>
        <v/>
      </c>
      <c r="K44" t="e">
        <f>IF(個人情報!$AC210="","",個人情報!$AC210)</f>
        <v>#REF!</v>
      </c>
      <c r="L44" t="e">
        <f>IF(個人情報!#REF!="","",個人情報!#REF!)</f>
        <v>#REF!</v>
      </c>
      <c r="M44" t="str">
        <f>IF(個人情報!$I212="","",個人情報!$I212)</f>
        <v/>
      </c>
    </row>
    <row r="45" spans="1:13" x14ac:dyDescent="0.15">
      <c r="A45" t="str">
        <f>IF(個人情報!$B215="","",個人情報!$B215)</f>
        <v/>
      </c>
      <c r="B45" s="130" t="str">
        <f>IF(個人情報!$D215="","",個人情報!$D215)</f>
        <v/>
      </c>
      <c r="C45" t="str">
        <f>IF(個人情報!$E216="","",個人情報!$E216)</f>
        <v/>
      </c>
      <c r="D45" t="str">
        <f>IF(個人情報!$E215="","",個人情報!$E215)</f>
        <v/>
      </c>
      <c r="F45" t="str">
        <f>IF(個人情報!$G215="","",個人情報!$G215)</f>
        <v/>
      </c>
      <c r="G45" t="str">
        <f>IF(個人情報!$G216="","",個人情報!$G216)</f>
        <v/>
      </c>
      <c r="H45" t="str">
        <f>IF(個人情報!$H215="","",個人情報!$H215)</f>
        <v/>
      </c>
      <c r="I45" t="str">
        <f>IF(個人情報!$I215="","",個人情報!$I215)</f>
        <v/>
      </c>
      <c r="J45" t="str">
        <f>IF(個人情報!$M215="","",個人情報!$M215)</f>
        <v/>
      </c>
      <c r="K45" t="e">
        <f>IF(個人情報!$AC215="","",個人情報!$AC215)</f>
        <v>#REF!</v>
      </c>
      <c r="L45" t="e">
        <f>IF(個人情報!#REF!="","",個人情報!#REF!)</f>
        <v>#REF!</v>
      </c>
      <c r="M45" t="str">
        <f>IF(個人情報!$I217="","",個人情報!$I217)</f>
        <v/>
      </c>
    </row>
    <row r="46" spans="1:13" x14ac:dyDescent="0.15">
      <c r="A46" t="str">
        <f>IF(個人情報!$B220="","",個人情報!$B220)</f>
        <v/>
      </c>
      <c r="B46" s="130" t="str">
        <f>IF(個人情報!$D220="","",個人情報!$D220)</f>
        <v/>
      </c>
      <c r="C46" t="str">
        <f>IF(個人情報!$E221="","",個人情報!$E221)</f>
        <v/>
      </c>
      <c r="D46" t="str">
        <f>IF(個人情報!$E220="","",個人情報!$E220)</f>
        <v/>
      </c>
      <c r="F46" t="str">
        <f>IF(個人情報!$G220="","",個人情報!$G220)</f>
        <v/>
      </c>
      <c r="G46" t="str">
        <f>IF(個人情報!$G221="","",個人情報!$G221)</f>
        <v/>
      </c>
      <c r="H46" t="str">
        <f>IF(個人情報!$H220="","",個人情報!$H220)</f>
        <v/>
      </c>
      <c r="I46" t="str">
        <f>IF(個人情報!$I220="","",個人情報!$I220)</f>
        <v/>
      </c>
      <c r="J46" t="str">
        <f>IF(個人情報!$M220="","",個人情報!$M220)</f>
        <v/>
      </c>
      <c r="K46" t="e">
        <f>IF(個人情報!$AC220="","",個人情報!$AC220)</f>
        <v>#REF!</v>
      </c>
      <c r="L46" t="e">
        <f>IF(個人情報!#REF!="","",個人情報!#REF!)</f>
        <v>#REF!</v>
      </c>
      <c r="M46" t="str">
        <f>IF(個人情報!$I222="","",個人情報!$I222)</f>
        <v/>
      </c>
    </row>
    <row r="47" spans="1:13" x14ac:dyDescent="0.15">
      <c r="A47" t="str">
        <f>IF(個人情報!$B225="","",個人情報!$B225)</f>
        <v/>
      </c>
      <c r="B47" s="130" t="str">
        <f>IF(個人情報!$D225="","",個人情報!$D225)</f>
        <v/>
      </c>
      <c r="C47" t="str">
        <f>IF(個人情報!$E226="","",個人情報!$E226)</f>
        <v/>
      </c>
      <c r="D47" t="str">
        <f>IF(個人情報!$E225="","",個人情報!$E225)</f>
        <v/>
      </c>
      <c r="F47" t="str">
        <f>IF(個人情報!$G225="","",個人情報!$G225)</f>
        <v/>
      </c>
      <c r="G47" t="str">
        <f>IF(個人情報!$G226="","",個人情報!$G226)</f>
        <v/>
      </c>
      <c r="H47" t="str">
        <f>IF(個人情報!$H225="","",個人情報!$H225)</f>
        <v/>
      </c>
      <c r="I47" t="str">
        <f>IF(個人情報!$I225="","",個人情報!$I225)</f>
        <v/>
      </c>
      <c r="J47" t="str">
        <f>IF(個人情報!$M225="","",個人情報!$M225)</f>
        <v/>
      </c>
      <c r="K47" t="e">
        <f>IF(個人情報!$AC225="","",個人情報!$AC225)</f>
        <v>#REF!</v>
      </c>
      <c r="L47" t="e">
        <f>IF(個人情報!#REF!="","",個人情報!#REF!)</f>
        <v>#REF!</v>
      </c>
      <c r="M47" t="str">
        <f>IF(個人情報!$I227="","",個人情報!$I227)</f>
        <v/>
      </c>
    </row>
    <row r="48" spans="1:13" x14ac:dyDescent="0.15">
      <c r="A48" t="str">
        <f>IF(個人情報!$B230="","",個人情報!$B230)</f>
        <v/>
      </c>
      <c r="B48" s="130" t="str">
        <f>IF(個人情報!$D230="","",個人情報!$D230)</f>
        <v/>
      </c>
      <c r="C48" t="str">
        <f>IF(個人情報!$E231="","",個人情報!$E231)</f>
        <v/>
      </c>
      <c r="D48" t="str">
        <f>IF(個人情報!$E230="","",個人情報!$E230)</f>
        <v/>
      </c>
      <c r="F48" t="str">
        <f>IF(個人情報!$G230="","",個人情報!$G230)</f>
        <v/>
      </c>
      <c r="G48" t="str">
        <f>IF(個人情報!$G231="","",個人情報!$G231)</f>
        <v/>
      </c>
      <c r="H48" t="str">
        <f>IF(個人情報!$H230="","",個人情報!$H230)</f>
        <v/>
      </c>
      <c r="I48" t="str">
        <f>IF(個人情報!$I230="","",個人情報!$I230)</f>
        <v/>
      </c>
      <c r="J48" t="str">
        <f>IF(個人情報!$M230="","",個人情報!$M230)</f>
        <v/>
      </c>
      <c r="K48" t="e">
        <f>IF(個人情報!$AC230="","",個人情報!$AC230)</f>
        <v>#REF!</v>
      </c>
      <c r="L48" t="e">
        <f>IF(個人情報!#REF!="","",個人情報!#REF!)</f>
        <v>#REF!</v>
      </c>
      <c r="M48" t="str">
        <f>IF(個人情報!$I232="","",個人情報!$I232)</f>
        <v/>
      </c>
    </row>
    <row r="49" spans="1:13" x14ac:dyDescent="0.15">
      <c r="A49" t="str">
        <f>IF(個人情報!$B235="","",個人情報!$B235)</f>
        <v/>
      </c>
      <c r="B49" s="130" t="str">
        <f>IF(個人情報!$D235="","",個人情報!$D235)</f>
        <v/>
      </c>
      <c r="C49" t="str">
        <f>IF(個人情報!$E236="","",個人情報!$E236)</f>
        <v/>
      </c>
      <c r="D49" t="str">
        <f>IF(個人情報!$E235="","",個人情報!$E235)</f>
        <v/>
      </c>
      <c r="F49" t="str">
        <f>IF(個人情報!$G235="","",個人情報!$G235)</f>
        <v/>
      </c>
      <c r="G49" t="str">
        <f>IF(個人情報!$G236="","",個人情報!$G236)</f>
        <v/>
      </c>
      <c r="H49" t="str">
        <f>IF(個人情報!$H235="","",個人情報!$H235)</f>
        <v/>
      </c>
      <c r="I49" t="str">
        <f>IF(個人情報!$I235="","",個人情報!$I235)</f>
        <v/>
      </c>
      <c r="J49" t="str">
        <f>IF(個人情報!$M235="","",個人情報!$M235)</f>
        <v/>
      </c>
      <c r="K49" t="e">
        <f>IF(個人情報!$AC235="","",個人情報!$AC235)</f>
        <v>#REF!</v>
      </c>
      <c r="L49" t="e">
        <f>IF(個人情報!#REF!="","",個人情報!#REF!)</f>
        <v>#REF!</v>
      </c>
      <c r="M49" t="str">
        <f>IF(個人情報!$I237="","",個人情報!$I237)</f>
        <v/>
      </c>
    </row>
    <row r="50" spans="1:13" x14ac:dyDescent="0.15">
      <c r="A50" t="str">
        <f>IF(個人情報!$B240="","",個人情報!$B240)</f>
        <v/>
      </c>
      <c r="B50" s="130" t="str">
        <f>IF(個人情報!$D240="","",個人情報!$D240)</f>
        <v/>
      </c>
      <c r="C50" t="str">
        <f>IF(個人情報!$E241="","",個人情報!$E241)</f>
        <v/>
      </c>
      <c r="D50" t="str">
        <f>IF(個人情報!$E240="","",個人情報!$E240)</f>
        <v/>
      </c>
      <c r="F50" t="str">
        <f>IF(個人情報!$G240="","",個人情報!$G240)</f>
        <v/>
      </c>
      <c r="G50" t="str">
        <f>IF(個人情報!$G241="","",個人情報!$G241)</f>
        <v/>
      </c>
      <c r="H50" t="str">
        <f>IF(個人情報!$H240="","",個人情報!$H240)</f>
        <v/>
      </c>
      <c r="I50" t="str">
        <f>IF(個人情報!$I240="","",個人情報!$I240)</f>
        <v/>
      </c>
      <c r="J50" t="str">
        <f>IF(個人情報!$M240="","",個人情報!$M240)</f>
        <v/>
      </c>
      <c r="K50" t="e">
        <f>IF(個人情報!$AC240="","",個人情報!$AC240)</f>
        <v>#REF!</v>
      </c>
      <c r="L50" t="e">
        <f>IF(個人情報!#REF!="","",個人情報!#REF!)</f>
        <v>#REF!</v>
      </c>
      <c r="M50" t="str">
        <f>IF(個人情報!$I242="","",個人情報!$I242)</f>
        <v/>
      </c>
    </row>
    <row r="51" spans="1:13" x14ac:dyDescent="0.15">
      <c r="A51" t="str">
        <f>IF(個人情報!$B245="","",個人情報!$B245)</f>
        <v/>
      </c>
      <c r="B51" s="130" t="str">
        <f>IF(個人情報!$D245="","",個人情報!$D245)</f>
        <v/>
      </c>
      <c r="C51" t="str">
        <f>IF(個人情報!$E246="","",個人情報!$E246)</f>
        <v/>
      </c>
      <c r="D51" t="str">
        <f>IF(個人情報!$E245="","",個人情報!$E245)</f>
        <v/>
      </c>
      <c r="F51" t="str">
        <f>IF(個人情報!$G245="","",個人情報!$G245)</f>
        <v/>
      </c>
      <c r="G51" t="str">
        <f>IF(個人情報!$G246="","",個人情報!$G246)</f>
        <v/>
      </c>
      <c r="H51" t="str">
        <f>IF(個人情報!$H245="","",個人情報!$H245)</f>
        <v/>
      </c>
      <c r="I51" t="str">
        <f>IF(個人情報!$I245="","",個人情報!$I245)</f>
        <v/>
      </c>
      <c r="J51" t="str">
        <f>IF(個人情報!$M245="","",個人情報!$M245)</f>
        <v/>
      </c>
      <c r="K51" t="e">
        <f>IF(個人情報!$AC245="","",個人情報!$AC245)</f>
        <v>#REF!</v>
      </c>
      <c r="L51" t="e">
        <f>IF(個人情報!#REF!="","",個人情報!#REF!)</f>
        <v>#REF!</v>
      </c>
      <c r="M51" t="str">
        <f>IF(個人情報!$I247="","",個人情報!$I247)</f>
        <v/>
      </c>
    </row>
    <row r="52" spans="1:13" x14ac:dyDescent="0.15">
      <c r="A52" t="str">
        <f>IF(個人情報!$B250="","",個人情報!$B250)</f>
        <v/>
      </c>
      <c r="B52" s="130" t="str">
        <f>IF(個人情報!$D250="","",個人情報!$D250)</f>
        <v/>
      </c>
      <c r="C52" t="str">
        <f>IF(個人情報!$E251="","",個人情報!$E251)</f>
        <v/>
      </c>
      <c r="D52" t="str">
        <f>IF(個人情報!$E250="","",個人情報!$E250)</f>
        <v/>
      </c>
      <c r="F52" t="str">
        <f>IF(個人情報!$G250="","",個人情報!$G250)</f>
        <v/>
      </c>
      <c r="G52" t="str">
        <f>IF(個人情報!$G251="","",個人情報!$G251)</f>
        <v/>
      </c>
      <c r="H52" t="str">
        <f>IF(個人情報!$H250="","",個人情報!$H250)</f>
        <v/>
      </c>
      <c r="I52" t="str">
        <f>IF(個人情報!$I250="","",個人情報!$I250)</f>
        <v/>
      </c>
      <c r="J52" t="str">
        <f>IF(個人情報!$M250="","",個人情報!$M250)</f>
        <v/>
      </c>
      <c r="K52" t="e">
        <f>IF(個人情報!$AC250="","",個人情報!$AC250)</f>
        <v>#REF!</v>
      </c>
      <c r="L52" t="e">
        <f>IF(個人情報!#REF!="","",個人情報!#REF!)</f>
        <v>#REF!</v>
      </c>
      <c r="M52" t="str">
        <f>IF(個人情報!$I252="","",個人情報!$I252)</f>
        <v/>
      </c>
    </row>
    <row r="53" spans="1:13" x14ac:dyDescent="0.15">
      <c r="A53" t="str">
        <f>IF(個人情報!$B255="","",個人情報!$B255)</f>
        <v/>
      </c>
      <c r="B53" s="130" t="str">
        <f>IF(個人情報!$D255="","",個人情報!$D255)</f>
        <v/>
      </c>
      <c r="C53" t="str">
        <f>IF(個人情報!$E256="","",個人情報!$E256)</f>
        <v/>
      </c>
      <c r="D53" t="str">
        <f>IF(個人情報!$E255="","",個人情報!$E255)</f>
        <v/>
      </c>
      <c r="F53" t="str">
        <f>IF(個人情報!$G255="","",個人情報!$G255)</f>
        <v/>
      </c>
      <c r="G53" t="str">
        <f>IF(個人情報!$G256="","",個人情報!$G256)</f>
        <v/>
      </c>
      <c r="H53" t="str">
        <f>IF(個人情報!$H255="","",個人情報!$H255)</f>
        <v/>
      </c>
      <c r="I53" t="str">
        <f>IF(個人情報!$I255="","",個人情報!$I255)</f>
        <v/>
      </c>
      <c r="J53" t="str">
        <f>IF(個人情報!$M255="","",個人情報!$M255)</f>
        <v/>
      </c>
      <c r="K53" t="e">
        <f>IF(個人情報!$AC255="","",個人情報!$AC255)</f>
        <v>#REF!</v>
      </c>
      <c r="L53" t="e">
        <f>IF(個人情報!#REF!="","",個人情報!#REF!)</f>
        <v>#REF!</v>
      </c>
      <c r="M53" t="str">
        <f>IF(個人情報!$I257="","",個人情報!$I257)</f>
        <v/>
      </c>
    </row>
    <row r="54" spans="1:13" x14ac:dyDescent="0.15">
      <c r="A54" t="str">
        <f>IF(個人情報!$B260="","",個人情報!$B260)</f>
        <v/>
      </c>
      <c r="B54" s="130" t="str">
        <f>IF(個人情報!$D260="","",個人情報!$D260)</f>
        <v/>
      </c>
      <c r="C54" t="str">
        <f>IF(個人情報!$E261="","",個人情報!$E261)</f>
        <v/>
      </c>
      <c r="D54" t="str">
        <f>IF(個人情報!$E260="","",個人情報!$E260)</f>
        <v/>
      </c>
      <c r="F54" t="str">
        <f>IF(個人情報!$G260="","",個人情報!$G260)</f>
        <v/>
      </c>
      <c r="G54" t="str">
        <f>IF(個人情報!$G261="","",個人情報!$G261)</f>
        <v/>
      </c>
      <c r="H54" t="str">
        <f>IF(個人情報!$H260="","",個人情報!$H260)</f>
        <v/>
      </c>
      <c r="I54" t="str">
        <f>IF(個人情報!$I260="","",個人情報!$I260)</f>
        <v/>
      </c>
      <c r="J54" t="str">
        <f>IF(個人情報!$M260="","",個人情報!$M260)</f>
        <v/>
      </c>
      <c r="K54" t="e">
        <f>IF(個人情報!$AC260="","",個人情報!$AC260)</f>
        <v>#REF!</v>
      </c>
      <c r="L54" t="e">
        <f>IF(個人情報!#REF!="","",個人情報!#REF!)</f>
        <v>#REF!</v>
      </c>
      <c r="M54" t="str">
        <f>IF(個人情報!$I262="","",個人情報!$I262)</f>
        <v/>
      </c>
    </row>
    <row r="55" spans="1:13" x14ac:dyDescent="0.15">
      <c r="A55" t="str">
        <f>IF(個人情報!$B265="","",個人情報!$B265)</f>
        <v/>
      </c>
      <c r="B55" s="130" t="str">
        <f>IF(個人情報!$D265="","",個人情報!$D265)</f>
        <v/>
      </c>
      <c r="C55" t="str">
        <f>IF(個人情報!$E266="","",個人情報!$E266)</f>
        <v/>
      </c>
      <c r="D55" t="str">
        <f>IF(個人情報!$E265="","",個人情報!$E265)</f>
        <v/>
      </c>
      <c r="F55" t="str">
        <f>IF(個人情報!$G265="","",個人情報!$G265)</f>
        <v/>
      </c>
      <c r="G55" t="str">
        <f>IF(個人情報!$G266="","",個人情報!$G266)</f>
        <v/>
      </c>
      <c r="H55" t="str">
        <f>IF(個人情報!$H265="","",個人情報!$H265)</f>
        <v/>
      </c>
      <c r="I55" t="str">
        <f>IF(個人情報!$I265="","",個人情報!$I265)</f>
        <v/>
      </c>
      <c r="J55" t="str">
        <f>IF(個人情報!$M265="","",個人情報!$M265)</f>
        <v/>
      </c>
      <c r="K55" t="e">
        <f>IF(個人情報!$AC265="","",個人情報!$AC265)</f>
        <v>#REF!</v>
      </c>
      <c r="L55" t="e">
        <f>IF(個人情報!#REF!="","",個人情報!#REF!)</f>
        <v>#REF!</v>
      </c>
      <c r="M55" t="str">
        <f>IF(個人情報!$I267="","",個人情報!$I267)</f>
        <v/>
      </c>
    </row>
    <row r="56" spans="1:13" x14ac:dyDescent="0.15">
      <c r="A56" t="str">
        <f>IF(個人情報!$B270="","",個人情報!$B270)</f>
        <v/>
      </c>
      <c r="B56" s="130" t="str">
        <f>IF(個人情報!$D270="","",個人情報!$D270)</f>
        <v/>
      </c>
      <c r="C56" t="str">
        <f>IF(個人情報!$E271="","",個人情報!$E271)</f>
        <v/>
      </c>
      <c r="D56" t="str">
        <f>IF(個人情報!$E270="","",個人情報!$E270)</f>
        <v/>
      </c>
      <c r="F56" t="str">
        <f>IF(個人情報!$G270="","",個人情報!$G270)</f>
        <v/>
      </c>
      <c r="G56" t="str">
        <f>IF(個人情報!$G271="","",個人情報!$G271)</f>
        <v/>
      </c>
      <c r="H56" t="str">
        <f>IF(個人情報!$H270="","",個人情報!$H270)</f>
        <v/>
      </c>
      <c r="I56" t="str">
        <f>IF(個人情報!$I270="","",個人情報!$I270)</f>
        <v/>
      </c>
      <c r="J56" t="str">
        <f>IF(個人情報!$M270="","",個人情報!$M270)</f>
        <v/>
      </c>
      <c r="K56" t="e">
        <f>IF(個人情報!$AC270="","",個人情報!$AC270)</f>
        <v>#REF!</v>
      </c>
      <c r="L56" t="e">
        <f>IF(個人情報!#REF!="","",個人情報!#REF!)</f>
        <v>#REF!</v>
      </c>
      <c r="M56" t="str">
        <f>IF(個人情報!$I272="","",個人情報!$I272)</f>
        <v/>
      </c>
    </row>
    <row r="57" spans="1:13" x14ac:dyDescent="0.15">
      <c r="A57" t="str">
        <f>IF(個人情報!$B275="","",個人情報!$B275)</f>
        <v/>
      </c>
      <c r="B57" s="130" t="str">
        <f>IF(個人情報!$D275="","",個人情報!$D275)</f>
        <v/>
      </c>
      <c r="C57" t="str">
        <f>IF(個人情報!$E276="","",個人情報!$E276)</f>
        <v/>
      </c>
      <c r="D57" t="str">
        <f>IF(個人情報!$E275="","",個人情報!$E275)</f>
        <v/>
      </c>
      <c r="F57" t="str">
        <f>IF(個人情報!$G275="","",個人情報!$G275)</f>
        <v/>
      </c>
      <c r="G57" t="str">
        <f>IF(個人情報!$G276="","",個人情報!$G276)</f>
        <v/>
      </c>
      <c r="H57" t="str">
        <f>IF(個人情報!$H275="","",個人情報!$H275)</f>
        <v/>
      </c>
      <c r="I57" t="str">
        <f>IF(個人情報!$I275="","",個人情報!$I275)</f>
        <v/>
      </c>
      <c r="J57" t="str">
        <f>IF(個人情報!$M275="","",個人情報!$M275)</f>
        <v/>
      </c>
      <c r="K57" t="e">
        <f>IF(個人情報!$AC275="","",個人情報!$AC275)</f>
        <v>#REF!</v>
      </c>
      <c r="L57" t="e">
        <f>IF(個人情報!#REF!="","",個人情報!#REF!)</f>
        <v>#REF!</v>
      </c>
      <c r="M57" t="str">
        <f>IF(個人情報!$I277="","",個人情報!$I277)</f>
        <v/>
      </c>
    </row>
    <row r="58" spans="1:13" x14ac:dyDescent="0.15">
      <c r="A58" t="str">
        <f>IF(個人情報!$B280="","",個人情報!$B280)</f>
        <v/>
      </c>
      <c r="B58" s="130" t="str">
        <f>IF(個人情報!$D280="","",個人情報!$D280)</f>
        <v/>
      </c>
      <c r="C58" t="str">
        <f>IF(個人情報!$E281="","",個人情報!$E281)</f>
        <v/>
      </c>
      <c r="D58" t="str">
        <f>IF(個人情報!$E280="","",個人情報!$E280)</f>
        <v/>
      </c>
      <c r="F58" t="str">
        <f>IF(個人情報!$G280="","",個人情報!$G280)</f>
        <v/>
      </c>
      <c r="G58" t="str">
        <f>IF(個人情報!$G281="","",個人情報!$G281)</f>
        <v/>
      </c>
      <c r="H58" t="str">
        <f>IF(個人情報!$H280="","",個人情報!$H280)</f>
        <v/>
      </c>
      <c r="I58" t="str">
        <f>IF(個人情報!$I280="","",個人情報!$I280)</f>
        <v/>
      </c>
      <c r="J58" t="str">
        <f>IF(個人情報!$M280="","",個人情報!$M280)</f>
        <v/>
      </c>
      <c r="K58" t="e">
        <f>IF(個人情報!$AC280="","",個人情報!$AC280)</f>
        <v>#REF!</v>
      </c>
      <c r="L58" t="e">
        <f>IF(個人情報!#REF!="","",個人情報!#REF!)</f>
        <v>#REF!</v>
      </c>
      <c r="M58" t="str">
        <f>IF(個人情報!$I282="","",個人情報!$I282)</f>
        <v/>
      </c>
    </row>
    <row r="59" spans="1:13" x14ac:dyDescent="0.15">
      <c r="A59" t="str">
        <f>IF(個人情報!$B285="","",個人情報!$B285)</f>
        <v/>
      </c>
      <c r="B59" s="130" t="str">
        <f>IF(個人情報!$D285="","",個人情報!$D285)</f>
        <v/>
      </c>
      <c r="C59" t="str">
        <f>IF(個人情報!$E286="","",個人情報!$E286)</f>
        <v/>
      </c>
      <c r="D59" t="str">
        <f>IF(個人情報!$E285="","",個人情報!$E285)</f>
        <v/>
      </c>
      <c r="F59" t="str">
        <f>IF(個人情報!$G285="","",個人情報!$G285)</f>
        <v/>
      </c>
      <c r="G59" t="str">
        <f>IF(個人情報!$G286="","",個人情報!$G286)</f>
        <v/>
      </c>
      <c r="H59" t="str">
        <f>IF(個人情報!$H285="","",個人情報!$H285)</f>
        <v/>
      </c>
      <c r="I59" t="str">
        <f>IF(個人情報!$I285="","",個人情報!$I285)</f>
        <v/>
      </c>
      <c r="J59" t="str">
        <f>IF(個人情報!$M285="","",個人情報!$M285)</f>
        <v/>
      </c>
      <c r="K59" t="e">
        <f>IF(個人情報!$AC285="","",個人情報!$AC285)</f>
        <v>#REF!</v>
      </c>
      <c r="L59" t="e">
        <f>IF(個人情報!#REF!="","",個人情報!#REF!)</f>
        <v>#REF!</v>
      </c>
      <c r="M59" t="str">
        <f>IF(個人情報!$I287="","",個人情報!$I287)</f>
        <v/>
      </c>
    </row>
    <row r="60" spans="1:13" x14ac:dyDescent="0.15">
      <c r="A60" t="str">
        <f>IF(個人情報!$B290="","",個人情報!$B290)</f>
        <v/>
      </c>
      <c r="B60" s="130" t="str">
        <f>IF(個人情報!$D290="","",個人情報!$D290)</f>
        <v/>
      </c>
      <c r="C60" t="str">
        <f>IF(個人情報!$E291="","",個人情報!$E291)</f>
        <v/>
      </c>
      <c r="D60" t="str">
        <f>IF(個人情報!$E290="","",個人情報!$E290)</f>
        <v/>
      </c>
      <c r="F60" t="str">
        <f>IF(個人情報!$G290="","",個人情報!$G290)</f>
        <v/>
      </c>
      <c r="G60" t="str">
        <f>IF(個人情報!$G291="","",個人情報!$G291)</f>
        <v/>
      </c>
      <c r="H60" t="str">
        <f>IF(個人情報!$H290="","",個人情報!$H290)</f>
        <v/>
      </c>
      <c r="I60" t="str">
        <f>IF(個人情報!$I290="","",個人情報!$I290)</f>
        <v/>
      </c>
      <c r="J60" t="str">
        <f>IF(個人情報!$M290="","",個人情報!$M290)</f>
        <v/>
      </c>
      <c r="K60" t="e">
        <f>IF(個人情報!$AC290="","",個人情報!$AC290)</f>
        <v>#REF!</v>
      </c>
      <c r="L60" t="e">
        <f>IF(個人情報!#REF!="","",個人情報!#REF!)</f>
        <v>#REF!</v>
      </c>
      <c r="M60" t="str">
        <f>IF(個人情報!$I292="","",個人情報!$I292)</f>
        <v/>
      </c>
    </row>
    <row r="61" spans="1:13" x14ac:dyDescent="0.15">
      <c r="A61" t="str">
        <f>IF(個人情報!$B295="","",個人情報!$B295)</f>
        <v/>
      </c>
      <c r="B61" s="130" t="str">
        <f>IF(個人情報!$D295="","",個人情報!$D295)</f>
        <v/>
      </c>
      <c r="C61" t="str">
        <f>IF(個人情報!$E296="","",個人情報!$E296)</f>
        <v/>
      </c>
      <c r="D61" t="str">
        <f>IF(個人情報!$E295="","",個人情報!$E295)</f>
        <v/>
      </c>
      <c r="F61" t="str">
        <f>IF(個人情報!$G295="","",個人情報!$G295)</f>
        <v/>
      </c>
      <c r="G61" t="str">
        <f>IF(個人情報!$G296="","",個人情報!$G296)</f>
        <v/>
      </c>
      <c r="H61" t="str">
        <f>IF(個人情報!$H295="","",個人情報!$H295)</f>
        <v/>
      </c>
      <c r="I61" t="str">
        <f>IF(個人情報!$I295="","",個人情報!$I295)</f>
        <v/>
      </c>
      <c r="J61" t="str">
        <f>IF(個人情報!$M295="","",個人情報!$M295)</f>
        <v/>
      </c>
      <c r="K61" t="e">
        <f>IF(個人情報!$AC295="","",個人情報!$AC295)</f>
        <v>#REF!</v>
      </c>
      <c r="L61" t="e">
        <f>IF(個人情報!#REF!="","",個人情報!#REF!)</f>
        <v>#REF!</v>
      </c>
      <c r="M61" t="str">
        <f>IF(個人情報!$I297="","",個人情報!$I297)</f>
        <v/>
      </c>
    </row>
    <row r="62" spans="1:13" x14ac:dyDescent="0.15">
      <c r="A62" t="str">
        <f>IF(個人情報!$B300="","",個人情報!$B300)</f>
        <v/>
      </c>
      <c r="B62" s="130" t="str">
        <f>IF(個人情報!$D300="","",個人情報!$D300)</f>
        <v/>
      </c>
      <c r="C62" t="str">
        <f>IF(個人情報!$E301="","",個人情報!$E301)</f>
        <v/>
      </c>
      <c r="D62" t="str">
        <f>IF(個人情報!$E300="","",個人情報!$E300)</f>
        <v/>
      </c>
      <c r="F62" t="str">
        <f>IF(個人情報!$G300="","",個人情報!$G300)</f>
        <v/>
      </c>
      <c r="G62" t="str">
        <f>IF(個人情報!$G301="","",個人情報!$G301)</f>
        <v/>
      </c>
      <c r="H62" t="str">
        <f>IF(個人情報!$H300="","",個人情報!$H300)</f>
        <v/>
      </c>
      <c r="I62" t="str">
        <f>IF(個人情報!$I300="","",個人情報!$I300)</f>
        <v/>
      </c>
      <c r="J62" t="str">
        <f>IF(個人情報!$M300="","",個人情報!$M300)</f>
        <v/>
      </c>
      <c r="K62" t="e">
        <f>IF(個人情報!$AC300="","",個人情報!$AC300)</f>
        <v>#REF!</v>
      </c>
      <c r="L62" t="e">
        <f>IF(個人情報!#REF!="","",個人情報!#REF!)</f>
        <v>#REF!</v>
      </c>
      <c r="M62" t="str">
        <f>IF(個人情報!$I302="","",個人情報!$I302)</f>
        <v/>
      </c>
    </row>
    <row r="63" spans="1:13" x14ac:dyDescent="0.15">
      <c r="A63" t="str">
        <f>IF(個人情報!$B305="","",個人情報!$B305)</f>
        <v/>
      </c>
      <c r="B63" s="130" t="str">
        <f>IF(個人情報!$D305="","",個人情報!$D305)</f>
        <v/>
      </c>
      <c r="C63" t="str">
        <f>IF(個人情報!$E306="","",個人情報!$E306)</f>
        <v/>
      </c>
      <c r="D63" t="str">
        <f>IF(個人情報!$E305="","",個人情報!$E305)</f>
        <v/>
      </c>
      <c r="F63" t="str">
        <f>IF(個人情報!$G305="","",個人情報!$G305)</f>
        <v/>
      </c>
      <c r="G63" t="str">
        <f>IF(個人情報!$G306="","",個人情報!$G306)</f>
        <v/>
      </c>
      <c r="H63" t="str">
        <f>IF(個人情報!$H305="","",個人情報!$H305)</f>
        <v/>
      </c>
      <c r="I63" t="str">
        <f>IF(個人情報!$I305="","",個人情報!$I305)</f>
        <v/>
      </c>
      <c r="J63" t="str">
        <f>IF(個人情報!$M305="","",個人情報!$M305)</f>
        <v/>
      </c>
      <c r="K63" t="e">
        <f>IF(個人情報!$AC305="","",個人情報!$AC305)</f>
        <v>#REF!</v>
      </c>
      <c r="L63" t="e">
        <f>IF(個人情報!#REF!="","",個人情報!#REF!)</f>
        <v>#REF!</v>
      </c>
      <c r="M63" t="str">
        <f>IF(個人情報!$I307="","",個人情報!$I307)</f>
        <v/>
      </c>
    </row>
    <row r="64" spans="1:13" x14ac:dyDescent="0.15">
      <c r="A64" t="str">
        <f>IF(個人情報!$B310="","",個人情報!$B310)</f>
        <v/>
      </c>
      <c r="B64" s="130" t="str">
        <f>IF(個人情報!$D310="","",個人情報!$D310)</f>
        <v/>
      </c>
      <c r="C64" t="str">
        <f>IF(個人情報!$E311="","",個人情報!$E311)</f>
        <v/>
      </c>
      <c r="D64" t="str">
        <f>IF(個人情報!$E310="","",個人情報!$E310)</f>
        <v/>
      </c>
      <c r="F64" t="str">
        <f>IF(個人情報!$G310="","",個人情報!$G310)</f>
        <v/>
      </c>
      <c r="G64" t="str">
        <f>IF(個人情報!$G311="","",個人情報!$G311)</f>
        <v/>
      </c>
      <c r="H64" t="str">
        <f>IF(個人情報!$H310="","",個人情報!$H310)</f>
        <v/>
      </c>
      <c r="I64" t="str">
        <f>IF(個人情報!$I310="","",個人情報!$I310)</f>
        <v/>
      </c>
      <c r="J64" t="str">
        <f>IF(個人情報!$M310="","",個人情報!$M310)</f>
        <v/>
      </c>
      <c r="K64" t="e">
        <f>IF(個人情報!$AC310="","",個人情報!$AC310)</f>
        <v>#REF!</v>
      </c>
      <c r="L64" t="e">
        <f>IF(個人情報!#REF!="","",個人情報!#REF!)</f>
        <v>#REF!</v>
      </c>
      <c r="M64" t="str">
        <f>IF(個人情報!$I312="","",個人情報!$I312)</f>
        <v/>
      </c>
    </row>
    <row r="65" spans="1:13" x14ac:dyDescent="0.15">
      <c r="A65" t="str">
        <f>IF(個人情報!$B315="","",個人情報!$B315)</f>
        <v/>
      </c>
      <c r="B65" s="130" t="str">
        <f>IF(個人情報!$D315="","",個人情報!$D315)</f>
        <v/>
      </c>
      <c r="C65" t="str">
        <f>IF(個人情報!$E316="","",個人情報!$E316)</f>
        <v/>
      </c>
      <c r="D65" t="str">
        <f>IF(個人情報!$E315="","",個人情報!$E315)</f>
        <v/>
      </c>
      <c r="F65" t="str">
        <f>IF(個人情報!$G315="","",個人情報!$G315)</f>
        <v/>
      </c>
      <c r="G65" t="str">
        <f>IF(個人情報!$G316="","",個人情報!$G316)</f>
        <v/>
      </c>
      <c r="H65" t="str">
        <f>IF(個人情報!$H315="","",個人情報!$H315)</f>
        <v/>
      </c>
      <c r="I65" t="str">
        <f>IF(個人情報!$I315="","",個人情報!$I315)</f>
        <v/>
      </c>
      <c r="J65" t="str">
        <f>IF(個人情報!$M315="","",個人情報!$M315)</f>
        <v/>
      </c>
      <c r="K65" t="e">
        <f>IF(個人情報!$AC315="","",個人情報!$AC315)</f>
        <v>#REF!</v>
      </c>
      <c r="L65" t="e">
        <f>IF(個人情報!#REF!="","",個人情報!#REF!)</f>
        <v>#REF!</v>
      </c>
      <c r="M65" t="str">
        <f>IF(個人情報!$I317="","",個人情報!$I317)</f>
        <v/>
      </c>
    </row>
    <row r="66" spans="1:13" x14ac:dyDescent="0.15">
      <c r="A66" t="str">
        <f>IF(個人情報!$B320="","",個人情報!$B320)</f>
        <v/>
      </c>
      <c r="B66" s="130" t="str">
        <f>IF(個人情報!$D320="","",個人情報!$D320)</f>
        <v/>
      </c>
      <c r="C66" t="str">
        <f>IF(個人情報!$E321="","",個人情報!$E321)</f>
        <v/>
      </c>
      <c r="D66" t="str">
        <f>IF(個人情報!$E320="","",個人情報!$E320)</f>
        <v/>
      </c>
      <c r="F66" t="str">
        <f>IF(個人情報!$G320="","",個人情報!$G320)</f>
        <v/>
      </c>
      <c r="G66" t="str">
        <f>IF(個人情報!$G321="","",個人情報!$G321)</f>
        <v/>
      </c>
      <c r="H66" t="str">
        <f>IF(個人情報!$H320="","",個人情報!$H320)</f>
        <v/>
      </c>
      <c r="I66" t="str">
        <f>IF(個人情報!$I320="","",個人情報!$I320)</f>
        <v/>
      </c>
      <c r="J66" t="str">
        <f>IF(個人情報!$M320="","",個人情報!$M320)</f>
        <v/>
      </c>
      <c r="K66" t="e">
        <f>IF(個人情報!$AC320="","",個人情報!$AC320)</f>
        <v>#REF!</v>
      </c>
      <c r="L66" t="e">
        <f>IF(個人情報!#REF!="","",個人情報!#REF!)</f>
        <v>#REF!</v>
      </c>
      <c r="M66" t="str">
        <f>IF(個人情報!$I322="","",個人情報!$I322)</f>
        <v/>
      </c>
    </row>
    <row r="67" spans="1:13" x14ac:dyDescent="0.15">
      <c r="A67" t="str">
        <f>IF(個人情報!$B325="","",個人情報!$B325)</f>
        <v/>
      </c>
      <c r="B67" s="130" t="str">
        <f>IF(個人情報!$D325="","",個人情報!$D325)</f>
        <v/>
      </c>
      <c r="C67" t="str">
        <f>IF(個人情報!$E326="","",個人情報!$E326)</f>
        <v/>
      </c>
      <c r="D67" t="str">
        <f>IF(個人情報!$E325="","",個人情報!$E325)</f>
        <v/>
      </c>
      <c r="F67" t="str">
        <f>IF(個人情報!$G325="","",個人情報!$G325)</f>
        <v/>
      </c>
      <c r="G67" t="str">
        <f>IF(個人情報!$G326="","",個人情報!$G326)</f>
        <v/>
      </c>
      <c r="H67" t="str">
        <f>IF(個人情報!$H325="","",個人情報!$H325)</f>
        <v/>
      </c>
      <c r="I67" t="str">
        <f>IF(個人情報!$I325="","",個人情報!$I325)</f>
        <v/>
      </c>
      <c r="J67" t="str">
        <f>IF(個人情報!$M325="","",個人情報!$M325)</f>
        <v/>
      </c>
      <c r="K67" t="e">
        <f>IF(個人情報!$AC325="","",個人情報!$AC325)</f>
        <v>#REF!</v>
      </c>
      <c r="L67" t="e">
        <f>IF(個人情報!#REF!="","",個人情報!#REF!)</f>
        <v>#REF!</v>
      </c>
      <c r="M67" t="str">
        <f>IF(個人情報!$I327="","",個人情報!$I327)</f>
        <v/>
      </c>
    </row>
    <row r="68" spans="1:13" x14ac:dyDescent="0.15">
      <c r="A68" t="str">
        <f>IF(個人情報!$B330="","",個人情報!$B330)</f>
        <v/>
      </c>
      <c r="B68" s="130" t="str">
        <f>IF(個人情報!$D330="","",個人情報!$D330)</f>
        <v/>
      </c>
      <c r="C68" t="str">
        <f>IF(個人情報!$E331="","",個人情報!$E331)</f>
        <v/>
      </c>
      <c r="D68" t="str">
        <f>IF(個人情報!$E330="","",個人情報!$E330)</f>
        <v/>
      </c>
      <c r="F68" t="str">
        <f>IF(個人情報!$G330="","",個人情報!$G330)</f>
        <v/>
      </c>
      <c r="G68" t="str">
        <f>IF(個人情報!$G331="","",個人情報!$G331)</f>
        <v/>
      </c>
      <c r="H68" t="str">
        <f>IF(個人情報!$H330="","",個人情報!$H330)</f>
        <v/>
      </c>
      <c r="I68" t="str">
        <f>IF(個人情報!$I330="","",個人情報!$I330)</f>
        <v/>
      </c>
      <c r="J68" t="str">
        <f>IF(個人情報!$M330="","",個人情報!$M330)</f>
        <v/>
      </c>
      <c r="K68" t="e">
        <f>IF(個人情報!$AC330="","",個人情報!$AC330)</f>
        <v>#REF!</v>
      </c>
      <c r="L68" t="e">
        <f>IF(個人情報!#REF!="","",個人情報!#REF!)</f>
        <v>#REF!</v>
      </c>
      <c r="M68" t="str">
        <f>IF(個人情報!$I332="","",個人情報!$I332)</f>
        <v/>
      </c>
    </row>
    <row r="69" spans="1:13" x14ac:dyDescent="0.15">
      <c r="A69" t="str">
        <f>IF(個人情報!$B335="","",個人情報!$B335)</f>
        <v/>
      </c>
      <c r="B69" s="130" t="str">
        <f>IF(個人情報!$D335="","",個人情報!$D335)</f>
        <v/>
      </c>
      <c r="C69" t="str">
        <f>IF(個人情報!$E336="","",個人情報!$E336)</f>
        <v/>
      </c>
      <c r="D69" t="str">
        <f>IF(個人情報!$E335="","",個人情報!$E335)</f>
        <v/>
      </c>
      <c r="F69" t="str">
        <f>IF(個人情報!$G335="","",個人情報!$G335)</f>
        <v/>
      </c>
      <c r="G69" t="str">
        <f>IF(個人情報!$G336="","",個人情報!$G336)</f>
        <v/>
      </c>
      <c r="H69" t="str">
        <f>IF(個人情報!$H335="","",個人情報!$H335)</f>
        <v/>
      </c>
      <c r="I69" t="str">
        <f>IF(個人情報!$I335="","",個人情報!$I335)</f>
        <v/>
      </c>
      <c r="J69" t="str">
        <f>IF(個人情報!$M335="","",個人情報!$M335)</f>
        <v/>
      </c>
      <c r="K69" t="e">
        <f>IF(個人情報!$AC335="","",個人情報!$AC335)</f>
        <v>#REF!</v>
      </c>
      <c r="L69" t="e">
        <f>IF(個人情報!#REF!="","",個人情報!#REF!)</f>
        <v>#REF!</v>
      </c>
      <c r="M69" t="str">
        <f>IF(個人情報!$I337="","",個人情報!$I337)</f>
        <v/>
      </c>
    </row>
    <row r="70" spans="1:13" x14ac:dyDescent="0.15">
      <c r="A70" t="str">
        <f>IF(個人情報!$B340="","",個人情報!$B340)</f>
        <v/>
      </c>
      <c r="B70" s="130" t="str">
        <f>IF(個人情報!$D340="","",個人情報!$D340)</f>
        <v/>
      </c>
      <c r="C70" t="str">
        <f>IF(個人情報!$E341="","",個人情報!$E341)</f>
        <v/>
      </c>
      <c r="D70" t="str">
        <f>IF(個人情報!$E340="","",個人情報!$E340)</f>
        <v/>
      </c>
      <c r="F70" t="str">
        <f>IF(個人情報!$G340="","",個人情報!$G340)</f>
        <v/>
      </c>
      <c r="G70" t="str">
        <f>IF(個人情報!$G341="","",個人情報!$G341)</f>
        <v/>
      </c>
      <c r="H70" t="str">
        <f>IF(個人情報!$H340="","",個人情報!$H340)</f>
        <v/>
      </c>
      <c r="I70" t="str">
        <f>IF(個人情報!$I340="","",個人情報!$I340)</f>
        <v/>
      </c>
      <c r="J70" t="str">
        <f>IF(個人情報!$M340="","",個人情報!$M340)</f>
        <v/>
      </c>
      <c r="K70" t="e">
        <f>IF(個人情報!$AC340="","",個人情報!$AC340)</f>
        <v>#REF!</v>
      </c>
      <c r="L70" t="e">
        <f>IF(個人情報!#REF!="","",個人情報!#REF!)</f>
        <v>#REF!</v>
      </c>
      <c r="M70" t="str">
        <f>IF(個人情報!$I342="","",個人情報!$I342)</f>
        <v/>
      </c>
    </row>
    <row r="71" spans="1:13" x14ac:dyDescent="0.15">
      <c r="A71" t="str">
        <f>IF(個人情報!$B345="","",個人情報!$B345)</f>
        <v/>
      </c>
      <c r="B71" s="130" t="str">
        <f>IF(個人情報!$D345="","",個人情報!$D345)</f>
        <v/>
      </c>
      <c r="C71" t="str">
        <f>IF(個人情報!$E346="","",個人情報!$E346)</f>
        <v/>
      </c>
      <c r="D71" t="str">
        <f>IF(個人情報!$E345="","",個人情報!$E345)</f>
        <v/>
      </c>
      <c r="F71" t="str">
        <f>IF(個人情報!$G345="","",個人情報!$G345)</f>
        <v/>
      </c>
      <c r="G71" t="str">
        <f>IF(個人情報!$G346="","",個人情報!$G346)</f>
        <v/>
      </c>
      <c r="H71" t="str">
        <f>IF(個人情報!$H345="","",個人情報!$H345)</f>
        <v/>
      </c>
      <c r="I71" t="str">
        <f>IF(個人情報!$I345="","",個人情報!$I345)</f>
        <v/>
      </c>
      <c r="J71" t="str">
        <f>IF(個人情報!$M345="","",個人情報!$M345)</f>
        <v/>
      </c>
      <c r="K71" t="e">
        <f>IF(個人情報!$AC345="","",個人情報!$AC345)</f>
        <v>#REF!</v>
      </c>
      <c r="L71" t="e">
        <f>IF(個人情報!#REF!="","",個人情報!#REF!)</f>
        <v>#REF!</v>
      </c>
      <c r="M71" t="str">
        <f>IF(個人情報!$I347="","",個人情報!$I347)</f>
        <v/>
      </c>
    </row>
    <row r="72" spans="1:13" x14ac:dyDescent="0.15">
      <c r="A72" t="str">
        <f>IF(個人情報!$B350="","",個人情報!$B350)</f>
        <v/>
      </c>
      <c r="B72" s="130" t="str">
        <f>IF(個人情報!$D350="","",個人情報!$D350)</f>
        <v/>
      </c>
      <c r="C72" t="str">
        <f>IF(個人情報!$E351="","",個人情報!$E351)</f>
        <v/>
      </c>
      <c r="D72" t="str">
        <f>IF(個人情報!$E350="","",個人情報!$E350)</f>
        <v/>
      </c>
      <c r="F72" t="str">
        <f>IF(個人情報!$G350="","",個人情報!$G350)</f>
        <v/>
      </c>
      <c r="G72" t="str">
        <f>IF(個人情報!$G351="","",個人情報!$G351)</f>
        <v/>
      </c>
      <c r="H72" t="str">
        <f>IF(個人情報!$H350="","",個人情報!$H350)</f>
        <v/>
      </c>
      <c r="I72" t="str">
        <f>IF(個人情報!$I350="","",個人情報!$I350)</f>
        <v/>
      </c>
      <c r="J72" t="str">
        <f>IF(個人情報!$M350="","",個人情報!$M350)</f>
        <v/>
      </c>
      <c r="K72" t="e">
        <f>IF(個人情報!$AC350="","",個人情報!$AC350)</f>
        <v>#REF!</v>
      </c>
      <c r="L72" t="e">
        <f>IF(個人情報!#REF!="","",個人情報!#REF!)</f>
        <v>#REF!</v>
      </c>
      <c r="M72" t="str">
        <f>IF(個人情報!$I352="","",個人情報!$I352)</f>
        <v/>
      </c>
    </row>
    <row r="73" spans="1:13" x14ac:dyDescent="0.15">
      <c r="A73" t="str">
        <f>IF(個人情報!$B355="","",個人情報!$B355)</f>
        <v/>
      </c>
      <c r="B73" s="130" t="str">
        <f>IF(個人情報!$D355="","",個人情報!$D355)</f>
        <v/>
      </c>
      <c r="C73" t="str">
        <f>IF(個人情報!$E356="","",個人情報!$E356)</f>
        <v/>
      </c>
      <c r="D73" t="str">
        <f>IF(個人情報!$E355="","",個人情報!$E355)</f>
        <v/>
      </c>
      <c r="F73" t="str">
        <f>IF(個人情報!$G355="","",個人情報!$G355)</f>
        <v/>
      </c>
      <c r="G73" t="str">
        <f>IF(個人情報!$G356="","",個人情報!$G356)</f>
        <v/>
      </c>
      <c r="H73" t="str">
        <f>IF(個人情報!$H355="","",個人情報!$H355)</f>
        <v/>
      </c>
      <c r="I73" t="str">
        <f>IF(個人情報!$I355="","",個人情報!$I355)</f>
        <v/>
      </c>
      <c r="J73" t="str">
        <f>IF(個人情報!$M355="","",個人情報!$M355)</f>
        <v/>
      </c>
      <c r="K73" t="e">
        <f>IF(個人情報!$AC355="","",個人情報!$AC355)</f>
        <v>#REF!</v>
      </c>
      <c r="L73" t="e">
        <f>IF(個人情報!#REF!="","",個人情報!#REF!)</f>
        <v>#REF!</v>
      </c>
      <c r="M73" t="str">
        <f>IF(個人情報!$I357="","",個人情報!$I357)</f>
        <v/>
      </c>
    </row>
    <row r="74" spans="1:13" x14ac:dyDescent="0.15">
      <c r="A74" t="str">
        <f>IF(個人情報!$B360="","",個人情報!$B360)</f>
        <v/>
      </c>
      <c r="B74" s="130" t="str">
        <f>IF(個人情報!$D360="","",個人情報!$D360)</f>
        <v/>
      </c>
      <c r="C74" t="str">
        <f>IF(個人情報!$E361="","",個人情報!$E361)</f>
        <v/>
      </c>
      <c r="D74" t="str">
        <f>IF(個人情報!$E360="","",個人情報!$E360)</f>
        <v/>
      </c>
      <c r="F74" t="str">
        <f>IF(個人情報!$G360="","",個人情報!$G360)</f>
        <v/>
      </c>
      <c r="G74" t="str">
        <f>IF(個人情報!$G361="","",個人情報!$G361)</f>
        <v/>
      </c>
      <c r="H74" t="str">
        <f>IF(個人情報!$H360="","",個人情報!$H360)</f>
        <v/>
      </c>
      <c r="I74" t="str">
        <f>IF(個人情報!$I360="","",個人情報!$I360)</f>
        <v/>
      </c>
      <c r="J74" t="str">
        <f>IF(個人情報!$M360="","",個人情報!$M360)</f>
        <v/>
      </c>
      <c r="K74" t="e">
        <f>IF(個人情報!$AC360="","",個人情報!$AC360)</f>
        <v>#REF!</v>
      </c>
      <c r="L74" t="e">
        <f>IF(個人情報!#REF!="","",個人情報!#REF!)</f>
        <v>#REF!</v>
      </c>
      <c r="M74" t="str">
        <f>IF(個人情報!$I362="","",個人情報!$I362)</f>
        <v/>
      </c>
    </row>
    <row r="75" spans="1:13" x14ac:dyDescent="0.15">
      <c r="A75" t="str">
        <f>IF(個人情報!$B365="","",個人情報!$B365)</f>
        <v/>
      </c>
      <c r="B75" s="130" t="str">
        <f>IF(個人情報!$D365="","",個人情報!$D365)</f>
        <v/>
      </c>
      <c r="C75" t="str">
        <f>IF(個人情報!$E366="","",個人情報!$E366)</f>
        <v/>
      </c>
      <c r="D75" t="str">
        <f>IF(個人情報!$E365="","",個人情報!$E365)</f>
        <v/>
      </c>
      <c r="F75" t="str">
        <f>IF(個人情報!$G365="","",個人情報!$G365)</f>
        <v/>
      </c>
      <c r="G75" t="str">
        <f>IF(個人情報!$G366="","",個人情報!$G366)</f>
        <v/>
      </c>
      <c r="H75" t="str">
        <f>IF(個人情報!$H365="","",個人情報!$H365)</f>
        <v/>
      </c>
      <c r="I75" t="str">
        <f>IF(個人情報!$I365="","",個人情報!$I365)</f>
        <v/>
      </c>
      <c r="J75" t="str">
        <f>IF(個人情報!$M365="","",個人情報!$M365)</f>
        <v/>
      </c>
      <c r="K75" t="e">
        <f>IF(個人情報!$AC365="","",個人情報!$AC365)</f>
        <v>#REF!</v>
      </c>
      <c r="L75" t="e">
        <f>IF(個人情報!#REF!="","",個人情報!#REF!)</f>
        <v>#REF!</v>
      </c>
      <c r="M75" t="str">
        <f>IF(個人情報!$I367="","",個人情報!$I367)</f>
        <v/>
      </c>
    </row>
    <row r="76" spans="1:13" x14ac:dyDescent="0.15">
      <c r="A76" t="str">
        <f>IF(個人情報!$B370="","",個人情報!$B370)</f>
        <v/>
      </c>
      <c r="B76" s="130" t="str">
        <f>IF(個人情報!$D370="","",個人情報!$D370)</f>
        <v/>
      </c>
      <c r="C76" t="str">
        <f>IF(個人情報!$E371="","",個人情報!$E371)</f>
        <v/>
      </c>
      <c r="D76" t="str">
        <f>IF(個人情報!$E370="","",個人情報!$E370)</f>
        <v/>
      </c>
      <c r="F76" t="str">
        <f>IF(個人情報!$G370="","",個人情報!$G370)</f>
        <v/>
      </c>
      <c r="G76" t="str">
        <f>IF(個人情報!$G371="","",個人情報!$G371)</f>
        <v/>
      </c>
      <c r="H76" t="str">
        <f>IF(個人情報!$H370="","",個人情報!$H370)</f>
        <v/>
      </c>
      <c r="I76" t="str">
        <f>IF(個人情報!$I370="","",個人情報!$I370)</f>
        <v/>
      </c>
      <c r="J76" t="str">
        <f>IF(個人情報!$M370="","",個人情報!$M370)</f>
        <v/>
      </c>
      <c r="K76" t="e">
        <f>IF(個人情報!$AC370="","",個人情報!$AC370)</f>
        <v>#REF!</v>
      </c>
      <c r="L76" t="e">
        <f>IF(個人情報!#REF!="","",個人情報!#REF!)</f>
        <v>#REF!</v>
      </c>
      <c r="M76" t="str">
        <f>IF(個人情報!$I372="","",個人情報!$I372)</f>
        <v/>
      </c>
    </row>
    <row r="77" spans="1:13" x14ac:dyDescent="0.15">
      <c r="A77" t="str">
        <f>IF(個人情報!$B375="","",個人情報!$B375)</f>
        <v/>
      </c>
      <c r="B77" s="130" t="str">
        <f>IF(個人情報!$D375="","",個人情報!$D375)</f>
        <v/>
      </c>
      <c r="C77" t="str">
        <f>IF(個人情報!$E376="","",個人情報!$E376)</f>
        <v/>
      </c>
      <c r="D77" t="str">
        <f>IF(個人情報!$E375="","",個人情報!$E375)</f>
        <v/>
      </c>
      <c r="F77" t="str">
        <f>IF(個人情報!$G375="","",個人情報!$G375)</f>
        <v/>
      </c>
      <c r="G77" t="str">
        <f>IF(個人情報!$G376="","",個人情報!$G376)</f>
        <v/>
      </c>
      <c r="H77" t="str">
        <f>IF(個人情報!$H375="","",個人情報!$H375)</f>
        <v/>
      </c>
      <c r="I77" t="str">
        <f>IF(個人情報!$I375="","",個人情報!$I375)</f>
        <v/>
      </c>
      <c r="J77" t="str">
        <f>IF(個人情報!$M375="","",個人情報!$M375)</f>
        <v/>
      </c>
      <c r="K77" t="e">
        <f>IF(個人情報!$AC375="","",個人情報!$AC375)</f>
        <v>#REF!</v>
      </c>
      <c r="L77" t="e">
        <f>IF(個人情報!#REF!="","",個人情報!#REF!)</f>
        <v>#REF!</v>
      </c>
      <c r="M77" t="str">
        <f>IF(個人情報!$I377="","",個人情報!$I377)</f>
        <v/>
      </c>
    </row>
    <row r="78" spans="1:13" x14ac:dyDescent="0.15">
      <c r="A78" t="str">
        <f>IF(個人情報!$B380="","",個人情報!$B380)</f>
        <v/>
      </c>
      <c r="B78" s="130" t="str">
        <f>IF(個人情報!$D380="","",個人情報!$D380)</f>
        <v/>
      </c>
      <c r="C78" t="str">
        <f>IF(個人情報!$E381="","",個人情報!$E381)</f>
        <v/>
      </c>
      <c r="D78" t="str">
        <f>IF(個人情報!$E380="","",個人情報!$E380)</f>
        <v/>
      </c>
      <c r="F78" t="str">
        <f>IF(個人情報!$G380="","",個人情報!$G380)</f>
        <v/>
      </c>
      <c r="G78" t="str">
        <f>IF(個人情報!$G381="","",個人情報!$G381)</f>
        <v/>
      </c>
      <c r="H78" t="str">
        <f>IF(個人情報!$H380="","",個人情報!$H380)</f>
        <v/>
      </c>
      <c r="I78" t="str">
        <f>IF(個人情報!$I380="","",個人情報!$I380)</f>
        <v/>
      </c>
      <c r="J78" t="str">
        <f>IF(個人情報!$M380="","",個人情報!$M380)</f>
        <v/>
      </c>
      <c r="K78" t="e">
        <f>IF(個人情報!$AC380="","",個人情報!$AC380)</f>
        <v>#REF!</v>
      </c>
      <c r="L78" t="e">
        <f>IF(個人情報!#REF!="","",個人情報!#REF!)</f>
        <v>#REF!</v>
      </c>
      <c r="M78" t="str">
        <f>IF(個人情報!$I382="","",個人情報!$I382)</f>
        <v/>
      </c>
    </row>
    <row r="79" spans="1:13" x14ac:dyDescent="0.15">
      <c r="A79" t="str">
        <f>IF(個人情報!$B385="","",個人情報!$B385)</f>
        <v/>
      </c>
      <c r="B79" s="130" t="str">
        <f>IF(個人情報!$D385="","",個人情報!$D385)</f>
        <v/>
      </c>
      <c r="C79" t="str">
        <f>IF(個人情報!$E386="","",個人情報!$E386)</f>
        <v/>
      </c>
      <c r="D79" t="str">
        <f>IF(個人情報!$E385="","",個人情報!$E385)</f>
        <v/>
      </c>
      <c r="F79" t="str">
        <f>IF(個人情報!$G385="","",個人情報!$G385)</f>
        <v/>
      </c>
      <c r="G79" t="str">
        <f>IF(個人情報!$G386="","",個人情報!$G386)</f>
        <v/>
      </c>
      <c r="H79" t="str">
        <f>IF(個人情報!$H385="","",個人情報!$H385)</f>
        <v/>
      </c>
      <c r="I79" t="str">
        <f>IF(個人情報!$I385="","",個人情報!$I385)</f>
        <v/>
      </c>
      <c r="J79" t="str">
        <f>IF(個人情報!$M385="","",個人情報!$M385)</f>
        <v/>
      </c>
      <c r="K79" t="e">
        <f>IF(個人情報!$AC385="","",個人情報!$AC385)</f>
        <v>#REF!</v>
      </c>
      <c r="L79" t="e">
        <f>IF(個人情報!#REF!="","",個人情報!#REF!)</f>
        <v>#REF!</v>
      </c>
      <c r="M79" t="str">
        <f>IF(個人情報!$I387="","",個人情報!$I387)</f>
        <v/>
      </c>
    </row>
    <row r="80" spans="1:13" x14ac:dyDescent="0.15">
      <c r="A80" t="str">
        <f>IF(個人情報!$B390="","",個人情報!$B390)</f>
        <v/>
      </c>
      <c r="B80" s="130" t="str">
        <f>IF(個人情報!$D390="","",個人情報!$D390)</f>
        <v/>
      </c>
      <c r="C80" t="str">
        <f>IF(個人情報!$E391="","",個人情報!$E391)</f>
        <v/>
      </c>
      <c r="D80" t="str">
        <f>IF(個人情報!$E390="","",個人情報!$E390)</f>
        <v/>
      </c>
      <c r="F80" t="str">
        <f>IF(個人情報!$G390="","",個人情報!$G390)</f>
        <v/>
      </c>
      <c r="G80" t="str">
        <f>IF(個人情報!$G391="","",個人情報!$G391)</f>
        <v/>
      </c>
      <c r="H80" t="str">
        <f>IF(個人情報!$H390="","",個人情報!$H390)</f>
        <v/>
      </c>
      <c r="I80" t="str">
        <f>IF(個人情報!$I390="","",個人情報!$I390)</f>
        <v/>
      </c>
      <c r="J80" t="str">
        <f>IF(個人情報!$M390="","",個人情報!$M390)</f>
        <v/>
      </c>
      <c r="K80" t="e">
        <f>IF(個人情報!$AC390="","",個人情報!$AC390)</f>
        <v>#REF!</v>
      </c>
      <c r="L80" t="e">
        <f>IF(個人情報!#REF!="","",個人情報!#REF!)</f>
        <v>#REF!</v>
      </c>
      <c r="M80" t="str">
        <f>IF(個人情報!$I392="","",個人情報!$I392)</f>
        <v/>
      </c>
    </row>
    <row r="81" spans="1:13" x14ac:dyDescent="0.15">
      <c r="A81" t="str">
        <f>IF(個人情報!$B395="","",個人情報!$B395)</f>
        <v/>
      </c>
      <c r="B81" s="130" t="str">
        <f>IF(個人情報!$D395="","",個人情報!$D395)</f>
        <v/>
      </c>
      <c r="C81" t="str">
        <f>IF(個人情報!$E396="","",個人情報!$E396)</f>
        <v/>
      </c>
      <c r="D81" t="str">
        <f>IF(個人情報!$E395="","",個人情報!$E395)</f>
        <v/>
      </c>
      <c r="F81" t="str">
        <f>IF(個人情報!$G395="","",個人情報!$G395)</f>
        <v/>
      </c>
      <c r="G81" t="str">
        <f>IF(個人情報!$G396="","",個人情報!$G396)</f>
        <v/>
      </c>
      <c r="H81" t="str">
        <f>IF(個人情報!$H395="","",個人情報!$H395)</f>
        <v/>
      </c>
      <c r="I81" t="str">
        <f>IF(個人情報!$I395="","",個人情報!$I395)</f>
        <v/>
      </c>
      <c r="J81" t="str">
        <f>IF(個人情報!$M395="","",個人情報!$M395)</f>
        <v/>
      </c>
      <c r="K81" t="e">
        <f>IF(個人情報!$AC395="","",個人情報!$AC395)</f>
        <v>#REF!</v>
      </c>
      <c r="L81" t="e">
        <f>IF(個人情報!#REF!="","",個人情報!#REF!)</f>
        <v>#REF!</v>
      </c>
      <c r="M81" t="str">
        <f>IF(個人情報!$I397="","",個人情報!$I397)</f>
        <v/>
      </c>
    </row>
    <row r="82" spans="1:13" x14ac:dyDescent="0.15">
      <c r="A82" t="str">
        <f>IF(個人情報!$B400="","",個人情報!$B400)</f>
        <v/>
      </c>
      <c r="B82" s="130" t="str">
        <f>IF(個人情報!$D400="","",個人情報!$D400)</f>
        <v/>
      </c>
      <c r="C82" t="str">
        <f>IF(個人情報!$E401="","",個人情報!$E401)</f>
        <v/>
      </c>
      <c r="D82" t="str">
        <f>IF(個人情報!$E400="","",個人情報!$E400)</f>
        <v/>
      </c>
      <c r="F82" t="str">
        <f>IF(個人情報!$G400="","",個人情報!$G400)</f>
        <v/>
      </c>
      <c r="G82" t="str">
        <f>IF(個人情報!$G401="","",個人情報!$G401)</f>
        <v/>
      </c>
      <c r="H82" t="str">
        <f>IF(個人情報!$H400="","",個人情報!$H400)</f>
        <v/>
      </c>
      <c r="I82" t="str">
        <f>IF(個人情報!$I400="","",個人情報!$I400)</f>
        <v/>
      </c>
      <c r="J82" t="str">
        <f>IF(個人情報!$M400="","",個人情報!$M400)</f>
        <v/>
      </c>
      <c r="K82" t="e">
        <f>IF(個人情報!$AC400="","",個人情報!$AC400)</f>
        <v>#REF!</v>
      </c>
      <c r="L82" t="e">
        <f>IF(個人情報!#REF!="","",個人情報!#REF!)</f>
        <v>#REF!</v>
      </c>
      <c r="M82" t="str">
        <f>IF(個人情報!$I402="","",個人情報!$I402)</f>
        <v/>
      </c>
    </row>
    <row r="83" spans="1:13" x14ac:dyDescent="0.15">
      <c r="B83" s="130" t="str">
        <f>IF(個人情報!$D401="","",個人情報!$D401)</f>
        <v/>
      </c>
      <c r="C83" t="str">
        <f>IF(個人情報!$E402="","",個人情報!$E402)</f>
        <v/>
      </c>
      <c r="D83" t="str">
        <f>IF(個人情報!$E401="","",個人情報!$E401)</f>
        <v/>
      </c>
      <c r="F83" t="str">
        <f>IF(個人情報!$G401="","",個人情報!$G401)</f>
        <v/>
      </c>
      <c r="G83" t="str">
        <f>IF(個人情報!$G402="","",個人情報!$G402)</f>
        <v/>
      </c>
      <c r="H83" t="str">
        <f>IF(個人情報!$H401="","",個人情報!$H401)</f>
        <v/>
      </c>
      <c r="I83" t="str">
        <f>IF(個人情報!$I401="","",個人情報!$I401)</f>
        <v/>
      </c>
      <c r="J83" t="str">
        <f>IF(個人情報!$M401="","",個人情報!$M401)</f>
        <v/>
      </c>
      <c r="K83" t="e">
        <f>IF(個人情報!$AC401="","",個人情報!$AC401)</f>
        <v>#REF!</v>
      </c>
      <c r="L83" t="e">
        <f>IF(個人情報!#REF!="","",個人情報!#REF!)</f>
        <v>#REF!</v>
      </c>
      <c r="M83" t="str">
        <f>IF(個人情報!$I403="","",個人情報!$I403)</f>
        <v/>
      </c>
    </row>
    <row r="84" spans="1:13" x14ac:dyDescent="0.15">
      <c r="B84" s="130" t="str">
        <f>IF(個人情報!$D402="","",個人情報!$D402)</f>
        <v/>
      </c>
      <c r="C84" t="str">
        <f>IF(個人情報!$E403="","",個人情報!$E403)</f>
        <v/>
      </c>
      <c r="D84" t="str">
        <f>IF(個人情報!$E402="","",個人情報!$E402)</f>
        <v/>
      </c>
      <c r="F84" t="str">
        <f>IF(個人情報!$G402="","",個人情報!$G402)</f>
        <v/>
      </c>
      <c r="G84" t="str">
        <f>IF(個人情報!$G403="","",個人情報!$G403)</f>
        <v/>
      </c>
      <c r="H84" t="str">
        <f>IF(個人情報!$H402="","",個人情報!$H402)</f>
        <v/>
      </c>
      <c r="I84" t="str">
        <f>IF(個人情報!$I402="","",個人情報!$I402)</f>
        <v/>
      </c>
      <c r="J84" t="str">
        <f>IF(個人情報!$M402="","",個人情報!$M402)</f>
        <v/>
      </c>
      <c r="K84" t="str">
        <f>IF(個人情報!$AC402="","",個人情報!$AC402)</f>
        <v/>
      </c>
      <c r="L84" t="e">
        <f>IF(個人情報!#REF!="","",個人情報!#REF!)</f>
        <v>#REF!</v>
      </c>
      <c r="M84" t="str">
        <f>IF(個人情報!$I404="","",個人情報!$I404)</f>
        <v/>
      </c>
    </row>
  </sheetData>
  <phoneticPr fontId="15"/>
  <pageMargins left="0.7" right="0.7" top="0.75" bottom="0.75" header="0.3" footer="0.3"/>
  <pageSetup paperSize="9"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dimension ref="A1:W13001"/>
  <sheetViews>
    <sheetView topLeftCell="J1" workbookViewId="0">
      <selection activeCell="J8" sqref="J8"/>
    </sheetView>
  </sheetViews>
  <sheetFormatPr defaultRowHeight="13.5" x14ac:dyDescent="0.15"/>
  <cols>
    <col min="1" max="1" width="23.5" bestFit="1" customWidth="1"/>
    <col min="10" max="10" width="17.25" bestFit="1" customWidth="1"/>
    <col min="11" max="11" width="14.375" bestFit="1" customWidth="1"/>
    <col min="21" max="21" width="17.25" bestFit="1" customWidth="1"/>
    <col min="22" max="22" width="13.125" bestFit="1" customWidth="1"/>
  </cols>
  <sheetData>
    <row r="1" spans="1:23" x14ac:dyDescent="0.15">
      <c r="A1" t="s">
        <v>5</v>
      </c>
      <c r="B1" t="s">
        <v>14</v>
      </c>
      <c r="C1" t="s">
        <v>15</v>
      </c>
      <c r="D1" t="s">
        <v>13954</v>
      </c>
      <c r="E1" t="s">
        <v>20</v>
      </c>
      <c r="F1" t="s">
        <v>21</v>
      </c>
      <c r="G1" t="s">
        <v>22</v>
      </c>
      <c r="H1" t="s">
        <v>1</v>
      </c>
      <c r="I1" t="s">
        <v>37</v>
      </c>
      <c r="J1" t="s">
        <v>17</v>
      </c>
      <c r="K1" t="s">
        <v>18</v>
      </c>
      <c r="L1" t="s">
        <v>38</v>
      </c>
      <c r="M1" t="s">
        <v>39</v>
      </c>
      <c r="N1" t="s">
        <v>40</v>
      </c>
      <c r="R1" t="s">
        <v>276</v>
      </c>
      <c r="S1" t="s">
        <v>277</v>
      </c>
      <c r="U1" t="s">
        <v>282</v>
      </c>
      <c r="V1" t="s">
        <v>283</v>
      </c>
      <c r="W1" t="s">
        <v>15</v>
      </c>
    </row>
    <row r="2" spans="1:23" x14ac:dyDescent="0.15">
      <c r="A2" t="s">
        <v>12</v>
      </c>
      <c r="B2" s="13" t="s">
        <v>238</v>
      </c>
      <c r="C2" s="13" t="s">
        <v>228</v>
      </c>
      <c r="D2" t="s">
        <v>13955</v>
      </c>
      <c r="E2" s="1">
        <v>2019</v>
      </c>
      <c r="F2" s="1">
        <v>1</v>
      </c>
      <c r="G2" s="1">
        <v>1</v>
      </c>
      <c r="H2" s="2">
        <v>1</v>
      </c>
      <c r="I2" t="s">
        <v>27</v>
      </c>
      <c r="J2" t="s">
        <v>247</v>
      </c>
      <c r="K2" t="s">
        <v>247</v>
      </c>
      <c r="L2" t="s">
        <v>42</v>
      </c>
      <c r="M2" t="s">
        <v>43</v>
      </c>
      <c r="N2" t="s">
        <v>43</v>
      </c>
      <c r="P2">
        <v>1</v>
      </c>
      <c r="Q2" t="str">
        <f>IFERROR(IF(COUNTIF(個人情報!$BI$5:$BI$401,"登録番号" &amp; リスト!P2)&gt;=1,"",IF(VLOOKUP(P2,登録者リスト!$A$1:$D$43729,4,FALSE)=基本情報!$D$6,P2,"")),"")</f>
        <v/>
      </c>
      <c r="R2" t="str">
        <f>IFERROR(SMALL($Q$2:$Q$13001,P2),"")</f>
        <v/>
      </c>
      <c r="S2" t="str">
        <f>IF(COUNTIF(個人情報!$BI$5:$BI$401,"整理番号" &amp; 新規学連登録者入力シート!A2)&gt;=1,"",IF(新規学連登録者入力シート!G2="","",新規学連登録者入力シート!A2))</f>
        <v/>
      </c>
      <c r="U2" t="s">
        <v>50</v>
      </c>
      <c r="V2" t="s">
        <v>61</v>
      </c>
      <c r="W2" t="s">
        <v>450</v>
      </c>
    </row>
    <row r="3" spans="1:23" x14ac:dyDescent="0.15">
      <c r="A3" t="s">
        <v>13</v>
      </c>
      <c r="B3" s="13" t="s">
        <v>229</v>
      </c>
      <c r="C3" s="13" t="s">
        <v>129</v>
      </c>
      <c r="D3" s="13" t="s">
        <v>228</v>
      </c>
      <c r="E3" s="1">
        <v>2020</v>
      </c>
      <c r="F3" s="1">
        <v>2</v>
      </c>
      <c r="G3" s="1">
        <v>2</v>
      </c>
      <c r="H3" s="2">
        <v>2</v>
      </c>
      <c r="I3" t="s">
        <v>44</v>
      </c>
      <c r="J3" t="s">
        <v>246</v>
      </c>
      <c r="K3" t="s">
        <v>246</v>
      </c>
      <c r="L3" t="s">
        <v>46</v>
      </c>
      <c r="M3" t="s">
        <v>47</v>
      </c>
      <c r="N3" t="s">
        <v>47</v>
      </c>
      <c r="P3">
        <v>2</v>
      </c>
      <c r="Q3" t="str">
        <f>IFERROR(IF(COUNTIF(個人情報!$BI$5:$BI$401,"登録番号" &amp; リスト!P3)&gt;=1,"",IF(VLOOKUP(P3,登録者リスト!$A$1:$D$43729,4,FALSE)=基本情報!$D$6,P3,"")),"")</f>
        <v/>
      </c>
      <c r="R3" t="str">
        <f t="shared" ref="R3:R66" si="0">IFERROR(SMALL($Q$2:$Q$13001,P3),"")</f>
        <v/>
      </c>
      <c r="S3" t="str">
        <f>IF(COUNTIF(個人情報!$BI$5:$BI$401,"整理番号" &amp; 新規学連登録者入力シート!A3)&gt;=1,"",IF(新規学連登録者入力シート!G3="","",新規学連登録者入力シート!A3))</f>
        <v/>
      </c>
      <c r="U3" t="s">
        <v>54</v>
      </c>
      <c r="V3" t="s">
        <v>64</v>
      </c>
      <c r="W3" s="13" t="s">
        <v>228</v>
      </c>
    </row>
    <row r="4" spans="1:23" x14ac:dyDescent="0.15">
      <c r="A4" t="s">
        <v>19</v>
      </c>
      <c r="B4" s="13" t="s">
        <v>230</v>
      </c>
      <c r="C4" s="13" t="s">
        <v>130</v>
      </c>
      <c r="D4" s="13" t="s">
        <v>129</v>
      </c>
      <c r="E4" s="1"/>
      <c r="F4" s="1">
        <v>3</v>
      </c>
      <c r="G4" s="1">
        <v>3</v>
      </c>
      <c r="H4" s="2">
        <v>3</v>
      </c>
      <c r="I4" t="s">
        <v>48</v>
      </c>
      <c r="J4" t="s">
        <v>283</v>
      </c>
      <c r="K4" t="s">
        <v>283</v>
      </c>
      <c r="M4" t="s">
        <v>50</v>
      </c>
      <c r="N4" t="s">
        <v>51</v>
      </c>
      <c r="P4">
        <v>3</v>
      </c>
      <c r="Q4" t="str">
        <f>IFERROR(IF(COUNTIF(個人情報!$BI$5:$BI$401,"登録番号" &amp; リスト!P4)&gt;=1,"",IF(VLOOKUP(P4,登録者リスト!$A$1:$D$43729,4,FALSE)=基本情報!$D$6,P4,"")),"")</f>
        <v/>
      </c>
      <c r="R4" t="str">
        <f t="shared" si="0"/>
        <v/>
      </c>
      <c r="S4" t="str">
        <f>IF(COUNTIF(個人情報!$BI$5:$BI$401,"整理番号" &amp; 新規学連登録者入力シート!A4)&gt;=1,"",IF(新規学連登録者入力シート!G4="","",新規学連登録者入力シート!A4))</f>
        <v/>
      </c>
      <c r="U4" t="s">
        <v>58</v>
      </c>
      <c r="V4" t="s">
        <v>66</v>
      </c>
      <c r="W4" s="13" t="s">
        <v>129</v>
      </c>
    </row>
    <row r="5" spans="1:23" x14ac:dyDescent="0.15">
      <c r="B5" s="13" t="s">
        <v>231</v>
      </c>
      <c r="C5" s="13" t="s">
        <v>131</v>
      </c>
      <c r="D5" s="13" t="s">
        <v>130</v>
      </c>
      <c r="E5" s="1"/>
      <c r="F5" s="1">
        <v>4</v>
      </c>
      <c r="G5" s="1">
        <v>4</v>
      </c>
      <c r="H5" s="2">
        <v>4</v>
      </c>
      <c r="I5" t="s">
        <v>52</v>
      </c>
      <c r="M5" t="s">
        <v>54</v>
      </c>
      <c r="N5" t="s">
        <v>55</v>
      </c>
      <c r="P5">
        <v>4</v>
      </c>
      <c r="Q5" t="str">
        <f>IFERROR(IF(COUNTIF(個人情報!$BI$5:$BI$401,"登録番号" &amp; リスト!P5)&gt;=1,"",IF(VLOOKUP(P5,登録者リスト!$A$1:$D$43729,4,FALSE)=基本情報!$D$6,P5,"")),"")</f>
        <v/>
      </c>
      <c r="R5" t="str">
        <f t="shared" si="0"/>
        <v/>
      </c>
      <c r="S5" t="str">
        <f>IF(COUNTIF(個人情報!$BI$5:$BI$401,"整理番号" &amp; 新規学連登録者入力シート!A5)&gt;=1,"",IF(新規学連登録者入力シート!G5="","",新規学連登録者入力シート!A5))</f>
        <v/>
      </c>
      <c r="W5" s="13" t="s">
        <v>130</v>
      </c>
    </row>
    <row r="6" spans="1:23" x14ac:dyDescent="0.15">
      <c r="B6" s="13" t="s">
        <v>232</v>
      </c>
      <c r="C6" s="13" t="s">
        <v>132</v>
      </c>
      <c r="D6" s="13" t="s">
        <v>131</v>
      </c>
      <c r="E6" s="1"/>
      <c r="F6" s="1">
        <v>5</v>
      </c>
      <c r="G6" s="1">
        <v>5</v>
      </c>
      <c r="H6" s="2">
        <v>5</v>
      </c>
      <c r="I6" t="s">
        <v>56</v>
      </c>
      <c r="M6" t="s">
        <v>58</v>
      </c>
      <c r="N6" t="s">
        <v>50</v>
      </c>
      <c r="P6">
        <v>5</v>
      </c>
      <c r="Q6" t="str">
        <f>IFERROR(IF(COUNTIF(個人情報!$BI$5:$BI$401,"登録番号" &amp; リスト!P6)&gt;=1,"",IF(VLOOKUP(P6,登録者リスト!$A$1:$D$43729,4,FALSE)=基本情報!$D$6,P6,"")),"")</f>
        <v/>
      </c>
      <c r="R6" t="str">
        <f t="shared" si="0"/>
        <v/>
      </c>
      <c r="S6" t="str">
        <f>IF(COUNTIF(個人情報!$BI$5:$BI$401,"整理番号" &amp; 新規学連登録者入力シート!A6)&gt;=1,"",IF(新規学連登録者入力シート!G6="","",新規学連登録者入力シート!A6))</f>
        <v/>
      </c>
      <c r="W6" s="13" t="s">
        <v>131</v>
      </c>
    </row>
    <row r="7" spans="1:23" x14ac:dyDescent="0.15">
      <c r="B7" s="13" t="s">
        <v>233</v>
      </c>
      <c r="C7" s="13" t="s">
        <v>133</v>
      </c>
      <c r="D7" s="13" t="s">
        <v>132</v>
      </c>
      <c r="E7" s="1"/>
      <c r="F7" s="1">
        <v>6</v>
      </c>
      <c r="G7" s="1">
        <v>6</v>
      </c>
      <c r="H7" s="2">
        <v>6</v>
      </c>
      <c r="I7" t="s">
        <v>59</v>
      </c>
      <c r="M7" t="s">
        <v>61</v>
      </c>
      <c r="N7" t="s">
        <v>61</v>
      </c>
      <c r="P7">
        <v>6</v>
      </c>
      <c r="Q7" t="str">
        <f>IFERROR(IF(COUNTIF(個人情報!$BI$5:$BI$401,"登録番号" &amp; リスト!P7)&gt;=1,"",IF(VLOOKUP(P7,登録者リスト!$A$1:$D$43729,4,FALSE)=基本情報!$D$6,P7,"")),"")</f>
        <v/>
      </c>
      <c r="R7" t="str">
        <f t="shared" si="0"/>
        <v/>
      </c>
      <c r="S7" t="str">
        <f>IF(COUNTIF(個人情報!$BI$5:$BI$401,"整理番号" &amp; 新規学連登録者入力シート!A7)&gt;=1,"",IF(新規学連登録者入力シート!G7="","",新規学連登録者入力シート!A7))</f>
        <v/>
      </c>
      <c r="W7" s="13" t="s">
        <v>132</v>
      </c>
    </row>
    <row r="8" spans="1:23" x14ac:dyDescent="0.15">
      <c r="B8" s="13" t="s">
        <v>234</v>
      </c>
      <c r="C8" s="13" t="s">
        <v>134</v>
      </c>
      <c r="D8" s="13" t="s">
        <v>133</v>
      </c>
      <c r="E8" s="1"/>
      <c r="F8" s="1">
        <v>7</v>
      </c>
      <c r="G8" s="1">
        <v>7</v>
      </c>
      <c r="H8" s="2">
        <v>7</v>
      </c>
      <c r="I8" t="s">
        <v>62</v>
      </c>
      <c r="M8" t="s">
        <v>64</v>
      </c>
      <c r="N8" t="s">
        <v>64</v>
      </c>
      <c r="P8">
        <v>7</v>
      </c>
      <c r="Q8" t="str">
        <f>IFERROR(IF(COUNTIF(個人情報!$BI$5:$BI$401,"登録番号" &amp; リスト!P8)&gt;=1,"",IF(VLOOKUP(P8,登録者リスト!$A$1:$D$43729,4,FALSE)=基本情報!$D$6,P8,"")),"")</f>
        <v/>
      </c>
      <c r="R8" t="str">
        <f t="shared" si="0"/>
        <v/>
      </c>
      <c r="S8" t="str">
        <f>IF(COUNTIF(個人情報!$BI$5:$BI$401,"整理番号" &amp; 新規学連登録者入力シート!A8)&gt;=1,"",IF(新規学連登録者入力シート!G8="","",新規学連登録者入力シート!A8))</f>
        <v/>
      </c>
      <c r="W8" s="13" t="s">
        <v>133</v>
      </c>
    </row>
    <row r="9" spans="1:23" x14ac:dyDescent="0.15">
      <c r="B9" s="13" t="s">
        <v>235</v>
      </c>
      <c r="C9" s="13" t="s">
        <v>135</v>
      </c>
      <c r="D9" s="13" t="s">
        <v>134</v>
      </c>
      <c r="E9" s="1"/>
      <c r="F9" s="1">
        <v>8</v>
      </c>
      <c r="G9" s="1">
        <v>8</v>
      </c>
      <c r="H9" s="2">
        <v>8</v>
      </c>
      <c r="I9" t="s">
        <v>65</v>
      </c>
      <c r="M9" t="s">
        <v>66</v>
      </c>
      <c r="N9" t="s">
        <v>66</v>
      </c>
      <c r="P9">
        <v>8</v>
      </c>
      <c r="Q9" t="str">
        <f>IFERROR(IF(COUNTIF(個人情報!$BI$5:$BI$401,"登録番号" &amp; リスト!P9)&gt;=1,"",IF(VLOOKUP(P9,登録者リスト!$A$1:$D$43729,4,FALSE)=基本情報!$D$6,P9,"")),"")</f>
        <v/>
      </c>
      <c r="R9" t="str">
        <f t="shared" si="0"/>
        <v/>
      </c>
      <c r="S9" t="str">
        <f>IF(COUNTIF(個人情報!$BI$5:$BI$401,"整理番号" &amp; 新規学連登録者入力シート!A9)&gt;=1,"",IF(新規学連登録者入力シート!G9="","",新規学連登録者入力シート!A9))</f>
        <v/>
      </c>
      <c r="W9" s="13" t="s">
        <v>134</v>
      </c>
    </row>
    <row r="10" spans="1:23" x14ac:dyDescent="0.15">
      <c r="B10" s="13" t="s">
        <v>236</v>
      </c>
      <c r="C10" s="13" t="s">
        <v>136</v>
      </c>
      <c r="D10" s="13" t="s">
        <v>135</v>
      </c>
      <c r="E10" s="1"/>
      <c r="F10" s="1">
        <v>9</v>
      </c>
      <c r="G10" s="1">
        <v>9</v>
      </c>
      <c r="H10" s="2" t="s">
        <v>67</v>
      </c>
      <c r="I10" t="s">
        <v>68</v>
      </c>
      <c r="P10">
        <v>9</v>
      </c>
      <c r="Q10" t="str">
        <f>IFERROR(IF(COUNTIF(個人情報!$BI$5:$BI$401,"登録番号" &amp; リスト!P10)&gt;=1,"",IF(VLOOKUP(P10,登録者リスト!$A$1:$D$43729,4,FALSE)=基本情報!$D$6,P10,"")),"")</f>
        <v/>
      </c>
      <c r="R10" t="str">
        <f t="shared" si="0"/>
        <v/>
      </c>
      <c r="S10" t="str">
        <f>IF(COUNTIF(個人情報!$BI$5:$BI$401,"整理番号" &amp; 新規学連登録者入力シート!A10)&gt;=1,"",IF(新規学連登録者入力シート!G10="","",新規学連登録者入力シート!A10))</f>
        <v/>
      </c>
      <c r="W10" s="13" t="s">
        <v>135</v>
      </c>
    </row>
    <row r="11" spans="1:23" x14ac:dyDescent="0.15">
      <c r="B11" s="13" t="s">
        <v>237</v>
      </c>
      <c r="C11" s="13" t="s">
        <v>137</v>
      </c>
      <c r="D11" s="13" t="s">
        <v>136</v>
      </c>
      <c r="E11" s="1"/>
      <c r="F11" s="1">
        <v>10</v>
      </c>
      <c r="G11" s="1">
        <v>10</v>
      </c>
      <c r="H11" s="2" t="s">
        <v>70</v>
      </c>
      <c r="I11" t="s">
        <v>71</v>
      </c>
      <c r="P11">
        <v>10</v>
      </c>
      <c r="Q11" t="str">
        <f>IFERROR(IF(COUNTIF(個人情報!$BI$5:$BI$401,"登録番号" &amp; リスト!P11)&gt;=1,"",IF(VLOOKUP(P11,登録者リスト!$A$1:$D$43729,4,FALSE)=基本情報!$D$6,P11,"")),"")</f>
        <v/>
      </c>
      <c r="R11" t="str">
        <f t="shared" si="0"/>
        <v/>
      </c>
      <c r="S11" t="str">
        <f>IF(COUNTIF(個人情報!$BI$5:$BI$401,"整理番号" &amp; 新規学連登録者入力シート!A11)&gt;=1,"",IF(新規学連登録者入力シート!G11="","",新規学連登録者入力シート!A11))</f>
        <v/>
      </c>
      <c r="W11" s="13" t="s">
        <v>136</v>
      </c>
    </row>
    <row r="12" spans="1:23" x14ac:dyDescent="0.15">
      <c r="B12" s="13" t="s">
        <v>138</v>
      </c>
      <c r="C12" s="13" t="s">
        <v>138</v>
      </c>
      <c r="D12" s="13" t="s">
        <v>137</v>
      </c>
      <c r="E12" s="1"/>
      <c r="F12" s="1">
        <v>11</v>
      </c>
      <c r="G12" s="1">
        <v>11</v>
      </c>
      <c r="H12" s="2" t="s">
        <v>74</v>
      </c>
      <c r="I12" t="s">
        <v>75</v>
      </c>
      <c r="P12">
        <v>11</v>
      </c>
      <c r="Q12" t="str">
        <f>IFERROR(IF(COUNTIF(個人情報!$BI$5:$BI$401,"登録番号" &amp; リスト!P12)&gt;=1,"",IF(VLOOKUP(P12,登録者リスト!$A$1:$D$43729,4,FALSE)=基本情報!$D$6,P12,"")),"")</f>
        <v/>
      </c>
      <c r="R12" t="str">
        <f t="shared" si="0"/>
        <v/>
      </c>
      <c r="S12" t="str">
        <f>IF(COUNTIF(個人情報!$BI$5:$BI$401,"整理番号" &amp; 新規学連登録者入力シート!A12)&gt;=1,"",IF(新規学連登録者入力シート!G12="","",新規学連登録者入力シート!A12))</f>
        <v/>
      </c>
      <c r="W12" s="13" t="s">
        <v>137</v>
      </c>
    </row>
    <row r="13" spans="1:23" x14ac:dyDescent="0.15">
      <c r="B13" s="13" t="s">
        <v>139</v>
      </c>
      <c r="C13" s="13" t="s">
        <v>139</v>
      </c>
      <c r="D13" s="13" t="s">
        <v>138</v>
      </c>
      <c r="E13" s="1"/>
      <c r="F13" s="1">
        <v>12</v>
      </c>
      <c r="G13" s="1">
        <v>12</v>
      </c>
      <c r="H13" s="2" t="s">
        <v>76</v>
      </c>
      <c r="I13" t="s">
        <v>77</v>
      </c>
      <c r="P13">
        <v>12</v>
      </c>
      <c r="Q13" t="str">
        <f>IFERROR(IF(COUNTIF(個人情報!$BI$5:$BI$401,"登録番号" &amp; リスト!P13)&gt;=1,"",IF(VLOOKUP(P13,登録者リスト!$A$1:$D$43729,4,FALSE)=基本情報!$D$6,P13,"")),"")</f>
        <v/>
      </c>
      <c r="R13" t="str">
        <f t="shared" si="0"/>
        <v/>
      </c>
      <c r="S13" t="str">
        <f>IF(COUNTIF(個人情報!$BI$5:$BI$401,"整理番号" &amp; 新規学連登録者入力シート!A13)&gt;=1,"",IF(新規学連登録者入力シート!G13="","",新規学連登録者入力シート!A13))</f>
        <v/>
      </c>
      <c r="W13" s="13" t="s">
        <v>138</v>
      </c>
    </row>
    <row r="14" spans="1:23" x14ac:dyDescent="0.15">
      <c r="B14" s="13" t="s">
        <v>140</v>
      </c>
      <c r="C14" s="13" t="s">
        <v>140</v>
      </c>
      <c r="D14" s="13" t="s">
        <v>139</v>
      </c>
      <c r="E14" s="1"/>
      <c r="F14" s="1"/>
      <c r="G14" s="1">
        <v>13</v>
      </c>
      <c r="H14" s="2" t="s">
        <v>79</v>
      </c>
      <c r="I14" t="s">
        <v>80</v>
      </c>
      <c r="P14">
        <v>13</v>
      </c>
      <c r="Q14" t="str">
        <f>IFERROR(IF(COUNTIF(個人情報!$BI$5:$BI$401,"登録番号" &amp; リスト!P14)&gt;=1,"",IF(VLOOKUP(P14,登録者リスト!$A$1:$D$43729,4,FALSE)=基本情報!$D$6,P14,"")),"")</f>
        <v/>
      </c>
      <c r="R14" t="str">
        <f t="shared" si="0"/>
        <v/>
      </c>
      <c r="S14" t="str">
        <f>IF(COUNTIF(個人情報!$BI$5:$BI$401,"整理番号" &amp; 新規学連登録者入力シート!A14)&gt;=1,"",IF(新規学連登録者入力シート!G14="","",新規学連登録者入力シート!A14))</f>
        <v/>
      </c>
      <c r="W14" s="13" t="s">
        <v>139</v>
      </c>
    </row>
    <row r="15" spans="1:23" x14ac:dyDescent="0.15">
      <c r="B15" s="13" t="s">
        <v>141</v>
      </c>
      <c r="C15" s="13" t="s">
        <v>141</v>
      </c>
      <c r="D15" s="13" t="s">
        <v>140</v>
      </c>
      <c r="E15" s="1"/>
      <c r="F15" s="1"/>
      <c r="G15" s="1">
        <v>14</v>
      </c>
      <c r="H15" s="2" t="s">
        <v>82</v>
      </c>
      <c r="I15" t="s">
        <v>83</v>
      </c>
      <c r="P15">
        <v>14</v>
      </c>
      <c r="Q15" t="str">
        <f>IFERROR(IF(COUNTIF(個人情報!$BI$5:$BI$401,"登録番号" &amp; リスト!P15)&gt;=1,"",IF(VLOOKUP(P15,登録者リスト!$A$1:$D$43729,4,FALSE)=基本情報!$D$6,P15,"")),"")</f>
        <v/>
      </c>
      <c r="R15" t="str">
        <f t="shared" si="0"/>
        <v/>
      </c>
      <c r="S15" t="str">
        <f>IF(COUNTIF(個人情報!$BI$5:$BI$401,"整理番号" &amp; 新規学連登録者入力シート!A15)&gt;=1,"",IF(新規学連登録者入力シート!G15="","",新規学連登録者入力シート!A15))</f>
        <v/>
      </c>
      <c r="W15" s="13" t="s">
        <v>140</v>
      </c>
    </row>
    <row r="16" spans="1:23" x14ac:dyDescent="0.15">
      <c r="B16" s="13" t="s">
        <v>142</v>
      </c>
      <c r="C16" s="13" t="s">
        <v>142</v>
      </c>
      <c r="D16" s="13" t="s">
        <v>141</v>
      </c>
      <c r="E16" s="1"/>
      <c r="F16" s="1"/>
      <c r="G16" s="1">
        <v>15</v>
      </c>
      <c r="H16" s="2" t="s">
        <v>85</v>
      </c>
      <c r="I16" t="s">
        <v>86</v>
      </c>
      <c r="P16">
        <v>15</v>
      </c>
      <c r="Q16" t="str">
        <f>IFERROR(IF(COUNTIF(個人情報!$BI$5:$BI$401,"登録番号" &amp; リスト!P16)&gt;=1,"",IF(VLOOKUP(P16,登録者リスト!$A$1:$D$43729,4,FALSE)=基本情報!$D$6,P16,"")),"")</f>
        <v/>
      </c>
      <c r="R16" t="str">
        <f t="shared" si="0"/>
        <v/>
      </c>
      <c r="S16" t="str">
        <f>IF(COUNTIF(個人情報!$BI$5:$BI$401,"整理番号" &amp; 新規学連登録者入力シート!A16)&gt;=1,"",IF(新規学連登録者入力シート!G16="","",新規学連登録者入力シート!A16))</f>
        <v/>
      </c>
      <c r="W16" s="13" t="s">
        <v>141</v>
      </c>
    </row>
    <row r="17" spans="2:23" x14ac:dyDescent="0.15">
      <c r="B17" s="13" t="s">
        <v>143</v>
      </c>
      <c r="C17" s="13" t="s">
        <v>143</v>
      </c>
      <c r="D17" s="13" t="s">
        <v>142</v>
      </c>
      <c r="E17" s="1"/>
      <c r="F17" s="1"/>
      <c r="G17" s="1">
        <v>16</v>
      </c>
      <c r="H17" s="2" t="s">
        <v>88</v>
      </c>
      <c r="I17" t="s">
        <v>89</v>
      </c>
      <c r="P17">
        <v>16</v>
      </c>
      <c r="Q17" t="str">
        <f>IFERROR(IF(COUNTIF(個人情報!$BI$5:$BI$401,"登録番号" &amp; リスト!P17)&gt;=1,"",IF(VLOOKUP(P17,登録者リスト!$A$1:$D$43729,4,FALSE)=基本情報!$D$6,P17,"")),"")</f>
        <v/>
      </c>
      <c r="R17" t="str">
        <f t="shared" si="0"/>
        <v/>
      </c>
      <c r="S17" t="str">
        <f>IF(COUNTIF(個人情報!$BI$5:$BI$401,"整理番号" &amp; 新規学連登録者入力シート!A17)&gt;=1,"",IF(新規学連登録者入力シート!G17="","",新規学連登録者入力シート!A17))</f>
        <v/>
      </c>
      <c r="W17" s="13" t="s">
        <v>142</v>
      </c>
    </row>
    <row r="18" spans="2:23" x14ac:dyDescent="0.15">
      <c r="B18" s="13" t="s">
        <v>144</v>
      </c>
      <c r="C18" s="13" t="s">
        <v>144</v>
      </c>
      <c r="D18" s="13" t="s">
        <v>143</v>
      </c>
      <c r="E18" s="1"/>
      <c r="F18" s="1"/>
      <c r="G18" s="1">
        <v>17</v>
      </c>
      <c r="H18" s="2" t="s">
        <v>90</v>
      </c>
      <c r="I18" t="s">
        <v>91</v>
      </c>
      <c r="P18">
        <v>17</v>
      </c>
      <c r="Q18" t="str">
        <f>IFERROR(IF(COUNTIF(個人情報!$BI$5:$BI$401,"登録番号" &amp; リスト!P18)&gt;=1,"",IF(VLOOKUP(P18,登録者リスト!$A$1:$D$43729,4,FALSE)=基本情報!$D$6,P18,"")),"")</f>
        <v/>
      </c>
      <c r="R18" t="str">
        <f t="shared" si="0"/>
        <v/>
      </c>
      <c r="S18" t="str">
        <f>IF(COUNTIF(個人情報!$BI$5:$BI$401,"整理番号" &amp; 新規学連登録者入力シート!A18)&gt;=1,"",IF(新規学連登録者入力シート!G18="","",新規学連登録者入力シート!A18))</f>
        <v/>
      </c>
      <c r="W18" s="13" t="s">
        <v>143</v>
      </c>
    </row>
    <row r="19" spans="2:23" x14ac:dyDescent="0.15">
      <c r="B19" s="13" t="s">
        <v>145</v>
      </c>
      <c r="C19" s="13" t="s">
        <v>145</v>
      </c>
      <c r="D19" s="13" t="s">
        <v>144</v>
      </c>
      <c r="E19" s="1"/>
      <c r="F19" s="1"/>
      <c r="G19" s="1">
        <v>18</v>
      </c>
      <c r="H19" s="2" t="s">
        <v>93</v>
      </c>
      <c r="I19" t="s">
        <v>94</v>
      </c>
      <c r="P19">
        <v>18</v>
      </c>
      <c r="Q19" t="str">
        <f>IFERROR(IF(COUNTIF(個人情報!$BI$5:$BI$401,"登録番号" &amp; リスト!P19)&gt;=1,"",IF(VLOOKUP(P19,登録者リスト!$A$1:$D$43729,4,FALSE)=基本情報!$D$6,P19,"")),"")</f>
        <v/>
      </c>
      <c r="R19" t="str">
        <f t="shared" si="0"/>
        <v/>
      </c>
      <c r="S19" t="str">
        <f>IF(COUNTIF(個人情報!$BI$5:$BI$401,"整理番号" &amp; 新規学連登録者入力シート!A19)&gt;=1,"",IF(新規学連登録者入力シート!G19="","",新規学連登録者入力シート!A19))</f>
        <v/>
      </c>
      <c r="W19" s="13" t="s">
        <v>144</v>
      </c>
    </row>
    <row r="20" spans="2:23" x14ac:dyDescent="0.15">
      <c r="B20" s="13" t="s">
        <v>146</v>
      </c>
      <c r="C20" s="13" t="s">
        <v>146</v>
      </c>
      <c r="D20" s="13" t="s">
        <v>145</v>
      </c>
      <c r="E20" s="1"/>
      <c r="F20" s="1"/>
      <c r="G20" s="1">
        <v>19</v>
      </c>
      <c r="I20" t="s">
        <v>96</v>
      </c>
      <c r="P20">
        <v>19</v>
      </c>
      <c r="Q20" t="str">
        <f>IFERROR(IF(COUNTIF(個人情報!$BI$5:$BI$401,"登録番号" &amp; リスト!P20)&gt;=1,"",IF(VLOOKUP(P20,登録者リスト!$A$1:$D$43729,4,FALSE)=基本情報!$D$6,P20,"")),"")</f>
        <v/>
      </c>
      <c r="R20" t="str">
        <f t="shared" si="0"/>
        <v/>
      </c>
      <c r="S20" t="str">
        <f>IF(COUNTIF(個人情報!$BI$5:$BI$401,"整理番号" &amp; 新規学連登録者入力シート!A20)&gt;=1,"",IF(新規学連登録者入力シート!G20="","",新規学連登録者入力シート!A20))</f>
        <v/>
      </c>
      <c r="W20" s="13" t="s">
        <v>145</v>
      </c>
    </row>
    <row r="21" spans="2:23" x14ac:dyDescent="0.15">
      <c r="B21" s="13" t="s">
        <v>147</v>
      </c>
      <c r="C21" s="13" t="s">
        <v>147</v>
      </c>
      <c r="D21" s="13" t="s">
        <v>146</v>
      </c>
      <c r="E21" s="1"/>
      <c r="F21" s="1"/>
      <c r="G21" s="1">
        <v>20</v>
      </c>
      <c r="I21" t="s">
        <v>98</v>
      </c>
      <c r="P21">
        <v>20</v>
      </c>
      <c r="Q21" t="str">
        <f>IFERROR(IF(COUNTIF(個人情報!$BI$5:$BI$401,"登録番号" &amp; リスト!P21)&gt;=1,"",IF(VLOOKUP(P21,登録者リスト!$A$1:$D$43729,4,FALSE)=基本情報!$D$6,P21,"")),"")</f>
        <v/>
      </c>
      <c r="R21" t="str">
        <f t="shared" si="0"/>
        <v/>
      </c>
      <c r="S21" t="str">
        <f>IF(COUNTIF(個人情報!$BI$5:$BI$401,"整理番号" &amp; 新規学連登録者入力シート!A21)&gt;=1,"",IF(新規学連登録者入力シート!G21="","",新規学連登録者入力シート!A21))</f>
        <v/>
      </c>
      <c r="W21" s="13" t="s">
        <v>146</v>
      </c>
    </row>
    <row r="22" spans="2:23" x14ac:dyDescent="0.15">
      <c r="B22" s="13" t="s">
        <v>148</v>
      </c>
      <c r="C22" s="13" t="s">
        <v>148</v>
      </c>
      <c r="D22" s="13" t="s">
        <v>147</v>
      </c>
      <c r="E22" s="1"/>
      <c r="F22" s="1"/>
      <c r="G22" s="1">
        <v>21</v>
      </c>
      <c r="I22" t="s">
        <v>100</v>
      </c>
      <c r="P22">
        <v>21</v>
      </c>
      <c r="Q22" t="str">
        <f>IFERROR(IF(COUNTIF(個人情報!$BI$5:$BI$401,"登録番号" &amp; リスト!P22)&gt;=1,"",IF(VLOOKUP(P22,登録者リスト!$A$1:$D$43729,4,FALSE)=基本情報!$D$6,P22,"")),"")</f>
        <v/>
      </c>
      <c r="R22" t="str">
        <f t="shared" si="0"/>
        <v/>
      </c>
      <c r="S22" t="str">
        <f>IF(COUNTIF(個人情報!$BI$5:$BI$401,"整理番号" &amp; 新規学連登録者入力シート!A22)&gt;=1,"",IF(新規学連登録者入力シート!G22="","",新規学連登録者入力シート!A22))</f>
        <v/>
      </c>
      <c r="W22" s="13" t="s">
        <v>147</v>
      </c>
    </row>
    <row r="23" spans="2:23" x14ac:dyDescent="0.15">
      <c r="B23" s="13" t="s">
        <v>149</v>
      </c>
      <c r="C23" s="13" t="s">
        <v>149</v>
      </c>
      <c r="D23" s="13" t="s">
        <v>148</v>
      </c>
      <c r="E23" s="1"/>
      <c r="F23" s="1"/>
      <c r="G23" s="1">
        <v>22</v>
      </c>
      <c r="I23" t="s">
        <v>102</v>
      </c>
      <c r="P23">
        <v>22</v>
      </c>
      <c r="Q23" t="str">
        <f>IFERROR(IF(COUNTIF(個人情報!$BI$5:$BI$401,"登録番号" &amp; リスト!P23)&gt;=1,"",IF(VLOOKUP(P23,登録者リスト!$A$1:$D$43729,4,FALSE)=基本情報!$D$6,P23,"")),"")</f>
        <v/>
      </c>
      <c r="R23" t="str">
        <f t="shared" si="0"/>
        <v/>
      </c>
      <c r="S23" t="str">
        <f>IF(COUNTIF(個人情報!$BI$5:$BI$401,"整理番号" &amp; 新規学連登録者入力シート!A23)&gt;=1,"",IF(新規学連登録者入力シート!G23="","",新規学連登録者入力シート!A23))</f>
        <v/>
      </c>
      <c r="W23" s="13" t="s">
        <v>148</v>
      </c>
    </row>
    <row r="24" spans="2:23" x14ac:dyDescent="0.15">
      <c r="B24" s="13" t="s">
        <v>150</v>
      </c>
      <c r="C24" s="13" t="s">
        <v>150</v>
      </c>
      <c r="D24" s="13" t="s">
        <v>149</v>
      </c>
      <c r="E24" s="1"/>
      <c r="F24" s="1"/>
      <c r="G24" s="1">
        <v>23</v>
      </c>
      <c r="I24" t="s">
        <v>103</v>
      </c>
      <c r="P24">
        <v>23</v>
      </c>
      <c r="Q24" t="str">
        <f>IFERROR(IF(COUNTIF(個人情報!$BI$5:$BI$401,"登録番号" &amp; リスト!P24)&gt;=1,"",IF(VLOOKUP(P24,登録者リスト!$A$1:$D$43729,4,FALSE)=基本情報!$D$6,P24,"")),"")</f>
        <v/>
      </c>
      <c r="R24" t="str">
        <f t="shared" si="0"/>
        <v/>
      </c>
      <c r="S24" t="str">
        <f>IF(COUNTIF(個人情報!$BI$5:$BI$401,"整理番号" &amp; 新規学連登録者入力シート!A24)&gt;=1,"",IF(新規学連登録者入力シート!G24="","",新規学連登録者入力シート!A24))</f>
        <v/>
      </c>
      <c r="W24" s="13" t="s">
        <v>149</v>
      </c>
    </row>
    <row r="25" spans="2:23" x14ac:dyDescent="0.15">
      <c r="B25" s="13" t="s">
        <v>151</v>
      </c>
      <c r="C25" s="13" t="s">
        <v>151</v>
      </c>
      <c r="D25" s="13" t="s">
        <v>150</v>
      </c>
      <c r="E25" s="1"/>
      <c r="F25" s="1"/>
      <c r="G25" s="1">
        <v>24</v>
      </c>
      <c r="I25" t="s">
        <v>104</v>
      </c>
      <c r="P25">
        <v>24</v>
      </c>
      <c r="Q25" t="str">
        <f>IFERROR(IF(COUNTIF(個人情報!$BI$5:$BI$401,"登録番号" &amp; リスト!P25)&gt;=1,"",IF(VLOOKUP(P25,登録者リスト!$A$1:$D$43729,4,FALSE)=基本情報!$D$6,P25,"")),"")</f>
        <v/>
      </c>
      <c r="R25" t="str">
        <f t="shared" si="0"/>
        <v/>
      </c>
      <c r="S25" t="str">
        <f>IF(COUNTIF(個人情報!$BI$5:$BI$401,"整理番号" &amp; 新規学連登録者入力シート!A25)&gt;=1,"",IF(新規学連登録者入力シート!G25="","",新規学連登録者入力シート!A25))</f>
        <v/>
      </c>
      <c r="W25" s="13" t="s">
        <v>150</v>
      </c>
    </row>
    <row r="26" spans="2:23" x14ac:dyDescent="0.15">
      <c r="B26" s="13" t="s">
        <v>152</v>
      </c>
      <c r="C26" s="13" t="s">
        <v>152</v>
      </c>
      <c r="D26" s="13" t="s">
        <v>151</v>
      </c>
      <c r="E26" s="1"/>
      <c r="F26" s="1"/>
      <c r="G26" s="1">
        <v>25</v>
      </c>
      <c r="I26" t="s">
        <v>105</v>
      </c>
      <c r="P26">
        <v>25</v>
      </c>
      <c r="Q26" t="str">
        <f>IFERROR(IF(COUNTIF(個人情報!$BI$5:$BI$401,"登録番号" &amp; リスト!P26)&gt;=1,"",IF(VLOOKUP(P26,登録者リスト!$A$1:$D$43729,4,FALSE)=基本情報!$D$6,P26,"")),"")</f>
        <v/>
      </c>
      <c r="R26" t="str">
        <f t="shared" si="0"/>
        <v/>
      </c>
      <c r="S26" t="str">
        <f>IF(COUNTIF(個人情報!$BI$5:$BI$401,"整理番号" &amp; 新規学連登録者入力シート!A26)&gt;=1,"",IF(新規学連登録者入力シート!G26="","",新規学連登録者入力シート!A26))</f>
        <v/>
      </c>
      <c r="W26" s="13" t="s">
        <v>151</v>
      </c>
    </row>
    <row r="27" spans="2:23" x14ac:dyDescent="0.15">
      <c r="B27" s="13" t="s">
        <v>153</v>
      </c>
      <c r="C27" s="13" t="s">
        <v>153</v>
      </c>
      <c r="D27" s="13" t="s">
        <v>152</v>
      </c>
      <c r="E27" s="1"/>
      <c r="F27" s="1"/>
      <c r="G27" s="1">
        <v>26</v>
      </c>
      <c r="I27" t="s">
        <v>106</v>
      </c>
      <c r="P27">
        <v>26</v>
      </c>
      <c r="Q27" t="str">
        <f>IFERROR(IF(COUNTIF(個人情報!$BI$5:$BI$401,"登録番号" &amp; リスト!P27)&gt;=1,"",IF(VLOOKUP(P27,登録者リスト!$A$1:$D$43729,4,FALSE)=基本情報!$D$6,P27,"")),"")</f>
        <v/>
      </c>
      <c r="R27" t="str">
        <f t="shared" si="0"/>
        <v/>
      </c>
      <c r="S27" t="str">
        <f>IF(COUNTIF(個人情報!$BI$5:$BI$401,"整理番号" &amp; 新規学連登録者入力シート!A27)&gt;=1,"",IF(新規学連登録者入力シート!G27="","",新規学連登録者入力シート!A27))</f>
        <v/>
      </c>
      <c r="W27" s="13" t="s">
        <v>152</v>
      </c>
    </row>
    <row r="28" spans="2:23" x14ac:dyDescent="0.15">
      <c r="B28" s="13" t="s">
        <v>154</v>
      </c>
      <c r="C28" s="13" t="s">
        <v>154</v>
      </c>
      <c r="D28" s="13" t="s">
        <v>153</v>
      </c>
      <c r="E28" s="1"/>
      <c r="F28" s="1"/>
      <c r="G28" s="1">
        <v>27</v>
      </c>
      <c r="I28" t="s">
        <v>107</v>
      </c>
      <c r="P28">
        <v>27</v>
      </c>
      <c r="Q28" t="str">
        <f>IFERROR(IF(COUNTIF(個人情報!$BI$5:$BI$401,"登録番号" &amp; リスト!P28)&gt;=1,"",IF(VLOOKUP(P28,登録者リスト!$A$1:$D$43729,4,FALSE)=基本情報!$D$6,P28,"")),"")</f>
        <v/>
      </c>
      <c r="R28" t="str">
        <f t="shared" si="0"/>
        <v/>
      </c>
      <c r="S28" t="str">
        <f>IF(COUNTIF(個人情報!$BI$5:$BI$401,"整理番号" &amp; 新規学連登録者入力シート!A28)&gt;=1,"",IF(新規学連登録者入力シート!G28="","",新規学連登録者入力シート!A28))</f>
        <v/>
      </c>
      <c r="W28" s="13" t="s">
        <v>153</v>
      </c>
    </row>
    <row r="29" spans="2:23" x14ac:dyDescent="0.15">
      <c r="B29" s="13" t="s">
        <v>155</v>
      </c>
      <c r="C29" s="13" t="s">
        <v>155</v>
      </c>
      <c r="D29" s="13" t="s">
        <v>154</v>
      </c>
      <c r="E29" s="1"/>
      <c r="F29" s="1"/>
      <c r="G29" s="1">
        <v>28</v>
      </c>
      <c r="I29" t="s">
        <v>108</v>
      </c>
      <c r="P29">
        <v>28</v>
      </c>
      <c r="Q29" t="str">
        <f>IFERROR(IF(COUNTIF(個人情報!$BI$5:$BI$401,"登録番号" &amp; リスト!P29)&gt;=1,"",IF(VLOOKUP(P29,登録者リスト!$A$1:$D$43729,4,FALSE)=基本情報!$D$6,P29,"")),"")</f>
        <v/>
      </c>
      <c r="R29" t="str">
        <f t="shared" si="0"/>
        <v/>
      </c>
      <c r="S29" t="str">
        <f>IF(COUNTIF(個人情報!$BI$5:$BI$401,"整理番号" &amp; 新規学連登録者入力シート!A29)&gt;=1,"",IF(新規学連登録者入力シート!G29="","",新規学連登録者入力シート!A29))</f>
        <v/>
      </c>
      <c r="W29" s="13" t="s">
        <v>154</v>
      </c>
    </row>
    <row r="30" spans="2:23" x14ac:dyDescent="0.15">
      <c r="B30" s="13" t="s">
        <v>156</v>
      </c>
      <c r="C30" s="13" t="s">
        <v>156</v>
      </c>
      <c r="D30" s="13" t="s">
        <v>155</v>
      </c>
      <c r="E30" s="1"/>
      <c r="F30" s="1"/>
      <c r="G30" s="1">
        <v>29</v>
      </c>
      <c r="I30" t="s">
        <v>109</v>
      </c>
      <c r="P30">
        <v>29</v>
      </c>
      <c r="Q30" t="str">
        <f>IFERROR(IF(COUNTIF(個人情報!$BI$5:$BI$401,"登録番号" &amp; リスト!P30)&gt;=1,"",IF(VLOOKUP(P30,登録者リスト!$A$1:$D$43729,4,FALSE)=基本情報!$D$6,P30,"")),"")</f>
        <v/>
      </c>
      <c r="R30" t="str">
        <f t="shared" si="0"/>
        <v/>
      </c>
      <c r="S30" t="str">
        <f>IF(COUNTIF(個人情報!$BI$5:$BI$401,"整理番号" &amp; 新規学連登録者入力シート!A30)&gt;=1,"",IF(新規学連登録者入力シート!G30="","",新規学連登録者入力シート!A30))</f>
        <v/>
      </c>
      <c r="W30" s="13" t="s">
        <v>155</v>
      </c>
    </row>
    <row r="31" spans="2:23" x14ac:dyDescent="0.15">
      <c r="B31" s="13" t="s">
        <v>157</v>
      </c>
      <c r="C31" s="13" t="s">
        <v>157</v>
      </c>
      <c r="D31" s="13" t="s">
        <v>156</v>
      </c>
      <c r="E31" s="1"/>
      <c r="F31" s="1"/>
      <c r="G31" s="1">
        <v>30</v>
      </c>
      <c r="I31" t="s">
        <v>110</v>
      </c>
      <c r="P31">
        <v>30</v>
      </c>
      <c r="Q31" t="str">
        <f>IFERROR(IF(COUNTIF(個人情報!$BI$5:$BI$401,"登録番号" &amp; リスト!P31)&gt;=1,"",IF(VLOOKUP(P31,登録者リスト!$A$1:$D$43729,4,FALSE)=基本情報!$D$6,P31,"")),"")</f>
        <v/>
      </c>
      <c r="R31" t="str">
        <f t="shared" si="0"/>
        <v/>
      </c>
      <c r="S31" t="str">
        <f>IF(COUNTIF(個人情報!$BI$5:$BI$401,"整理番号" &amp; 新規学連登録者入力シート!A31)&gt;=1,"",IF(新規学連登録者入力シート!G31="","",新規学連登録者入力シート!A31))</f>
        <v/>
      </c>
      <c r="W31" s="13" t="s">
        <v>156</v>
      </c>
    </row>
    <row r="32" spans="2:23" x14ac:dyDescent="0.15">
      <c r="B32" s="13" t="s">
        <v>158</v>
      </c>
      <c r="C32" s="13" t="s">
        <v>158</v>
      </c>
      <c r="D32" s="13" t="s">
        <v>157</v>
      </c>
      <c r="E32" s="1"/>
      <c r="F32" s="1"/>
      <c r="G32" s="1">
        <v>31</v>
      </c>
      <c r="I32" t="s">
        <v>111</v>
      </c>
      <c r="P32">
        <v>31</v>
      </c>
      <c r="Q32" t="str">
        <f>IFERROR(IF(COUNTIF(個人情報!$BI$5:$BI$401,"登録番号" &amp; リスト!P32)&gt;=1,"",IF(VLOOKUP(P32,登録者リスト!$A$1:$D$43729,4,FALSE)=基本情報!$D$6,P32,"")),"")</f>
        <v/>
      </c>
      <c r="R32" t="str">
        <f t="shared" si="0"/>
        <v/>
      </c>
      <c r="S32" t="str">
        <f>IF(COUNTIF(個人情報!$BI$5:$BI$401,"整理番号" &amp; 新規学連登録者入力シート!A32)&gt;=1,"",IF(新規学連登録者入力シート!G32="","",新規学連登録者入力シート!A32))</f>
        <v/>
      </c>
      <c r="W32" s="13" t="s">
        <v>157</v>
      </c>
    </row>
    <row r="33" spans="2:23" x14ac:dyDescent="0.15">
      <c r="B33" s="13" t="s">
        <v>159</v>
      </c>
      <c r="C33" s="13" t="s">
        <v>159</v>
      </c>
      <c r="D33" s="13" t="s">
        <v>158</v>
      </c>
      <c r="E33" s="1"/>
      <c r="F33" s="1"/>
      <c r="I33" t="s">
        <v>112</v>
      </c>
      <c r="P33">
        <v>32</v>
      </c>
      <c r="Q33" t="str">
        <f>IFERROR(IF(COUNTIF(個人情報!$BI$5:$BI$401,"登録番号" &amp; リスト!P33)&gt;=1,"",IF(VLOOKUP(P33,登録者リスト!$A$1:$D$43729,4,FALSE)=基本情報!$D$6,P33,"")),"")</f>
        <v/>
      </c>
      <c r="R33" t="str">
        <f t="shared" si="0"/>
        <v/>
      </c>
      <c r="S33" t="str">
        <f>IF(COUNTIF(個人情報!$BI$5:$BI$401,"整理番号" &amp; 新規学連登録者入力シート!A33)&gt;=1,"",IF(新規学連登録者入力シート!G33="","",新規学連登録者入力シート!A33))</f>
        <v/>
      </c>
      <c r="W33" s="13" t="s">
        <v>158</v>
      </c>
    </row>
    <row r="34" spans="2:23" x14ac:dyDescent="0.15">
      <c r="B34" s="13" t="s">
        <v>160</v>
      </c>
      <c r="C34" s="13" t="s">
        <v>160</v>
      </c>
      <c r="D34" s="13" t="s">
        <v>159</v>
      </c>
      <c r="E34" s="1"/>
      <c r="F34" s="1"/>
      <c r="I34" t="s">
        <v>113</v>
      </c>
      <c r="P34">
        <v>33</v>
      </c>
      <c r="Q34" t="str">
        <f>IFERROR(IF(COUNTIF(個人情報!$BI$5:$BI$401,"登録番号" &amp; リスト!P34)&gt;=1,"",IF(VLOOKUP(P34,登録者リスト!$A$1:$D$43729,4,FALSE)=基本情報!$D$6,P34,"")),"")</f>
        <v/>
      </c>
      <c r="R34" t="str">
        <f t="shared" si="0"/>
        <v/>
      </c>
      <c r="S34" t="str">
        <f>IF(COUNTIF(個人情報!$BI$5:$BI$401,"整理番号" &amp; 新規学連登録者入力シート!A34)&gt;=1,"",IF(新規学連登録者入力シート!G34="","",新規学連登録者入力シート!A34))</f>
        <v/>
      </c>
      <c r="W34" s="13" t="s">
        <v>159</v>
      </c>
    </row>
    <row r="35" spans="2:23" x14ac:dyDescent="0.15">
      <c r="B35" s="13" t="s">
        <v>161</v>
      </c>
      <c r="C35" s="13" t="s">
        <v>161</v>
      </c>
      <c r="D35" s="13" t="s">
        <v>160</v>
      </c>
      <c r="E35" s="1"/>
      <c r="F35" s="1"/>
      <c r="I35" t="s">
        <v>114</v>
      </c>
      <c r="P35">
        <v>34</v>
      </c>
      <c r="Q35" t="str">
        <f>IFERROR(IF(COUNTIF(個人情報!$BI$5:$BI$401,"登録番号" &amp; リスト!P35)&gt;=1,"",IF(VLOOKUP(P35,登録者リスト!$A$1:$D$43729,4,FALSE)=基本情報!$D$6,P35,"")),"")</f>
        <v/>
      </c>
      <c r="R35" t="str">
        <f t="shared" si="0"/>
        <v/>
      </c>
      <c r="S35" t="str">
        <f>IF(COUNTIF(個人情報!$BI$5:$BI$401,"整理番号" &amp; 新規学連登録者入力シート!A35)&gt;=1,"",IF(新規学連登録者入力シート!G35="","",新規学連登録者入力シート!A35))</f>
        <v/>
      </c>
      <c r="W35" s="13" t="s">
        <v>160</v>
      </c>
    </row>
    <row r="36" spans="2:23" x14ac:dyDescent="0.15">
      <c r="B36" s="13" t="s">
        <v>162</v>
      </c>
      <c r="C36" s="13" t="s">
        <v>162</v>
      </c>
      <c r="D36" s="13" t="s">
        <v>161</v>
      </c>
      <c r="E36" s="1"/>
      <c r="F36" s="1"/>
      <c r="I36" t="s">
        <v>115</v>
      </c>
      <c r="P36">
        <v>35</v>
      </c>
      <c r="Q36" t="str">
        <f>IFERROR(IF(COUNTIF(個人情報!$BI$5:$BI$401,"登録番号" &amp; リスト!P36)&gt;=1,"",IF(VLOOKUP(P36,登録者リスト!$A$1:$D$43729,4,FALSE)=基本情報!$D$6,P36,"")),"")</f>
        <v/>
      </c>
      <c r="R36" t="str">
        <f t="shared" si="0"/>
        <v/>
      </c>
      <c r="S36" t="str">
        <f>IF(COUNTIF(個人情報!$BI$5:$BI$401,"整理番号" &amp; 新規学連登録者入力シート!A36)&gt;=1,"",IF(新規学連登録者入力シート!G36="","",新規学連登録者入力シート!A36))</f>
        <v/>
      </c>
      <c r="W36" s="13" t="s">
        <v>161</v>
      </c>
    </row>
    <row r="37" spans="2:23" x14ac:dyDescent="0.15">
      <c r="B37" s="13" t="s">
        <v>163</v>
      </c>
      <c r="C37" s="13" t="s">
        <v>163</v>
      </c>
      <c r="D37" s="13" t="s">
        <v>162</v>
      </c>
      <c r="E37" s="1"/>
      <c r="F37" s="1"/>
      <c r="I37" t="s">
        <v>116</v>
      </c>
      <c r="P37">
        <v>36</v>
      </c>
      <c r="Q37" t="str">
        <f>IFERROR(IF(COUNTIF(個人情報!$BI$5:$BI$401,"登録番号" &amp; リスト!P37)&gt;=1,"",IF(VLOOKUP(P37,登録者リスト!$A$1:$D$43729,4,FALSE)=基本情報!$D$6,P37,"")),"")</f>
        <v/>
      </c>
      <c r="R37" t="str">
        <f t="shared" si="0"/>
        <v/>
      </c>
      <c r="S37" t="str">
        <f>IF(COUNTIF(個人情報!$BI$5:$BI$401,"整理番号" &amp; 新規学連登録者入力シート!A37)&gt;=1,"",IF(新規学連登録者入力シート!G37="","",新規学連登録者入力シート!A37))</f>
        <v/>
      </c>
      <c r="W37" s="13" t="s">
        <v>162</v>
      </c>
    </row>
    <row r="38" spans="2:23" x14ac:dyDescent="0.15">
      <c r="B38" s="13" t="s">
        <v>164</v>
      </c>
      <c r="C38" s="13" t="s">
        <v>164</v>
      </c>
      <c r="D38" s="13" t="s">
        <v>163</v>
      </c>
      <c r="E38" s="1"/>
      <c r="F38" s="1"/>
      <c r="I38" t="s">
        <v>117</v>
      </c>
      <c r="P38">
        <v>37</v>
      </c>
      <c r="Q38" t="str">
        <f>IFERROR(IF(COUNTIF(個人情報!$BI$5:$BI$401,"登録番号" &amp; リスト!P38)&gt;=1,"",IF(VLOOKUP(P38,登録者リスト!$A$1:$D$43729,4,FALSE)=基本情報!$D$6,P38,"")),"")</f>
        <v/>
      </c>
      <c r="R38" t="str">
        <f t="shared" si="0"/>
        <v/>
      </c>
      <c r="S38" t="str">
        <f>IF(COUNTIF(個人情報!$BI$5:$BI$401,"整理番号" &amp; 新規学連登録者入力シート!A38)&gt;=1,"",IF(新規学連登録者入力シート!G38="","",新規学連登録者入力シート!A38))</f>
        <v/>
      </c>
      <c r="W38" s="13" t="s">
        <v>163</v>
      </c>
    </row>
    <row r="39" spans="2:23" x14ac:dyDescent="0.15">
      <c r="B39" s="13" t="s">
        <v>165</v>
      </c>
      <c r="C39" s="13" t="s">
        <v>165</v>
      </c>
      <c r="D39" s="13" t="s">
        <v>164</v>
      </c>
      <c r="E39" s="1"/>
      <c r="F39" s="1"/>
      <c r="I39" t="s">
        <v>118</v>
      </c>
      <c r="P39">
        <v>38</v>
      </c>
      <c r="Q39" t="str">
        <f>IFERROR(IF(COUNTIF(個人情報!$BI$5:$BI$401,"登録番号" &amp; リスト!P39)&gt;=1,"",IF(VLOOKUP(P39,登録者リスト!$A$1:$D$43729,4,FALSE)=基本情報!$D$6,P39,"")),"")</f>
        <v/>
      </c>
      <c r="R39" t="str">
        <f t="shared" si="0"/>
        <v/>
      </c>
      <c r="S39" t="str">
        <f>IF(COUNTIF(個人情報!$BI$5:$BI$401,"整理番号" &amp; 新規学連登録者入力シート!A39)&gt;=1,"",IF(新規学連登録者入力シート!G39="","",新規学連登録者入力シート!A39))</f>
        <v/>
      </c>
      <c r="W39" s="13" t="s">
        <v>164</v>
      </c>
    </row>
    <row r="40" spans="2:23" x14ac:dyDescent="0.15">
      <c r="B40" s="13" t="s">
        <v>166</v>
      </c>
      <c r="C40" s="13" t="s">
        <v>166</v>
      </c>
      <c r="D40" s="13" t="s">
        <v>165</v>
      </c>
      <c r="E40" s="1"/>
      <c r="F40" s="1"/>
      <c r="G40" s="1"/>
      <c r="I40" t="s">
        <v>119</v>
      </c>
      <c r="P40">
        <v>39</v>
      </c>
      <c r="Q40" t="str">
        <f>IFERROR(IF(COUNTIF(個人情報!$BI$5:$BI$401,"登録番号" &amp; リスト!P40)&gt;=1,"",IF(VLOOKUP(P40,登録者リスト!$A$1:$D$43729,4,FALSE)=基本情報!$D$6,P40,"")),"")</f>
        <v/>
      </c>
      <c r="R40" t="str">
        <f t="shared" si="0"/>
        <v/>
      </c>
      <c r="S40" t="str">
        <f>IF(COUNTIF(個人情報!$BI$5:$BI$401,"整理番号" &amp; 新規学連登録者入力シート!A40)&gt;=1,"",IF(新規学連登録者入力シート!G40="","",新規学連登録者入力シート!A40))</f>
        <v/>
      </c>
      <c r="W40" s="13" t="s">
        <v>165</v>
      </c>
    </row>
    <row r="41" spans="2:23" x14ac:dyDescent="0.15">
      <c r="B41" s="13" t="s">
        <v>167</v>
      </c>
      <c r="C41" s="13" t="s">
        <v>167</v>
      </c>
      <c r="D41" s="13" t="s">
        <v>166</v>
      </c>
      <c r="E41" s="1"/>
      <c r="F41" s="1"/>
      <c r="G41" s="1"/>
      <c r="I41" t="s">
        <v>120</v>
      </c>
      <c r="P41">
        <v>40</v>
      </c>
      <c r="Q41" t="str">
        <f>IFERROR(IF(COUNTIF(個人情報!$BI$5:$BI$401,"登録番号" &amp; リスト!P41)&gt;=1,"",IF(VLOOKUP(P41,登録者リスト!$A$1:$D$43729,4,FALSE)=基本情報!$D$6,P41,"")),"")</f>
        <v/>
      </c>
      <c r="R41" t="str">
        <f t="shared" si="0"/>
        <v/>
      </c>
      <c r="S41" t="str">
        <f>IF(COUNTIF(個人情報!$BI$5:$BI$401,"整理番号" &amp; 新規学連登録者入力シート!A41)&gt;=1,"",IF(新規学連登録者入力シート!G41="","",新規学連登録者入力シート!A41))</f>
        <v/>
      </c>
      <c r="W41" s="13" t="s">
        <v>166</v>
      </c>
    </row>
    <row r="42" spans="2:23" x14ac:dyDescent="0.15">
      <c r="B42" s="13" t="s">
        <v>168</v>
      </c>
      <c r="C42" s="13" t="s">
        <v>168</v>
      </c>
      <c r="D42" s="13" t="s">
        <v>167</v>
      </c>
      <c r="E42" s="1"/>
      <c r="F42" s="1"/>
      <c r="G42" s="1"/>
      <c r="I42" t="s">
        <v>121</v>
      </c>
      <c r="P42">
        <v>41</v>
      </c>
      <c r="Q42" t="str">
        <f>IFERROR(IF(COUNTIF(個人情報!$BI$5:$BI$401,"登録番号" &amp; リスト!P42)&gt;=1,"",IF(VLOOKUP(P42,登録者リスト!$A$1:$D$43729,4,FALSE)=基本情報!$D$6,P42,"")),"")</f>
        <v/>
      </c>
      <c r="R42" t="str">
        <f t="shared" si="0"/>
        <v/>
      </c>
      <c r="S42" t="str">
        <f>IF(COUNTIF(個人情報!$BI$5:$BI$401,"整理番号" &amp; 新規学連登録者入力シート!A42)&gt;=1,"",IF(新規学連登録者入力シート!G42="","",新規学連登録者入力シート!A42))</f>
        <v/>
      </c>
      <c r="W42" s="13" t="s">
        <v>167</v>
      </c>
    </row>
    <row r="43" spans="2:23" x14ac:dyDescent="0.15">
      <c r="B43" s="13" t="s">
        <v>169</v>
      </c>
      <c r="C43" s="13" t="s">
        <v>169</v>
      </c>
      <c r="D43" s="13" t="s">
        <v>168</v>
      </c>
      <c r="E43" s="1"/>
      <c r="F43" s="1"/>
      <c r="G43" s="1"/>
      <c r="I43" t="s">
        <v>122</v>
      </c>
      <c r="P43">
        <v>42</v>
      </c>
      <c r="Q43" t="str">
        <f>IFERROR(IF(COUNTIF(個人情報!$BI$5:$BI$401,"登録番号" &amp; リスト!P43)&gt;=1,"",IF(VLOOKUP(P43,登録者リスト!$A$1:$D$43729,4,FALSE)=基本情報!$D$6,P43,"")),"")</f>
        <v/>
      </c>
      <c r="R43" t="str">
        <f t="shared" si="0"/>
        <v/>
      </c>
      <c r="S43" t="str">
        <f>IF(COUNTIF(個人情報!$BI$5:$BI$401,"整理番号" &amp; 新規学連登録者入力シート!A43)&gt;=1,"",IF(新規学連登録者入力シート!G43="","",新規学連登録者入力シート!A43))</f>
        <v/>
      </c>
      <c r="W43" s="13" t="s">
        <v>168</v>
      </c>
    </row>
    <row r="44" spans="2:23" x14ac:dyDescent="0.15">
      <c r="B44" s="13" t="s">
        <v>170</v>
      </c>
      <c r="C44" s="13" t="s">
        <v>170</v>
      </c>
      <c r="D44" s="13" t="s">
        <v>169</v>
      </c>
      <c r="E44" s="1"/>
      <c r="F44" s="1"/>
      <c r="G44" s="1"/>
      <c r="I44" t="s">
        <v>123</v>
      </c>
      <c r="P44">
        <v>43</v>
      </c>
      <c r="Q44" t="str">
        <f>IFERROR(IF(COUNTIF(個人情報!$BI$5:$BI$401,"登録番号" &amp; リスト!P44)&gt;=1,"",IF(VLOOKUP(P44,登録者リスト!$A$1:$D$43729,4,FALSE)=基本情報!$D$6,P44,"")),"")</f>
        <v/>
      </c>
      <c r="R44" t="str">
        <f t="shared" si="0"/>
        <v/>
      </c>
      <c r="S44" t="str">
        <f>IF(COUNTIF(個人情報!$BI$5:$BI$401,"整理番号" &amp; 新規学連登録者入力シート!A44)&gt;=1,"",IF(新規学連登録者入力シート!G44="","",新規学連登録者入力シート!A44))</f>
        <v/>
      </c>
      <c r="W44" s="13" t="s">
        <v>169</v>
      </c>
    </row>
    <row r="45" spans="2:23" x14ac:dyDescent="0.15">
      <c r="B45" s="13" t="s">
        <v>171</v>
      </c>
      <c r="C45" s="13" t="s">
        <v>171</v>
      </c>
      <c r="D45" s="13" t="s">
        <v>170</v>
      </c>
      <c r="E45" s="1"/>
      <c r="F45" s="1"/>
      <c r="G45" s="1"/>
      <c r="I45" t="s">
        <v>124</v>
      </c>
      <c r="P45">
        <v>44</v>
      </c>
      <c r="Q45" t="str">
        <f>IFERROR(IF(COUNTIF(個人情報!$BI$5:$BI$401,"登録番号" &amp; リスト!P45)&gt;=1,"",IF(VLOOKUP(P45,登録者リスト!$A$1:$D$43729,4,FALSE)=基本情報!$D$6,P45,"")),"")</f>
        <v/>
      </c>
      <c r="R45" t="str">
        <f t="shared" si="0"/>
        <v/>
      </c>
      <c r="S45" t="str">
        <f>IF(COUNTIF(個人情報!$BI$5:$BI$401,"整理番号" &amp; 新規学連登録者入力シート!A45)&gt;=1,"",IF(新規学連登録者入力シート!G45="","",新規学連登録者入力シート!A45))</f>
        <v/>
      </c>
      <c r="W45" s="13" t="s">
        <v>170</v>
      </c>
    </row>
    <row r="46" spans="2:23" x14ac:dyDescent="0.15">
      <c r="B46" s="13" t="s">
        <v>172</v>
      </c>
      <c r="C46" s="13" t="s">
        <v>172</v>
      </c>
      <c r="D46" s="13" t="s">
        <v>171</v>
      </c>
      <c r="E46" s="1"/>
      <c r="F46" s="1"/>
      <c r="G46" s="1"/>
      <c r="I46" t="s">
        <v>125</v>
      </c>
      <c r="P46">
        <v>45</v>
      </c>
      <c r="Q46" t="str">
        <f>IFERROR(IF(COUNTIF(個人情報!$BI$5:$BI$401,"登録番号" &amp; リスト!P46)&gt;=1,"",IF(VLOOKUP(P46,登録者リスト!$A$1:$D$43729,4,FALSE)=基本情報!$D$6,P46,"")),"")</f>
        <v/>
      </c>
      <c r="R46" t="str">
        <f t="shared" si="0"/>
        <v/>
      </c>
      <c r="S46" t="str">
        <f>IF(COUNTIF(個人情報!$BI$5:$BI$401,"整理番号" &amp; 新規学連登録者入力シート!A46)&gt;=1,"",IF(新規学連登録者入力シート!G46="","",新規学連登録者入力シート!A46))</f>
        <v/>
      </c>
      <c r="W46" s="13" t="s">
        <v>171</v>
      </c>
    </row>
    <row r="47" spans="2:23" x14ac:dyDescent="0.15">
      <c r="B47" s="13" t="s">
        <v>173</v>
      </c>
      <c r="C47" s="13" t="s">
        <v>173</v>
      </c>
      <c r="D47" s="13" t="s">
        <v>172</v>
      </c>
      <c r="E47" s="1"/>
      <c r="F47" s="1"/>
      <c r="G47" s="1"/>
      <c r="I47" t="s">
        <v>126</v>
      </c>
      <c r="P47">
        <v>46</v>
      </c>
      <c r="Q47" t="str">
        <f>IFERROR(IF(COUNTIF(個人情報!$BI$5:$BI$401,"登録番号" &amp; リスト!P47)&gt;=1,"",IF(VLOOKUP(P47,登録者リスト!$A$1:$D$43729,4,FALSE)=基本情報!$D$6,P47,"")),"")</f>
        <v/>
      </c>
      <c r="R47" t="str">
        <f t="shared" si="0"/>
        <v/>
      </c>
      <c r="S47" t="str">
        <f>IF(COUNTIF(個人情報!$BI$5:$BI$401,"整理番号" &amp; 新規学連登録者入力シート!A47)&gt;=1,"",IF(新規学連登録者入力シート!G47="","",新規学連登録者入力シート!A47))</f>
        <v/>
      </c>
      <c r="W47" s="13" t="s">
        <v>172</v>
      </c>
    </row>
    <row r="48" spans="2:23" x14ac:dyDescent="0.15">
      <c r="B48" s="13" t="s">
        <v>174</v>
      </c>
      <c r="C48" s="13" t="s">
        <v>174</v>
      </c>
      <c r="D48" s="13" t="s">
        <v>173</v>
      </c>
      <c r="E48" s="1"/>
      <c r="F48" s="1"/>
      <c r="G48" s="1"/>
      <c r="I48" t="s">
        <v>127</v>
      </c>
      <c r="P48">
        <v>47</v>
      </c>
      <c r="Q48" t="str">
        <f>IFERROR(IF(COUNTIF(個人情報!$BI$5:$BI$401,"登録番号" &amp; リスト!P48)&gt;=1,"",IF(VLOOKUP(P48,登録者リスト!$A$1:$D$43729,4,FALSE)=基本情報!$D$6,P48,"")),"")</f>
        <v/>
      </c>
      <c r="R48" t="str">
        <f t="shared" si="0"/>
        <v/>
      </c>
      <c r="S48" t="str">
        <f>IF(COUNTIF(個人情報!$BI$5:$BI$401,"整理番号" &amp; 新規学連登録者入力シート!A48)&gt;=1,"",IF(新規学連登録者入力シート!G48="","",新規学連登録者入力シート!A48))</f>
        <v/>
      </c>
      <c r="W48" s="13" t="s">
        <v>173</v>
      </c>
    </row>
    <row r="49" spans="2:23" x14ac:dyDescent="0.15">
      <c r="B49" s="13" t="s">
        <v>175</v>
      </c>
      <c r="C49" s="13" t="s">
        <v>175</v>
      </c>
      <c r="D49" s="13" t="s">
        <v>174</v>
      </c>
      <c r="E49" s="1"/>
      <c r="F49" s="1"/>
      <c r="G49" s="1"/>
      <c r="P49">
        <v>48</v>
      </c>
      <c r="Q49" t="str">
        <f>IFERROR(IF(COUNTIF(個人情報!$BI$5:$BI$401,"登録番号" &amp; リスト!P49)&gt;=1,"",IF(VLOOKUP(P49,登録者リスト!$A$1:$D$43729,4,FALSE)=基本情報!$D$6,P49,"")),"")</f>
        <v/>
      </c>
      <c r="R49" t="str">
        <f t="shared" si="0"/>
        <v/>
      </c>
      <c r="S49" t="str">
        <f>IF(COUNTIF(個人情報!$BI$5:$BI$401,"整理番号" &amp; 新規学連登録者入力シート!A49)&gt;=1,"",IF(新規学連登録者入力シート!G49="","",新規学連登録者入力シート!A49))</f>
        <v/>
      </c>
      <c r="W49" s="13" t="s">
        <v>174</v>
      </c>
    </row>
    <row r="50" spans="2:23" x14ac:dyDescent="0.15">
      <c r="B50" s="13" t="s">
        <v>176</v>
      </c>
      <c r="C50" s="13" t="s">
        <v>176</v>
      </c>
      <c r="D50" s="13" t="s">
        <v>175</v>
      </c>
      <c r="E50" s="1"/>
      <c r="F50" s="1"/>
      <c r="G50" s="1"/>
      <c r="P50">
        <v>49</v>
      </c>
      <c r="Q50" t="str">
        <f>IFERROR(IF(COUNTIF(個人情報!$BI$5:$BI$401,"登録番号" &amp; リスト!P50)&gt;=1,"",IF(VLOOKUP(P50,登録者リスト!$A$1:$D$43729,4,FALSE)=基本情報!$D$6,P50,"")),"")</f>
        <v/>
      </c>
      <c r="R50" t="str">
        <f t="shared" si="0"/>
        <v/>
      </c>
      <c r="S50" t="str">
        <f>IF(COUNTIF(個人情報!$BI$5:$BI$401,"整理番号" &amp; 新規学連登録者入力シート!A50)&gt;=1,"",IF(新規学連登録者入力シート!G50="","",新規学連登録者入力シート!A50))</f>
        <v/>
      </c>
      <c r="W50" s="13" t="s">
        <v>175</v>
      </c>
    </row>
    <row r="51" spans="2:23" x14ac:dyDescent="0.15">
      <c r="B51" s="13" t="s">
        <v>177</v>
      </c>
      <c r="C51" s="13" t="s">
        <v>177</v>
      </c>
      <c r="D51" s="13" t="s">
        <v>176</v>
      </c>
      <c r="E51" s="1"/>
      <c r="F51" s="1"/>
      <c r="G51" s="1"/>
      <c r="P51">
        <v>50</v>
      </c>
      <c r="Q51" t="str">
        <f>IFERROR(IF(COUNTIF(個人情報!$BI$5:$BI$401,"登録番号" &amp; リスト!P51)&gt;=1,"",IF(VLOOKUP(P51,登録者リスト!$A$1:$D$43729,4,FALSE)=基本情報!$D$6,P51,"")),"")</f>
        <v/>
      </c>
      <c r="R51" t="str">
        <f t="shared" si="0"/>
        <v/>
      </c>
      <c r="S51" t="str">
        <f>IF(COUNTIF(個人情報!$BI$5:$BI$401,"整理番号" &amp; 新規学連登録者入力シート!A51)&gt;=1,"",IF(新規学連登録者入力シート!G51="","",新規学連登録者入力シート!A51))</f>
        <v/>
      </c>
      <c r="W51" s="13" t="s">
        <v>176</v>
      </c>
    </row>
    <row r="52" spans="2:23" x14ac:dyDescent="0.15">
      <c r="B52" s="13" t="s">
        <v>178</v>
      </c>
      <c r="C52" s="13" t="s">
        <v>178</v>
      </c>
      <c r="D52" s="13" t="s">
        <v>177</v>
      </c>
      <c r="E52" s="1"/>
      <c r="F52" s="1"/>
      <c r="G52" s="1"/>
      <c r="P52">
        <v>51</v>
      </c>
      <c r="Q52" t="str">
        <f>IFERROR(IF(COUNTIF(個人情報!$BI$5:$BI$401,"登録番号" &amp; リスト!P52)&gt;=1,"",IF(VLOOKUP(P52,登録者リスト!$A$1:$D$43729,4,FALSE)=基本情報!$D$6,P52,"")),"")</f>
        <v/>
      </c>
      <c r="R52" t="str">
        <f t="shared" si="0"/>
        <v/>
      </c>
      <c r="W52" s="13" t="s">
        <v>177</v>
      </c>
    </row>
    <row r="53" spans="2:23" x14ac:dyDescent="0.15">
      <c r="B53" s="13" t="s">
        <v>179</v>
      </c>
      <c r="C53" s="13" t="s">
        <v>179</v>
      </c>
      <c r="D53" s="13" t="s">
        <v>178</v>
      </c>
      <c r="E53" s="1"/>
      <c r="F53" s="1"/>
      <c r="G53" s="1"/>
      <c r="P53">
        <v>52</v>
      </c>
      <c r="Q53" t="str">
        <f>IFERROR(IF(COUNTIF(個人情報!$BI$5:$BI$401,"登録番号" &amp; リスト!P53)&gt;=1,"",IF(VLOOKUP(P53,登録者リスト!$A$1:$D$43729,4,FALSE)=基本情報!$D$6,P53,"")),"")</f>
        <v/>
      </c>
      <c r="R53" t="str">
        <f t="shared" si="0"/>
        <v/>
      </c>
      <c r="W53" s="13" t="s">
        <v>178</v>
      </c>
    </row>
    <row r="54" spans="2:23" x14ac:dyDescent="0.15">
      <c r="B54" s="13" t="s">
        <v>180</v>
      </c>
      <c r="C54" s="13" t="s">
        <v>180</v>
      </c>
      <c r="D54" s="13" t="s">
        <v>179</v>
      </c>
      <c r="E54" s="1"/>
      <c r="F54" s="1"/>
      <c r="G54" s="1"/>
      <c r="P54">
        <v>53</v>
      </c>
      <c r="Q54" t="str">
        <f>IFERROR(IF(COUNTIF(個人情報!$BI$5:$BI$401,"登録番号" &amp; リスト!P54)&gt;=1,"",IF(VLOOKUP(P54,登録者リスト!$A$1:$D$43729,4,FALSE)=基本情報!$D$6,P54,"")),"")</f>
        <v/>
      </c>
      <c r="R54" t="str">
        <f t="shared" si="0"/>
        <v/>
      </c>
      <c r="W54" s="13" t="s">
        <v>179</v>
      </c>
    </row>
    <row r="55" spans="2:23" x14ac:dyDescent="0.15">
      <c r="B55" s="13" t="s">
        <v>181</v>
      </c>
      <c r="C55" s="13" t="s">
        <v>181</v>
      </c>
      <c r="D55" s="13" t="s">
        <v>180</v>
      </c>
      <c r="E55" s="1"/>
      <c r="F55" s="1"/>
      <c r="G55" s="1"/>
      <c r="P55">
        <v>54</v>
      </c>
      <c r="Q55" t="str">
        <f>IFERROR(IF(COUNTIF(個人情報!$BI$5:$BI$401,"登録番号" &amp; リスト!P55)&gt;=1,"",IF(VLOOKUP(P55,登録者リスト!$A$1:$D$43729,4,FALSE)=基本情報!$D$6,P55,"")),"")</f>
        <v/>
      </c>
      <c r="R55" t="str">
        <f t="shared" si="0"/>
        <v/>
      </c>
      <c r="W55" s="13" t="s">
        <v>180</v>
      </c>
    </row>
    <row r="56" spans="2:23" x14ac:dyDescent="0.15">
      <c r="B56" s="13" t="s">
        <v>182</v>
      </c>
      <c r="C56" s="13" t="s">
        <v>182</v>
      </c>
      <c r="D56" s="13" t="s">
        <v>181</v>
      </c>
      <c r="E56" s="1"/>
      <c r="F56" s="1"/>
      <c r="G56" s="1"/>
      <c r="P56">
        <v>55</v>
      </c>
      <c r="Q56" t="str">
        <f>IFERROR(IF(COUNTIF(個人情報!$BI$5:$BI$401,"登録番号" &amp; リスト!P56)&gt;=1,"",IF(VLOOKUP(P56,登録者リスト!$A$1:$D$43729,4,FALSE)=基本情報!$D$6,P56,"")),"")</f>
        <v/>
      </c>
      <c r="R56" t="str">
        <f t="shared" si="0"/>
        <v/>
      </c>
      <c r="W56" s="13" t="s">
        <v>181</v>
      </c>
    </row>
    <row r="57" spans="2:23" x14ac:dyDescent="0.15">
      <c r="B57" s="13" t="s">
        <v>183</v>
      </c>
      <c r="C57" s="13" t="s">
        <v>183</v>
      </c>
      <c r="D57" s="13" t="s">
        <v>182</v>
      </c>
      <c r="E57" s="1"/>
      <c r="F57" s="1"/>
      <c r="G57" s="1"/>
      <c r="P57">
        <v>56</v>
      </c>
      <c r="Q57" t="str">
        <f>IFERROR(IF(COUNTIF(個人情報!$BI$5:$BI$401,"登録番号" &amp; リスト!P57)&gt;=1,"",IF(VLOOKUP(P57,登録者リスト!$A$1:$D$43729,4,FALSE)=基本情報!$D$6,P57,"")),"")</f>
        <v/>
      </c>
      <c r="R57" t="str">
        <f t="shared" si="0"/>
        <v/>
      </c>
      <c r="W57" s="13" t="s">
        <v>182</v>
      </c>
    </row>
    <row r="58" spans="2:23" x14ac:dyDescent="0.15">
      <c r="B58" s="13" t="s">
        <v>184</v>
      </c>
      <c r="C58" s="13" t="s">
        <v>184</v>
      </c>
      <c r="D58" s="13" t="s">
        <v>183</v>
      </c>
      <c r="E58" s="1"/>
      <c r="F58" s="1"/>
      <c r="G58" s="1"/>
      <c r="P58">
        <v>57</v>
      </c>
      <c r="Q58" t="str">
        <f>IFERROR(IF(COUNTIF(個人情報!$BI$5:$BI$401,"登録番号" &amp; リスト!P58)&gt;=1,"",IF(VLOOKUP(P58,登録者リスト!$A$1:$D$43729,4,FALSE)=基本情報!$D$6,P58,"")),"")</f>
        <v/>
      </c>
      <c r="R58" t="str">
        <f t="shared" si="0"/>
        <v/>
      </c>
      <c r="W58" s="13" t="s">
        <v>183</v>
      </c>
    </row>
    <row r="59" spans="2:23" x14ac:dyDescent="0.15">
      <c r="B59" s="13" t="s">
        <v>185</v>
      </c>
      <c r="C59" s="13" t="s">
        <v>185</v>
      </c>
      <c r="D59" s="13" t="s">
        <v>184</v>
      </c>
      <c r="E59" s="1"/>
      <c r="F59" s="1"/>
      <c r="G59" s="1"/>
      <c r="P59">
        <v>58</v>
      </c>
      <c r="Q59" t="str">
        <f>IFERROR(IF(COUNTIF(個人情報!$BI$5:$BI$401,"登録番号" &amp; リスト!P59)&gt;=1,"",IF(VLOOKUP(P59,登録者リスト!$A$1:$D$43729,4,FALSE)=基本情報!$D$6,P59,"")),"")</f>
        <v/>
      </c>
      <c r="R59" t="str">
        <f t="shared" si="0"/>
        <v/>
      </c>
      <c r="W59" s="13" t="s">
        <v>184</v>
      </c>
    </row>
    <row r="60" spans="2:23" x14ac:dyDescent="0.15">
      <c r="B60" s="13" t="s">
        <v>186</v>
      </c>
      <c r="C60" s="13" t="s">
        <v>186</v>
      </c>
      <c r="D60" s="13" t="s">
        <v>185</v>
      </c>
      <c r="E60" s="1"/>
      <c r="F60" s="1"/>
      <c r="G60" s="1"/>
      <c r="P60">
        <v>59</v>
      </c>
      <c r="Q60" t="str">
        <f>IFERROR(IF(COUNTIF(個人情報!$BI$5:$BI$401,"登録番号" &amp; リスト!P60)&gt;=1,"",IF(VLOOKUP(P60,登録者リスト!$A$1:$D$43729,4,FALSE)=基本情報!$D$6,P60,"")),"")</f>
        <v/>
      </c>
      <c r="R60" t="str">
        <f t="shared" si="0"/>
        <v/>
      </c>
      <c r="W60" s="13" t="s">
        <v>185</v>
      </c>
    </row>
    <row r="61" spans="2:23" x14ac:dyDescent="0.15">
      <c r="B61" s="13" t="s">
        <v>187</v>
      </c>
      <c r="C61" s="13" t="s">
        <v>187</v>
      </c>
      <c r="D61" s="13" t="s">
        <v>186</v>
      </c>
      <c r="E61" s="1"/>
      <c r="F61" s="1"/>
      <c r="G61" s="1"/>
      <c r="P61">
        <v>60</v>
      </c>
      <c r="Q61" t="str">
        <f>IFERROR(IF(COUNTIF(個人情報!$BI$5:$BI$401,"登録番号" &amp; リスト!P61)&gt;=1,"",IF(VLOOKUP(P61,登録者リスト!$A$1:$D$43729,4,FALSE)=基本情報!$D$6,P61,"")),"")</f>
        <v/>
      </c>
      <c r="R61" t="str">
        <f t="shared" si="0"/>
        <v/>
      </c>
      <c r="W61" s="13" t="s">
        <v>186</v>
      </c>
    </row>
    <row r="62" spans="2:23" x14ac:dyDescent="0.15">
      <c r="B62" s="13" t="s">
        <v>188</v>
      </c>
      <c r="C62" s="13" t="s">
        <v>188</v>
      </c>
      <c r="D62" s="13" t="s">
        <v>187</v>
      </c>
      <c r="E62" s="1"/>
      <c r="F62" s="1"/>
      <c r="G62" s="1"/>
      <c r="P62">
        <v>61</v>
      </c>
      <c r="Q62" t="str">
        <f>IFERROR(IF(COUNTIF(個人情報!$BI$5:$BI$401,"登録番号" &amp; リスト!P62)&gt;=1,"",IF(VLOOKUP(P62,登録者リスト!$A$1:$D$43729,4,FALSE)=基本情報!$D$6,P62,"")),"")</f>
        <v/>
      </c>
      <c r="R62" t="str">
        <f t="shared" si="0"/>
        <v/>
      </c>
      <c r="W62" s="13" t="s">
        <v>187</v>
      </c>
    </row>
    <row r="63" spans="2:23" x14ac:dyDescent="0.15">
      <c r="B63" s="13" t="s">
        <v>189</v>
      </c>
      <c r="C63" s="13" t="s">
        <v>189</v>
      </c>
      <c r="D63" s="13" t="s">
        <v>188</v>
      </c>
      <c r="E63" s="1"/>
      <c r="F63" s="1"/>
      <c r="G63" s="1"/>
      <c r="P63">
        <v>62</v>
      </c>
      <c r="Q63" t="str">
        <f>IFERROR(IF(COUNTIF(個人情報!$BI$5:$BI$401,"登録番号" &amp; リスト!P63)&gt;=1,"",IF(VLOOKUP(P63,登録者リスト!$A$1:$D$43729,4,FALSE)=基本情報!$D$6,P63,"")),"")</f>
        <v/>
      </c>
      <c r="R63" t="str">
        <f t="shared" si="0"/>
        <v/>
      </c>
      <c r="W63" s="13" t="s">
        <v>188</v>
      </c>
    </row>
    <row r="64" spans="2:23" x14ac:dyDescent="0.15">
      <c r="B64" s="13" t="s">
        <v>190</v>
      </c>
      <c r="C64" s="13" t="s">
        <v>190</v>
      </c>
      <c r="D64" s="13" t="s">
        <v>189</v>
      </c>
      <c r="E64" s="1"/>
      <c r="F64" s="1"/>
      <c r="G64" s="1"/>
      <c r="P64">
        <v>63</v>
      </c>
      <c r="Q64" t="str">
        <f>IFERROR(IF(COUNTIF(個人情報!$BI$5:$BI$401,"登録番号" &amp; リスト!P64)&gt;=1,"",IF(VLOOKUP(P64,登録者リスト!$A$1:$D$43729,4,FALSE)=基本情報!$D$6,P64,"")),"")</f>
        <v/>
      </c>
      <c r="R64" t="str">
        <f t="shared" si="0"/>
        <v/>
      </c>
      <c r="W64" s="13" t="s">
        <v>189</v>
      </c>
    </row>
    <row r="65" spans="2:23" x14ac:dyDescent="0.15">
      <c r="B65" s="13" t="s">
        <v>191</v>
      </c>
      <c r="C65" s="13" t="s">
        <v>191</v>
      </c>
      <c r="D65" s="13" t="s">
        <v>190</v>
      </c>
      <c r="E65" s="1"/>
      <c r="F65" s="1"/>
      <c r="G65" s="1"/>
      <c r="P65">
        <v>64</v>
      </c>
      <c r="Q65" t="str">
        <f>IFERROR(IF(COUNTIF(個人情報!$BI$5:$BI$401,"登録番号" &amp; リスト!P65)&gt;=1,"",IF(VLOOKUP(P65,登録者リスト!$A$1:$D$43729,4,FALSE)=基本情報!$D$6,P65,"")),"")</f>
        <v/>
      </c>
      <c r="R65" t="str">
        <f t="shared" si="0"/>
        <v/>
      </c>
      <c r="W65" s="13" t="s">
        <v>190</v>
      </c>
    </row>
    <row r="66" spans="2:23" x14ac:dyDescent="0.15">
      <c r="B66" s="13" t="s">
        <v>192</v>
      </c>
      <c r="C66" s="13" t="s">
        <v>192</v>
      </c>
      <c r="D66" s="13" t="s">
        <v>191</v>
      </c>
      <c r="E66" s="1"/>
      <c r="F66" s="1"/>
      <c r="G66" s="1"/>
      <c r="P66">
        <v>65</v>
      </c>
      <c r="Q66" t="str">
        <f>IFERROR(IF(COUNTIF(個人情報!$BI$5:$BI$401,"登録番号" &amp; リスト!P66)&gt;=1,"",IF(VLOOKUP(P66,登録者リスト!$A$1:$D$43729,4,FALSE)=基本情報!$D$6,P66,"")),"")</f>
        <v/>
      </c>
      <c r="R66" t="str">
        <f t="shared" si="0"/>
        <v/>
      </c>
      <c r="W66" s="13" t="s">
        <v>191</v>
      </c>
    </row>
    <row r="67" spans="2:23" x14ac:dyDescent="0.15">
      <c r="B67" s="13" t="s">
        <v>193</v>
      </c>
      <c r="C67" s="13" t="s">
        <v>193</v>
      </c>
      <c r="D67" s="13" t="s">
        <v>192</v>
      </c>
      <c r="E67" s="1"/>
      <c r="F67" s="1"/>
      <c r="G67" s="1"/>
      <c r="P67">
        <v>66</v>
      </c>
      <c r="Q67" t="str">
        <f>IFERROR(IF(COUNTIF(個人情報!$BI$5:$BI$401,"登録番号" &amp; リスト!P67)&gt;=1,"",IF(VLOOKUP(P67,登録者リスト!$A$1:$D$43729,4,FALSE)=基本情報!$D$6,P67,"")),"")</f>
        <v/>
      </c>
      <c r="R67" t="str">
        <f t="shared" ref="R67:R130" si="1">IFERROR(SMALL($Q$2:$Q$13001,P67),"")</f>
        <v/>
      </c>
      <c r="W67" s="13" t="s">
        <v>192</v>
      </c>
    </row>
    <row r="68" spans="2:23" x14ac:dyDescent="0.15">
      <c r="B68" s="13" t="s">
        <v>194</v>
      </c>
      <c r="C68" s="13" t="s">
        <v>194</v>
      </c>
      <c r="D68" s="13" t="s">
        <v>193</v>
      </c>
      <c r="E68" s="1"/>
      <c r="F68" s="1"/>
      <c r="G68" s="1"/>
      <c r="P68">
        <v>67</v>
      </c>
      <c r="Q68" t="str">
        <f>IFERROR(IF(COUNTIF(個人情報!$BI$5:$BI$401,"登録番号" &amp; リスト!P68)&gt;=1,"",IF(VLOOKUP(P68,登録者リスト!$A$1:$D$43729,4,FALSE)=基本情報!$D$6,P68,"")),"")</f>
        <v/>
      </c>
      <c r="R68" t="str">
        <f t="shared" si="1"/>
        <v/>
      </c>
      <c r="W68" s="13" t="s">
        <v>193</v>
      </c>
    </row>
    <row r="69" spans="2:23" x14ac:dyDescent="0.15">
      <c r="B69" s="13" t="s">
        <v>195</v>
      </c>
      <c r="C69" s="13" t="s">
        <v>195</v>
      </c>
      <c r="D69" s="13" t="s">
        <v>194</v>
      </c>
      <c r="E69" s="1"/>
      <c r="F69" s="1"/>
      <c r="G69" s="1"/>
      <c r="P69">
        <v>68</v>
      </c>
      <c r="Q69" t="str">
        <f>IFERROR(IF(COUNTIF(個人情報!$BI$5:$BI$401,"登録番号" &amp; リスト!P69)&gt;=1,"",IF(VLOOKUP(P69,登録者リスト!$A$1:$D$43729,4,FALSE)=基本情報!$D$6,P69,"")),"")</f>
        <v/>
      </c>
      <c r="R69" t="str">
        <f t="shared" si="1"/>
        <v/>
      </c>
      <c r="W69" s="13" t="s">
        <v>194</v>
      </c>
    </row>
    <row r="70" spans="2:23" x14ac:dyDescent="0.15">
      <c r="B70" s="13" t="s">
        <v>196</v>
      </c>
      <c r="C70" s="13" t="s">
        <v>196</v>
      </c>
      <c r="D70" s="13" t="s">
        <v>195</v>
      </c>
      <c r="E70" s="1"/>
      <c r="F70" s="1"/>
      <c r="G70" s="1"/>
      <c r="P70">
        <v>69</v>
      </c>
      <c r="Q70" t="str">
        <f>IFERROR(IF(COUNTIF(個人情報!$BI$5:$BI$401,"登録番号" &amp; リスト!P70)&gt;=1,"",IF(VLOOKUP(P70,登録者リスト!$A$1:$D$43729,4,FALSE)=基本情報!$D$6,P70,"")),"")</f>
        <v/>
      </c>
      <c r="R70" t="str">
        <f t="shared" si="1"/>
        <v/>
      </c>
      <c r="W70" s="13" t="s">
        <v>195</v>
      </c>
    </row>
    <row r="71" spans="2:23" x14ac:dyDescent="0.15">
      <c r="B71" s="13" t="s">
        <v>197</v>
      </c>
      <c r="C71" s="13" t="s">
        <v>197</v>
      </c>
      <c r="D71" s="13" t="s">
        <v>196</v>
      </c>
      <c r="E71" s="1"/>
      <c r="F71" s="1"/>
      <c r="G71" s="1"/>
      <c r="P71">
        <v>70</v>
      </c>
      <c r="Q71" t="str">
        <f>IFERROR(IF(COUNTIF(個人情報!$BI$5:$BI$401,"登録番号" &amp; リスト!P71)&gt;=1,"",IF(VLOOKUP(P71,登録者リスト!$A$1:$D$43729,4,FALSE)=基本情報!$D$6,P71,"")),"")</f>
        <v/>
      </c>
      <c r="R71" t="str">
        <f t="shared" si="1"/>
        <v/>
      </c>
      <c r="W71" s="13" t="s">
        <v>196</v>
      </c>
    </row>
    <row r="72" spans="2:23" x14ac:dyDescent="0.15">
      <c r="B72" s="13" t="s">
        <v>198</v>
      </c>
      <c r="C72" s="13" t="s">
        <v>198</v>
      </c>
      <c r="D72" s="13" t="s">
        <v>197</v>
      </c>
      <c r="E72" s="1"/>
      <c r="F72" s="1"/>
      <c r="G72" s="1"/>
      <c r="P72">
        <v>71</v>
      </c>
      <c r="Q72" t="str">
        <f>IFERROR(IF(COUNTIF(個人情報!$BI$5:$BI$401,"登録番号" &amp; リスト!P72)&gt;=1,"",IF(VLOOKUP(P72,登録者リスト!$A$1:$D$43729,4,FALSE)=基本情報!$D$6,P72,"")),"")</f>
        <v/>
      </c>
      <c r="R72" t="str">
        <f t="shared" si="1"/>
        <v/>
      </c>
      <c r="W72" s="13" t="s">
        <v>197</v>
      </c>
    </row>
    <row r="73" spans="2:23" x14ac:dyDescent="0.15">
      <c r="B73" s="13" t="s">
        <v>199</v>
      </c>
      <c r="C73" s="13" t="s">
        <v>199</v>
      </c>
      <c r="D73" s="13" t="s">
        <v>198</v>
      </c>
      <c r="E73" s="1"/>
      <c r="F73" s="1"/>
      <c r="G73" s="1"/>
      <c r="P73">
        <v>72</v>
      </c>
      <c r="Q73" t="str">
        <f>IFERROR(IF(COUNTIF(個人情報!$BI$5:$BI$401,"登録番号" &amp; リスト!P73)&gt;=1,"",IF(VLOOKUP(P73,登録者リスト!$A$1:$D$43729,4,FALSE)=基本情報!$D$6,P73,"")),"")</f>
        <v/>
      </c>
      <c r="R73" t="str">
        <f t="shared" si="1"/>
        <v/>
      </c>
      <c r="W73" s="13" t="s">
        <v>198</v>
      </c>
    </row>
    <row r="74" spans="2:23" x14ac:dyDescent="0.15">
      <c r="B74" s="13" t="s">
        <v>200</v>
      </c>
      <c r="C74" s="13" t="s">
        <v>200</v>
      </c>
      <c r="D74" s="13" t="s">
        <v>199</v>
      </c>
      <c r="E74" s="1"/>
      <c r="F74" s="1"/>
      <c r="G74" s="1"/>
      <c r="P74">
        <v>73</v>
      </c>
      <c r="Q74" t="str">
        <f>IFERROR(IF(COUNTIF(個人情報!$BI$5:$BI$401,"登録番号" &amp; リスト!P74)&gt;=1,"",IF(VLOOKUP(P74,登録者リスト!$A$1:$D$43729,4,FALSE)=基本情報!$D$6,P74,"")),"")</f>
        <v/>
      </c>
      <c r="R74" t="str">
        <f t="shared" si="1"/>
        <v/>
      </c>
      <c r="W74" s="13" t="s">
        <v>199</v>
      </c>
    </row>
    <row r="75" spans="2:23" x14ac:dyDescent="0.15">
      <c r="B75" s="13" t="s">
        <v>201</v>
      </c>
      <c r="C75" s="13" t="s">
        <v>201</v>
      </c>
      <c r="D75" s="13" t="s">
        <v>200</v>
      </c>
      <c r="E75" s="1"/>
      <c r="F75" s="1"/>
      <c r="G75" s="1"/>
      <c r="P75">
        <v>74</v>
      </c>
      <c r="Q75" t="str">
        <f>IFERROR(IF(COUNTIF(個人情報!$BI$5:$BI$401,"登録番号" &amp; リスト!P75)&gt;=1,"",IF(VLOOKUP(P75,登録者リスト!$A$1:$D$43729,4,FALSE)=基本情報!$D$6,P75,"")),"")</f>
        <v/>
      </c>
      <c r="R75" t="str">
        <f t="shared" si="1"/>
        <v/>
      </c>
      <c r="W75" s="13" t="s">
        <v>200</v>
      </c>
    </row>
    <row r="76" spans="2:23" x14ac:dyDescent="0.15">
      <c r="B76" s="13" t="s">
        <v>202</v>
      </c>
      <c r="C76" s="13" t="s">
        <v>202</v>
      </c>
      <c r="D76" s="13" t="s">
        <v>201</v>
      </c>
      <c r="E76" s="1"/>
      <c r="F76" s="1"/>
      <c r="G76" s="1"/>
      <c r="P76">
        <v>75</v>
      </c>
      <c r="Q76" t="str">
        <f>IFERROR(IF(COUNTIF(個人情報!$BI$5:$BI$401,"登録番号" &amp; リスト!P76)&gt;=1,"",IF(VLOOKUP(P76,登録者リスト!$A$1:$D$43729,4,FALSE)=基本情報!$D$6,P76,"")),"")</f>
        <v/>
      </c>
      <c r="R76" t="str">
        <f t="shared" si="1"/>
        <v/>
      </c>
      <c r="W76" s="13" t="s">
        <v>201</v>
      </c>
    </row>
    <row r="77" spans="2:23" x14ac:dyDescent="0.15">
      <c r="B77" s="13" t="s">
        <v>203</v>
      </c>
      <c r="C77" s="13" t="s">
        <v>203</v>
      </c>
      <c r="D77" s="13" t="s">
        <v>202</v>
      </c>
      <c r="E77" s="1"/>
      <c r="F77" s="1"/>
      <c r="G77" s="1"/>
      <c r="P77">
        <v>76</v>
      </c>
      <c r="Q77" t="str">
        <f>IFERROR(IF(COUNTIF(個人情報!$BI$5:$BI$401,"登録番号" &amp; リスト!P77)&gt;=1,"",IF(VLOOKUP(P77,登録者リスト!$A$1:$D$43729,4,FALSE)=基本情報!$D$6,P77,"")),"")</f>
        <v/>
      </c>
      <c r="R77" t="str">
        <f t="shared" si="1"/>
        <v/>
      </c>
      <c r="W77" s="13" t="s">
        <v>202</v>
      </c>
    </row>
    <row r="78" spans="2:23" x14ac:dyDescent="0.15">
      <c r="B78" s="13" t="s">
        <v>204</v>
      </c>
      <c r="C78" s="13" t="s">
        <v>204</v>
      </c>
      <c r="D78" s="13" t="s">
        <v>203</v>
      </c>
      <c r="E78" s="1"/>
      <c r="F78" s="1"/>
      <c r="G78" s="1"/>
      <c r="P78">
        <v>77</v>
      </c>
      <c r="Q78" t="str">
        <f>IFERROR(IF(COUNTIF(個人情報!$BI$5:$BI$401,"登録番号" &amp; リスト!P78)&gt;=1,"",IF(VLOOKUP(P78,登録者リスト!$A$1:$D$43729,4,FALSE)=基本情報!$D$6,P78,"")),"")</f>
        <v/>
      </c>
      <c r="R78" t="str">
        <f t="shared" si="1"/>
        <v/>
      </c>
      <c r="W78" s="13" t="s">
        <v>203</v>
      </c>
    </row>
    <row r="79" spans="2:23" x14ac:dyDescent="0.15">
      <c r="B79" s="13" t="s">
        <v>205</v>
      </c>
      <c r="C79" s="13" t="s">
        <v>205</v>
      </c>
      <c r="D79" s="13" t="s">
        <v>204</v>
      </c>
      <c r="E79" s="1"/>
      <c r="F79" s="1"/>
      <c r="G79" s="1"/>
      <c r="P79">
        <v>78</v>
      </c>
      <c r="Q79" t="str">
        <f>IFERROR(IF(COUNTIF(個人情報!$BI$5:$BI$401,"登録番号" &amp; リスト!P79)&gt;=1,"",IF(VLOOKUP(P79,登録者リスト!$A$1:$D$43729,4,FALSE)=基本情報!$D$6,P79,"")),"")</f>
        <v/>
      </c>
      <c r="R79" t="str">
        <f t="shared" si="1"/>
        <v/>
      </c>
      <c r="W79" s="13" t="s">
        <v>204</v>
      </c>
    </row>
    <row r="80" spans="2:23" x14ac:dyDescent="0.15">
      <c r="B80" s="13" t="s">
        <v>206</v>
      </c>
      <c r="C80" s="13" t="s">
        <v>206</v>
      </c>
      <c r="D80" s="13" t="s">
        <v>205</v>
      </c>
      <c r="E80" s="1"/>
      <c r="F80" s="1"/>
      <c r="G80" s="1"/>
      <c r="P80">
        <v>79</v>
      </c>
      <c r="Q80" t="str">
        <f>IFERROR(IF(COUNTIF(個人情報!$BI$5:$BI$401,"登録番号" &amp; リスト!P80)&gt;=1,"",IF(VLOOKUP(P80,登録者リスト!$A$1:$D$43729,4,FALSE)=基本情報!$D$6,P80,"")),"")</f>
        <v/>
      </c>
      <c r="R80" t="str">
        <f t="shared" si="1"/>
        <v/>
      </c>
      <c r="W80" s="13" t="s">
        <v>205</v>
      </c>
    </row>
    <row r="81" spans="2:23" x14ac:dyDescent="0.15">
      <c r="B81" s="13" t="s">
        <v>207</v>
      </c>
      <c r="C81" s="13" t="s">
        <v>207</v>
      </c>
      <c r="D81" s="13" t="s">
        <v>206</v>
      </c>
      <c r="E81" s="1"/>
      <c r="F81" s="1"/>
      <c r="G81" s="1"/>
      <c r="P81">
        <v>80</v>
      </c>
      <c r="Q81" t="str">
        <f>IFERROR(IF(COUNTIF(個人情報!$BI$5:$BI$401,"登録番号" &amp; リスト!P81)&gt;=1,"",IF(VLOOKUP(P81,登録者リスト!$A$1:$D$43729,4,FALSE)=基本情報!$D$6,P81,"")),"")</f>
        <v/>
      </c>
      <c r="R81" t="str">
        <f t="shared" si="1"/>
        <v/>
      </c>
      <c r="W81" s="13" t="s">
        <v>206</v>
      </c>
    </row>
    <row r="82" spans="2:23" x14ac:dyDescent="0.15">
      <c r="B82" s="13" t="s">
        <v>208</v>
      </c>
      <c r="C82" s="13" t="s">
        <v>208</v>
      </c>
      <c r="D82" s="13" t="s">
        <v>207</v>
      </c>
      <c r="E82" s="1"/>
      <c r="F82" s="1"/>
      <c r="G82" s="1"/>
      <c r="P82">
        <v>81</v>
      </c>
      <c r="Q82" t="str">
        <f>IFERROR(IF(COUNTIF(個人情報!$BI$5:$BI$401,"登録番号" &amp; リスト!P82)&gt;=1,"",IF(VLOOKUP(P82,登録者リスト!$A$1:$D$43729,4,FALSE)=基本情報!$D$6,P82,"")),"")</f>
        <v/>
      </c>
      <c r="R82" t="str">
        <f t="shared" si="1"/>
        <v/>
      </c>
      <c r="W82" s="13" t="s">
        <v>207</v>
      </c>
    </row>
    <row r="83" spans="2:23" x14ac:dyDescent="0.15">
      <c r="B83" s="13" t="s">
        <v>209</v>
      </c>
      <c r="C83" s="13" t="s">
        <v>209</v>
      </c>
      <c r="D83" s="13" t="s">
        <v>208</v>
      </c>
      <c r="E83" s="1"/>
      <c r="F83" s="1"/>
      <c r="G83" s="1"/>
      <c r="P83">
        <v>82</v>
      </c>
      <c r="Q83" t="str">
        <f>IFERROR(IF(COUNTIF(個人情報!$BI$5:$BI$401,"登録番号" &amp; リスト!P83)&gt;=1,"",IF(VLOOKUP(P83,登録者リスト!$A$1:$D$43729,4,FALSE)=基本情報!$D$6,P83,"")),"")</f>
        <v/>
      </c>
      <c r="R83" t="str">
        <f t="shared" si="1"/>
        <v/>
      </c>
      <c r="W83" s="13" t="s">
        <v>208</v>
      </c>
    </row>
    <row r="84" spans="2:23" x14ac:dyDescent="0.15">
      <c r="B84" s="13" t="s">
        <v>210</v>
      </c>
      <c r="C84" s="13" t="s">
        <v>210</v>
      </c>
      <c r="D84" s="13" t="s">
        <v>209</v>
      </c>
      <c r="E84" s="1"/>
      <c r="F84" s="1"/>
      <c r="G84" s="1"/>
      <c r="P84">
        <v>83</v>
      </c>
      <c r="Q84" t="str">
        <f>IFERROR(IF(COUNTIF(個人情報!$BI$5:$BI$401,"登録番号" &amp; リスト!P84)&gt;=1,"",IF(VLOOKUP(P84,登録者リスト!$A$1:$D$43729,4,FALSE)=基本情報!$D$6,P84,"")),"")</f>
        <v/>
      </c>
      <c r="R84" t="str">
        <f t="shared" si="1"/>
        <v/>
      </c>
      <c r="W84" s="13" t="s">
        <v>209</v>
      </c>
    </row>
    <row r="85" spans="2:23" x14ac:dyDescent="0.15">
      <c r="B85" s="13" t="s">
        <v>211</v>
      </c>
      <c r="C85" s="13" t="s">
        <v>211</v>
      </c>
      <c r="D85" s="13" t="s">
        <v>210</v>
      </c>
      <c r="E85" s="1"/>
      <c r="F85" s="1"/>
      <c r="G85" s="1"/>
      <c r="P85">
        <v>84</v>
      </c>
      <c r="Q85" t="str">
        <f>IFERROR(IF(COUNTIF(個人情報!$BI$5:$BI$401,"登録番号" &amp; リスト!P85)&gt;=1,"",IF(VLOOKUP(P85,登録者リスト!$A$1:$D$43729,4,FALSE)=基本情報!$D$6,P85,"")),"")</f>
        <v/>
      </c>
      <c r="R85" t="str">
        <f t="shared" si="1"/>
        <v/>
      </c>
      <c r="W85" s="13" t="s">
        <v>210</v>
      </c>
    </row>
    <row r="86" spans="2:23" x14ac:dyDescent="0.15">
      <c r="B86" s="13" t="s">
        <v>212</v>
      </c>
      <c r="C86" s="13" t="s">
        <v>212</v>
      </c>
      <c r="D86" s="13" t="s">
        <v>211</v>
      </c>
      <c r="E86" s="1"/>
      <c r="F86" s="1"/>
      <c r="G86" s="1"/>
      <c r="P86">
        <v>85</v>
      </c>
      <c r="Q86" t="str">
        <f>IFERROR(IF(COUNTIF(個人情報!$BI$5:$BI$401,"登録番号" &amp; リスト!P86)&gt;=1,"",IF(VLOOKUP(P86,登録者リスト!$A$1:$D$43729,4,FALSE)=基本情報!$D$6,P86,"")),"")</f>
        <v/>
      </c>
      <c r="R86" t="str">
        <f t="shared" si="1"/>
        <v/>
      </c>
      <c r="W86" s="13" t="s">
        <v>211</v>
      </c>
    </row>
    <row r="87" spans="2:23" x14ac:dyDescent="0.15">
      <c r="B87" s="13" t="s">
        <v>213</v>
      </c>
      <c r="C87" s="13" t="s">
        <v>213</v>
      </c>
      <c r="D87" s="13" t="s">
        <v>212</v>
      </c>
      <c r="E87" s="1"/>
      <c r="F87" s="1"/>
      <c r="G87" s="1"/>
      <c r="P87">
        <v>86</v>
      </c>
      <c r="Q87" t="str">
        <f>IFERROR(IF(COUNTIF(個人情報!$BI$5:$BI$401,"登録番号" &amp; リスト!P87)&gt;=1,"",IF(VLOOKUP(P87,登録者リスト!$A$1:$D$43729,4,FALSE)=基本情報!$D$6,P87,"")),"")</f>
        <v/>
      </c>
      <c r="R87" t="str">
        <f t="shared" si="1"/>
        <v/>
      </c>
      <c r="W87" s="13" t="s">
        <v>212</v>
      </c>
    </row>
    <row r="88" spans="2:23" x14ac:dyDescent="0.15">
      <c r="B88" s="13" t="s">
        <v>214</v>
      </c>
      <c r="C88" s="13" t="s">
        <v>214</v>
      </c>
      <c r="D88" s="13" t="s">
        <v>213</v>
      </c>
      <c r="E88" s="1"/>
      <c r="F88" s="1"/>
      <c r="G88" s="1"/>
      <c r="P88">
        <v>87</v>
      </c>
      <c r="Q88" t="str">
        <f>IFERROR(IF(COUNTIF(個人情報!$BI$5:$BI$401,"登録番号" &amp; リスト!P88)&gt;=1,"",IF(VLOOKUP(P88,登録者リスト!$A$1:$D$43729,4,FALSE)=基本情報!$D$6,P88,"")),"")</f>
        <v/>
      </c>
      <c r="R88" t="str">
        <f t="shared" si="1"/>
        <v/>
      </c>
      <c r="W88" s="13" t="s">
        <v>213</v>
      </c>
    </row>
    <row r="89" spans="2:23" x14ac:dyDescent="0.15">
      <c r="B89" s="13" t="s">
        <v>215</v>
      </c>
      <c r="C89" s="13" t="s">
        <v>215</v>
      </c>
      <c r="D89" s="13" t="s">
        <v>214</v>
      </c>
      <c r="E89" s="1"/>
      <c r="F89" s="1"/>
      <c r="G89" s="1"/>
      <c r="P89">
        <v>88</v>
      </c>
      <c r="Q89" t="str">
        <f>IFERROR(IF(COUNTIF(個人情報!$BI$5:$BI$401,"登録番号" &amp; リスト!P89)&gt;=1,"",IF(VLOOKUP(P89,登録者リスト!$A$1:$D$43729,4,FALSE)=基本情報!$D$6,P89,"")),"")</f>
        <v/>
      </c>
      <c r="R89" t="str">
        <f t="shared" si="1"/>
        <v/>
      </c>
      <c r="W89" s="13" t="s">
        <v>214</v>
      </c>
    </row>
    <row r="90" spans="2:23" x14ac:dyDescent="0.15">
      <c r="B90" s="13" t="s">
        <v>216</v>
      </c>
      <c r="C90" s="13" t="s">
        <v>216</v>
      </c>
      <c r="D90" s="13" t="s">
        <v>215</v>
      </c>
      <c r="E90" s="1"/>
      <c r="F90" s="1"/>
      <c r="G90" s="1"/>
      <c r="P90">
        <v>89</v>
      </c>
      <c r="Q90" t="str">
        <f>IFERROR(IF(COUNTIF(個人情報!$BI$5:$BI$401,"登録番号" &amp; リスト!P90)&gt;=1,"",IF(VLOOKUP(P90,登録者リスト!$A$1:$D$43729,4,FALSE)=基本情報!$D$6,P90,"")),"")</f>
        <v/>
      </c>
      <c r="R90" t="str">
        <f t="shared" si="1"/>
        <v/>
      </c>
      <c r="W90" s="13" t="s">
        <v>215</v>
      </c>
    </row>
    <row r="91" spans="2:23" x14ac:dyDescent="0.15">
      <c r="B91" s="13" t="s">
        <v>217</v>
      </c>
      <c r="C91" s="13" t="s">
        <v>217</v>
      </c>
      <c r="D91" s="13" t="s">
        <v>216</v>
      </c>
      <c r="E91" s="1"/>
      <c r="F91" s="1"/>
      <c r="G91" s="1"/>
      <c r="P91">
        <v>90</v>
      </c>
      <c r="Q91" t="str">
        <f>IFERROR(IF(COUNTIF(個人情報!$BI$5:$BI$401,"登録番号" &amp; リスト!P91)&gt;=1,"",IF(VLOOKUP(P91,登録者リスト!$A$1:$D$43729,4,FALSE)=基本情報!$D$6,P91,"")),"")</f>
        <v/>
      </c>
      <c r="R91" t="str">
        <f t="shared" si="1"/>
        <v/>
      </c>
      <c r="W91" s="13" t="s">
        <v>216</v>
      </c>
    </row>
    <row r="92" spans="2:23" x14ac:dyDescent="0.15">
      <c r="B92" s="13" t="s">
        <v>218</v>
      </c>
      <c r="C92" s="13" t="s">
        <v>218</v>
      </c>
      <c r="D92" s="13" t="s">
        <v>217</v>
      </c>
      <c r="E92" s="1"/>
      <c r="F92" s="1"/>
      <c r="G92" s="1"/>
      <c r="P92">
        <v>91</v>
      </c>
      <c r="Q92" t="str">
        <f>IFERROR(IF(COUNTIF(個人情報!$BI$5:$BI$401,"登録番号" &amp; リスト!P92)&gt;=1,"",IF(VLOOKUP(P92,登録者リスト!$A$1:$D$43729,4,FALSE)=基本情報!$D$6,P92,"")),"")</f>
        <v/>
      </c>
      <c r="R92" t="str">
        <f t="shared" si="1"/>
        <v/>
      </c>
      <c r="W92" s="13" t="s">
        <v>217</v>
      </c>
    </row>
    <row r="93" spans="2:23" x14ac:dyDescent="0.15">
      <c r="B93" s="13" t="s">
        <v>219</v>
      </c>
      <c r="C93" s="13" t="s">
        <v>219</v>
      </c>
      <c r="D93" s="13" t="s">
        <v>218</v>
      </c>
      <c r="E93" s="1"/>
      <c r="F93" s="1"/>
      <c r="G93" s="1"/>
      <c r="P93">
        <v>92</v>
      </c>
      <c r="Q93" t="str">
        <f>IFERROR(IF(COUNTIF(個人情報!$BI$5:$BI$401,"登録番号" &amp; リスト!P93)&gt;=1,"",IF(VLOOKUP(P93,登録者リスト!$A$1:$D$43729,4,FALSE)=基本情報!$D$6,P93,"")),"")</f>
        <v/>
      </c>
      <c r="R93" t="str">
        <f t="shared" si="1"/>
        <v/>
      </c>
      <c r="W93" s="13" t="s">
        <v>218</v>
      </c>
    </row>
    <row r="94" spans="2:23" x14ac:dyDescent="0.15">
      <c r="B94" s="13" t="s">
        <v>220</v>
      </c>
      <c r="C94" s="13" t="s">
        <v>220</v>
      </c>
      <c r="D94" s="13" t="s">
        <v>219</v>
      </c>
      <c r="E94" s="1"/>
      <c r="F94" s="1"/>
      <c r="G94" s="1"/>
      <c r="P94">
        <v>93</v>
      </c>
      <c r="Q94" t="str">
        <f>IFERROR(IF(COUNTIF(個人情報!$BI$5:$BI$401,"登録番号" &amp; リスト!P94)&gt;=1,"",IF(VLOOKUP(P94,登録者リスト!$A$1:$D$43729,4,FALSE)=基本情報!$D$6,P94,"")),"")</f>
        <v/>
      </c>
      <c r="R94" t="str">
        <f t="shared" si="1"/>
        <v/>
      </c>
      <c r="W94" s="13" t="s">
        <v>219</v>
      </c>
    </row>
    <row r="95" spans="2:23" x14ac:dyDescent="0.15">
      <c r="B95" s="13" t="s">
        <v>221</v>
      </c>
      <c r="C95" s="13" t="s">
        <v>221</v>
      </c>
      <c r="D95" s="13" t="s">
        <v>220</v>
      </c>
      <c r="E95" s="1"/>
      <c r="F95" s="1"/>
      <c r="G95" s="1"/>
      <c r="P95">
        <v>94</v>
      </c>
      <c r="Q95" t="str">
        <f>IFERROR(IF(COUNTIF(個人情報!$BI$5:$BI$401,"登録番号" &amp; リスト!P95)&gt;=1,"",IF(VLOOKUP(P95,登録者リスト!$A$1:$D$43729,4,FALSE)=基本情報!$D$6,P95,"")),"")</f>
        <v/>
      </c>
      <c r="R95" t="str">
        <f t="shared" si="1"/>
        <v/>
      </c>
      <c r="W95" s="13" t="s">
        <v>220</v>
      </c>
    </row>
    <row r="96" spans="2:23" x14ac:dyDescent="0.15">
      <c r="B96" s="13" t="s">
        <v>222</v>
      </c>
      <c r="C96" s="13" t="s">
        <v>222</v>
      </c>
      <c r="D96" s="13" t="s">
        <v>221</v>
      </c>
      <c r="E96" s="1"/>
      <c r="F96" s="1"/>
      <c r="G96" s="1"/>
      <c r="P96">
        <v>95</v>
      </c>
      <c r="Q96" t="str">
        <f>IFERROR(IF(COUNTIF(個人情報!$BI$5:$BI$401,"登録番号" &amp; リスト!P96)&gt;=1,"",IF(VLOOKUP(P96,登録者リスト!$A$1:$D$43729,4,FALSE)=基本情報!$D$6,P96,"")),"")</f>
        <v/>
      </c>
      <c r="R96" t="str">
        <f t="shared" si="1"/>
        <v/>
      </c>
      <c r="W96" s="13" t="s">
        <v>221</v>
      </c>
    </row>
    <row r="97" spans="2:23" x14ac:dyDescent="0.15">
      <c r="B97" s="13" t="s">
        <v>223</v>
      </c>
      <c r="C97" s="13" t="s">
        <v>223</v>
      </c>
      <c r="D97" s="13" t="s">
        <v>222</v>
      </c>
      <c r="E97" s="1"/>
      <c r="F97" s="1"/>
      <c r="G97" s="1"/>
      <c r="P97">
        <v>96</v>
      </c>
      <c r="Q97" t="str">
        <f>IFERROR(IF(COUNTIF(個人情報!$BI$5:$BI$401,"登録番号" &amp; リスト!P97)&gt;=1,"",IF(VLOOKUP(P97,登録者リスト!$A$1:$D$43729,4,FALSE)=基本情報!$D$6,P97,"")),"")</f>
        <v/>
      </c>
      <c r="R97" t="str">
        <f t="shared" si="1"/>
        <v/>
      </c>
      <c r="W97" s="13" t="s">
        <v>222</v>
      </c>
    </row>
    <row r="98" spans="2:23" x14ac:dyDescent="0.15">
      <c r="B98" s="13" t="s">
        <v>224</v>
      </c>
      <c r="C98" s="13" t="s">
        <v>224</v>
      </c>
      <c r="D98" s="13" t="s">
        <v>223</v>
      </c>
      <c r="E98" s="1"/>
      <c r="F98" s="1"/>
      <c r="G98" s="1"/>
      <c r="P98">
        <v>97</v>
      </c>
      <c r="Q98" t="str">
        <f>IFERROR(IF(COUNTIF(個人情報!$BI$5:$BI$401,"登録番号" &amp; リスト!P98)&gt;=1,"",IF(VLOOKUP(P98,登録者リスト!$A$1:$D$43729,4,FALSE)=基本情報!$D$6,P98,"")),"")</f>
        <v/>
      </c>
      <c r="R98" t="str">
        <f t="shared" si="1"/>
        <v/>
      </c>
      <c r="W98" s="13" t="s">
        <v>223</v>
      </c>
    </row>
    <row r="99" spans="2:23" x14ac:dyDescent="0.15">
      <c r="B99" s="13" t="s">
        <v>225</v>
      </c>
      <c r="C99" s="13" t="s">
        <v>225</v>
      </c>
      <c r="D99" s="13" t="s">
        <v>224</v>
      </c>
      <c r="E99" s="1"/>
      <c r="F99" s="1"/>
      <c r="G99" s="1"/>
      <c r="P99">
        <v>98</v>
      </c>
      <c r="Q99" t="str">
        <f>IFERROR(IF(COUNTIF(個人情報!$BI$5:$BI$401,"登録番号" &amp; リスト!P99)&gt;=1,"",IF(VLOOKUP(P99,登録者リスト!$A$1:$D$43729,4,FALSE)=基本情報!$D$6,P99,"")),"")</f>
        <v/>
      </c>
      <c r="R99" t="str">
        <f t="shared" si="1"/>
        <v/>
      </c>
      <c r="W99" s="13" t="s">
        <v>224</v>
      </c>
    </row>
    <row r="100" spans="2:23" x14ac:dyDescent="0.15">
      <c r="B100" s="13" t="s">
        <v>226</v>
      </c>
      <c r="C100" s="13" t="s">
        <v>226</v>
      </c>
      <c r="D100" s="13" t="s">
        <v>225</v>
      </c>
      <c r="E100" s="1"/>
      <c r="F100" s="1"/>
      <c r="G100" s="1"/>
      <c r="P100">
        <v>99</v>
      </c>
      <c r="Q100" t="str">
        <f>IFERROR(IF(COUNTIF(個人情報!$BI$5:$BI$401,"登録番号" &amp; リスト!P100)&gt;=1,"",IF(VLOOKUP(P100,登録者リスト!$A$1:$D$43729,4,FALSE)=基本情報!$D$6,P100,"")),"")</f>
        <v/>
      </c>
      <c r="R100" t="str">
        <f t="shared" si="1"/>
        <v/>
      </c>
      <c r="W100" s="13" t="s">
        <v>225</v>
      </c>
    </row>
    <row r="101" spans="2:23" x14ac:dyDescent="0.15">
      <c r="B101" s="13" t="s">
        <v>227</v>
      </c>
      <c r="C101" s="13" t="s">
        <v>227</v>
      </c>
      <c r="D101" s="13" t="s">
        <v>226</v>
      </c>
      <c r="E101" s="1"/>
      <c r="F101" s="1"/>
      <c r="G101" s="1"/>
      <c r="P101">
        <v>100</v>
      </c>
      <c r="Q101" t="str">
        <f>IFERROR(IF(COUNTIF(個人情報!$BI$5:$BI$401,"登録番号" &amp; リスト!P101)&gt;=1,"",IF(VLOOKUP(P101,登録者リスト!$A$1:$D$43729,4,FALSE)=基本情報!$D$6,P101,"")),"")</f>
        <v/>
      </c>
      <c r="R101" t="str">
        <f t="shared" si="1"/>
        <v/>
      </c>
      <c r="W101" s="13" t="s">
        <v>226</v>
      </c>
    </row>
    <row r="102" spans="2:23" x14ac:dyDescent="0.15">
      <c r="D102" s="13" t="s">
        <v>227</v>
      </c>
      <c r="P102">
        <v>101</v>
      </c>
      <c r="Q102" t="str">
        <f>IFERROR(IF(COUNTIF(個人情報!$BI$5:$BI$401,"登録番号" &amp; リスト!P102)&gt;=1,"",IF(VLOOKUP(P102,登録者リスト!$A$1:$D$43729,4,FALSE)=基本情報!$D$6,P102,"")),"")</f>
        <v/>
      </c>
      <c r="R102" t="str">
        <f t="shared" si="1"/>
        <v/>
      </c>
      <c r="W102" s="13" t="s">
        <v>227</v>
      </c>
    </row>
    <row r="103" spans="2:23" x14ac:dyDescent="0.15">
      <c r="P103">
        <v>102</v>
      </c>
      <c r="Q103" t="str">
        <f>IFERROR(IF(COUNTIF(個人情報!$BI$5:$BI$401,"登録番号" &amp; リスト!P103)&gt;=1,"",IF(VLOOKUP(P103,登録者リスト!$A$1:$D$43729,4,FALSE)=基本情報!$D$6,P103,"")),"")</f>
        <v/>
      </c>
      <c r="R103" t="str">
        <f t="shared" si="1"/>
        <v/>
      </c>
    </row>
    <row r="104" spans="2:23" x14ac:dyDescent="0.15">
      <c r="P104">
        <v>103</v>
      </c>
      <c r="Q104" t="str">
        <f>IFERROR(IF(COUNTIF(個人情報!$BI$5:$BI$401,"登録番号" &amp; リスト!P104)&gt;=1,"",IF(VLOOKUP(P104,登録者リスト!$A$1:$D$43729,4,FALSE)=基本情報!$D$6,P104,"")),"")</f>
        <v/>
      </c>
      <c r="R104" t="str">
        <f t="shared" si="1"/>
        <v/>
      </c>
    </row>
    <row r="105" spans="2:23" x14ac:dyDescent="0.15">
      <c r="P105">
        <v>104</v>
      </c>
      <c r="Q105" t="str">
        <f>IFERROR(IF(COUNTIF(個人情報!$BI$5:$BI$401,"登録番号" &amp; リスト!P105)&gt;=1,"",IF(VLOOKUP(P105,登録者リスト!$A$1:$D$43729,4,FALSE)=基本情報!$D$6,P105,"")),"")</f>
        <v/>
      </c>
      <c r="R105" t="str">
        <f t="shared" si="1"/>
        <v/>
      </c>
    </row>
    <row r="106" spans="2:23" x14ac:dyDescent="0.15">
      <c r="P106">
        <v>105</v>
      </c>
      <c r="Q106" t="str">
        <f>IFERROR(IF(COUNTIF(個人情報!$BI$5:$BI$401,"登録番号" &amp; リスト!P106)&gt;=1,"",IF(VLOOKUP(P106,登録者リスト!$A$1:$D$43729,4,FALSE)=基本情報!$D$6,P106,"")),"")</f>
        <v/>
      </c>
      <c r="R106" t="str">
        <f t="shared" si="1"/>
        <v/>
      </c>
    </row>
    <row r="107" spans="2:23" x14ac:dyDescent="0.15">
      <c r="P107">
        <v>106</v>
      </c>
      <c r="Q107" t="str">
        <f>IFERROR(IF(COUNTIF(個人情報!$BI$5:$BI$401,"登録番号" &amp; リスト!P107)&gt;=1,"",IF(VLOOKUP(P107,登録者リスト!$A$1:$D$43729,4,FALSE)=基本情報!$D$6,P107,"")),"")</f>
        <v/>
      </c>
      <c r="R107" t="str">
        <f t="shared" si="1"/>
        <v/>
      </c>
    </row>
    <row r="108" spans="2:23" x14ac:dyDescent="0.15">
      <c r="P108">
        <v>107</v>
      </c>
      <c r="Q108" t="str">
        <f>IFERROR(IF(COUNTIF(個人情報!$BI$5:$BI$401,"登録番号" &amp; リスト!P108)&gt;=1,"",IF(VLOOKUP(P108,登録者リスト!$A$1:$D$43729,4,FALSE)=基本情報!$D$6,P108,"")),"")</f>
        <v/>
      </c>
      <c r="R108" t="str">
        <f t="shared" si="1"/>
        <v/>
      </c>
    </row>
    <row r="109" spans="2:23" x14ac:dyDescent="0.15">
      <c r="P109">
        <v>108</v>
      </c>
      <c r="Q109" t="str">
        <f>IFERROR(IF(COUNTIF(個人情報!$BI$5:$BI$401,"登録番号" &amp; リスト!P109)&gt;=1,"",IF(VLOOKUP(P109,登録者リスト!$A$1:$D$43729,4,FALSE)=基本情報!$D$6,P109,"")),"")</f>
        <v/>
      </c>
      <c r="R109" t="str">
        <f t="shared" si="1"/>
        <v/>
      </c>
    </row>
    <row r="110" spans="2:23" x14ac:dyDescent="0.15">
      <c r="P110">
        <v>109</v>
      </c>
      <c r="Q110" t="str">
        <f>IFERROR(IF(COUNTIF(個人情報!$BI$5:$BI$401,"登録番号" &amp; リスト!P110)&gt;=1,"",IF(VLOOKUP(P110,登録者リスト!$A$1:$D$43729,4,FALSE)=基本情報!$D$6,P110,"")),"")</f>
        <v/>
      </c>
      <c r="R110" t="str">
        <f t="shared" si="1"/>
        <v/>
      </c>
    </row>
    <row r="111" spans="2:23" x14ac:dyDescent="0.15">
      <c r="P111">
        <v>110</v>
      </c>
      <c r="Q111" t="str">
        <f>IFERROR(IF(COUNTIF(個人情報!$BI$5:$BI$401,"登録番号" &amp; リスト!P111)&gt;=1,"",IF(VLOOKUP(P111,登録者リスト!$A$1:$D$43729,4,FALSE)=基本情報!$D$6,P111,"")),"")</f>
        <v/>
      </c>
      <c r="R111" t="str">
        <f t="shared" si="1"/>
        <v/>
      </c>
    </row>
    <row r="112" spans="2:23" x14ac:dyDescent="0.15">
      <c r="P112">
        <v>111</v>
      </c>
      <c r="Q112" t="str">
        <f>IFERROR(IF(COUNTIF(個人情報!$BI$5:$BI$401,"登録番号" &amp; リスト!P112)&gt;=1,"",IF(VLOOKUP(P112,登録者リスト!$A$1:$D$43729,4,FALSE)=基本情報!$D$6,P112,"")),"")</f>
        <v/>
      </c>
      <c r="R112" t="str">
        <f t="shared" si="1"/>
        <v/>
      </c>
    </row>
    <row r="113" spans="16:18" x14ac:dyDescent="0.15">
      <c r="P113">
        <v>112</v>
      </c>
      <c r="Q113" t="str">
        <f>IFERROR(IF(COUNTIF(個人情報!$BI$5:$BI$401,"登録番号" &amp; リスト!P113)&gt;=1,"",IF(VLOOKUP(P113,登録者リスト!$A$1:$D$43729,4,FALSE)=基本情報!$D$6,P113,"")),"")</f>
        <v/>
      </c>
      <c r="R113" t="str">
        <f t="shared" si="1"/>
        <v/>
      </c>
    </row>
    <row r="114" spans="16:18" x14ac:dyDescent="0.15">
      <c r="P114">
        <v>113</v>
      </c>
      <c r="Q114" t="str">
        <f>IFERROR(IF(COUNTIF(個人情報!$BI$5:$BI$401,"登録番号" &amp; リスト!P114)&gt;=1,"",IF(VLOOKUP(P114,登録者リスト!$A$1:$D$43729,4,FALSE)=基本情報!$D$6,P114,"")),"")</f>
        <v/>
      </c>
      <c r="R114" t="str">
        <f t="shared" si="1"/>
        <v/>
      </c>
    </row>
    <row r="115" spans="16:18" x14ac:dyDescent="0.15">
      <c r="P115">
        <v>114</v>
      </c>
      <c r="Q115" t="str">
        <f>IFERROR(IF(COUNTIF(個人情報!$BI$5:$BI$401,"登録番号" &amp; リスト!P115)&gt;=1,"",IF(VLOOKUP(P115,登録者リスト!$A$1:$D$43729,4,FALSE)=基本情報!$D$6,P115,"")),"")</f>
        <v/>
      </c>
      <c r="R115" t="str">
        <f t="shared" si="1"/>
        <v/>
      </c>
    </row>
    <row r="116" spans="16:18" x14ac:dyDescent="0.15">
      <c r="P116">
        <v>115</v>
      </c>
      <c r="Q116" t="str">
        <f>IFERROR(IF(COUNTIF(個人情報!$BI$5:$BI$401,"登録番号" &amp; リスト!P116)&gt;=1,"",IF(VLOOKUP(P116,登録者リスト!$A$1:$D$43729,4,FALSE)=基本情報!$D$6,P116,"")),"")</f>
        <v/>
      </c>
      <c r="R116" t="str">
        <f t="shared" si="1"/>
        <v/>
      </c>
    </row>
    <row r="117" spans="16:18" x14ac:dyDescent="0.15">
      <c r="P117">
        <v>116</v>
      </c>
      <c r="Q117" t="str">
        <f>IFERROR(IF(COUNTIF(個人情報!$BI$5:$BI$401,"登録番号" &amp; リスト!P117)&gt;=1,"",IF(VLOOKUP(P117,登録者リスト!$A$1:$D$43729,4,FALSE)=基本情報!$D$6,P117,"")),"")</f>
        <v/>
      </c>
      <c r="R117" t="str">
        <f t="shared" si="1"/>
        <v/>
      </c>
    </row>
    <row r="118" spans="16:18" x14ac:dyDescent="0.15">
      <c r="P118">
        <v>117</v>
      </c>
      <c r="Q118" t="str">
        <f>IFERROR(IF(COUNTIF(個人情報!$BI$5:$BI$401,"登録番号" &amp; リスト!P118)&gt;=1,"",IF(VLOOKUP(P118,登録者リスト!$A$1:$D$43729,4,FALSE)=基本情報!$D$6,P118,"")),"")</f>
        <v/>
      </c>
      <c r="R118" t="str">
        <f t="shared" si="1"/>
        <v/>
      </c>
    </row>
    <row r="119" spans="16:18" x14ac:dyDescent="0.15">
      <c r="P119">
        <v>118</v>
      </c>
      <c r="Q119" t="str">
        <f>IFERROR(IF(COUNTIF(個人情報!$BI$5:$BI$401,"登録番号" &amp; リスト!P119)&gt;=1,"",IF(VLOOKUP(P119,登録者リスト!$A$1:$D$43729,4,FALSE)=基本情報!$D$6,P119,"")),"")</f>
        <v/>
      </c>
      <c r="R119" t="str">
        <f t="shared" si="1"/>
        <v/>
      </c>
    </row>
    <row r="120" spans="16:18" x14ac:dyDescent="0.15">
      <c r="P120">
        <v>119</v>
      </c>
      <c r="Q120" t="str">
        <f>IFERROR(IF(COUNTIF(個人情報!$BI$5:$BI$401,"登録番号" &amp; リスト!P120)&gt;=1,"",IF(VLOOKUP(P120,登録者リスト!$A$1:$D$43729,4,FALSE)=基本情報!$D$6,P120,"")),"")</f>
        <v/>
      </c>
      <c r="R120" t="str">
        <f t="shared" si="1"/>
        <v/>
      </c>
    </row>
    <row r="121" spans="16:18" x14ac:dyDescent="0.15">
      <c r="P121">
        <v>120</v>
      </c>
      <c r="Q121" t="str">
        <f>IFERROR(IF(COUNTIF(個人情報!$BI$5:$BI$401,"登録番号" &amp; リスト!P121)&gt;=1,"",IF(VLOOKUP(P121,登録者リスト!$A$1:$D$43729,4,FALSE)=基本情報!$D$6,P121,"")),"")</f>
        <v/>
      </c>
      <c r="R121" t="str">
        <f t="shared" si="1"/>
        <v/>
      </c>
    </row>
    <row r="122" spans="16:18" x14ac:dyDescent="0.15">
      <c r="P122">
        <v>121</v>
      </c>
      <c r="Q122" t="str">
        <f>IFERROR(IF(COUNTIF(個人情報!$BI$5:$BI$401,"登録番号" &amp; リスト!P122)&gt;=1,"",IF(VLOOKUP(P122,登録者リスト!$A$1:$D$43729,4,FALSE)=基本情報!$D$6,P122,"")),"")</f>
        <v/>
      </c>
      <c r="R122" t="str">
        <f t="shared" si="1"/>
        <v/>
      </c>
    </row>
    <row r="123" spans="16:18" x14ac:dyDescent="0.15">
      <c r="P123">
        <v>122</v>
      </c>
      <c r="Q123" t="str">
        <f>IFERROR(IF(COUNTIF(個人情報!$BI$5:$BI$401,"登録番号" &amp; リスト!P123)&gt;=1,"",IF(VLOOKUP(P123,登録者リスト!$A$1:$D$43729,4,FALSE)=基本情報!$D$6,P123,"")),"")</f>
        <v/>
      </c>
      <c r="R123" t="str">
        <f t="shared" si="1"/>
        <v/>
      </c>
    </row>
    <row r="124" spans="16:18" x14ac:dyDescent="0.15">
      <c r="P124">
        <v>123</v>
      </c>
      <c r="Q124" t="str">
        <f>IFERROR(IF(COUNTIF(個人情報!$BI$5:$BI$401,"登録番号" &amp; リスト!P124)&gt;=1,"",IF(VLOOKUP(P124,登録者リスト!$A$1:$D$43729,4,FALSE)=基本情報!$D$6,P124,"")),"")</f>
        <v/>
      </c>
      <c r="R124" t="str">
        <f t="shared" si="1"/>
        <v/>
      </c>
    </row>
    <row r="125" spans="16:18" x14ac:dyDescent="0.15">
      <c r="P125">
        <v>124</v>
      </c>
      <c r="Q125" t="str">
        <f>IFERROR(IF(COUNTIF(個人情報!$BI$5:$BI$401,"登録番号" &amp; リスト!P125)&gt;=1,"",IF(VLOOKUP(P125,登録者リスト!$A$1:$D$43729,4,FALSE)=基本情報!$D$6,P125,"")),"")</f>
        <v/>
      </c>
      <c r="R125" t="str">
        <f t="shared" si="1"/>
        <v/>
      </c>
    </row>
    <row r="126" spans="16:18" x14ac:dyDescent="0.15">
      <c r="P126">
        <v>125</v>
      </c>
      <c r="Q126" t="str">
        <f>IFERROR(IF(COUNTIF(個人情報!$BI$5:$BI$401,"登録番号" &amp; リスト!P126)&gt;=1,"",IF(VLOOKUP(P126,登録者リスト!$A$1:$D$43729,4,FALSE)=基本情報!$D$6,P126,"")),"")</f>
        <v/>
      </c>
      <c r="R126" t="str">
        <f t="shared" si="1"/>
        <v/>
      </c>
    </row>
    <row r="127" spans="16:18" x14ac:dyDescent="0.15">
      <c r="P127">
        <v>126</v>
      </c>
      <c r="Q127" t="str">
        <f>IFERROR(IF(COUNTIF(個人情報!$BI$5:$BI$401,"登録番号" &amp; リスト!P127)&gt;=1,"",IF(VLOOKUP(P127,登録者リスト!$A$1:$D$43729,4,FALSE)=基本情報!$D$6,P127,"")),"")</f>
        <v/>
      </c>
      <c r="R127" t="str">
        <f t="shared" si="1"/>
        <v/>
      </c>
    </row>
    <row r="128" spans="16:18" x14ac:dyDescent="0.15">
      <c r="P128">
        <v>127</v>
      </c>
      <c r="Q128" t="str">
        <f>IFERROR(IF(COUNTIF(個人情報!$BI$5:$BI$401,"登録番号" &amp; リスト!P128)&gt;=1,"",IF(VLOOKUP(P128,登録者リスト!$A$1:$D$43729,4,FALSE)=基本情報!$D$6,P128,"")),"")</f>
        <v/>
      </c>
      <c r="R128" t="str">
        <f t="shared" si="1"/>
        <v/>
      </c>
    </row>
    <row r="129" spans="16:18" x14ac:dyDescent="0.15">
      <c r="P129">
        <v>128</v>
      </c>
      <c r="Q129" t="str">
        <f>IFERROR(IF(COUNTIF(個人情報!$BI$5:$BI$401,"登録番号" &amp; リスト!P129)&gt;=1,"",IF(VLOOKUP(P129,登録者リスト!$A$1:$D$43729,4,FALSE)=基本情報!$D$6,P129,"")),"")</f>
        <v/>
      </c>
      <c r="R129" t="str">
        <f t="shared" si="1"/>
        <v/>
      </c>
    </row>
    <row r="130" spans="16:18" x14ac:dyDescent="0.15">
      <c r="P130">
        <v>129</v>
      </c>
      <c r="Q130" t="str">
        <f>IFERROR(IF(COUNTIF(個人情報!$BI$5:$BI$401,"登録番号" &amp; リスト!P130)&gt;=1,"",IF(VLOOKUP(P130,登録者リスト!$A$1:$D$43729,4,FALSE)=基本情報!$D$6,P130,"")),"")</f>
        <v/>
      </c>
      <c r="R130" t="str">
        <f t="shared" si="1"/>
        <v/>
      </c>
    </row>
    <row r="131" spans="16:18" x14ac:dyDescent="0.15">
      <c r="P131">
        <v>130</v>
      </c>
      <c r="Q131" t="str">
        <f>IFERROR(IF(COUNTIF(個人情報!$BI$5:$BI$401,"登録番号" &amp; リスト!P131)&gt;=1,"",IF(VLOOKUP(P131,登録者リスト!$A$1:$D$43729,4,FALSE)=基本情報!$D$6,P131,"")),"")</f>
        <v/>
      </c>
      <c r="R131" t="str">
        <f t="shared" ref="R131:R194" si="2">IFERROR(SMALL($Q$2:$Q$13001,P131),"")</f>
        <v/>
      </c>
    </row>
    <row r="132" spans="16:18" x14ac:dyDescent="0.15">
      <c r="P132">
        <v>131</v>
      </c>
      <c r="Q132" t="str">
        <f>IFERROR(IF(COUNTIF(個人情報!$BI$5:$BI$401,"登録番号" &amp; リスト!P132)&gt;=1,"",IF(VLOOKUP(P132,登録者リスト!$A$1:$D$43729,4,FALSE)=基本情報!$D$6,P132,"")),"")</f>
        <v/>
      </c>
      <c r="R132" t="str">
        <f t="shared" si="2"/>
        <v/>
      </c>
    </row>
    <row r="133" spans="16:18" x14ac:dyDescent="0.15">
      <c r="P133">
        <v>132</v>
      </c>
      <c r="Q133" t="str">
        <f>IFERROR(IF(COUNTIF(個人情報!$BI$5:$BI$401,"登録番号" &amp; リスト!P133)&gt;=1,"",IF(VLOOKUP(P133,登録者リスト!$A$1:$D$43729,4,FALSE)=基本情報!$D$6,P133,"")),"")</f>
        <v/>
      </c>
      <c r="R133" t="str">
        <f t="shared" si="2"/>
        <v/>
      </c>
    </row>
    <row r="134" spans="16:18" x14ac:dyDescent="0.15">
      <c r="P134">
        <v>133</v>
      </c>
      <c r="Q134" t="str">
        <f>IFERROR(IF(COUNTIF(個人情報!$BI$5:$BI$401,"登録番号" &amp; リスト!P134)&gt;=1,"",IF(VLOOKUP(P134,登録者リスト!$A$1:$D$43729,4,FALSE)=基本情報!$D$6,P134,"")),"")</f>
        <v/>
      </c>
      <c r="R134" t="str">
        <f t="shared" si="2"/>
        <v/>
      </c>
    </row>
    <row r="135" spans="16:18" x14ac:dyDescent="0.15">
      <c r="P135">
        <v>134</v>
      </c>
      <c r="Q135" t="str">
        <f>IFERROR(IF(COUNTIF(個人情報!$BI$5:$BI$401,"登録番号" &amp; リスト!P135)&gt;=1,"",IF(VLOOKUP(P135,登録者リスト!$A$1:$D$43729,4,FALSE)=基本情報!$D$6,P135,"")),"")</f>
        <v/>
      </c>
      <c r="R135" t="str">
        <f t="shared" si="2"/>
        <v/>
      </c>
    </row>
    <row r="136" spans="16:18" x14ac:dyDescent="0.15">
      <c r="P136">
        <v>135</v>
      </c>
      <c r="Q136" t="str">
        <f>IFERROR(IF(COUNTIF(個人情報!$BI$5:$BI$401,"登録番号" &amp; リスト!P136)&gt;=1,"",IF(VLOOKUP(P136,登録者リスト!$A$1:$D$43729,4,FALSE)=基本情報!$D$6,P136,"")),"")</f>
        <v/>
      </c>
      <c r="R136" t="str">
        <f t="shared" si="2"/>
        <v/>
      </c>
    </row>
    <row r="137" spans="16:18" x14ac:dyDescent="0.15">
      <c r="P137">
        <v>136</v>
      </c>
      <c r="Q137" t="str">
        <f>IFERROR(IF(COUNTIF(個人情報!$BI$5:$BI$401,"登録番号" &amp; リスト!P137)&gt;=1,"",IF(VLOOKUP(P137,登録者リスト!$A$1:$D$43729,4,FALSE)=基本情報!$D$6,P137,"")),"")</f>
        <v/>
      </c>
      <c r="R137" t="str">
        <f t="shared" si="2"/>
        <v/>
      </c>
    </row>
    <row r="138" spans="16:18" x14ac:dyDescent="0.15">
      <c r="P138">
        <v>137</v>
      </c>
      <c r="Q138" t="str">
        <f>IFERROR(IF(COUNTIF(個人情報!$BI$5:$BI$401,"登録番号" &amp; リスト!P138)&gt;=1,"",IF(VLOOKUP(P138,登録者リスト!$A$1:$D$43729,4,FALSE)=基本情報!$D$6,P138,"")),"")</f>
        <v/>
      </c>
      <c r="R138" t="str">
        <f t="shared" si="2"/>
        <v/>
      </c>
    </row>
    <row r="139" spans="16:18" x14ac:dyDescent="0.15">
      <c r="P139">
        <v>138</v>
      </c>
      <c r="Q139" t="str">
        <f>IFERROR(IF(COUNTIF(個人情報!$BI$5:$BI$401,"登録番号" &amp; リスト!P139)&gt;=1,"",IF(VLOOKUP(P139,登録者リスト!$A$1:$D$43729,4,FALSE)=基本情報!$D$6,P139,"")),"")</f>
        <v/>
      </c>
      <c r="R139" t="str">
        <f t="shared" si="2"/>
        <v/>
      </c>
    </row>
    <row r="140" spans="16:18" x14ac:dyDescent="0.15">
      <c r="P140">
        <v>139</v>
      </c>
      <c r="Q140" t="str">
        <f>IFERROR(IF(COUNTIF(個人情報!$BI$5:$BI$401,"登録番号" &amp; リスト!P140)&gt;=1,"",IF(VLOOKUP(P140,登録者リスト!$A$1:$D$43729,4,FALSE)=基本情報!$D$6,P140,"")),"")</f>
        <v/>
      </c>
      <c r="R140" t="str">
        <f t="shared" si="2"/>
        <v/>
      </c>
    </row>
    <row r="141" spans="16:18" x14ac:dyDescent="0.15">
      <c r="P141">
        <v>140</v>
      </c>
      <c r="Q141" t="str">
        <f>IFERROR(IF(COUNTIF(個人情報!$BI$5:$BI$401,"登録番号" &amp; リスト!P141)&gt;=1,"",IF(VLOOKUP(P141,登録者リスト!$A$1:$D$43729,4,FALSE)=基本情報!$D$6,P141,"")),"")</f>
        <v/>
      </c>
      <c r="R141" t="str">
        <f t="shared" si="2"/>
        <v/>
      </c>
    </row>
    <row r="142" spans="16:18" x14ac:dyDescent="0.15">
      <c r="P142">
        <v>141</v>
      </c>
      <c r="Q142" t="str">
        <f>IFERROR(IF(COUNTIF(個人情報!$BI$5:$BI$401,"登録番号" &amp; リスト!P142)&gt;=1,"",IF(VLOOKUP(P142,登録者リスト!$A$1:$D$43729,4,FALSE)=基本情報!$D$6,P142,"")),"")</f>
        <v/>
      </c>
      <c r="R142" t="str">
        <f t="shared" si="2"/>
        <v/>
      </c>
    </row>
    <row r="143" spans="16:18" x14ac:dyDescent="0.15">
      <c r="P143">
        <v>142</v>
      </c>
      <c r="Q143" t="str">
        <f>IFERROR(IF(COUNTIF(個人情報!$BI$5:$BI$401,"登録番号" &amp; リスト!P143)&gt;=1,"",IF(VLOOKUP(P143,登録者リスト!$A$1:$D$43729,4,FALSE)=基本情報!$D$6,P143,"")),"")</f>
        <v/>
      </c>
      <c r="R143" t="str">
        <f t="shared" si="2"/>
        <v/>
      </c>
    </row>
    <row r="144" spans="16:18" x14ac:dyDescent="0.15">
      <c r="P144">
        <v>143</v>
      </c>
      <c r="Q144" t="str">
        <f>IFERROR(IF(COUNTIF(個人情報!$BI$5:$BI$401,"登録番号" &amp; リスト!P144)&gt;=1,"",IF(VLOOKUP(P144,登録者リスト!$A$1:$D$43729,4,FALSE)=基本情報!$D$6,P144,"")),"")</f>
        <v/>
      </c>
      <c r="R144" t="str">
        <f t="shared" si="2"/>
        <v/>
      </c>
    </row>
    <row r="145" spans="16:18" x14ac:dyDescent="0.15">
      <c r="P145">
        <v>144</v>
      </c>
      <c r="Q145" t="str">
        <f>IFERROR(IF(COUNTIF(個人情報!$BI$5:$BI$401,"登録番号" &amp; リスト!P145)&gt;=1,"",IF(VLOOKUP(P145,登録者リスト!$A$1:$D$43729,4,FALSE)=基本情報!$D$6,P145,"")),"")</f>
        <v/>
      </c>
      <c r="R145" t="str">
        <f t="shared" si="2"/>
        <v/>
      </c>
    </row>
    <row r="146" spans="16:18" x14ac:dyDescent="0.15">
      <c r="P146">
        <v>145</v>
      </c>
      <c r="Q146" t="str">
        <f>IFERROR(IF(COUNTIF(個人情報!$BI$5:$BI$401,"登録番号" &amp; リスト!P146)&gt;=1,"",IF(VLOOKUP(P146,登録者リスト!$A$1:$D$43729,4,FALSE)=基本情報!$D$6,P146,"")),"")</f>
        <v/>
      </c>
      <c r="R146" t="str">
        <f t="shared" si="2"/>
        <v/>
      </c>
    </row>
    <row r="147" spans="16:18" x14ac:dyDescent="0.15">
      <c r="P147">
        <v>146</v>
      </c>
      <c r="Q147" t="str">
        <f>IFERROR(IF(COUNTIF(個人情報!$BI$5:$BI$401,"登録番号" &amp; リスト!P147)&gt;=1,"",IF(VLOOKUP(P147,登録者リスト!$A$1:$D$43729,4,FALSE)=基本情報!$D$6,P147,"")),"")</f>
        <v/>
      </c>
      <c r="R147" t="str">
        <f t="shared" si="2"/>
        <v/>
      </c>
    </row>
    <row r="148" spans="16:18" x14ac:dyDescent="0.15">
      <c r="P148">
        <v>147</v>
      </c>
      <c r="Q148" t="str">
        <f>IFERROR(IF(COUNTIF(個人情報!$BI$5:$BI$401,"登録番号" &amp; リスト!P148)&gt;=1,"",IF(VLOOKUP(P148,登録者リスト!$A$1:$D$43729,4,FALSE)=基本情報!$D$6,P148,"")),"")</f>
        <v/>
      </c>
      <c r="R148" t="str">
        <f t="shared" si="2"/>
        <v/>
      </c>
    </row>
    <row r="149" spans="16:18" x14ac:dyDescent="0.15">
      <c r="P149">
        <v>148</v>
      </c>
      <c r="Q149" t="str">
        <f>IFERROR(IF(COUNTIF(個人情報!$BI$5:$BI$401,"登録番号" &amp; リスト!P149)&gt;=1,"",IF(VLOOKUP(P149,登録者リスト!$A$1:$D$43729,4,FALSE)=基本情報!$D$6,P149,"")),"")</f>
        <v/>
      </c>
      <c r="R149" t="str">
        <f t="shared" si="2"/>
        <v/>
      </c>
    </row>
    <row r="150" spans="16:18" x14ac:dyDescent="0.15">
      <c r="P150">
        <v>149</v>
      </c>
      <c r="Q150" t="str">
        <f>IFERROR(IF(COUNTIF(個人情報!$BI$5:$BI$401,"登録番号" &amp; リスト!P150)&gt;=1,"",IF(VLOOKUP(P150,登録者リスト!$A$1:$D$43729,4,FALSE)=基本情報!$D$6,P150,"")),"")</f>
        <v/>
      </c>
      <c r="R150" t="str">
        <f t="shared" si="2"/>
        <v/>
      </c>
    </row>
    <row r="151" spans="16:18" x14ac:dyDescent="0.15">
      <c r="P151">
        <v>150</v>
      </c>
      <c r="Q151" t="str">
        <f>IFERROR(IF(COUNTIF(個人情報!$BI$5:$BI$401,"登録番号" &amp; リスト!P151)&gt;=1,"",IF(VLOOKUP(P151,登録者リスト!$A$1:$D$43729,4,FALSE)=基本情報!$D$6,P151,"")),"")</f>
        <v/>
      </c>
      <c r="R151" t="str">
        <f t="shared" si="2"/>
        <v/>
      </c>
    </row>
    <row r="152" spans="16:18" x14ac:dyDescent="0.15">
      <c r="P152">
        <v>151</v>
      </c>
      <c r="Q152" t="str">
        <f>IFERROR(IF(COUNTIF(個人情報!$BI$5:$BI$401,"登録番号" &amp; リスト!P152)&gt;=1,"",IF(VLOOKUP(P152,登録者リスト!$A$1:$D$43729,4,FALSE)=基本情報!$D$6,P152,"")),"")</f>
        <v/>
      </c>
      <c r="R152" t="str">
        <f t="shared" si="2"/>
        <v/>
      </c>
    </row>
    <row r="153" spans="16:18" x14ac:dyDescent="0.15">
      <c r="P153">
        <v>152</v>
      </c>
      <c r="Q153" t="str">
        <f>IFERROR(IF(COUNTIF(個人情報!$BI$5:$BI$401,"登録番号" &amp; リスト!P153)&gt;=1,"",IF(VLOOKUP(P153,登録者リスト!$A$1:$D$43729,4,FALSE)=基本情報!$D$6,P153,"")),"")</f>
        <v/>
      </c>
      <c r="R153" t="str">
        <f t="shared" si="2"/>
        <v/>
      </c>
    </row>
    <row r="154" spans="16:18" x14ac:dyDescent="0.15">
      <c r="P154">
        <v>153</v>
      </c>
      <c r="Q154" t="str">
        <f>IFERROR(IF(COUNTIF(個人情報!$BI$5:$BI$401,"登録番号" &amp; リスト!P154)&gt;=1,"",IF(VLOOKUP(P154,登録者リスト!$A$1:$D$43729,4,FALSE)=基本情報!$D$6,P154,"")),"")</f>
        <v/>
      </c>
      <c r="R154" t="str">
        <f t="shared" si="2"/>
        <v/>
      </c>
    </row>
    <row r="155" spans="16:18" x14ac:dyDescent="0.15">
      <c r="P155">
        <v>154</v>
      </c>
      <c r="Q155" t="str">
        <f>IFERROR(IF(COUNTIF(個人情報!$BI$5:$BI$401,"登録番号" &amp; リスト!P155)&gt;=1,"",IF(VLOOKUP(P155,登録者リスト!$A$1:$D$43729,4,FALSE)=基本情報!$D$6,P155,"")),"")</f>
        <v/>
      </c>
      <c r="R155" t="str">
        <f t="shared" si="2"/>
        <v/>
      </c>
    </row>
    <row r="156" spans="16:18" x14ac:dyDescent="0.15">
      <c r="P156">
        <v>155</v>
      </c>
      <c r="Q156" t="str">
        <f>IFERROR(IF(COUNTIF(個人情報!$BI$5:$BI$401,"登録番号" &amp; リスト!P156)&gt;=1,"",IF(VLOOKUP(P156,登録者リスト!$A$1:$D$43729,4,FALSE)=基本情報!$D$6,P156,"")),"")</f>
        <v/>
      </c>
      <c r="R156" t="str">
        <f t="shared" si="2"/>
        <v/>
      </c>
    </row>
    <row r="157" spans="16:18" x14ac:dyDescent="0.15">
      <c r="P157">
        <v>156</v>
      </c>
      <c r="Q157" t="str">
        <f>IFERROR(IF(COUNTIF(個人情報!$BI$5:$BI$401,"登録番号" &amp; リスト!P157)&gt;=1,"",IF(VLOOKUP(P157,登録者リスト!$A$1:$D$43729,4,FALSE)=基本情報!$D$6,P157,"")),"")</f>
        <v/>
      </c>
      <c r="R157" t="str">
        <f t="shared" si="2"/>
        <v/>
      </c>
    </row>
    <row r="158" spans="16:18" x14ac:dyDescent="0.15">
      <c r="P158">
        <v>157</v>
      </c>
      <c r="Q158" t="str">
        <f>IFERROR(IF(COUNTIF(個人情報!$BI$5:$BI$401,"登録番号" &amp; リスト!P158)&gt;=1,"",IF(VLOOKUP(P158,登録者リスト!$A$1:$D$43729,4,FALSE)=基本情報!$D$6,P158,"")),"")</f>
        <v/>
      </c>
      <c r="R158" t="str">
        <f t="shared" si="2"/>
        <v/>
      </c>
    </row>
    <row r="159" spans="16:18" x14ac:dyDescent="0.15">
      <c r="P159">
        <v>158</v>
      </c>
      <c r="Q159" t="str">
        <f>IFERROR(IF(COUNTIF(個人情報!$BI$5:$BI$401,"登録番号" &amp; リスト!P159)&gt;=1,"",IF(VLOOKUP(P159,登録者リスト!$A$1:$D$43729,4,FALSE)=基本情報!$D$6,P159,"")),"")</f>
        <v/>
      </c>
      <c r="R159" t="str">
        <f t="shared" si="2"/>
        <v/>
      </c>
    </row>
    <row r="160" spans="16:18" x14ac:dyDescent="0.15">
      <c r="P160">
        <v>159</v>
      </c>
      <c r="Q160" t="str">
        <f>IFERROR(IF(COUNTIF(個人情報!$BI$5:$BI$401,"登録番号" &amp; リスト!P160)&gt;=1,"",IF(VLOOKUP(P160,登録者リスト!$A$1:$D$43729,4,FALSE)=基本情報!$D$6,P160,"")),"")</f>
        <v/>
      </c>
      <c r="R160" t="str">
        <f t="shared" si="2"/>
        <v/>
      </c>
    </row>
    <row r="161" spans="16:18" x14ac:dyDescent="0.15">
      <c r="P161">
        <v>160</v>
      </c>
      <c r="Q161" t="str">
        <f>IFERROR(IF(COUNTIF(個人情報!$BI$5:$BI$401,"登録番号" &amp; リスト!P161)&gt;=1,"",IF(VLOOKUP(P161,登録者リスト!$A$1:$D$43729,4,FALSE)=基本情報!$D$6,P161,"")),"")</f>
        <v/>
      </c>
      <c r="R161" t="str">
        <f t="shared" si="2"/>
        <v/>
      </c>
    </row>
    <row r="162" spans="16:18" x14ac:dyDescent="0.15">
      <c r="P162">
        <v>161</v>
      </c>
      <c r="Q162" t="str">
        <f>IFERROR(IF(COUNTIF(個人情報!$BI$5:$BI$401,"登録番号" &amp; リスト!P162)&gt;=1,"",IF(VLOOKUP(P162,登録者リスト!$A$1:$D$43729,4,FALSE)=基本情報!$D$6,P162,"")),"")</f>
        <v/>
      </c>
      <c r="R162" t="str">
        <f t="shared" si="2"/>
        <v/>
      </c>
    </row>
    <row r="163" spans="16:18" x14ac:dyDescent="0.15">
      <c r="P163">
        <v>162</v>
      </c>
      <c r="Q163" t="str">
        <f>IFERROR(IF(COUNTIF(個人情報!$BI$5:$BI$401,"登録番号" &amp; リスト!P163)&gt;=1,"",IF(VLOOKUP(P163,登録者リスト!$A$1:$D$43729,4,FALSE)=基本情報!$D$6,P163,"")),"")</f>
        <v/>
      </c>
      <c r="R163" t="str">
        <f t="shared" si="2"/>
        <v/>
      </c>
    </row>
    <row r="164" spans="16:18" x14ac:dyDescent="0.15">
      <c r="P164">
        <v>163</v>
      </c>
      <c r="Q164" t="str">
        <f>IFERROR(IF(COUNTIF(個人情報!$BI$5:$BI$401,"登録番号" &amp; リスト!P164)&gt;=1,"",IF(VLOOKUP(P164,登録者リスト!$A$1:$D$43729,4,FALSE)=基本情報!$D$6,P164,"")),"")</f>
        <v/>
      </c>
      <c r="R164" t="str">
        <f t="shared" si="2"/>
        <v/>
      </c>
    </row>
    <row r="165" spans="16:18" x14ac:dyDescent="0.15">
      <c r="P165">
        <v>164</v>
      </c>
      <c r="Q165" t="str">
        <f>IFERROR(IF(COUNTIF(個人情報!$BI$5:$BI$401,"登録番号" &amp; リスト!P165)&gt;=1,"",IF(VLOOKUP(P165,登録者リスト!$A$1:$D$43729,4,FALSE)=基本情報!$D$6,P165,"")),"")</f>
        <v/>
      </c>
      <c r="R165" t="str">
        <f t="shared" si="2"/>
        <v/>
      </c>
    </row>
    <row r="166" spans="16:18" x14ac:dyDescent="0.15">
      <c r="P166">
        <v>165</v>
      </c>
      <c r="Q166" t="str">
        <f>IFERROR(IF(COUNTIF(個人情報!$BI$5:$BI$401,"登録番号" &amp; リスト!P166)&gt;=1,"",IF(VLOOKUP(P166,登録者リスト!$A$1:$D$43729,4,FALSE)=基本情報!$D$6,P166,"")),"")</f>
        <v/>
      </c>
      <c r="R166" t="str">
        <f t="shared" si="2"/>
        <v/>
      </c>
    </row>
    <row r="167" spans="16:18" x14ac:dyDescent="0.15">
      <c r="P167">
        <v>166</v>
      </c>
      <c r="Q167" t="str">
        <f>IFERROR(IF(COUNTIF(個人情報!$BI$5:$BI$401,"登録番号" &amp; リスト!P167)&gt;=1,"",IF(VLOOKUP(P167,登録者リスト!$A$1:$D$43729,4,FALSE)=基本情報!$D$6,P167,"")),"")</f>
        <v/>
      </c>
      <c r="R167" t="str">
        <f t="shared" si="2"/>
        <v/>
      </c>
    </row>
    <row r="168" spans="16:18" x14ac:dyDescent="0.15">
      <c r="P168">
        <v>167</v>
      </c>
      <c r="Q168" t="str">
        <f>IFERROR(IF(COUNTIF(個人情報!$BI$5:$BI$401,"登録番号" &amp; リスト!P168)&gt;=1,"",IF(VLOOKUP(P168,登録者リスト!$A$1:$D$43729,4,FALSE)=基本情報!$D$6,P168,"")),"")</f>
        <v/>
      </c>
      <c r="R168" t="str">
        <f t="shared" si="2"/>
        <v/>
      </c>
    </row>
    <row r="169" spans="16:18" x14ac:dyDescent="0.15">
      <c r="P169">
        <v>168</v>
      </c>
      <c r="Q169" t="str">
        <f>IFERROR(IF(COUNTIF(個人情報!$BI$5:$BI$401,"登録番号" &amp; リスト!P169)&gt;=1,"",IF(VLOOKUP(P169,登録者リスト!$A$1:$D$43729,4,FALSE)=基本情報!$D$6,P169,"")),"")</f>
        <v/>
      </c>
      <c r="R169" t="str">
        <f t="shared" si="2"/>
        <v/>
      </c>
    </row>
    <row r="170" spans="16:18" x14ac:dyDescent="0.15">
      <c r="P170">
        <v>169</v>
      </c>
      <c r="Q170" t="str">
        <f>IFERROR(IF(COUNTIF(個人情報!$BI$5:$BI$401,"登録番号" &amp; リスト!P170)&gt;=1,"",IF(VLOOKUP(P170,登録者リスト!$A$1:$D$43729,4,FALSE)=基本情報!$D$6,P170,"")),"")</f>
        <v/>
      </c>
      <c r="R170" t="str">
        <f t="shared" si="2"/>
        <v/>
      </c>
    </row>
    <row r="171" spans="16:18" x14ac:dyDescent="0.15">
      <c r="P171">
        <v>170</v>
      </c>
      <c r="Q171" t="str">
        <f>IFERROR(IF(COUNTIF(個人情報!$BI$5:$BI$401,"登録番号" &amp; リスト!P171)&gt;=1,"",IF(VLOOKUP(P171,登録者リスト!$A$1:$D$43729,4,FALSE)=基本情報!$D$6,P171,"")),"")</f>
        <v/>
      </c>
      <c r="R171" t="str">
        <f t="shared" si="2"/>
        <v/>
      </c>
    </row>
    <row r="172" spans="16:18" x14ac:dyDescent="0.15">
      <c r="P172">
        <v>171</v>
      </c>
      <c r="Q172" t="str">
        <f>IFERROR(IF(COUNTIF(個人情報!$BI$5:$BI$401,"登録番号" &amp; リスト!P172)&gt;=1,"",IF(VLOOKUP(P172,登録者リスト!$A$1:$D$43729,4,FALSE)=基本情報!$D$6,P172,"")),"")</f>
        <v/>
      </c>
      <c r="R172" t="str">
        <f t="shared" si="2"/>
        <v/>
      </c>
    </row>
    <row r="173" spans="16:18" x14ac:dyDescent="0.15">
      <c r="P173">
        <v>172</v>
      </c>
      <c r="Q173" t="str">
        <f>IFERROR(IF(COUNTIF(個人情報!$BI$5:$BI$401,"登録番号" &amp; リスト!P173)&gt;=1,"",IF(VLOOKUP(P173,登録者リスト!$A$1:$D$43729,4,FALSE)=基本情報!$D$6,P173,"")),"")</f>
        <v/>
      </c>
      <c r="R173" t="str">
        <f t="shared" si="2"/>
        <v/>
      </c>
    </row>
    <row r="174" spans="16:18" x14ac:dyDescent="0.15">
      <c r="P174">
        <v>173</v>
      </c>
      <c r="Q174" t="str">
        <f>IFERROR(IF(COUNTIF(個人情報!$BI$5:$BI$401,"登録番号" &amp; リスト!P174)&gt;=1,"",IF(VLOOKUP(P174,登録者リスト!$A$1:$D$43729,4,FALSE)=基本情報!$D$6,P174,"")),"")</f>
        <v/>
      </c>
      <c r="R174" t="str">
        <f t="shared" si="2"/>
        <v/>
      </c>
    </row>
    <row r="175" spans="16:18" x14ac:dyDescent="0.15">
      <c r="P175">
        <v>174</v>
      </c>
      <c r="Q175" t="str">
        <f>IFERROR(IF(COUNTIF(個人情報!$BI$5:$BI$401,"登録番号" &amp; リスト!P175)&gt;=1,"",IF(VLOOKUP(P175,登録者リスト!$A$1:$D$43729,4,FALSE)=基本情報!$D$6,P175,"")),"")</f>
        <v/>
      </c>
      <c r="R175" t="str">
        <f t="shared" si="2"/>
        <v/>
      </c>
    </row>
    <row r="176" spans="16:18" x14ac:dyDescent="0.15">
      <c r="P176">
        <v>175</v>
      </c>
      <c r="Q176" t="str">
        <f>IFERROR(IF(COUNTIF(個人情報!$BI$5:$BI$401,"登録番号" &amp; リスト!P176)&gt;=1,"",IF(VLOOKUP(P176,登録者リスト!$A$1:$D$43729,4,FALSE)=基本情報!$D$6,P176,"")),"")</f>
        <v/>
      </c>
      <c r="R176" t="str">
        <f t="shared" si="2"/>
        <v/>
      </c>
    </row>
    <row r="177" spans="16:18" x14ac:dyDescent="0.15">
      <c r="P177">
        <v>176</v>
      </c>
      <c r="Q177" t="str">
        <f>IFERROR(IF(COUNTIF(個人情報!$BI$5:$BI$401,"登録番号" &amp; リスト!P177)&gt;=1,"",IF(VLOOKUP(P177,登録者リスト!$A$1:$D$43729,4,FALSE)=基本情報!$D$6,P177,"")),"")</f>
        <v/>
      </c>
      <c r="R177" t="str">
        <f t="shared" si="2"/>
        <v/>
      </c>
    </row>
    <row r="178" spans="16:18" x14ac:dyDescent="0.15">
      <c r="P178">
        <v>177</v>
      </c>
      <c r="Q178" t="str">
        <f>IFERROR(IF(COUNTIF(個人情報!$BI$5:$BI$401,"登録番号" &amp; リスト!P178)&gt;=1,"",IF(VLOOKUP(P178,登録者リスト!$A$1:$D$43729,4,FALSE)=基本情報!$D$6,P178,"")),"")</f>
        <v/>
      </c>
      <c r="R178" t="str">
        <f t="shared" si="2"/>
        <v/>
      </c>
    </row>
    <row r="179" spans="16:18" x14ac:dyDescent="0.15">
      <c r="P179">
        <v>178</v>
      </c>
      <c r="Q179" t="str">
        <f>IFERROR(IF(COUNTIF(個人情報!$BI$5:$BI$401,"登録番号" &amp; リスト!P179)&gt;=1,"",IF(VLOOKUP(P179,登録者リスト!$A$1:$D$43729,4,FALSE)=基本情報!$D$6,P179,"")),"")</f>
        <v/>
      </c>
      <c r="R179" t="str">
        <f t="shared" si="2"/>
        <v/>
      </c>
    </row>
    <row r="180" spans="16:18" x14ac:dyDescent="0.15">
      <c r="P180">
        <v>179</v>
      </c>
      <c r="Q180" t="str">
        <f>IFERROR(IF(COUNTIF(個人情報!$BI$5:$BI$401,"登録番号" &amp; リスト!P180)&gt;=1,"",IF(VLOOKUP(P180,登録者リスト!$A$1:$D$43729,4,FALSE)=基本情報!$D$6,P180,"")),"")</f>
        <v/>
      </c>
      <c r="R180" t="str">
        <f t="shared" si="2"/>
        <v/>
      </c>
    </row>
    <row r="181" spans="16:18" x14ac:dyDescent="0.15">
      <c r="P181">
        <v>180</v>
      </c>
      <c r="Q181" t="str">
        <f>IFERROR(IF(COUNTIF(個人情報!$BI$5:$BI$401,"登録番号" &amp; リスト!P181)&gt;=1,"",IF(VLOOKUP(P181,登録者リスト!$A$1:$D$43729,4,FALSE)=基本情報!$D$6,P181,"")),"")</f>
        <v/>
      </c>
      <c r="R181" t="str">
        <f t="shared" si="2"/>
        <v/>
      </c>
    </row>
    <row r="182" spans="16:18" x14ac:dyDescent="0.15">
      <c r="P182">
        <v>181</v>
      </c>
      <c r="Q182" t="str">
        <f>IFERROR(IF(COUNTIF(個人情報!$BI$5:$BI$401,"登録番号" &amp; リスト!P182)&gt;=1,"",IF(VLOOKUP(P182,登録者リスト!$A$1:$D$43729,4,FALSE)=基本情報!$D$6,P182,"")),"")</f>
        <v/>
      </c>
      <c r="R182" t="str">
        <f t="shared" si="2"/>
        <v/>
      </c>
    </row>
    <row r="183" spans="16:18" x14ac:dyDescent="0.15">
      <c r="P183">
        <v>182</v>
      </c>
      <c r="Q183" t="str">
        <f>IFERROR(IF(COUNTIF(個人情報!$BI$5:$BI$401,"登録番号" &amp; リスト!P183)&gt;=1,"",IF(VLOOKUP(P183,登録者リスト!$A$1:$D$43729,4,FALSE)=基本情報!$D$6,P183,"")),"")</f>
        <v/>
      </c>
      <c r="R183" t="str">
        <f t="shared" si="2"/>
        <v/>
      </c>
    </row>
    <row r="184" spans="16:18" x14ac:dyDescent="0.15">
      <c r="P184">
        <v>183</v>
      </c>
      <c r="Q184" t="str">
        <f>IFERROR(IF(COUNTIF(個人情報!$BI$5:$BI$401,"登録番号" &amp; リスト!P184)&gt;=1,"",IF(VLOOKUP(P184,登録者リスト!$A$1:$D$43729,4,FALSE)=基本情報!$D$6,P184,"")),"")</f>
        <v/>
      </c>
      <c r="R184" t="str">
        <f t="shared" si="2"/>
        <v/>
      </c>
    </row>
    <row r="185" spans="16:18" x14ac:dyDescent="0.15">
      <c r="P185">
        <v>184</v>
      </c>
      <c r="Q185" t="str">
        <f>IFERROR(IF(COUNTIF(個人情報!$BI$5:$BI$401,"登録番号" &amp; リスト!P185)&gt;=1,"",IF(VLOOKUP(P185,登録者リスト!$A$1:$D$43729,4,FALSE)=基本情報!$D$6,P185,"")),"")</f>
        <v/>
      </c>
      <c r="R185" t="str">
        <f t="shared" si="2"/>
        <v/>
      </c>
    </row>
    <row r="186" spans="16:18" x14ac:dyDescent="0.15">
      <c r="P186">
        <v>185</v>
      </c>
      <c r="Q186" t="str">
        <f>IFERROR(IF(COUNTIF(個人情報!$BI$5:$BI$401,"登録番号" &amp; リスト!P186)&gt;=1,"",IF(VLOOKUP(P186,登録者リスト!$A$1:$D$43729,4,FALSE)=基本情報!$D$6,P186,"")),"")</f>
        <v/>
      </c>
      <c r="R186" t="str">
        <f t="shared" si="2"/>
        <v/>
      </c>
    </row>
    <row r="187" spans="16:18" x14ac:dyDescent="0.15">
      <c r="P187">
        <v>186</v>
      </c>
      <c r="Q187" t="str">
        <f>IFERROR(IF(COUNTIF(個人情報!$BI$5:$BI$401,"登録番号" &amp; リスト!P187)&gt;=1,"",IF(VLOOKUP(P187,登録者リスト!$A$1:$D$43729,4,FALSE)=基本情報!$D$6,P187,"")),"")</f>
        <v/>
      </c>
      <c r="R187" t="str">
        <f t="shared" si="2"/>
        <v/>
      </c>
    </row>
    <row r="188" spans="16:18" x14ac:dyDescent="0.15">
      <c r="P188">
        <v>187</v>
      </c>
      <c r="Q188" t="str">
        <f>IFERROR(IF(COUNTIF(個人情報!$BI$5:$BI$401,"登録番号" &amp; リスト!P188)&gt;=1,"",IF(VLOOKUP(P188,登録者リスト!$A$1:$D$43729,4,FALSE)=基本情報!$D$6,P188,"")),"")</f>
        <v/>
      </c>
      <c r="R188" t="str">
        <f t="shared" si="2"/>
        <v/>
      </c>
    </row>
    <row r="189" spans="16:18" x14ac:dyDescent="0.15">
      <c r="P189">
        <v>188</v>
      </c>
      <c r="Q189" t="str">
        <f>IFERROR(IF(COUNTIF(個人情報!$BI$5:$BI$401,"登録番号" &amp; リスト!P189)&gt;=1,"",IF(VLOOKUP(P189,登録者リスト!$A$1:$D$43729,4,FALSE)=基本情報!$D$6,P189,"")),"")</f>
        <v/>
      </c>
      <c r="R189" t="str">
        <f t="shared" si="2"/>
        <v/>
      </c>
    </row>
    <row r="190" spans="16:18" x14ac:dyDescent="0.15">
      <c r="P190">
        <v>189</v>
      </c>
      <c r="Q190" t="str">
        <f>IFERROR(IF(COUNTIF(個人情報!$BI$5:$BI$401,"登録番号" &amp; リスト!P190)&gt;=1,"",IF(VLOOKUP(P190,登録者リスト!$A$1:$D$43729,4,FALSE)=基本情報!$D$6,P190,"")),"")</f>
        <v/>
      </c>
      <c r="R190" t="str">
        <f t="shared" si="2"/>
        <v/>
      </c>
    </row>
    <row r="191" spans="16:18" x14ac:dyDescent="0.15">
      <c r="P191">
        <v>190</v>
      </c>
      <c r="Q191" t="str">
        <f>IFERROR(IF(COUNTIF(個人情報!$BI$5:$BI$401,"登録番号" &amp; リスト!P191)&gt;=1,"",IF(VLOOKUP(P191,登録者リスト!$A$1:$D$43729,4,FALSE)=基本情報!$D$6,P191,"")),"")</f>
        <v/>
      </c>
      <c r="R191" t="str">
        <f t="shared" si="2"/>
        <v/>
      </c>
    </row>
    <row r="192" spans="16:18" x14ac:dyDescent="0.15">
      <c r="P192">
        <v>191</v>
      </c>
      <c r="Q192" t="str">
        <f>IFERROR(IF(COUNTIF(個人情報!$BI$5:$BI$401,"登録番号" &amp; リスト!P192)&gt;=1,"",IF(VLOOKUP(P192,登録者リスト!$A$1:$D$43729,4,FALSE)=基本情報!$D$6,P192,"")),"")</f>
        <v/>
      </c>
      <c r="R192" t="str">
        <f t="shared" si="2"/>
        <v/>
      </c>
    </row>
    <row r="193" spans="16:18" x14ac:dyDescent="0.15">
      <c r="P193">
        <v>192</v>
      </c>
      <c r="Q193" t="str">
        <f>IFERROR(IF(COUNTIF(個人情報!$BI$5:$BI$401,"登録番号" &amp; リスト!P193)&gt;=1,"",IF(VLOOKUP(P193,登録者リスト!$A$1:$D$43729,4,FALSE)=基本情報!$D$6,P193,"")),"")</f>
        <v/>
      </c>
      <c r="R193" t="str">
        <f t="shared" si="2"/>
        <v/>
      </c>
    </row>
    <row r="194" spans="16:18" x14ac:dyDescent="0.15">
      <c r="P194">
        <v>193</v>
      </c>
      <c r="Q194" t="str">
        <f>IFERROR(IF(COUNTIF(個人情報!$BI$5:$BI$401,"登録番号" &amp; リスト!P194)&gt;=1,"",IF(VLOOKUP(P194,登録者リスト!$A$1:$D$43729,4,FALSE)=基本情報!$D$6,P194,"")),"")</f>
        <v/>
      </c>
      <c r="R194" t="str">
        <f t="shared" si="2"/>
        <v/>
      </c>
    </row>
    <row r="195" spans="16:18" x14ac:dyDescent="0.15">
      <c r="P195">
        <v>194</v>
      </c>
      <c r="Q195" t="str">
        <f>IFERROR(IF(COUNTIF(個人情報!$BI$5:$BI$401,"登録番号" &amp; リスト!P195)&gt;=1,"",IF(VLOOKUP(P195,登録者リスト!$A$1:$D$43729,4,FALSE)=基本情報!$D$6,P195,"")),"")</f>
        <v/>
      </c>
      <c r="R195" t="str">
        <f t="shared" ref="R195:R258" si="3">IFERROR(SMALL($Q$2:$Q$13001,P195),"")</f>
        <v/>
      </c>
    </row>
    <row r="196" spans="16:18" x14ac:dyDescent="0.15">
      <c r="P196">
        <v>195</v>
      </c>
      <c r="Q196" t="str">
        <f>IFERROR(IF(COUNTIF(個人情報!$BI$5:$BI$401,"登録番号" &amp; リスト!P196)&gt;=1,"",IF(VLOOKUP(P196,登録者リスト!$A$1:$D$43729,4,FALSE)=基本情報!$D$6,P196,"")),"")</f>
        <v/>
      </c>
      <c r="R196" t="str">
        <f t="shared" si="3"/>
        <v/>
      </c>
    </row>
    <row r="197" spans="16:18" x14ac:dyDescent="0.15">
      <c r="P197">
        <v>196</v>
      </c>
      <c r="Q197" t="str">
        <f>IFERROR(IF(COUNTIF(個人情報!$BI$5:$BI$401,"登録番号" &amp; リスト!P197)&gt;=1,"",IF(VLOOKUP(P197,登録者リスト!$A$1:$D$43729,4,FALSE)=基本情報!$D$6,P197,"")),"")</f>
        <v/>
      </c>
      <c r="R197" t="str">
        <f t="shared" si="3"/>
        <v/>
      </c>
    </row>
    <row r="198" spans="16:18" x14ac:dyDescent="0.15">
      <c r="P198">
        <v>197</v>
      </c>
      <c r="Q198" t="str">
        <f>IFERROR(IF(COUNTIF(個人情報!$BI$5:$BI$401,"登録番号" &amp; リスト!P198)&gt;=1,"",IF(VLOOKUP(P198,登録者リスト!$A$1:$D$43729,4,FALSE)=基本情報!$D$6,P198,"")),"")</f>
        <v/>
      </c>
      <c r="R198" t="str">
        <f t="shared" si="3"/>
        <v/>
      </c>
    </row>
    <row r="199" spans="16:18" x14ac:dyDescent="0.15">
      <c r="P199">
        <v>198</v>
      </c>
      <c r="Q199" t="str">
        <f>IFERROR(IF(COUNTIF(個人情報!$BI$5:$BI$401,"登録番号" &amp; リスト!P199)&gt;=1,"",IF(VLOOKUP(P199,登録者リスト!$A$1:$D$43729,4,FALSE)=基本情報!$D$6,P199,"")),"")</f>
        <v/>
      </c>
      <c r="R199" t="str">
        <f t="shared" si="3"/>
        <v/>
      </c>
    </row>
    <row r="200" spans="16:18" x14ac:dyDescent="0.15">
      <c r="P200">
        <v>199</v>
      </c>
      <c r="Q200" t="str">
        <f>IFERROR(IF(COUNTIF(個人情報!$BI$5:$BI$401,"登録番号" &amp; リスト!P200)&gt;=1,"",IF(VLOOKUP(P200,登録者リスト!$A$1:$D$43729,4,FALSE)=基本情報!$D$6,P200,"")),"")</f>
        <v/>
      </c>
      <c r="R200" t="str">
        <f t="shared" si="3"/>
        <v/>
      </c>
    </row>
    <row r="201" spans="16:18" x14ac:dyDescent="0.15">
      <c r="P201">
        <v>200</v>
      </c>
      <c r="Q201" t="str">
        <f>IFERROR(IF(COUNTIF(個人情報!$BI$5:$BI$401,"登録番号" &amp; リスト!P201)&gt;=1,"",IF(VLOOKUP(P201,登録者リスト!$A$1:$D$43729,4,FALSE)=基本情報!$D$6,P201,"")),"")</f>
        <v/>
      </c>
      <c r="R201" t="str">
        <f t="shared" si="3"/>
        <v/>
      </c>
    </row>
    <row r="202" spans="16:18" x14ac:dyDescent="0.15">
      <c r="P202">
        <v>201</v>
      </c>
      <c r="Q202" t="str">
        <f>IFERROR(IF(COUNTIF(個人情報!$BI$5:$BI$401,"登録番号" &amp; リスト!P202)&gt;=1,"",IF(VLOOKUP(P202,登録者リスト!$A$1:$D$43729,4,FALSE)=基本情報!$D$6,P202,"")),"")</f>
        <v/>
      </c>
      <c r="R202" t="str">
        <f t="shared" si="3"/>
        <v/>
      </c>
    </row>
    <row r="203" spans="16:18" x14ac:dyDescent="0.15">
      <c r="P203">
        <v>202</v>
      </c>
      <c r="Q203" t="str">
        <f>IFERROR(IF(COUNTIF(個人情報!$BI$5:$BI$401,"登録番号" &amp; リスト!P203)&gt;=1,"",IF(VLOOKUP(P203,登録者リスト!$A$1:$D$43729,4,FALSE)=基本情報!$D$6,P203,"")),"")</f>
        <v/>
      </c>
      <c r="R203" t="str">
        <f t="shared" si="3"/>
        <v/>
      </c>
    </row>
    <row r="204" spans="16:18" x14ac:dyDescent="0.15">
      <c r="P204">
        <v>203</v>
      </c>
      <c r="Q204" t="str">
        <f>IFERROR(IF(COUNTIF(個人情報!$BI$5:$BI$401,"登録番号" &amp; リスト!P204)&gt;=1,"",IF(VLOOKUP(P204,登録者リスト!$A$1:$D$43729,4,FALSE)=基本情報!$D$6,P204,"")),"")</f>
        <v/>
      </c>
      <c r="R204" t="str">
        <f t="shared" si="3"/>
        <v/>
      </c>
    </row>
    <row r="205" spans="16:18" x14ac:dyDescent="0.15">
      <c r="P205">
        <v>204</v>
      </c>
      <c r="Q205" t="str">
        <f>IFERROR(IF(COUNTIF(個人情報!$BI$5:$BI$401,"登録番号" &amp; リスト!P205)&gt;=1,"",IF(VLOOKUP(P205,登録者リスト!$A$1:$D$43729,4,FALSE)=基本情報!$D$6,P205,"")),"")</f>
        <v/>
      </c>
      <c r="R205" t="str">
        <f t="shared" si="3"/>
        <v/>
      </c>
    </row>
    <row r="206" spans="16:18" x14ac:dyDescent="0.15">
      <c r="P206">
        <v>205</v>
      </c>
      <c r="Q206" t="str">
        <f>IFERROR(IF(COUNTIF(個人情報!$BI$5:$BI$401,"登録番号" &amp; リスト!P206)&gt;=1,"",IF(VLOOKUP(P206,登録者リスト!$A$1:$D$43729,4,FALSE)=基本情報!$D$6,P206,"")),"")</f>
        <v/>
      </c>
      <c r="R206" t="str">
        <f t="shared" si="3"/>
        <v/>
      </c>
    </row>
    <row r="207" spans="16:18" x14ac:dyDescent="0.15">
      <c r="P207">
        <v>206</v>
      </c>
      <c r="Q207" t="str">
        <f>IFERROR(IF(COUNTIF(個人情報!$BI$5:$BI$401,"登録番号" &amp; リスト!P207)&gt;=1,"",IF(VLOOKUP(P207,登録者リスト!$A$1:$D$43729,4,FALSE)=基本情報!$D$6,P207,"")),"")</f>
        <v/>
      </c>
      <c r="R207" t="str">
        <f t="shared" si="3"/>
        <v/>
      </c>
    </row>
    <row r="208" spans="16:18" x14ac:dyDescent="0.15">
      <c r="P208">
        <v>207</v>
      </c>
      <c r="Q208" t="str">
        <f>IFERROR(IF(COUNTIF(個人情報!$BI$5:$BI$401,"登録番号" &amp; リスト!P208)&gt;=1,"",IF(VLOOKUP(P208,登録者リスト!$A$1:$D$43729,4,FALSE)=基本情報!$D$6,P208,"")),"")</f>
        <v/>
      </c>
      <c r="R208" t="str">
        <f t="shared" si="3"/>
        <v/>
      </c>
    </row>
    <row r="209" spans="16:18" x14ac:dyDescent="0.15">
      <c r="P209">
        <v>208</v>
      </c>
      <c r="Q209" t="str">
        <f>IFERROR(IF(COUNTIF(個人情報!$BI$5:$BI$401,"登録番号" &amp; リスト!P209)&gt;=1,"",IF(VLOOKUP(P209,登録者リスト!$A$1:$D$43729,4,FALSE)=基本情報!$D$6,P209,"")),"")</f>
        <v/>
      </c>
      <c r="R209" t="str">
        <f t="shared" si="3"/>
        <v/>
      </c>
    </row>
    <row r="210" spans="16:18" x14ac:dyDescent="0.15">
      <c r="P210">
        <v>209</v>
      </c>
      <c r="Q210" t="str">
        <f>IFERROR(IF(COUNTIF(個人情報!$BI$5:$BI$401,"登録番号" &amp; リスト!P210)&gt;=1,"",IF(VLOOKUP(P210,登録者リスト!$A$1:$D$43729,4,FALSE)=基本情報!$D$6,P210,"")),"")</f>
        <v/>
      </c>
      <c r="R210" t="str">
        <f t="shared" si="3"/>
        <v/>
      </c>
    </row>
    <row r="211" spans="16:18" x14ac:dyDescent="0.15">
      <c r="P211">
        <v>210</v>
      </c>
      <c r="Q211" t="str">
        <f>IFERROR(IF(COUNTIF(個人情報!$BI$5:$BI$401,"登録番号" &amp; リスト!P211)&gt;=1,"",IF(VLOOKUP(P211,登録者リスト!$A$1:$D$43729,4,FALSE)=基本情報!$D$6,P211,"")),"")</f>
        <v/>
      </c>
      <c r="R211" t="str">
        <f t="shared" si="3"/>
        <v/>
      </c>
    </row>
    <row r="212" spans="16:18" x14ac:dyDescent="0.15">
      <c r="P212">
        <v>211</v>
      </c>
      <c r="Q212" t="str">
        <f>IFERROR(IF(COUNTIF(個人情報!$BI$5:$BI$401,"登録番号" &amp; リスト!P212)&gt;=1,"",IF(VLOOKUP(P212,登録者リスト!$A$1:$D$43729,4,FALSE)=基本情報!$D$6,P212,"")),"")</f>
        <v/>
      </c>
      <c r="R212" t="str">
        <f t="shared" si="3"/>
        <v/>
      </c>
    </row>
    <row r="213" spans="16:18" x14ac:dyDescent="0.15">
      <c r="P213">
        <v>212</v>
      </c>
      <c r="Q213" t="str">
        <f>IFERROR(IF(COUNTIF(個人情報!$BI$5:$BI$401,"登録番号" &amp; リスト!P213)&gt;=1,"",IF(VLOOKUP(P213,登録者リスト!$A$1:$D$43729,4,FALSE)=基本情報!$D$6,P213,"")),"")</f>
        <v/>
      </c>
      <c r="R213" t="str">
        <f t="shared" si="3"/>
        <v/>
      </c>
    </row>
    <row r="214" spans="16:18" x14ac:dyDescent="0.15">
      <c r="P214">
        <v>213</v>
      </c>
      <c r="Q214" t="str">
        <f>IFERROR(IF(COUNTIF(個人情報!$BI$5:$BI$401,"登録番号" &amp; リスト!P214)&gt;=1,"",IF(VLOOKUP(P214,登録者リスト!$A$1:$D$43729,4,FALSE)=基本情報!$D$6,P214,"")),"")</f>
        <v/>
      </c>
      <c r="R214" t="str">
        <f t="shared" si="3"/>
        <v/>
      </c>
    </row>
    <row r="215" spans="16:18" x14ac:dyDescent="0.15">
      <c r="P215">
        <v>214</v>
      </c>
      <c r="Q215" t="str">
        <f>IFERROR(IF(COUNTIF(個人情報!$BI$5:$BI$401,"登録番号" &amp; リスト!P215)&gt;=1,"",IF(VLOOKUP(P215,登録者リスト!$A$1:$D$43729,4,FALSE)=基本情報!$D$6,P215,"")),"")</f>
        <v/>
      </c>
      <c r="R215" t="str">
        <f t="shared" si="3"/>
        <v/>
      </c>
    </row>
    <row r="216" spans="16:18" x14ac:dyDescent="0.15">
      <c r="P216">
        <v>215</v>
      </c>
      <c r="Q216" t="str">
        <f>IFERROR(IF(COUNTIF(個人情報!$BI$5:$BI$401,"登録番号" &amp; リスト!P216)&gt;=1,"",IF(VLOOKUP(P216,登録者リスト!$A$1:$D$43729,4,FALSE)=基本情報!$D$6,P216,"")),"")</f>
        <v/>
      </c>
      <c r="R216" t="str">
        <f t="shared" si="3"/>
        <v/>
      </c>
    </row>
    <row r="217" spans="16:18" x14ac:dyDescent="0.15">
      <c r="P217">
        <v>216</v>
      </c>
      <c r="Q217" t="str">
        <f>IFERROR(IF(COUNTIF(個人情報!$BI$5:$BI$401,"登録番号" &amp; リスト!P217)&gt;=1,"",IF(VLOOKUP(P217,登録者リスト!$A$1:$D$43729,4,FALSE)=基本情報!$D$6,P217,"")),"")</f>
        <v/>
      </c>
      <c r="R217" t="str">
        <f t="shared" si="3"/>
        <v/>
      </c>
    </row>
    <row r="218" spans="16:18" x14ac:dyDescent="0.15">
      <c r="P218">
        <v>217</v>
      </c>
      <c r="Q218" t="str">
        <f>IFERROR(IF(COUNTIF(個人情報!$BI$5:$BI$401,"登録番号" &amp; リスト!P218)&gt;=1,"",IF(VLOOKUP(P218,登録者リスト!$A$1:$D$43729,4,FALSE)=基本情報!$D$6,P218,"")),"")</f>
        <v/>
      </c>
      <c r="R218" t="str">
        <f t="shared" si="3"/>
        <v/>
      </c>
    </row>
    <row r="219" spans="16:18" x14ac:dyDescent="0.15">
      <c r="P219">
        <v>218</v>
      </c>
      <c r="Q219" t="str">
        <f>IFERROR(IF(COUNTIF(個人情報!$BI$5:$BI$401,"登録番号" &amp; リスト!P219)&gt;=1,"",IF(VLOOKUP(P219,登録者リスト!$A$1:$D$43729,4,FALSE)=基本情報!$D$6,P219,"")),"")</f>
        <v/>
      </c>
      <c r="R219" t="str">
        <f t="shared" si="3"/>
        <v/>
      </c>
    </row>
    <row r="220" spans="16:18" x14ac:dyDescent="0.15">
      <c r="P220">
        <v>219</v>
      </c>
      <c r="Q220" t="str">
        <f>IFERROR(IF(COUNTIF(個人情報!$BI$5:$BI$401,"登録番号" &amp; リスト!P220)&gt;=1,"",IF(VLOOKUP(P220,登録者リスト!$A$1:$D$43729,4,FALSE)=基本情報!$D$6,P220,"")),"")</f>
        <v/>
      </c>
      <c r="R220" t="str">
        <f t="shared" si="3"/>
        <v/>
      </c>
    </row>
    <row r="221" spans="16:18" x14ac:dyDescent="0.15">
      <c r="P221">
        <v>220</v>
      </c>
      <c r="Q221" t="str">
        <f>IFERROR(IF(COUNTIF(個人情報!$BI$5:$BI$401,"登録番号" &amp; リスト!P221)&gt;=1,"",IF(VLOOKUP(P221,登録者リスト!$A$1:$D$43729,4,FALSE)=基本情報!$D$6,P221,"")),"")</f>
        <v/>
      </c>
      <c r="R221" t="str">
        <f t="shared" si="3"/>
        <v/>
      </c>
    </row>
    <row r="222" spans="16:18" x14ac:dyDescent="0.15">
      <c r="P222">
        <v>221</v>
      </c>
      <c r="Q222" t="str">
        <f>IFERROR(IF(COUNTIF(個人情報!$BI$5:$BI$401,"登録番号" &amp; リスト!P222)&gt;=1,"",IF(VLOOKUP(P222,登録者リスト!$A$1:$D$43729,4,FALSE)=基本情報!$D$6,P222,"")),"")</f>
        <v/>
      </c>
      <c r="R222" t="str">
        <f t="shared" si="3"/>
        <v/>
      </c>
    </row>
    <row r="223" spans="16:18" x14ac:dyDescent="0.15">
      <c r="P223">
        <v>222</v>
      </c>
      <c r="Q223" t="str">
        <f>IFERROR(IF(COUNTIF(個人情報!$BI$5:$BI$401,"登録番号" &amp; リスト!P223)&gt;=1,"",IF(VLOOKUP(P223,登録者リスト!$A$1:$D$43729,4,FALSE)=基本情報!$D$6,P223,"")),"")</f>
        <v/>
      </c>
      <c r="R223" t="str">
        <f t="shared" si="3"/>
        <v/>
      </c>
    </row>
    <row r="224" spans="16:18" x14ac:dyDescent="0.15">
      <c r="P224">
        <v>223</v>
      </c>
      <c r="Q224" t="str">
        <f>IFERROR(IF(COUNTIF(個人情報!$BI$5:$BI$401,"登録番号" &amp; リスト!P224)&gt;=1,"",IF(VLOOKUP(P224,登録者リスト!$A$1:$D$43729,4,FALSE)=基本情報!$D$6,P224,"")),"")</f>
        <v/>
      </c>
      <c r="R224" t="str">
        <f t="shared" si="3"/>
        <v/>
      </c>
    </row>
    <row r="225" spans="16:18" x14ac:dyDescent="0.15">
      <c r="P225">
        <v>224</v>
      </c>
      <c r="Q225" t="str">
        <f>IFERROR(IF(COUNTIF(個人情報!$BI$5:$BI$401,"登録番号" &amp; リスト!P225)&gt;=1,"",IF(VLOOKUP(P225,登録者リスト!$A$1:$D$43729,4,FALSE)=基本情報!$D$6,P225,"")),"")</f>
        <v/>
      </c>
      <c r="R225" t="str">
        <f t="shared" si="3"/>
        <v/>
      </c>
    </row>
    <row r="226" spans="16:18" x14ac:dyDescent="0.15">
      <c r="P226">
        <v>225</v>
      </c>
      <c r="Q226" t="str">
        <f>IFERROR(IF(COUNTIF(個人情報!$BI$5:$BI$401,"登録番号" &amp; リスト!P226)&gt;=1,"",IF(VLOOKUP(P226,登録者リスト!$A$1:$D$43729,4,FALSE)=基本情報!$D$6,P226,"")),"")</f>
        <v/>
      </c>
      <c r="R226" t="str">
        <f t="shared" si="3"/>
        <v/>
      </c>
    </row>
    <row r="227" spans="16:18" x14ac:dyDescent="0.15">
      <c r="P227">
        <v>226</v>
      </c>
      <c r="Q227" t="str">
        <f>IFERROR(IF(COUNTIF(個人情報!$BI$5:$BI$401,"登録番号" &amp; リスト!P227)&gt;=1,"",IF(VLOOKUP(P227,登録者リスト!$A$1:$D$43729,4,FALSE)=基本情報!$D$6,P227,"")),"")</f>
        <v/>
      </c>
      <c r="R227" t="str">
        <f t="shared" si="3"/>
        <v/>
      </c>
    </row>
    <row r="228" spans="16:18" x14ac:dyDescent="0.15">
      <c r="P228">
        <v>227</v>
      </c>
      <c r="Q228" t="str">
        <f>IFERROR(IF(COUNTIF(個人情報!$BI$5:$BI$401,"登録番号" &amp; リスト!P228)&gt;=1,"",IF(VLOOKUP(P228,登録者リスト!$A$1:$D$43729,4,FALSE)=基本情報!$D$6,P228,"")),"")</f>
        <v/>
      </c>
      <c r="R228" t="str">
        <f t="shared" si="3"/>
        <v/>
      </c>
    </row>
    <row r="229" spans="16:18" x14ac:dyDescent="0.15">
      <c r="P229">
        <v>228</v>
      </c>
      <c r="Q229" t="str">
        <f>IFERROR(IF(COUNTIF(個人情報!$BI$5:$BI$401,"登録番号" &amp; リスト!P229)&gt;=1,"",IF(VLOOKUP(P229,登録者リスト!$A$1:$D$43729,4,FALSE)=基本情報!$D$6,P229,"")),"")</f>
        <v/>
      </c>
      <c r="R229" t="str">
        <f t="shared" si="3"/>
        <v/>
      </c>
    </row>
    <row r="230" spans="16:18" x14ac:dyDescent="0.15">
      <c r="P230">
        <v>229</v>
      </c>
      <c r="Q230" t="str">
        <f>IFERROR(IF(COUNTIF(個人情報!$BI$5:$BI$401,"登録番号" &amp; リスト!P230)&gt;=1,"",IF(VLOOKUP(P230,登録者リスト!$A$1:$D$43729,4,FALSE)=基本情報!$D$6,P230,"")),"")</f>
        <v/>
      </c>
      <c r="R230" t="str">
        <f t="shared" si="3"/>
        <v/>
      </c>
    </row>
    <row r="231" spans="16:18" x14ac:dyDescent="0.15">
      <c r="P231">
        <v>230</v>
      </c>
      <c r="Q231" t="str">
        <f>IFERROR(IF(COUNTIF(個人情報!$BI$5:$BI$401,"登録番号" &amp; リスト!P231)&gt;=1,"",IF(VLOOKUP(P231,登録者リスト!$A$1:$D$43729,4,FALSE)=基本情報!$D$6,P231,"")),"")</f>
        <v/>
      </c>
      <c r="R231" t="str">
        <f t="shared" si="3"/>
        <v/>
      </c>
    </row>
    <row r="232" spans="16:18" x14ac:dyDescent="0.15">
      <c r="P232">
        <v>231</v>
      </c>
      <c r="Q232" t="str">
        <f>IFERROR(IF(COUNTIF(個人情報!$BI$5:$BI$401,"登録番号" &amp; リスト!P232)&gt;=1,"",IF(VLOOKUP(P232,登録者リスト!$A$1:$D$43729,4,FALSE)=基本情報!$D$6,P232,"")),"")</f>
        <v/>
      </c>
      <c r="R232" t="str">
        <f t="shared" si="3"/>
        <v/>
      </c>
    </row>
    <row r="233" spans="16:18" x14ac:dyDescent="0.15">
      <c r="P233">
        <v>232</v>
      </c>
      <c r="Q233" t="str">
        <f>IFERROR(IF(COUNTIF(個人情報!$BI$5:$BI$401,"登録番号" &amp; リスト!P233)&gt;=1,"",IF(VLOOKUP(P233,登録者リスト!$A$1:$D$43729,4,FALSE)=基本情報!$D$6,P233,"")),"")</f>
        <v/>
      </c>
      <c r="R233" t="str">
        <f t="shared" si="3"/>
        <v/>
      </c>
    </row>
    <row r="234" spans="16:18" x14ac:dyDescent="0.15">
      <c r="P234">
        <v>233</v>
      </c>
      <c r="Q234" t="str">
        <f>IFERROR(IF(COUNTIF(個人情報!$BI$5:$BI$401,"登録番号" &amp; リスト!P234)&gt;=1,"",IF(VLOOKUP(P234,登録者リスト!$A$1:$D$43729,4,FALSE)=基本情報!$D$6,P234,"")),"")</f>
        <v/>
      </c>
      <c r="R234" t="str">
        <f t="shared" si="3"/>
        <v/>
      </c>
    </row>
    <row r="235" spans="16:18" x14ac:dyDescent="0.15">
      <c r="P235">
        <v>234</v>
      </c>
      <c r="Q235" t="str">
        <f>IFERROR(IF(COUNTIF(個人情報!$BI$5:$BI$401,"登録番号" &amp; リスト!P235)&gt;=1,"",IF(VLOOKUP(P235,登録者リスト!$A$1:$D$43729,4,FALSE)=基本情報!$D$6,P235,"")),"")</f>
        <v/>
      </c>
      <c r="R235" t="str">
        <f t="shared" si="3"/>
        <v/>
      </c>
    </row>
    <row r="236" spans="16:18" x14ac:dyDescent="0.15">
      <c r="P236">
        <v>235</v>
      </c>
      <c r="Q236" t="str">
        <f>IFERROR(IF(COUNTIF(個人情報!$BI$5:$BI$401,"登録番号" &amp; リスト!P236)&gt;=1,"",IF(VLOOKUP(P236,登録者リスト!$A$1:$D$43729,4,FALSE)=基本情報!$D$6,P236,"")),"")</f>
        <v/>
      </c>
      <c r="R236" t="str">
        <f t="shared" si="3"/>
        <v/>
      </c>
    </row>
    <row r="237" spans="16:18" x14ac:dyDescent="0.15">
      <c r="P237">
        <v>236</v>
      </c>
      <c r="Q237" t="str">
        <f>IFERROR(IF(COUNTIF(個人情報!$BI$5:$BI$401,"登録番号" &amp; リスト!P237)&gt;=1,"",IF(VLOOKUP(P237,登録者リスト!$A$1:$D$43729,4,FALSE)=基本情報!$D$6,P237,"")),"")</f>
        <v/>
      </c>
      <c r="R237" t="str">
        <f t="shared" si="3"/>
        <v/>
      </c>
    </row>
    <row r="238" spans="16:18" x14ac:dyDescent="0.15">
      <c r="P238">
        <v>237</v>
      </c>
      <c r="Q238" t="str">
        <f>IFERROR(IF(COUNTIF(個人情報!$BI$5:$BI$401,"登録番号" &amp; リスト!P238)&gt;=1,"",IF(VLOOKUP(P238,登録者リスト!$A$1:$D$43729,4,FALSE)=基本情報!$D$6,P238,"")),"")</f>
        <v/>
      </c>
      <c r="R238" t="str">
        <f t="shared" si="3"/>
        <v/>
      </c>
    </row>
    <row r="239" spans="16:18" x14ac:dyDescent="0.15">
      <c r="P239">
        <v>238</v>
      </c>
      <c r="Q239" t="str">
        <f>IFERROR(IF(COUNTIF(個人情報!$BI$5:$BI$401,"登録番号" &amp; リスト!P239)&gt;=1,"",IF(VLOOKUP(P239,登録者リスト!$A$1:$D$43729,4,FALSE)=基本情報!$D$6,P239,"")),"")</f>
        <v/>
      </c>
      <c r="R239" t="str">
        <f t="shared" si="3"/>
        <v/>
      </c>
    </row>
    <row r="240" spans="16:18" x14ac:dyDescent="0.15">
      <c r="P240">
        <v>239</v>
      </c>
      <c r="Q240" t="str">
        <f>IFERROR(IF(COUNTIF(個人情報!$BI$5:$BI$401,"登録番号" &amp; リスト!P240)&gt;=1,"",IF(VLOOKUP(P240,登録者リスト!$A$1:$D$43729,4,FALSE)=基本情報!$D$6,P240,"")),"")</f>
        <v/>
      </c>
      <c r="R240" t="str">
        <f t="shared" si="3"/>
        <v/>
      </c>
    </row>
    <row r="241" spans="16:18" x14ac:dyDescent="0.15">
      <c r="P241">
        <v>240</v>
      </c>
      <c r="Q241" t="str">
        <f>IFERROR(IF(COUNTIF(個人情報!$BI$5:$BI$401,"登録番号" &amp; リスト!P241)&gt;=1,"",IF(VLOOKUP(P241,登録者リスト!$A$1:$D$43729,4,FALSE)=基本情報!$D$6,P241,"")),"")</f>
        <v/>
      </c>
      <c r="R241" t="str">
        <f t="shared" si="3"/>
        <v/>
      </c>
    </row>
    <row r="242" spans="16:18" x14ac:dyDescent="0.15">
      <c r="P242">
        <v>241</v>
      </c>
      <c r="Q242" t="str">
        <f>IFERROR(IF(COUNTIF(個人情報!$BI$5:$BI$401,"登録番号" &amp; リスト!P242)&gt;=1,"",IF(VLOOKUP(P242,登録者リスト!$A$1:$D$43729,4,FALSE)=基本情報!$D$6,P242,"")),"")</f>
        <v/>
      </c>
      <c r="R242" t="str">
        <f t="shared" si="3"/>
        <v/>
      </c>
    </row>
    <row r="243" spans="16:18" x14ac:dyDescent="0.15">
      <c r="P243">
        <v>242</v>
      </c>
      <c r="Q243" t="str">
        <f>IFERROR(IF(COUNTIF(個人情報!$BI$5:$BI$401,"登録番号" &amp; リスト!P243)&gt;=1,"",IF(VLOOKUP(P243,登録者リスト!$A$1:$D$43729,4,FALSE)=基本情報!$D$6,P243,"")),"")</f>
        <v/>
      </c>
      <c r="R243" t="str">
        <f t="shared" si="3"/>
        <v/>
      </c>
    </row>
    <row r="244" spans="16:18" x14ac:dyDescent="0.15">
      <c r="P244">
        <v>243</v>
      </c>
      <c r="Q244" t="str">
        <f>IFERROR(IF(COUNTIF(個人情報!$BI$5:$BI$401,"登録番号" &amp; リスト!P244)&gt;=1,"",IF(VLOOKUP(P244,登録者リスト!$A$1:$D$43729,4,FALSE)=基本情報!$D$6,P244,"")),"")</f>
        <v/>
      </c>
      <c r="R244" t="str">
        <f t="shared" si="3"/>
        <v/>
      </c>
    </row>
    <row r="245" spans="16:18" x14ac:dyDescent="0.15">
      <c r="P245">
        <v>244</v>
      </c>
      <c r="Q245" t="str">
        <f>IFERROR(IF(COUNTIF(個人情報!$BI$5:$BI$401,"登録番号" &amp; リスト!P245)&gt;=1,"",IF(VLOOKUP(P245,登録者リスト!$A$1:$D$43729,4,FALSE)=基本情報!$D$6,P245,"")),"")</f>
        <v/>
      </c>
      <c r="R245" t="str">
        <f t="shared" si="3"/>
        <v/>
      </c>
    </row>
    <row r="246" spans="16:18" x14ac:dyDescent="0.15">
      <c r="P246">
        <v>245</v>
      </c>
      <c r="Q246" t="str">
        <f>IFERROR(IF(COUNTIF(個人情報!$BI$5:$BI$401,"登録番号" &amp; リスト!P246)&gt;=1,"",IF(VLOOKUP(P246,登録者リスト!$A$1:$D$43729,4,FALSE)=基本情報!$D$6,P246,"")),"")</f>
        <v/>
      </c>
      <c r="R246" t="str">
        <f t="shared" si="3"/>
        <v/>
      </c>
    </row>
    <row r="247" spans="16:18" x14ac:dyDescent="0.15">
      <c r="P247">
        <v>246</v>
      </c>
      <c r="Q247" t="str">
        <f>IFERROR(IF(COUNTIF(個人情報!$BI$5:$BI$401,"登録番号" &amp; リスト!P247)&gt;=1,"",IF(VLOOKUP(P247,登録者リスト!$A$1:$D$43729,4,FALSE)=基本情報!$D$6,P247,"")),"")</f>
        <v/>
      </c>
      <c r="R247" t="str">
        <f t="shared" si="3"/>
        <v/>
      </c>
    </row>
    <row r="248" spans="16:18" x14ac:dyDescent="0.15">
      <c r="P248">
        <v>247</v>
      </c>
      <c r="Q248" t="str">
        <f>IFERROR(IF(COUNTIF(個人情報!$BI$5:$BI$401,"登録番号" &amp; リスト!P248)&gt;=1,"",IF(VLOOKUP(P248,登録者リスト!$A$1:$D$43729,4,FALSE)=基本情報!$D$6,P248,"")),"")</f>
        <v/>
      </c>
      <c r="R248" t="str">
        <f t="shared" si="3"/>
        <v/>
      </c>
    </row>
    <row r="249" spans="16:18" x14ac:dyDescent="0.15">
      <c r="P249">
        <v>248</v>
      </c>
      <c r="Q249" t="str">
        <f>IFERROR(IF(COUNTIF(個人情報!$BI$5:$BI$401,"登録番号" &amp; リスト!P249)&gt;=1,"",IF(VLOOKUP(P249,登録者リスト!$A$1:$D$43729,4,FALSE)=基本情報!$D$6,P249,"")),"")</f>
        <v/>
      </c>
      <c r="R249" t="str">
        <f t="shared" si="3"/>
        <v/>
      </c>
    </row>
    <row r="250" spans="16:18" x14ac:dyDescent="0.15">
      <c r="P250">
        <v>249</v>
      </c>
      <c r="Q250" t="str">
        <f>IFERROR(IF(COUNTIF(個人情報!$BI$5:$BI$401,"登録番号" &amp; リスト!P250)&gt;=1,"",IF(VLOOKUP(P250,登録者リスト!$A$1:$D$43729,4,FALSE)=基本情報!$D$6,P250,"")),"")</f>
        <v/>
      </c>
      <c r="R250" t="str">
        <f t="shared" si="3"/>
        <v/>
      </c>
    </row>
    <row r="251" spans="16:18" x14ac:dyDescent="0.15">
      <c r="P251">
        <v>250</v>
      </c>
      <c r="Q251" t="str">
        <f>IFERROR(IF(COUNTIF(個人情報!$BI$5:$BI$401,"登録番号" &amp; リスト!P251)&gt;=1,"",IF(VLOOKUP(P251,登録者リスト!$A$1:$D$43729,4,FALSE)=基本情報!$D$6,P251,"")),"")</f>
        <v/>
      </c>
      <c r="R251" t="str">
        <f t="shared" si="3"/>
        <v/>
      </c>
    </row>
    <row r="252" spans="16:18" x14ac:dyDescent="0.15">
      <c r="P252">
        <v>251</v>
      </c>
      <c r="Q252" t="str">
        <f>IFERROR(IF(COUNTIF(個人情報!$BI$5:$BI$401,"登録番号" &amp; リスト!P252)&gt;=1,"",IF(VLOOKUP(P252,登録者リスト!$A$1:$D$43729,4,FALSE)=基本情報!$D$6,P252,"")),"")</f>
        <v/>
      </c>
      <c r="R252" t="str">
        <f t="shared" si="3"/>
        <v/>
      </c>
    </row>
    <row r="253" spans="16:18" x14ac:dyDescent="0.15">
      <c r="P253">
        <v>252</v>
      </c>
      <c r="Q253" t="str">
        <f>IFERROR(IF(COUNTIF(個人情報!$BI$5:$BI$401,"登録番号" &amp; リスト!P253)&gt;=1,"",IF(VLOOKUP(P253,登録者リスト!$A$1:$D$43729,4,FALSE)=基本情報!$D$6,P253,"")),"")</f>
        <v/>
      </c>
      <c r="R253" t="str">
        <f t="shared" si="3"/>
        <v/>
      </c>
    </row>
    <row r="254" spans="16:18" x14ac:dyDescent="0.15">
      <c r="P254">
        <v>253</v>
      </c>
      <c r="Q254" t="str">
        <f>IFERROR(IF(COUNTIF(個人情報!$BI$5:$BI$401,"登録番号" &amp; リスト!P254)&gt;=1,"",IF(VLOOKUP(P254,登録者リスト!$A$1:$D$43729,4,FALSE)=基本情報!$D$6,P254,"")),"")</f>
        <v/>
      </c>
      <c r="R254" t="str">
        <f t="shared" si="3"/>
        <v/>
      </c>
    </row>
    <row r="255" spans="16:18" x14ac:dyDescent="0.15">
      <c r="P255">
        <v>254</v>
      </c>
      <c r="Q255" t="str">
        <f>IFERROR(IF(COUNTIF(個人情報!$BI$5:$BI$401,"登録番号" &amp; リスト!P255)&gt;=1,"",IF(VLOOKUP(P255,登録者リスト!$A$1:$D$43729,4,FALSE)=基本情報!$D$6,P255,"")),"")</f>
        <v/>
      </c>
      <c r="R255" t="str">
        <f t="shared" si="3"/>
        <v/>
      </c>
    </row>
    <row r="256" spans="16:18" x14ac:dyDescent="0.15">
      <c r="P256">
        <v>255</v>
      </c>
      <c r="Q256" t="str">
        <f>IFERROR(IF(COUNTIF(個人情報!$BI$5:$BI$401,"登録番号" &amp; リスト!P256)&gt;=1,"",IF(VLOOKUP(P256,登録者リスト!$A$1:$D$43729,4,FALSE)=基本情報!$D$6,P256,"")),"")</f>
        <v/>
      </c>
      <c r="R256" t="str">
        <f t="shared" si="3"/>
        <v/>
      </c>
    </row>
    <row r="257" spans="16:18" x14ac:dyDescent="0.15">
      <c r="P257">
        <v>256</v>
      </c>
      <c r="Q257" t="str">
        <f>IFERROR(IF(COUNTIF(個人情報!$BI$5:$BI$401,"登録番号" &amp; リスト!P257)&gt;=1,"",IF(VLOOKUP(P257,登録者リスト!$A$1:$D$43729,4,FALSE)=基本情報!$D$6,P257,"")),"")</f>
        <v/>
      </c>
      <c r="R257" t="str">
        <f t="shared" si="3"/>
        <v/>
      </c>
    </row>
    <row r="258" spans="16:18" x14ac:dyDescent="0.15">
      <c r="P258">
        <v>257</v>
      </c>
      <c r="Q258" t="str">
        <f>IFERROR(IF(COUNTIF(個人情報!$BI$5:$BI$401,"登録番号" &amp; リスト!P258)&gt;=1,"",IF(VLOOKUP(P258,登録者リスト!$A$1:$D$43729,4,FALSE)=基本情報!$D$6,P258,"")),"")</f>
        <v/>
      </c>
      <c r="R258" t="str">
        <f t="shared" si="3"/>
        <v/>
      </c>
    </row>
    <row r="259" spans="16:18" x14ac:dyDescent="0.15">
      <c r="P259">
        <v>258</v>
      </c>
      <c r="Q259" t="str">
        <f>IFERROR(IF(COUNTIF(個人情報!$BI$5:$BI$401,"登録番号" &amp; リスト!P259)&gt;=1,"",IF(VLOOKUP(P259,登録者リスト!$A$1:$D$43729,4,FALSE)=基本情報!$D$6,P259,"")),"")</f>
        <v/>
      </c>
      <c r="R259" t="str">
        <f t="shared" ref="R259:R322" si="4">IFERROR(SMALL($Q$2:$Q$13001,P259),"")</f>
        <v/>
      </c>
    </row>
    <row r="260" spans="16:18" x14ac:dyDescent="0.15">
      <c r="P260">
        <v>259</v>
      </c>
      <c r="Q260" t="str">
        <f>IFERROR(IF(COUNTIF(個人情報!$BI$5:$BI$401,"登録番号" &amp; リスト!P260)&gt;=1,"",IF(VLOOKUP(P260,登録者リスト!$A$1:$D$43729,4,FALSE)=基本情報!$D$6,P260,"")),"")</f>
        <v/>
      </c>
      <c r="R260" t="str">
        <f t="shared" si="4"/>
        <v/>
      </c>
    </row>
    <row r="261" spans="16:18" x14ac:dyDescent="0.15">
      <c r="P261">
        <v>260</v>
      </c>
      <c r="Q261" t="str">
        <f>IFERROR(IF(COUNTIF(個人情報!$BI$5:$BI$401,"登録番号" &amp; リスト!P261)&gt;=1,"",IF(VLOOKUP(P261,登録者リスト!$A$1:$D$43729,4,FALSE)=基本情報!$D$6,P261,"")),"")</f>
        <v/>
      </c>
      <c r="R261" t="str">
        <f t="shared" si="4"/>
        <v/>
      </c>
    </row>
    <row r="262" spans="16:18" x14ac:dyDescent="0.15">
      <c r="P262">
        <v>261</v>
      </c>
      <c r="Q262" t="str">
        <f>IFERROR(IF(COUNTIF(個人情報!$BI$5:$BI$401,"登録番号" &amp; リスト!P262)&gt;=1,"",IF(VLOOKUP(P262,登録者リスト!$A$1:$D$43729,4,FALSE)=基本情報!$D$6,P262,"")),"")</f>
        <v/>
      </c>
      <c r="R262" t="str">
        <f t="shared" si="4"/>
        <v/>
      </c>
    </row>
    <row r="263" spans="16:18" x14ac:dyDescent="0.15">
      <c r="P263">
        <v>262</v>
      </c>
      <c r="Q263" t="str">
        <f>IFERROR(IF(COUNTIF(個人情報!$BI$5:$BI$401,"登録番号" &amp; リスト!P263)&gt;=1,"",IF(VLOOKUP(P263,登録者リスト!$A$1:$D$43729,4,FALSE)=基本情報!$D$6,P263,"")),"")</f>
        <v/>
      </c>
      <c r="R263" t="str">
        <f t="shared" si="4"/>
        <v/>
      </c>
    </row>
    <row r="264" spans="16:18" x14ac:dyDescent="0.15">
      <c r="P264">
        <v>263</v>
      </c>
      <c r="Q264" t="str">
        <f>IFERROR(IF(COUNTIF(個人情報!$BI$5:$BI$401,"登録番号" &amp; リスト!P264)&gt;=1,"",IF(VLOOKUP(P264,登録者リスト!$A$1:$D$43729,4,FALSE)=基本情報!$D$6,P264,"")),"")</f>
        <v/>
      </c>
      <c r="R264" t="str">
        <f t="shared" si="4"/>
        <v/>
      </c>
    </row>
    <row r="265" spans="16:18" x14ac:dyDescent="0.15">
      <c r="P265">
        <v>264</v>
      </c>
      <c r="Q265" t="str">
        <f>IFERROR(IF(COUNTIF(個人情報!$BI$5:$BI$401,"登録番号" &amp; リスト!P265)&gt;=1,"",IF(VLOOKUP(P265,登録者リスト!$A$1:$D$43729,4,FALSE)=基本情報!$D$6,P265,"")),"")</f>
        <v/>
      </c>
      <c r="R265" t="str">
        <f t="shared" si="4"/>
        <v/>
      </c>
    </row>
    <row r="266" spans="16:18" x14ac:dyDescent="0.15">
      <c r="P266">
        <v>265</v>
      </c>
      <c r="Q266" t="str">
        <f>IFERROR(IF(COUNTIF(個人情報!$BI$5:$BI$401,"登録番号" &amp; リスト!P266)&gt;=1,"",IF(VLOOKUP(P266,登録者リスト!$A$1:$D$43729,4,FALSE)=基本情報!$D$6,P266,"")),"")</f>
        <v/>
      </c>
      <c r="R266" t="str">
        <f t="shared" si="4"/>
        <v/>
      </c>
    </row>
    <row r="267" spans="16:18" x14ac:dyDescent="0.15">
      <c r="P267">
        <v>266</v>
      </c>
      <c r="Q267" t="str">
        <f>IFERROR(IF(COUNTIF(個人情報!$BI$5:$BI$401,"登録番号" &amp; リスト!P267)&gt;=1,"",IF(VLOOKUP(P267,登録者リスト!$A$1:$D$43729,4,FALSE)=基本情報!$D$6,P267,"")),"")</f>
        <v/>
      </c>
      <c r="R267" t="str">
        <f t="shared" si="4"/>
        <v/>
      </c>
    </row>
    <row r="268" spans="16:18" x14ac:dyDescent="0.15">
      <c r="P268">
        <v>267</v>
      </c>
      <c r="Q268" t="str">
        <f>IFERROR(IF(COUNTIF(個人情報!$BI$5:$BI$401,"登録番号" &amp; リスト!P268)&gt;=1,"",IF(VLOOKUP(P268,登録者リスト!$A$1:$D$43729,4,FALSE)=基本情報!$D$6,P268,"")),"")</f>
        <v/>
      </c>
      <c r="R268" t="str">
        <f t="shared" si="4"/>
        <v/>
      </c>
    </row>
    <row r="269" spans="16:18" x14ac:dyDescent="0.15">
      <c r="P269">
        <v>268</v>
      </c>
      <c r="Q269" t="str">
        <f>IFERROR(IF(COUNTIF(個人情報!$BI$5:$BI$401,"登録番号" &amp; リスト!P269)&gt;=1,"",IF(VLOOKUP(P269,登録者リスト!$A$1:$D$43729,4,FALSE)=基本情報!$D$6,P269,"")),"")</f>
        <v/>
      </c>
      <c r="R269" t="str">
        <f t="shared" si="4"/>
        <v/>
      </c>
    </row>
    <row r="270" spans="16:18" x14ac:dyDescent="0.15">
      <c r="P270">
        <v>269</v>
      </c>
      <c r="Q270" t="str">
        <f>IFERROR(IF(COUNTIF(個人情報!$BI$5:$BI$401,"登録番号" &amp; リスト!P270)&gt;=1,"",IF(VLOOKUP(P270,登録者リスト!$A$1:$D$43729,4,FALSE)=基本情報!$D$6,P270,"")),"")</f>
        <v/>
      </c>
      <c r="R270" t="str">
        <f t="shared" si="4"/>
        <v/>
      </c>
    </row>
    <row r="271" spans="16:18" x14ac:dyDescent="0.15">
      <c r="P271">
        <v>270</v>
      </c>
      <c r="Q271" t="str">
        <f>IFERROR(IF(COUNTIF(個人情報!$BI$5:$BI$401,"登録番号" &amp; リスト!P271)&gt;=1,"",IF(VLOOKUP(P271,登録者リスト!$A$1:$D$43729,4,FALSE)=基本情報!$D$6,P271,"")),"")</f>
        <v/>
      </c>
      <c r="R271" t="str">
        <f t="shared" si="4"/>
        <v/>
      </c>
    </row>
    <row r="272" spans="16:18" x14ac:dyDescent="0.15">
      <c r="P272">
        <v>271</v>
      </c>
      <c r="Q272" t="str">
        <f>IFERROR(IF(COUNTIF(個人情報!$BI$5:$BI$401,"登録番号" &amp; リスト!P272)&gt;=1,"",IF(VLOOKUP(P272,登録者リスト!$A$1:$D$43729,4,FALSE)=基本情報!$D$6,P272,"")),"")</f>
        <v/>
      </c>
      <c r="R272" t="str">
        <f t="shared" si="4"/>
        <v/>
      </c>
    </row>
    <row r="273" spans="16:18" x14ac:dyDescent="0.15">
      <c r="P273">
        <v>272</v>
      </c>
      <c r="Q273" t="str">
        <f>IFERROR(IF(COUNTIF(個人情報!$BI$5:$BI$401,"登録番号" &amp; リスト!P273)&gt;=1,"",IF(VLOOKUP(P273,登録者リスト!$A$1:$D$43729,4,FALSE)=基本情報!$D$6,P273,"")),"")</f>
        <v/>
      </c>
      <c r="R273" t="str">
        <f t="shared" si="4"/>
        <v/>
      </c>
    </row>
    <row r="274" spans="16:18" x14ac:dyDescent="0.15">
      <c r="P274">
        <v>273</v>
      </c>
      <c r="Q274" t="str">
        <f>IFERROR(IF(COUNTIF(個人情報!$BI$5:$BI$401,"登録番号" &amp; リスト!P274)&gt;=1,"",IF(VLOOKUP(P274,登録者リスト!$A$1:$D$43729,4,FALSE)=基本情報!$D$6,P274,"")),"")</f>
        <v/>
      </c>
      <c r="R274" t="str">
        <f t="shared" si="4"/>
        <v/>
      </c>
    </row>
    <row r="275" spans="16:18" x14ac:dyDescent="0.15">
      <c r="P275">
        <v>274</v>
      </c>
      <c r="Q275" t="str">
        <f>IFERROR(IF(COUNTIF(個人情報!$BI$5:$BI$401,"登録番号" &amp; リスト!P275)&gt;=1,"",IF(VLOOKUP(P275,登録者リスト!$A$1:$D$43729,4,FALSE)=基本情報!$D$6,P275,"")),"")</f>
        <v/>
      </c>
      <c r="R275" t="str">
        <f t="shared" si="4"/>
        <v/>
      </c>
    </row>
    <row r="276" spans="16:18" x14ac:dyDescent="0.15">
      <c r="P276">
        <v>275</v>
      </c>
      <c r="Q276" t="str">
        <f>IFERROR(IF(COUNTIF(個人情報!$BI$5:$BI$401,"登録番号" &amp; リスト!P276)&gt;=1,"",IF(VLOOKUP(P276,登録者リスト!$A$1:$D$43729,4,FALSE)=基本情報!$D$6,P276,"")),"")</f>
        <v/>
      </c>
      <c r="R276" t="str">
        <f t="shared" si="4"/>
        <v/>
      </c>
    </row>
    <row r="277" spans="16:18" x14ac:dyDescent="0.15">
      <c r="P277">
        <v>276</v>
      </c>
      <c r="Q277" t="str">
        <f>IFERROR(IF(COUNTIF(個人情報!$BI$5:$BI$401,"登録番号" &amp; リスト!P277)&gt;=1,"",IF(VLOOKUP(P277,登録者リスト!$A$1:$D$43729,4,FALSE)=基本情報!$D$6,P277,"")),"")</f>
        <v/>
      </c>
      <c r="R277" t="str">
        <f t="shared" si="4"/>
        <v/>
      </c>
    </row>
    <row r="278" spans="16:18" x14ac:dyDescent="0.15">
      <c r="P278">
        <v>277</v>
      </c>
      <c r="Q278" t="str">
        <f>IFERROR(IF(COUNTIF(個人情報!$BI$5:$BI$401,"登録番号" &amp; リスト!P278)&gt;=1,"",IF(VLOOKUP(P278,登録者リスト!$A$1:$D$43729,4,FALSE)=基本情報!$D$6,P278,"")),"")</f>
        <v/>
      </c>
      <c r="R278" t="str">
        <f t="shared" si="4"/>
        <v/>
      </c>
    </row>
    <row r="279" spans="16:18" x14ac:dyDescent="0.15">
      <c r="P279">
        <v>278</v>
      </c>
      <c r="Q279" t="str">
        <f>IFERROR(IF(COUNTIF(個人情報!$BI$5:$BI$401,"登録番号" &amp; リスト!P279)&gt;=1,"",IF(VLOOKUP(P279,登録者リスト!$A$1:$D$43729,4,FALSE)=基本情報!$D$6,P279,"")),"")</f>
        <v/>
      </c>
      <c r="R279" t="str">
        <f t="shared" si="4"/>
        <v/>
      </c>
    </row>
    <row r="280" spans="16:18" x14ac:dyDescent="0.15">
      <c r="P280">
        <v>279</v>
      </c>
      <c r="Q280" t="str">
        <f>IFERROR(IF(COUNTIF(個人情報!$BI$5:$BI$401,"登録番号" &amp; リスト!P280)&gt;=1,"",IF(VLOOKUP(P280,登録者リスト!$A$1:$D$43729,4,FALSE)=基本情報!$D$6,P280,"")),"")</f>
        <v/>
      </c>
      <c r="R280" t="str">
        <f t="shared" si="4"/>
        <v/>
      </c>
    </row>
    <row r="281" spans="16:18" x14ac:dyDescent="0.15">
      <c r="P281">
        <v>280</v>
      </c>
      <c r="Q281" t="str">
        <f>IFERROR(IF(COUNTIF(個人情報!$BI$5:$BI$401,"登録番号" &amp; リスト!P281)&gt;=1,"",IF(VLOOKUP(P281,登録者リスト!$A$1:$D$43729,4,FALSE)=基本情報!$D$6,P281,"")),"")</f>
        <v/>
      </c>
      <c r="R281" t="str">
        <f t="shared" si="4"/>
        <v/>
      </c>
    </row>
    <row r="282" spans="16:18" x14ac:dyDescent="0.15">
      <c r="P282">
        <v>281</v>
      </c>
      <c r="Q282" t="str">
        <f>IFERROR(IF(COUNTIF(個人情報!$BI$5:$BI$401,"登録番号" &amp; リスト!P282)&gt;=1,"",IF(VLOOKUP(P282,登録者リスト!$A$1:$D$43729,4,FALSE)=基本情報!$D$6,P282,"")),"")</f>
        <v/>
      </c>
      <c r="R282" t="str">
        <f t="shared" si="4"/>
        <v/>
      </c>
    </row>
    <row r="283" spans="16:18" x14ac:dyDescent="0.15">
      <c r="P283">
        <v>282</v>
      </c>
      <c r="Q283" t="str">
        <f>IFERROR(IF(COUNTIF(個人情報!$BI$5:$BI$401,"登録番号" &amp; リスト!P283)&gt;=1,"",IF(VLOOKUP(P283,登録者リスト!$A$1:$D$43729,4,FALSE)=基本情報!$D$6,P283,"")),"")</f>
        <v/>
      </c>
      <c r="R283" t="str">
        <f t="shared" si="4"/>
        <v/>
      </c>
    </row>
    <row r="284" spans="16:18" x14ac:dyDescent="0.15">
      <c r="P284">
        <v>283</v>
      </c>
      <c r="Q284" t="str">
        <f>IFERROR(IF(COUNTIF(個人情報!$BI$5:$BI$401,"登録番号" &amp; リスト!P284)&gt;=1,"",IF(VLOOKUP(P284,登録者リスト!$A$1:$D$43729,4,FALSE)=基本情報!$D$6,P284,"")),"")</f>
        <v/>
      </c>
      <c r="R284" t="str">
        <f t="shared" si="4"/>
        <v/>
      </c>
    </row>
    <row r="285" spans="16:18" x14ac:dyDescent="0.15">
      <c r="P285">
        <v>284</v>
      </c>
      <c r="Q285" t="str">
        <f>IFERROR(IF(COUNTIF(個人情報!$BI$5:$BI$401,"登録番号" &amp; リスト!P285)&gt;=1,"",IF(VLOOKUP(P285,登録者リスト!$A$1:$D$43729,4,FALSE)=基本情報!$D$6,P285,"")),"")</f>
        <v/>
      </c>
      <c r="R285" t="str">
        <f t="shared" si="4"/>
        <v/>
      </c>
    </row>
    <row r="286" spans="16:18" x14ac:dyDescent="0.15">
      <c r="P286">
        <v>285</v>
      </c>
      <c r="Q286" t="str">
        <f>IFERROR(IF(COUNTIF(個人情報!$BI$5:$BI$401,"登録番号" &amp; リスト!P286)&gt;=1,"",IF(VLOOKUP(P286,登録者リスト!$A$1:$D$43729,4,FALSE)=基本情報!$D$6,P286,"")),"")</f>
        <v/>
      </c>
      <c r="R286" t="str">
        <f t="shared" si="4"/>
        <v/>
      </c>
    </row>
    <row r="287" spans="16:18" x14ac:dyDescent="0.15">
      <c r="P287">
        <v>286</v>
      </c>
      <c r="Q287" t="str">
        <f>IFERROR(IF(COUNTIF(個人情報!$BI$5:$BI$401,"登録番号" &amp; リスト!P287)&gt;=1,"",IF(VLOOKUP(P287,登録者リスト!$A$1:$D$43729,4,FALSE)=基本情報!$D$6,P287,"")),"")</f>
        <v/>
      </c>
      <c r="R287" t="str">
        <f t="shared" si="4"/>
        <v/>
      </c>
    </row>
    <row r="288" spans="16:18" x14ac:dyDescent="0.15">
      <c r="P288">
        <v>287</v>
      </c>
      <c r="Q288" t="str">
        <f>IFERROR(IF(COUNTIF(個人情報!$BI$5:$BI$401,"登録番号" &amp; リスト!P288)&gt;=1,"",IF(VLOOKUP(P288,登録者リスト!$A$1:$D$43729,4,FALSE)=基本情報!$D$6,P288,"")),"")</f>
        <v/>
      </c>
      <c r="R288" t="str">
        <f t="shared" si="4"/>
        <v/>
      </c>
    </row>
    <row r="289" spans="16:18" x14ac:dyDescent="0.15">
      <c r="P289">
        <v>288</v>
      </c>
      <c r="Q289" t="str">
        <f>IFERROR(IF(COUNTIF(個人情報!$BI$5:$BI$401,"登録番号" &amp; リスト!P289)&gt;=1,"",IF(VLOOKUP(P289,登録者リスト!$A$1:$D$43729,4,FALSE)=基本情報!$D$6,P289,"")),"")</f>
        <v/>
      </c>
      <c r="R289" t="str">
        <f t="shared" si="4"/>
        <v/>
      </c>
    </row>
    <row r="290" spans="16:18" x14ac:dyDescent="0.15">
      <c r="P290">
        <v>289</v>
      </c>
      <c r="Q290" t="str">
        <f>IFERROR(IF(COUNTIF(個人情報!$BI$5:$BI$401,"登録番号" &amp; リスト!P290)&gt;=1,"",IF(VLOOKUP(P290,登録者リスト!$A$1:$D$43729,4,FALSE)=基本情報!$D$6,P290,"")),"")</f>
        <v/>
      </c>
      <c r="R290" t="str">
        <f t="shared" si="4"/>
        <v/>
      </c>
    </row>
    <row r="291" spans="16:18" x14ac:dyDescent="0.15">
      <c r="P291">
        <v>290</v>
      </c>
      <c r="Q291" t="str">
        <f>IFERROR(IF(COUNTIF(個人情報!$BI$5:$BI$401,"登録番号" &amp; リスト!P291)&gt;=1,"",IF(VLOOKUP(P291,登録者リスト!$A$1:$D$43729,4,FALSE)=基本情報!$D$6,P291,"")),"")</f>
        <v/>
      </c>
      <c r="R291" t="str">
        <f t="shared" si="4"/>
        <v/>
      </c>
    </row>
    <row r="292" spans="16:18" x14ac:dyDescent="0.15">
      <c r="P292">
        <v>291</v>
      </c>
      <c r="Q292" t="str">
        <f>IFERROR(IF(COUNTIF(個人情報!$BI$5:$BI$401,"登録番号" &amp; リスト!P292)&gt;=1,"",IF(VLOOKUP(P292,登録者リスト!$A$1:$D$43729,4,FALSE)=基本情報!$D$6,P292,"")),"")</f>
        <v/>
      </c>
      <c r="R292" t="str">
        <f t="shared" si="4"/>
        <v/>
      </c>
    </row>
    <row r="293" spans="16:18" x14ac:dyDescent="0.15">
      <c r="P293">
        <v>292</v>
      </c>
      <c r="Q293" t="str">
        <f>IFERROR(IF(COUNTIF(個人情報!$BI$5:$BI$401,"登録番号" &amp; リスト!P293)&gt;=1,"",IF(VLOOKUP(P293,登録者リスト!$A$1:$D$43729,4,FALSE)=基本情報!$D$6,P293,"")),"")</f>
        <v/>
      </c>
      <c r="R293" t="str">
        <f t="shared" si="4"/>
        <v/>
      </c>
    </row>
    <row r="294" spans="16:18" x14ac:dyDescent="0.15">
      <c r="P294">
        <v>293</v>
      </c>
      <c r="Q294" t="str">
        <f>IFERROR(IF(COUNTIF(個人情報!$BI$5:$BI$401,"登録番号" &amp; リスト!P294)&gt;=1,"",IF(VLOOKUP(P294,登録者リスト!$A$1:$D$43729,4,FALSE)=基本情報!$D$6,P294,"")),"")</f>
        <v/>
      </c>
      <c r="R294" t="str">
        <f t="shared" si="4"/>
        <v/>
      </c>
    </row>
    <row r="295" spans="16:18" x14ac:dyDescent="0.15">
      <c r="P295">
        <v>294</v>
      </c>
      <c r="Q295" t="str">
        <f>IFERROR(IF(COUNTIF(個人情報!$BI$5:$BI$401,"登録番号" &amp; リスト!P295)&gt;=1,"",IF(VLOOKUP(P295,登録者リスト!$A$1:$D$43729,4,FALSE)=基本情報!$D$6,P295,"")),"")</f>
        <v/>
      </c>
      <c r="R295" t="str">
        <f t="shared" si="4"/>
        <v/>
      </c>
    </row>
    <row r="296" spans="16:18" x14ac:dyDescent="0.15">
      <c r="P296">
        <v>295</v>
      </c>
      <c r="Q296" t="str">
        <f>IFERROR(IF(COUNTIF(個人情報!$BI$5:$BI$401,"登録番号" &amp; リスト!P296)&gt;=1,"",IF(VLOOKUP(P296,登録者リスト!$A$1:$D$43729,4,FALSE)=基本情報!$D$6,P296,"")),"")</f>
        <v/>
      </c>
      <c r="R296" t="str">
        <f t="shared" si="4"/>
        <v/>
      </c>
    </row>
    <row r="297" spans="16:18" x14ac:dyDescent="0.15">
      <c r="P297">
        <v>296</v>
      </c>
      <c r="Q297" t="str">
        <f>IFERROR(IF(COUNTIF(個人情報!$BI$5:$BI$401,"登録番号" &amp; リスト!P297)&gt;=1,"",IF(VLOOKUP(P297,登録者リスト!$A$1:$D$43729,4,FALSE)=基本情報!$D$6,P297,"")),"")</f>
        <v/>
      </c>
      <c r="R297" t="str">
        <f t="shared" si="4"/>
        <v/>
      </c>
    </row>
    <row r="298" spans="16:18" x14ac:dyDescent="0.15">
      <c r="P298">
        <v>297</v>
      </c>
      <c r="Q298" t="str">
        <f>IFERROR(IF(COUNTIF(個人情報!$BI$5:$BI$401,"登録番号" &amp; リスト!P298)&gt;=1,"",IF(VLOOKUP(P298,登録者リスト!$A$1:$D$43729,4,FALSE)=基本情報!$D$6,P298,"")),"")</f>
        <v/>
      </c>
      <c r="R298" t="str">
        <f t="shared" si="4"/>
        <v/>
      </c>
    </row>
    <row r="299" spans="16:18" x14ac:dyDescent="0.15">
      <c r="P299">
        <v>298</v>
      </c>
      <c r="Q299" t="str">
        <f>IFERROR(IF(COUNTIF(個人情報!$BI$5:$BI$401,"登録番号" &amp; リスト!P299)&gt;=1,"",IF(VLOOKUP(P299,登録者リスト!$A$1:$D$43729,4,FALSE)=基本情報!$D$6,P299,"")),"")</f>
        <v/>
      </c>
      <c r="R299" t="str">
        <f t="shared" si="4"/>
        <v/>
      </c>
    </row>
    <row r="300" spans="16:18" x14ac:dyDescent="0.15">
      <c r="P300">
        <v>299</v>
      </c>
      <c r="Q300" t="str">
        <f>IFERROR(IF(COUNTIF(個人情報!$BI$5:$BI$401,"登録番号" &amp; リスト!P300)&gt;=1,"",IF(VLOOKUP(P300,登録者リスト!$A$1:$D$43729,4,FALSE)=基本情報!$D$6,P300,"")),"")</f>
        <v/>
      </c>
      <c r="R300" t="str">
        <f t="shared" si="4"/>
        <v/>
      </c>
    </row>
    <row r="301" spans="16:18" x14ac:dyDescent="0.15">
      <c r="P301">
        <v>300</v>
      </c>
      <c r="Q301" t="str">
        <f>IFERROR(IF(COUNTIF(個人情報!$BI$5:$BI$401,"登録番号" &amp; リスト!P301)&gt;=1,"",IF(VLOOKUP(P301,登録者リスト!$A$1:$D$43729,4,FALSE)=基本情報!$D$6,P301,"")),"")</f>
        <v/>
      </c>
      <c r="R301" t="str">
        <f t="shared" si="4"/>
        <v/>
      </c>
    </row>
    <row r="302" spans="16:18" x14ac:dyDescent="0.15">
      <c r="P302">
        <v>301</v>
      </c>
      <c r="Q302" t="str">
        <f>IFERROR(IF(COUNTIF(個人情報!$BI$5:$BI$401,"登録番号" &amp; リスト!P302)&gt;=1,"",IF(VLOOKUP(P302,登録者リスト!$A$1:$D$43729,4,FALSE)=基本情報!$D$6,P302,"")),"")</f>
        <v/>
      </c>
      <c r="R302" t="str">
        <f t="shared" si="4"/>
        <v/>
      </c>
    </row>
    <row r="303" spans="16:18" x14ac:dyDescent="0.15">
      <c r="P303">
        <v>302</v>
      </c>
      <c r="Q303" t="str">
        <f>IFERROR(IF(COUNTIF(個人情報!$BI$5:$BI$401,"登録番号" &amp; リスト!P303)&gt;=1,"",IF(VLOOKUP(P303,登録者リスト!$A$1:$D$43729,4,FALSE)=基本情報!$D$6,P303,"")),"")</f>
        <v/>
      </c>
      <c r="R303" t="str">
        <f t="shared" si="4"/>
        <v/>
      </c>
    </row>
    <row r="304" spans="16:18" x14ac:dyDescent="0.15">
      <c r="P304">
        <v>303</v>
      </c>
      <c r="Q304" t="str">
        <f>IFERROR(IF(COUNTIF(個人情報!$BI$5:$BI$401,"登録番号" &amp; リスト!P304)&gt;=1,"",IF(VLOOKUP(P304,登録者リスト!$A$1:$D$43729,4,FALSE)=基本情報!$D$6,P304,"")),"")</f>
        <v/>
      </c>
      <c r="R304" t="str">
        <f t="shared" si="4"/>
        <v/>
      </c>
    </row>
    <row r="305" spans="16:18" x14ac:dyDescent="0.15">
      <c r="P305">
        <v>304</v>
      </c>
      <c r="Q305" t="str">
        <f>IFERROR(IF(COUNTIF(個人情報!$BI$5:$BI$401,"登録番号" &amp; リスト!P305)&gt;=1,"",IF(VLOOKUP(P305,登録者リスト!$A$1:$D$43729,4,FALSE)=基本情報!$D$6,P305,"")),"")</f>
        <v/>
      </c>
      <c r="R305" t="str">
        <f t="shared" si="4"/>
        <v/>
      </c>
    </row>
    <row r="306" spans="16:18" x14ac:dyDescent="0.15">
      <c r="P306">
        <v>305</v>
      </c>
      <c r="Q306" t="str">
        <f>IFERROR(IF(COUNTIF(個人情報!$BI$5:$BI$401,"登録番号" &amp; リスト!P306)&gt;=1,"",IF(VLOOKUP(P306,登録者リスト!$A$1:$D$43729,4,FALSE)=基本情報!$D$6,P306,"")),"")</f>
        <v/>
      </c>
      <c r="R306" t="str">
        <f t="shared" si="4"/>
        <v/>
      </c>
    </row>
    <row r="307" spans="16:18" x14ac:dyDescent="0.15">
      <c r="P307">
        <v>306</v>
      </c>
      <c r="Q307" t="str">
        <f>IFERROR(IF(COUNTIF(個人情報!$BI$5:$BI$401,"登録番号" &amp; リスト!P307)&gt;=1,"",IF(VLOOKUP(P307,登録者リスト!$A$1:$D$43729,4,FALSE)=基本情報!$D$6,P307,"")),"")</f>
        <v/>
      </c>
      <c r="R307" t="str">
        <f t="shared" si="4"/>
        <v/>
      </c>
    </row>
    <row r="308" spans="16:18" x14ac:dyDescent="0.15">
      <c r="P308">
        <v>307</v>
      </c>
      <c r="Q308" t="str">
        <f>IFERROR(IF(COUNTIF(個人情報!$BI$5:$BI$401,"登録番号" &amp; リスト!P308)&gt;=1,"",IF(VLOOKUP(P308,登録者リスト!$A$1:$D$43729,4,FALSE)=基本情報!$D$6,P308,"")),"")</f>
        <v/>
      </c>
      <c r="R308" t="str">
        <f t="shared" si="4"/>
        <v/>
      </c>
    </row>
    <row r="309" spans="16:18" x14ac:dyDescent="0.15">
      <c r="P309">
        <v>308</v>
      </c>
      <c r="Q309" t="str">
        <f>IFERROR(IF(COUNTIF(個人情報!$BI$5:$BI$401,"登録番号" &amp; リスト!P309)&gt;=1,"",IF(VLOOKUP(P309,登録者リスト!$A$1:$D$43729,4,FALSE)=基本情報!$D$6,P309,"")),"")</f>
        <v/>
      </c>
      <c r="R309" t="str">
        <f t="shared" si="4"/>
        <v/>
      </c>
    </row>
    <row r="310" spans="16:18" x14ac:dyDescent="0.15">
      <c r="P310">
        <v>309</v>
      </c>
      <c r="Q310" t="str">
        <f>IFERROR(IF(COUNTIF(個人情報!$BI$5:$BI$401,"登録番号" &amp; リスト!P310)&gt;=1,"",IF(VLOOKUP(P310,登録者リスト!$A$1:$D$43729,4,FALSE)=基本情報!$D$6,P310,"")),"")</f>
        <v/>
      </c>
      <c r="R310" t="str">
        <f t="shared" si="4"/>
        <v/>
      </c>
    </row>
    <row r="311" spans="16:18" x14ac:dyDescent="0.15">
      <c r="P311">
        <v>310</v>
      </c>
      <c r="Q311" t="str">
        <f>IFERROR(IF(COUNTIF(個人情報!$BI$5:$BI$401,"登録番号" &amp; リスト!P311)&gt;=1,"",IF(VLOOKUP(P311,登録者リスト!$A$1:$D$43729,4,FALSE)=基本情報!$D$6,P311,"")),"")</f>
        <v/>
      </c>
      <c r="R311" t="str">
        <f t="shared" si="4"/>
        <v/>
      </c>
    </row>
    <row r="312" spans="16:18" x14ac:dyDescent="0.15">
      <c r="P312">
        <v>311</v>
      </c>
      <c r="Q312" t="str">
        <f>IFERROR(IF(COUNTIF(個人情報!$BI$5:$BI$401,"登録番号" &amp; リスト!P312)&gt;=1,"",IF(VLOOKUP(P312,登録者リスト!$A$1:$D$43729,4,FALSE)=基本情報!$D$6,P312,"")),"")</f>
        <v/>
      </c>
      <c r="R312" t="str">
        <f t="shared" si="4"/>
        <v/>
      </c>
    </row>
    <row r="313" spans="16:18" x14ac:dyDescent="0.15">
      <c r="P313">
        <v>312</v>
      </c>
      <c r="Q313" t="str">
        <f>IFERROR(IF(COUNTIF(個人情報!$BI$5:$BI$401,"登録番号" &amp; リスト!P313)&gt;=1,"",IF(VLOOKUP(P313,登録者リスト!$A$1:$D$43729,4,FALSE)=基本情報!$D$6,P313,"")),"")</f>
        <v/>
      </c>
      <c r="R313" t="str">
        <f t="shared" si="4"/>
        <v/>
      </c>
    </row>
    <row r="314" spans="16:18" x14ac:dyDescent="0.15">
      <c r="P314">
        <v>313</v>
      </c>
      <c r="Q314" t="str">
        <f>IFERROR(IF(COUNTIF(個人情報!$BI$5:$BI$401,"登録番号" &amp; リスト!P314)&gt;=1,"",IF(VLOOKUP(P314,登録者リスト!$A$1:$D$43729,4,FALSE)=基本情報!$D$6,P314,"")),"")</f>
        <v/>
      </c>
      <c r="R314" t="str">
        <f t="shared" si="4"/>
        <v/>
      </c>
    </row>
    <row r="315" spans="16:18" x14ac:dyDescent="0.15">
      <c r="P315">
        <v>314</v>
      </c>
      <c r="Q315" t="str">
        <f>IFERROR(IF(COUNTIF(個人情報!$BI$5:$BI$401,"登録番号" &amp; リスト!P315)&gt;=1,"",IF(VLOOKUP(P315,登録者リスト!$A$1:$D$43729,4,FALSE)=基本情報!$D$6,P315,"")),"")</f>
        <v/>
      </c>
      <c r="R315" t="str">
        <f t="shared" si="4"/>
        <v/>
      </c>
    </row>
    <row r="316" spans="16:18" x14ac:dyDescent="0.15">
      <c r="P316">
        <v>315</v>
      </c>
      <c r="Q316" t="str">
        <f>IFERROR(IF(COUNTIF(個人情報!$BI$5:$BI$401,"登録番号" &amp; リスト!P316)&gt;=1,"",IF(VLOOKUP(P316,登録者リスト!$A$1:$D$43729,4,FALSE)=基本情報!$D$6,P316,"")),"")</f>
        <v/>
      </c>
      <c r="R316" t="str">
        <f t="shared" si="4"/>
        <v/>
      </c>
    </row>
    <row r="317" spans="16:18" x14ac:dyDescent="0.15">
      <c r="P317">
        <v>316</v>
      </c>
      <c r="Q317" t="str">
        <f>IFERROR(IF(COUNTIF(個人情報!$BI$5:$BI$401,"登録番号" &amp; リスト!P317)&gt;=1,"",IF(VLOOKUP(P317,登録者リスト!$A$1:$D$43729,4,FALSE)=基本情報!$D$6,P317,"")),"")</f>
        <v/>
      </c>
      <c r="R317" t="str">
        <f t="shared" si="4"/>
        <v/>
      </c>
    </row>
    <row r="318" spans="16:18" x14ac:dyDescent="0.15">
      <c r="P318">
        <v>317</v>
      </c>
      <c r="Q318" t="str">
        <f>IFERROR(IF(COUNTIF(個人情報!$BI$5:$BI$401,"登録番号" &amp; リスト!P318)&gt;=1,"",IF(VLOOKUP(P318,登録者リスト!$A$1:$D$43729,4,FALSE)=基本情報!$D$6,P318,"")),"")</f>
        <v/>
      </c>
      <c r="R318" t="str">
        <f t="shared" si="4"/>
        <v/>
      </c>
    </row>
    <row r="319" spans="16:18" x14ac:dyDescent="0.15">
      <c r="P319">
        <v>318</v>
      </c>
      <c r="Q319" t="str">
        <f>IFERROR(IF(COUNTIF(個人情報!$BI$5:$BI$401,"登録番号" &amp; リスト!P319)&gt;=1,"",IF(VLOOKUP(P319,登録者リスト!$A$1:$D$43729,4,FALSE)=基本情報!$D$6,P319,"")),"")</f>
        <v/>
      </c>
      <c r="R319" t="str">
        <f t="shared" si="4"/>
        <v/>
      </c>
    </row>
    <row r="320" spans="16:18" x14ac:dyDescent="0.15">
      <c r="P320">
        <v>319</v>
      </c>
      <c r="Q320" t="str">
        <f>IFERROR(IF(COUNTIF(個人情報!$BI$5:$BI$401,"登録番号" &amp; リスト!P320)&gt;=1,"",IF(VLOOKUP(P320,登録者リスト!$A$1:$D$43729,4,FALSE)=基本情報!$D$6,P320,"")),"")</f>
        <v/>
      </c>
      <c r="R320" t="str">
        <f t="shared" si="4"/>
        <v/>
      </c>
    </row>
    <row r="321" spans="16:18" x14ac:dyDescent="0.15">
      <c r="P321">
        <v>320</v>
      </c>
      <c r="Q321" t="str">
        <f>IFERROR(IF(COUNTIF(個人情報!$BI$5:$BI$401,"登録番号" &amp; リスト!P321)&gt;=1,"",IF(VLOOKUP(P321,登録者リスト!$A$1:$D$43729,4,FALSE)=基本情報!$D$6,P321,"")),"")</f>
        <v/>
      </c>
      <c r="R321" t="str">
        <f t="shared" si="4"/>
        <v/>
      </c>
    </row>
    <row r="322" spans="16:18" x14ac:dyDescent="0.15">
      <c r="P322">
        <v>321</v>
      </c>
      <c r="Q322" t="str">
        <f>IFERROR(IF(COUNTIF(個人情報!$BI$5:$BI$401,"登録番号" &amp; リスト!P322)&gt;=1,"",IF(VLOOKUP(P322,登録者リスト!$A$1:$D$43729,4,FALSE)=基本情報!$D$6,P322,"")),"")</f>
        <v/>
      </c>
      <c r="R322" t="str">
        <f t="shared" si="4"/>
        <v/>
      </c>
    </row>
    <row r="323" spans="16:18" x14ac:dyDescent="0.15">
      <c r="P323">
        <v>322</v>
      </c>
      <c r="Q323" t="str">
        <f>IFERROR(IF(COUNTIF(個人情報!$BI$5:$BI$401,"登録番号" &amp; リスト!P323)&gt;=1,"",IF(VLOOKUP(P323,登録者リスト!$A$1:$D$43729,4,FALSE)=基本情報!$D$6,P323,"")),"")</f>
        <v/>
      </c>
      <c r="R323" t="str">
        <f t="shared" ref="R323:R386" si="5">IFERROR(SMALL($Q$2:$Q$13001,P323),"")</f>
        <v/>
      </c>
    </row>
    <row r="324" spans="16:18" x14ac:dyDescent="0.15">
      <c r="P324">
        <v>323</v>
      </c>
      <c r="Q324" t="str">
        <f>IFERROR(IF(COUNTIF(個人情報!$BI$5:$BI$401,"登録番号" &amp; リスト!P324)&gt;=1,"",IF(VLOOKUP(P324,登録者リスト!$A$1:$D$43729,4,FALSE)=基本情報!$D$6,P324,"")),"")</f>
        <v/>
      </c>
      <c r="R324" t="str">
        <f t="shared" si="5"/>
        <v/>
      </c>
    </row>
    <row r="325" spans="16:18" x14ac:dyDescent="0.15">
      <c r="P325">
        <v>324</v>
      </c>
      <c r="Q325" t="str">
        <f>IFERROR(IF(COUNTIF(個人情報!$BI$5:$BI$401,"登録番号" &amp; リスト!P325)&gt;=1,"",IF(VLOOKUP(P325,登録者リスト!$A$1:$D$43729,4,FALSE)=基本情報!$D$6,P325,"")),"")</f>
        <v/>
      </c>
      <c r="R325" t="str">
        <f t="shared" si="5"/>
        <v/>
      </c>
    </row>
    <row r="326" spans="16:18" x14ac:dyDescent="0.15">
      <c r="P326">
        <v>325</v>
      </c>
      <c r="Q326" t="str">
        <f>IFERROR(IF(COUNTIF(個人情報!$BI$5:$BI$401,"登録番号" &amp; リスト!P326)&gt;=1,"",IF(VLOOKUP(P326,登録者リスト!$A$1:$D$43729,4,FALSE)=基本情報!$D$6,P326,"")),"")</f>
        <v/>
      </c>
      <c r="R326" t="str">
        <f t="shared" si="5"/>
        <v/>
      </c>
    </row>
    <row r="327" spans="16:18" x14ac:dyDescent="0.15">
      <c r="P327">
        <v>326</v>
      </c>
      <c r="Q327" t="str">
        <f>IFERROR(IF(COUNTIF(個人情報!$BI$5:$BI$401,"登録番号" &amp; リスト!P327)&gt;=1,"",IF(VLOOKUP(P327,登録者リスト!$A$1:$D$43729,4,FALSE)=基本情報!$D$6,P327,"")),"")</f>
        <v/>
      </c>
      <c r="R327" t="str">
        <f t="shared" si="5"/>
        <v/>
      </c>
    </row>
    <row r="328" spans="16:18" x14ac:dyDescent="0.15">
      <c r="P328">
        <v>327</v>
      </c>
      <c r="Q328" t="str">
        <f>IFERROR(IF(COUNTIF(個人情報!$BI$5:$BI$401,"登録番号" &amp; リスト!P328)&gt;=1,"",IF(VLOOKUP(P328,登録者リスト!$A$1:$D$43729,4,FALSE)=基本情報!$D$6,P328,"")),"")</f>
        <v/>
      </c>
      <c r="R328" t="str">
        <f t="shared" si="5"/>
        <v/>
      </c>
    </row>
    <row r="329" spans="16:18" x14ac:dyDescent="0.15">
      <c r="P329">
        <v>328</v>
      </c>
      <c r="Q329" t="str">
        <f>IFERROR(IF(COUNTIF(個人情報!$BI$5:$BI$401,"登録番号" &amp; リスト!P329)&gt;=1,"",IF(VLOOKUP(P329,登録者リスト!$A$1:$D$43729,4,FALSE)=基本情報!$D$6,P329,"")),"")</f>
        <v/>
      </c>
      <c r="R329" t="str">
        <f t="shared" si="5"/>
        <v/>
      </c>
    </row>
    <row r="330" spans="16:18" x14ac:dyDescent="0.15">
      <c r="P330">
        <v>329</v>
      </c>
      <c r="Q330" t="str">
        <f>IFERROR(IF(COUNTIF(個人情報!$BI$5:$BI$401,"登録番号" &amp; リスト!P330)&gt;=1,"",IF(VLOOKUP(P330,登録者リスト!$A$1:$D$43729,4,FALSE)=基本情報!$D$6,P330,"")),"")</f>
        <v/>
      </c>
      <c r="R330" t="str">
        <f t="shared" si="5"/>
        <v/>
      </c>
    </row>
    <row r="331" spans="16:18" x14ac:dyDescent="0.15">
      <c r="P331">
        <v>330</v>
      </c>
      <c r="Q331" t="str">
        <f>IFERROR(IF(COUNTIF(個人情報!$BI$5:$BI$401,"登録番号" &amp; リスト!P331)&gt;=1,"",IF(VLOOKUP(P331,登録者リスト!$A$1:$D$43729,4,FALSE)=基本情報!$D$6,P331,"")),"")</f>
        <v/>
      </c>
      <c r="R331" t="str">
        <f t="shared" si="5"/>
        <v/>
      </c>
    </row>
    <row r="332" spans="16:18" x14ac:dyDescent="0.15">
      <c r="P332">
        <v>331</v>
      </c>
      <c r="Q332" t="str">
        <f>IFERROR(IF(COUNTIF(個人情報!$BI$5:$BI$401,"登録番号" &amp; リスト!P332)&gt;=1,"",IF(VLOOKUP(P332,登録者リスト!$A$1:$D$43729,4,FALSE)=基本情報!$D$6,P332,"")),"")</f>
        <v/>
      </c>
      <c r="R332" t="str">
        <f t="shared" si="5"/>
        <v/>
      </c>
    </row>
    <row r="333" spans="16:18" x14ac:dyDescent="0.15">
      <c r="P333">
        <v>332</v>
      </c>
      <c r="Q333" t="str">
        <f>IFERROR(IF(COUNTIF(個人情報!$BI$5:$BI$401,"登録番号" &amp; リスト!P333)&gt;=1,"",IF(VLOOKUP(P333,登録者リスト!$A$1:$D$43729,4,FALSE)=基本情報!$D$6,P333,"")),"")</f>
        <v/>
      </c>
      <c r="R333" t="str">
        <f t="shared" si="5"/>
        <v/>
      </c>
    </row>
    <row r="334" spans="16:18" x14ac:dyDescent="0.15">
      <c r="P334">
        <v>333</v>
      </c>
      <c r="Q334" t="str">
        <f>IFERROR(IF(COUNTIF(個人情報!$BI$5:$BI$401,"登録番号" &amp; リスト!P334)&gt;=1,"",IF(VLOOKUP(P334,登録者リスト!$A$1:$D$43729,4,FALSE)=基本情報!$D$6,P334,"")),"")</f>
        <v/>
      </c>
      <c r="R334" t="str">
        <f t="shared" si="5"/>
        <v/>
      </c>
    </row>
    <row r="335" spans="16:18" x14ac:dyDescent="0.15">
      <c r="P335">
        <v>334</v>
      </c>
      <c r="Q335" t="str">
        <f>IFERROR(IF(COUNTIF(個人情報!$BI$5:$BI$401,"登録番号" &amp; リスト!P335)&gt;=1,"",IF(VLOOKUP(P335,登録者リスト!$A$1:$D$43729,4,FALSE)=基本情報!$D$6,P335,"")),"")</f>
        <v/>
      </c>
      <c r="R335" t="str">
        <f t="shared" si="5"/>
        <v/>
      </c>
    </row>
    <row r="336" spans="16:18" x14ac:dyDescent="0.15">
      <c r="P336">
        <v>335</v>
      </c>
      <c r="Q336" t="str">
        <f>IFERROR(IF(COUNTIF(個人情報!$BI$5:$BI$401,"登録番号" &amp; リスト!P336)&gt;=1,"",IF(VLOOKUP(P336,登録者リスト!$A$1:$D$43729,4,FALSE)=基本情報!$D$6,P336,"")),"")</f>
        <v/>
      </c>
      <c r="R336" t="str">
        <f t="shared" si="5"/>
        <v/>
      </c>
    </row>
    <row r="337" spans="16:18" x14ac:dyDescent="0.15">
      <c r="P337">
        <v>336</v>
      </c>
      <c r="Q337" t="str">
        <f>IFERROR(IF(COUNTIF(個人情報!$BI$5:$BI$401,"登録番号" &amp; リスト!P337)&gt;=1,"",IF(VLOOKUP(P337,登録者リスト!$A$1:$D$43729,4,FALSE)=基本情報!$D$6,P337,"")),"")</f>
        <v/>
      </c>
      <c r="R337" t="str">
        <f t="shared" si="5"/>
        <v/>
      </c>
    </row>
    <row r="338" spans="16:18" x14ac:dyDescent="0.15">
      <c r="P338">
        <v>337</v>
      </c>
      <c r="Q338" t="str">
        <f>IFERROR(IF(COUNTIF(個人情報!$BI$5:$BI$401,"登録番号" &amp; リスト!P338)&gt;=1,"",IF(VLOOKUP(P338,登録者リスト!$A$1:$D$43729,4,FALSE)=基本情報!$D$6,P338,"")),"")</f>
        <v/>
      </c>
      <c r="R338" t="str">
        <f t="shared" si="5"/>
        <v/>
      </c>
    </row>
    <row r="339" spans="16:18" x14ac:dyDescent="0.15">
      <c r="P339">
        <v>338</v>
      </c>
      <c r="Q339" t="str">
        <f>IFERROR(IF(COUNTIF(個人情報!$BI$5:$BI$401,"登録番号" &amp; リスト!P339)&gt;=1,"",IF(VLOOKUP(P339,登録者リスト!$A$1:$D$43729,4,FALSE)=基本情報!$D$6,P339,"")),"")</f>
        <v/>
      </c>
      <c r="R339" t="str">
        <f t="shared" si="5"/>
        <v/>
      </c>
    </row>
    <row r="340" spans="16:18" x14ac:dyDescent="0.15">
      <c r="P340">
        <v>339</v>
      </c>
      <c r="Q340" t="str">
        <f>IFERROR(IF(COUNTIF(個人情報!$BI$5:$BI$401,"登録番号" &amp; リスト!P340)&gt;=1,"",IF(VLOOKUP(P340,登録者リスト!$A$1:$D$43729,4,FALSE)=基本情報!$D$6,P340,"")),"")</f>
        <v/>
      </c>
      <c r="R340" t="str">
        <f t="shared" si="5"/>
        <v/>
      </c>
    </row>
    <row r="341" spans="16:18" x14ac:dyDescent="0.15">
      <c r="P341">
        <v>340</v>
      </c>
      <c r="Q341" t="str">
        <f>IFERROR(IF(COUNTIF(個人情報!$BI$5:$BI$401,"登録番号" &amp; リスト!P341)&gt;=1,"",IF(VLOOKUP(P341,登録者リスト!$A$1:$D$43729,4,FALSE)=基本情報!$D$6,P341,"")),"")</f>
        <v/>
      </c>
      <c r="R341" t="str">
        <f t="shared" si="5"/>
        <v/>
      </c>
    </row>
    <row r="342" spans="16:18" x14ac:dyDescent="0.15">
      <c r="P342">
        <v>341</v>
      </c>
      <c r="Q342" t="str">
        <f>IFERROR(IF(COUNTIF(個人情報!$BI$5:$BI$401,"登録番号" &amp; リスト!P342)&gt;=1,"",IF(VLOOKUP(P342,登録者リスト!$A$1:$D$43729,4,FALSE)=基本情報!$D$6,P342,"")),"")</f>
        <v/>
      </c>
      <c r="R342" t="str">
        <f t="shared" si="5"/>
        <v/>
      </c>
    </row>
    <row r="343" spans="16:18" x14ac:dyDescent="0.15">
      <c r="P343">
        <v>342</v>
      </c>
      <c r="Q343" t="str">
        <f>IFERROR(IF(COUNTIF(個人情報!$BI$5:$BI$401,"登録番号" &amp; リスト!P343)&gt;=1,"",IF(VLOOKUP(P343,登録者リスト!$A$1:$D$43729,4,FALSE)=基本情報!$D$6,P343,"")),"")</f>
        <v/>
      </c>
      <c r="R343" t="str">
        <f t="shared" si="5"/>
        <v/>
      </c>
    </row>
    <row r="344" spans="16:18" x14ac:dyDescent="0.15">
      <c r="P344">
        <v>343</v>
      </c>
      <c r="Q344" t="str">
        <f>IFERROR(IF(COUNTIF(個人情報!$BI$5:$BI$401,"登録番号" &amp; リスト!P344)&gt;=1,"",IF(VLOOKUP(P344,登録者リスト!$A$1:$D$43729,4,FALSE)=基本情報!$D$6,P344,"")),"")</f>
        <v/>
      </c>
      <c r="R344" t="str">
        <f t="shared" si="5"/>
        <v/>
      </c>
    </row>
    <row r="345" spans="16:18" x14ac:dyDescent="0.15">
      <c r="P345">
        <v>344</v>
      </c>
      <c r="Q345" t="str">
        <f>IFERROR(IF(COUNTIF(個人情報!$BI$5:$BI$401,"登録番号" &amp; リスト!P345)&gt;=1,"",IF(VLOOKUP(P345,登録者リスト!$A$1:$D$43729,4,FALSE)=基本情報!$D$6,P345,"")),"")</f>
        <v/>
      </c>
      <c r="R345" t="str">
        <f t="shared" si="5"/>
        <v/>
      </c>
    </row>
    <row r="346" spans="16:18" x14ac:dyDescent="0.15">
      <c r="P346">
        <v>345</v>
      </c>
      <c r="Q346" t="str">
        <f>IFERROR(IF(COUNTIF(個人情報!$BI$5:$BI$401,"登録番号" &amp; リスト!P346)&gt;=1,"",IF(VLOOKUP(P346,登録者リスト!$A$1:$D$43729,4,FALSE)=基本情報!$D$6,P346,"")),"")</f>
        <v/>
      </c>
      <c r="R346" t="str">
        <f t="shared" si="5"/>
        <v/>
      </c>
    </row>
    <row r="347" spans="16:18" x14ac:dyDescent="0.15">
      <c r="P347">
        <v>346</v>
      </c>
      <c r="Q347" t="str">
        <f>IFERROR(IF(COUNTIF(個人情報!$BI$5:$BI$401,"登録番号" &amp; リスト!P347)&gt;=1,"",IF(VLOOKUP(P347,登録者リスト!$A$1:$D$43729,4,FALSE)=基本情報!$D$6,P347,"")),"")</f>
        <v/>
      </c>
      <c r="R347" t="str">
        <f t="shared" si="5"/>
        <v/>
      </c>
    </row>
    <row r="348" spans="16:18" x14ac:dyDescent="0.15">
      <c r="P348">
        <v>347</v>
      </c>
      <c r="Q348" t="str">
        <f>IFERROR(IF(COUNTIF(個人情報!$BI$5:$BI$401,"登録番号" &amp; リスト!P348)&gt;=1,"",IF(VLOOKUP(P348,登録者リスト!$A$1:$D$43729,4,FALSE)=基本情報!$D$6,P348,"")),"")</f>
        <v/>
      </c>
      <c r="R348" t="str">
        <f t="shared" si="5"/>
        <v/>
      </c>
    </row>
    <row r="349" spans="16:18" x14ac:dyDescent="0.15">
      <c r="P349">
        <v>348</v>
      </c>
      <c r="Q349" t="str">
        <f>IFERROR(IF(COUNTIF(個人情報!$BI$5:$BI$401,"登録番号" &amp; リスト!P349)&gt;=1,"",IF(VLOOKUP(P349,登録者リスト!$A$1:$D$43729,4,FALSE)=基本情報!$D$6,P349,"")),"")</f>
        <v/>
      </c>
      <c r="R349" t="str">
        <f t="shared" si="5"/>
        <v/>
      </c>
    </row>
    <row r="350" spans="16:18" x14ac:dyDescent="0.15">
      <c r="P350">
        <v>349</v>
      </c>
      <c r="Q350" t="str">
        <f>IFERROR(IF(COUNTIF(個人情報!$BI$5:$BI$401,"登録番号" &amp; リスト!P350)&gt;=1,"",IF(VLOOKUP(P350,登録者リスト!$A$1:$D$43729,4,FALSE)=基本情報!$D$6,P350,"")),"")</f>
        <v/>
      </c>
      <c r="R350" t="str">
        <f t="shared" si="5"/>
        <v/>
      </c>
    </row>
    <row r="351" spans="16:18" x14ac:dyDescent="0.15">
      <c r="P351">
        <v>350</v>
      </c>
      <c r="Q351" t="str">
        <f>IFERROR(IF(COUNTIF(個人情報!$BI$5:$BI$401,"登録番号" &amp; リスト!P351)&gt;=1,"",IF(VLOOKUP(P351,登録者リスト!$A$1:$D$43729,4,FALSE)=基本情報!$D$6,P351,"")),"")</f>
        <v/>
      </c>
      <c r="R351" t="str">
        <f t="shared" si="5"/>
        <v/>
      </c>
    </row>
    <row r="352" spans="16:18" x14ac:dyDescent="0.15">
      <c r="P352">
        <v>351</v>
      </c>
      <c r="Q352" t="str">
        <f>IFERROR(IF(COUNTIF(個人情報!$BI$5:$BI$401,"登録番号" &amp; リスト!P352)&gt;=1,"",IF(VLOOKUP(P352,登録者リスト!$A$1:$D$43729,4,FALSE)=基本情報!$D$6,P352,"")),"")</f>
        <v/>
      </c>
      <c r="R352" t="str">
        <f t="shared" si="5"/>
        <v/>
      </c>
    </row>
    <row r="353" spans="16:18" x14ac:dyDescent="0.15">
      <c r="P353">
        <v>352</v>
      </c>
      <c r="Q353" t="str">
        <f>IFERROR(IF(COUNTIF(個人情報!$BI$5:$BI$401,"登録番号" &amp; リスト!P353)&gt;=1,"",IF(VLOOKUP(P353,登録者リスト!$A$1:$D$43729,4,FALSE)=基本情報!$D$6,P353,"")),"")</f>
        <v/>
      </c>
      <c r="R353" t="str">
        <f t="shared" si="5"/>
        <v/>
      </c>
    </row>
    <row r="354" spans="16:18" x14ac:dyDescent="0.15">
      <c r="P354">
        <v>353</v>
      </c>
      <c r="Q354" t="str">
        <f>IFERROR(IF(COUNTIF(個人情報!$BI$5:$BI$401,"登録番号" &amp; リスト!P354)&gt;=1,"",IF(VLOOKUP(P354,登録者リスト!$A$1:$D$43729,4,FALSE)=基本情報!$D$6,P354,"")),"")</f>
        <v/>
      </c>
      <c r="R354" t="str">
        <f t="shared" si="5"/>
        <v/>
      </c>
    </row>
    <row r="355" spans="16:18" x14ac:dyDescent="0.15">
      <c r="P355">
        <v>354</v>
      </c>
      <c r="Q355" t="str">
        <f>IFERROR(IF(COUNTIF(個人情報!$BI$5:$BI$401,"登録番号" &amp; リスト!P355)&gt;=1,"",IF(VLOOKUP(P355,登録者リスト!$A$1:$D$43729,4,FALSE)=基本情報!$D$6,P355,"")),"")</f>
        <v/>
      </c>
      <c r="R355" t="str">
        <f t="shared" si="5"/>
        <v/>
      </c>
    </row>
    <row r="356" spans="16:18" x14ac:dyDescent="0.15">
      <c r="P356">
        <v>355</v>
      </c>
      <c r="Q356" t="str">
        <f>IFERROR(IF(COUNTIF(個人情報!$BI$5:$BI$401,"登録番号" &amp; リスト!P356)&gt;=1,"",IF(VLOOKUP(P356,登録者リスト!$A$1:$D$43729,4,FALSE)=基本情報!$D$6,P356,"")),"")</f>
        <v/>
      </c>
      <c r="R356" t="str">
        <f t="shared" si="5"/>
        <v/>
      </c>
    </row>
    <row r="357" spans="16:18" x14ac:dyDescent="0.15">
      <c r="P357">
        <v>356</v>
      </c>
      <c r="Q357" t="str">
        <f>IFERROR(IF(COUNTIF(個人情報!$BI$5:$BI$401,"登録番号" &amp; リスト!P357)&gt;=1,"",IF(VLOOKUP(P357,登録者リスト!$A$1:$D$43729,4,FALSE)=基本情報!$D$6,P357,"")),"")</f>
        <v/>
      </c>
      <c r="R357" t="str">
        <f t="shared" si="5"/>
        <v/>
      </c>
    </row>
    <row r="358" spans="16:18" x14ac:dyDescent="0.15">
      <c r="P358">
        <v>357</v>
      </c>
      <c r="Q358" t="str">
        <f>IFERROR(IF(COUNTIF(個人情報!$BI$5:$BI$401,"登録番号" &amp; リスト!P358)&gt;=1,"",IF(VLOOKUP(P358,登録者リスト!$A$1:$D$43729,4,FALSE)=基本情報!$D$6,P358,"")),"")</f>
        <v/>
      </c>
      <c r="R358" t="str">
        <f t="shared" si="5"/>
        <v/>
      </c>
    </row>
    <row r="359" spans="16:18" x14ac:dyDescent="0.15">
      <c r="P359">
        <v>358</v>
      </c>
      <c r="Q359" t="str">
        <f>IFERROR(IF(COUNTIF(個人情報!$BI$5:$BI$401,"登録番号" &amp; リスト!P359)&gt;=1,"",IF(VLOOKUP(P359,登録者リスト!$A$1:$D$43729,4,FALSE)=基本情報!$D$6,P359,"")),"")</f>
        <v/>
      </c>
      <c r="R359" t="str">
        <f t="shared" si="5"/>
        <v/>
      </c>
    </row>
    <row r="360" spans="16:18" x14ac:dyDescent="0.15">
      <c r="P360">
        <v>359</v>
      </c>
      <c r="Q360" t="str">
        <f>IFERROR(IF(COUNTIF(個人情報!$BI$5:$BI$401,"登録番号" &amp; リスト!P360)&gt;=1,"",IF(VLOOKUP(P360,登録者リスト!$A$1:$D$43729,4,FALSE)=基本情報!$D$6,P360,"")),"")</f>
        <v/>
      </c>
      <c r="R360" t="str">
        <f t="shared" si="5"/>
        <v/>
      </c>
    </row>
    <row r="361" spans="16:18" x14ac:dyDescent="0.15">
      <c r="P361">
        <v>360</v>
      </c>
      <c r="Q361" t="str">
        <f>IFERROR(IF(COUNTIF(個人情報!$BI$5:$BI$401,"登録番号" &amp; リスト!P361)&gt;=1,"",IF(VLOOKUP(P361,登録者リスト!$A$1:$D$43729,4,FALSE)=基本情報!$D$6,P361,"")),"")</f>
        <v/>
      </c>
      <c r="R361" t="str">
        <f t="shared" si="5"/>
        <v/>
      </c>
    </row>
    <row r="362" spans="16:18" x14ac:dyDescent="0.15">
      <c r="P362">
        <v>361</v>
      </c>
      <c r="Q362" t="str">
        <f>IFERROR(IF(COUNTIF(個人情報!$BI$5:$BI$401,"登録番号" &amp; リスト!P362)&gt;=1,"",IF(VLOOKUP(P362,登録者リスト!$A$1:$D$43729,4,FALSE)=基本情報!$D$6,P362,"")),"")</f>
        <v/>
      </c>
      <c r="R362" t="str">
        <f t="shared" si="5"/>
        <v/>
      </c>
    </row>
    <row r="363" spans="16:18" x14ac:dyDescent="0.15">
      <c r="P363">
        <v>362</v>
      </c>
      <c r="Q363" t="str">
        <f>IFERROR(IF(COUNTIF(個人情報!$BI$5:$BI$401,"登録番号" &amp; リスト!P363)&gt;=1,"",IF(VLOOKUP(P363,登録者リスト!$A$1:$D$43729,4,FALSE)=基本情報!$D$6,P363,"")),"")</f>
        <v/>
      </c>
      <c r="R363" t="str">
        <f t="shared" si="5"/>
        <v/>
      </c>
    </row>
    <row r="364" spans="16:18" x14ac:dyDescent="0.15">
      <c r="P364">
        <v>363</v>
      </c>
      <c r="Q364" t="str">
        <f>IFERROR(IF(COUNTIF(個人情報!$BI$5:$BI$401,"登録番号" &amp; リスト!P364)&gt;=1,"",IF(VLOOKUP(P364,登録者リスト!$A$1:$D$43729,4,FALSE)=基本情報!$D$6,P364,"")),"")</f>
        <v/>
      </c>
      <c r="R364" t="str">
        <f t="shared" si="5"/>
        <v/>
      </c>
    </row>
    <row r="365" spans="16:18" x14ac:dyDescent="0.15">
      <c r="P365">
        <v>364</v>
      </c>
      <c r="Q365" t="str">
        <f>IFERROR(IF(COUNTIF(個人情報!$BI$5:$BI$401,"登録番号" &amp; リスト!P365)&gt;=1,"",IF(VLOOKUP(P365,登録者リスト!$A$1:$D$43729,4,FALSE)=基本情報!$D$6,P365,"")),"")</f>
        <v/>
      </c>
      <c r="R365" t="str">
        <f t="shared" si="5"/>
        <v/>
      </c>
    </row>
    <row r="366" spans="16:18" x14ac:dyDescent="0.15">
      <c r="P366">
        <v>365</v>
      </c>
      <c r="Q366" t="str">
        <f>IFERROR(IF(COUNTIF(個人情報!$BI$5:$BI$401,"登録番号" &amp; リスト!P366)&gt;=1,"",IF(VLOOKUP(P366,登録者リスト!$A$1:$D$43729,4,FALSE)=基本情報!$D$6,P366,"")),"")</f>
        <v/>
      </c>
      <c r="R366" t="str">
        <f t="shared" si="5"/>
        <v/>
      </c>
    </row>
    <row r="367" spans="16:18" x14ac:dyDescent="0.15">
      <c r="P367">
        <v>366</v>
      </c>
      <c r="Q367" t="str">
        <f>IFERROR(IF(COUNTIF(個人情報!$BI$5:$BI$401,"登録番号" &amp; リスト!P367)&gt;=1,"",IF(VLOOKUP(P367,登録者リスト!$A$1:$D$43729,4,FALSE)=基本情報!$D$6,P367,"")),"")</f>
        <v/>
      </c>
      <c r="R367" t="str">
        <f t="shared" si="5"/>
        <v/>
      </c>
    </row>
    <row r="368" spans="16:18" x14ac:dyDescent="0.15">
      <c r="P368">
        <v>367</v>
      </c>
      <c r="Q368" t="str">
        <f>IFERROR(IF(COUNTIF(個人情報!$BI$5:$BI$401,"登録番号" &amp; リスト!P368)&gt;=1,"",IF(VLOOKUP(P368,登録者リスト!$A$1:$D$43729,4,FALSE)=基本情報!$D$6,P368,"")),"")</f>
        <v/>
      </c>
      <c r="R368" t="str">
        <f t="shared" si="5"/>
        <v/>
      </c>
    </row>
    <row r="369" spans="16:18" x14ac:dyDescent="0.15">
      <c r="P369">
        <v>368</v>
      </c>
      <c r="Q369" t="str">
        <f>IFERROR(IF(COUNTIF(個人情報!$BI$5:$BI$401,"登録番号" &amp; リスト!P369)&gt;=1,"",IF(VLOOKUP(P369,登録者リスト!$A$1:$D$43729,4,FALSE)=基本情報!$D$6,P369,"")),"")</f>
        <v/>
      </c>
      <c r="R369" t="str">
        <f t="shared" si="5"/>
        <v/>
      </c>
    </row>
    <row r="370" spans="16:18" x14ac:dyDescent="0.15">
      <c r="P370">
        <v>369</v>
      </c>
      <c r="Q370" t="str">
        <f>IFERROR(IF(COUNTIF(個人情報!$BI$5:$BI$401,"登録番号" &amp; リスト!P370)&gt;=1,"",IF(VLOOKUP(P370,登録者リスト!$A$1:$D$43729,4,FALSE)=基本情報!$D$6,P370,"")),"")</f>
        <v/>
      </c>
      <c r="R370" t="str">
        <f t="shared" si="5"/>
        <v/>
      </c>
    </row>
    <row r="371" spans="16:18" x14ac:dyDescent="0.15">
      <c r="P371">
        <v>370</v>
      </c>
      <c r="Q371" t="str">
        <f>IFERROR(IF(COUNTIF(個人情報!$BI$5:$BI$401,"登録番号" &amp; リスト!P371)&gt;=1,"",IF(VLOOKUP(P371,登録者リスト!$A$1:$D$43729,4,FALSE)=基本情報!$D$6,P371,"")),"")</f>
        <v/>
      </c>
      <c r="R371" t="str">
        <f t="shared" si="5"/>
        <v/>
      </c>
    </row>
    <row r="372" spans="16:18" x14ac:dyDescent="0.15">
      <c r="P372">
        <v>371</v>
      </c>
      <c r="Q372" t="str">
        <f>IFERROR(IF(COUNTIF(個人情報!$BI$5:$BI$401,"登録番号" &amp; リスト!P372)&gt;=1,"",IF(VLOOKUP(P372,登録者リスト!$A$1:$D$43729,4,FALSE)=基本情報!$D$6,P372,"")),"")</f>
        <v/>
      </c>
      <c r="R372" t="str">
        <f t="shared" si="5"/>
        <v/>
      </c>
    </row>
    <row r="373" spans="16:18" x14ac:dyDescent="0.15">
      <c r="P373">
        <v>372</v>
      </c>
      <c r="Q373" t="str">
        <f>IFERROR(IF(COUNTIF(個人情報!$BI$5:$BI$401,"登録番号" &amp; リスト!P373)&gt;=1,"",IF(VLOOKUP(P373,登録者リスト!$A$1:$D$43729,4,FALSE)=基本情報!$D$6,P373,"")),"")</f>
        <v/>
      </c>
      <c r="R373" t="str">
        <f t="shared" si="5"/>
        <v/>
      </c>
    </row>
    <row r="374" spans="16:18" x14ac:dyDescent="0.15">
      <c r="P374">
        <v>373</v>
      </c>
      <c r="Q374" t="str">
        <f>IFERROR(IF(COUNTIF(個人情報!$BI$5:$BI$401,"登録番号" &amp; リスト!P374)&gt;=1,"",IF(VLOOKUP(P374,登録者リスト!$A$1:$D$43729,4,FALSE)=基本情報!$D$6,P374,"")),"")</f>
        <v/>
      </c>
      <c r="R374" t="str">
        <f t="shared" si="5"/>
        <v/>
      </c>
    </row>
    <row r="375" spans="16:18" x14ac:dyDescent="0.15">
      <c r="P375">
        <v>374</v>
      </c>
      <c r="Q375" t="str">
        <f>IFERROR(IF(COUNTIF(個人情報!$BI$5:$BI$401,"登録番号" &amp; リスト!P375)&gt;=1,"",IF(VLOOKUP(P375,登録者リスト!$A$1:$D$43729,4,FALSE)=基本情報!$D$6,P375,"")),"")</f>
        <v/>
      </c>
      <c r="R375" t="str">
        <f t="shared" si="5"/>
        <v/>
      </c>
    </row>
    <row r="376" spans="16:18" x14ac:dyDescent="0.15">
      <c r="P376">
        <v>375</v>
      </c>
      <c r="Q376" t="str">
        <f>IFERROR(IF(COUNTIF(個人情報!$BI$5:$BI$401,"登録番号" &amp; リスト!P376)&gt;=1,"",IF(VLOOKUP(P376,登録者リスト!$A$1:$D$43729,4,FALSE)=基本情報!$D$6,P376,"")),"")</f>
        <v/>
      </c>
      <c r="R376" t="str">
        <f t="shared" si="5"/>
        <v/>
      </c>
    </row>
    <row r="377" spans="16:18" x14ac:dyDescent="0.15">
      <c r="P377">
        <v>376</v>
      </c>
      <c r="Q377" t="str">
        <f>IFERROR(IF(COUNTIF(個人情報!$BI$5:$BI$401,"登録番号" &amp; リスト!P377)&gt;=1,"",IF(VLOOKUP(P377,登録者リスト!$A$1:$D$43729,4,FALSE)=基本情報!$D$6,P377,"")),"")</f>
        <v/>
      </c>
      <c r="R377" t="str">
        <f t="shared" si="5"/>
        <v/>
      </c>
    </row>
    <row r="378" spans="16:18" x14ac:dyDescent="0.15">
      <c r="P378">
        <v>377</v>
      </c>
      <c r="Q378" t="str">
        <f>IFERROR(IF(COUNTIF(個人情報!$BI$5:$BI$401,"登録番号" &amp; リスト!P378)&gt;=1,"",IF(VLOOKUP(P378,登録者リスト!$A$1:$D$43729,4,FALSE)=基本情報!$D$6,P378,"")),"")</f>
        <v/>
      </c>
      <c r="R378" t="str">
        <f t="shared" si="5"/>
        <v/>
      </c>
    </row>
    <row r="379" spans="16:18" x14ac:dyDescent="0.15">
      <c r="P379">
        <v>378</v>
      </c>
      <c r="Q379" t="str">
        <f>IFERROR(IF(COUNTIF(個人情報!$BI$5:$BI$401,"登録番号" &amp; リスト!P379)&gt;=1,"",IF(VLOOKUP(P379,登録者リスト!$A$1:$D$43729,4,FALSE)=基本情報!$D$6,P379,"")),"")</f>
        <v/>
      </c>
      <c r="R379" t="str">
        <f t="shared" si="5"/>
        <v/>
      </c>
    </row>
    <row r="380" spans="16:18" x14ac:dyDescent="0.15">
      <c r="P380">
        <v>379</v>
      </c>
      <c r="Q380" t="str">
        <f>IFERROR(IF(COUNTIF(個人情報!$BI$5:$BI$401,"登録番号" &amp; リスト!P380)&gt;=1,"",IF(VLOOKUP(P380,登録者リスト!$A$1:$D$43729,4,FALSE)=基本情報!$D$6,P380,"")),"")</f>
        <v/>
      </c>
      <c r="R380" t="str">
        <f t="shared" si="5"/>
        <v/>
      </c>
    </row>
    <row r="381" spans="16:18" x14ac:dyDescent="0.15">
      <c r="P381">
        <v>380</v>
      </c>
      <c r="Q381" t="str">
        <f>IFERROR(IF(COUNTIF(個人情報!$BI$5:$BI$401,"登録番号" &amp; リスト!P381)&gt;=1,"",IF(VLOOKUP(P381,登録者リスト!$A$1:$D$43729,4,FALSE)=基本情報!$D$6,P381,"")),"")</f>
        <v/>
      </c>
      <c r="R381" t="str">
        <f t="shared" si="5"/>
        <v/>
      </c>
    </row>
    <row r="382" spans="16:18" x14ac:dyDescent="0.15">
      <c r="P382">
        <v>381</v>
      </c>
      <c r="Q382" t="str">
        <f>IFERROR(IF(COUNTIF(個人情報!$BI$5:$BI$401,"登録番号" &amp; リスト!P382)&gt;=1,"",IF(VLOOKUP(P382,登録者リスト!$A$1:$D$43729,4,FALSE)=基本情報!$D$6,P382,"")),"")</f>
        <v/>
      </c>
      <c r="R382" t="str">
        <f t="shared" si="5"/>
        <v/>
      </c>
    </row>
    <row r="383" spans="16:18" x14ac:dyDescent="0.15">
      <c r="P383">
        <v>382</v>
      </c>
      <c r="Q383" t="str">
        <f>IFERROR(IF(COUNTIF(個人情報!$BI$5:$BI$401,"登録番号" &amp; リスト!P383)&gt;=1,"",IF(VLOOKUP(P383,登録者リスト!$A$1:$D$43729,4,FALSE)=基本情報!$D$6,P383,"")),"")</f>
        <v/>
      </c>
      <c r="R383" t="str">
        <f t="shared" si="5"/>
        <v/>
      </c>
    </row>
    <row r="384" spans="16:18" x14ac:dyDescent="0.15">
      <c r="P384">
        <v>383</v>
      </c>
      <c r="Q384" t="str">
        <f>IFERROR(IF(COUNTIF(個人情報!$BI$5:$BI$401,"登録番号" &amp; リスト!P384)&gt;=1,"",IF(VLOOKUP(P384,登録者リスト!$A$1:$D$43729,4,FALSE)=基本情報!$D$6,P384,"")),"")</f>
        <v/>
      </c>
      <c r="R384" t="str">
        <f t="shared" si="5"/>
        <v/>
      </c>
    </row>
    <row r="385" spans="16:18" x14ac:dyDescent="0.15">
      <c r="P385">
        <v>384</v>
      </c>
      <c r="Q385" t="str">
        <f>IFERROR(IF(COUNTIF(個人情報!$BI$5:$BI$401,"登録番号" &amp; リスト!P385)&gt;=1,"",IF(VLOOKUP(P385,登録者リスト!$A$1:$D$43729,4,FALSE)=基本情報!$D$6,P385,"")),"")</f>
        <v/>
      </c>
      <c r="R385" t="str">
        <f t="shared" si="5"/>
        <v/>
      </c>
    </row>
    <row r="386" spans="16:18" x14ac:dyDescent="0.15">
      <c r="P386">
        <v>385</v>
      </c>
      <c r="Q386" t="str">
        <f>IFERROR(IF(COUNTIF(個人情報!$BI$5:$BI$401,"登録番号" &amp; リスト!P386)&gt;=1,"",IF(VLOOKUP(P386,登録者リスト!$A$1:$D$43729,4,FALSE)=基本情報!$D$6,P386,"")),"")</f>
        <v/>
      </c>
      <c r="R386" t="str">
        <f t="shared" si="5"/>
        <v/>
      </c>
    </row>
    <row r="387" spans="16:18" x14ac:dyDescent="0.15">
      <c r="P387">
        <v>386</v>
      </c>
      <c r="Q387" t="str">
        <f>IFERROR(IF(COUNTIF(個人情報!$BI$5:$BI$401,"登録番号" &amp; リスト!P387)&gt;=1,"",IF(VLOOKUP(P387,登録者リスト!$A$1:$D$43729,4,FALSE)=基本情報!$D$6,P387,"")),"")</f>
        <v/>
      </c>
      <c r="R387" t="str">
        <f t="shared" ref="R387:R450" si="6">IFERROR(SMALL($Q$2:$Q$13001,P387),"")</f>
        <v/>
      </c>
    </row>
    <row r="388" spans="16:18" x14ac:dyDescent="0.15">
      <c r="P388">
        <v>387</v>
      </c>
      <c r="Q388" t="str">
        <f>IFERROR(IF(COUNTIF(個人情報!$BI$5:$BI$401,"登録番号" &amp; リスト!P388)&gt;=1,"",IF(VLOOKUP(P388,登録者リスト!$A$1:$D$43729,4,FALSE)=基本情報!$D$6,P388,"")),"")</f>
        <v/>
      </c>
      <c r="R388" t="str">
        <f t="shared" si="6"/>
        <v/>
      </c>
    </row>
    <row r="389" spans="16:18" x14ac:dyDescent="0.15">
      <c r="P389">
        <v>388</v>
      </c>
      <c r="Q389" t="str">
        <f>IFERROR(IF(COUNTIF(個人情報!$BI$5:$BI$401,"登録番号" &amp; リスト!P389)&gt;=1,"",IF(VLOOKUP(P389,登録者リスト!$A$1:$D$43729,4,FALSE)=基本情報!$D$6,P389,"")),"")</f>
        <v/>
      </c>
      <c r="R389" t="str">
        <f t="shared" si="6"/>
        <v/>
      </c>
    </row>
    <row r="390" spans="16:18" x14ac:dyDescent="0.15">
      <c r="P390">
        <v>389</v>
      </c>
      <c r="Q390" t="str">
        <f>IFERROR(IF(COUNTIF(個人情報!$BI$5:$BI$401,"登録番号" &amp; リスト!P390)&gt;=1,"",IF(VLOOKUP(P390,登録者リスト!$A$1:$D$43729,4,FALSE)=基本情報!$D$6,P390,"")),"")</f>
        <v/>
      </c>
      <c r="R390" t="str">
        <f t="shared" si="6"/>
        <v/>
      </c>
    </row>
    <row r="391" spans="16:18" x14ac:dyDescent="0.15">
      <c r="P391">
        <v>390</v>
      </c>
      <c r="Q391" t="str">
        <f>IFERROR(IF(COUNTIF(個人情報!$BI$5:$BI$401,"登録番号" &amp; リスト!P391)&gt;=1,"",IF(VLOOKUP(P391,登録者リスト!$A$1:$D$43729,4,FALSE)=基本情報!$D$6,P391,"")),"")</f>
        <v/>
      </c>
      <c r="R391" t="str">
        <f t="shared" si="6"/>
        <v/>
      </c>
    </row>
    <row r="392" spans="16:18" x14ac:dyDescent="0.15">
      <c r="P392">
        <v>391</v>
      </c>
      <c r="Q392" t="str">
        <f>IFERROR(IF(COUNTIF(個人情報!$BI$5:$BI$401,"登録番号" &amp; リスト!P392)&gt;=1,"",IF(VLOOKUP(P392,登録者リスト!$A$1:$D$43729,4,FALSE)=基本情報!$D$6,P392,"")),"")</f>
        <v/>
      </c>
      <c r="R392" t="str">
        <f t="shared" si="6"/>
        <v/>
      </c>
    </row>
    <row r="393" spans="16:18" x14ac:dyDescent="0.15">
      <c r="P393">
        <v>392</v>
      </c>
      <c r="Q393" t="str">
        <f>IFERROR(IF(COUNTIF(個人情報!$BI$5:$BI$401,"登録番号" &amp; リスト!P393)&gt;=1,"",IF(VLOOKUP(P393,登録者リスト!$A$1:$D$43729,4,FALSE)=基本情報!$D$6,P393,"")),"")</f>
        <v/>
      </c>
      <c r="R393" t="str">
        <f t="shared" si="6"/>
        <v/>
      </c>
    </row>
    <row r="394" spans="16:18" x14ac:dyDescent="0.15">
      <c r="P394">
        <v>393</v>
      </c>
      <c r="Q394" t="str">
        <f>IFERROR(IF(COUNTIF(個人情報!$BI$5:$BI$401,"登録番号" &amp; リスト!P394)&gt;=1,"",IF(VLOOKUP(P394,登録者リスト!$A$1:$D$43729,4,FALSE)=基本情報!$D$6,P394,"")),"")</f>
        <v/>
      </c>
      <c r="R394" t="str">
        <f t="shared" si="6"/>
        <v/>
      </c>
    </row>
    <row r="395" spans="16:18" x14ac:dyDescent="0.15">
      <c r="P395">
        <v>394</v>
      </c>
      <c r="Q395" t="str">
        <f>IFERROR(IF(COUNTIF(個人情報!$BI$5:$BI$401,"登録番号" &amp; リスト!P395)&gt;=1,"",IF(VLOOKUP(P395,登録者リスト!$A$1:$D$43729,4,FALSE)=基本情報!$D$6,P395,"")),"")</f>
        <v/>
      </c>
      <c r="R395" t="str">
        <f t="shared" si="6"/>
        <v/>
      </c>
    </row>
    <row r="396" spans="16:18" x14ac:dyDescent="0.15">
      <c r="P396">
        <v>395</v>
      </c>
      <c r="Q396" t="str">
        <f>IFERROR(IF(COUNTIF(個人情報!$BI$5:$BI$401,"登録番号" &amp; リスト!P396)&gt;=1,"",IF(VLOOKUP(P396,登録者リスト!$A$1:$D$43729,4,FALSE)=基本情報!$D$6,P396,"")),"")</f>
        <v/>
      </c>
      <c r="R396" t="str">
        <f t="shared" si="6"/>
        <v/>
      </c>
    </row>
    <row r="397" spans="16:18" x14ac:dyDescent="0.15">
      <c r="P397">
        <v>396</v>
      </c>
      <c r="Q397" t="str">
        <f>IFERROR(IF(COUNTIF(個人情報!$BI$5:$BI$401,"登録番号" &amp; リスト!P397)&gt;=1,"",IF(VLOOKUP(P397,登録者リスト!$A$1:$D$43729,4,FALSE)=基本情報!$D$6,P397,"")),"")</f>
        <v/>
      </c>
      <c r="R397" t="str">
        <f t="shared" si="6"/>
        <v/>
      </c>
    </row>
    <row r="398" spans="16:18" x14ac:dyDescent="0.15">
      <c r="P398">
        <v>397</v>
      </c>
      <c r="Q398" t="str">
        <f>IFERROR(IF(COUNTIF(個人情報!$BI$5:$BI$401,"登録番号" &amp; リスト!P398)&gt;=1,"",IF(VLOOKUP(P398,登録者リスト!$A$1:$D$43729,4,FALSE)=基本情報!$D$6,P398,"")),"")</f>
        <v/>
      </c>
      <c r="R398" t="str">
        <f t="shared" si="6"/>
        <v/>
      </c>
    </row>
    <row r="399" spans="16:18" x14ac:dyDescent="0.15">
      <c r="P399">
        <v>398</v>
      </c>
      <c r="Q399" t="str">
        <f>IFERROR(IF(COUNTIF(個人情報!$BI$5:$BI$401,"登録番号" &amp; リスト!P399)&gt;=1,"",IF(VLOOKUP(P399,登録者リスト!$A$1:$D$43729,4,FALSE)=基本情報!$D$6,P399,"")),"")</f>
        <v/>
      </c>
      <c r="R399" t="str">
        <f t="shared" si="6"/>
        <v/>
      </c>
    </row>
    <row r="400" spans="16:18" x14ac:dyDescent="0.15">
      <c r="P400">
        <v>399</v>
      </c>
      <c r="Q400" t="str">
        <f>IFERROR(IF(COUNTIF(個人情報!$BI$5:$BI$401,"登録番号" &amp; リスト!P400)&gt;=1,"",IF(VLOOKUP(P400,登録者リスト!$A$1:$D$43729,4,FALSE)=基本情報!$D$6,P400,"")),"")</f>
        <v/>
      </c>
      <c r="R400" t="str">
        <f t="shared" si="6"/>
        <v/>
      </c>
    </row>
    <row r="401" spans="16:18" x14ac:dyDescent="0.15">
      <c r="P401">
        <v>400</v>
      </c>
      <c r="Q401" t="str">
        <f>IFERROR(IF(COUNTIF(個人情報!$BI$5:$BI$401,"登録番号" &amp; リスト!P401)&gt;=1,"",IF(VLOOKUP(P401,登録者リスト!$A$1:$D$43729,4,FALSE)=基本情報!$D$6,P401,"")),"")</f>
        <v/>
      </c>
      <c r="R401" t="str">
        <f t="shared" si="6"/>
        <v/>
      </c>
    </row>
    <row r="402" spans="16:18" x14ac:dyDescent="0.15">
      <c r="P402">
        <v>401</v>
      </c>
      <c r="Q402" t="str">
        <f>IFERROR(IF(COUNTIF(個人情報!$BI$5:$BI$401,"登録番号" &amp; リスト!P402)&gt;=1,"",IF(VLOOKUP(P402,登録者リスト!$A$1:$D$43729,4,FALSE)=基本情報!$D$6,P402,"")),"")</f>
        <v/>
      </c>
      <c r="R402" t="str">
        <f t="shared" si="6"/>
        <v/>
      </c>
    </row>
    <row r="403" spans="16:18" x14ac:dyDescent="0.15">
      <c r="P403">
        <v>402</v>
      </c>
      <c r="Q403" t="str">
        <f>IFERROR(IF(COUNTIF(個人情報!$BI$5:$BI$401,"登録番号" &amp; リスト!P403)&gt;=1,"",IF(VLOOKUP(P403,登録者リスト!$A$1:$D$43729,4,FALSE)=基本情報!$D$6,P403,"")),"")</f>
        <v/>
      </c>
      <c r="R403" t="str">
        <f t="shared" si="6"/>
        <v/>
      </c>
    </row>
    <row r="404" spans="16:18" x14ac:dyDescent="0.15">
      <c r="P404">
        <v>403</v>
      </c>
      <c r="Q404" t="str">
        <f>IFERROR(IF(COUNTIF(個人情報!$BI$5:$BI$401,"登録番号" &amp; リスト!P404)&gt;=1,"",IF(VLOOKUP(P404,登録者リスト!$A$1:$D$43729,4,FALSE)=基本情報!$D$6,P404,"")),"")</f>
        <v/>
      </c>
      <c r="R404" t="str">
        <f t="shared" si="6"/>
        <v/>
      </c>
    </row>
    <row r="405" spans="16:18" x14ac:dyDescent="0.15">
      <c r="P405">
        <v>404</v>
      </c>
      <c r="Q405" t="str">
        <f>IFERROR(IF(COUNTIF(個人情報!$BI$5:$BI$401,"登録番号" &amp; リスト!P405)&gt;=1,"",IF(VLOOKUP(P405,登録者リスト!$A$1:$D$43729,4,FALSE)=基本情報!$D$6,P405,"")),"")</f>
        <v/>
      </c>
      <c r="R405" t="str">
        <f t="shared" si="6"/>
        <v/>
      </c>
    </row>
    <row r="406" spans="16:18" x14ac:dyDescent="0.15">
      <c r="P406">
        <v>405</v>
      </c>
      <c r="Q406" t="str">
        <f>IFERROR(IF(COUNTIF(個人情報!$BI$5:$BI$401,"登録番号" &amp; リスト!P406)&gt;=1,"",IF(VLOOKUP(P406,登録者リスト!$A$1:$D$43729,4,FALSE)=基本情報!$D$6,P406,"")),"")</f>
        <v/>
      </c>
      <c r="R406" t="str">
        <f t="shared" si="6"/>
        <v/>
      </c>
    </row>
    <row r="407" spans="16:18" x14ac:dyDescent="0.15">
      <c r="P407">
        <v>406</v>
      </c>
      <c r="Q407" t="str">
        <f>IFERROR(IF(COUNTIF(個人情報!$BI$5:$BI$401,"登録番号" &amp; リスト!P407)&gt;=1,"",IF(VLOOKUP(P407,登録者リスト!$A$1:$D$43729,4,FALSE)=基本情報!$D$6,P407,"")),"")</f>
        <v/>
      </c>
      <c r="R407" t="str">
        <f t="shared" si="6"/>
        <v/>
      </c>
    </row>
    <row r="408" spans="16:18" x14ac:dyDescent="0.15">
      <c r="P408">
        <v>407</v>
      </c>
      <c r="Q408" t="str">
        <f>IFERROR(IF(COUNTIF(個人情報!$BI$5:$BI$401,"登録番号" &amp; リスト!P408)&gt;=1,"",IF(VLOOKUP(P408,登録者リスト!$A$1:$D$43729,4,FALSE)=基本情報!$D$6,P408,"")),"")</f>
        <v/>
      </c>
      <c r="R408" t="str">
        <f t="shared" si="6"/>
        <v/>
      </c>
    </row>
    <row r="409" spans="16:18" x14ac:dyDescent="0.15">
      <c r="P409">
        <v>408</v>
      </c>
      <c r="Q409" t="str">
        <f>IFERROR(IF(COUNTIF(個人情報!$BI$5:$BI$401,"登録番号" &amp; リスト!P409)&gt;=1,"",IF(VLOOKUP(P409,登録者リスト!$A$1:$D$43729,4,FALSE)=基本情報!$D$6,P409,"")),"")</f>
        <v/>
      </c>
      <c r="R409" t="str">
        <f t="shared" si="6"/>
        <v/>
      </c>
    </row>
    <row r="410" spans="16:18" x14ac:dyDescent="0.15">
      <c r="P410">
        <v>409</v>
      </c>
      <c r="Q410" t="str">
        <f>IFERROR(IF(COUNTIF(個人情報!$BI$5:$BI$401,"登録番号" &amp; リスト!P410)&gt;=1,"",IF(VLOOKUP(P410,登録者リスト!$A$1:$D$43729,4,FALSE)=基本情報!$D$6,P410,"")),"")</f>
        <v/>
      </c>
      <c r="R410" t="str">
        <f t="shared" si="6"/>
        <v/>
      </c>
    </row>
    <row r="411" spans="16:18" x14ac:dyDescent="0.15">
      <c r="P411">
        <v>410</v>
      </c>
      <c r="Q411" t="str">
        <f>IFERROR(IF(COUNTIF(個人情報!$BI$5:$BI$401,"登録番号" &amp; リスト!P411)&gt;=1,"",IF(VLOOKUP(P411,登録者リスト!$A$1:$D$43729,4,FALSE)=基本情報!$D$6,P411,"")),"")</f>
        <v/>
      </c>
      <c r="R411" t="str">
        <f t="shared" si="6"/>
        <v/>
      </c>
    </row>
    <row r="412" spans="16:18" x14ac:dyDescent="0.15">
      <c r="P412">
        <v>411</v>
      </c>
      <c r="Q412" t="str">
        <f>IFERROR(IF(COUNTIF(個人情報!$BI$5:$BI$401,"登録番号" &amp; リスト!P412)&gt;=1,"",IF(VLOOKUP(P412,登録者リスト!$A$1:$D$43729,4,FALSE)=基本情報!$D$6,P412,"")),"")</f>
        <v/>
      </c>
      <c r="R412" t="str">
        <f t="shared" si="6"/>
        <v/>
      </c>
    </row>
    <row r="413" spans="16:18" x14ac:dyDescent="0.15">
      <c r="P413">
        <v>412</v>
      </c>
      <c r="Q413" t="str">
        <f>IFERROR(IF(COUNTIF(個人情報!$BI$5:$BI$401,"登録番号" &amp; リスト!P413)&gt;=1,"",IF(VLOOKUP(P413,登録者リスト!$A$1:$D$43729,4,FALSE)=基本情報!$D$6,P413,"")),"")</f>
        <v/>
      </c>
      <c r="R413" t="str">
        <f t="shared" si="6"/>
        <v/>
      </c>
    </row>
    <row r="414" spans="16:18" x14ac:dyDescent="0.15">
      <c r="P414">
        <v>413</v>
      </c>
      <c r="Q414" t="str">
        <f>IFERROR(IF(COUNTIF(個人情報!$BI$5:$BI$401,"登録番号" &amp; リスト!P414)&gt;=1,"",IF(VLOOKUP(P414,登録者リスト!$A$1:$D$43729,4,FALSE)=基本情報!$D$6,P414,"")),"")</f>
        <v/>
      </c>
      <c r="R414" t="str">
        <f t="shared" si="6"/>
        <v/>
      </c>
    </row>
    <row r="415" spans="16:18" x14ac:dyDescent="0.15">
      <c r="P415">
        <v>414</v>
      </c>
      <c r="Q415" t="str">
        <f>IFERROR(IF(COUNTIF(個人情報!$BI$5:$BI$401,"登録番号" &amp; リスト!P415)&gt;=1,"",IF(VLOOKUP(P415,登録者リスト!$A$1:$D$43729,4,FALSE)=基本情報!$D$6,P415,"")),"")</f>
        <v/>
      </c>
      <c r="R415" t="str">
        <f t="shared" si="6"/>
        <v/>
      </c>
    </row>
    <row r="416" spans="16:18" x14ac:dyDescent="0.15">
      <c r="P416">
        <v>415</v>
      </c>
      <c r="Q416" t="str">
        <f>IFERROR(IF(COUNTIF(個人情報!$BI$5:$BI$401,"登録番号" &amp; リスト!P416)&gt;=1,"",IF(VLOOKUP(P416,登録者リスト!$A$1:$D$43729,4,FALSE)=基本情報!$D$6,P416,"")),"")</f>
        <v/>
      </c>
      <c r="R416" t="str">
        <f t="shared" si="6"/>
        <v/>
      </c>
    </row>
    <row r="417" spans="16:18" x14ac:dyDescent="0.15">
      <c r="P417">
        <v>416</v>
      </c>
      <c r="Q417" t="str">
        <f>IFERROR(IF(COUNTIF(個人情報!$BI$5:$BI$401,"登録番号" &amp; リスト!P417)&gt;=1,"",IF(VLOOKUP(P417,登録者リスト!$A$1:$D$43729,4,FALSE)=基本情報!$D$6,P417,"")),"")</f>
        <v/>
      </c>
      <c r="R417" t="str">
        <f t="shared" si="6"/>
        <v/>
      </c>
    </row>
    <row r="418" spans="16:18" x14ac:dyDescent="0.15">
      <c r="P418">
        <v>417</v>
      </c>
      <c r="Q418" t="str">
        <f>IFERROR(IF(COUNTIF(個人情報!$BI$5:$BI$401,"登録番号" &amp; リスト!P418)&gt;=1,"",IF(VLOOKUP(P418,登録者リスト!$A$1:$D$43729,4,FALSE)=基本情報!$D$6,P418,"")),"")</f>
        <v/>
      </c>
      <c r="R418" t="str">
        <f t="shared" si="6"/>
        <v/>
      </c>
    </row>
    <row r="419" spans="16:18" x14ac:dyDescent="0.15">
      <c r="P419">
        <v>418</v>
      </c>
      <c r="Q419" t="str">
        <f>IFERROR(IF(COUNTIF(個人情報!$BI$5:$BI$401,"登録番号" &amp; リスト!P419)&gt;=1,"",IF(VLOOKUP(P419,登録者リスト!$A$1:$D$43729,4,FALSE)=基本情報!$D$6,P419,"")),"")</f>
        <v/>
      </c>
      <c r="R419" t="str">
        <f t="shared" si="6"/>
        <v/>
      </c>
    </row>
    <row r="420" spans="16:18" x14ac:dyDescent="0.15">
      <c r="P420">
        <v>419</v>
      </c>
      <c r="Q420" t="str">
        <f>IFERROR(IF(COUNTIF(個人情報!$BI$5:$BI$401,"登録番号" &amp; リスト!P420)&gt;=1,"",IF(VLOOKUP(P420,登録者リスト!$A$1:$D$43729,4,FALSE)=基本情報!$D$6,P420,"")),"")</f>
        <v/>
      </c>
      <c r="R420" t="str">
        <f t="shared" si="6"/>
        <v/>
      </c>
    </row>
    <row r="421" spans="16:18" x14ac:dyDescent="0.15">
      <c r="P421">
        <v>420</v>
      </c>
      <c r="Q421" t="str">
        <f>IFERROR(IF(COUNTIF(個人情報!$BI$5:$BI$401,"登録番号" &amp; リスト!P421)&gt;=1,"",IF(VLOOKUP(P421,登録者リスト!$A$1:$D$43729,4,FALSE)=基本情報!$D$6,P421,"")),"")</f>
        <v/>
      </c>
      <c r="R421" t="str">
        <f t="shared" si="6"/>
        <v/>
      </c>
    </row>
    <row r="422" spans="16:18" x14ac:dyDescent="0.15">
      <c r="P422">
        <v>421</v>
      </c>
      <c r="Q422" t="str">
        <f>IFERROR(IF(COUNTIF(個人情報!$BI$5:$BI$401,"登録番号" &amp; リスト!P422)&gt;=1,"",IF(VLOOKUP(P422,登録者リスト!$A$1:$D$43729,4,FALSE)=基本情報!$D$6,P422,"")),"")</f>
        <v/>
      </c>
      <c r="R422" t="str">
        <f t="shared" si="6"/>
        <v/>
      </c>
    </row>
    <row r="423" spans="16:18" x14ac:dyDescent="0.15">
      <c r="P423">
        <v>422</v>
      </c>
      <c r="Q423" t="str">
        <f>IFERROR(IF(COUNTIF(個人情報!$BI$5:$BI$401,"登録番号" &amp; リスト!P423)&gt;=1,"",IF(VLOOKUP(P423,登録者リスト!$A$1:$D$43729,4,FALSE)=基本情報!$D$6,P423,"")),"")</f>
        <v/>
      </c>
      <c r="R423" t="str">
        <f t="shared" si="6"/>
        <v/>
      </c>
    </row>
    <row r="424" spans="16:18" x14ac:dyDescent="0.15">
      <c r="P424">
        <v>423</v>
      </c>
      <c r="Q424" t="str">
        <f>IFERROR(IF(COUNTIF(個人情報!$BI$5:$BI$401,"登録番号" &amp; リスト!P424)&gt;=1,"",IF(VLOOKUP(P424,登録者リスト!$A$1:$D$43729,4,FALSE)=基本情報!$D$6,P424,"")),"")</f>
        <v/>
      </c>
      <c r="R424" t="str">
        <f t="shared" si="6"/>
        <v/>
      </c>
    </row>
    <row r="425" spans="16:18" x14ac:dyDescent="0.15">
      <c r="P425">
        <v>424</v>
      </c>
      <c r="Q425" t="str">
        <f>IFERROR(IF(COUNTIF(個人情報!$BI$5:$BI$401,"登録番号" &amp; リスト!P425)&gt;=1,"",IF(VLOOKUP(P425,登録者リスト!$A$1:$D$43729,4,FALSE)=基本情報!$D$6,P425,"")),"")</f>
        <v/>
      </c>
      <c r="R425" t="str">
        <f t="shared" si="6"/>
        <v/>
      </c>
    </row>
    <row r="426" spans="16:18" x14ac:dyDescent="0.15">
      <c r="P426">
        <v>425</v>
      </c>
      <c r="Q426" t="str">
        <f>IFERROR(IF(COUNTIF(個人情報!$BI$5:$BI$401,"登録番号" &amp; リスト!P426)&gt;=1,"",IF(VLOOKUP(P426,登録者リスト!$A$1:$D$43729,4,FALSE)=基本情報!$D$6,P426,"")),"")</f>
        <v/>
      </c>
      <c r="R426" t="str">
        <f t="shared" si="6"/>
        <v/>
      </c>
    </row>
    <row r="427" spans="16:18" x14ac:dyDescent="0.15">
      <c r="P427">
        <v>426</v>
      </c>
      <c r="Q427" t="str">
        <f>IFERROR(IF(COUNTIF(個人情報!$BI$5:$BI$401,"登録番号" &amp; リスト!P427)&gt;=1,"",IF(VLOOKUP(P427,登録者リスト!$A$1:$D$43729,4,FALSE)=基本情報!$D$6,P427,"")),"")</f>
        <v/>
      </c>
      <c r="R427" t="str">
        <f t="shared" si="6"/>
        <v/>
      </c>
    </row>
    <row r="428" spans="16:18" x14ac:dyDescent="0.15">
      <c r="P428">
        <v>427</v>
      </c>
      <c r="Q428" t="str">
        <f>IFERROR(IF(COUNTIF(個人情報!$BI$5:$BI$401,"登録番号" &amp; リスト!P428)&gt;=1,"",IF(VLOOKUP(P428,登録者リスト!$A$1:$D$43729,4,FALSE)=基本情報!$D$6,P428,"")),"")</f>
        <v/>
      </c>
      <c r="R428" t="str">
        <f t="shared" si="6"/>
        <v/>
      </c>
    </row>
    <row r="429" spans="16:18" x14ac:dyDescent="0.15">
      <c r="P429">
        <v>428</v>
      </c>
      <c r="Q429" t="str">
        <f>IFERROR(IF(COUNTIF(個人情報!$BI$5:$BI$401,"登録番号" &amp; リスト!P429)&gt;=1,"",IF(VLOOKUP(P429,登録者リスト!$A$1:$D$43729,4,FALSE)=基本情報!$D$6,P429,"")),"")</f>
        <v/>
      </c>
      <c r="R429" t="str">
        <f t="shared" si="6"/>
        <v/>
      </c>
    </row>
    <row r="430" spans="16:18" x14ac:dyDescent="0.15">
      <c r="P430">
        <v>429</v>
      </c>
      <c r="Q430" t="str">
        <f>IFERROR(IF(COUNTIF(個人情報!$BI$5:$BI$401,"登録番号" &amp; リスト!P430)&gt;=1,"",IF(VLOOKUP(P430,登録者リスト!$A$1:$D$43729,4,FALSE)=基本情報!$D$6,P430,"")),"")</f>
        <v/>
      </c>
      <c r="R430" t="str">
        <f t="shared" si="6"/>
        <v/>
      </c>
    </row>
    <row r="431" spans="16:18" x14ac:dyDescent="0.15">
      <c r="P431">
        <v>430</v>
      </c>
      <c r="Q431" t="str">
        <f>IFERROR(IF(COUNTIF(個人情報!$BI$5:$BI$401,"登録番号" &amp; リスト!P431)&gt;=1,"",IF(VLOOKUP(P431,登録者リスト!$A$1:$D$43729,4,FALSE)=基本情報!$D$6,P431,"")),"")</f>
        <v/>
      </c>
      <c r="R431" t="str">
        <f t="shared" si="6"/>
        <v/>
      </c>
    </row>
    <row r="432" spans="16:18" x14ac:dyDescent="0.15">
      <c r="P432">
        <v>431</v>
      </c>
      <c r="Q432" t="str">
        <f>IFERROR(IF(COUNTIF(個人情報!$BI$5:$BI$401,"登録番号" &amp; リスト!P432)&gt;=1,"",IF(VLOOKUP(P432,登録者リスト!$A$1:$D$43729,4,FALSE)=基本情報!$D$6,P432,"")),"")</f>
        <v/>
      </c>
      <c r="R432" t="str">
        <f t="shared" si="6"/>
        <v/>
      </c>
    </row>
    <row r="433" spans="16:18" x14ac:dyDescent="0.15">
      <c r="P433">
        <v>432</v>
      </c>
      <c r="Q433" t="str">
        <f>IFERROR(IF(COUNTIF(個人情報!$BI$5:$BI$401,"登録番号" &amp; リスト!P433)&gt;=1,"",IF(VLOOKUP(P433,登録者リスト!$A$1:$D$43729,4,FALSE)=基本情報!$D$6,P433,"")),"")</f>
        <v/>
      </c>
      <c r="R433" t="str">
        <f t="shared" si="6"/>
        <v/>
      </c>
    </row>
    <row r="434" spans="16:18" x14ac:dyDescent="0.15">
      <c r="P434">
        <v>433</v>
      </c>
      <c r="Q434" t="str">
        <f>IFERROR(IF(COUNTIF(個人情報!$BI$5:$BI$401,"登録番号" &amp; リスト!P434)&gt;=1,"",IF(VLOOKUP(P434,登録者リスト!$A$1:$D$43729,4,FALSE)=基本情報!$D$6,P434,"")),"")</f>
        <v/>
      </c>
      <c r="R434" t="str">
        <f t="shared" si="6"/>
        <v/>
      </c>
    </row>
    <row r="435" spans="16:18" x14ac:dyDescent="0.15">
      <c r="P435">
        <v>434</v>
      </c>
      <c r="Q435" t="str">
        <f>IFERROR(IF(COUNTIF(個人情報!$BI$5:$BI$401,"登録番号" &amp; リスト!P435)&gt;=1,"",IF(VLOOKUP(P435,登録者リスト!$A$1:$D$43729,4,FALSE)=基本情報!$D$6,P435,"")),"")</f>
        <v/>
      </c>
      <c r="R435" t="str">
        <f t="shared" si="6"/>
        <v/>
      </c>
    </row>
    <row r="436" spans="16:18" x14ac:dyDescent="0.15">
      <c r="P436">
        <v>435</v>
      </c>
      <c r="Q436" t="str">
        <f>IFERROR(IF(COUNTIF(個人情報!$BI$5:$BI$401,"登録番号" &amp; リスト!P436)&gt;=1,"",IF(VLOOKUP(P436,登録者リスト!$A$1:$D$43729,4,FALSE)=基本情報!$D$6,P436,"")),"")</f>
        <v/>
      </c>
      <c r="R436" t="str">
        <f t="shared" si="6"/>
        <v/>
      </c>
    </row>
    <row r="437" spans="16:18" x14ac:dyDescent="0.15">
      <c r="P437">
        <v>436</v>
      </c>
      <c r="Q437" t="str">
        <f>IFERROR(IF(COUNTIF(個人情報!$BI$5:$BI$401,"登録番号" &amp; リスト!P437)&gt;=1,"",IF(VLOOKUP(P437,登録者リスト!$A$1:$D$43729,4,FALSE)=基本情報!$D$6,P437,"")),"")</f>
        <v/>
      </c>
      <c r="R437" t="str">
        <f t="shared" si="6"/>
        <v/>
      </c>
    </row>
    <row r="438" spans="16:18" x14ac:dyDescent="0.15">
      <c r="P438">
        <v>437</v>
      </c>
      <c r="Q438" t="str">
        <f>IFERROR(IF(COUNTIF(個人情報!$BI$5:$BI$401,"登録番号" &amp; リスト!P438)&gt;=1,"",IF(VLOOKUP(P438,登録者リスト!$A$1:$D$43729,4,FALSE)=基本情報!$D$6,P438,"")),"")</f>
        <v/>
      </c>
      <c r="R438" t="str">
        <f t="shared" si="6"/>
        <v/>
      </c>
    </row>
    <row r="439" spans="16:18" x14ac:dyDescent="0.15">
      <c r="P439">
        <v>438</v>
      </c>
      <c r="Q439" t="str">
        <f>IFERROR(IF(COUNTIF(個人情報!$BI$5:$BI$401,"登録番号" &amp; リスト!P439)&gt;=1,"",IF(VLOOKUP(P439,登録者リスト!$A$1:$D$43729,4,FALSE)=基本情報!$D$6,P439,"")),"")</f>
        <v/>
      </c>
      <c r="R439" t="str">
        <f t="shared" si="6"/>
        <v/>
      </c>
    </row>
    <row r="440" spans="16:18" x14ac:dyDescent="0.15">
      <c r="P440">
        <v>439</v>
      </c>
      <c r="Q440" t="str">
        <f>IFERROR(IF(COUNTIF(個人情報!$BI$5:$BI$401,"登録番号" &amp; リスト!P440)&gt;=1,"",IF(VLOOKUP(P440,登録者リスト!$A$1:$D$43729,4,FALSE)=基本情報!$D$6,P440,"")),"")</f>
        <v/>
      </c>
      <c r="R440" t="str">
        <f t="shared" si="6"/>
        <v/>
      </c>
    </row>
    <row r="441" spans="16:18" x14ac:dyDescent="0.15">
      <c r="P441">
        <v>440</v>
      </c>
      <c r="Q441" t="str">
        <f>IFERROR(IF(COUNTIF(個人情報!$BI$5:$BI$401,"登録番号" &amp; リスト!P441)&gt;=1,"",IF(VLOOKUP(P441,登録者リスト!$A$1:$D$43729,4,FALSE)=基本情報!$D$6,P441,"")),"")</f>
        <v/>
      </c>
      <c r="R441" t="str">
        <f t="shared" si="6"/>
        <v/>
      </c>
    </row>
    <row r="442" spans="16:18" x14ac:dyDescent="0.15">
      <c r="P442">
        <v>441</v>
      </c>
      <c r="Q442" t="str">
        <f>IFERROR(IF(COUNTIF(個人情報!$BI$5:$BI$401,"登録番号" &amp; リスト!P442)&gt;=1,"",IF(VLOOKUP(P442,登録者リスト!$A$1:$D$43729,4,FALSE)=基本情報!$D$6,P442,"")),"")</f>
        <v/>
      </c>
      <c r="R442" t="str">
        <f t="shared" si="6"/>
        <v/>
      </c>
    </row>
    <row r="443" spans="16:18" x14ac:dyDescent="0.15">
      <c r="P443">
        <v>442</v>
      </c>
      <c r="Q443" t="str">
        <f>IFERROR(IF(COUNTIF(個人情報!$BI$5:$BI$401,"登録番号" &amp; リスト!P443)&gt;=1,"",IF(VLOOKUP(P443,登録者リスト!$A$1:$D$43729,4,FALSE)=基本情報!$D$6,P443,"")),"")</f>
        <v/>
      </c>
      <c r="R443" t="str">
        <f t="shared" si="6"/>
        <v/>
      </c>
    </row>
    <row r="444" spans="16:18" x14ac:dyDescent="0.15">
      <c r="P444">
        <v>443</v>
      </c>
      <c r="Q444" t="str">
        <f>IFERROR(IF(COUNTIF(個人情報!$BI$5:$BI$401,"登録番号" &amp; リスト!P444)&gt;=1,"",IF(VLOOKUP(P444,登録者リスト!$A$1:$D$43729,4,FALSE)=基本情報!$D$6,P444,"")),"")</f>
        <v/>
      </c>
      <c r="R444" t="str">
        <f t="shared" si="6"/>
        <v/>
      </c>
    </row>
    <row r="445" spans="16:18" x14ac:dyDescent="0.15">
      <c r="P445">
        <v>444</v>
      </c>
      <c r="Q445" t="str">
        <f>IFERROR(IF(COUNTIF(個人情報!$BI$5:$BI$401,"登録番号" &amp; リスト!P445)&gt;=1,"",IF(VLOOKUP(P445,登録者リスト!$A$1:$D$43729,4,FALSE)=基本情報!$D$6,P445,"")),"")</f>
        <v/>
      </c>
      <c r="R445" t="str">
        <f t="shared" si="6"/>
        <v/>
      </c>
    </row>
    <row r="446" spans="16:18" x14ac:dyDescent="0.15">
      <c r="P446">
        <v>445</v>
      </c>
      <c r="Q446" t="str">
        <f>IFERROR(IF(COUNTIF(個人情報!$BI$5:$BI$401,"登録番号" &amp; リスト!P446)&gt;=1,"",IF(VLOOKUP(P446,登録者リスト!$A$1:$D$43729,4,FALSE)=基本情報!$D$6,P446,"")),"")</f>
        <v/>
      </c>
      <c r="R446" t="str">
        <f t="shared" si="6"/>
        <v/>
      </c>
    </row>
    <row r="447" spans="16:18" x14ac:dyDescent="0.15">
      <c r="P447">
        <v>446</v>
      </c>
      <c r="Q447" t="str">
        <f>IFERROR(IF(COUNTIF(個人情報!$BI$5:$BI$401,"登録番号" &amp; リスト!P447)&gt;=1,"",IF(VLOOKUP(P447,登録者リスト!$A$1:$D$43729,4,FALSE)=基本情報!$D$6,P447,"")),"")</f>
        <v/>
      </c>
      <c r="R447" t="str">
        <f t="shared" si="6"/>
        <v/>
      </c>
    </row>
    <row r="448" spans="16:18" x14ac:dyDescent="0.15">
      <c r="P448">
        <v>447</v>
      </c>
      <c r="Q448" t="str">
        <f>IFERROR(IF(COUNTIF(個人情報!$BI$5:$BI$401,"登録番号" &amp; リスト!P448)&gt;=1,"",IF(VLOOKUP(P448,登録者リスト!$A$1:$D$43729,4,FALSE)=基本情報!$D$6,P448,"")),"")</f>
        <v/>
      </c>
      <c r="R448" t="str">
        <f t="shared" si="6"/>
        <v/>
      </c>
    </row>
    <row r="449" spans="16:18" x14ac:dyDescent="0.15">
      <c r="P449">
        <v>448</v>
      </c>
      <c r="Q449" t="str">
        <f>IFERROR(IF(COUNTIF(個人情報!$BI$5:$BI$401,"登録番号" &amp; リスト!P449)&gt;=1,"",IF(VLOOKUP(P449,登録者リスト!$A$1:$D$43729,4,FALSE)=基本情報!$D$6,P449,"")),"")</f>
        <v/>
      </c>
      <c r="R449" t="str">
        <f t="shared" si="6"/>
        <v/>
      </c>
    </row>
    <row r="450" spans="16:18" x14ac:dyDescent="0.15">
      <c r="P450">
        <v>449</v>
      </c>
      <c r="Q450" t="str">
        <f>IFERROR(IF(COUNTIF(個人情報!$BI$5:$BI$401,"登録番号" &amp; リスト!P450)&gt;=1,"",IF(VLOOKUP(P450,登録者リスト!$A$1:$D$43729,4,FALSE)=基本情報!$D$6,P450,"")),"")</f>
        <v/>
      </c>
      <c r="R450" t="str">
        <f t="shared" si="6"/>
        <v/>
      </c>
    </row>
    <row r="451" spans="16:18" x14ac:dyDescent="0.15">
      <c r="P451">
        <v>450</v>
      </c>
      <c r="Q451" t="str">
        <f>IFERROR(IF(COUNTIF(個人情報!$BI$5:$BI$401,"登録番号" &amp; リスト!P451)&gt;=1,"",IF(VLOOKUP(P451,登録者リスト!$A$1:$D$43729,4,FALSE)=基本情報!$D$6,P451,"")),"")</f>
        <v/>
      </c>
      <c r="R451" t="str">
        <f t="shared" ref="R451:R501" si="7">IFERROR(SMALL($Q$2:$Q$13001,P451),"")</f>
        <v/>
      </c>
    </row>
    <row r="452" spans="16:18" x14ac:dyDescent="0.15">
      <c r="P452">
        <v>451</v>
      </c>
      <c r="Q452" t="str">
        <f>IFERROR(IF(COUNTIF(個人情報!$BI$5:$BI$401,"登録番号" &amp; リスト!P452)&gt;=1,"",IF(VLOOKUP(P452,登録者リスト!$A$1:$D$43729,4,FALSE)=基本情報!$D$6,P452,"")),"")</f>
        <v/>
      </c>
      <c r="R452" t="str">
        <f t="shared" si="7"/>
        <v/>
      </c>
    </row>
    <row r="453" spans="16:18" x14ac:dyDescent="0.15">
      <c r="P453">
        <v>452</v>
      </c>
      <c r="Q453" t="str">
        <f>IFERROR(IF(COUNTIF(個人情報!$BI$5:$BI$401,"登録番号" &amp; リスト!P453)&gt;=1,"",IF(VLOOKUP(P453,登録者リスト!$A$1:$D$43729,4,FALSE)=基本情報!$D$6,P453,"")),"")</f>
        <v/>
      </c>
      <c r="R453" t="str">
        <f t="shared" si="7"/>
        <v/>
      </c>
    </row>
    <row r="454" spans="16:18" x14ac:dyDescent="0.15">
      <c r="P454">
        <v>453</v>
      </c>
      <c r="Q454" t="str">
        <f>IFERROR(IF(COUNTIF(個人情報!$BI$5:$BI$401,"登録番号" &amp; リスト!P454)&gt;=1,"",IF(VLOOKUP(P454,登録者リスト!$A$1:$D$43729,4,FALSE)=基本情報!$D$6,P454,"")),"")</f>
        <v/>
      </c>
      <c r="R454" t="str">
        <f t="shared" si="7"/>
        <v/>
      </c>
    </row>
    <row r="455" spans="16:18" x14ac:dyDescent="0.15">
      <c r="P455">
        <v>454</v>
      </c>
      <c r="Q455" t="str">
        <f>IFERROR(IF(COUNTIF(個人情報!$BI$5:$BI$401,"登録番号" &amp; リスト!P455)&gt;=1,"",IF(VLOOKUP(P455,登録者リスト!$A$1:$D$43729,4,FALSE)=基本情報!$D$6,P455,"")),"")</f>
        <v/>
      </c>
      <c r="R455" t="str">
        <f t="shared" si="7"/>
        <v/>
      </c>
    </row>
    <row r="456" spans="16:18" x14ac:dyDescent="0.15">
      <c r="P456">
        <v>455</v>
      </c>
      <c r="Q456" t="str">
        <f>IFERROR(IF(COUNTIF(個人情報!$BI$5:$BI$401,"登録番号" &amp; リスト!P456)&gt;=1,"",IF(VLOOKUP(P456,登録者リスト!$A$1:$D$43729,4,FALSE)=基本情報!$D$6,P456,"")),"")</f>
        <v/>
      </c>
      <c r="R456" t="str">
        <f t="shared" si="7"/>
        <v/>
      </c>
    </row>
    <row r="457" spans="16:18" x14ac:dyDescent="0.15">
      <c r="P457">
        <v>456</v>
      </c>
      <c r="Q457" t="str">
        <f>IFERROR(IF(COUNTIF(個人情報!$BI$5:$BI$401,"登録番号" &amp; リスト!P457)&gt;=1,"",IF(VLOOKUP(P457,登録者リスト!$A$1:$D$43729,4,FALSE)=基本情報!$D$6,P457,"")),"")</f>
        <v/>
      </c>
      <c r="R457" t="str">
        <f t="shared" si="7"/>
        <v/>
      </c>
    </row>
    <row r="458" spans="16:18" x14ac:dyDescent="0.15">
      <c r="P458">
        <v>457</v>
      </c>
      <c r="Q458" t="str">
        <f>IFERROR(IF(COUNTIF(個人情報!$BI$5:$BI$401,"登録番号" &amp; リスト!P458)&gt;=1,"",IF(VLOOKUP(P458,登録者リスト!$A$1:$D$43729,4,FALSE)=基本情報!$D$6,P458,"")),"")</f>
        <v/>
      </c>
      <c r="R458" t="str">
        <f t="shared" si="7"/>
        <v/>
      </c>
    </row>
    <row r="459" spans="16:18" x14ac:dyDescent="0.15">
      <c r="P459">
        <v>458</v>
      </c>
      <c r="Q459" t="str">
        <f>IFERROR(IF(COUNTIF(個人情報!$BI$5:$BI$401,"登録番号" &amp; リスト!P459)&gt;=1,"",IF(VLOOKUP(P459,登録者リスト!$A$1:$D$43729,4,FALSE)=基本情報!$D$6,P459,"")),"")</f>
        <v/>
      </c>
      <c r="R459" t="str">
        <f t="shared" si="7"/>
        <v/>
      </c>
    </row>
    <row r="460" spans="16:18" x14ac:dyDescent="0.15">
      <c r="P460">
        <v>459</v>
      </c>
      <c r="Q460" t="str">
        <f>IFERROR(IF(COUNTIF(個人情報!$BI$5:$BI$401,"登録番号" &amp; リスト!P460)&gt;=1,"",IF(VLOOKUP(P460,登録者リスト!$A$1:$D$43729,4,FALSE)=基本情報!$D$6,P460,"")),"")</f>
        <v/>
      </c>
      <c r="R460" t="str">
        <f t="shared" si="7"/>
        <v/>
      </c>
    </row>
    <row r="461" spans="16:18" x14ac:dyDescent="0.15">
      <c r="P461">
        <v>460</v>
      </c>
      <c r="Q461" t="str">
        <f>IFERROR(IF(COUNTIF(個人情報!$BI$5:$BI$401,"登録番号" &amp; リスト!P461)&gt;=1,"",IF(VLOOKUP(P461,登録者リスト!$A$1:$D$43729,4,FALSE)=基本情報!$D$6,P461,"")),"")</f>
        <v/>
      </c>
      <c r="R461" t="str">
        <f t="shared" si="7"/>
        <v/>
      </c>
    </row>
    <row r="462" spans="16:18" x14ac:dyDescent="0.15">
      <c r="P462">
        <v>461</v>
      </c>
      <c r="Q462" t="str">
        <f>IFERROR(IF(COUNTIF(個人情報!$BI$5:$BI$401,"登録番号" &amp; リスト!P462)&gt;=1,"",IF(VLOOKUP(P462,登録者リスト!$A$1:$D$43729,4,FALSE)=基本情報!$D$6,P462,"")),"")</f>
        <v/>
      </c>
      <c r="R462" t="str">
        <f t="shared" si="7"/>
        <v/>
      </c>
    </row>
    <row r="463" spans="16:18" x14ac:dyDescent="0.15">
      <c r="P463">
        <v>462</v>
      </c>
      <c r="Q463" t="str">
        <f>IFERROR(IF(COUNTIF(個人情報!$BI$5:$BI$401,"登録番号" &amp; リスト!P463)&gt;=1,"",IF(VLOOKUP(P463,登録者リスト!$A$1:$D$43729,4,FALSE)=基本情報!$D$6,P463,"")),"")</f>
        <v/>
      </c>
      <c r="R463" t="str">
        <f t="shared" si="7"/>
        <v/>
      </c>
    </row>
    <row r="464" spans="16:18" x14ac:dyDescent="0.15">
      <c r="P464">
        <v>463</v>
      </c>
      <c r="Q464" t="str">
        <f>IFERROR(IF(COUNTIF(個人情報!$BI$5:$BI$401,"登録番号" &amp; リスト!P464)&gt;=1,"",IF(VLOOKUP(P464,登録者リスト!$A$1:$D$43729,4,FALSE)=基本情報!$D$6,P464,"")),"")</f>
        <v/>
      </c>
      <c r="R464" t="str">
        <f t="shared" si="7"/>
        <v/>
      </c>
    </row>
    <row r="465" spans="16:18" x14ac:dyDescent="0.15">
      <c r="P465">
        <v>464</v>
      </c>
      <c r="Q465" t="str">
        <f>IFERROR(IF(COUNTIF(個人情報!$BI$5:$BI$401,"登録番号" &amp; リスト!P465)&gt;=1,"",IF(VLOOKUP(P465,登録者リスト!$A$1:$D$43729,4,FALSE)=基本情報!$D$6,P465,"")),"")</f>
        <v/>
      </c>
      <c r="R465" t="str">
        <f t="shared" si="7"/>
        <v/>
      </c>
    </row>
    <row r="466" spans="16:18" x14ac:dyDescent="0.15">
      <c r="P466">
        <v>465</v>
      </c>
      <c r="Q466" t="str">
        <f>IFERROR(IF(COUNTIF(個人情報!$BI$5:$BI$401,"登録番号" &amp; リスト!P466)&gt;=1,"",IF(VLOOKUP(P466,登録者リスト!$A$1:$D$43729,4,FALSE)=基本情報!$D$6,P466,"")),"")</f>
        <v/>
      </c>
      <c r="R466" t="str">
        <f t="shared" si="7"/>
        <v/>
      </c>
    </row>
    <row r="467" spans="16:18" x14ac:dyDescent="0.15">
      <c r="P467">
        <v>466</v>
      </c>
      <c r="Q467" t="str">
        <f>IFERROR(IF(COUNTIF(個人情報!$BI$5:$BI$401,"登録番号" &amp; リスト!P467)&gt;=1,"",IF(VLOOKUP(P467,登録者リスト!$A$1:$D$43729,4,FALSE)=基本情報!$D$6,P467,"")),"")</f>
        <v/>
      </c>
      <c r="R467" t="str">
        <f t="shared" si="7"/>
        <v/>
      </c>
    </row>
    <row r="468" spans="16:18" x14ac:dyDescent="0.15">
      <c r="P468">
        <v>467</v>
      </c>
      <c r="Q468" t="str">
        <f>IFERROR(IF(COUNTIF(個人情報!$BI$5:$BI$401,"登録番号" &amp; リスト!P468)&gt;=1,"",IF(VLOOKUP(P468,登録者リスト!$A$1:$D$43729,4,FALSE)=基本情報!$D$6,P468,"")),"")</f>
        <v/>
      </c>
      <c r="R468" t="str">
        <f t="shared" si="7"/>
        <v/>
      </c>
    </row>
    <row r="469" spans="16:18" x14ac:dyDescent="0.15">
      <c r="P469">
        <v>468</v>
      </c>
      <c r="Q469" t="str">
        <f>IFERROR(IF(COUNTIF(個人情報!$BI$5:$BI$401,"登録番号" &amp; リスト!P469)&gt;=1,"",IF(VLOOKUP(P469,登録者リスト!$A$1:$D$43729,4,FALSE)=基本情報!$D$6,P469,"")),"")</f>
        <v/>
      </c>
      <c r="R469" t="str">
        <f t="shared" si="7"/>
        <v/>
      </c>
    </row>
    <row r="470" spans="16:18" x14ac:dyDescent="0.15">
      <c r="P470">
        <v>469</v>
      </c>
      <c r="Q470" t="str">
        <f>IFERROR(IF(COUNTIF(個人情報!$BI$5:$BI$401,"登録番号" &amp; リスト!P470)&gt;=1,"",IF(VLOOKUP(P470,登録者リスト!$A$1:$D$43729,4,FALSE)=基本情報!$D$6,P470,"")),"")</f>
        <v/>
      </c>
      <c r="R470" t="str">
        <f t="shared" si="7"/>
        <v/>
      </c>
    </row>
    <row r="471" spans="16:18" x14ac:dyDescent="0.15">
      <c r="P471">
        <v>470</v>
      </c>
      <c r="Q471" t="str">
        <f>IFERROR(IF(COUNTIF(個人情報!$BI$5:$BI$401,"登録番号" &amp; リスト!P471)&gt;=1,"",IF(VLOOKUP(P471,登録者リスト!$A$1:$D$43729,4,FALSE)=基本情報!$D$6,P471,"")),"")</f>
        <v/>
      </c>
      <c r="R471" t="str">
        <f t="shared" si="7"/>
        <v/>
      </c>
    </row>
    <row r="472" spans="16:18" x14ac:dyDescent="0.15">
      <c r="P472">
        <v>471</v>
      </c>
      <c r="Q472" t="str">
        <f>IFERROR(IF(COUNTIF(個人情報!$BI$5:$BI$401,"登録番号" &amp; リスト!P472)&gt;=1,"",IF(VLOOKUP(P472,登録者リスト!$A$1:$D$43729,4,FALSE)=基本情報!$D$6,P472,"")),"")</f>
        <v/>
      </c>
      <c r="R472" t="str">
        <f t="shared" si="7"/>
        <v/>
      </c>
    </row>
    <row r="473" spans="16:18" x14ac:dyDescent="0.15">
      <c r="P473">
        <v>472</v>
      </c>
      <c r="Q473" t="str">
        <f>IFERROR(IF(COUNTIF(個人情報!$BI$5:$BI$401,"登録番号" &amp; リスト!P473)&gt;=1,"",IF(VLOOKUP(P473,登録者リスト!$A$1:$D$43729,4,FALSE)=基本情報!$D$6,P473,"")),"")</f>
        <v/>
      </c>
      <c r="R473" t="str">
        <f t="shared" si="7"/>
        <v/>
      </c>
    </row>
    <row r="474" spans="16:18" x14ac:dyDescent="0.15">
      <c r="P474">
        <v>473</v>
      </c>
      <c r="Q474" t="str">
        <f>IFERROR(IF(COUNTIF(個人情報!$BI$5:$BI$401,"登録番号" &amp; リスト!P474)&gt;=1,"",IF(VLOOKUP(P474,登録者リスト!$A$1:$D$43729,4,FALSE)=基本情報!$D$6,P474,"")),"")</f>
        <v/>
      </c>
      <c r="R474" t="str">
        <f t="shared" si="7"/>
        <v/>
      </c>
    </row>
    <row r="475" spans="16:18" x14ac:dyDescent="0.15">
      <c r="P475">
        <v>474</v>
      </c>
      <c r="Q475" t="str">
        <f>IFERROR(IF(COUNTIF(個人情報!$BI$5:$BI$401,"登録番号" &amp; リスト!P475)&gt;=1,"",IF(VLOOKUP(P475,登録者リスト!$A$1:$D$43729,4,FALSE)=基本情報!$D$6,P475,"")),"")</f>
        <v/>
      </c>
      <c r="R475" t="str">
        <f t="shared" si="7"/>
        <v/>
      </c>
    </row>
    <row r="476" spans="16:18" x14ac:dyDescent="0.15">
      <c r="P476">
        <v>475</v>
      </c>
      <c r="Q476" t="str">
        <f>IFERROR(IF(COUNTIF(個人情報!$BI$5:$BI$401,"登録番号" &amp; リスト!P476)&gt;=1,"",IF(VLOOKUP(P476,登録者リスト!$A$1:$D$43729,4,FALSE)=基本情報!$D$6,P476,"")),"")</f>
        <v/>
      </c>
      <c r="R476" t="str">
        <f t="shared" si="7"/>
        <v/>
      </c>
    </row>
    <row r="477" spans="16:18" x14ac:dyDescent="0.15">
      <c r="P477">
        <v>476</v>
      </c>
      <c r="Q477" t="str">
        <f>IFERROR(IF(COUNTIF(個人情報!$BI$5:$BI$401,"登録番号" &amp; リスト!P477)&gt;=1,"",IF(VLOOKUP(P477,登録者リスト!$A$1:$D$43729,4,FALSE)=基本情報!$D$6,P477,"")),"")</f>
        <v/>
      </c>
      <c r="R477" t="str">
        <f t="shared" si="7"/>
        <v/>
      </c>
    </row>
    <row r="478" spans="16:18" x14ac:dyDescent="0.15">
      <c r="P478">
        <v>477</v>
      </c>
      <c r="Q478" t="str">
        <f>IFERROR(IF(COUNTIF(個人情報!$BI$5:$BI$401,"登録番号" &amp; リスト!P478)&gt;=1,"",IF(VLOOKUP(P478,登録者リスト!$A$1:$D$43729,4,FALSE)=基本情報!$D$6,P478,"")),"")</f>
        <v/>
      </c>
      <c r="R478" t="str">
        <f t="shared" si="7"/>
        <v/>
      </c>
    </row>
    <row r="479" spans="16:18" x14ac:dyDescent="0.15">
      <c r="P479">
        <v>478</v>
      </c>
      <c r="Q479" t="str">
        <f>IFERROR(IF(COUNTIF(個人情報!$BI$5:$BI$401,"登録番号" &amp; リスト!P479)&gt;=1,"",IF(VLOOKUP(P479,登録者リスト!$A$1:$D$43729,4,FALSE)=基本情報!$D$6,P479,"")),"")</f>
        <v/>
      </c>
      <c r="R479" t="str">
        <f t="shared" si="7"/>
        <v/>
      </c>
    </row>
    <row r="480" spans="16:18" x14ac:dyDescent="0.15">
      <c r="P480">
        <v>479</v>
      </c>
      <c r="Q480" t="str">
        <f>IFERROR(IF(COUNTIF(個人情報!$BI$5:$BI$401,"登録番号" &amp; リスト!P480)&gt;=1,"",IF(VLOOKUP(P480,登録者リスト!$A$1:$D$43729,4,FALSE)=基本情報!$D$6,P480,"")),"")</f>
        <v/>
      </c>
      <c r="R480" t="str">
        <f t="shared" si="7"/>
        <v/>
      </c>
    </row>
    <row r="481" spans="16:18" x14ac:dyDescent="0.15">
      <c r="P481">
        <v>480</v>
      </c>
      <c r="Q481" t="str">
        <f>IFERROR(IF(COUNTIF(個人情報!$BI$5:$BI$401,"登録番号" &amp; リスト!P481)&gt;=1,"",IF(VLOOKUP(P481,登録者リスト!$A$1:$D$43729,4,FALSE)=基本情報!$D$6,P481,"")),"")</f>
        <v/>
      </c>
      <c r="R481" t="str">
        <f t="shared" si="7"/>
        <v/>
      </c>
    </row>
    <row r="482" spans="16:18" x14ac:dyDescent="0.15">
      <c r="P482">
        <v>481</v>
      </c>
      <c r="Q482" t="str">
        <f>IFERROR(IF(COUNTIF(個人情報!$BI$5:$BI$401,"登録番号" &amp; リスト!P482)&gt;=1,"",IF(VLOOKUP(P482,登録者リスト!$A$1:$D$43729,4,FALSE)=基本情報!$D$6,P482,"")),"")</f>
        <v/>
      </c>
      <c r="R482" t="str">
        <f t="shared" si="7"/>
        <v/>
      </c>
    </row>
    <row r="483" spans="16:18" x14ac:dyDescent="0.15">
      <c r="P483">
        <v>482</v>
      </c>
      <c r="Q483" t="str">
        <f>IFERROR(IF(COUNTIF(個人情報!$BI$5:$BI$401,"登録番号" &amp; リスト!P483)&gt;=1,"",IF(VLOOKUP(P483,登録者リスト!$A$1:$D$43729,4,FALSE)=基本情報!$D$6,P483,"")),"")</f>
        <v/>
      </c>
      <c r="R483" t="str">
        <f t="shared" si="7"/>
        <v/>
      </c>
    </row>
    <row r="484" spans="16:18" x14ac:dyDescent="0.15">
      <c r="P484">
        <v>483</v>
      </c>
      <c r="Q484" t="str">
        <f>IFERROR(IF(COUNTIF(個人情報!$BI$5:$BI$401,"登録番号" &amp; リスト!P484)&gt;=1,"",IF(VLOOKUP(P484,登録者リスト!$A$1:$D$43729,4,FALSE)=基本情報!$D$6,P484,"")),"")</f>
        <v/>
      </c>
      <c r="R484" t="str">
        <f t="shared" si="7"/>
        <v/>
      </c>
    </row>
    <row r="485" spans="16:18" x14ac:dyDescent="0.15">
      <c r="P485">
        <v>484</v>
      </c>
      <c r="Q485" t="str">
        <f>IFERROR(IF(COUNTIF(個人情報!$BI$5:$BI$401,"登録番号" &amp; リスト!P485)&gt;=1,"",IF(VLOOKUP(P485,登録者リスト!$A$1:$D$43729,4,FALSE)=基本情報!$D$6,P485,"")),"")</f>
        <v/>
      </c>
      <c r="R485" t="str">
        <f t="shared" si="7"/>
        <v/>
      </c>
    </row>
    <row r="486" spans="16:18" x14ac:dyDescent="0.15">
      <c r="P486">
        <v>485</v>
      </c>
      <c r="Q486" t="str">
        <f>IFERROR(IF(COUNTIF(個人情報!$BI$5:$BI$401,"登録番号" &amp; リスト!P486)&gt;=1,"",IF(VLOOKUP(P486,登録者リスト!$A$1:$D$43729,4,FALSE)=基本情報!$D$6,P486,"")),"")</f>
        <v/>
      </c>
      <c r="R486" t="str">
        <f t="shared" si="7"/>
        <v/>
      </c>
    </row>
    <row r="487" spans="16:18" x14ac:dyDescent="0.15">
      <c r="P487">
        <v>486</v>
      </c>
      <c r="Q487" t="str">
        <f>IFERROR(IF(COUNTIF(個人情報!$BI$5:$BI$401,"登録番号" &amp; リスト!P487)&gt;=1,"",IF(VLOOKUP(P487,登録者リスト!$A$1:$D$43729,4,FALSE)=基本情報!$D$6,P487,"")),"")</f>
        <v/>
      </c>
      <c r="R487" t="str">
        <f t="shared" si="7"/>
        <v/>
      </c>
    </row>
    <row r="488" spans="16:18" x14ac:dyDescent="0.15">
      <c r="P488">
        <v>487</v>
      </c>
      <c r="Q488" t="str">
        <f>IFERROR(IF(COUNTIF(個人情報!$BI$5:$BI$401,"登録番号" &amp; リスト!P488)&gt;=1,"",IF(VLOOKUP(P488,登録者リスト!$A$1:$D$43729,4,FALSE)=基本情報!$D$6,P488,"")),"")</f>
        <v/>
      </c>
      <c r="R488" t="str">
        <f t="shared" si="7"/>
        <v/>
      </c>
    </row>
    <row r="489" spans="16:18" x14ac:dyDescent="0.15">
      <c r="P489">
        <v>488</v>
      </c>
      <c r="Q489" t="str">
        <f>IFERROR(IF(COUNTIF(個人情報!$BI$5:$BI$401,"登録番号" &amp; リスト!P489)&gt;=1,"",IF(VLOOKUP(P489,登録者リスト!$A$1:$D$43729,4,FALSE)=基本情報!$D$6,P489,"")),"")</f>
        <v/>
      </c>
      <c r="R489" t="str">
        <f t="shared" si="7"/>
        <v/>
      </c>
    </row>
    <row r="490" spans="16:18" x14ac:dyDescent="0.15">
      <c r="P490">
        <v>489</v>
      </c>
      <c r="Q490" t="str">
        <f>IFERROR(IF(COUNTIF(個人情報!$BI$5:$BI$401,"登録番号" &amp; リスト!P490)&gt;=1,"",IF(VLOOKUP(P490,登録者リスト!$A$1:$D$43729,4,FALSE)=基本情報!$D$6,P490,"")),"")</f>
        <v/>
      </c>
      <c r="R490" t="str">
        <f t="shared" si="7"/>
        <v/>
      </c>
    </row>
    <row r="491" spans="16:18" x14ac:dyDescent="0.15">
      <c r="P491">
        <v>490</v>
      </c>
      <c r="Q491" t="str">
        <f>IFERROR(IF(COUNTIF(個人情報!$BI$5:$BI$401,"登録番号" &amp; リスト!P491)&gt;=1,"",IF(VLOOKUP(P491,登録者リスト!$A$1:$D$43729,4,FALSE)=基本情報!$D$6,P491,"")),"")</f>
        <v/>
      </c>
      <c r="R491" t="str">
        <f t="shared" si="7"/>
        <v/>
      </c>
    </row>
    <row r="492" spans="16:18" x14ac:dyDescent="0.15">
      <c r="P492">
        <v>491</v>
      </c>
      <c r="Q492" t="str">
        <f>IFERROR(IF(COUNTIF(個人情報!$BI$5:$BI$401,"登録番号" &amp; リスト!P492)&gt;=1,"",IF(VLOOKUP(P492,登録者リスト!$A$1:$D$43729,4,FALSE)=基本情報!$D$6,P492,"")),"")</f>
        <v/>
      </c>
      <c r="R492" t="str">
        <f t="shared" si="7"/>
        <v/>
      </c>
    </row>
    <row r="493" spans="16:18" x14ac:dyDescent="0.15">
      <c r="P493">
        <v>492</v>
      </c>
      <c r="Q493" t="str">
        <f>IFERROR(IF(COUNTIF(個人情報!$BI$5:$BI$401,"登録番号" &amp; リスト!P493)&gt;=1,"",IF(VLOOKUP(P493,登録者リスト!$A$1:$D$43729,4,FALSE)=基本情報!$D$6,P493,"")),"")</f>
        <v/>
      </c>
      <c r="R493" t="str">
        <f t="shared" si="7"/>
        <v/>
      </c>
    </row>
    <row r="494" spans="16:18" x14ac:dyDescent="0.15">
      <c r="P494">
        <v>493</v>
      </c>
      <c r="Q494" t="str">
        <f>IFERROR(IF(COUNTIF(個人情報!$BI$5:$BI$401,"登録番号" &amp; リスト!P494)&gt;=1,"",IF(VLOOKUP(P494,登録者リスト!$A$1:$D$43729,4,FALSE)=基本情報!$D$6,P494,"")),"")</f>
        <v/>
      </c>
      <c r="R494" t="str">
        <f t="shared" si="7"/>
        <v/>
      </c>
    </row>
    <row r="495" spans="16:18" x14ac:dyDescent="0.15">
      <c r="P495">
        <v>494</v>
      </c>
      <c r="Q495" t="str">
        <f>IFERROR(IF(COUNTIF(個人情報!$BI$5:$BI$401,"登録番号" &amp; リスト!P495)&gt;=1,"",IF(VLOOKUP(P495,登録者リスト!$A$1:$D$43729,4,FALSE)=基本情報!$D$6,P495,"")),"")</f>
        <v/>
      </c>
      <c r="R495" t="str">
        <f t="shared" si="7"/>
        <v/>
      </c>
    </row>
    <row r="496" spans="16:18" x14ac:dyDescent="0.15">
      <c r="P496">
        <v>495</v>
      </c>
      <c r="Q496" t="str">
        <f>IFERROR(IF(COUNTIF(個人情報!$BI$5:$BI$401,"登録番号" &amp; リスト!P496)&gt;=1,"",IF(VLOOKUP(P496,登録者リスト!$A$1:$D$43729,4,FALSE)=基本情報!$D$6,P496,"")),"")</f>
        <v/>
      </c>
      <c r="R496" t="str">
        <f t="shared" si="7"/>
        <v/>
      </c>
    </row>
    <row r="497" spans="16:18" x14ac:dyDescent="0.15">
      <c r="P497">
        <v>496</v>
      </c>
      <c r="Q497" t="str">
        <f>IFERROR(IF(COUNTIF(個人情報!$BI$5:$BI$401,"登録番号" &amp; リスト!P497)&gt;=1,"",IF(VLOOKUP(P497,登録者リスト!$A$1:$D$43729,4,FALSE)=基本情報!$D$6,P497,"")),"")</f>
        <v/>
      </c>
      <c r="R497" t="str">
        <f t="shared" si="7"/>
        <v/>
      </c>
    </row>
    <row r="498" spans="16:18" x14ac:dyDescent="0.15">
      <c r="P498">
        <v>497</v>
      </c>
      <c r="Q498" t="str">
        <f>IFERROR(IF(COUNTIF(個人情報!$BI$5:$BI$401,"登録番号" &amp; リスト!P498)&gt;=1,"",IF(VLOOKUP(P498,登録者リスト!$A$1:$D$43729,4,FALSE)=基本情報!$D$6,P498,"")),"")</f>
        <v/>
      </c>
      <c r="R498" t="str">
        <f t="shared" si="7"/>
        <v/>
      </c>
    </row>
    <row r="499" spans="16:18" x14ac:dyDescent="0.15">
      <c r="P499">
        <v>498</v>
      </c>
      <c r="Q499" t="str">
        <f>IFERROR(IF(COUNTIF(個人情報!$BI$5:$BI$401,"登録番号" &amp; リスト!P499)&gt;=1,"",IF(VLOOKUP(P499,登録者リスト!$A$1:$D$43729,4,FALSE)=基本情報!$D$6,P499,"")),"")</f>
        <v/>
      </c>
      <c r="R499" t="str">
        <f t="shared" si="7"/>
        <v/>
      </c>
    </row>
    <row r="500" spans="16:18" x14ac:dyDescent="0.15">
      <c r="P500">
        <v>499</v>
      </c>
      <c r="Q500" t="str">
        <f>IFERROR(IF(COUNTIF(個人情報!$BI$5:$BI$401,"登録番号" &amp; リスト!P500)&gt;=1,"",IF(VLOOKUP(P500,登録者リスト!$A$1:$D$43729,4,FALSE)=基本情報!$D$6,P500,"")),"")</f>
        <v/>
      </c>
      <c r="R500" t="str">
        <f t="shared" si="7"/>
        <v/>
      </c>
    </row>
    <row r="501" spans="16:18" x14ac:dyDescent="0.15">
      <c r="P501">
        <v>500</v>
      </c>
      <c r="Q501" t="str">
        <f>IFERROR(IF(COUNTIF(個人情報!$BI$5:$BI$401,"登録番号" &amp; リスト!P501)&gt;=1,"",IF(VLOOKUP(P501,登録者リスト!$A$1:$D$43729,4,FALSE)=基本情報!$D$6,P501,"")),"")</f>
        <v/>
      </c>
      <c r="R501" t="str">
        <f t="shared" si="7"/>
        <v/>
      </c>
    </row>
    <row r="502" spans="16:18" x14ac:dyDescent="0.15">
      <c r="P502">
        <v>501</v>
      </c>
      <c r="Q502" t="str">
        <f>IFERROR(IF(COUNTIF(個人情報!$BI$5:$BI$401,"登録番号" &amp; リスト!P502)&gt;=1,"",IF(VLOOKUP(P502,登録者リスト!$A$1:$D$43729,4,FALSE)=基本情報!$D$6,P502,"")),"")</f>
        <v/>
      </c>
    </row>
    <row r="503" spans="16:18" x14ac:dyDescent="0.15">
      <c r="P503">
        <v>502</v>
      </c>
      <c r="Q503" t="str">
        <f>IFERROR(IF(COUNTIF(個人情報!$BI$5:$BI$401,"登録番号" &amp; リスト!P503)&gt;=1,"",IF(VLOOKUP(P503,登録者リスト!$A$1:$D$43729,4,FALSE)=基本情報!$D$6,P503,"")),"")</f>
        <v/>
      </c>
    </row>
    <row r="504" spans="16:18" x14ac:dyDescent="0.15">
      <c r="P504">
        <v>503</v>
      </c>
      <c r="Q504" t="str">
        <f>IFERROR(IF(COUNTIF(個人情報!$BI$5:$BI$401,"登録番号" &amp; リスト!P504)&gt;=1,"",IF(VLOOKUP(P504,登録者リスト!$A$1:$D$43729,4,FALSE)=基本情報!$D$6,P504,"")),"")</f>
        <v/>
      </c>
    </row>
    <row r="505" spans="16:18" x14ac:dyDescent="0.15">
      <c r="P505">
        <v>504</v>
      </c>
      <c r="Q505" t="str">
        <f>IFERROR(IF(COUNTIF(個人情報!$BI$5:$BI$401,"登録番号" &amp; リスト!P505)&gt;=1,"",IF(VLOOKUP(P505,登録者リスト!$A$1:$D$43729,4,FALSE)=基本情報!$D$6,P505,"")),"")</f>
        <v/>
      </c>
    </row>
    <row r="506" spans="16:18" x14ac:dyDescent="0.15">
      <c r="P506">
        <v>505</v>
      </c>
      <c r="Q506" t="str">
        <f>IFERROR(IF(COUNTIF(個人情報!$BI$5:$BI$401,"登録番号" &amp; リスト!P506)&gt;=1,"",IF(VLOOKUP(P506,登録者リスト!$A$1:$D$43729,4,FALSE)=基本情報!$D$6,P506,"")),"")</f>
        <v/>
      </c>
    </row>
    <row r="507" spans="16:18" x14ac:dyDescent="0.15">
      <c r="P507">
        <v>506</v>
      </c>
      <c r="Q507" t="str">
        <f>IFERROR(IF(COUNTIF(個人情報!$BI$5:$BI$401,"登録番号" &amp; リスト!P507)&gt;=1,"",IF(VLOOKUP(P507,登録者リスト!$A$1:$D$43729,4,FALSE)=基本情報!$D$6,P507,"")),"")</f>
        <v/>
      </c>
    </row>
    <row r="508" spans="16:18" x14ac:dyDescent="0.15">
      <c r="P508">
        <v>507</v>
      </c>
      <c r="Q508" t="str">
        <f>IFERROR(IF(COUNTIF(個人情報!$BI$5:$BI$401,"登録番号" &amp; リスト!P508)&gt;=1,"",IF(VLOOKUP(P508,登録者リスト!$A$1:$D$43729,4,FALSE)=基本情報!$D$6,P508,"")),"")</f>
        <v/>
      </c>
    </row>
    <row r="509" spans="16:18" x14ac:dyDescent="0.15">
      <c r="P509">
        <v>508</v>
      </c>
      <c r="Q509" t="str">
        <f>IFERROR(IF(COUNTIF(個人情報!$BI$5:$BI$401,"登録番号" &amp; リスト!P509)&gt;=1,"",IF(VLOOKUP(P509,登録者リスト!$A$1:$D$43729,4,FALSE)=基本情報!$D$6,P509,"")),"")</f>
        <v/>
      </c>
    </row>
    <row r="510" spans="16:18" x14ac:dyDescent="0.15">
      <c r="P510">
        <v>509</v>
      </c>
      <c r="Q510" t="str">
        <f>IFERROR(IF(COUNTIF(個人情報!$BI$5:$BI$401,"登録番号" &amp; リスト!P510)&gt;=1,"",IF(VLOOKUP(P510,登録者リスト!$A$1:$D$43729,4,FALSE)=基本情報!$D$6,P510,"")),"")</f>
        <v/>
      </c>
    </row>
    <row r="511" spans="16:18" x14ac:dyDescent="0.15">
      <c r="P511">
        <v>510</v>
      </c>
      <c r="Q511" t="str">
        <f>IFERROR(IF(COUNTIF(個人情報!$BI$5:$BI$401,"登録番号" &amp; リスト!P511)&gt;=1,"",IF(VLOOKUP(P511,登録者リスト!$A$1:$D$43729,4,FALSE)=基本情報!$D$6,P511,"")),"")</f>
        <v/>
      </c>
    </row>
    <row r="512" spans="16:18" x14ac:dyDescent="0.15">
      <c r="P512">
        <v>511</v>
      </c>
      <c r="Q512" t="str">
        <f>IFERROR(IF(COUNTIF(個人情報!$BI$5:$BI$401,"登録番号" &amp; リスト!P512)&gt;=1,"",IF(VLOOKUP(P512,登録者リスト!$A$1:$D$43729,4,FALSE)=基本情報!$D$6,P512,"")),"")</f>
        <v/>
      </c>
    </row>
    <row r="513" spans="16:17" x14ac:dyDescent="0.15">
      <c r="P513">
        <v>512</v>
      </c>
      <c r="Q513" t="str">
        <f>IFERROR(IF(COUNTIF(個人情報!$BI$5:$BI$401,"登録番号" &amp; リスト!P513)&gt;=1,"",IF(VLOOKUP(P513,登録者リスト!$A$1:$D$43729,4,FALSE)=基本情報!$D$6,P513,"")),"")</f>
        <v/>
      </c>
    </row>
    <row r="514" spans="16:17" x14ac:dyDescent="0.15">
      <c r="P514">
        <v>513</v>
      </c>
      <c r="Q514" t="str">
        <f>IFERROR(IF(COUNTIF(個人情報!$BI$5:$BI$401,"登録番号" &amp; リスト!P514)&gt;=1,"",IF(VLOOKUP(P514,登録者リスト!$A$1:$D$43729,4,FALSE)=基本情報!$D$6,P514,"")),"")</f>
        <v/>
      </c>
    </row>
    <row r="515" spans="16:17" x14ac:dyDescent="0.15">
      <c r="P515">
        <v>514</v>
      </c>
      <c r="Q515" t="str">
        <f>IFERROR(IF(COUNTIF(個人情報!$BI$5:$BI$401,"登録番号" &amp; リスト!P515)&gt;=1,"",IF(VLOOKUP(P515,登録者リスト!$A$1:$D$43729,4,FALSE)=基本情報!$D$6,P515,"")),"")</f>
        <v/>
      </c>
    </row>
    <row r="516" spans="16:17" x14ac:dyDescent="0.15">
      <c r="P516">
        <v>515</v>
      </c>
      <c r="Q516" t="str">
        <f>IFERROR(IF(COUNTIF(個人情報!$BI$5:$BI$401,"登録番号" &amp; リスト!P516)&gt;=1,"",IF(VLOOKUP(P516,登録者リスト!$A$1:$D$43729,4,FALSE)=基本情報!$D$6,P516,"")),"")</f>
        <v/>
      </c>
    </row>
    <row r="517" spans="16:17" x14ac:dyDescent="0.15">
      <c r="P517">
        <v>516</v>
      </c>
      <c r="Q517" t="str">
        <f>IFERROR(IF(COUNTIF(個人情報!$BI$5:$BI$401,"登録番号" &amp; リスト!P517)&gt;=1,"",IF(VLOOKUP(P517,登録者リスト!$A$1:$D$43729,4,FALSE)=基本情報!$D$6,P517,"")),"")</f>
        <v/>
      </c>
    </row>
    <row r="518" spans="16:17" x14ac:dyDescent="0.15">
      <c r="P518">
        <v>517</v>
      </c>
      <c r="Q518" t="str">
        <f>IFERROR(IF(COUNTIF(個人情報!$BI$5:$BI$401,"登録番号" &amp; リスト!P518)&gt;=1,"",IF(VLOOKUP(P518,登録者リスト!$A$1:$D$43729,4,FALSE)=基本情報!$D$6,P518,"")),"")</f>
        <v/>
      </c>
    </row>
    <row r="519" spans="16:17" x14ac:dyDescent="0.15">
      <c r="P519">
        <v>518</v>
      </c>
      <c r="Q519" t="str">
        <f>IFERROR(IF(COUNTIF(個人情報!$BI$5:$BI$401,"登録番号" &amp; リスト!P519)&gt;=1,"",IF(VLOOKUP(P519,登録者リスト!$A$1:$D$43729,4,FALSE)=基本情報!$D$6,P519,"")),"")</f>
        <v/>
      </c>
    </row>
    <row r="520" spans="16:17" x14ac:dyDescent="0.15">
      <c r="P520">
        <v>519</v>
      </c>
      <c r="Q520" t="str">
        <f>IFERROR(IF(COUNTIF(個人情報!$BI$5:$BI$401,"登録番号" &amp; リスト!P520)&gt;=1,"",IF(VLOOKUP(P520,登録者リスト!$A$1:$D$43729,4,FALSE)=基本情報!$D$6,P520,"")),"")</f>
        <v/>
      </c>
    </row>
    <row r="521" spans="16:17" x14ac:dyDescent="0.15">
      <c r="P521">
        <v>520</v>
      </c>
      <c r="Q521" t="str">
        <f>IFERROR(IF(COUNTIF(個人情報!$BI$5:$BI$401,"登録番号" &amp; リスト!P521)&gt;=1,"",IF(VLOOKUP(P521,登録者リスト!$A$1:$D$43729,4,FALSE)=基本情報!$D$6,P521,"")),"")</f>
        <v/>
      </c>
    </row>
    <row r="522" spans="16:17" x14ac:dyDescent="0.15">
      <c r="P522">
        <v>521</v>
      </c>
      <c r="Q522" t="str">
        <f>IFERROR(IF(COUNTIF(個人情報!$BI$5:$BI$401,"登録番号" &amp; リスト!P522)&gt;=1,"",IF(VLOOKUP(P522,登録者リスト!$A$1:$D$43729,4,FALSE)=基本情報!$D$6,P522,"")),"")</f>
        <v/>
      </c>
    </row>
    <row r="523" spans="16:17" x14ac:dyDescent="0.15">
      <c r="P523">
        <v>522</v>
      </c>
      <c r="Q523" t="str">
        <f>IFERROR(IF(COUNTIF(個人情報!$BI$5:$BI$401,"登録番号" &amp; リスト!P523)&gt;=1,"",IF(VLOOKUP(P523,登録者リスト!$A$1:$D$43729,4,FALSE)=基本情報!$D$6,P523,"")),"")</f>
        <v/>
      </c>
    </row>
    <row r="524" spans="16:17" x14ac:dyDescent="0.15">
      <c r="P524">
        <v>523</v>
      </c>
      <c r="Q524" t="str">
        <f>IFERROR(IF(COUNTIF(個人情報!$BI$5:$BI$401,"登録番号" &amp; リスト!P524)&gt;=1,"",IF(VLOOKUP(P524,登録者リスト!$A$1:$D$43729,4,FALSE)=基本情報!$D$6,P524,"")),"")</f>
        <v/>
      </c>
    </row>
    <row r="525" spans="16:17" x14ac:dyDescent="0.15">
      <c r="P525">
        <v>524</v>
      </c>
      <c r="Q525" t="str">
        <f>IFERROR(IF(COUNTIF(個人情報!$BI$5:$BI$401,"登録番号" &amp; リスト!P525)&gt;=1,"",IF(VLOOKUP(P525,登録者リスト!$A$1:$D$43729,4,FALSE)=基本情報!$D$6,P525,"")),"")</f>
        <v/>
      </c>
    </row>
    <row r="526" spans="16:17" x14ac:dyDescent="0.15">
      <c r="P526">
        <v>525</v>
      </c>
      <c r="Q526" t="str">
        <f>IFERROR(IF(COUNTIF(個人情報!$BI$5:$BI$401,"登録番号" &amp; リスト!P526)&gt;=1,"",IF(VLOOKUP(P526,登録者リスト!$A$1:$D$43729,4,FALSE)=基本情報!$D$6,P526,"")),"")</f>
        <v/>
      </c>
    </row>
    <row r="527" spans="16:17" x14ac:dyDescent="0.15">
      <c r="P527">
        <v>526</v>
      </c>
      <c r="Q527" t="str">
        <f>IFERROR(IF(COUNTIF(個人情報!$BI$5:$BI$401,"登録番号" &amp; リスト!P527)&gt;=1,"",IF(VLOOKUP(P527,登録者リスト!$A$1:$D$43729,4,FALSE)=基本情報!$D$6,P527,"")),"")</f>
        <v/>
      </c>
    </row>
    <row r="528" spans="16:17" x14ac:dyDescent="0.15">
      <c r="P528">
        <v>527</v>
      </c>
      <c r="Q528" t="str">
        <f>IFERROR(IF(COUNTIF(個人情報!$BI$5:$BI$401,"登録番号" &amp; リスト!P528)&gt;=1,"",IF(VLOOKUP(P528,登録者リスト!$A$1:$D$43729,4,FALSE)=基本情報!$D$6,P528,"")),"")</f>
        <v/>
      </c>
    </row>
    <row r="529" spans="16:17" x14ac:dyDescent="0.15">
      <c r="P529">
        <v>528</v>
      </c>
      <c r="Q529" t="str">
        <f>IFERROR(IF(COUNTIF(個人情報!$BI$5:$BI$401,"登録番号" &amp; リスト!P529)&gt;=1,"",IF(VLOOKUP(P529,登録者リスト!$A$1:$D$43729,4,FALSE)=基本情報!$D$6,P529,"")),"")</f>
        <v/>
      </c>
    </row>
    <row r="530" spans="16:17" x14ac:dyDescent="0.15">
      <c r="P530">
        <v>529</v>
      </c>
      <c r="Q530" t="str">
        <f>IFERROR(IF(COUNTIF(個人情報!$BI$5:$BI$401,"登録番号" &amp; リスト!P530)&gt;=1,"",IF(VLOOKUP(P530,登録者リスト!$A$1:$D$43729,4,FALSE)=基本情報!$D$6,P530,"")),"")</f>
        <v/>
      </c>
    </row>
    <row r="531" spans="16:17" x14ac:dyDescent="0.15">
      <c r="P531">
        <v>530</v>
      </c>
      <c r="Q531" t="str">
        <f>IFERROR(IF(COUNTIF(個人情報!$BI$5:$BI$401,"登録番号" &amp; リスト!P531)&gt;=1,"",IF(VLOOKUP(P531,登録者リスト!$A$1:$D$43729,4,FALSE)=基本情報!$D$6,P531,"")),"")</f>
        <v/>
      </c>
    </row>
    <row r="532" spans="16:17" x14ac:dyDescent="0.15">
      <c r="P532">
        <v>531</v>
      </c>
      <c r="Q532" t="str">
        <f>IFERROR(IF(COUNTIF(個人情報!$BI$5:$BI$401,"登録番号" &amp; リスト!P532)&gt;=1,"",IF(VLOOKUP(P532,登録者リスト!$A$1:$D$43729,4,FALSE)=基本情報!$D$6,P532,"")),"")</f>
        <v/>
      </c>
    </row>
    <row r="533" spans="16:17" x14ac:dyDescent="0.15">
      <c r="P533">
        <v>532</v>
      </c>
      <c r="Q533" t="str">
        <f>IFERROR(IF(COUNTIF(個人情報!$BI$5:$BI$401,"登録番号" &amp; リスト!P533)&gt;=1,"",IF(VLOOKUP(P533,登録者リスト!$A$1:$D$43729,4,FALSE)=基本情報!$D$6,P533,"")),"")</f>
        <v/>
      </c>
    </row>
    <row r="534" spans="16:17" x14ac:dyDescent="0.15">
      <c r="P534">
        <v>533</v>
      </c>
      <c r="Q534" t="str">
        <f>IFERROR(IF(COUNTIF(個人情報!$BI$5:$BI$401,"登録番号" &amp; リスト!P534)&gt;=1,"",IF(VLOOKUP(P534,登録者リスト!$A$1:$D$43729,4,FALSE)=基本情報!$D$6,P534,"")),"")</f>
        <v/>
      </c>
    </row>
    <row r="535" spans="16:17" x14ac:dyDescent="0.15">
      <c r="P535">
        <v>534</v>
      </c>
      <c r="Q535" t="str">
        <f>IFERROR(IF(COUNTIF(個人情報!$BI$5:$BI$401,"登録番号" &amp; リスト!P535)&gt;=1,"",IF(VLOOKUP(P535,登録者リスト!$A$1:$D$43729,4,FALSE)=基本情報!$D$6,P535,"")),"")</f>
        <v/>
      </c>
    </row>
    <row r="536" spans="16:17" x14ac:dyDescent="0.15">
      <c r="P536">
        <v>535</v>
      </c>
      <c r="Q536" t="str">
        <f>IFERROR(IF(COUNTIF(個人情報!$BI$5:$BI$401,"登録番号" &amp; リスト!P536)&gt;=1,"",IF(VLOOKUP(P536,登録者リスト!$A$1:$D$43729,4,FALSE)=基本情報!$D$6,P536,"")),"")</f>
        <v/>
      </c>
    </row>
    <row r="537" spans="16:17" x14ac:dyDescent="0.15">
      <c r="P537">
        <v>536</v>
      </c>
      <c r="Q537" t="str">
        <f>IFERROR(IF(COUNTIF(個人情報!$BI$5:$BI$401,"登録番号" &amp; リスト!P537)&gt;=1,"",IF(VLOOKUP(P537,登録者リスト!$A$1:$D$43729,4,FALSE)=基本情報!$D$6,P537,"")),"")</f>
        <v/>
      </c>
    </row>
    <row r="538" spans="16:17" x14ac:dyDescent="0.15">
      <c r="P538">
        <v>537</v>
      </c>
      <c r="Q538" t="str">
        <f>IFERROR(IF(COUNTIF(個人情報!$BI$5:$BI$401,"登録番号" &amp; リスト!P538)&gt;=1,"",IF(VLOOKUP(P538,登録者リスト!$A$1:$D$43729,4,FALSE)=基本情報!$D$6,P538,"")),"")</f>
        <v/>
      </c>
    </row>
    <row r="539" spans="16:17" x14ac:dyDescent="0.15">
      <c r="P539">
        <v>538</v>
      </c>
      <c r="Q539" t="str">
        <f>IFERROR(IF(COUNTIF(個人情報!$BI$5:$BI$401,"登録番号" &amp; リスト!P539)&gt;=1,"",IF(VLOOKUP(P539,登録者リスト!$A$1:$D$43729,4,FALSE)=基本情報!$D$6,P539,"")),"")</f>
        <v/>
      </c>
    </row>
    <row r="540" spans="16:17" x14ac:dyDescent="0.15">
      <c r="P540">
        <v>539</v>
      </c>
      <c r="Q540" t="str">
        <f>IFERROR(IF(COUNTIF(個人情報!$BI$5:$BI$401,"登録番号" &amp; リスト!P540)&gt;=1,"",IF(VLOOKUP(P540,登録者リスト!$A$1:$D$43729,4,FALSE)=基本情報!$D$6,P540,"")),"")</f>
        <v/>
      </c>
    </row>
    <row r="541" spans="16:17" x14ac:dyDescent="0.15">
      <c r="P541">
        <v>540</v>
      </c>
      <c r="Q541" t="str">
        <f>IFERROR(IF(COUNTIF(個人情報!$BI$5:$BI$401,"登録番号" &amp; リスト!P541)&gt;=1,"",IF(VLOOKUP(P541,登録者リスト!$A$1:$D$43729,4,FALSE)=基本情報!$D$6,P541,"")),"")</f>
        <v/>
      </c>
    </row>
    <row r="542" spans="16:17" x14ac:dyDescent="0.15">
      <c r="P542">
        <v>541</v>
      </c>
      <c r="Q542" t="str">
        <f>IFERROR(IF(COUNTIF(個人情報!$BI$5:$BI$401,"登録番号" &amp; リスト!P542)&gt;=1,"",IF(VLOOKUP(P542,登録者リスト!$A$1:$D$43729,4,FALSE)=基本情報!$D$6,P542,"")),"")</f>
        <v/>
      </c>
    </row>
    <row r="543" spans="16:17" x14ac:dyDescent="0.15">
      <c r="P543">
        <v>542</v>
      </c>
      <c r="Q543" t="str">
        <f>IFERROR(IF(COUNTIF(個人情報!$BI$5:$BI$401,"登録番号" &amp; リスト!P543)&gt;=1,"",IF(VLOOKUP(P543,登録者リスト!$A$1:$D$43729,4,FALSE)=基本情報!$D$6,P543,"")),"")</f>
        <v/>
      </c>
    </row>
    <row r="544" spans="16:17" x14ac:dyDescent="0.15">
      <c r="P544">
        <v>543</v>
      </c>
      <c r="Q544" t="str">
        <f>IFERROR(IF(COUNTIF(個人情報!$BI$5:$BI$401,"登録番号" &amp; リスト!P544)&gt;=1,"",IF(VLOOKUP(P544,登録者リスト!$A$1:$D$43729,4,FALSE)=基本情報!$D$6,P544,"")),"")</f>
        <v/>
      </c>
    </row>
    <row r="545" spans="16:17" x14ac:dyDescent="0.15">
      <c r="P545">
        <v>544</v>
      </c>
      <c r="Q545" t="str">
        <f>IFERROR(IF(COUNTIF(個人情報!$BI$5:$BI$401,"登録番号" &amp; リスト!P545)&gt;=1,"",IF(VLOOKUP(P545,登録者リスト!$A$1:$D$43729,4,FALSE)=基本情報!$D$6,P545,"")),"")</f>
        <v/>
      </c>
    </row>
    <row r="546" spans="16:17" x14ac:dyDescent="0.15">
      <c r="P546">
        <v>545</v>
      </c>
      <c r="Q546" t="str">
        <f>IFERROR(IF(COUNTIF(個人情報!$BI$5:$BI$401,"登録番号" &amp; リスト!P546)&gt;=1,"",IF(VLOOKUP(P546,登録者リスト!$A$1:$D$43729,4,FALSE)=基本情報!$D$6,P546,"")),"")</f>
        <v/>
      </c>
    </row>
    <row r="547" spans="16:17" x14ac:dyDescent="0.15">
      <c r="P547">
        <v>546</v>
      </c>
      <c r="Q547" t="str">
        <f>IFERROR(IF(COUNTIF(個人情報!$BI$5:$BI$401,"登録番号" &amp; リスト!P547)&gt;=1,"",IF(VLOOKUP(P547,登録者リスト!$A$1:$D$43729,4,FALSE)=基本情報!$D$6,P547,"")),"")</f>
        <v/>
      </c>
    </row>
    <row r="548" spans="16:17" x14ac:dyDescent="0.15">
      <c r="P548">
        <v>547</v>
      </c>
      <c r="Q548" t="str">
        <f>IFERROR(IF(COUNTIF(個人情報!$BI$5:$BI$401,"登録番号" &amp; リスト!P548)&gt;=1,"",IF(VLOOKUP(P548,登録者リスト!$A$1:$D$43729,4,FALSE)=基本情報!$D$6,P548,"")),"")</f>
        <v/>
      </c>
    </row>
    <row r="549" spans="16:17" x14ac:dyDescent="0.15">
      <c r="P549">
        <v>548</v>
      </c>
      <c r="Q549" t="str">
        <f>IFERROR(IF(COUNTIF(個人情報!$BI$5:$BI$401,"登録番号" &amp; リスト!P549)&gt;=1,"",IF(VLOOKUP(P549,登録者リスト!$A$1:$D$43729,4,FALSE)=基本情報!$D$6,P549,"")),"")</f>
        <v/>
      </c>
    </row>
    <row r="550" spans="16:17" x14ac:dyDescent="0.15">
      <c r="P550">
        <v>549</v>
      </c>
      <c r="Q550" t="str">
        <f>IFERROR(IF(COUNTIF(個人情報!$BI$5:$BI$401,"登録番号" &amp; リスト!P550)&gt;=1,"",IF(VLOOKUP(P550,登録者リスト!$A$1:$D$43729,4,FALSE)=基本情報!$D$6,P550,"")),"")</f>
        <v/>
      </c>
    </row>
    <row r="551" spans="16:17" x14ac:dyDescent="0.15">
      <c r="P551">
        <v>550</v>
      </c>
      <c r="Q551" t="str">
        <f>IFERROR(IF(COUNTIF(個人情報!$BI$5:$BI$401,"登録番号" &amp; リスト!P551)&gt;=1,"",IF(VLOOKUP(P551,登録者リスト!$A$1:$D$43729,4,FALSE)=基本情報!$D$6,P551,"")),"")</f>
        <v/>
      </c>
    </row>
    <row r="552" spans="16:17" x14ac:dyDescent="0.15">
      <c r="P552">
        <v>551</v>
      </c>
      <c r="Q552" t="str">
        <f>IFERROR(IF(COUNTIF(個人情報!$BI$5:$BI$401,"登録番号" &amp; リスト!P552)&gt;=1,"",IF(VLOOKUP(P552,登録者リスト!$A$1:$D$43729,4,FALSE)=基本情報!$D$6,P552,"")),"")</f>
        <v/>
      </c>
    </row>
    <row r="553" spans="16:17" x14ac:dyDescent="0.15">
      <c r="P553">
        <v>552</v>
      </c>
      <c r="Q553" t="str">
        <f>IFERROR(IF(COUNTIF(個人情報!$BI$5:$BI$401,"登録番号" &amp; リスト!P553)&gt;=1,"",IF(VLOOKUP(P553,登録者リスト!$A$1:$D$43729,4,FALSE)=基本情報!$D$6,P553,"")),"")</f>
        <v/>
      </c>
    </row>
    <row r="554" spans="16:17" x14ac:dyDescent="0.15">
      <c r="P554">
        <v>553</v>
      </c>
      <c r="Q554" t="str">
        <f>IFERROR(IF(COUNTIF(個人情報!$BI$5:$BI$401,"登録番号" &amp; リスト!P554)&gt;=1,"",IF(VLOOKUP(P554,登録者リスト!$A$1:$D$43729,4,FALSE)=基本情報!$D$6,P554,"")),"")</f>
        <v/>
      </c>
    </row>
    <row r="555" spans="16:17" x14ac:dyDescent="0.15">
      <c r="P555">
        <v>554</v>
      </c>
      <c r="Q555" t="str">
        <f>IFERROR(IF(COUNTIF(個人情報!$BI$5:$BI$401,"登録番号" &amp; リスト!P555)&gt;=1,"",IF(VLOOKUP(P555,登録者リスト!$A$1:$D$43729,4,FALSE)=基本情報!$D$6,P555,"")),"")</f>
        <v/>
      </c>
    </row>
    <row r="556" spans="16:17" x14ac:dyDescent="0.15">
      <c r="P556">
        <v>555</v>
      </c>
      <c r="Q556" t="str">
        <f>IFERROR(IF(COUNTIF(個人情報!$BI$5:$BI$401,"登録番号" &amp; リスト!P556)&gt;=1,"",IF(VLOOKUP(P556,登録者リスト!$A$1:$D$43729,4,FALSE)=基本情報!$D$6,P556,"")),"")</f>
        <v/>
      </c>
    </row>
    <row r="557" spans="16:17" x14ac:dyDescent="0.15">
      <c r="P557">
        <v>556</v>
      </c>
      <c r="Q557" t="str">
        <f>IFERROR(IF(COUNTIF(個人情報!$BI$5:$BI$401,"登録番号" &amp; リスト!P557)&gt;=1,"",IF(VLOOKUP(P557,登録者リスト!$A$1:$D$43729,4,FALSE)=基本情報!$D$6,P557,"")),"")</f>
        <v/>
      </c>
    </row>
    <row r="558" spans="16:17" x14ac:dyDescent="0.15">
      <c r="P558">
        <v>557</v>
      </c>
      <c r="Q558" t="str">
        <f>IFERROR(IF(COUNTIF(個人情報!$BI$5:$BI$401,"登録番号" &amp; リスト!P558)&gt;=1,"",IF(VLOOKUP(P558,登録者リスト!$A$1:$D$43729,4,FALSE)=基本情報!$D$6,P558,"")),"")</f>
        <v/>
      </c>
    </row>
    <row r="559" spans="16:17" x14ac:dyDescent="0.15">
      <c r="P559">
        <v>558</v>
      </c>
      <c r="Q559" t="str">
        <f>IFERROR(IF(COUNTIF(個人情報!$BI$5:$BI$401,"登録番号" &amp; リスト!P559)&gt;=1,"",IF(VLOOKUP(P559,登録者リスト!$A$1:$D$43729,4,FALSE)=基本情報!$D$6,P559,"")),"")</f>
        <v/>
      </c>
    </row>
    <row r="560" spans="16:17" x14ac:dyDescent="0.15">
      <c r="P560">
        <v>559</v>
      </c>
      <c r="Q560" t="str">
        <f>IFERROR(IF(COUNTIF(個人情報!$BI$5:$BI$401,"登録番号" &amp; リスト!P560)&gt;=1,"",IF(VLOOKUP(P560,登録者リスト!$A$1:$D$43729,4,FALSE)=基本情報!$D$6,P560,"")),"")</f>
        <v/>
      </c>
    </row>
    <row r="561" spans="16:17" x14ac:dyDescent="0.15">
      <c r="P561">
        <v>560</v>
      </c>
      <c r="Q561" t="str">
        <f>IFERROR(IF(COUNTIF(個人情報!$BI$5:$BI$401,"登録番号" &amp; リスト!P561)&gt;=1,"",IF(VLOOKUP(P561,登録者リスト!$A$1:$D$43729,4,FALSE)=基本情報!$D$6,P561,"")),"")</f>
        <v/>
      </c>
    </row>
    <row r="562" spans="16:17" x14ac:dyDescent="0.15">
      <c r="P562">
        <v>561</v>
      </c>
      <c r="Q562" t="str">
        <f>IFERROR(IF(COUNTIF(個人情報!$BI$5:$BI$401,"登録番号" &amp; リスト!P562)&gt;=1,"",IF(VLOOKUP(P562,登録者リスト!$A$1:$D$43729,4,FALSE)=基本情報!$D$6,P562,"")),"")</f>
        <v/>
      </c>
    </row>
    <row r="563" spans="16:17" x14ac:dyDescent="0.15">
      <c r="P563">
        <v>562</v>
      </c>
      <c r="Q563" t="str">
        <f>IFERROR(IF(COUNTIF(個人情報!$BI$5:$BI$401,"登録番号" &amp; リスト!P563)&gt;=1,"",IF(VLOOKUP(P563,登録者リスト!$A$1:$D$43729,4,FALSE)=基本情報!$D$6,P563,"")),"")</f>
        <v/>
      </c>
    </row>
    <row r="564" spans="16:17" x14ac:dyDescent="0.15">
      <c r="P564">
        <v>563</v>
      </c>
      <c r="Q564" t="str">
        <f>IFERROR(IF(COUNTIF(個人情報!$BI$5:$BI$401,"登録番号" &amp; リスト!P564)&gt;=1,"",IF(VLOOKUP(P564,登録者リスト!$A$1:$D$43729,4,FALSE)=基本情報!$D$6,P564,"")),"")</f>
        <v/>
      </c>
    </row>
    <row r="565" spans="16:17" x14ac:dyDescent="0.15">
      <c r="P565">
        <v>564</v>
      </c>
      <c r="Q565" t="str">
        <f>IFERROR(IF(COUNTIF(個人情報!$BI$5:$BI$401,"登録番号" &amp; リスト!P565)&gt;=1,"",IF(VLOOKUP(P565,登録者リスト!$A$1:$D$43729,4,FALSE)=基本情報!$D$6,P565,"")),"")</f>
        <v/>
      </c>
    </row>
    <row r="566" spans="16:17" x14ac:dyDescent="0.15">
      <c r="P566">
        <v>565</v>
      </c>
      <c r="Q566" t="str">
        <f>IFERROR(IF(COUNTIF(個人情報!$BI$5:$BI$401,"登録番号" &amp; リスト!P566)&gt;=1,"",IF(VLOOKUP(P566,登録者リスト!$A$1:$D$43729,4,FALSE)=基本情報!$D$6,P566,"")),"")</f>
        <v/>
      </c>
    </row>
    <row r="567" spans="16:17" x14ac:dyDescent="0.15">
      <c r="P567">
        <v>566</v>
      </c>
      <c r="Q567" t="str">
        <f>IFERROR(IF(COUNTIF(個人情報!$BI$5:$BI$401,"登録番号" &amp; リスト!P567)&gt;=1,"",IF(VLOOKUP(P567,登録者リスト!$A$1:$D$43729,4,FALSE)=基本情報!$D$6,P567,"")),"")</f>
        <v/>
      </c>
    </row>
    <row r="568" spans="16:17" x14ac:dyDescent="0.15">
      <c r="P568">
        <v>567</v>
      </c>
      <c r="Q568" t="str">
        <f>IFERROR(IF(COUNTIF(個人情報!$BI$5:$BI$401,"登録番号" &amp; リスト!P568)&gt;=1,"",IF(VLOOKUP(P568,登録者リスト!$A$1:$D$43729,4,FALSE)=基本情報!$D$6,P568,"")),"")</f>
        <v/>
      </c>
    </row>
    <row r="569" spans="16:17" x14ac:dyDescent="0.15">
      <c r="P569">
        <v>568</v>
      </c>
      <c r="Q569" t="str">
        <f>IFERROR(IF(COUNTIF(個人情報!$BI$5:$BI$401,"登録番号" &amp; リスト!P569)&gt;=1,"",IF(VLOOKUP(P569,登録者リスト!$A$1:$D$43729,4,FALSE)=基本情報!$D$6,P569,"")),"")</f>
        <v/>
      </c>
    </row>
    <row r="570" spans="16:17" x14ac:dyDescent="0.15">
      <c r="P570">
        <v>569</v>
      </c>
      <c r="Q570" t="str">
        <f>IFERROR(IF(COUNTIF(個人情報!$BI$5:$BI$401,"登録番号" &amp; リスト!P570)&gt;=1,"",IF(VLOOKUP(P570,登録者リスト!$A$1:$D$43729,4,FALSE)=基本情報!$D$6,P570,"")),"")</f>
        <v/>
      </c>
    </row>
    <row r="571" spans="16:17" x14ac:dyDescent="0.15">
      <c r="P571">
        <v>570</v>
      </c>
      <c r="Q571" t="str">
        <f>IFERROR(IF(COUNTIF(個人情報!$BI$5:$BI$401,"登録番号" &amp; リスト!P571)&gt;=1,"",IF(VLOOKUP(P571,登録者リスト!$A$1:$D$43729,4,FALSE)=基本情報!$D$6,P571,"")),"")</f>
        <v/>
      </c>
    </row>
    <row r="572" spans="16:17" x14ac:dyDescent="0.15">
      <c r="P572">
        <v>571</v>
      </c>
      <c r="Q572" t="str">
        <f>IFERROR(IF(COUNTIF(個人情報!$BI$5:$BI$401,"登録番号" &amp; リスト!P572)&gt;=1,"",IF(VLOOKUP(P572,登録者リスト!$A$1:$D$43729,4,FALSE)=基本情報!$D$6,P572,"")),"")</f>
        <v/>
      </c>
    </row>
    <row r="573" spans="16:17" x14ac:dyDescent="0.15">
      <c r="P573">
        <v>572</v>
      </c>
      <c r="Q573" t="str">
        <f>IFERROR(IF(COUNTIF(個人情報!$BI$5:$BI$401,"登録番号" &amp; リスト!P573)&gt;=1,"",IF(VLOOKUP(P573,登録者リスト!$A$1:$D$43729,4,FALSE)=基本情報!$D$6,P573,"")),"")</f>
        <v/>
      </c>
    </row>
    <row r="574" spans="16:17" x14ac:dyDescent="0.15">
      <c r="P574">
        <v>573</v>
      </c>
      <c r="Q574" t="str">
        <f>IFERROR(IF(COUNTIF(個人情報!$BI$5:$BI$401,"登録番号" &amp; リスト!P574)&gt;=1,"",IF(VLOOKUP(P574,登録者リスト!$A$1:$D$43729,4,FALSE)=基本情報!$D$6,P574,"")),"")</f>
        <v/>
      </c>
    </row>
    <row r="575" spans="16:17" x14ac:dyDescent="0.15">
      <c r="P575">
        <v>574</v>
      </c>
      <c r="Q575" t="str">
        <f>IFERROR(IF(COUNTIF(個人情報!$BI$5:$BI$401,"登録番号" &amp; リスト!P575)&gt;=1,"",IF(VLOOKUP(P575,登録者リスト!$A$1:$D$43729,4,FALSE)=基本情報!$D$6,P575,"")),"")</f>
        <v/>
      </c>
    </row>
    <row r="576" spans="16:17" x14ac:dyDescent="0.15">
      <c r="P576">
        <v>575</v>
      </c>
      <c r="Q576" t="str">
        <f>IFERROR(IF(COUNTIF(個人情報!$BI$5:$BI$401,"登録番号" &amp; リスト!P576)&gt;=1,"",IF(VLOOKUP(P576,登録者リスト!$A$1:$D$43729,4,FALSE)=基本情報!$D$6,P576,"")),"")</f>
        <v/>
      </c>
    </row>
    <row r="577" spans="16:17" x14ac:dyDescent="0.15">
      <c r="P577">
        <v>576</v>
      </c>
      <c r="Q577" t="str">
        <f>IFERROR(IF(COUNTIF(個人情報!$BI$5:$BI$401,"登録番号" &amp; リスト!P577)&gt;=1,"",IF(VLOOKUP(P577,登録者リスト!$A$1:$D$43729,4,FALSE)=基本情報!$D$6,P577,"")),"")</f>
        <v/>
      </c>
    </row>
    <row r="578" spans="16:17" x14ac:dyDescent="0.15">
      <c r="P578">
        <v>577</v>
      </c>
      <c r="Q578" t="str">
        <f>IFERROR(IF(COUNTIF(個人情報!$BI$5:$BI$401,"登録番号" &amp; リスト!P578)&gt;=1,"",IF(VLOOKUP(P578,登録者リスト!$A$1:$D$43729,4,FALSE)=基本情報!$D$6,P578,"")),"")</f>
        <v/>
      </c>
    </row>
    <row r="579" spans="16:17" x14ac:dyDescent="0.15">
      <c r="P579">
        <v>578</v>
      </c>
      <c r="Q579" t="str">
        <f>IFERROR(IF(COUNTIF(個人情報!$BI$5:$BI$401,"登録番号" &amp; リスト!P579)&gt;=1,"",IF(VLOOKUP(P579,登録者リスト!$A$1:$D$43729,4,FALSE)=基本情報!$D$6,P579,"")),"")</f>
        <v/>
      </c>
    </row>
    <row r="580" spans="16:17" x14ac:dyDescent="0.15">
      <c r="P580">
        <v>579</v>
      </c>
      <c r="Q580" t="str">
        <f>IFERROR(IF(COUNTIF(個人情報!$BI$5:$BI$401,"登録番号" &amp; リスト!P580)&gt;=1,"",IF(VLOOKUP(P580,登録者リスト!$A$1:$D$43729,4,FALSE)=基本情報!$D$6,P580,"")),"")</f>
        <v/>
      </c>
    </row>
    <row r="581" spans="16:17" x14ac:dyDescent="0.15">
      <c r="P581">
        <v>580</v>
      </c>
      <c r="Q581" t="str">
        <f>IFERROR(IF(COUNTIF(個人情報!$BI$5:$BI$401,"登録番号" &amp; リスト!P581)&gt;=1,"",IF(VLOOKUP(P581,登録者リスト!$A$1:$D$43729,4,FALSE)=基本情報!$D$6,P581,"")),"")</f>
        <v/>
      </c>
    </row>
    <row r="582" spans="16:17" x14ac:dyDescent="0.15">
      <c r="P582">
        <v>581</v>
      </c>
      <c r="Q582" t="str">
        <f>IFERROR(IF(COUNTIF(個人情報!$BI$5:$BI$401,"登録番号" &amp; リスト!P582)&gt;=1,"",IF(VLOOKUP(P582,登録者リスト!$A$1:$D$43729,4,FALSE)=基本情報!$D$6,P582,"")),"")</f>
        <v/>
      </c>
    </row>
    <row r="583" spans="16:17" x14ac:dyDescent="0.15">
      <c r="P583">
        <v>582</v>
      </c>
      <c r="Q583" t="str">
        <f>IFERROR(IF(COUNTIF(個人情報!$BI$5:$BI$401,"登録番号" &amp; リスト!P583)&gt;=1,"",IF(VLOOKUP(P583,登録者リスト!$A$1:$D$43729,4,FALSE)=基本情報!$D$6,P583,"")),"")</f>
        <v/>
      </c>
    </row>
    <row r="584" spans="16:17" x14ac:dyDescent="0.15">
      <c r="P584">
        <v>583</v>
      </c>
      <c r="Q584" t="str">
        <f>IFERROR(IF(COUNTIF(個人情報!$BI$5:$BI$401,"登録番号" &amp; リスト!P584)&gt;=1,"",IF(VLOOKUP(P584,登録者リスト!$A$1:$D$43729,4,FALSE)=基本情報!$D$6,P584,"")),"")</f>
        <v/>
      </c>
    </row>
    <row r="585" spans="16:17" x14ac:dyDescent="0.15">
      <c r="P585">
        <v>584</v>
      </c>
      <c r="Q585" t="str">
        <f>IFERROR(IF(COUNTIF(個人情報!$BI$5:$BI$401,"登録番号" &amp; リスト!P585)&gt;=1,"",IF(VLOOKUP(P585,登録者リスト!$A$1:$D$43729,4,FALSE)=基本情報!$D$6,P585,"")),"")</f>
        <v/>
      </c>
    </row>
    <row r="586" spans="16:17" x14ac:dyDescent="0.15">
      <c r="P586">
        <v>585</v>
      </c>
      <c r="Q586" t="str">
        <f>IFERROR(IF(COUNTIF(個人情報!$BI$5:$BI$401,"登録番号" &amp; リスト!P586)&gt;=1,"",IF(VLOOKUP(P586,登録者リスト!$A$1:$D$43729,4,FALSE)=基本情報!$D$6,P586,"")),"")</f>
        <v/>
      </c>
    </row>
    <row r="587" spans="16:17" x14ac:dyDescent="0.15">
      <c r="P587">
        <v>586</v>
      </c>
      <c r="Q587" t="str">
        <f>IFERROR(IF(COUNTIF(個人情報!$BI$5:$BI$401,"登録番号" &amp; リスト!P587)&gt;=1,"",IF(VLOOKUP(P587,登録者リスト!$A$1:$D$43729,4,FALSE)=基本情報!$D$6,P587,"")),"")</f>
        <v/>
      </c>
    </row>
    <row r="588" spans="16:17" x14ac:dyDescent="0.15">
      <c r="P588">
        <v>587</v>
      </c>
      <c r="Q588" t="str">
        <f>IFERROR(IF(COUNTIF(個人情報!$BI$5:$BI$401,"登録番号" &amp; リスト!P588)&gt;=1,"",IF(VLOOKUP(P588,登録者リスト!$A$1:$D$43729,4,FALSE)=基本情報!$D$6,P588,"")),"")</f>
        <v/>
      </c>
    </row>
    <row r="589" spans="16:17" x14ac:dyDescent="0.15">
      <c r="P589">
        <v>588</v>
      </c>
      <c r="Q589" t="str">
        <f>IFERROR(IF(COUNTIF(個人情報!$BI$5:$BI$401,"登録番号" &amp; リスト!P589)&gt;=1,"",IF(VLOOKUP(P589,登録者リスト!$A$1:$D$43729,4,FALSE)=基本情報!$D$6,P589,"")),"")</f>
        <v/>
      </c>
    </row>
    <row r="590" spans="16:17" x14ac:dyDescent="0.15">
      <c r="P590">
        <v>589</v>
      </c>
      <c r="Q590" t="str">
        <f>IFERROR(IF(COUNTIF(個人情報!$BI$5:$BI$401,"登録番号" &amp; リスト!P590)&gt;=1,"",IF(VLOOKUP(P590,登録者リスト!$A$1:$D$43729,4,FALSE)=基本情報!$D$6,P590,"")),"")</f>
        <v/>
      </c>
    </row>
    <row r="591" spans="16:17" x14ac:dyDescent="0.15">
      <c r="P591">
        <v>590</v>
      </c>
      <c r="Q591" t="str">
        <f>IFERROR(IF(COUNTIF(個人情報!$BI$5:$BI$401,"登録番号" &amp; リスト!P591)&gt;=1,"",IF(VLOOKUP(P591,登録者リスト!$A$1:$D$43729,4,FALSE)=基本情報!$D$6,P591,"")),"")</f>
        <v/>
      </c>
    </row>
    <row r="592" spans="16:17" x14ac:dyDescent="0.15">
      <c r="P592">
        <v>591</v>
      </c>
      <c r="Q592" t="str">
        <f>IFERROR(IF(COUNTIF(個人情報!$BI$5:$BI$401,"登録番号" &amp; リスト!P592)&gt;=1,"",IF(VLOOKUP(P592,登録者リスト!$A$1:$D$43729,4,FALSE)=基本情報!$D$6,P592,"")),"")</f>
        <v/>
      </c>
    </row>
    <row r="593" spans="16:17" x14ac:dyDescent="0.15">
      <c r="P593">
        <v>592</v>
      </c>
      <c r="Q593" t="str">
        <f>IFERROR(IF(COUNTIF(個人情報!$BI$5:$BI$401,"登録番号" &amp; リスト!P593)&gt;=1,"",IF(VLOOKUP(P593,登録者リスト!$A$1:$D$43729,4,FALSE)=基本情報!$D$6,P593,"")),"")</f>
        <v/>
      </c>
    </row>
    <row r="594" spans="16:17" x14ac:dyDescent="0.15">
      <c r="P594">
        <v>593</v>
      </c>
      <c r="Q594" t="str">
        <f>IFERROR(IF(COUNTIF(個人情報!$BI$5:$BI$401,"登録番号" &amp; リスト!P594)&gt;=1,"",IF(VLOOKUP(P594,登録者リスト!$A$1:$D$43729,4,FALSE)=基本情報!$D$6,P594,"")),"")</f>
        <v/>
      </c>
    </row>
    <row r="595" spans="16:17" x14ac:dyDescent="0.15">
      <c r="P595">
        <v>594</v>
      </c>
      <c r="Q595" t="str">
        <f>IFERROR(IF(COUNTIF(個人情報!$BI$5:$BI$401,"登録番号" &amp; リスト!P595)&gt;=1,"",IF(VLOOKUP(P595,登録者リスト!$A$1:$D$43729,4,FALSE)=基本情報!$D$6,P595,"")),"")</f>
        <v/>
      </c>
    </row>
    <row r="596" spans="16:17" x14ac:dyDescent="0.15">
      <c r="P596">
        <v>595</v>
      </c>
      <c r="Q596" t="str">
        <f>IFERROR(IF(COUNTIF(個人情報!$BI$5:$BI$401,"登録番号" &amp; リスト!P596)&gt;=1,"",IF(VLOOKUP(P596,登録者リスト!$A$1:$D$43729,4,FALSE)=基本情報!$D$6,P596,"")),"")</f>
        <v/>
      </c>
    </row>
    <row r="597" spans="16:17" x14ac:dyDescent="0.15">
      <c r="P597">
        <v>596</v>
      </c>
      <c r="Q597" t="str">
        <f>IFERROR(IF(COUNTIF(個人情報!$BI$5:$BI$401,"登録番号" &amp; リスト!P597)&gt;=1,"",IF(VLOOKUP(P597,登録者リスト!$A$1:$D$43729,4,FALSE)=基本情報!$D$6,P597,"")),"")</f>
        <v/>
      </c>
    </row>
    <row r="598" spans="16:17" x14ac:dyDescent="0.15">
      <c r="P598">
        <v>597</v>
      </c>
      <c r="Q598" t="str">
        <f>IFERROR(IF(COUNTIF(個人情報!$BI$5:$BI$401,"登録番号" &amp; リスト!P598)&gt;=1,"",IF(VLOOKUP(P598,登録者リスト!$A$1:$D$43729,4,FALSE)=基本情報!$D$6,P598,"")),"")</f>
        <v/>
      </c>
    </row>
    <row r="599" spans="16:17" x14ac:dyDescent="0.15">
      <c r="P599">
        <v>598</v>
      </c>
      <c r="Q599" t="str">
        <f>IFERROR(IF(COUNTIF(個人情報!$BI$5:$BI$401,"登録番号" &amp; リスト!P599)&gt;=1,"",IF(VLOOKUP(P599,登録者リスト!$A$1:$D$43729,4,FALSE)=基本情報!$D$6,P599,"")),"")</f>
        <v/>
      </c>
    </row>
    <row r="600" spans="16:17" x14ac:dyDescent="0.15">
      <c r="P600">
        <v>599</v>
      </c>
      <c r="Q600" t="str">
        <f>IFERROR(IF(COUNTIF(個人情報!$BI$5:$BI$401,"登録番号" &amp; リスト!P600)&gt;=1,"",IF(VLOOKUP(P600,登録者リスト!$A$1:$D$43729,4,FALSE)=基本情報!$D$6,P600,"")),"")</f>
        <v/>
      </c>
    </row>
    <row r="601" spans="16:17" x14ac:dyDescent="0.15">
      <c r="P601">
        <v>600</v>
      </c>
      <c r="Q601" t="str">
        <f>IFERROR(IF(COUNTIF(個人情報!$BI$5:$BI$401,"登録番号" &amp; リスト!P601)&gt;=1,"",IF(VLOOKUP(P601,登録者リスト!$A$1:$D$43729,4,FALSE)=基本情報!$D$6,P601,"")),"")</f>
        <v/>
      </c>
    </row>
    <row r="602" spans="16:17" x14ac:dyDescent="0.15">
      <c r="P602">
        <v>601</v>
      </c>
      <c r="Q602" t="str">
        <f>IFERROR(IF(COUNTIF(個人情報!$BI$5:$BI$401,"登録番号" &amp; リスト!P602)&gt;=1,"",IF(VLOOKUP(P602,登録者リスト!$A$1:$D$43729,4,FALSE)=基本情報!$D$6,P602,"")),"")</f>
        <v/>
      </c>
    </row>
    <row r="603" spans="16:17" x14ac:dyDescent="0.15">
      <c r="P603">
        <v>602</v>
      </c>
      <c r="Q603" t="str">
        <f>IFERROR(IF(COUNTIF(個人情報!$BI$5:$BI$401,"登録番号" &amp; リスト!P603)&gt;=1,"",IF(VLOOKUP(P603,登録者リスト!$A$1:$D$43729,4,FALSE)=基本情報!$D$6,P603,"")),"")</f>
        <v/>
      </c>
    </row>
    <row r="604" spans="16:17" x14ac:dyDescent="0.15">
      <c r="P604">
        <v>603</v>
      </c>
      <c r="Q604" t="str">
        <f>IFERROR(IF(COUNTIF(個人情報!$BI$5:$BI$401,"登録番号" &amp; リスト!P604)&gt;=1,"",IF(VLOOKUP(P604,登録者リスト!$A$1:$D$43729,4,FALSE)=基本情報!$D$6,P604,"")),"")</f>
        <v/>
      </c>
    </row>
    <row r="605" spans="16:17" x14ac:dyDescent="0.15">
      <c r="P605">
        <v>604</v>
      </c>
      <c r="Q605" t="str">
        <f>IFERROR(IF(COUNTIF(個人情報!$BI$5:$BI$401,"登録番号" &amp; リスト!P605)&gt;=1,"",IF(VLOOKUP(P605,登録者リスト!$A$1:$D$43729,4,FALSE)=基本情報!$D$6,P605,"")),"")</f>
        <v/>
      </c>
    </row>
    <row r="606" spans="16:17" x14ac:dyDescent="0.15">
      <c r="P606">
        <v>605</v>
      </c>
      <c r="Q606" t="str">
        <f>IFERROR(IF(COUNTIF(個人情報!$BI$5:$BI$401,"登録番号" &amp; リスト!P606)&gt;=1,"",IF(VLOOKUP(P606,登録者リスト!$A$1:$D$43729,4,FALSE)=基本情報!$D$6,P606,"")),"")</f>
        <v/>
      </c>
    </row>
    <row r="607" spans="16:17" x14ac:dyDescent="0.15">
      <c r="P607">
        <v>606</v>
      </c>
      <c r="Q607" t="str">
        <f>IFERROR(IF(COUNTIF(個人情報!$BI$5:$BI$401,"登録番号" &amp; リスト!P607)&gt;=1,"",IF(VLOOKUP(P607,登録者リスト!$A$1:$D$43729,4,FALSE)=基本情報!$D$6,P607,"")),"")</f>
        <v/>
      </c>
    </row>
    <row r="608" spans="16:17" x14ac:dyDescent="0.15">
      <c r="P608">
        <v>607</v>
      </c>
      <c r="Q608" t="str">
        <f>IFERROR(IF(COUNTIF(個人情報!$BI$5:$BI$401,"登録番号" &amp; リスト!P608)&gt;=1,"",IF(VLOOKUP(P608,登録者リスト!$A$1:$D$43729,4,FALSE)=基本情報!$D$6,P608,"")),"")</f>
        <v/>
      </c>
    </row>
    <row r="609" spans="16:17" x14ac:dyDescent="0.15">
      <c r="P609">
        <v>608</v>
      </c>
      <c r="Q609" t="str">
        <f>IFERROR(IF(COUNTIF(個人情報!$BI$5:$BI$401,"登録番号" &amp; リスト!P609)&gt;=1,"",IF(VLOOKUP(P609,登録者リスト!$A$1:$D$43729,4,FALSE)=基本情報!$D$6,P609,"")),"")</f>
        <v/>
      </c>
    </row>
    <row r="610" spans="16:17" x14ac:dyDescent="0.15">
      <c r="P610">
        <v>609</v>
      </c>
      <c r="Q610" t="str">
        <f>IFERROR(IF(COUNTIF(個人情報!$BI$5:$BI$401,"登録番号" &amp; リスト!P610)&gt;=1,"",IF(VLOOKUP(P610,登録者リスト!$A$1:$D$43729,4,FALSE)=基本情報!$D$6,P610,"")),"")</f>
        <v/>
      </c>
    </row>
    <row r="611" spans="16:17" x14ac:dyDescent="0.15">
      <c r="P611">
        <v>610</v>
      </c>
      <c r="Q611" t="str">
        <f>IFERROR(IF(COUNTIF(個人情報!$BI$5:$BI$401,"登録番号" &amp; リスト!P611)&gt;=1,"",IF(VLOOKUP(P611,登録者リスト!$A$1:$D$43729,4,FALSE)=基本情報!$D$6,P611,"")),"")</f>
        <v/>
      </c>
    </row>
    <row r="612" spans="16:17" x14ac:dyDescent="0.15">
      <c r="P612">
        <v>611</v>
      </c>
      <c r="Q612" t="str">
        <f>IFERROR(IF(COUNTIF(個人情報!$BI$5:$BI$401,"登録番号" &amp; リスト!P612)&gt;=1,"",IF(VLOOKUP(P612,登録者リスト!$A$1:$D$43729,4,FALSE)=基本情報!$D$6,P612,"")),"")</f>
        <v/>
      </c>
    </row>
    <row r="613" spans="16:17" x14ac:dyDescent="0.15">
      <c r="P613">
        <v>612</v>
      </c>
      <c r="Q613" t="str">
        <f>IFERROR(IF(COUNTIF(個人情報!$BI$5:$BI$401,"登録番号" &amp; リスト!P613)&gt;=1,"",IF(VLOOKUP(P613,登録者リスト!$A$1:$D$43729,4,FALSE)=基本情報!$D$6,P613,"")),"")</f>
        <v/>
      </c>
    </row>
    <row r="614" spans="16:17" x14ac:dyDescent="0.15">
      <c r="P614">
        <v>613</v>
      </c>
      <c r="Q614" t="str">
        <f>IFERROR(IF(COUNTIF(個人情報!$BI$5:$BI$401,"登録番号" &amp; リスト!P614)&gt;=1,"",IF(VLOOKUP(P614,登録者リスト!$A$1:$D$43729,4,FALSE)=基本情報!$D$6,P614,"")),"")</f>
        <v/>
      </c>
    </row>
    <row r="615" spans="16:17" x14ac:dyDescent="0.15">
      <c r="P615">
        <v>614</v>
      </c>
      <c r="Q615" t="str">
        <f>IFERROR(IF(COUNTIF(個人情報!$BI$5:$BI$401,"登録番号" &amp; リスト!P615)&gt;=1,"",IF(VLOOKUP(P615,登録者リスト!$A$1:$D$43729,4,FALSE)=基本情報!$D$6,P615,"")),"")</f>
        <v/>
      </c>
    </row>
    <row r="616" spans="16:17" x14ac:dyDescent="0.15">
      <c r="P616">
        <v>615</v>
      </c>
      <c r="Q616" t="str">
        <f>IFERROR(IF(COUNTIF(個人情報!$BI$5:$BI$401,"登録番号" &amp; リスト!P616)&gt;=1,"",IF(VLOOKUP(P616,登録者リスト!$A$1:$D$43729,4,FALSE)=基本情報!$D$6,P616,"")),"")</f>
        <v/>
      </c>
    </row>
    <row r="617" spans="16:17" x14ac:dyDescent="0.15">
      <c r="P617">
        <v>616</v>
      </c>
      <c r="Q617" t="str">
        <f>IFERROR(IF(COUNTIF(個人情報!$BI$5:$BI$401,"登録番号" &amp; リスト!P617)&gt;=1,"",IF(VLOOKUP(P617,登録者リスト!$A$1:$D$43729,4,FALSE)=基本情報!$D$6,P617,"")),"")</f>
        <v/>
      </c>
    </row>
    <row r="618" spans="16:17" x14ac:dyDescent="0.15">
      <c r="P618">
        <v>617</v>
      </c>
      <c r="Q618" t="str">
        <f>IFERROR(IF(COUNTIF(個人情報!$BI$5:$BI$401,"登録番号" &amp; リスト!P618)&gt;=1,"",IF(VLOOKUP(P618,登録者リスト!$A$1:$D$43729,4,FALSE)=基本情報!$D$6,P618,"")),"")</f>
        <v/>
      </c>
    </row>
    <row r="619" spans="16:17" x14ac:dyDescent="0.15">
      <c r="P619">
        <v>618</v>
      </c>
      <c r="Q619" t="str">
        <f>IFERROR(IF(COUNTIF(個人情報!$BI$5:$BI$401,"登録番号" &amp; リスト!P619)&gt;=1,"",IF(VLOOKUP(P619,登録者リスト!$A$1:$D$43729,4,FALSE)=基本情報!$D$6,P619,"")),"")</f>
        <v/>
      </c>
    </row>
    <row r="620" spans="16:17" x14ac:dyDescent="0.15">
      <c r="P620">
        <v>619</v>
      </c>
      <c r="Q620" t="str">
        <f>IFERROR(IF(COUNTIF(個人情報!$BI$5:$BI$401,"登録番号" &amp; リスト!P620)&gt;=1,"",IF(VLOOKUP(P620,登録者リスト!$A$1:$D$43729,4,FALSE)=基本情報!$D$6,P620,"")),"")</f>
        <v/>
      </c>
    </row>
    <row r="621" spans="16:17" x14ac:dyDescent="0.15">
      <c r="P621">
        <v>620</v>
      </c>
      <c r="Q621" t="str">
        <f>IFERROR(IF(COUNTIF(個人情報!$BI$5:$BI$401,"登録番号" &amp; リスト!P621)&gt;=1,"",IF(VLOOKUP(P621,登録者リスト!$A$1:$D$43729,4,FALSE)=基本情報!$D$6,P621,"")),"")</f>
        <v/>
      </c>
    </row>
    <row r="622" spans="16:17" x14ac:dyDescent="0.15">
      <c r="P622">
        <v>621</v>
      </c>
      <c r="Q622" t="str">
        <f>IFERROR(IF(COUNTIF(個人情報!$BI$5:$BI$401,"登録番号" &amp; リスト!P622)&gt;=1,"",IF(VLOOKUP(P622,登録者リスト!$A$1:$D$43729,4,FALSE)=基本情報!$D$6,P622,"")),"")</f>
        <v/>
      </c>
    </row>
    <row r="623" spans="16:17" x14ac:dyDescent="0.15">
      <c r="P623">
        <v>622</v>
      </c>
      <c r="Q623" t="str">
        <f>IFERROR(IF(COUNTIF(個人情報!$BI$5:$BI$401,"登録番号" &amp; リスト!P623)&gt;=1,"",IF(VLOOKUP(P623,登録者リスト!$A$1:$D$43729,4,FALSE)=基本情報!$D$6,P623,"")),"")</f>
        <v/>
      </c>
    </row>
    <row r="624" spans="16:17" x14ac:dyDescent="0.15">
      <c r="P624">
        <v>623</v>
      </c>
      <c r="Q624" t="str">
        <f>IFERROR(IF(COUNTIF(個人情報!$BI$5:$BI$401,"登録番号" &amp; リスト!P624)&gt;=1,"",IF(VLOOKUP(P624,登録者リスト!$A$1:$D$43729,4,FALSE)=基本情報!$D$6,P624,"")),"")</f>
        <v/>
      </c>
    </row>
    <row r="625" spans="16:17" x14ac:dyDescent="0.15">
      <c r="P625">
        <v>624</v>
      </c>
      <c r="Q625" t="str">
        <f>IFERROR(IF(COUNTIF(個人情報!$BI$5:$BI$401,"登録番号" &amp; リスト!P625)&gt;=1,"",IF(VLOOKUP(P625,登録者リスト!$A$1:$D$43729,4,FALSE)=基本情報!$D$6,P625,"")),"")</f>
        <v/>
      </c>
    </row>
    <row r="626" spans="16:17" x14ac:dyDescent="0.15">
      <c r="P626">
        <v>625</v>
      </c>
      <c r="Q626" t="str">
        <f>IFERROR(IF(COUNTIF(個人情報!$BI$5:$BI$401,"登録番号" &amp; リスト!P626)&gt;=1,"",IF(VLOOKUP(P626,登録者リスト!$A$1:$D$43729,4,FALSE)=基本情報!$D$6,P626,"")),"")</f>
        <v/>
      </c>
    </row>
    <row r="627" spans="16:17" x14ac:dyDescent="0.15">
      <c r="P627">
        <v>626</v>
      </c>
      <c r="Q627" t="str">
        <f>IFERROR(IF(COUNTIF(個人情報!$BI$5:$BI$401,"登録番号" &amp; リスト!P627)&gt;=1,"",IF(VLOOKUP(P627,登録者リスト!$A$1:$D$43729,4,FALSE)=基本情報!$D$6,P627,"")),"")</f>
        <v/>
      </c>
    </row>
    <row r="628" spans="16:17" x14ac:dyDescent="0.15">
      <c r="P628">
        <v>627</v>
      </c>
      <c r="Q628" t="str">
        <f>IFERROR(IF(COUNTIF(個人情報!$BI$5:$BI$401,"登録番号" &amp; リスト!P628)&gt;=1,"",IF(VLOOKUP(P628,登録者リスト!$A$1:$D$43729,4,FALSE)=基本情報!$D$6,P628,"")),"")</f>
        <v/>
      </c>
    </row>
    <row r="629" spans="16:17" x14ac:dyDescent="0.15">
      <c r="P629">
        <v>628</v>
      </c>
      <c r="Q629" t="str">
        <f>IFERROR(IF(COUNTIF(個人情報!$BI$5:$BI$401,"登録番号" &amp; リスト!P629)&gt;=1,"",IF(VLOOKUP(P629,登録者リスト!$A$1:$D$43729,4,FALSE)=基本情報!$D$6,P629,"")),"")</f>
        <v/>
      </c>
    </row>
    <row r="630" spans="16:17" x14ac:dyDescent="0.15">
      <c r="P630">
        <v>629</v>
      </c>
      <c r="Q630" t="str">
        <f>IFERROR(IF(COUNTIF(個人情報!$BI$5:$BI$401,"登録番号" &amp; リスト!P630)&gt;=1,"",IF(VLOOKUP(P630,登録者リスト!$A$1:$D$43729,4,FALSE)=基本情報!$D$6,P630,"")),"")</f>
        <v/>
      </c>
    </row>
    <row r="631" spans="16:17" x14ac:dyDescent="0.15">
      <c r="P631">
        <v>630</v>
      </c>
      <c r="Q631" t="str">
        <f>IFERROR(IF(COUNTIF(個人情報!$BI$5:$BI$401,"登録番号" &amp; リスト!P631)&gt;=1,"",IF(VLOOKUP(P631,登録者リスト!$A$1:$D$43729,4,FALSE)=基本情報!$D$6,P631,"")),"")</f>
        <v/>
      </c>
    </row>
    <row r="632" spans="16:17" x14ac:dyDescent="0.15">
      <c r="P632">
        <v>631</v>
      </c>
      <c r="Q632" t="str">
        <f>IFERROR(IF(COUNTIF(個人情報!$BI$5:$BI$401,"登録番号" &amp; リスト!P632)&gt;=1,"",IF(VLOOKUP(P632,登録者リスト!$A$1:$D$43729,4,FALSE)=基本情報!$D$6,P632,"")),"")</f>
        <v/>
      </c>
    </row>
    <row r="633" spans="16:17" x14ac:dyDescent="0.15">
      <c r="P633">
        <v>632</v>
      </c>
      <c r="Q633" t="str">
        <f>IFERROR(IF(COUNTIF(個人情報!$BI$5:$BI$401,"登録番号" &amp; リスト!P633)&gt;=1,"",IF(VLOOKUP(P633,登録者リスト!$A$1:$D$43729,4,FALSE)=基本情報!$D$6,P633,"")),"")</f>
        <v/>
      </c>
    </row>
    <row r="634" spans="16:17" x14ac:dyDescent="0.15">
      <c r="P634">
        <v>633</v>
      </c>
      <c r="Q634" t="str">
        <f>IFERROR(IF(COUNTIF(個人情報!$BI$5:$BI$401,"登録番号" &amp; リスト!P634)&gt;=1,"",IF(VLOOKUP(P634,登録者リスト!$A$1:$D$43729,4,FALSE)=基本情報!$D$6,P634,"")),"")</f>
        <v/>
      </c>
    </row>
    <row r="635" spans="16:17" x14ac:dyDescent="0.15">
      <c r="P635">
        <v>634</v>
      </c>
      <c r="Q635" t="str">
        <f>IFERROR(IF(COUNTIF(個人情報!$BI$5:$BI$401,"登録番号" &amp; リスト!P635)&gt;=1,"",IF(VLOOKUP(P635,登録者リスト!$A$1:$D$43729,4,FALSE)=基本情報!$D$6,P635,"")),"")</f>
        <v/>
      </c>
    </row>
    <row r="636" spans="16:17" x14ac:dyDescent="0.15">
      <c r="P636">
        <v>635</v>
      </c>
      <c r="Q636" t="str">
        <f>IFERROR(IF(COUNTIF(個人情報!$BI$5:$BI$401,"登録番号" &amp; リスト!P636)&gt;=1,"",IF(VLOOKUP(P636,登録者リスト!$A$1:$D$43729,4,FALSE)=基本情報!$D$6,P636,"")),"")</f>
        <v/>
      </c>
    </row>
    <row r="637" spans="16:17" x14ac:dyDescent="0.15">
      <c r="P637">
        <v>636</v>
      </c>
      <c r="Q637" t="str">
        <f>IFERROR(IF(COUNTIF(個人情報!$BI$5:$BI$401,"登録番号" &amp; リスト!P637)&gt;=1,"",IF(VLOOKUP(P637,登録者リスト!$A$1:$D$43729,4,FALSE)=基本情報!$D$6,P637,"")),"")</f>
        <v/>
      </c>
    </row>
    <row r="638" spans="16:17" x14ac:dyDescent="0.15">
      <c r="P638">
        <v>637</v>
      </c>
      <c r="Q638" t="str">
        <f>IFERROR(IF(COUNTIF(個人情報!$BI$5:$BI$401,"登録番号" &amp; リスト!P638)&gt;=1,"",IF(VLOOKUP(P638,登録者リスト!$A$1:$D$43729,4,FALSE)=基本情報!$D$6,P638,"")),"")</f>
        <v/>
      </c>
    </row>
    <row r="639" spans="16:17" x14ac:dyDescent="0.15">
      <c r="P639">
        <v>638</v>
      </c>
      <c r="Q639" t="str">
        <f>IFERROR(IF(COUNTIF(個人情報!$BI$5:$BI$401,"登録番号" &amp; リスト!P639)&gt;=1,"",IF(VLOOKUP(P639,登録者リスト!$A$1:$D$43729,4,FALSE)=基本情報!$D$6,P639,"")),"")</f>
        <v/>
      </c>
    </row>
    <row r="640" spans="16:17" x14ac:dyDescent="0.15">
      <c r="P640">
        <v>639</v>
      </c>
      <c r="Q640" t="str">
        <f>IFERROR(IF(COUNTIF(個人情報!$BI$5:$BI$401,"登録番号" &amp; リスト!P640)&gt;=1,"",IF(VLOOKUP(P640,登録者リスト!$A$1:$D$43729,4,FALSE)=基本情報!$D$6,P640,"")),"")</f>
        <v/>
      </c>
    </row>
    <row r="641" spans="16:17" x14ac:dyDescent="0.15">
      <c r="P641">
        <v>640</v>
      </c>
      <c r="Q641" t="str">
        <f>IFERROR(IF(COUNTIF(個人情報!$BI$5:$BI$401,"登録番号" &amp; リスト!P641)&gt;=1,"",IF(VLOOKUP(P641,登録者リスト!$A$1:$D$43729,4,FALSE)=基本情報!$D$6,P641,"")),"")</f>
        <v/>
      </c>
    </row>
    <row r="642" spans="16:17" x14ac:dyDescent="0.15">
      <c r="P642">
        <v>641</v>
      </c>
      <c r="Q642" t="str">
        <f>IFERROR(IF(COUNTIF(個人情報!$BI$5:$BI$401,"登録番号" &amp; リスト!P642)&gt;=1,"",IF(VLOOKUP(P642,登録者リスト!$A$1:$D$43729,4,FALSE)=基本情報!$D$6,P642,"")),"")</f>
        <v/>
      </c>
    </row>
    <row r="643" spans="16:17" x14ac:dyDescent="0.15">
      <c r="P643">
        <v>642</v>
      </c>
      <c r="Q643" t="str">
        <f>IFERROR(IF(COUNTIF(個人情報!$BI$5:$BI$401,"登録番号" &amp; リスト!P643)&gt;=1,"",IF(VLOOKUP(P643,登録者リスト!$A$1:$D$43729,4,FALSE)=基本情報!$D$6,P643,"")),"")</f>
        <v/>
      </c>
    </row>
    <row r="644" spans="16:17" x14ac:dyDescent="0.15">
      <c r="P644">
        <v>643</v>
      </c>
      <c r="Q644" t="str">
        <f>IFERROR(IF(COUNTIF(個人情報!$BI$5:$BI$401,"登録番号" &amp; リスト!P644)&gt;=1,"",IF(VLOOKUP(P644,登録者リスト!$A$1:$D$43729,4,FALSE)=基本情報!$D$6,P644,"")),"")</f>
        <v/>
      </c>
    </row>
    <row r="645" spans="16:17" x14ac:dyDescent="0.15">
      <c r="P645">
        <v>644</v>
      </c>
      <c r="Q645" t="str">
        <f>IFERROR(IF(COUNTIF(個人情報!$BI$5:$BI$401,"登録番号" &amp; リスト!P645)&gt;=1,"",IF(VLOOKUP(P645,登録者リスト!$A$1:$D$43729,4,FALSE)=基本情報!$D$6,P645,"")),"")</f>
        <v/>
      </c>
    </row>
    <row r="646" spans="16:17" x14ac:dyDescent="0.15">
      <c r="P646">
        <v>645</v>
      </c>
      <c r="Q646" t="str">
        <f>IFERROR(IF(COUNTIF(個人情報!$BI$5:$BI$401,"登録番号" &amp; リスト!P646)&gt;=1,"",IF(VLOOKUP(P646,登録者リスト!$A$1:$D$43729,4,FALSE)=基本情報!$D$6,P646,"")),"")</f>
        <v/>
      </c>
    </row>
    <row r="647" spans="16:17" x14ac:dyDescent="0.15">
      <c r="P647">
        <v>646</v>
      </c>
      <c r="Q647" t="str">
        <f>IFERROR(IF(COUNTIF(個人情報!$BI$5:$BI$401,"登録番号" &amp; リスト!P647)&gt;=1,"",IF(VLOOKUP(P647,登録者リスト!$A$1:$D$43729,4,FALSE)=基本情報!$D$6,P647,"")),"")</f>
        <v/>
      </c>
    </row>
    <row r="648" spans="16:17" x14ac:dyDescent="0.15">
      <c r="P648">
        <v>647</v>
      </c>
      <c r="Q648" t="str">
        <f>IFERROR(IF(COUNTIF(個人情報!$BI$5:$BI$401,"登録番号" &amp; リスト!P648)&gt;=1,"",IF(VLOOKUP(P648,登録者リスト!$A$1:$D$43729,4,FALSE)=基本情報!$D$6,P648,"")),"")</f>
        <v/>
      </c>
    </row>
    <row r="649" spans="16:17" x14ac:dyDescent="0.15">
      <c r="P649">
        <v>648</v>
      </c>
      <c r="Q649" t="str">
        <f>IFERROR(IF(COUNTIF(個人情報!$BI$5:$BI$401,"登録番号" &amp; リスト!P649)&gt;=1,"",IF(VLOOKUP(P649,登録者リスト!$A$1:$D$43729,4,FALSE)=基本情報!$D$6,P649,"")),"")</f>
        <v/>
      </c>
    </row>
    <row r="650" spans="16:17" x14ac:dyDescent="0.15">
      <c r="P650">
        <v>649</v>
      </c>
      <c r="Q650" t="str">
        <f>IFERROR(IF(COUNTIF(個人情報!$BI$5:$BI$401,"登録番号" &amp; リスト!P650)&gt;=1,"",IF(VLOOKUP(P650,登録者リスト!$A$1:$D$43729,4,FALSE)=基本情報!$D$6,P650,"")),"")</f>
        <v/>
      </c>
    </row>
    <row r="651" spans="16:17" x14ac:dyDescent="0.15">
      <c r="P651">
        <v>650</v>
      </c>
      <c r="Q651" t="str">
        <f>IFERROR(IF(COUNTIF(個人情報!$BI$5:$BI$401,"登録番号" &amp; リスト!P651)&gt;=1,"",IF(VLOOKUP(P651,登録者リスト!$A$1:$D$43729,4,FALSE)=基本情報!$D$6,P651,"")),"")</f>
        <v/>
      </c>
    </row>
    <row r="652" spans="16:17" x14ac:dyDescent="0.15">
      <c r="P652">
        <v>651</v>
      </c>
      <c r="Q652" t="str">
        <f>IFERROR(IF(COUNTIF(個人情報!$BI$5:$BI$401,"登録番号" &amp; リスト!P652)&gt;=1,"",IF(VLOOKUP(P652,登録者リスト!$A$1:$D$43729,4,FALSE)=基本情報!$D$6,P652,"")),"")</f>
        <v/>
      </c>
    </row>
    <row r="653" spans="16:17" x14ac:dyDescent="0.15">
      <c r="P653">
        <v>652</v>
      </c>
      <c r="Q653" t="str">
        <f>IFERROR(IF(COUNTIF(個人情報!$BI$5:$BI$401,"登録番号" &amp; リスト!P653)&gt;=1,"",IF(VLOOKUP(P653,登録者リスト!$A$1:$D$43729,4,FALSE)=基本情報!$D$6,P653,"")),"")</f>
        <v/>
      </c>
    </row>
    <row r="654" spans="16:17" x14ac:dyDescent="0.15">
      <c r="P654">
        <v>653</v>
      </c>
      <c r="Q654" t="str">
        <f>IFERROR(IF(COUNTIF(個人情報!$BI$5:$BI$401,"登録番号" &amp; リスト!P654)&gt;=1,"",IF(VLOOKUP(P654,登録者リスト!$A$1:$D$43729,4,FALSE)=基本情報!$D$6,P654,"")),"")</f>
        <v/>
      </c>
    </row>
    <row r="655" spans="16:17" x14ac:dyDescent="0.15">
      <c r="P655">
        <v>654</v>
      </c>
      <c r="Q655" t="str">
        <f>IFERROR(IF(COUNTIF(個人情報!$BI$5:$BI$401,"登録番号" &amp; リスト!P655)&gt;=1,"",IF(VLOOKUP(P655,登録者リスト!$A$1:$D$43729,4,FALSE)=基本情報!$D$6,P655,"")),"")</f>
        <v/>
      </c>
    </row>
    <row r="656" spans="16:17" x14ac:dyDescent="0.15">
      <c r="P656">
        <v>655</v>
      </c>
      <c r="Q656" t="str">
        <f>IFERROR(IF(COUNTIF(個人情報!$BI$5:$BI$401,"登録番号" &amp; リスト!P656)&gt;=1,"",IF(VLOOKUP(P656,登録者リスト!$A$1:$D$43729,4,FALSE)=基本情報!$D$6,P656,"")),"")</f>
        <v/>
      </c>
    </row>
    <row r="657" spans="16:17" x14ac:dyDescent="0.15">
      <c r="P657">
        <v>656</v>
      </c>
      <c r="Q657" t="str">
        <f>IFERROR(IF(COUNTIF(個人情報!$BI$5:$BI$401,"登録番号" &amp; リスト!P657)&gt;=1,"",IF(VLOOKUP(P657,登録者リスト!$A$1:$D$43729,4,FALSE)=基本情報!$D$6,P657,"")),"")</f>
        <v/>
      </c>
    </row>
    <row r="658" spans="16:17" x14ac:dyDescent="0.15">
      <c r="P658">
        <v>657</v>
      </c>
      <c r="Q658" t="str">
        <f>IFERROR(IF(COUNTIF(個人情報!$BI$5:$BI$401,"登録番号" &amp; リスト!P658)&gt;=1,"",IF(VLOOKUP(P658,登録者リスト!$A$1:$D$43729,4,FALSE)=基本情報!$D$6,P658,"")),"")</f>
        <v/>
      </c>
    </row>
    <row r="659" spans="16:17" x14ac:dyDescent="0.15">
      <c r="P659">
        <v>658</v>
      </c>
      <c r="Q659" t="str">
        <f>IFERROR(IF(COUNTIF(個人情報!$BI$5:$BI$401,"登録番号" &amp; リスト!P659)&gt;=1,"",IF(VLOOKUP(P659,登録者リスト!$A$1:$D$43729,4,FALSE)=基本情報!$D$6,P659,"")),"")</f>
        <v/>
      </c>
    </row>
    <row r="660" spans="16:17" x14ac:dyDescent="0.15">
      <c r="P660">
        <v>659</v>
      </c>
      <c r="Q660" t="str">
        <f>IFERROR(IF(COUNTIF(個人情報!$BI$5:$BI$401,"登録番号" &amp; リスト!P660)&gt;=1,"",IF(VLOOKUP(P660,登録者リスト!$A$1:$D$43729,4,FALSE)=基本情報!$D$6,P660,"")),"")</f>
        <v/>
      </c>
    </row>
    <row r="661" spans="16:17" x14ac:dyDescent="0.15">
      <c r="P661">
        <v>660</v>
      </c>
      <c r="Q661" t="str">
        <f>IFERROR(IF(COUNTIF(個人情報!$BI$5:$BI$401,"登録番号" &amp; リスト!P661)&gt;=1,"",IF(VLOOKUP(P661,登録者リスト!$A$1:$D$43729,4,FALSE)=基本情報!$D$6,P661,"")),"")</f>
        <v/>
      </c>
    </row>
    <row r="662" spans="16:17" x14ac:dyDescent="0.15">
      <c r="P662">
        <v>661</v>
      </c>
      <c r="Q662" t="str">
        <f>IFERROR(IF(COUNTIF(個人情報!$BI$5:$BI$401,"登録番号" &amp; リスト!P662)&gt;=1,"",IF(VLOOKUP(P662,登録者リスト!$A$1:$D$43729,4,FALSE)=基本情報!$D$6,P662,"")),"")</f>
        <v/>
      </c>
    </row>
    <row r="663" spans="16:17" x14ac:dyDescent="0.15">
      <c r="P663">
        <v>662</v>
      </c>
      <c r="Q663" t="str">
        <f>IFERROR(IF(COUNTIF(個人情報!$BI$5:$BI$401,"登録番号" &amp; リスト!P663)&gt;=1,"",IF(VLOOKUP(P663,登録者リスト!$A$1:$D$43729,4,FALSE)=基本情報!$D$6,P663,"")),"")</f>
        <v/>
      </c>
    </row>
    <row r="664" spans="16:17" x14ac:dyDescent="0.15">
      <c r="P664">
        <v>663</v>
      </c>
      <c r="Q664" t="str">
        <f>IFERROR(IF(COUNTIF(個人情報!$BI$5:$BI$401,"登録番号" &amp; リスト!P664)&gt;=1,"",IF(VLOOKUP(P664,登録者リスト!$A$1:$D$43729,4,FALSE)=基本情報!$D$6,P664,"")),"")</f>
        <v/>
      </c>
    </row>
    <row r="665" spans="16:17" x14ac:dyDescent="0.15">
      <c r="P665">
        <v>664</v>
      </c>
      <c r="Q665" t="str">
        <f>IFERROR(IF(COUNTIF(個人情報!$BI$5:$BI$401,"登録番号" &amp; リスト!P665)&gt;=1,"",IF(VLOOKUP(P665,登録者リスト!$A$1:$D$43729,4,FALSE)=基本情報!$D$6,P665,"")),"")</f>
        <v/>
      </c>
    </row>
    <row r="666" spans="16:17" x14ac:dyDescent="0.15">
      <c r="P666">
        <v>665</v>
      </c>
      <c r="Q666" t="str">
        <f>IFERROR(IF(COUNTIF(個人情報!$BI$5:$BI$401,"登録番号" &amp; リスト!P666)&gt;=1,"",IF(VLOOKUP(P666,登録者リスト!$A$1:$D$43729,4,FALSE)=基本情報!$D$6,P666,"")),"")</f>
        <v/>
      </c>
    </row>
    <row r="667" spans="16:17" x14ac:dyDescent="0.15">
      <c r="P667">
        <v>666</v>
      </c>
      <c r="Q667" t="str">
        <f>IFERROR(IF(COUNTIF(個人情報!$BI$5:$BI$401,"登録番号" &amp; リスト!P667)&gt;=1,"",IF(VLOOKUP(P667,登録者リスト!$A$1:$D$43729,4,FALSE)=基本情報!$D$6,P667,"")),"")</f>
        <v/>
      </c>
    </row>
    <row r="668" spans="16:17" x14ac:dyDescent="0.15">
      <c r="P668">
        <v>667</v>
      </c>
      <c r="Q668" t="str">
        <f>IFERROR(IF(COUNTIF(個人情報!$BI$5:$BI$401,"登録番号" &amp; リスト!P668)&gt;=1,"",IF(VLOOKUP(P668,登録者リスト!$A$1:$D$43729,4,FALSE)=基本情報!$D$6,P668,"")),"")</f>
        <v/>
      </c>
    </row>
    <row r="669" spans="16:17" x14ac:dyDescent="0.15">
      <c r="P669">
        <v>668</v>
      </c>
      <c r="Q669" t="str">
        <f>IFERROR(IF(COUNTIF(個人情報!$BI$5:$BI$401,"登録番号" &amp; リスト!P669)&gt;=1,"",IF(VLOOKUP(P669,登録者リスト!$A$1:$D$43729,4,FALSE)=基本情報!$D$6,P669,"")),"")</f>
        <v/>
      </c>
    </row>
    <row r="670" spans="16:17" x14ac:dyDescent="0.15">
      <c r="P670">
        <v>669</v>
      </c>
      <c r="Q670" t="str">
        <f>IFERROR(IF(COUNTIF(個人情報!$BI$5:$BI$401,"登録番号" &amp; リスト!P670)&gt;=1,"",IF(VLOOKUP(P670,登録者リスト!$A$1:$D$43729,4,FALSE)=基本情報!$D$6,P670,"")),"")</f>
        <v/>
      </c>
    </row>
    <row r="671" spans="16:17" x14ac:dyDescent="0.15">
      <c r="P671">
        <v>670</v>
      </c>
      <c r="Q671" t="str">
        <f>IFERROR(IF(COUNTIF(個人情報!$BI$5:$BI$401,"登録番号" &amp; リスト!P671)&gt;=1,"",IF(VLOOKUP(P671,登録者リスト!$A$1:$D$43729,4,FALSE)=基本情報!$D$6,P671,"")),"")</f>
        <v/>
      </c>
    </row>
    <row r="672" spans="16:17" x14ac:dyDescent="0.15">
      <c r="P672">
        <v>671</v>
      </c>
      <c r="Q672" t="str">
        <f>IFERROR(IF(COUNTIF(個人情報!$BI$5:$BI$401,"登録番号" &amp; リスト!P672)&gt;=1,"",IF(VLOOKUP(P672,登録者リスト!$A$1:$D$43729,4,FALSE)=基本情報!$D$6,P672,"")),"")</f>
        <v/>
      </c>
    </row>
    <row r="673" spans="16:17" x14ac:dyDescent="0.15">
      <c r="P673">
        <v>672</v>
      </c>
      <c r="Q673" t="str">
        <f>IFERROR(IF(COUNTIF(個人情報!$BI$5:$BI$401,"登録番号" &amp; リスト!P673)&gt;=1,"",IF(VLOOKUP(P673,登録者リスト!$A$1:$D$43729,4,FALSE)=基本情報!$D$6,P673,"")),"")</f>
        <v/>
      </c>
    </row>
    <row r="674" spans="16:17" x14ac:dyDescent="0.15">
      <c r="P674">
        <v>673</v>
      </c>
      <c r="Q674" t="str">
        <f>IFERROR(IF(COUNTIF(個人情報!$BI$5:$BI$401,"登録番号" &amp; リスト!P674)&gt;=1,"",IF(VLOOKUP(P674,登録者リスト!$A$1:$D$43729,4,FALSE)=基本情報!$D$6,P674,"")),"")</f>
        <v/>
      </c>
    </row>
    <row r="675" spans="16:17" x14ac:dyDescent="0.15">
      <c r="P675">
        <v>674</v>
      </c>
      <c r="Q675" t="str">
        <f>IFERROR(IF(COUNTIF(個人情報!$BI$5:$BI$401,"登録番号" &amp; リスト!P675)&gt;=1,"",IF(VLOOKUP(P675,登録者リスト!$A$1:$D$43729,4,FALSE)=基本情報!$D$6,P675,"")),"")</f>
        <v/>
      </c>
    </row>
    <row r="676" spans="16:17" x14ac:dyDescent="0.15">
      <c r="P676">
        <v>675</v>
      </c>
      <c r="Q676" t="str">
        <f>IFERROR(IF(COUNTIF(個人情報!$BI$5:$BI$401,"登録番号" &amp; リスト!P676)&gt;=1,"",IF(VLOOKUP(P676,登録者リスト!$A$1:$D$43729,4,FALSE)=基本情報!$D$6,P676,"")),"")</f>
        <v/>
      </c>
    </row>
    <row r="677" spans="16:17" x14ac:dyDescent="0.15">
      <c r="P677">
        <v>676</v>
      </c>
      <c r="Q677" t="str">
        <f>IFERROR(IF(COUNTIF(個人情報!$BI$5:$BI$401,"登録番号" &amp; リスト!P677)&gt;=1,"",IF(VLOOKUP(P677,登録者リスト!$A$1:$D$43729,4,FALSE)=基本情報!$D$6,P677,"")),"")</f>
        <v/>
      </c>
    </row>
    <row r="678" spans="16:17" x14ac:dyDescent="0.15">
      <c r="P678">
        <v>677</v>
      </c>
      <c r="Q678" t="str">
        <f>IFERROR(IF(COUNTIF(個人情報!$BI$5:$BI$401,"登録番号" &amp; リスト!P678)&gt;=1,"",IF(VLOOKUP(P678,登録者リスト!$A$1:$D$43729,4,FALSE)=基本情報!$D$6,P678,"")),"")</f>
        <v/>
      </c>
    </row>
    <row r="679" spans="16:17" x14ac:dyDescent="0.15">
      <c r="P679">
        <v>678</v>
      </c>
      <c r="Q679" t="str">
        <f>IFERROR(IF(COUNTIF(個人情報!$BI$5:$BI$401,"登録番号" &amp; リスト!P679)&gt;=1,"",IF(VLOOKUP(P679,登録者リスト!$A$1:$D$43729,4,FALSE)=基本情報!$D$6,P679,"")),"")</f>
        <v/>
      </c>
    </row>
    <row r="680" spans="16:17" x14ac:dyDescent="0.15">
      <c r="P680">
        <v>679</v>
      </c>
      <c r="Q680" t="str">
        <f>IFERROR(IF(COUNTIF(個人情報!$BI$5:$BI$401,"登録番号" &amp; リスト!P680)&gt;=1,"",IF(VLOOKUP(P680,登録者リスト!$A$1:$D$43729,4,FALSE)=基本情報!$D$6,P680,"")),"")</f>
        <v/>
      </c>
    </row>
    <row r="681" spans="16:17" x14ac:dyDescent="0.15">
      <c r="P681">
        <v>680</v>
      </c>
      <c r="Q681" t="str">
        <f>IFERROR(IF(COUNTIF(個人情報!$BI$5:$BI$401,"登録番号" &amp; リスト!P681)&gt;=1,"",IF(VLOOKUP(P681,登録者リスト!$A$1:$D$43729,4,FALSE)=基本情報!$D$6,P681,"")),"")</f>
        <v/>
      </c>
    </row>
    <row r="682" spans="16:17" x14ac:dyDescent="0.15">
      <c r="P682">
        <v>681</v>
      </c>
      <c r="Q682" t="str">
        <f>IFERROR(IF(COUNTIF(個人情報!$BI$5:$BI$401,"登録番号" &amp; リスト!P682)&gt;=1,"",IF(VLOOKUP(P682,登録者リスト!$A$1:$D$43729,4,FALSE)=基本情報!$D$6,P682,"")),"")</f>
        <v/>
      </c>
    </row>
    <row r="683" spans="16:17" x14ac:dyDescent="0.15">
      <c r="P683">
        <v>682</v>
      </c>
      <c r="Q683" t="str">
        <f>IFERROR(IF(COUNTIF(個人情報!$BI$5:$BI$401,"登録番号" &amp; リスト!P683)&gt;=1,"",IF(VLOOKUP(P683,登録者リスト!$A$1:$D$43729,4,FALSE)=基本情報!$D$6,P683,"")),"")</f>
        <v/>
      </c>
    </row>
    <row r="684" spans="16:17" x14ac:dyDescent="0.15">
      <c r="P684">
        <v>683</v>
      </c>
      <c r="Q684" t="str">
        <f>IFERROR(IF(COUNTIF(個人情報!$BI$5:$BI$401,"登録番号" &amp; リスト!P684)&gt;=1,"",IF(VLOOKUP(P684,登録者リスト!$A$1:$D$43729,4,FALSE)=基本情報!$D$6,P684,"")),"")</f>
        <v/>
      </c>
    </row>
    <row r="685" spans="16:17" x14ac:dyDescent="0.15">
      <c r="P685">
        <v>684</v>
      </c>
      <c r="Q685" t="str">
        <f>IFERROR(IF(COUNTIF(個人情報!$BI$5:$BI$401,"登録番号" &amp; リスト!P685)&gt;=1,"",IF(VLOOKUP(P685,登録者リスト!$A$1:$D$43729,4,FALSE)=基本情報!$D$6,P685,"")),"")</f>
        <v/>
      </c>
    </row>
    <row r="686" spans="16:17" x14ac:dyDescent="0.15">
      <c r="P686">
        <v>685</v>
      </c>
      <c r="Q686" t="str">
        <f>IFERROR(IF(COUNTIF(個人情報!$BI$5:$BI$401,"登録番号" &amp; リスト!P686)&gt;=1,"",IF(VLOOKUP(P686,登録者リスト!$A$1:$D$43729,4,FALSE)=基本情報!$D$6,P686,"")),"")</f>
        <v/>
      </c>
    </row>
    <row r="687" spans="16:17" x14ac:dyDescent="0.15">
      <c r="P687">
        <v>686</v>
      </c>
      <c r="Q687" t="str">
        <f>IFERROR(IF(COUNTIF(個人情報!$BI$5:$BI$401,"登録番号" &amp; リスト!P687)&gt;=1,"",IF(VLOOKUP(P687,登録者リスト!$A$1:$D$43729,4,FALSE)=基本情報!$D$6,P687,"")),"")</f>
        <v/>
      </c>
    </row>
    <row r="688" spans="16:17" x14ac:dyDescent="0.15">
      <c r="P688">
        <v>687</v>
      </c>
      <c r="Q688" t="str">
        <f>IFERROR(IF(COUNTIF(個人情報!$BI$5:$BI$401,"登録番号" &amp; リスト!P688)&gt;=1,"",IF(VLOOKUP(P688,登録者リスト!$A$1:$D$43729,4,FALSE)=基本情報!$D$6,P688,"")),"")</f>
        <v/>
      </c>
    </row>
    <row r="689" spans="16:17" x14ac:dyDescent="0.15">
      <c r="P689">
        <v>688</v>
      </c>
      <c r="Q689" t="str">
        <f>IFERROR(IF(COUNTIF(個人情報!$BI$5:$BI$401,"登録番号" &amp; リスト!P689)&gt;=1,"",IF(VLOOKUP(P689,登録者リスト!$A$1:$D$43729,4,FALSE)=基本情報!$D$6,P689,"")),"")</f>
        <v/>
      </c>
    </row>
    <row r="690" spans="16:17" x14ac:dyDescent="0.15">
      <c r="P690">
        <v>689</v>
      </c>
      <c r="Q690" t="str">
        <f>IFERROR(IF(COUNTIF(個人情報!$BI$5:$BI$401,"登録番号" &amp; リスト!P690)&gt;=1,"",IF(VLOOKUP(P690,登録者リスト!$A$1:$D$43729,4,FALSE)=基本情報!$D$6,P690,"")),"")</f>
        <v/>
      </c>
    </row>
    <row r="691" spans="16:17" x14ac:dyDescent="0.15">
      <c r="P691">
        <v>690</v>
      </c>
      <c r="Q691" t="str">
        <f>IFERROR(IF(COUNTIF(個人情報!$BI$5:$BI$401,"登録番号" &amp; リスト!P691)&gt;=1,"",IF(VLOOKUP(P691,登録者リスト!$A$1:$D$43729,4,FALSE)=基本情報!$D$6,P691,"")),"")</f>
        <v/>
      </c>
    </row>
    <row r="692" spans="16:17" x14ac:dyDescent="0.15">
      <c r="P692">
        <v>691</v>
      </c>
      <c r="Q692" t="str">
        <f>IFERROR(IF(COUNTIF(個人情報!$BI$5:$BI$401,"登録番号" &amp; リスト!P692)&gt;=1,"",IF(VLOOKUP(P692,登録者リスト!$A$1:$D$43729,4,FALSE)=基本情報!$D$6,P692,"")),"")</f>
        <v/>
      </c>
    </row>
    <row r="693" spans="16:17" x14ac:dyDescent="0.15">
      <c r="P693">
        <v>692</v>
      </c>
      <c r="Q693" t="str">
        <f>IFERROR(IF(COUNTIF(個人情報!$BI$5:$BI$401,"登録番号" &amp; リスト!P693)&gt;=1,"",IF(VLOOKUP(P693,登録者リスト!$A$1:$D$43729,4,FALSE)=基本情報!$D$6,P693,"")),"")</f>
        <v/>
      </c>
    </row>
    <row r="694" spans="16:17" x14ac:dyDescent="0.15">
      <c r="P694">
        <v>693</v>
      </c>
      <c r="Q694" t="str">
        <f>IFERROR(IF(COUNTIF(個人情報!$BI$5:$BI$401,"登録番号" &amp; リスト!P694)&gt;=1,"",IF(VLOOKUP(P694,登録者リスト!$A$1:$D$43729,4,FALSE)=基本情報!$D$6,P694,"")),"")</f>
        <v/>
      </c>
    </row>
    <row r="695" spans="16:17" x14ac:dyDescent="0.15">
      <c r="P695">
        <v>694</v>
      </c>
      <c r="Q695" t="str">
        <f>IFERROR(IF(COUNTIF(個人情報!$BI$5:$BI$401,"登録番号" &amp; リスト!P695)&gt;=1,"",IF(VLOOKUP(P695,登録者リスト!$A$1:$D$43729,4,FALSE)=基本情報!$D$6,P695,"")),"")</f>
        <v/>
      </c>
    </row>
    <row r="696" spans="16:17" x14ac:dyDescent="0.15">
      <c r="P696">
        <v>695</v>
      </c>
      <c r="Q696" t="str">
        <f>IFERROR(IF(COUNTIF(個人情報!$BI$5:$BI$401,"登録番号" &amp; リスト!P696)&gt;=1,"",IF(VLOOKUP(P696,登録者リスト!$A$1:$D$43729,4,FALSE)=基本情報!$D$6,P696,"")),"")</f>
        <v/>
      </c>
    </row>
    <row r="697" spans="16:17" x14ac:dyDescent="0.15">
      <c r="P697">
        <v>696</v>
      </c>
      <c r="Q697" t="str">
        <f>IFERROR(IF(COUNTIF(個人情報!$BI$5:$BI$401,"登録番号" &amp; リスト!P697)&gt;=1,"",IF(VLOOKUP(P697,登録者リスト!$A$1:$D$43729,4,FALSE)=基本情報!$D$6,P697,"")),"")</f>
        <v/>
      </c>
    </row>
    <row r="698" spans="16:17" x14ac:dyDescent="0.15">
      <c r="P698">
        <v>697</v>
      </c>
      <c r="Q698" t="str">
        <f>IFERROR(IF(COUNTIF(個人情報!$BI$5:$BI$401,"登録番号" &amp; リスト!P698)&gt;=1,"",IF(VLOOKUP(P698,登録者リスト!$A$1:$D$43729,4,FALSE)=基本情報!$D$6,P698,"")),"")</f>
        <v/>
      </c>
    </row>
    <row r="699" spans="16:17" x14ac:dyDescent="0.15">
      <c r="P699">
        <v>698</v>
      </c>
      <c r="Q699" t="str">
        <f>IFERROR(IF(COUNTIF(個人情報!$BI$5:$BI$401,"登録番号" &amp; リスト!P699)&gt;=1,"",IF(VLOOKUP(P699,登録者リスト!$A$1:$D$43729,4,FALSE)=基本情報!$D$6,P699,"")),"")</f>
        <v/>
      </c>
    </row>
    <row r="700" spans="16:17" x14ac:dyDescent="0.15">
      <c r="P700">
        <v>699</v>
      </c>
      <c r="Q700" t="str">
        <f>IFERROR(IF(COUNTIF(個人情報!$BI$5:$BI$401,"登録番号" &amp; リスト!P700)&gt;=1,"",IF(VLOOKUP(P700,登録者リスト!$A$1:$D$43729,4,FALSE)=基本情報!$D$6,P700,"")),"")</f>
        <v/>
      </c>
    </row>
    <row r="701" spans="16:17" x14ac:dyDescent="0.15">
      <c r="P701">
        <v>700</v>
      </c>
      <c r="Q701" t="str">
        <f>IFERROR(IF(COUNTIF(個人情報!$BI$5:$BI$401,"登録番号" &amp; リスト!P701)&gt;=1,"",IF(VLOOKUP(P701,登録者リスト!$A$1:$D$43729,4,FALSE)=基本情報!$D$6,P701,"")),"")</f>
        <v/>
      </c>
    </row>
    <row r="702" spans="16:17" x14ac:dyDescent="0.15">
      <c r="P702">
        <v>701</v>
      </c>
      <c r="Q702" t="str">
        <f>IFERROR(IF(COUNTIF(個人情報!$BI$5:$BI$401,"登録番号" &amp; リスト!P702)&gt;=1,"",IF(VLOOKUP(P702,登録者リスト!$A$1:$D$43729,4,FALSE)=基本情報!$D$6,P702,"")),"")</f>
        <v/>
      </c>
    </row>
    <row r="703" spans="16:17" x14ac:dyDescent="0.15">
      <c r="P703">
        <v>702</v>
      </c>
      <c r="Q703" t="str">
        <f>IFERROR(IF(COUNTIF(個人情報!$BI$5:$BI$401,"登録番号" &amp; リスト!P703)&gt;=1,"",IF(VLOOKUP(P703,登録者リスト!$A$1:$D$43729,4,FALSE)=基本情報!$D$6,P703,"")),"")</f>
        <v/>
      </c>
    </row>
    <row r="704" spans="16:17" x14ac:dyDescent="0.15">
      <c r="P704">
        <v>703</v>
      </c>
      <c r="Q704" t="str">
        <f>IFERROR(IF(COUNTIF(個人情報!$BI$5:$BI$401,"登録番号" &amp; リスト!P704)&gt;=1,"",IF(VLOOKUP(P704,登録者リスト!$A$1:$D$43729,4,FALSE)=基本情報!$D$6,P704,"")),"")</f>
        <v/>
      </c>
    </row>
    <row r="705" spans="16:17" x14ac:dyDescent="0.15">
      <c r="P705">
        <v>704</v>
      </c>
      <c r="Q705" t="str">
        <f>IFERROR(IF(COUNTIF(個人情報!$BI$5:$BI$401,"登録番号" &amp; リスト!P705)&gt;=1,"",IF(VLOOKUP(P705,登録者リスト!$A$1:$D$43729,4,FALSE)=基本情報!$D$6,P705,"")),"")</f>
        <v/>
      </c>
    </row>
    <row r="706" spans="16:17" x14ac:dyDescent="0.15">
      <c r="P706">
        <v>705</v>
      </c>
      <c r="Q706" t="str">
        <f>IFERROR(IF(COUNTIF(個人情報!$BI$5:$BI$401,"登録番号" &amp; リスト!P706)&gt;=1,"",IF(VLOOKUP(P706,登録者リスト!$A$1:$D$43729,4,FALSE)=基本情報!$D$6,P706,"")),"")</f>
        <v/>
      </c>
    </row>
    <row r="707" spans="16:17" x14ac:dyDescent="0.15">
      <c r="P707">
        <v>706</v>
      </c>
      <c r="Q707" t="str">
        <f>IFERROR(IF(COUNTIF(個人情報!$BI$5:$BI$401,"登録番号" &amp; リスト!P707)&gt;=1,"",IF(VLOOKUP(P707,登録者リスト!$A$1:$D$43729,4,FALSE)=基本情報!$D$6,P707,"")),"")</f>
        <v/>
      </c>
    </row>
    <row r="708" spans="16:17" x14ac:dyDescent="0.15">
      <c r="P708">
        <v>707</v>
      </c>
      <c r="Q708" t="str">
        <f>IFERROR(IF(COUNTIF(個人情報!$BI$5:$BI$401,"登録番号" &amp; リスト!P708)&gt;=1,"",IF(VLOOKUP(P708,登録者リスト!$A$1:$D$43729,4,FALSE)=基本情報!$D$6,P708,"")),"")</f>
        <v/>
      </c>
    </row>
    <row r="709" spans="16:17" x14ac:dyDescent="0.15">
      <c r="P709">
        <v>708</v>
      </c>
      <c r="Q709" t="str">
        <f>IFERROR(IF(COUNTIF(個人情報!$BI$5:$BI$401,"登録番号" &amp; リスト!P709)&gt;=1,"",IF(VLOOKUP(P709,登録者リスト!$A$1:$D$43729,4,FALSE)=基本情報!$D$6,P709,"")),"")</f>
        <v/>
      </c>
    </row>
    <row r="710" spans="16:17" x14ac:dyDescent="0.15">
      <c r="P710">
        <v>709</v>
      </c>
      <c r="Q710" t="str">
        <f>IFERROR(IF(COUNTIF(個人情報!$BI$5:$BI$401,"登録番号" &amp; リスト!P710)&gt;=1,"",IF(VLOOKUP(P710,登録者リスト!$A$1:$D$43729,4,FALSE)=基本情報!$D$6,P710,"")),"")</f>
        <v/>
      </c>
    </row>
    <row r="711" spans="16:17" x14ac:dyDescent="0.15">
      <c r="P711">
        <v>710</v>
      </c>
      <c r="Q711" t="str">
        <f>IFERROR(IF(COUNTIF(個人情報!$BI$5:$BI$401,"登録番号" &amp; リスト!P711)&gt;=1,"",IF(VLOOKUP(P711,登録者リスト!$A$1:$D$43729,4,FALSE)=基本情報!$D$6,P711,"")),"")</f>
        <v/>
      </c>
    </row>
    <row r="712" spans="16:17" x14ac:dyDescent="0.15">
      <c r="P712">
        <v>711</v>
      </c>
      <c r="Q712" t="str">
        <f>IFERROR(IF(COUNTIF(個人情報!$BI$5:$BI$401,"登録番号" &amp; リスト!P712)&gt;=1,"",IF(VLOOKUP(P712,登録者リスト!$A$1:$D$43729,4,FALSE)=基本情報!$D$6,P712,"")),"")</f>
        <v/>
      </c>
    </row>
    <row r="713" spans="16:17" x14ac:dyDescent="0.15">
      <c r="P713">
        <v>712</v>
      </c>
      <c r="Q713" t="str">
        <f>IFERROR(IF(COUNTIF(個人情報!$BI$5:$BI$401,"登録番号" &amp; リスト!P713)&gt;=1,"",IF(VLOOKUP(P713,登録者リスト!$A$1:$D$43729,4,FALSE)=基本情報!$D$6,P713,"")),"")</f>
        <v/>
      </c>
    </row>
    <row r="714" spans="16:17" x14ac:dyDescent="0.15">
      <c r="P714">
        <v>713</v>
      </c>
      <c r="Q714" t="str">
        <f>IFERROR(IF(COUNTIF(個人情報!$BI$5:$BI$401,"登録番号" &amp; リスト!P714)&gt;=1,"",IF(VLOOKUP(P714,登録者リスト!$A$1:$D$43729,4,FALSE)=基本情報!$D$6,P714,"")),"")</f>
        <v/>
      </c>
    </row>
    <row r="715" spans="16:17" x14ac:dyDescent="0.15">
      <c r="P715">
        <v>714</v>
      </c>
      <c r="Q715" t="str">
        <f>IFERROR(IF(COUNTIF(個人情報!$BI$5:$BI$401,"登録番号" &amp; リスト!P715)&gt;=1,"",IF(VLOOKUP(P715,登録者リスト!$A$1:$D$43729,4,FALSE)=基本情報!$D$6,P715,"")),"")</f>
        <v/>
      </c>
    </row>
    <row r="716" spans="16:17" x14ac:dyDescent="0.15">
      <c r="P716">
        <v>715</v>
      </c>
      <c r="Q716" t="str">
        <f>IFERROR(IF(COUNTIF(個人情報!$BI$5:$BI$401,"登録番号" &amp; リスト!P716)&gt;=1,"",IF(VLOOKUP(P716,登録者リスト!$A$1:$D$43729,4,FALSE)=基本情報!$D$6,P716,"")),"")</f>
        <v/>
      </c>
    </row>
    <row r="717" spans="16:17" x14ac:dyDescent="0.15">
      <c r="P717">
        <v>716</v>
      </c>
      <c r="Q717" t="str">
        <f>IFERROR(IF(COUNTIF(個人情報!$BI$5:$BI$401,"登録番号" &amp; リスト!P717)&gt;=1,"",IF(VLOOKUP(P717,登録者リスト!$A$1:$D$43729,4,FALSE)=基本情報!$D$6,P717,"")),"")</f>
        <v/>
      </c>
    </row>
    <row r="718" spans="16:17" x14ac:dyDescent="0.15">
      <c r="P718">
        <v>717</v>
      </c>
      <c r="Q718" t="str">
        <f>IFERROR(IF(COUNTIF(個人情報!$BI$5:$BI$401,"登録番号" &amp; リスト!P718)&gt;=1,"",IF(VLOOKUP(P718,登録者リスト!$A$1:$D$43729,4,FALSE)=基本情報!$D$6,P718,"")),"")</f>
        <v/>
      </c>
    </row>
    <row r="719" spans="16:17" x14ac:dyDescent="0.15">
      <c r="P719">
        <v>718</v>
      </c>
      <c r="Q719" t="str">
        <f>IFERROR(IF(COUNTIF(個人情報!$BI$5:$BI$401,"登録番号" &amp; リスト!P719)&gt;=1,"",IF(VLOOKUP(P719,登録者リスト!$A$1:$D$43729,4,FALSE)=基本情報!$D$6,P719,"")),"")</f>
        <v/>
      </c>
    </row>
    <row r="720" spans="16:17" x14ac:dyDescent="0.15">
      <c r="P720">
        <v>719</v>
      </c>
      <c r="Q720" t="str">
        <f>IFERROR(IF(COUNTIF(個人情報!$BI$5:$BI$401,"登録番号" &amp; リスト!P720)&gt;=1,"",IF(VLOOKUP(P720,登録者リスト!$A$1:$D$43729,4,FALSE)=基本情報!$D$6,P720,"")),"")</f>
        <v/>
      </c>
    </row>
    <row r="721" spans="16:17" x14ac:dyDescent="0.15">
      <c r="P721">
        <v>720</v>
      </c>
      <c r="Q721" t="str">
        <f>IFERROR(IF(COUNTIF(個人情報!$BI$5:$BI$401,"登録番号" &amp; リスト!P721)&gt;=1,"",IF(VLOOKUP(P721,登録者リスト!$A$1:$D$43729,4,FALSE)=基本情報!$D$6,P721,"")),"")</f>
        <v/>
      </c>
    </row>
    <row r="722" spans="16:17" x14ac:dyDescent="0.15">
      <c r="P722">
        <v>721</v>
      </c>
      <c r="Q722" t="str">
        <f>IFERROR(IF(COUNTIF(個人情報!$BI$5:$BI$401,"登録番号" &amp; リスト!P722)&gt;=1,"",IF(VLOOKUP(P722,登録者リスト!$A$1:$D$43729,4,FALSE)=基本情報!$D$6,P722,"")),"")</f>
        <v/>
      </c>
    </row>
    <row r="723" spans="16:17" x14ac:dyDescent="0.15">
      <c r="P723">
        <v>722</v>
      </c>
      <c r="Q723" t="str">
        <f>IFERROR(IF(COUNTIF(個人情報!$BI$5:$BI$401,"登録番号" &amp; リスト!P723)&gt;=1,"",IF(VLOOKUP(P723,登録者リスト!$A$1:$D$43729,4,FALSE)=基本情報!$D$6,P723,"")),"")</f>
        <v/>
      </c>
    </row>
    <row r="724" spans="16:17" x14ac:dyDescent="0.15">
      <c r="P724">
        <v>723</v>
      </c>
      <c r="Q724" t="str">
        <f>IFERROR(IF(COUNTIF(個人情報!$BI$5:$BI$401,"登録番号" &amp; リスト!P724)&gt;=1,"",IF(VLOOKUP(P724,登録者リスト!$A$1:$D$43729,4,FALSE)=基本情報!$D$6,P724,"")),"")</f>
        <v/>
      </c>
    </row>
    <row r="725" spans="16:17" x14ac:dyDescent="0.15">
      <c r="P725">
        <v>724</v>
      </c>
      <c r="Q725" t="str">
        <f>IFERROR(IF(COUNTIF(個人情報!$BI$5:$BI$401,"登録番号" &amp; リスト!P725)&gt;=1,"",IF(VLOOKUP(P725,登録者リスト!$A$1:$D$43729,4,FALSE)=基本情報!$D$6,P725,"")),"")</f>
        <v/>
      </c>
    </row>
    <row r="726" spans="16:17" x14ac:dyDescent="0.15">
      <c r="P726">
        <v>725</v>
      </c>
      <c r="Q726" t="str">
        <f>IFERROR(IF(COUNTIF(個人情報!$BI$5:$BI$401,"登録番号" &amp; リスト!P726)&gt;=1,"",IF(VLOOKUP(P726,登録者リスト!$A$1:$D$43729,4,FALSE)=基本情報!$D$6,P726,"")),"")</f>
        <v/>
      </c>
    </row>
    <row r="727" spans="16:17" x14ac:dyDescent="0.15">
      <c r="P727">
        <v>726</v>
      </c>
      <c r="Q727" t="str">
        <f>IFERROR(IF(COUNTIF(個人情報!$BI$5:$BI$401,"登録番号" &amp; リスト!P727)&gt;=1,"",IF(VLOOKUP(P727,登録者リスト!$A$1:$D$43729,4,FALSE)=基本情報!$D$6,P727,"")),"")</f>
        <v/>
      </c>
    </row>
    <row r="728" spans="16:17" x14ac:dyDescent="0.15">
      <c r="P728">
        <v>727</v>
      </c>
      <c r="Q728" t="str">
        <f>IFERROR(IF(COUNTIF(個人情報!$BI$5:$BI$401,"登録番号" &amp; リスト!P728)&gt;=1,"",IF(VLOOKUP(P728,登録者リスト!$A$1:$D$43729,4,FALSE)=基本情報!$D$6,P728,"")),"")</f>
        <v/>
      </c>
    </row>
    <row r="729" spans="16:17" x14ac:dyDescent="0.15">
      <c r="P729">
        <v>728</v>
      </c>
      <c r="Q729" t="str">
        <f>IFERROR(IF(COUNTIF(個人情報!$BI$5:$BI$401,"登録番号" &amp; リスト!P729)&gt;=1,"",IF(VLOOKUP(P729,登録者リスト!$A$1:$D$43729,4,FALSE)=基本情報!$D$6,P729,"")),"")</f>
        <v/>
      </c>
    </row>
    <row r="730" spans="16:17" x14ac:dyDescent="0.15">
      <c r="P730">
        <v>729</v>
      </c>
      <c r="Q730" t="str">
        <f>IFERROR(IF(COUNTIF(個人情報!$BI$5:$BI$401,"登録番号" &amp; リスト!P730)&gt;=1,"",IF(VLOOKUP(P730,登録者リスト!$A$1:$D$43729,4,FALSE)=基本情報!$D$6,P730,"")),"")</f>
        <v/>
      </c>
    </row>
    <row r="731" spans="16:17" x14ac:dyDescent="0.15">
      <c r="P731">
        <v>730</v>
      </c>
      <c r="Q731" t="str">
        <f>IFERROR(IF(COUNTIF(個人情報!$BI$5:$BI$401,"登録番号" &amp; リスト!P731)&gt;=1,"",IF(VLOOKUP(P731,登録者リスト!$A$1:$D$43729,4,FALSE)=基本情報!$D$6,P731,"")),"")</f>
        <v/>
      </c>
    </row>
    <row r="732" spans="16:17" x14ac:dyDescent="0.15">
      <c r="P732">
        <v>731</v>
      </c>
      <c r="Q732" t="str">
        <f>IFERROR(IF(COUNTIF(個人情報!$BI$5:$BI$401,"登録番号" &amp; リスト!P732)&gt;=1,"",IF(VLOOKUP(P732,登録者リスト!$A$1:$D$43729,4,FALSE)=基本情報!$D$6,P732,"")),"")</f>
        <v/>
      </c>
    </row>
    <row r="733" spans="16:17" x14ac:dyDescent="0.15">
      <c r="P733">
        <v>732</v>
      </c>
      <c r="Q733" t="str">
        <f>IFERROR(IF(COUNTIF(個人情報!$BI$5:$BI$401,"登録番号" &amp; リスト!P733)&gt;=1,"",IF(VLOOKUP(P733,登録者リスト!$A$1:$D$43729,4,FALSE)=基本情報!$D$6,P733,"")),"")</f>
        <v/>
      </c>
    </row>
    <row r="734" spans="16:17" x14ac:dyDescent="0.15">
      <c r="P734">
        <v>733</v>
      </c>
      <c r="Q734" t="str">
        <f>IFERROR(IF(COUNTIF(個人情報!$BI$5:$BI$401,"登録番号" &amp; リスト!P734)&gt;=1,"",IF(VLOOKUP(P734,登録者リスト!$A$1:$D$43729,4,FALSE)=基本情報!$D$6,P734,"")),"")</f>
        <v/>
      </c>
    </row>
    <row r="735" spans="16:17" x14ac:dyDescent="0.15">
      <c r="P735">
        <v>734</v>
      </c>
      <c r="Q735" t="str">
        <f>IFERROR(IF(COUNTIF(個人情報!$BI$5:$BI$401,"登録番号" &amp; リスト!P735)&gt;=1,"",IF(VLOOKUP(P735,登録者リスト!$A$1:$D$43729,4,FALSE)=基本情報!$D$6,P735,"")),"")</f>
        <v/>
      </c>
    </row>
    <row r="736" spans="16:17" x14ac:dyDescent="0.15">
      <c r="P736">
        <v>735</v>
      </c>
      <c r="Q736" t="str">
        <f>IFERROR(IF(COUNTIF(個人情報!$BI$5:$BI$401,"登録番号" &amp; リスト!P736)&gt;=1,"",IF(VLOOKUP(P736,登録者リスト!$A$1:$D$43729,4,FALSE)=基本情報!$D$6,P736,"")),"")</f>
        <v/>
      </c>
    </row>
    <row r="737" spans="16:17" x14ac:dyDescent="0.15">
      <c r="P737">
        <v>736</v>
      </c>
      <c r="Q737" t="str">
        <f>IFERROR(IF(COUNTIF(個人情報!$BI$5:$BI$401,"登録番号" &amp; リスト!P737)&gt;=1,"",IF(VLOOKUP(P737,登録者リスト!$A$1:$D$43729,4,FALSE)=基本情報!$D$6,P737,"")),"")</f>
        <v/>
      </c>
    </row>
    <row r="738" spans="16:17" x14ac:dyDescent="0.15">
      <c r="P738">
        <v>737</v>
      </c>
      <c r="Q738" t="str">
        <f>IFERROR(IF(COUNTIF(個人情報!$BI$5:$BI$401,"登録番号" &amp; リスト!P738)&gt;=1,"",IF(VLOOKUP(P738,登録者リスト!$A$1:$D$43729,4,FALSE)=基本情報!$D$6,P738,"")),"")</f>
        <v/>
      </c>
    </row>
    <row r="739" spans="16:17" x14ac:dyDescent="0.15">
      <c r="P739">
        <v>738</v>
      </c>
      <c r="Q739" t="str">
        <f>IFERROR(IF(COUNTIF(個人情報!$BI$5:$BI$401,"登録番号" &amp; リスト!P739)&gt;=1,"",IF(VLOOKUP(P739,登録者リスト!$A$1:$D$43729,4,FALSE)=基本情報!$D$6,P739,"")),"")</f>
        <v/>
      </c>
    </row>
    <row r="740" spans="16:17" x14ac:dyDescent="0.15">
      <c r="P740">
        <v>739</v>
      </c>
      <c r="Q740" t="str">
        <f>IFERROR(IF(COUNTIF(個人情報!$BI$5:$BI$401,"登録番号" &amp; リスト!P740)&gt;=1,"",IF(VLOOKUP(P740,登録者リスト!$A$1:$D$43729,4,FALSE)=基本情報!$D$6,P740,"")),"")</f>
        <v/>
      </c>
    </row>
    <row r="741" spans="16:17" x14ac:dyDescent="0.15">
      <c r="P741">
        <v>740</v>
      </c>
      <c r="Q741" t="str">
        <f>IFERROR(IF(COUNTIF(個人情報!$BI$5:$BI$401,"登録番号" &amp; リスト!P741)&gt;=1,"",IF(VLOOKUP(P741,登録者リスト!$A$1:$D$43729,4,FALSE)=基本情報!$D$6,P741,"")),"")</f>
        <v/>
      </c>
    </row>
    <row r="742" spans="16:17" x14ac:dyDescent="0.15">
      <c r="P742">
        <v>741</v>
      </c>
      <c r="Q742" t="str">
        <f>IFERROR(IF(COUNTIF(個人情報!$BI$5:$BI$401,"登録番号" &amp; リスト!P742)&gt;=1,"",IF(VLOOKUP(P742,登録者リスト!$A$1:$D$43729,4,FALSE)=基本情報!$D$6,P742,"")),"")</f>
        <v/>
      </c>
    </row>
    <row r="743" spans="16:17" x14ac:dyDescent="0.15">
      <c r="P743">
        <v>742</v>
      </c>
      <c r="Q743" t="str">
        <f>IFERROR(IF(COUNTIF(個人情報!$BI$5:$BI$401,"登録番号" &amp; リスト!P743)&gt;=1,"",IF(VLOOKUP(P743,登録者リスト!$A$1:$D$43729,4,FALSE)=基本情報!$D$6,P743,"")),"")</f>
        <v/>
      </c>
    </row>
    <row r="744" spans="16:17" x14ac:dyDescent="0.15">
      <c r="P744">
        <v>743</v>
      </c>
      <c r="Q744" t="str">
        <f>IFERROR(IF(COUNTIF(個人情報!$BI$5:$BI$401,"登録番号" &amp; リスト!P744)&gt;=1,"",IF(VLOOKUP(P744,登録者リスト!$A$1:$D$43729,4,FALSE)=基本情報!$D$6,P744,"")),"")</f>
        <v/>
      </c>
    </row>
    <row r="745" spans="16:17" x14ac:dyDescent="0.15">
      <c r="P745">
        <v>744</v>
      </c>
      <c r="Q745" t="str">
        <f>IFERROR(IF(COUNTIF(個人情報!$BI$5:$BI$401,"登録番号" &amp; リスト!P745)&gt;=1,"",IF(VLOOKUP(P745,登録者リスト!$A$1:$D$43729,4,FALSE)=基本情報!$D$6,P745,"")),"")</f>
        <v/>
      </c>
    </row>
    <row r="746" spans="16:17" x14ac:dyDescent="0.15">
      <c r="P746">
        <v>745</v>
      </c>
      <c r="Q746" t="str">
        <f>IFERROR(IF(COUNTIF(個人情報!$BI$5:$BI$401,"登録番号" &amp; リスト!P746)&gt;=1,"",IF(VLOOKUP(P746,登録者リスト!$A$1:$D$43729,4,FALSE)=基本情報!$D$6,P746,"")),"")</f>
        <v/>
      </c>
    </row>
    <row r="747" spans="16:17" x14ac:dyDescent="0.15">
      <c r="P747">
        <v>746</v>
      </c>
      <c r="Q747" t="str">
        <f>IFERROR(IF(COUNTIF(個人情報!$BI$5:$BI$401,"登録番号" &amp; リスト!P747)&gt;=1,"",IF(VLOOKUP(P747,登録者リスト!$A$1:$D$43729,4,FALSE)=基本情報!$D$6,P747,"")),"")</f>
        <v/>
      </c>
    </row>
    <row r="748" spans="16:17" x14ac:dyDescent="0.15">
      <c r="P748">
        <v>747</v>
      </c>
      <c r="Q748" t="str">
        <f>IFERROR(IF(COUNTIF(個人情報!$BI$5:$BI$401,"登録番号" &amp; リスト!P748)&gt;=1,"",IF(VLOOKUP(P748,登録者リスト!$A$1:$D$43729,4,FALSE)=基本情報!$D$6,P748,"")),"")</f>
        <v/>
      </c>
    </row>
    <row r="749" spans="16:17" x14ac:dyDescent="0.15">
      <c r="P749">
        <v>748</v>
      </c>
      <c r="Q749" t="str">
        <f>IFERROR(IF(COUNTIF(個人情報!$BI$5:$BI$401,"登録番号" &amp; リスト!P749)&gt;=1,"",IF(VLOOKUP(P749,登録者リスト!$A$1:$D$43729,4,FALSE)=基本情報!$D$6,P749,"")),"")</f>
        <v/>
      </c>
    </row>
    <row r="750" spans="16:17" x14ac:dyDescent="0.15">
      <c r="P750">
        <v>749</v>
      </c>
      <c r="Q750" t="str">
        <f>IFERROR(IF(COUNTIF(個人情報!$BI$5:$BI$401,"登録番号" &amp; リスト!P750)&gt;=1,"",IF(VLOOKUP(P750,登録者リスト!$A$1:$D$43729,4,FALSE)=基本情報!$D$6,P750,"")),"")</f>
        <v/>
      </c>
    </row>
    <row r="751" spans="16:17" x14ac:dyDescent="0.15">
      <c r="P751">
        <v>750</v>
      </c>
      <c r="Q751" t="str">
        <f>IFERROR(IF(COUNTIF(個人情報!$BI$5:$BI$401,"登録番号" &amp; リスト!P751)&gt;=1,"",IF(VLOOKUP(P751,登録者リスト!$A$1:$D$43729,4,FALSE)=基本情報!$D$6,P751,"")),"")</f>
        <v/>
      </c>
    </row>
    <row r="752" spans="16:17" x14ac:dyDescent="0.15">
      <c r="P752">
        <v>751</v>
      </c>
      <c r="Q752" t="str">
        <f>IFERROR(IF(COUNTIF(個人情報!$BI$5:$BI$401,"登録番号" &amp; リスト!P752)&gt;=1,"",IF(VLOOKUP(P752,登録者リスト!$A$1:$D$43729,4,FALSE)=基本情報!$D$6,P752,"")),"")</f>
        <v/>
      </c>
    </row>
    <row r="753" spans="16:17" x14ac:dyDescent="0.15">
      <c r="P753">
        <v>752</v>
      </c>
      <c r="Q753" t="str">
        <f>IFERROR(IF(COUNTIF(個人情報!$BI$5:$BI$401,"登録番号" &amp; リスト!P753)&gt;=1,"",IF(VLOOKUP(P753,登録者リスト!$A$1:$D$43729,4,FALSE)=基本情報!$D$6,P753,"")),"")</f>
        <v/>
      </c>
    </row>
    <row r="754" spans="16:17" x14ac:dyDescent="0.15">
      <c r="P754">
        <v>753</v>
      </c>
      <c r="Q754" t="str">
        <f>IFERROR(IF(COUNTIF(個人情報!$BI$5:$BI$401,"登録番号" &amp; リスト!P754)&gt;=1,"",IF(VLOOKUP(P754,登録者リスト!$A$1:$D$43729,4,FALSE)=基本情報!$D$6,P754,"")),"")</f>
        <v/>
      </c>
    </row>
    <row r="755" spans="16:17" x14ac:dyDescent="0.15">
      <c r="P755">
        <v>754</v>
      </c>
      <c r="Q755" t="str">
        <f>IFERROR(IF(COUNTIF(個人情報!$BI$5:$BI$401,"登録番号" &amp; リスト!P755)&gt;=1,"",IF(VLOOKUP(P755,登録者リスト!$A$1:$D$43729,4,FALSE)=基本情報!$D$6,P755,"")),"")</f>
        <v/>
      </c>
    </row>
    <row r="756" spans="16:17" x14ac:dyDescent="0.15">
      <c r="P756">
        <v>755</v>
      </c>
      <c r="Q756" t="str">
        <f>IFERROR(IF(COUNTIF(個人情報!$BI$5:$BI$401,"登録番号" &amp; リスト!P756)&gt;=1,"",IF(VLOOKUP(P756,登録者リスト!$A$1:$D$43729,4,FALSE)=基本情報!$D$6,P756,"")),"")</f>
        <v/>
      </c>
    </row>
    <row r="757" spans="16:17" x14ac:dyDescent="0.15">
      <c r="P757">
        <v>756</v>
      </c>
      <c r="Q757" t="str">
        <f>IFERROR(IF(COUNTIF(個人情報!$BI$5:$BI$401,"登録番号" &amp; リスト!P757)&gt;=1,"",IF(VLOOKUP(P757,登録者リスト!$A$1:$D$43729,4,FALSE)=基本情報!$D$6,P757,"")),"")</f>
        <v/>
      </c>
    </row>
    <row r="758" spans="16:17" x14ac:dyDescent="0.15">
      <c r="P758">
        <v>757</v>
      </c>
      <c r="Q758" t="str">
        <f>IFERROR(IF(COUNTIF(個人情報!$BI$5:$BI$401,"登録番号" &amp; リスト!P758)&gt;=1,"",IF(VLOOKUP(P758,登録者リスト!$A$1:$D$43729,4,FALSE)=基本情報!$D$6,P758,"")),"")</f>
        <v/>
      </c>
    </row>
    <row r="759" spans="16:17" x14ac:dyDescent="0.15">
      <c r="P759">
        <v>758</v>
      </c>
      <c r="Q759" t="str">
        <f>IFERROR(IF(COUNTIF(個人情報!$BI$5:$BI$401,"登録番号" &amp; リスト!P759)&gt;=1,"",IF(VLOOKUP(P759,登録者リスト!$A$1:$D$43729,4,FALSE)=基本情報!$D$6,P759,"")),"")</f>
        <v/>
      </c>
    </row>
    <row r="760" spans="16:17" x14ac:dyDescent="0.15">
      <c r="P760">
        <v>759</v>
      </c>
      <c r="Q760" t="str">
        <f>IFERROR(IF(COUNTIF(個人情報!$BI$5:$BI$401,"登録番号" &amp; リスト!P760)&gt;=1,"",IF(VLOOKUP(P760,登録者リスト!$A$1:$D$43729,4,FALSE)=基本情報!$D$6,P760,"")),"")</f>
        <v/>
      </c>
    </row>
    <row r="761" spans="16:17" x14ac:dyDescent="0.15">
      <c r="P761">
        <v>760</v>
      </c>
      <c r="Q761" t="str">
        <f>IFERROR(IF(COUNTIF(個人情報!$BI$5:$BI$401,"登録番号" &amp; リスト!P761)&gt;=1,"",IF(VLOOKUP(P761,登録者リスト!$A$1:$D$43729,4,FALSE)=基本情報!$D$6,P761,"")),"")</f>
        <v/>
      </c>
    </row>
    <row r="762" spans="16:17" x14ac:dyDescent="0.15">
      <c r="P762">
        <v>761</v>
      </c>
      <c r="Q762" t="str">
        <f>IFERROR(IF(COUNTIF(個人情報!$BI$5:$BI$401,"登録番号" &amp; リスト!P762)&gt;=1,"",IF(VLOOKUP(P762,登録者リスト!$A$1:$D$43729,4,FALSE)=基本情報!$D$6,P762,"")),"")</f>
        <v/>
      </c>
    </row>
    <row r="763" spans="16:17" x14ac:dyDescent="0.15">
      <c r="P763">
        <v>762</v>
      </c>
      <c r="Q763" t="str">
        <f>IFERROR(IF(COUNTIF(個人情報!$BI$5:$BI$401,"登録番号" &amp; リスト!P763)&gt;=1,"",IF(VLOOKUP(P763,登録者リスト!$A$1:$D$43729,4,FALSE)=基本情報!$D$6,P763,"")),"")</f>
        <v/>
      </c>
    </row>
    <row r="764" spans="16:17" x14ac:dyDescent="0.15">
      <c r="P764">
        <v>763</v>
      </c>
      <c r="Q764" t="str">
        <f>IFERROR(IF(COUNTIF(個人情報!$BI$5:$BI$401,"登録番号" &amp; リスト!P764)&gt;=1,"",IF(VLOOKUP(P764,登録者リスト!$A$1:$D$43729,4,FALSE)=基本情報!$D$6,P764,"")),"")</f>
        <v/>
      </c>
    </row>
    <row r="765" spans="16:17" x14ac:dyDescent="0.15">
      <c r="P765">
        <v>764</v>
      </c>
      <c r="Q765" t="str">
        <f>IFERROR(IF(COUNTIF(個人情報!$BI$5:$BI$401,"登録番号" &amp; リスト!P765)&gt;=1,"",IF(VLOOKUP(P765,登録者リスト!$A$1:$D$43729,4,FALSE)=基本情報!$D$6,P765,"")),"")</f>
        <v/>
      </c>
    </row>
    <row r="766" spans="16:17" x14ac:dyDescent="0.15">
      <c r="P766">
        <v>765</v>
      </c>
      <c r="Q766" t="str">
        <f>IFERROR(IF(COUNTIF(個人情報!$BI$5:$BI$401,"登録番号" &amp; リスト!P766)&gt;=1,"",IF(VLOOKUP(P766,登録者リスト!$A$1:$D$43729,4,FALSE)=基本情報!$D$6,P766,"")),"")</f>
        <v/>
      </c>
    </row>
    <row r="767" spans="16:17" x14ac:dyDescent="0.15">
      <c r="P767">
        <v>766</v>
      </c>
      <c r="Q767" t="str">
        <f>IFERROR(IF(COUNTIF(個人情報!$BI$5:$BI$401,"登録番号" &amp; リスト!P767)&gt;=1,"",IF(VLOOKUP(P767,登録者リスト!$A$1:$D$43729,4,FALSE)=基本情報!$D$6,P767,"")),"")</f>
        <v/>
      </c>
    </row>
    <row r="768" spans="16:17" x14ac:dyDescent="0.15">
      <c r="P768">
        <v>767</v>
      </c>
      <c r="Q768" t="str">
        <f>IFERROR(IF(COUNTIF(個人情報!$BI$5:$BI$401,"登録番号" &amp; リスト!P768)&gt;=1,"",IF(VLOOKUP(P768,登録者リスト!$A$1:$D$43729,4,FALSE)=基本情報!$D$6,P768,"")),"")</f>
        <v/>
      </c>
    </row>
    <row r="769" spans="16:17" x14ac:dyDescent="0.15">
      <c r="P769">
        <v>768</v>
      </c>
      <c r="Q769" t="str">
        <f>IFERROR(IF(COUNTIF(個人情報!$BI$5:$BI$401,"登録番号" &amp; リスト!P769)&gt;=1,"",IF(VLOOKUP(P769,登録者リスト!$A$1:$D$43729,4,FALSE)=基本情報!$D$6,P769,"")),"")</f>
        <v/>
      </c>
    </row>
    <row r="770" spans="16:17" x14ac:dyDescent="0.15">
      <c r="P770">
        <v>769</v>
      </c>
      <c r="Q770" t="str">
        <f>IFERROR(IF(COUNTIF(個人情報!$BI$5:$BI$401,"登録番号" &amp; リスト!P770)&gt;=1,"",IF(VLOOKUP(P770,登録者リスト!$A$1:$D$43729,4,FALSE)=基本情報!$D$6,P770,"")),"")</f>
        <v/>
      </c>
    </row>
    <row r="771" spans="16:17" x14ac:dyDescent="0.15">
      <c r="P771">
        <v>770</v>
      </c>
      <c r="Q771" t="str">
        <f>IFERROR(IF(COUNTIF(個人情報!$BI$5:$BI$401,"登録番号" &amp; リスト!P771)&gt;=1,"",IF(VLOOKUP(P771,登録者リスト!$A$1:$D$43729,4,FALSE)=基本情報!$D$6,P771,"")),"")</f>
        <v/>
      </c>
    </row>
    <row r="772" spans="16:17" x14ac:dyDescent="0.15">
      <c r="P772">
        <v>771</v>
      </c>
      <c r="Q772" t="str">
        <f>IFERROR(IF(COUNTIF(個人情報!$BI$5:$BI$401,"登録番号" &amp; リスト!P772)&gt;=1,"",IF(VLOOKUP(P772,登録者リスト!$A$1:$D$43729,4,FALSE)=基本情報!$D$6,P772,"")),"")</f>
        <v/>
      </c>
    </row>
    <row r="773" spans="16:17" x14ac:dyDescent="0.15">
      <c r="P773">
        <v>772</v>
      </c>
      <c r="Q773" t="str">
        <f>IFERROR(IF(COUNTIF(個人情報!$BI$5:$BI$401,"登録番号" &amp; リスト!P773)&gt;=1,"",IF(VLOOKUP(P773,登録者リスト!$A$1:$D$43729,4,FALSE)=基本情報!$D$6,P773,"")),"")</f>
        <v/>
      </c>
    </row>
    <row r="774" spans="16:17" x14ac:dyDescent="0.15">
      <c r="P774">
        <v>773</v>
      </c>
      <c r="Q774" t="str">
        <f>IFERROR(IF(COUNTIF(個人情報!$BI$5:$BI$401,"登録番号" &amp; リスト!P774)&gt;=1,"",IF(VLOOKUP(P774,登録者リスト!$A$1:$D$43729,4,FALSE)=基本情報!$D$6,P774,"")),"")</f>
        <v/>
      </c>
    </row>
    <row r="775" spans="16:17" x14ac:dyDescent="0.15">
      <c r="P775">
        <v>774</v>
      </c>
      <c r="Q775" t="str">
        <f>IFERROR(IF(COUNTIF(個人情報!$BI$5:$BI$401,"登録番号" &amp; リスト!P775)&gt;=1,"",IF(VLOOKUP(P775,登録者リスト!$A$1:$D$43729,4,FALSE)=基本情報!$D$6,P775,"")),"")</f>
        <v/>
      </c>
    </row>
    <row r="776" spans="16:17" x14ac:dyDescent="0.15">
      <c r="P776">
        <v>775</v>
      </c>
      <c r="Q776" t="str">
        <f>IFERROR(IF(COUNTIF(個人情報!$BI$5:$BI$401,"登録番号" &amp; リスト!P776)&gt;=1,"",IF(VLOOKUP(P776,登録者リスト!$A$1:$D$43729,4,FALSE)=基本情報!$D$6,P776,"")),"")</f>
        <v/>
      </c>
    </row>
    <row r="777" spans="16:17" x14ac:dyDescent="0.15">
      <c r="P777">
        <v>776</v>
      </c>
      <c r="Q777" t="str">
        <f>IFERROR(IF(COUNTIF(個人情報!$BI$5:$BI$401,"登録番号" &amp; リスト!P777)&gt;=1,"",IF(VLOOKUP(P777,登録者リスト!$A$1:$D$43729,4,FALSE)=基本情報!$D$6,P777,"")),"")</f>
        <v/>
      </c>
    </row>
    <row r="778" spans="16:17" x14ac:dyDescent="0.15">
      <c r="P778">
        <v>777</v>
      </c>
      <c r="Q778" t="str">
        <f>IFERROR(IF(COUNTIF(個人情報!$BI$5:$BI$401,"登録番号" &amp; リスト!P778)&gt;=1,"",IF(VLOOKUP(P778,登録者リスト!$A$1:$D$43729,4,FALSE)=基本情報!$D$6,P778,"")),"")</f>
        <v/>
      </c>
    </row>
    <row r="779" spans="16:17" x14ac:dyDescent="0.15">
      <c r="P779">
        <v>778</v>
      </c>
      <c r="Q779" t="str">
        <f>IFERROR(IF(COUNTIF(個人情報!$BI$5:$BI$401,"登録番号" &amp; リスト!P779)&gt;=1,"",IF(VLOOKUP(P779,登録者リスト!$A$1:$D$43729,4,FALSE)=基本情報!$D$6,P779,"")),"")</f>
        <v/>
      </c>
    </row>
    <row r="780" spans="16:17" x14ac:dyDescent="0.15">
      <c r="P780">
        <v>779</v>
      </c>
      <c r="Q780" t="str">
        <f>IFERROR(IF(COUNTIF(個人情報!$BI$5:$BI$401,"登録番号" &amp; リスト!P780)&gt;=1,"",IF(VLOOKUP(P780,登録者リスト!$A$1:$D$43729,4,FALSE)=基本情報!$D$6,P780,"")),"")</f>
        <v/>
      </c>
    </row>
    <row r="781" spans="16:17" x14ac:dyDescent="0.15">
      <c r="P781">
        <v>780</v>
      </c>
      <c r="Q781" t="str">
        <f>IFERROR(IF(COUNTIF(個人情報!$BI$5:$BI$401,"登録番号" &amp; リスト!P781)&gt;=1,"",IF(VLOOKUP(P781,登録者リスト!$A$1:$D$43729,4,FALSE)=基本情報!$D$6,P781,"")),"")</f>
        <v/>
      </c>
    </row>
    <row r="782" spans="16:17" x14ac:dyDescent="0.15">
      <c r="P782">
        <v>781</v>
      </c>
      <c r="Q782" t="str">
        <f>IFERROR(IF(COUNTIF(個人情報!$BI$5:$BI$401,"登録番号" &amp; リスト!P782)&gt;=1,"",IF(VLOOKUP(P782,登録者リスト!$A$1:$D$43729,4,FALSE)=基本情報!$D$6,P782,"")),"")</f>
        <v/>
      </c>
    </row>
    <row r="783" spans="16:17" x14ac:dyDescent="0.15">
      <c r="P783">
        <v>782</v>
      </c>
      <c r="Q783" t="str">
        <f>IFERROR(IF(COUNTIF(個人情報!$BI$5:$BI$401,"登録番号" &amp; リスト!P783)&gt;=1,"",IF(VLOOKUP(P783,登録者リスト!$A$1:$D$43729,4,FALSE)=基本情報!$D$6,P783,"")),"")</f>
        <v/>
      </c>
    </row>
    <row r="784" spans="16:17" x14ac:dyDescent="0.15">
      <c r="P784">
        <v>783</v>
      </c>
      <c r="Q784" t="str">
        <f>IFERROR(IF(COUNTIF(個人情報!$BI$5:$BI$401,"登録番号" &amp; リスト!P784)&gt;=1,"",IF(VLOOKUP(P784,登録者リスト!$A$1:$D$43729,4,FALSE)=基本情報!$D$6,P784,"")),"")</f>
        <v/>
      </c>
    </row>
    <row r="785" spans="16:17" x14ac:dyDescent="0.15">
      <c r="P785">
        <v>784</v>
      </c>
      <c r="Q785" t="str">
        <f>IFERROR(IF(COUNTIF(個人情報!$BI$5:$BI$401,"登録番号" &amp; リスト!P785)&gt;=1,"",IF(VLOOKUP(P785,登録者リスト!$A$1:$D$43729,4,FALSE)=基本情報!$D$6,P785,"")),"")</f>
        <v/>
      </c>
    </row>
    <row r="786" spans="16:17" x14ac:dyDescent="0.15">
      <c r="P786">
        <v>785</v>
      </c>
      <c r="Q786" t="str">
        <f>IFERROR(IF(COUNTIF(個人情報!$BI$5:$BI$401,"登録番号" &amp; リスト!P786)&gt;=1,"",IF(VLOOKUP(P786,登録者リスト!$A$1:$D$43729,4,FALSE)=基本情報!$D$6,P786,"")),"")</f>
        <v/>
      </c>
    </row>
    <row r="787" spans="16:17" x14ac:dyDescent="0.15">
      <c r="P787">
        <v>786</v>
      </c>
      <c r="Q787" t="str">
        <f>IFERROR(IF(COUNTIF(個人情報!$BI$5:$BI$401,"登録番号" &amp; リスト!P787)&gt;=1,"",IF(VLOOKUP(P787,登録者リスト!$A$1:$D$43729,4,FALSE)=基本情報!$D$6,P787,"")),"")</f>
        <v/>
      </c>
    </row>
    <row r="788" spans="16:17" x14ac:dyDescent="0.15">
      <c r="P788">
        <v>787</v>
      </c>
      <c r="Q788" t="str">
        <f>IFERROR(IF(COUNTIF(個人情報!$BI$5:$BI$401,"登録番号" &amp; リスト!P788)&gt;=1,"",IF(VLOOKUP(P788,登録者リスト!$A$1:$D$43729,4,FALSE)=基本情報!$D$6,P788,"")),"")</f>
        <v/>
      </c>
    </row>
    <row r="789" spans="16:17" x14ac:dyDescent="0.15">
      <c r="P789">
        <v>788</v>
      </c>
      <c r="Q789" t="str">
        <f>IFERROR(IF(COUNTIF(個人情報!$BI$5:$BI$401,"登録番号" &amp; リスト!P789)&gt;=1,"",IF(VLOOKUP(P789,登録者リスト!$A$1:$D$43729,4,FALSE)=基本情報!$D$6,P789,"")),"")</f>
        <v/>
      </c>
    </row>
    <row r="790" spans="16:17" x14ac:dyDescent="0.15">
      <c r="P790">
        <v>789</v>
      </c>
      <c r="Q790" t="str">
        <f>IFERROR(IF(COUNTIF(個人情報!$BI$5:$BI$401,"登録番号" &amp; リスト!P790)&gt;=1,"",IF(VLOOKUP(P790,登録者リスト!$A$1:$D$43729,4,FALSE)=基本情報!$D$6,P790,"")),"")</f>
        <v/>
      </c>
    </row>
    <row r="791" spans="16:17" x14ac:dyDescent="0.15">
      <c r="P791">
        <v>790</v>
      </c>
      <c r="Q791" t="str">
        <f>IFERROR(IF(COUNTIF(個人情報!$BI$5:$BI$401,"登録番号" &amp; リスト!P791)&gt;=1,"",IF(VLOOKUP(P791,登録者リスト!$A$1:$D$43729,4,FALSE)=基本情報!$D$6,P791,"")),"")</f>
        <v/>
      </c>
    </row>
    <row r="792" spans="16:17" x14ac:dyDescent="0.15">
      <c r="P792">
        <v>791</v>
      </c>
      <c r="Q792" t="str">
        <f>IFERROR(IF(COUNTIF(個人情報!$BI$5:$BI$401,"登録番号" &amp; リスト!P792)&gt;=1,"",IF(VLOOKUP(P792,登録者リスト!$A$1:$D$43729,4,FALSE)=基本情報!$D$6,P792,"")),"")</f>
        <v/>
      </c>
    </row>
    <row r="793" spans="16:17" x14ac:dyDescent="0.15">
      <c r="P793">
        <v>792</v>
      </c>
      <c r="Q793" t="str">
        <f>IFERROR(IF(COUNTIF(個人情報!$BI$5:$BI$401,"登録番号" &amp; リスト!P793)&gt;=1,"",IF(VLOOKUP(P793,登録者リスト!$A$1:$D$43729,4,FALSE)=基本情報!$D$6,P793,"")),"")</f>
        <v/>
      </c>
    </row>
    <row r="794" spans="16:17" x14ac:dyDescent="0.15">
      <c r="P794">
        <v>793</v>
      </c>
      <c r="Q794" t="str">
        <f>IFERROR(IF(COUNTIF(個人情報!$BI$5:$BI$401,"登録番号" &amp; リスト!P794)&gt;=1,"",IF(VLOOKUP(P794,登録者リスト!$A$1:$D$43729,4,FALSE)=基本情報!$D$6,P794,"")),"")</f>
        <v/>
      </c>
    </row>
    <row r="795" spans="16:17" x14ac:dyDescent="0.15">
      <c r="P795">
        <v>794</v>
      </c>
      <c r="Q795" t="str">
        <f>IFERROR(IF(COUNTIF(個人情報!$BI$5:$BI$401,"登録番号" &amp; リスト!P795)&gt;=1,"",IF(VLOOKUP(P795,登録者リスト!$A$1:$D$43729,4,FALSE)=基本情報!$D$6,P795,"")),"")</f>
        <v/>
      </c>
    </row>
    <row r="796" spans="16:17" x14ac:dyDescent="0.15">
      <c r="P796">
        <v>795</v>
      </c>
      <c r="Q796" t="str">
        <f>IFERROR(IF(COUNTIF(個人情報!$BI$5:$BI$401,"登録番号" &amp; リスト!P796)&gt;=1,"",IF(VLOOKUP(P796,登録者リスト!$A$1:$D$43729,4,FALSE)=基本情報!$D$6,P796,"")),"")</f>
        <v/>
      </c>
    </row>
    <row r="797" spans="16:17" x14ac:dyDescent="0.15">
      <c r="P797">
        <v>796</v>
      </c>
      <c r="Q797" t="str">
        <f>IFERROR(IF(COUNTIF(個人情報!$BI$5:$BI$401,"登録番号" &amp; リスト!P797)&gt;=1,"",IF(VLOOKUP(P797,登録者リスト!$A$1:$D$43729,4,FALSE)=基本情報!$D$6,P797,"")),"")</f>
        <v/>
      </c>
    </row>
    <row r="798" spans="16:17" x14ac:dyDescent="0.15">
      <c r="P798">
        <v>797</v>
      </c>
      <c r="Q798" t="str">
        <f>IFERROR(IF(COUNTIF(個人情報!$BI$5:$BI$401,"登録番号" &amp; リスト!P798)&gt;=1,"",IF(VLOOKUP(P798,登録者リスト!$A$1:$D$43729,4,FALSE)=基本情報!$D$6,P798,"")),"")</f>
        <v/>
      </c>
    </row>
    <row r="799" spans="16:17" x14ac:dyDescent="0.15">
      <c r="P799">
        <v>798</v>
      </c>
      <c r="Q799" t="str">
        <f>IFERROR(IF(COUNTIF(個人情報!$BI$5:$BI$401,"登録番号" &amp; リスト!P799)&gt;=1,"",IF(VLOOKUP(P799,登録者リスト!$A$1:$D$43729,4,FALSE)=基本情報!$D$6,P799,"")),"")</f>
        <v/>
      </c>
    </row>
    <row r="800" spans="16:17" x14ac:dyDescent="0.15">
      <c r="P800">
        <v>799</v>
      </c>
      <c r="Q800" t="str">
        <f>IFERROR(IF(COUNTIF(個人情報!$BI$5:$BI$401,"登録番号" &amp; リスト!P800)&gt;=1,"",IF(VLOOKUP(P800,登録者リスト!$A$1:$D$43729,4,FALSE)=基本情報!$D$6,P800,"")),"")</f>
        <v/>
      </c>
    </row>
    <row r="801" spans="16:17" x14ac:dyDescent="0.15">
      <c r="P801">
        <v>800</v>
      </c>
      <c r="Q801" t="str">
        <f>IFERROR(IF(COUNTIF(個人情報!$BI$5:$BI$401,"登録番号" &amp; リスト!P801)&gt;=1,"",IF(VLOOKUP(P801,登録者リスト!$A$1:$D$43729,4,FALSE)=基本情報!$D$6,P801,"")),"")</f>
        <v/>
      </c>
    </row>
    <row r="802" spans="16:17" x14ac:dyDescent="0.15">
      <c r="P802">
        <v>801</v>
      </c>
      <c r="Q802" t="str">
        <f>IFERROR(IF(COUNTIF(個人情報!$BI$5:$BI$401,"登録番号" &amp; リスト!P802)&gt;=1,"",IF(VLOOKUP(P802,登録者リスト!$A$1:$D$43729,4,FALSE)=基本情報!$D$6,P802,"")),"")</f>
        <v/>
      </c>
    </row>
    <row r="803" spans="16:17" x14ac:dyDescent="0.15">
      <c r="P803">
        <v>802</v>
      </c>
      <c r="Q803" t="str">
        <f>IFERROR(IF(COUNTIF(個人情報!$BI$5:$BI$401,"登録番号" &amp; リスト!P803)&gt;=1,"",IF(VLOOKUP(P803,登録者リスト!$A$1:$D$43729,4,FALSE)=基本情報!$D$6,P803,"")),"")</f>
        <v/>
      </c>
    </row>
    <row r="804" spans="16:17" x14ac:dyDescent="0.15">
      <c r="P804">
        <v>803</v>
      </c>
      <c r="Q804" t="str">
        <f>IFERROR(IF(COUNTIF(個人情報!$BI$5:$BI$401,"登録番号" &amp; リスト!P804)&gt;=1,"",IF(VLOOKUP(P804,登録者リスト!$A$1:$D$43729,4,FALSE)=基本情報!$D$6,P804,"")),"")</f>
        <v/>
      </c>
    </row>
    <row r="805" spans="16:17" x14ac:dyDescent="0.15">
      <c r="P805">
        <v>804</v>
      </c>
      <c r="Q805" t="str">
        <f>IFERROR(IF(COUNTIF(個人情報!$BI$5:$BI$401,"登録番号" &amp; リスト!P805)&gt;=1,"",IF(VLOOKUP(P805,登録者リスト!$A$1:$D$43729,4,FALSE)=基本情報!$D$6,P805,"")),"")</f>
        <v/>
      </c>
    </row>
    <row r="806" spans="16:17" x14ac:dyDescent="0.15">
      <c r="P806">
        <v>805</v>
      </c>
      <c r="Q806" t="str">
        <f>IFERROR(IF(COUNTIF(個人情報!$BI$5:$BI$401,"登録番号" &amp; リスト!P806)&gt;=1,"",IF(VLOOKUP(P806,登録者リスト!$A$1:$D$43729,4,FALSE)=基本情報!$D$6,P806,"")),"")</f>
        <v/>
      </c>
    </row>
    <row r="807" spans="16:17" x14ac:dyDescent="0.15">
      <c r="P807">
        <v>806</v>
      </c>
      <c r="Q807" t="str">
        <f>IFERROR(IF(COUNTIF(個人情報!$BI$5:$BI$401,"登録番号" &amp; リスト!P807)&gt;=1,"",IF(VLOOKUP(P807,登録者リスト!$A$1:$D$43729,4,FALSE)=基本情報!$D$6,P807,"")),"")</f>
        <v/>
      </c>
    </row>
    <row r="808" spans="16:17" x14ac:dyDescent="0.15">
      <c r="P808">
        <v>807</v>
      </c>
      <c r="Q808" t="str">
        <f>IFERROR(IF(COUNTIF(個人情報!$BI$5:$BI$401,"登録番号" &amp; リスト!P808)&gt;=1,"",IF(VLOOKUP(P808,登録者リスト!$A$1:$D$43729,4,FALSE)=基本情報!$D$6,P808,"")),"")</f>
        <v/>
      </c>
    </row>
    <row r="809" spans="16:17" x14ac:dyDescent="0.15">
      <c r="P809">
        <v>808</v>
      </c>
      <c r="Q809" t="str">
        <f>IFERROR(IF(COUNTIF(個人情報!$BI$5:$BI$401,"登録番号" &amp; リスト!P809)&gt;=1,"",IF(VLOOKUP(P809,登録者リスト!$A$1:$D$43729,4,FALSE)=基本情報!$D$6,P809,"")),"")</f>
        <v/>
      </c>
    </row>
    <row r="810" spans="16:17" x14ac:dyDescent="0.15">
      <c r="P810">
        <v>809</v>
      </c>
      <c r="Q810" t="str">
        <f>IFERROR(IF(COUNTIF(個人情報!$BI$5:$BI$401,"登録番号" &amp; リスト!P810)&gt;=1,"",IF(VLOOKUP(P810,登録者リスト!$A$1:$D$43729,4,FALSE)=基本情報!$D$6,P810,"")),"")</f>
        <v/>
      </c>
    </row>
    <row r="811" spans="16:17" x14ac:dyDescent="0.15">
      <c r="P811">
        <v>810</v>
      </c>
      <c r="Q811" t="str">
        <f>IFERROR(IF(COUNTIF(個人情報!$BI$5:$BI$401,"登録番号" &amp; リスト!P811)&gt;=1,"",IF(VLOOKUP(P811,登録者リスト!$A$1:$D$43729,4,FALSE)=基本情報!$D$6,P811,"")),"")</f>
        <v/>
      </c>
    </row>
    <row r="812" spans="16:17" x14ac:dyDescent="0.15">
      <c r="P812">
        <v>811</v>
      </c>
      <c r="Q812" t="str">
        <f>IFERROR(IF(COUNTIF(個人情報!$BI$5:$BI$401,"登録番号" &amp; リスト!P812)&gt;=1,"",IF(VLOOKUP(P812,登録者リスト!$A$1:$D$43729,4,FALSE)=基本情報!$D$6,P812,"")),"")</f>
        <v/>
      </c>
    </row>
    <row r="813" spans="16:17" x14ac:dyDescent="0.15">
      <c r="P813">
        <v>812</v>
      </c>
      <c r="Q813" t="str">
        <f>IFERROR(IF(COUNTIF(個人情報!$BI$5:$BI$401,"登録番号" &amp; リスト!P813)&gt;=1,"",IF(VLOOKUP(P813,登録者リスト!$A$1:$D$43729,4,FALSE)=基本情報!$D$6,P813,"")),"")</f>
        <v/>
      </c>
    </row>
    <row r="814" spans="16:17" x14ac:dyDescent="0.15">
      <c r="P814">
        <v>813</v>
      </c>
      <c r="Q814" t="str">
        <f>IFERROR(IF(COUNTIF(個人情報!$BI$5:$BI$401,"登録番号" &amp; リスト!P814)&gt;=1,"",IF(VLOOKUP(P814,登録者リスト!$A$1:$D$43729,4,FALSE)=基本情報!$D$6,P814,"")),"")</f>
        <v/>
      </c>
    </row>
    <row r="815" spans="16:17" x14ac:dyDescent="0.15">
      <c r="P815">
        <v>814</v>
      </c>
      <c r="Q815" t="str">
        <f>IFERROR(IF(COUNTIF(個人情報!$BI$5:$BI$401,"登録番号" &amp; リスト!P815)&gt;=1,"",IF(VLOOKUP(P815,登録者リスト!$A$1:$D$43729,4,FALSE)=基本情報!$D$6,P815,"")),"")</f>
        <v/>
      </c>
    </row>
    <row r="816" spans="16:17" x14ac:dyDescent="0.15">
      <c r="P816">
        <v>815</v>
      </c>
      <c r="Q816" t="str">
        <f>IFERROR(IF(COUNTIF(個人情報!$BI$5:$BI$401,"登録番号" &amp; リスト!P816)&gt;=1,"",IF(VLOOKUP(P816,登録者リスト!$A$1:$D$43729,4,FALSE)=基本情報!$D$6,P816,"")),"")</f>
        <v/>
      </c>
    </row>
    <row r="817" spans="16:17" x14ac:dyDescent="0.15">
      <c r="P817">
        <v>816</v>
      </c>
      <c r="Q817" t="str">
        <f>IFERROR(IF(COUNTIF(個人情報!$BI$5:$BI$401,"登録番号" &amp; リスト!P817)&gt;=1,"",IF(VLOOKUP(P817,登録者リスト!$A$1:$D$43729,4,FALSE)=基本情報!$D$6,P817,"")),"")</f>
        <v/>
      </c>
    </row>
    <row r="818" spans="16:17" x14ac:dyDescent="0.15">
      <c r="P818">
        <v>817</v>
      </c>
      <c r="Q818" t="str">
        <f>IFERROR(IF(COUNTIF(個人情報!$BI$5:$BI$401,"登録番号" &amp; リスト!P818)&gt;=1,"",IF(VLOOKUP(P818,登録者リスト!$A$1:$D$43729,4,FALSE)=基本情報!$D$6,P818,"")),"")</f>
        <v/>
      </c>
    </row>
    <row r="819" spans="16:17" x14ac:dyDescent="0.15">
      <c r="P819">
        <v>818</v>
      </c>
      <c r="Q819" t="str">
        <f>IFERROR(IF(COUNTIF(個人情報!$BI$5:$BI$401,"登録番号" &amp; リスト!P819)&gt;=1,"",IF(VLOOKUP(P819,登録者リスト!$A$1:$D$43729,4,FALSE)=基本情報!$D$6,P819,"")),"")</f>
        <v/>
      </c>
    </row>
    <row r="820" spans="16:17" x14ac:dyDescent="0.15">
      <c r="P820">
        <v>819</v>
      </c>
      <c r="Q820" t="str">
        <f>IFERROR(IF(COUNTIF(個人情報!$BI$5:$BI$401,"登録番号" &amp; リスト!P820)&gt;=1,"",IF(VLOOKUP(P820,登録者リスト!$A$1:$D$43729,4,FALSE)=基本情報!$D$6,P820,"")),"")</f>
        <v/>
      </c>
    </row>
    <row r="821" spans="16:17" x14ac:dyDescent="0.15">
      <c r="P821">
        <v>820</v>
      </c>
      <c r="Q821" t="str">
        <f>IFERROR(IF(COUNTIF(個人情報!$BI$5:$BI$401,"登録番号" &amp; リスト!P821)&gt;=1,"",IF(VLOOKUP(P821,登録者リスト!$A$1:$D$43729,4,FALSE)=基本情報!$D$6,P821,"")),"")</f>
        <v/>
      </c>
    </row>
    <row r="822" spans="16:17" x14ac:dyDescent="0.15">
      <c r="P822">
        <v>821</v>
      </c>
      <c r="Q822" t="str">
        <f>IFERROR(IF(COUNTIF(個人情報!$BI$5:$BI$401,"登録番号" &amp; リスト!P822)&gt;=1,"",IF(VLOOKUP(P822,登録者リスト!$A$1:$D$43729,4,FALSE)=基本情報!$D$6,P822,"")),"")</f>
        <v/>
      </c>
    </row>
    <row r="823" spans="16:17" x14ac:dyDescent="0.15">
      <c r="P823">
        <v>822</v>
      </c>
      <c r="Q823" t="str">
        <f>IFERROR(IF(COUNTIF(個人情報!$BI$5:$BI$401,"登録番号" &amp; リスト!P823)&gt;=1,"",IF(VLOOKUP(P823,登録者リスト!$A$1:$D$43729,4,FALSE)=基本情報!$D$6,P823,"")),"")</f>
        <v/>
      </c>
    </row>
    <row r="824" spans="16:17" x14ac:dyDescent="0.15">
      <c r="P824">
        <v>823</v>
      </c>
      <c r="Q824" t="str">
        <f>IFERROR(IF(COUNTIF(個人情報!$BI$5:$BI$401,"登録番号" &amp; リスト!P824)&gt;=1,"",IF(VLOOKUP(P824,登録者リスト!$A$1:$D$43729,4,FALSE)=基本情報!$D$6,P824,"")),"")</f>
        <v/>
      </c>
    </row>
    <row r="825" spans="16:17" x14ac:dyDescent="0.15">
      <c r="P825">
        <v>824</v>
      </c>
      <c r="Q825" t="str">
        <f>IFERROR(IF(COUNTIF(個人情報!$BI$5:$BI$401,"登録番号" &amp; リスト!P825)&gt;=1,"",IF(VLOOKUP(P825,登録者リスト!$A$1:$D$43729,4,FALSE)=基本情報!$D$6,P825,"")),"")</f>
        <v/>
      </c>
    </row>
    <row r="826" spans="16:17" x14ac:dyDescent="0.15">
      <c r="P826">
        <v>825</v>
      </c>
      <c r="Q826" t="str">
        <f>IFERROR(IF(COUNTIF(個人情報!$BI$5:$BI$401,"登録番号" &amp; リスト!P826)&gt;=1,"",IF(VLOOKUP(P826,登録者リスト!$A$1:$D$43729,4,FALSE)=基本情報!$D$6,P826,"")),"")</f>
        <v/>
      </c>
    </row>
    <row r="827" spans="16:17" x14ac:dyDescent="0.15">
      <c r="P827">
        <v>826</v>
      </c>
      <c r="Q827" t="str">
        <f>IFERROR(IF(COUNTIF(個人情報!$BI$5:$BI$401,"登録番号" &amp; リスト!P827)&gt;=1,"",IF(VLOOKUP(P827,登録者リスト!$A$1:$D$43729,4,FALSE)=基本情報!$D$6,P827,"")),"")</f>
        <v/>
      </c>
    </row>
    <row r="828" spans="16:17" x14ac:dyDescent="0.15">
      <c r="P828">
        <v>827</v>
      </c>
      <c r="Q828" t="str">
        <f>IFERROR(IF(COUNTIF(個人情報!$BI$5:$BI$401,"登録番号" &amp; リスト!P828)&gt;=1,"",IF(VLOOKUP(P828,登録者リスト!$A$1:$D$43729,4,FALSE)=基本情報!$D$6,P828,"")),"")</f>
        <v/>
      </c>
    </row>
    <row r="829" spans="16:17" x14ac:dyDescent="0.15">
      <c r="P829">
        <v>828</v>
      </c>
      <c r="Q829" t="str">
        <f>IFERROR(IF(COUNTIF(個人情報!$BI$5:$BI$401,"登録番号" &amp; リスト!P829)&gt;=1,"",IF(VLOOKUP(P829,登録者リスト!$A$1:$D$43729,4,FALSE)=基本情報!$D$6,P829,"")),"")</f>
        <v/>
      </c>
    </row>
    <row r="830" spans="16:17" x14ac:dyDescent="0.15">
      <c r="P830">
        <v>829</v>
      </c>
      <c r="Q830" t="str">
        <f>IFERROR(IF(COUNTIF(個人情報!$BI$5:$BI$401,"登録番号" &amp; リスト!P830)&gt;=1,"",IF(VLOOKUP(P830,登録者リスト!$A$1:$D$43729,4,FALSE)=基本情報!$D$6,P830,"")),"")</f>
        <v/>
      </c>
    </row>
    <row r="831" spans="16:17" x14ac:dyDescent="0.15">
      <c r="P831">
        <v>830</v>
      </c>
      <c r="Q831" t="str">
        <f>IFERROR(IF(COUNTIF(個人情報!$BI$5:$BI$401,"登録番号" &amp; リスト!P831)&gt;=1,"",IF(VLOOKUP(P831,登録者リスト!$A$1:$D$43729,4,FALSE)=基本情報!$D$6,P831,"")),"")</f>
        <v/>
      </c>
    </row>
    <row r="832" spans="16:17" x14ac:dyDescent="0.15">
      <c r="P832">
        <v>831</v>
      </c>
      <c r="Q832" t="str">
        <f>IFERROR(IF(COUNTIF(個人情報!$BI$5:$BI$401,"登録番号" &amp; リスト!P832)&gt;=1,"",IF(VLOOKUP(P832,登録者リスト!$A$1:$D$43729,4,FALSE)=基本情報!$D$6,P832,"")),"")</f>
        <v/>
      </c>
    </row>
    <row r="833" spans="16:17" x14ac:dyDescent="0.15">
      <c r="P833">
        <v>832</v>
      </c>
      <c r="Q833" t="str">
        <f>IFERROR(IF(COUNTIF(個人情報!$BI$5:$BI$401,"登録番号" &amp; リスト!P833)&gt;=1,"",IF(VLOOKUP(P833,登録者リスト!$A$1:$D$43729,4,FALSE)=基本情報!$D$6,P833,"")),"")</f>
        <v/>
      </c>
    </row>
    <row r="834" spans="16:17" x14ac:dyDescent="0.15">
      <c r="P834">
        <v>833</v>
      </c>
      <c r="Q834" t="str">
        <f>IFERROR(IF(COUNTIF(個人情報!$BI$5:$BI$401,"登録番号" &amp; リスト!P834)&gt;=1,"",IF(VLOOKUP(P834,登録者リスト!$A$1:$D$43729,4,FALSE)=基本情報!$D$6,P834,"")),"")</f>
        <v/>
      </c>
    </row>
    <row r="835" spans="16:17" x14ac:dyDescent="0.15">
      <c r="P835">
        <v>834</v>
      </c>
      <c r="Q835" t="str">
        <f>IFERROR(IF(COUNTIF(個人情報!$BI$5:$BI$401,"登録番号" &amp; リスト!P835)&gt;=1,"",IF(VLOOKUP(P835,登録者リスト!$A$1:$D$43729,4,FALSE)=基本情報!$D$6,P835,"")),"")</f>
        <v/>
      </c>
    </row>
    <row r="836" spans="16:17" x14ac:dyDescent="0.15">
      <c r="P836">
        <v>835</v>
      </c>
      <c r="Q836" t="str">
        <f>IFERROR(IF(COUNTIF(個人情報!$BI$5:$BI$401,"登録番号" &amp; リスト!P836)&gt;=1,"",IF(VLOOKUP(P836,登録者リスト!$A$1:$D$43729,4,FALSE)=基本情報!$D$6,P836,"")),"")</f>
        <v/>
      </c>
    </row>
    <row r="837" spans="16:17" x14ac:dyDescent="0.15">
      <c r="P837">
        <v>836</v>
      </c>
      <c r="Q837" t="str">
        <f>IFERROR(IF(COUNTIF(個人情報!$BI$5:$BI$401,"登録番号" &amp; リスト!P837)&gt;=1,"",IF(VLOOKUP(P837,登録者リスト!$A$1:$D$43729,4,FALSE)=基本情報!$D$6,P837,"")),"")</f>
        <v/>
      </c>
    </row>
    <row r="838" spans="16:17" x14ac:dyDescent="0.15">
      <c r="P838">
        <v>837</v>
      </c>
      <c r="Q838" t="str">
        <f>IFERROR(IF(COUNTIF(個人情報!$BI$5:$BI$401,"登録番号" &amp; リスト!P838)&gt;=1,"",IF(VLOOKUP(P838,登録者リスト!$A$1:$D$43729,4,FALSE)=基本情報!$D$6,P838,"")),"")</f>
        <v/>
      </c>
    </row>
    <row r="839" spans="16:17" x14ac:dyDescent="0.15">
      <c r="P839">
        <v>838</v>
      </c>
      <c r="Q839" t="str">
        <f>IFERROR(IF(COUNTIF(個人情報!$BI$5:$BI$401,"登録番号" &amp; リスト!P839)&gt;=1,"",IF(VLOOKUP(P839,登録者リスト!$A$1:$D$43729,4,FALSE)=基本情報!$D$6,P839,"")),"")</f>
        <v/>
      </c>
    </row>
    <row r="840" spans="16:17" x14ac:dyDescent="0.15">
      <c r="P840">
        <v>839</v>
      </c>
      <c r="Q840" t="str">
        <f>IFERROR(IF(COUNTIF(個人情報!$BI$5:$BI$401,"登録番号" &amp; リスト!P840)&gt;=1,"",IF(VLOOKUP(P840,登録者リスト!$A$1:$D$43729,4,FALSE)=基本情報!$D$6,P840,"")),"")</f>
        <v/>
      </c>
    </row>
    <row r="841" spans="16:17" x14ac:dyDescent="0.15">
      <c r="P841">
        <v>840</v>
      </c>
      <c r="Q841" t="str">
        <f>IFERROR(IF(COUNTIF(個人情報!$BI$5:$BI$401,"登録番号" &amp; リスト!P841)&gt;=1,"",IF(VLOOKUP(P841,登録者リスト!$A$1:$D$43729,4,FALSE)=基本情報!$D$6,P841,"")),"")</f>
        <v/>
      </c>
    </row>
    <row r="842" spans="16:17" x14ac:dyDescent="0.15">
      <c r="P842">
        <v>841</v>
      </c>
      <c r="Q842" t="str">
        <f>IFERROR(IF(COUNTIF(個人情報!$BI$5:$BI$401,"登録番号" &amp; リスト!P842)&gt;=1,"",IF(VLOOKUP(P842,登録者リスト!$A$1:$D$43729,4,FALSE)=基本情報!$D$6,P842,"")),"")</f>
        <v/>
      </c>
    </row>
    <row r="843" spans="16:17" x14ac:dyDescent="0.15">
      <c r="P843">
        <v>842</v>
      </c>
      <c r="Q843" t="str">
        <f>IFERROR(IF(COUNTIF(個人情報!$BI$5:$BI$401,"登録番号" &amp; リスト!P843)&gt;=1,"",IF(VLOOKUP(P843,登録者リスト!$A$1:$D$43729,4,FALSE)=基本情報!$D$6,P843,"")),"")</f>
        <v/>
      </c>
    </row>
    <row r="844" spans="16:17" x14ac:dyDescent="0.15">
      <c r="P844">
        <v>843</v>
      </c>
      <c r="Q844" t="str">
        <f>IFERROR(IF(COUNTIF(個人情報!$BI$5:$BI$401,"登録番号" &amp; リスト!P844)&gt;=1,"",IF(VLOOKUP(P844,登録者リスト!$A$1:$D$43729,4,FALSE)=基本情報!$D$6,P844,"")),"")</f>
        <v/>
      </c>
    </row>
    <row r="845" spans="16:17" x14ac:dyDescent="0.15">
      <c r="P845">
        <v>844</v>
      </c>
      <c r="Q845" t="str">
        <f>IFERROR(IF(COUNTIF(個人情報!$BI$5:$BI$401,"登録番号" &amp; リスト!P845)&gt;=1,"",IF(VLOOKUP(P845,登録者リスト!$A$1:$D$43729,4,FALSE)=基本情報!$D$6,P845,"")),"")</f>
        <v/>
      </c>
    </row>
    <row r="846" spans="16:17" x14ac:dyDescent="0.15">
      <c r="P846">
        <v>845</v>
      </c>
      <c r="Q846" t="str">
        <f>IFERROR(IF(COUNTIF(個人情報!$BI$5:$BI$401,"登録番号" &amp; リスト!P846)&gt;=1,"",IF(VLOOKUP(P846,登録者リスト!$A$1:$D$43729,4,FALSE)=基本情報!$D$6,P846,"")),"")</f>
        <v/>
      </c>
    </row>
    <row r="847" spans="16:17" x14ac:dyDescent="0.15">
      <c r="P847">
        <v>846</v>
      </c>
      <c r="Q847" t="str">
        <f>IFERROR(IF(COUNTIF(個人情報!$BI$5:$BI$401,"登録番号" &amp; リスト!P847)&gt;=1,"",IF(VLOOKUP(P847,登録者リスト!$A$1:$D$43729,4,FALSE)=基本情報!$D$6,P847,"")),"")</f>
        <v/>
      </c>
    </row>
    <row r="848" spans="16:17" x14ac:dyDescent="0.15">
      <c r="P848">
        <v>847</v>
      </c>
      <c r="Q848" t="str">
        <f>IFERROR(IF(COUNTIF(個人情報!$BI$5:$BI$401,"登録番号" &amp; リスト!P848)&gt;=1,"",IF(VLOOKUP(P848,登録者リスト!$A$1:$D$43729,4,FALSE)=基本情報!$D$6,P848,"")),"")</f>
        <v/>
      </c>
    </row>
    <row r="849" spans="16:17" x14ac:dyDescent="0.15">
      <c r="P849">
        <v>848</v>
      </c>
      <c r="Q849" t="str">
        <f>IFERROR(IF(COUNTIF(個人情報!$BI$5:$BI$401,"登録番号" &amp; リスト!P849)&gt;=1,"",IF(VLOOKUP(P849,登録者リスト!$A$1:$D$43729,4,FALSE)=基本情報!$D$6,P849,"")),"")</f>
        <v/>
      </c>
    </row>
    <row r="850" spans="16:17" x14ac:dyDescent="0.15">
      <c r="P850">
        <v>849</v>
      </c>
      <c r="Q850" t="str">
        <f>IFERROR(IF(COUNTIF(個人情報!$BI$5:$BI$401,"登録番号" &amp; リスト!P850)&gt;=1,"",IF(VLOOKUP(P850,登録者リスト!$A$1:$D$43729,4,FALSE)=基本情報!$D$6,P850,"")),"")</f>
        <v/>
      </c>
    </row>
    <row r="851" spans="16:17" x14ac:dyDescent="0.15">
      <c r="P851">
        <v>850</v>
      </c>
      <c r="Q851" t="str">
        <f>IFERROR(IF(COUNTIF(個人情報!$BI$5:$BI$401,"登録番号" &amp; リスト!P851)&gt;=1,"",IF(VLOOKUP(P851,登録者リスト!$A$1:$D$43729,4,FALSE)=基本情報!$D$6,P851,"")),"")</f>
        <v/>
      </c>
    </row>
    <row r="852" spans="16:17" x14ac:dyDescent="0.15">
      <c r="P852">
        <v>851</v>
      </c>
      <c r="Q852" t="str">
        <f>IFERROR(IF(COUNTIF(個人情報!$BI$5:$BI$401,"登録番号" &amp; リスト!P852)&gt;=1,"",IF(VLOOKUP(P852,登録者リスト!$A$1:$D$43729,4,FALSE)=基本情報!$D$6,P852,"")),"")</f>
        <v/>
      </c>
    </row>
    <row r="853" spans="16:17" x14ac:dyDescent="0.15">
      <c r="P853">
        <v>852</v>
      </c>
      <c r="Q853" t="str">
        <f>IFERROR(IF(COUNTIF(個人情報!$BI$5:$BI$401,"登録番号" &amp; リスト!P853)&gt;=1,"",IF(VLOOKUP(P853,登録者リスト!$A$1:$D$43729,4,FALSE)=基本情報!$D$6,P853,"")),"")</f>
        <v/>
      </c>
    </row>
    <row r="854" spans="16:17" x14ac:dyDescent="0.15">
      <c r="P854">
        <v>853</v>
      </c>
      <c r="Q854" t="str">
        <f>IFERROR(IF(COUNTIF(個人情報!$BI$5:$BI$401,"登録番号" &amp; リスト!P854)&gt;=1,"",IF(VLOOKUP(P854,登録者リスト!$A$1:$D$43729,4,FALSE)=基本情報!$D$6,P854,"")),"")</f>
        <v/>
      </c>
    </row>
    <row r="855" spans="16:17" x14ac:dyDescent="0.15">
      <c r="P855">
        <v>854</v>
      </c>
      <c r="Q855" t="str">
        <f>IFERROR(IF(COUNTIF(個人情報!$BI$5:$BI$401,"登録番号" &amp; リスト!P855)&gt;=1,"",IF(VLOOKUP(P855,登録者リスト!$A$1:$D$43729,4,FALSE)=基本情報!$D$6,P855,"")),"")</f>
        <v/>
      </c>
    </row>
    <row r="856" spans="16:17" x14ac:dyDescent="0.15">
      <c r="P856">
        <v>855</v>
      </c>
      <c r="Q856" t="str">
        <f>IFERROR(IF(COUNTIF(個人情報!$BI$5:$BI$401,"登録番号" &amp; リスト!P856)&gt;=1,"",IF(VLOOKUP(P856,登録者リスト!$A$1:$D$43729,4,FALSE)=基本情報!$D$6,P856,"")),"")</f>
        <v/>
      </c>
    </row>
    <row r="857" spans="16:17" x14ac:dyDescent="0.15">
      <c r="P857">
        <v>856</v>
      </c>
      <c r="Q857" t="str">
        <f>IFERROR(IF(COUNTIF(個人情報!$BI$5:$BI$401,"登録番号" &amp; リスト!P857)&gt;=1,"",IF(VLOOKUP(P857,登録者リスト!$A$1:$D$43729,4,FALSE)=基本情報!$D$6,P857,"")),"")</f>
        <v/>
      </c>
    </row>
    <row r="858" spans="16:17" x14ac:dyDescent="0.15">
      <c r="P858">
        <v>857</v>
      </c>
      <c r="Q858" t="str">
        <f>IFERROR(IF(COUNTIF(個人情報!$BI$5:$BI$401,"登録番号" &amp; リスト!P858)&gt;=1,"",IF(VLOOKUP(P858,登録者リスト!$A$1:$D$43729,4,FALSE)=基本情報!$D$6,P858,"")),"")</f>
        <v/>
      </c>
    </row>
    <row r="859" spans="16:17" x14ac:dyDescent="0.15">
      <c r="P859">
        <v>858</v>
      </c>
      <c r="Q859" t="str">
        <f>IFERROR(IF(COUNTIF(個人情報!$BI$5:$BI$401,"登録番号" &amp; リスト!P859)&gt;=1,"",IF(VLOOKUP(P859,登録者リスト!$A$1:$D$43729,4,FALSE)=基本情報!$D$6,P859,"")),"")</f>
        <v/>
      </c>
    </row>
    <row r="860" spans="16:17" x14ac:dyDescent="0.15">
      <c r="P860">
        <v>859</v>
      </c>
      <c r="Q860" t="str">
        <f>IFERROR(IF(COUNTIF(個人情報!$BI$5:$BI$401,"登録番号" &amp; リスト!P860)&gt;=1,"",IF(VLOOKUP(P860,登録者リスト!$A$1:$D$43729,4,FALSE)=基本情報!$D$6,P860,"")),"")</f>
        <v/>
      </c>
    </row>
    <row r="861" spans="16:17" x14ac:dyDescent="0.15">
      <c r="P861">
        <v>860</v>
      </c>
      <c r="Q861" t="str">
        <f>IFERROR(IF(COUNTIF(個人情報!$BI$5:$BI$401,"登録番号" &amp; リスト!P861)&gt;=1,"",IF(VLOOKUP(P861,登録者リスト!$A$1:$D$43729,4,FALSE)=基本情報!$D$6,P861,"")),"")</f>
        <v/>
      </c>
    </row>
    <row r="862" spans="16:17" x14ac:dyDescent="0.15">
      <c r="P862">
        <v>861</v>
      </c>
      <c r="Q862" t="str">
        <f>IFERROR(IF(COUNTIF(個人情報!$BI$5:$BI$401,"登録番号" &amp; リスト!P862)&gt;=1,"",IF(VLOOKUP(P862,登録者リスト!$A$1:$D$43729,4,FALSE)=基本情報!$D$6,P862,"")),"")</f>
        <v/>
      </c>
    </row>
    <row r="863" spans="16:17" x14ac:dyDescent="0.15">
      <c r="P863">
        <v>862</v>
      </c>
      <c r="Q863" t="str">
        <f>IFERROR(IF(COUNTIF(個人情報!$BI$5:$BI$401,"登録番号" &amp; リスト!P863)&gt;=1,"",IF(VLOOKUP(P863,登録者リスト!$A$1:$D$43729,4,FALSE)=基本情報!$D$6,P863,"")),"")</f>
        <v/>
      </c>
    </row>
    <row r="864" spans="16:17" x14ac:dyDescent="0.15">
      <c r="P864">
        <v>863</v>
      </c>
      <c r="Q864" t="str">
        <f>IFERROR(IF(COUNTIF(個人情報!$BI$5:$BI$401,"登録番号" &amp; リスト!P864)&gt;=1,"",IF(VLOOKUP(P864,登録者リスト!$A$1:$D$43729,4,FALSE)=基本情報!$D$6,P864,"")),"")</f>
        <v/>
      </c>
    </row>
    <row r="865" spans="16:17" x14ac:dyDescent="0.15">
      <c r="P865">
        <v>864</v>
      </c>
      <c r="Q865" t="str">
        <f>IFERROR(IF(COUNTIF(個人情報!$BI$5:$BI$401,"登録番号" &amp; リスト!P865)&gt;=1,"",IF(VLOOKUP(P865,登録者リスト!$A$1:$D$43729,4,FALSE)=基本情報!$D$6,P865,"")),"")</f>
        <v/>
      </c>
    </row>
    <row r="866" spans="16:17" x14ac:dyDescent="0.15">
      <c r="P866">
        <v>865</v>
      </c>
      <c r="Q866" t="str">
        <f>IFERROR(IF(COUNTIF(個人情報!$BI$5:$BI$401,"登録番号" &amp; リスト!P866)&gt;=1,"",IF(VLOOKUP(P866,登録者リスト!$A$1:$D$43729,4,FALSE)=基本情報!$D$6,P866,"")),"")</f>
        <v/>
      </c>
    </row>
    <row r="867" spans="16:17" x14ac:dyDescent="0.15">
      <c r="P867">
        <v>866</v>
      </c>
      <c r="Q867" t="str">
        <f>IFERROR(IF(COUNTIF(個人情報!$BI$5:$BI$401,"登録番号" &amp; リスト!P867)&gt;=1,"",IF(VLOOKUP(P867,登録者リスト!$A$1:$D$43729,4,FALSE)=基本情報!$D$6,P867,"")),"")</f>
        <v/>
      </c>
    </row>
    <row r="868" spans="16:17" x14ac:dyDescent="0.15">
      <c r="P868">
        <v>867</v>
      </c>
      <c r="Q868" t="str">
        <f>IFERROR(IF(COUNTIF(個人情報!$BI$5:$BI$401,"登録番号" &amp; リスト!P868)&gt;=1,"",IF(VLOOKUP(P868,登録者リスト!$A$1:$D$43729,4,FALSE)=基本情報!$D$6,P868,"")),"")</f>
        <v/>
      </c>
    </row>
    <row r="869" spans="16:17" x14ac:dyDescent="0.15">
      <c r="P869">
        <v>868</v>
      </c>
      <c r="Q869" t="str">
        <f>IFERROR(IF(COUNTIF(個人情報!$BI$5:$BI$401,"登録番号" &amp; リスト!P869)&gt;=1,"",IF(VLOOKUP(P869,登録者リスト!$A$1:$D$43729,4,FALSE)=基本情報!$D$6,P869,"")),"")</f>
        <v/>
      </c>
    </row>
    <row r="870" spans="16:17" x14ac:dyDescent="0.15">
      <c r="P870">
        <v>869</v>
      </c>
      <c r="Q870" t="str">
        <f>IFERROR(IF(COUNTIF(個人情報!$BI$5:$BI$401,"登録番号" &amp; リスト!P870)&gt;=1,"",IF(VLOOKUP(P870,登録者リスト!$A$1:$D$43729,4,FALSE)=基本情報!$D$6,P870,"")),"")</f>
        <v/>
      </c>
    </row>
    <row r="871" spans="16:17" x14ac:dyDescent="0.15">
      <c r="P871">
        <v>870</v>
      </c>
      <c r="Q871" t="str">
        <f>IFERROR(IF(COUNTIF(個人情報!$BI$5:$BI$401,"登録番号" &amp; リスト!P871)&gt;=1,"",IF(VLOOKUP(P871,登録者リスト!$A$1:$D$43729,4,FALSE)=基本情報!$D$6,P871,"")),"")</f>
        <v/>
      </c>
    </row>
    <row r="872" spans="16:17" x14ac:dyDescent="0.15">
      <c r="P872">
        <v>871</v>
      </c>
      <c r="Q872" t="str">
        <f>IFERROR(IF(COUNTIF(個人情報!$BI$5:$BI$401,"登録番号" &amp; リスト!P872)&gt;=1,"",IF(VLOOKUP(P872,登録者リスト!$A$1:$D$43729,4,FALSE)=基本情報!$D$6,P872,"")),"")</f>
        <v/>
      </c>
    </row>
    <row r="873" spans="16:17" x14ac:dyDescent="0.15">
      <c r="P873">
        <v>872</v>
      </c>
      <c r="Q873" t="str">
        <f>IFERROR(IF(COUNTIF(個人情報!$BI$5:$BI$401,"登録番号" &amp; リスト!P873)&gt;=1,"",IF(VLOOKUP(P873,登録者リスト!$A$1:$D$43729,4,FALSE)=基本情報!$D$6,P873,"")),"")</f>
        <v/>
      </c>
    </row>
    <row r="874" spans="16:17" x14ac:dyDescent="0.15">
      <c r="P874">
        <v>873</v>
      </c>
      <c r="Q874" t="str">
        <f>IFERROR(IF(COUNTIF(個人情報!$BI$5:$BI$401,"登録番号" &amp; リスト!P874)&gt;=1,"",IF(VLOOKUP(P874,登録者リスト!$A$1:$D$43729,4,FALSE)=基本情報!$D$6,P874,"")),"")</f>
        <v/>
      </c>
    </row>
    <row r="875" spans="16:17" x14ac:dyDescent="0.15">
      <c r="P875">
        <v>874</v>
      </c>
      <c r="Q875" t="str">
        <f>IFERROR(IF(COUNTIF(個人情報!$BI$5:$BI$401,"登録番号" &amp; リスト!P875)&gt;=1,"",IF(VLOOKUP(P875,登録者リスト!$A$1:$D$43729,4,FALSE)=基本情報!$D$6,P875,"")),"")</f>
        <v/>
      </c>
    </row>
    <row r="876" spans="16:17" x14ac:dyDescent="0.15">
      <c r="P876">
        <v>875</v>
      </c>
      <c r="Q876" t="str">
        <f>IFERROR(IF(COUNTIF(個人情報!$BI$5:$BI$401,"登録番号" &amp; リスト!P876)&gt;=1,"",IF(VLOOKUP(P876,登録者リスト!$A$1:$D$43729,4,FALSE)=基本情報!$D$6,P876,"")),"")</f>
        <v/>
      </c>
    </row>
    <row r="877" spans="16:17" x14ac:dyDescent="0.15">
      <c r="P877">
        <v>876</v>
      </c>
      <c r="Q877" t="str">
        <f>IFERROR(IF(COUNTIF(個人情報!$BI$5:$BI$401,"登録番号" &amp; リスト!P877)&gt;=1,"",IF(VLOOKUP(P877,登録者リスト!$A$1:$D$43729,4,FALSE)=基本情報!$D$6,P877,"")),"")</f>
        <v/>
      </c>
    </row>
    <row r="878" spans="16:17" x14ac:dyDescent="0.15">
      <c r="P878">
        <v>877</v>
      </c>
      <c r="Q878" t="str">
        <f>IFERROR(IF(COUNTIF(個人情報!$BI$5:$BI$401,"登録番号" &amp; リスト!P878)&gt;=1,"",IF(VLOOKUP(P878,登録者リスト!$A$1:$D$43729,4,FALSE)=基本情報!$D$6,P878,"")),"")</f>
        <v/>
      </c>
    </row>
    <row r="879" spans="16:17" x14ac:dyDescent="0.15">
      <c r="P879">
        <v>878</v>
      </c>
      <c r="Q879" t="str">
        <f>IFERROR(IF(COUNTIF(個人情報!$BI$5:$BI$401,"登録番号" &amp; リスト!P879)&gt;=1,"",IF(VLOOKUP(P879,登録者リスト!$A$1:$D$43729,4,FALSE)=基本情報!$D$6,P879,"")),"")</f>
        <v/>
      </c>
    </row>
    <row r="880" spans="16:17" x14ac:dyDescent="0.15">
      <c r="P880">
        <v>879</v>
      </c>
      <c r="Q880" t="str">
        <f>IFERROR(IF(COUNTIF(個人情報!$BI$5:$BI$401,"登録番号" &amp; リスト!P880)&gt;=1,"",IF(VLOOKUP(P880,登録者リスト!$A$1:$D$43729,4,FALSE)=基本情報!$D$6,P880,"")),"")</f>
        <v/>
      </c>
    </row>
    <row r="881" spans="16:17" x14ac:dyDescent="0.15">
      <c r="P881">
        <v>880</v>
      </c>
      <c r="Q881" t="str">
        <f>IFERROR(IF(COUNTIF(個人情報!$BI$5:$BI$401,"登録番号" &amp; リスト!P881)&gt;=1,"",IF(VLOOKUP(P881,登録者リスト!$A$1:$D$43729,4,FALSE)=基本情報!$D$6,P881,"")),"")</f>
        <v/>
      </c>
    </row>
    <row r="882" spans="16:17" x14ac:dyDescent="0.15">
      <c r="P882">
        <v>881</v>
      </c>
      <c r="Q882" t="str">
        <f>IFERROR(IF(COUNTIF(個人情報!$BI$5:$BI$401,"登録番号" &amp; リスト!P882)&gt;=1,"",IF(VLOOKUP(P882,登録者リスト!$A$1:$D$43729,4,FALSE)=基本情報!$D$6,P882,"")),"")</f>
        <v/>
      </c>
    </row>
    <row r="883" spans="16:17" x14ac:dyDescent="0.15">
      <c r="P883">
        <v>882</v>
      </c>
      <c r="Q883" t="str">
        <f>IFERROR(IF(COUNTIF(個人情報!$BI$5:$BI$401,"登録番号" &amp; リスト!P883)&gt;=1,"",IF(VLOOKUP(P883,登録者リスト!$A$1:$D$43729,4,FALSE)=基本情報!$D$6,P883,"")),"")</f>
        <v/>
      </c>
    </row>
    <row r="884" spans="16:17" x14ac:dyDescent="0.15">
      <c r="P884">
        <v>883</v>
      </c>
      <c r="Q884" t="str">
        <f>IFERROR(IF(COUNTIF(個人情報!$BI$5:$BI$401,"登録番号" &amp; リスト!P884)&gt;=1,"",IF(VLOOKUP(P884,登録者リスト!$A$1:$D$43729,4,FALSE)=基本情報!$D$6,P884,"")),"")</f>
        <v/>
      </c>
    </row>
    <row r="885" spans="16:17" x14ac:dyDescent="0.15">
      <c r="P885">
        <v>884</v>
      </c>
      <c r="Q885" t="str">
        <f>IFERROR(IF(COUNTIF(個人情報!$BI$5:$BI$401,"登録番号" &amp; リスト!P885)&gt;=1,"",IF(VLOOKUP(P885,登録者リスト!$A$1:$D$43729,4,FALSE)=基本情報!$D$6,P885,"")),"")</f>
        <v/>
      </c>
    </row>
    <row r="886" spans="16:17" x14ac:dyDescent="0.15">
      <c r="P886">
        <v>885</v>
      </c>
      <c r="Q886" t="str">
        <f>IFERROR(IF(COUNTIF(個人情報!$BI$5:$BI$401,"登録番号" &amp; リスト!P886)&gt;=1,"",IF(VLOOKUP(P886,登録者リスト!$A$1:$D$43729,4,FALSE)=基本情報!$D$6,P886,"")),"")</f>
        <v/>
      </c>
    </row>
    <row r="887" spans="16:17" x14ac:dyDescent="0.15">
      <c r="P887">
        <v>886</v>
      </c>
      <c r="Q887" t="str">
        <f>IFERROR(IF(COUNTIF(個人情報!$BI$5:$BI$401,"登録番号" &amp; リスト!P887)&gt;=1,"",IF(VLOOKUP(P887,登録者リスト!$A$1:$D$43729,4,FALSE)=基本情報!$D$6,P887,"")),"")</f>
        <v/>
      </c>
    </row>
    <row r="888" spans="16:17" x14ac:dyDescent="0.15">
      <c r="P888">
        <v>887</v>
      </c>
      <c r="Q888" t="str">
        <f>IFERROR(IF(COUNTIF(個人情報!$BI$5:$BI$401,"登録番号" &amp; リスト!P888)&gt;=1,"",IF(VLOOKUP(P888,登録者リスト!$A$1:$D$43729,4,FALSE)=基本情報!$D$6,P888,"")),"")</f>
        <v/>
      </c>
    </row>
    <row r="889" spans="16:17" x14ac:dyDescent="0.15">
      <c r="P889">
        <v>888</v>
      </c>
      <c r="Q889" t="str">
        <f>IFERROR(IF(COUNTIF(個人情報!$BI$5:$BI$401,"登録番号" &amp; リスト!P889)&gt;=1,"",IF(VLOOKUP(P889,登録者リスト!$A$1:$D$43729,4,FALSE)=基本情報!$D$6,P889,"")),"")</f>
        <v/>
      </c>
    </row>
    <row r="890" spans="16:17" x14ac:dyDescent="0.15">
      <c r="P890">
        <v>889</v>
      </c>
      <c r="Q890" t="str">
        <f>IFERROR(IF(COUNTIF(個人情報!$BI$5:$BI$401,"登録番号" &amp; リスト!P890)&gt;=1,"",IF(VLOOKUP(P890,登録者リスト!$A$1:$D$43729,4,FALSE)=基本情報!$D$6,P890,"")),"")</f>
        <v/>
      </c>
    </row>
    <row r="891" spans="16:17" x14ac:dyDescent="0.15">
      <c r="P891">
        <v>890</v>
      </c>
      <c r="Q891" t="str">
        <f>IFERROR(IF(COUNTIF(個人情報!$BI$5:$BI$401,"登録番号" &amp; リスト!P891)&gt;=1,"",IF(VLOOKUP(P891,登録者リスト!$A$1:$D$43729,4,FALSE)=基本情報!$D$6,P891,"")),"")</f>
        <v/>
      </c>
    </row>
    <row r="892" spans="16:17" x14ac:dyDescent="0.15">
      <c r="P892">
        <v>891</v>
      </c>
      <c r="Q892" t="str">
        <f>IFERROR(IF(COUNTIF(個人情報!$BI$5:$BI$401,"登録番号" &amp; リスト!P892)&gt;=1,"",IF(VLOOKUP(P892,登録者リスト!$A$1:$D$43729,4,FALSE)=基本情報!$D$6,P892,"")),"")</f>
        <v/>
      </c>
    </row>
    <row r="893" spans="16:17" x14ac:dyDescent="0.15">
      <c r="P893">
        <v>892</v>
      </c>
      <c r="Q893" t="str">
        <f>IFERROR(IF(COUNTIF(個人情報!$BI$5:$BI$401,"登録番号" &amp; リスト!P893)&gt;=1,"",IF(VLOOKUP(P893,登録者リスト!$A$1:$D$43729,4,FALSE)=基本情報!$D$6,P893,"")),"")</f>
        <v/>
      </c>
    </row>
    <row r="894" spans="16:17" x14ac:dyDescent="0.15">
      <c r="P894">
        <v>893</v>
      </c>
      <c r="Q894" t="str">
        <f>IFERROR(IF(COUNTIF(個人情報!$BI$5:$BI$401,"登録番号" &amp; リスト!P894)&gt;=1,"",IF(VLOOKUP(P894,登録者リスト!$A$1:$D$43729,4,FALSE)=基本情報!$D$6,P894,"")),"")</f>
        <v/>
      </c>
    </row>
    <row r="895" spans="16:17" x14ac:dyDescent="0.15">
      <c r="P895">
        <v>894</v>
      </c>
      <c r="Q895" t="str">
        <f>IFERROR(IF(COUNTIF(個人情報!$BI$5:$BI$401,"登録番号" &amp; リスト!P895)&gt;=1,"",IF(VLOOKUP(P895,登録者リスト!$A$1:$D$43729,4,FALSE)=基本情報!$D$6,P895,"")),"")</f>
        <v/>
      </c>
    </row>
    <row r="896" spans="16:17" x14ac:dyDescent="0.15">
      <c r="P896">
        <v>895</v>
      </c>
      <c r="Q896" t="str">
        <f>IFERROR(IF(COUNTIF(個人情報!$BI$5:$BI$401,"登録番号" &amp; リスト!P896)&gt;=1,"",IF(VLOOKUP(P896,登録者リスト!$A$1:$D$43729,4,FALSE)=基本情報!$D$6,P896,"")),"")</f>
        <v/>
      </c>
    </row>
    <row r="897" spans="16:17" x14ac:dyDescent="0.15">
      <c r="P897">
        <v>896</v>
      </c>
      <c r="Q897" t="str">
        <f>IFERROR(IF(COUNTIF(個人情報!$BI$5:$BI$401,"登録番号" &amp; リスト!P897)&gt;=1,"",IF(VLOOKUP(P897,登録者リスト!$A$1:$D$43729,4,FALSE)=基本情報!$D$6,P897,"")),"")</f>
        <v/>
      </c>
    </row>
    <row r="898" spans="16:17" x14ac:dyDescent="0.15">
      <c r="P898">
        <v>897</v>
      </c>
      <c r="Q898" t="str">
        <f>IFERROR(IF(COUNTIF(個人情報!$BI$5:$BI$401,"登録番号" &amp; リスト!P898)&gt;=1,"",IF(VLOOKUP(P898,登録者リスト!$A$1:$D$43729,4,FALSE)=基本情報!$D$6,P898,"")),"")</f>
        <v/>
      </c>
    </row>
    <row r="899" spans="16:17" x14ac:dyDescent="0.15">
      <c r="P899">
        <v>898</v>
      </c>
      <c r="Q899" t="str">
        <f>IFERROR(IF(COUNTIF(個人情報!$BI$5:$BI$401,"登録番号" &amp; リスト!P899)&gt;=1,"",IF(VLOOKUP(P899,登録者リスト!$A$1:$D$43729,4,FALSE)=基本情報!$D$6,P899,"")),"")</f>
        <v/>
      </c>
    </row>
    <row r="900" spans="16:17" x14ac:dyDescent="0.15">
      <c r="P900">
        <v>899</v>
      </c>
      <c r="Q900" t="str">
        <f>IFERROR(IF(COUNTIF(個人情報!$BI$5:$BI$401,"登録番号" &amp; リスト!P900)&gt;=1,"",IF(VLOOKUP(P900,登録者リスト!$A$1:$D$43729,4,FALSE)=基本情報!$D$6,P900,"")),"")</f>
        <v/>
      </c>
    </row>
    <row r="901" spans="16:17" x14ac:dyDescent="0.15">
      <c r="P901">
        <v>900</v>
      </c>
      <c r="Q901" t="str">
        <f>IFERROR(IF(COUNTIF(個人情報!$BI$5:$BI$401,"登録番号" &amp; リスト!P901)&gt;=1,"",IF(VLOOKUP(P901,登録者リスト!$A$1:$D$43729,4,FALSE)=基本情報!$D$6,P901,"")),"")</f>
        <v/>
      </c>
    </row>
    <row r="902" spans="16:17" x14ac:dyDescent="0.15">
      <c r="P902">
        <v>901</v>
      </c>
      <c r="Q902" t="str">
        <f>IFERROR(IF(COUNTIF(個人情報!$BI$5:$BI$401,"登録番号" &amp; リスト!P902)&gt;=1,"",IF(VLOOKUP(P902,登録者リスト!$A$1:$D$43729,4,FALSE)=基本情報!$D$6,P902,"")),"")</f>
        <v/>
      </c>
    </row>
    <row r="903" spans="16:17" x14ac:dyDescent="0.15">
      <c r="P903">
        <v>902</v>
      </c>
      <c r="Q903" t="str">
        <f>IFERROR(IF(COUNTIF(個人情報!$BI$5:$BI$401,"登録番号" &amp; リスト!P903)&gt;=1,"",IF(VLOOKUP(P903,登録者リスト!$A$1:$D$43729,4,FALSE)=基本情報!$D$6,P903,"")),"")</f>
        <v/>
      </c>
    </row>
    <row r="904" spans="16:17" x14ac:dyDescent="0.15">
      <c r="P904">
        <v>903</v>
      </c>
      <c r="Q904" t="str">
        <f>IFERROR(IF(COUNTIF(個人情報!$BI$5:$BI$401,"登録番号" &amp; リスト!P904)&gt;=1,"",IF(VLOOKUP(P904,登録者リスト!$A$1:$D$43729,4,FALSE)=基本情報!$D$6,P904,"")),"")</f>
        <v/>
      </c>
    </row>
    <row r="905" spans="16:17" x14ac:dyDescent="0.15">
      <c r="P905">
        <v>904</v>
      </c>
      <c r="Q905" t="str">
        <f>IFERROR(IF(COUNTIF(個人情報!$BI$5:$BI$401,"登録番号" &amp; リスト!P905)&gt;=1,"",IF(VLOOKUP(P905,登録者リスト!$A$1:$D$43729,4,FALSE)=基本情報!$D$6,P905,"")),"")</f>
        <v/>
      </c>
    </row>
    <row r="906" spans="16:17" x14ac:dyDescent="0.15">
      <c r="P906">
        <v>905</v>
      </c>
      <c r="Q906" t="str">
        <f>IFERROR(IF(COUNTIF(個人情報!$BI$5:$BI$401,"登録番号" &amp; リスト!P906)&gt;=1,"",IF(VLOOKUP(P906,登録者リスト!$A$1:$D$43729,4,FALSE)=基本情報!$D$6,P906,"")),"")</f>
        <v/>
      </c>
    </row>
    <row r="907" spans="16:17" x14ac:dyDescent="0.15">
      <c r="P907">
        <v>906</v>
      </c>
      <c r="Q907" t="str">
        <f>IFERROR(IF(COUNTIF(個人情報!$BI$5:$BI$401,"登録番号" &amp; リスト!P907)&gt;=1,"",IF(VLOOKUP(P907,登録者リスト!$A$1:$D$43729,4,FALSE)=基本情報!$D$6,P907,"")),"")</f>
        <v/>
      </c>
    </row>
    <row r="908" spans="16:17" x14ac:dyDescent="0.15">
      <c r="P908">
        <v>907</v>
      </c>
      <c r="Q908" t="str">
        <f>IFERROR(IF(COUNTIF(個人情報!$BI$5:$BI$401,"登録番号" &amp; リスト!P908)&gt;=1,"",IF(VLOOKUP(P908,登録者リスト!$A$1:$D$43729,4,FALSE)=基本情報!$D$6,P908,"")),"")</f>
        <v/>
      </c>
    </row>
    <row r="909" spans="16:17" x14ac:dyDescent="0.15">
      <c r="P909">
        <v>908</v>
      </c>
      <c r="Q909" t="str">
        <f>IFERROR(IF(COUNTIF(個人情報!$BI$5:$BI$401,"登録番号" &amp; リスト!P909)&gt;=1,"",IF(VLOOKUP(P909,登録者リスト!$A$1:$D$43729,4,FALSE)=基本情報!$D$6,P909,"")),"")</f>
        <v/>
      </c>
    </row>
    <row r="910" spans="16:17" x14ac:dyDescent="0.15">
      <c r="P910">
        <v>909</v>
      </c>
      <c r="Q910" t="str">
        <f>IFERROR(IF(COUNTIF(個人情報!$BI$5:$BI$401,"登録番号" &amp; リスト!P910)&gt;=1,"",IF(VLOOKUP(P910,登録者リスト!$A$1:$D$43729,4,FALSE)=基本情報!$D$6,P910,"")),"")</f>
        <v/>
      </c>
    </row>
    <row r="911" spans="16:17" x14ac:dyDescent="0.15">
      <c r="P911">
        <v>910</v>
      </c>
      <c r="Q911" t="str">
        <f>IFERROR(IF(COUNTIF(個人情報!$BI$5:$BI$401,"登録番号" &amp; リスト!P911)&gt;=1,"",IF(VLOOKUP(P911,登録者リスト!$A$1:$D$43729,4,FALSE)=基本情報!$D$6,P911,"")),"")</f>
        <v/>
      </c>
    </row>
    <row r="912" spans="16:17" x14ac:dyDescent="0.15">
      <c r="P912">
        <v>911</v>
      </c>
      <c r="Q912" t="str">
        <f>IFERROR(IF(COUNTIF(個人情報!$BI$5:$BI$401,"登録番号" &amp; リスト!P912)&gt;=1,"",IF(VLOOKUP(P912,登録者リスト!$A$1:$D$43729,4,FALSE)=基本情報!$D$6,P912,"")),"")</f>
        <v/>
      </c>
    </row>
    <row r="913" spans="16:17" x14ac:dyDescent="0.15">
      <c r="P913">
        <v>912</v>
      </c>
      <c r="Q913" t="str">
        <f>IFERROR(IF(COUNTIF(個人情報!$BI$5:$BI$401,"登録番号" &amp; リスト!P913)&gt;=1,"",IF(VLOOKUP(P913,登録者リスト!$A$1:$D$43729,4,FALSE)=基本情報!$D$6,P913,"")),"")</f>
        <v/>
      </c>
    </row>
    <row r="914" spans="16:17" x14ac:dyDescent="0.15">
      <c r="P914">
        <v>913</v>
      </c>
      <c r="Q914" t="str">
        <f>IFERROR(IF(COUNTIF(個人情報!$BI$5:$BI$401,"登録番号" &amp; リスト!P914)&gt;=1,"",IF(VLOOKUP(P914,登録者リスト!$A$1:$D$43729,4,FALSE)=基本情報!$D$6,P914,"")),"")</f>
        <v/>
      </c>
    </row>
    <row r="915" spans="16:17" x14ac:dyDescent="0.15">
      <c r="P915">
        <v>914</v>
      </c>
      <c r="Q915" t="str">
        <f>IFERROR(IF(COUNTIF(個人情報!$BI$5:$BI$401,"登録番号" &amp; リスト!P915)&gt;=1,"",IF(VLOOKUP(P915,登録者リスト!$A$1:$D$43729,4,FALSE)=基本情報!$D$6,P915,"")),"")</f>
        <v/>
      </c>
    </row>
    <row r="916" spans="16:17" x14ac:dyDescent="0.15">
      <c r="P916">
        <v>915</v>
      </c>
      <c r="Q916" t="str">
        <f>IFERROR(IF(COUNTIF(個人情報!$BI$5:$BI$401,"登録番号" &amp; リスト!P916)&gt;=1,"",IF(VLOOKUP(P916,登録者リスト!$A$1:$D$43729,4,FALSE)=基本情報!$D$6,P916,"")),"")</f>
        <v/>
      </c>
    </row>
    <row r="917" spans="16:17" x14ac:dyDescent="0.15">
      <c r="P917">
        <v>916</v>
      </c>
      <c r="Q917" t="str">
        <f>IFERROR(IF(COUNTIF(個人情報!$BI$5:$BI$401,"登録番号" &amp; リスト!P917)&gt;=1,"",IF(VLOOKUP(P917,登録者リスト!$A$1:$D$43729,4,FALSE)=基本情報!$D$6,P917,"")),"")</f>
        <v/>
      </c>
    </row>
    <row r="918" spans="16:17" x14ac:dyDescent="0.15">
      <c r="P918">
        <v>917</v>
      </c>
      <c r="Q918" t="str">
        <f>IFERROR(IF(COUNTIF(個人情報!$BI$5:$BI$401,"登録番号" &amp; リスト!P918)&gt;=1,"",IF(VLOOKUP(P918,登録者リスト!$A$1:$D$43729,4,FALSE)=基本情報!$D$6,P918,"")),"")</f>
        <v/>
      </c>
    </row>
    <row r="919" spans="16:17" x14ac:dyDescent="0.15">
      <c r="P919">
        <v>918</v>
      </c>
      <c r="Q919" t="str">
        <f>IFERROR(IF(COUNTIF(個人情報!$BI$5:$BI$401,"登録番号" &amp; リスト!P919)&gt;=1,"",IF(VLOOKUP(P919,登録者リスト!$A$1:$D$43729,4,FALSE)=基本情報!$D$6,P919,"")),"")</f>
        <v/>
      </c>
    </row>
    <row r="920" spans="16:17" x14ac:dyDescent="0.15">
      <c r="P920">
        <v>919</v>
      </c>
      <c r="Q920" t="str">
        <f>IFERROR(IF(COUNTIF(個人情報!$BI$5:$BI$401,"登録番号" &amp; リスト!P920)&gt;=1,"",IF(VLOOKUP(P920,登録者リスト!$A$1:$D$43729,4,FALSE)=基本情報!$D$6,P920,"")),"")</f>
        <v/>
      </c>
    </row>
    <row r="921" spans="16:17" x14ac:dyDescent="0.15">
      <c r="P921">
        <v>920</v>
      </c>
      <c r="Q921" t="str">
        <f>IFERROR(IF(COUNTIF(個人情報!$BI$5:$BI$401,"登録番号" &amp; リスト!P921)&gt;=1,"",IF(VLOOKUP(P921,登録者リスト!$A$1:$D$43729,4,FALSE)=基本情報!$D$6,P921,"")),"")</f>
        <v/>
      </c>
    </row>
    <row r="922" spans="16:17" x14ac:dyDescent="0.15">
      <c r="P922">
        <v>921</v>
      </c>
      <c r="Q922" t="str">
        <f>IFERROR(IF(COUNTIF(個人情報!$BI$5:$BI$401,"登録番号" &amp; リスト!P922)&gt;=1,"",IF(VLOOKUP(P922,登録者リスト!$A$1:$D$43729,4,FALSE)=基本情報!$D$6,P922,"")),"")</f>
        <v/>
      </c>
    </row>
    <row r="923" spans="16:17" x14ac:dyDescent="0.15">
      <c r="P923">
        <v>922</v>
      </c>
      <c r="Q923" t="str">
        <f>IFERROR(IF(COUNTIF(個人情報!$BI$5:$BI$401,"登録番号" &amp; リスト!P923)&gt;=1,"",IF(VLOOKUP(P923,登録者リスト!$A$1:$D$43729,4,FALSE)=基本情報!$D$6,P923,"")),"")</f>
        <v/>
      </c>
    </row>
    <row r="924" spans="16:17" x14ac:dyDescent="0.15">
      <c r="P924">
        <v>923</v>
      </c>
      <c r="Q924" t="str">
        <f>IFERROR(IF(COUNTIF(個人情報!$BI$5:$BI$401,"登録番号" &amp; リスト!P924)&gt;=1,"",IF(VLOOKUP(P924,登録者リスト!$A$1:$D$43729,4,FALSE)=基本情報!$D$6,P924,"")),"")</f>
        <v/>
      </c>
    </row>
    <row r="925" spans="16:17" x14ac:dyDescent="0.15">
      <c r="P925">
        <v>924</v>
      </c>
      <c r="Q925" t="str">
        <f>IFERROR(IF(COUNTIF(個人情報!$BI$5:$BI$401,"登録番号" &amp; リスト!P925)&gt;=1,"",IF(VLOOKUP(P925,登録者リスト!$A$1:$D$43729,4,FALSE)=基本情報!$D$6,P925,"")),"")</f>
        <v/>
      </c>
    </row>
    <row r="926" spans="16:17" x14ac:dyDescent="0.15">
      <c r="P926">
        <v>925</v>
      </c>
      <c r="Q926" t="str">
        <f>IFERROR(IF(COUNTIF(個人情報!$BI$5:$BI$401,"登録番号" &amp; リスト!P926)&gt;=1,"",IF(VLOOKUP(P926,登録者リスト!$A$1:$D$43729,4,FALSE)=基本情報!$D$6,P926,"")),"")</f>
        <v/>
      </c>
    </row>
    <row r="927" spans="16:17" x14ac:dyDescent="0.15">
      <c r="P927">
        <v>926</v>
      </c>
      <c r="Q927" t="str">
        <f>IFERROR(IF(COUNTIF(個人情報!$BI$5:$BI$401,"登録番号" &amp; リスト!P927)&gt;=1,"",IF(VLOOKUP(P927,登録者リスト!$A$1:$D$43729,4,FALSE)=基本情報!$D$6,P927,"")),"")</f>
        <v/>
      </c>
    </row>
    <row r="928" spans="16:17" x14ac:dyDescent="0.15">
      <c r="P928">
        <v>927</v>
      </c>
      <c r="Q928" t="str">
        <f>IFERROR(IF(COUNTIF(個人情報!$BI$5:$BI$401,"登録番号" &amp; リスト!P928)&gt;=1,"",IF(VLOOKUP(P928,登録者リスト!$A$1:$D$43729,4,FALSE)=基本情報!$D$6,P928,"")),"")</f>
        <v/>
      </c>
    </row>
    <row r="929" spans="16:17" x14ac:dyDescent="0.15">
      <c r="P929">
        <v>928</v>
      </c>
      <c r="Q929" t="str">
        <f>IFERROR(IF(COUNTIF(個人情報!$BI$5:$BI$401,"登録番号" &amp; リスト!P929)&gt;=1,"",IF(VLOOKUP(P929,登録者リスト!$A$1:$D$43729,4,FALSE)=基本情報!$D$6,P929,"")),"")</f>
        <v/>
      </c>
    </row>
    <row r="930" spans="16:17" x14ac:dyDescent="0.15">
      <c r="P930">
        <v>929</v>
      </c>
      <c r="Q930" t="str">
        <f>IFERROR(IF(COUNTIF(個人情報!$BI$5:$BI$401,"登録番号" &amp; リスト!P930)&gt;=1,"",IF(VLOOKUP(P930,登録者リスト!$A$1:$D$43729,4,FALSE)=基本情報!$D$6,P930,"")),"")</f>
        <v/>
      </c>
    </row>
    <row r="931" spans="16:17" x14ac:dyDescent="0.15">
      <c r="P931">
        <v>930</v>
      </c>
      <c r="Q931" t="str">
        <f>IFERROR(IF(COUNTIF(個人情報!$BI$5:$BI$401,"登録番号" &amp; リスト!P931)&gt;=1,"",IF(VLOOKUP(P931,登録者リスト!$A$1:$D$43729,4,FALSE)=基本情報!$D$6,P931,"")),"")</f>
        <v/>
      </c>
    </row>
    <row r="932" spans="16:17" x14ac:dyDescent="0.15">
      <c r="P932">
        <v>931</v>
      </c>
      <c r="Q932" t="str">
        <f>IFERROR(IF(COUNTIF(個人情報!$BI$5:$BI$401,"登録番号" &amp; リスト!P932)&gt;=1,"",IF(VLOOKUP(P932,登録者リスト!$A$1:$D$43729,4,FALSE)=基本情報!$D$6,P932,"")),"")</f>
        <v/>
      </c>
    </row>
    <row r="933" spans="16:17" x14ac:dyDescent="0.15">
      <c r="P933">
        <v>932</v>
      </c>
      <c r="Q933" t="str">
        <f>IFERROR(IF(COUNTIF(個人情報!$BI$5:$BI$401,"登録番号" &amp; リスト!P933)&gt;=1,"",IF(VLOOKUP(P933,登録者リスト!$A$1:$D$43729,4,FALSE)=基本情報!$D$6,P933,"")),"")</f>
        <v/>
      </c>
    </row>
    <row r="934" spans="16:17" x14ac:dyDescent="0.15">
      <c r="P934">
        <v>933</v>
      </c>
      <c r="Q934" t="str">
        <f>IFERROR(IF(COUNTIF(個人情報!$BI$5:$BI$401,"登録番号" &amp; リスト!P934)&gt;=1,"",IF(VLOOKUP(P934,登録者リスト!$A$1:$D$43729,4,FALSE)=基本情報!$D$6,P934,"")),"")</f>
        <v/>
      </c>
    </row>
    <row r="935" spans="16:17" x14ac:dyDescent="0.15">
      <c r="P935">
        <v>934</v>
      </c>
      <c r="Q935" t="str">
        <f>IFERROR(IF(COUNTIF(個人情報!$BI$5:$BI$401,"登録番号" &amp; リスト!P935)&gt;=1,"",IF(VLOOKUP(P935,登録者リスト!$A$1:$D$43729,4,FALSE)=基本情報!$D$6,P935,"")),"")</f>
        <v/>
      </c>
    </row>
    <row r="936" spans="16:17" x14ac:dyDescent="0.15">
      <c r="P936">
        <v>935</v>
      </c>
      <c r="Q936" t="str">
        <f>IFERROR(IF(COUNTIF(個人情報!$BI$5:$BI$401,"登録番号" &amp; リスト!P936)&gt;=1,"",IF(VLOOKUP(P936,登録者リスト!$A$1:$D$43729,4,FALSE)=基本情報!$D$6,P936,"")),"")</f>
        <v/>
      </c>
    </row>
    <row r="937" spans="16:17" x14ac:dyDescent="0.15">
      <c r="P937">
        <v>936</v>
      </c>
      <c r="Q937" t="str">
        <f>IFERROR(IF(COUNTIF(個人情報!$BI$5:$BI$401,"登録番号" &amp; リスト!P937)&gt;=1,"",IF(VLOOKUP(P937,登録者リスト!$A$1:$D$43729,4,FALSE)=基本情報!$D$6,P937,"")),"")</f>
        <v/>
      </c>
    </row>
    <row r="938" spans="16:17" x14ac:dyDescent="0.15">
      <c r="P938">
        <v>937</v>
      </c>
      <c r="Q938" t="str">
        <f>IFERROR(IF(COUNTIF(個人情報!$BI$5:$BI$401,"登録番号" &amp; リスト!P938)&gt;=1,"",IF(VLOOKUP(P938,登録者リスト!$A$1:$D$43729,4,FALSE)=基本情報!$D$6,P938,"")),"")</f>
        <v/>
      </c>
    </row>
    <row r="939" spans="16:17" x14ac:dyDescent="0.15">
      <c r="P939">
        <v>938</v>
      </c>
      <c r="Q939" t="str">
        <f>IFERROR(IF(COUNTIF(個人情報!$BI$5:$BI$401,"登録番号" &amp; リスト!P939)&gt;=1,"",IF(VLOOKUP(P939,登録者リスト!$A$1:$D$43729,4,FALSE)=基本情報!$D$6,P939,"")),"")</f>
        <v/>
      </c>
    </row>
    <row r="940" spans="16:17" x14ac:dyDescent="0.15">
      <c r="P940">
        <v>939</v>
      </c>
      <c r="Q940" t="str">
        <f>IFERROR(IF(COUNTIF(個人情報!$BI$5:$BI$401,"登録番号" &amp; リスト!P940)&gt;=1,"",IF(VLOOKUP(P940,登録者リスト!$A$1:$D$43729,4,FALSE)=基本情報!$D$6,P940,"")),"")</f>
        <v/>
      </c>
    </row>
    <row r="941" spans="16:17" x14ac:dyDescent="0.15">
      <c r="P941">
        <v>940</v>
      </c>
      <c r="Q941" t="str">
        <f>IFERROR(IF(COUNTIF(個人情報!$BI$5:$BI$401,"登録番号" &amp; リスト!P941)&gt;=1,"",IF(VLOOKUP(P941,登録者リスト!$A$1:$D$43729,4,FALSE)=基本情報!$D$6,P941,"")),"")</f>
        <v/>
      </c>
    </row>
    <row r="942" spans="16:17" x14ac:dyDescent="0.15">
      <c r="P942">
        <v>941</v>
      </c>
      <c r="Q942" t="str">
        <f>IFERROR(IF(COUNTIF(個人情報!$BI$5:$BI$401,"登録番号" &amp; リスト!P942)&gt;=1,"",IF(VLOOKUP(P942,登録者リスト!$A$1:$D$43729,4,FALSE)=基本情報!$D$6,P942,"")),"")</f>
        <v/>
      </c>
    </row>
    <row r="943" spans="16:17" x14ac:dyDescent="0.15">
      <c r="P943">
        <v>942</v>
      </c>
      <c r="Q943" t="str">
        <f>IFERROR(IF(COUNTIF(個人情報!$BI$5:$BI$401,"登録番号" &amp; リスト!P943)&gt;=1,"",IF(VLOOKUP(P943,登録者リスト!$A$1:$D$43729,4,FALSE)=基本情報!$D$6,P943,"")),"")</f>
        <v/>
      </c>
    </row>
    <row r="944" spans="16:17" x14ac:dyDescent="0.15">
      <c r="P944">
        <v>943</v>
      </c>
      <c r="Q944" t="str">
        <f>IFERROR(IF(COUNTIF(個人情報!$BI$5:$BI$401,"登録番号" &amp; リスト!P944)&gt;=1,"",IF(VLOOKUP(P944,登録者リスト!$A$1:$D$43729,4,FALSE)=基本情報!$D$6,P944,"")),"")</f>
        <v/>
      </c>
    </row>
    <row r="945" spans="16:17" x14ac:dyDescent="0.15">
      <c r="P945">
        <v>944</v>
      </c>
      <c r="Q945" t="str">
        <f>IFERROR(IF(COUNTIF(個人情報!$BI$5:$BI$401,"登録番号" &amp; リスト!P945)&gt;=1,"",IF(VLOOKUP(P945,登録者リスト!$A$1:$D$43729,4,FALSE)=基本情報!$D$6,P945,"")),"")</f>
        <v/>
      </c>
    </row>
    <row r="946" spans="16:17" x14ac:dyDescent="0.15">
      <c r="P946">
        <v>945</v>
      </c>
      <c r="Q946" t="str">
        <f>IFERROR(IF(COUNTIF(個人情報!$BI$5:$BI$401,"登録番号" &amp; リスト!P946)&gt;=1,"",IF(VLOOKUP(P946,登録者リスト!$A$1:$D$43729,4,FALSE)=基本情報!$D$6,P946,"")),"")</f>
        <v/>
      </c>
    </row>
    <row r="947" spans="16:17" x14ac:dyDescent="0.15">
      <c r="P947">
        <v>946</v>
      </c>
      <c r="Q947" t="str">
        <f>IFERROR(IF(COUNTIF(個人情報!$BI$5:$BI$401,"登録番号" &amp; リスト!P947)&gt;=1,"",IF(VLOOKUP(P947,登録者リスト!$A$1:$D$43729,4,FALSE)=基本情報!$D$6,P947,"")),"")</f>
        <v/>
      </c>
    </row>
    <row r="948" spans="16:17" x14ac:dyDescent="0.15">
      <c r="P948">
        <v>947</v>
      </c>
      <c r="Q948" t="str">
        <f>IFERROR(IF(COUNTIF(個人情報!$BI$5:$BI$401,"登録番号" &amp; リスト!P948)&gt;=1,"",IF(VLOOKUP(P948,登録者リスト!$A$1:$D$43729,4,FALSE)=基本情報!$D$6,P948,"")),"")</f>
        <v/>
      </c>
    </row>
    <row r="949" spans="16:17" x14ac:dyDescent="0.15">
      <c r="P949">
        <v>948</v>
      </c>
      <c r="Q949" t="str">
        <f>IFERROR(IF(COUNTIF(個人情報!$BI$5:$BI$401,"登録番号" &amp; リスト!P949)&gt;=1,"",IF(VLOOKUP(P949,登録者リスト!$A$1:$D$43729,4,FALSE)=基本情報!$D$6,P949,"")),"")</f>
        <v/>
      </c>
    </row>
    <row r="950" spans="16:17" x14ac:dyDescent="0.15">
      <c r="P950">
        <v>949</v>
      </c>
      <c r="Q950" t="str">
        <f>IFERROR(IF(COUNTIF(個人情報!$BI$5:$BI$401,"登録番号" &amp; リスト!P950)&gt;=1,"",IF(VLOOKUP(P950,登録者リスト!$A$1:$D$43729,4,FALSE)=基本情報!$D$6,P950,"")),"")</f>
        <v/>
      </c>
    </row>
    <row r="951" spans="16:17" x14ac:dyDescent="0.15">
      <c r="P951">
        <v>950</v>
      </c>
      <c r="Q951" t="str">
        <f>IFERROR(IF(COUNTIF(個人情報!$BI$5:$BI$401,"登録番号" &amp; リスト!P951)&gt;=1,"",IF(VLOOKUP(P951,登録者リスト!$A$1:$D$43729,4,FALSE)=基本情報!$D$6,P951,"")),"")</f>
        <v/>
      </c>
    </row>
    <row r="952" spans="16:17" x14ac:dyDescent="0.15">
      <c r="P952">
        <v>951</v>
      </c>
      <c r="Q952" t="str">
        <f>IFERROR(IF(COUNTIF(個人情報!$BI$5:$BI$401,"登録番号" &amp; リスト!P952)&gt;=1,"",IF(VLOOKUP(P952,登録者リスト!$A$1:$D$43729,4,FALSE)=基本情報!$D$6,P952,"")),"")</f>
        <v/>
      </c>
    </row>
    <row r="953" spans="16:17" x14ac:dyDescent="0.15">
      <c r="P953">
        <v>952</v>
      </c>
      <c r="Q953" t="str">
        <f>IFERROR(IF(COUNTIF(個人情報!$BI$5:$BI$401,"登録番号" &amp; リスト!P953)&gt;=1,"",IF(VLOOKUP(P953,登録者リスト!$A$1:$D$43729,4,FALSE)=基本情報!$D$6,P953,"")),"")</f>
        <v/>
      </c>
    </row>
    <row r="954" spans="16:17" x14ac:dyDescent="0.15">
      <c r="P954">
        <v>953</v>
      </c>
      <c r="Q954" t="str">
        <f>IFERROR(IF(COUNTIF(個人情報!$BI$5:$BI$401,"登録番号" &amp; リスト!P954)&gt;=1,"",IF(VLOOKUP(P954,登録者リスト!$A$1:$D$43729,4,FALSE)=基本情報!$D$6,P954,"")),"")</f>
        <v/>
      </c>
    </row>
    <row r="955" spans="16:17" x14ac:dyDescent="0.15">
      <c r="P955">
        <v>954</v>
      </c>
      <c r="Q955" t="str">
        <f>IFERROR(IF(COUNTIF(個人情報!$BI$5:$BI$401,"登録番号" &amp; リスト!P955)&gt;=1,"",IF(VLOOKUP(P955,登録者リスト!$A$1:$D$43729,4,FALSE)=基本情報!$D$6,P955,"")),"")</f>
        <v/>
      </c>
    </row>
    <row r="956" spans="16:17" x14ac:dyDescent="0.15">
      <c r="P956">
        <v>955</v>
      </c>
      <c r="Q956" t="str">
        <f>IFERROR(IF(COUNTIF(個人情報!$BI$5:$BI$401,"登録番号" &amp; リスト!P956)&gt;=1,"",IF(VLOOKUP(P956,登録者リスト!$A$1:$D$43729,4,FALSE)=基本情報!$D$6,P956,"")),"")</f>
        <v/>
      </c>
    </row>
    <row r="957" spans="16:17" x14ac:dyDescent="0.15">
      <c r="P957">
        <v>956</v>
      </c>
      <c r="Q957" t="str">
        <f>IFERROR(IF(COUNTIF(個人情報!$BI$5:$BI$401,"登録番号" &amp; リスト!P957)&gt;=1,"",IF(VLOOKUP(P957,登録者リスト!$A$1:$D$43729,4,FALSE)=基本情報!$D$6,P957,"")),"")</f>
        <v/>
      </c>
    </row>
    <row r="958" spans="16:17" x14ac:dyDescent="0.15">
      <c r="P958">
        <v>957</v>
      </c>
      <c r="Q958" t="str">
        <f>IFERROR(IF(COUNTIF(個人情報!$BI$5:$BI$401,"登録番号" &amp; リスト!P958)&gt;=1,"",IF(VLOOKUP(P958,登録者リスト!$A$1:$D$43729,4,FALSE)=基本情報!$D$6,P958,"")),"")</f>
        <v/>
      </c>
    </row>
    <row r="959" spans="16:17" x14ac:dyDescent="0.15">
      <c r="P959">
        <v>958</v>
      </c>
      <c r="Q959" t="str">
        <f>IFERROR(IF(COUNTIF(個人情報!$BI$5:$BI$401,"登録番号" &amp; リスト!P959)&gt;=1,"",IF(VLOOKUP(P959,登録者リスト!$A$1:$D$43729,4,FALSE)=基本情報!$D$6,P959,"")),"")</f>
        <v/>
      </c>
    </row>
    <row r="960" spans="16:17" x14ac:dyDescent="0.15">
      <c r="P960">
        <v>959</v>
      </c>
      <c r="Q960" t="str">
        <f>IFERROR(IF(COUNTIF(個人情報!$BI$5:$BI$401,"登録番号" &amp; リスト!P960)&gt;=1,"",IF(VLOOKUP(P960,登録者リスト!$A$1:$D$43729,4,FALSE)=基本情報!$D$6,P960,"")),"")</f>
        <v/>
      </c>
    </row>
    <row r="961" spans="16:17" x14ac:dyDescent="0.15">
      <c r="P961">
        <v>960</v>
      </c>
      <c r="Q961" t="str">
        <f>IFERROR(IF(COUNTIF(個人情報!$BI$5:$BI$401,"登録番号" &amp; リスト!P961)&gt;=1,"",IF(VLOOKUP(P961,登録者リスト!$A$1:$D$43729,4,FALSE)=基本情報!$D$6,P961,"")),"")</f>
        <v/>
      </c>
    </row>
    <row r="962" spans="16:17" x14ac:dyDescent="0.15">
      <c r="P962">
        <v>961</v>
      </c>
      <c r="Q962" t="str">
        <f>IFERROR(IF(COUNTIF(個人情報!$BI$5:$BI$401,"登録番号" &amp; リスト!P962)&gt;=1,"",IF(VLOOKUP(P962,登録者リスト!$A$1:$D$43729,4,FALSE)=基本情報!$D$6,P962,"")),"")</f>
        <v/>
      </c>
    </row>
    <row r="963" spans="16:17" x14ac:dyDescent="0.15">
      <c r="P963">
        <v>962</v>
      </c>
      <c r="Q963" t="str">
        <f>IFERROR(IF(COUNTIF(個人情報!$BI$5:$BI$401,"登録番号" &amp; リスト!P963)&gt;=1,"",IF(VLOOKUP(P963,登録者リスト!$A$1:$D$43729,4,FALSE)=基本情報!$D$6,P963,"")),"")</f>
        <v/>
      </c>
    </row>
    <row r="964" spans="16:17" x14ac:dyDescent="0.15">
      <c r="P964">
        <v>963</v>
      </c>
      <c r="Q964" t="str">
        <f>IFERROR(IF(COUNTIF(個人情報!$BI$5:$BI$401,"登録番号" &amp; リスト!P964)&gt;=1,"",IF(VLOOKUP(P964,登録者リスト!$A$1:$D$43729,4,FALSE)=基本情報!$D$6,P964,"")),"")</f>
        <v/>
      </c>
    </row>
    <row r="965" spans="16:17" x14ac:dyDescent="0.15">
      <c r="P965">
        <v>964</v>
      </c>
      <c r="Q965" t="str">
        <f>IFERROR(IF(COUNTIF(個人情報!$BI$5:$BI$401,"登録番号" &amp; リスト!P965)&gt;=1,"",IF(VLOOKUP(P965,登録者リスト!$A$1:$D$43729,4,FALSE)=基本情報!$D$6,P965,"")),"")</f>
        <v/>
      </c>
    </row>
    <row r="966" spans="16:17" x14ac:dyDescent="0.15">
      <c r="P966">
        <v>965</v>
      </c>
      <c r="Q966" t="str">
        <f>IFERROR(IF(COUNTIF(個人情報!$BI$5:$BI$401,"登録番号" &amp; リスト!P966)&gt;=1,"",IF(VLOOKUP(P966,登録者リスト!$A$1:$D$43729,4,FALSE)=基本情報!$D$6,P966,"")),"")</f>
        <v/>
      </c>
    </row>
    <row r="967" spans="16:17" x14ac:dyDescent="0.15">
      <c r="P967">
        <v>966</v>
      </c>
      <c r="Q967" t="str">
        <f>IFERROR(IF(COUNTIF(個人情報!$BI$5:$BI$401,"登録番号" &amp; リスト!P967)&gt;=1,"",IF(VLOOKUP(P967,登録者リスト!$A$1:$D$43729,4,FALSE)=基本情報!$D$6,P967,"")),"")</f>
        <v/>
      </c>
    </row>
    <row r="968" spans="16:17" x14ac:dyDescent="0.15">
      <c r="P968">
        <v>967</v>
      </c>
      <c r="Q968" t="str">
        <f>IFERROR(IF(COUNTIF(個人情報!$BI$5:$BI$401,"登録番号" &amp; リスト!P968)&gt;=1,"",IF(VLOOKUP(P968,登録者リスト!$A$1:$D$43729,4,FALSE)=基本情報!$D$6,P968,"")),"")</f>
        <v/>
      </c>
    </row>
    <row r="969" spans="16:17" x14ac:dyDescent="0.15">
      <c r="P969">
        <v>968</v>
      </c>
      <c r="Q969" t="str">
        <f>IFERROR(IF(COUNTIF(個人情報!$BI$5:$BI$401,"登録番号" &amp; リスト!P969)&gt;=1,"",IF(VLOOKUP(P969,登録者リスト!$A$1:$D$43729,4,FALSE)=基本情報!$D$6,P969,"")),"")</f>
        <v/>
      </c>
    </row>
    <row r="970" spans="16:17" x14ac:dyDescent="0.15">
      <c r="P970">
        <v>969</v>
      </c>
      <c r="Q970" t="str">
        <f>IFERROR(IF(COUNTIF(個人情報!$BI$5:$BI$401,"登録番号" &amp; リスト!P970)&gt;=1,"",IF(VLOOKUP(P970,登録者リスト!$A$1:$D$43729,4,FALSE)=基本情報!$D$6,P970,"")),"")</f>
        <v/>
      </c>
    </row>
    <row r="971" spans="16:17" x14ac:dyDescent="0.15">
      <c r="P971">
        <v>970</v>
      </c>
      <c r="Q971" t="str">
        <f>IFERROR(IF(COUNTIF(個人情報!$BI$5:$BI$401,"登録番号" &amp; リスト!P971)&gt;=1,"",IF(VLOOKUP(P971,登録者リスト!$A$1:$D$43729,4,FALSE)=基本情報!$D$6,P971,"")),"")</f>
        <v/>
      </c>
    </row>
    <row r="972" spans="16:17" x14ac:dyDescent="0.15">
      <c r="P972">
        <v>971</v>
      </c>
      <c r="Q972" t="str">
        <f>IFERROR(IF(COUNTIF(個人情報!$BI$5:$BI$401,"登録番号" &amp; リスト!P972)&gt;=1,"",IF(VLOOKUP(P972,登録者リスト!$A$1:$D$43729,4,FALSE)=基本情報!$D$6,P972,"")),"")</f>
        <v/>
      </c>
    </row>
    <row r="973" spans="16:17" x14ac:dyDescent="0.15">
      <c r="P973">
        <v>972</v>
      </c>
      <c r="Q973" t="str">
        <f>IFERROR(IF(COUNTIF(個人情報!$BI$5:$BI$401,"登録番号" &amp; リスト!P973)&gt;=1,"",IF(VLOOKUP(P973,登録者リスト!$A$1:$D$43729,4,FALSE)=基本情報!$D$6,P973,"")),"")</f>
        <v/>
      </c>
    </row>
    <row r="974" spans="16:17" x14ac:dyDescent="0.15">
      <c r="P974">
        <v>973</v>
      </c>
      <c r="Q974" t="str">
        <f>IFERROR(IF(COUNTIF(個人情報!$BI$5:$BI$401,"登録番号" &amp; リスト!P974)&gt;=1,"",IF(VLOOKUP(P974,登録者リスト!$A$1:$D$43729,4,FALSE)=基本情報!$D$6,P974,"")),"")</f>
        <v/>
      </c>
    </row>
    <row r="975" spans="16:17" x14ac:dyDescent="0.15">
      <c r="P975">
        <v>974</v>
      </c>
      <c r="Q975" t="str">
        <f>IFERROR(IF(COUNTIF(個人情報!$BI$5:$BI$401,"登録番号" &amp; リスト!P975)&gt;=1,"",IF(VLOOKUP(P975,登録者リスト!$A$1:$D$43729,4,FALSE)=基本情報!$D$6,P975,"")),"")</f>
        <v/>
      </c>
    </row>
    <row r="976" spans="16:17" x14ac:dyDescent="0.15">
      <c r="P976">
        <v>975</v>
      </c>
      <c r="Q976" t="str">
        <f>IFERROR(IF(COUNTIF(個人情報!$BI$5:$BI$401,"登録番号" &amp; リスト!P976)&gt;=1,"",IF(VLOOKUP(P976,登録者リスト!$A$1:$D$43729,4,FALSE)=基本情報!$D$6,P976,"")),"")</f>
        <v/>
      </c>
    </row>
    <row r="977" spans="16:17" x14ac:dyDescent="0.15">
      <c r="P977">
        <v>976</v>
      </c>
      <c r="Q977" t="str">
        <f>IFERROR(IF(COUNTIF(個人情報!$BI$5:$BI$401,"登録番号" &amp; リスト!P977)&gt;=1,"",IF(VLOOKUP(P977,登録者リスト!$A$1:$D$43729,4,FALSE)=基本情報!$D$6,P977,"")),"")</f>
        <v/>
      </c>
    </row>
    <row r="978" spans="16:17" x14ac:dyDescent="0.15">
      <c r="P978">
        <v>977</v>
      </c>
      <c r="Q978" t="str">
        <f>IFERROR(IF(COUNTIF(個人情報!$BI$5:$BI$401,"登録番号" &amp; リスト!P978)&gt;=1,"",IF(VLOOKUP(P978,登録者リスト!$A$1:$D$43729,4,FALSE)=基本情報!$D$6,P978,"")),"")</f>
        <v/>
      </c>
    </row>
    <row r="979" spans="16:17" x14ac:dyDescent="0.15">
      <c r="P979">
        <v>978</v>
      </c>
      <c r="Q979" t="str">
        <f>IFERROR(IF(COUNTIF(個人情報!$BI$5:$BI$401,"登録番号" &amp; リスト!P979)&gt;=1,"",IF(VLOOKUP(P979,登録者リスト!$A$1:$D$43729,4,FALSE)=基本情報!$D$6,P979,"")),"")</f>
        <v/>
      </c>
    </row>
    <row r="980" spans="16:17" x14ac:dyDescent="0.15">
      <c r="P980">
        <v>979</v>
      </c>
      <c r="Q980" t="str">
        <f>IFERROR(IF(COUNTIF(個人情報!$BI$5:$BI$401,"登録番号" &amp; リスト!P980)&gt;=1,"",IF(VLOOKUP(P980,登録者リスト!$A$1:$D$43729,4,FALSE)=基本情報!$D$6,P980,"")),"")</f>
        <v/>
      </c>
    </row>
    <row r="981" spans="16:17" x14ac:dyDescent="0.15">
      <c r="P981">
        <v>980</v>
      </c>
      <c r="Q981" t="str">
        <f>IFERROR(IF(COUNTIF(個人情報!$BI$5:$BI$401,"登録番号" &amp; リスト!P981)&gt;=1,"",IF(VLOOKUP(P981,登録者リスト!$A$1:$D$43729,4,FALSE)=基本情報!$D$6,P981,"")),"")</f>
        <v/>
      </c>
    </row>
    <row r="982" spans="16:17" x14ac:dyDescent="0.15">
      <c r="P982">
        <v>981</v>
      </c>
      <c r="Q982" t="str">
        <f>IFERROR(IF(COUNTIF(個人情報!$BI$5:$BI$401,"登録番号" &amp; リスト!P982)&gt;=1,"",IF(VLOOKUP(P982,登録者リスト!$A$1:$D$43729,4,FALSE)=基本情報!$D$6,P982,"")),"")</f>
        <v/>
      </c>
    </row>
    <row r="983" spans="16:17" x14ac:dyDescent="0.15">
      <c r="P983">
        <v>982</v>
      </c>
      <c r="Q983" t="str">
        <f>IFERROR(IF(COUNTIF(個人情報!$BI$5:$BI$401,"登録番号" &amp; リスト!P983)&gt;=1,"",IF(VLOOKUP(P983,登録者リスト!$A$1:$D$43729,4,FALSE)=基本情報!$D$6,P983,"")),"")</f>
        <v/>
      </c>
    </row>
    <row r="984" spans="16:17" x14ac:dyDescent="0.15">
      <c r="P984">
        <v>983</v>
      </c>
      <c r="Q984" t="str">
        <f>IFERROR(IF(COUNTIF(個人情報!$BI$5:$BI$401,"登録番号" &amp; リスト!P984)&gt;=1,"",IF(VLOOKUP(P984,登録者リスト!$A$1:$D$43729,4,FALSE)=基本情報!$D$6,P984,"")),"")</f>
        <v/>
      </c>
    </row>
    <row r="985" spans="16:17" x14ac:dyDescent="0.15">
      <c r="P985">
        <v>984</v>
      </c>
      <c r="Q985" t="str">
        <f>IFERROR(IF(COUNTIF(個人情報!$BI$5:$BI$401,"登録番号" &amp; リスト!P985)&gt;=1,"",IF(VLOOKUP(P985,登録者リスト!$A$1:$D$43729,4,FALSE)=基本情報!$D$6,P985,"")),"")</f>
        <v/>
      </c>
    </row>
    <row r="986" spans="16:17" x14ac:dyDescent="0.15">
      <c r="P986">
        <v>985</v>
      </c>
      <c r="Q986" t="str">
        <f>IFERROR(IF(COUNTIF(個人情報!$BI$5:$BI$401,"登録番号" &amp; リスト!P986)&gt;=1,"",IF(VLOOKUP(P986,登録者リスト!$A$1:$D$43729,4,FALSE)=基本情報!$D$6,P986,"")),"")</f>
        <v/>
      </c>
    </row>
    <row r="987" spans="16:17" x14ac:dyDescent="0.15">
      <c r="P987">
        <v>986</v>
      </c>
      <c r="Q987" t="str">
        <f>IFERROR(IF(COUNTIF(個人情報!$BI$5:$BI$401,"登録番号" &amp; リスト!P987)&gt;=1,"",IF(VLOOKUP(P987,登録者リスト!$A$1:$D$43729,4,FALSE)=基本情報!$D$6,P987,"")),"")</f>
        <v/>
      </c>
    </row>
    <row r="988" spans="16:17" x14ac:dyDescent="0.15">
      <c r="P988">
        <v>987</v>
      </c>
      <c r="Q988" t="str">
        <f>IFERROR(IF(COUNTIF(個人情報!$BI$5:$BI$401,"登録番号" &amp; リスト!P988)&gt;=1,"",IF(VLOOKUP(P988,登録者リスト!$A$1:$D$43729,4,FALSE)=基本情報!$D$6,P988,"")),"")</f>
        <v/>
      </c>
    </row>
    <row r="989" spans="16:17" x14ac:dyDescent="0.15">
      <c r="P989">
        <v>988</v>
      </c>
      <c r="Q989" t="str">
        <f>IFERROR(IF(COUNTIF(個人情報!$BI$5:$BI$401,"登録番号" &amp; リスト!P989)&gt;=1,"",IF(VLOOKUP(P989,登録者リスト!$A$1:$D$43729,4,FALSE)=基本情報!$D$6,P989,"")),"")</f>
        <v/>
      </c>
    </row>
    <row r="990" spans="16:17" x14ac:dyDescent="0.15">
      <c r="P990">
        <v>989</v>
      </c>
      <c r="Q990" t="str">
        <f>IFERROR(IF(COUNTIF(個人情報!$BI$5:$BI$401,"登録番号" &amp; リスト!P990)&gt;=1,"",IF(VLOOKUP(P990,登録者リスト!$A$1:$D$43729,4,FALSE)=基本情報!$D$6,P990,"")),"")</f>
        <v/>
      </c>
    </row>
    <row r="991" spans="16:17" x14ac:dyDescent="0.15">
      <c r="P991">
        <v>990</v>
      </c>
      <c r="Q991" t="str">
        <f>IFERROR(IF(COUNTIF(個人情報!$BI$5:$BI$401,"登録番号" &amp; リスト!P991)&gt;=1,"",IF(VLOOKUP(P991,登録者リスト!$A$1:$D$43729,4,FALSE)=基本情報!$D$6,P991,"")),"")</f>
        <v/>
      </c>
    </row>
    <row r="992" spans="16:17" x14ac:dyDescent="0.15">
      <c r="P992">
        <v>991</v>
      </c>
      <c r="Q992" t="str">
        <f>IFERROR(IF(COUNTIF(個人情報!$BI$5:$BI$401,"登録番号" &amp; リスト!P992)&gt;=1,"",IF(VLOOKUP(P992,登録者リスト!$A$1:$D$43729,4,FALSE)=基本情報!$D$6,P992,"")),"")</f>
        <v/>
      </c>
    </row>
    <row r="993" spans="16:17" x14ac:dyDescent="0.15">
      <c r="P993">
        <v>992</v>
      </c>
      <c r="Q993" t="str">
        <f>IFERROR(IF(COUNTIF(個人情報!$BI$5:$BI$401,"登録番号" &amp; リスト!P993)&gt;=1,"",IF(VLOOKUP(P993,登録者リスト!$A$1:$D$43729,4,FALSE)=基本情報!$D$6,P993,"")),"")</f>
        <v/>
      </c>
    </row>
    <row r="994" spans="16:17" x14ac:dyDescent="0.15">
      <c r="P994">
        <v>993</v>
      </c>
      <c r="Q994" t="str">
        <f>IFERROR(IF(COUNTIF(個人情報!$BI$5:$BI$401,"登録番号" &amp; リスト!P994)&gt;=1,"",IF(VLOOKUP(P994,登録者リスト!$A$1:$D$43729,4,FALSE)=基本情報!$D$6,P994,"")),"")</f>
        <v/>
      </c>
    </row>
    <row r="995" spans="16:17" x14ac:dyDescent="0.15">
      <c r="P995">
        <v>994</v>
      </c>
      <c r="Q995" t="str">
        <f>IFERROR(IF(COUNTIF(個人情報!$BI$5:$BI$401,"登録番号" &amp; リスト!P995)&gt;=1,"",IF(VLOOKUP(P995,登録者リスト!$A$1:$D$43729,4,FALSE)=基本情報!$D$6,P995,"")),"")</f>
        <v/>
      </c>
    </row>
    <row r="996" spans="16:17" x14ac:dyDescent="0.15">
      <c r="P996">
        <v>995</v>
      </c>
      <c r="Q996" t="str">
        <f>IFERROR(IF(COUNTIF(個人情報!$BI$5:$BI$401,"登録番号" &amp; リスト!P996)&gt;=1,"",IF(VLOOKUP(P996,登録者リスト!$A$1:$D$43729,4,FALSE)=基本情報!$D$6,P996,"")),"")</f>
        <v/>
      </c>
    </row>
    <row r="997" spans="16:17" x14ac:dyDescent="0.15">
      <c r="P997">
        <v>996</v>
      </c>
      <c r="Q997" t="str">
        <f>IFERROR(IF(COUNTIF(個人情報!$BI$5:$BI$401,"登録番号" &amp; リスト!P997)&gt;=1,"",IF(VLOOKUP(P997,登録者リスト!$A$1:$D$43729,4,FALSE)=基本情報!$D$6,P997,"")),"")</f>
        <v/>
      </c>
    </row>
    <row r="998" spans="16:17" x14ac:dyDescent="0.15">
      <c r="P998">
        <v>997</v>
      </c>
      <c r="Q998" t="str">
        <f>IFERROR(IF(COUNTIF(個人情報!$BI$5:$BI$401,"登録番号" &amp; リスト!P998)&gt;=1,"",IF(VLOOKUP(P998,登録者リスト!$A$1:$D$43729,4,FALSE)=基本情報!$D$6,P998,"")),"")</f>
        <v/>
      </c>
    </row>
    <row r="999" spans="16:17" x14ac:dyDescent="0.15">
      <c r="P999">
        <v>998</v>
      </c>
      <c r="Q999" t="str">
        <f>IFERROR(IF(COUNTIF(個人情報!$BI$5:$BI$401,"登録番号" &amp; リスト!P999)&gt;=1,"",IF(VLOOKUP(P999,登録者リスト!$A$1:$D$43729,4,FALSE)=基本情報!$D$6,P999,"")),"")</f>
        <v/>
      </c>
    </row>
    <row r="1000" spans="16:17" x14ac:dyDescent="0.15">
      <c r="P1000">
        <v>999</v>
      </c>
      <c r="Q1000" t="str">
        <f>IFERROR(IF(COUNTIF(個人情報!$BI$5:$BI$401,"登録番号" &amp; リスト!P1000)&gt;=1,"",IF(VLOOKUP(P1000,登録者リスト!$A$1:$D$43729,4,FALSE)=基本情報!$D$6,P1000,"")),"")</f>
        <v/>
      </c>
    </row>
    <row r="1001" spans="16:17" x14ac:dyDescent="0.15">
      <c r="P1001">
        <v>1000</v>
      </c>
      <c r="Q1001" t="str">
        <f>IFERROR(IF(COUNTIF(個人情報!$BI$5:$BI$401,"登録番号" &amp; リスト!P1001)&gt;=1,"",IF(VLOOKUP(P1001,登録者リスト!$A$1:$D$43729,4,FALSE)=基本情報!$D$6,P1001,"")),"")</f>
        <v/>
      </c>
    </row>
    <row r="1002" spans="16:17" x14ac:dyDescent="0.15">
      <c r="P1002">
        <v>1001</v>
      </c>
      <c r="Q1002" t="str">
        <f>IFERROR(IF(COUNTIF(個人情報!$BI$5:$BI$401,"登録番号" &amp; リスト!P1002)&gt;=1,"",IF(VLOOKUP(P1002,登録者リスト!$A$1:$D$43729,4,FALSE)=基本情報!$D$6,P1002,"")),"")</f>
        <v/>
      </c>
    </row>
    <row r="1003" spans="16:17" x14ac:dyDescent="0.15">
      <c r="P1003">
        <v>1002</v>
      </c>
      <c r="Q1003" t="str">
        <f>IFERROR(IF(COUNTIF(個人情報!$BI$5:$BI$401,"登録番号" &amp; リスト!P1003)&gt;=1,"",IF(VLOOKUP(P1003,登録者リスト!$A$1:$D$43729,4,FALSE)=基本情報!$D$6,P1003,"")),"")</f>
        <v/>
      </c>
    </row>
    <row r="1004" spans="16:17" x14ac:dyDescent="0.15">
      <c r="P1004">
        <v>1003</v>
      </c>
      <c r="Q1004" t="str">
        <f>IFERROR(IF(COUNTIF(個人情報!$BI$5:$BI$401,"登録番号" &amp; リスト!P1004)&gt;=1,"",IF(VLOOKUP(P1004,登録者リスト!$A$1:$D$43729,4,FALSE)=基本情報!$D$6,P1004,"")),"")</f>
        <v/>
      </c>
    </row>
    <row r="1005" spans="16:17" x14ac:dyDescent="0.15">
      <c r="P1005">
        <v>1004</v>
      </c>
      <c r="Q1005" t="str">
        <f>IFERROR(IF(COUNTIF(個人情報!$BI$5:$BI$401,"登録番号" &amp; リスト!P1005)&gt;=1,"",IF(VLOOKUP(P1005,登録者リスト!$A$1:$D$43729,4,FALSE)=基本情報!$D$6,P1005,"")),"")</f>
        <v/>
      </c>
    </row>
    <row r="1006" spans="16:17" x14ac:dyDescent="0.15">
      <c r="P1006">
        <v>1005</v>
      </c>
      <c r="Q1006" t="str">
        <f>IFERROR(IF(COUNTIF(個人情報!$BI$5:$BI$401,"登録番号" &amp; リスト!P1006)&gt;=1,"",IF(VLOOKUP(P1006,登録者リスト!$A$1:$D$43729,4,FALSE)=基本情報!$D$6,P1006,"")),"")</f>
        <v/>
      </c>
    </row>
    <row r="1007" spans="16:17" x14ac:dyDescent="0.15">
      <c r="P1007">
        <v>1006</v>
      </c>
      <c r="Q1007" t="str">
        <f>IFERROR(IF(COUNTIF(個人情報!$BI$5:$BI$401,"登録番号" &amp; リスト!P1007)&gt;=1,"",IF(VLOOKUP(P1007,登録者リスト!$A$1:$D$43729,4,FALSE)=基本情報!$D$6,P1007,"")),"")</f>
        <v/>
      </c>
    </row>
    <row r="1008" spans="16:17" x14ac:dyDescent="0.15">
      <c r="P1008">
        <v>1007</v>
      </c>
      <c r="Q1008" t="str">
        <f>IFERROR(IF(COUNTIF(個人情報!$BI$5:$BI$401,"登録番号" &amp; リスト!P1008)&gt;=1,"",IF(VLOOKUP(P1008,登録者リスト!$A$1:$D$43729,4,FALSE)=基本情報!$D$6,P1008,"")),"")</f>
        <v/>
      </c>
    </row>
    <row r="1009" spans="16:17" x14ac:dyDescent="0.15">
      <c r="P1009">
        <v>1008</v>
      </c>
      <c r="Q1009" t="str">
        <f>IFERROR(IF(COUNTIF(個人情報!$BI$5:$BI$401,"登録番号" &amp; リスト!P1009)&gt;=1,"",IF(VLOOKUP(P1009,登録者リスト!$A$1:$D$43729,4,FALSE)=基本情報!$D$6,P1009,"")),"")</f>
        <v/>
      </c>
    </row>
    <row r="1010" spans="16:17" x14ac:dyDescent="0.15">
      <c r="P1010">
        <v>1009</v>
      </c>
      <c r="Q1010" t="str">
        <f>IFERROR(IF(COUNTIF(個人情報!$BI$5:$BI$401,"登録番号" &amp; リスト!P1010)&gt;=1,"",IF(VLOOKUP(P1010,登録者リスト!$A$1:$D$43729,4,FALSE)=基本情報!$D$6,P1010,"")),"")</f>
        <v/>
      </c>
    </row>
    <row r="1011" spans="16:17" x14ac:dyDescent="0.15">
      <c r="P1011">
        <v>1010</v>
      </c>
      <c r="Q1011" t="str">
        <f>IFERROR(IF(COUNTIF(個人情報!$BI$5:$BI$401,"登録番号" &amp; リスト!P1011)&gt;=1,"",IF(VLOOKUP(P1011,登録者リスト!$A$1:$D$43729,4,FALSE)=基本情報!$D$6,P1011,"")),"")</f>
        <v/>
      </c>
    </row>
    <row r="1012" spans="16:17" x14ac:dyDescent="0.15">
      <c r="P1012">
        <v>1011</v>
      </c>
      <c r="Q1012" t="str">
        <f>IFERROR(IF(COUNTIF(個人情報!$BI$5:$BI$401,"登録番号" &amp; リスト!P1012)&gt;=1,"",IF(VLOOKUP(P1012,登録者リスト!$A$1:$D$43729,4,FALSE)=基本情報!$D$6,P1012,"")),"")</f>
        <v/>
      </c>
    </row>
    <row r="1013" spans="16:17" x14ac:dyDescent="0.15">
      <c r="P1013">
        <v>1012</v>
      </c>
      <c r="Q1013" t="str">
        <f>IFERROR(IF(COUNTIF(個人情報!$BI$5:$BI$401,"登録番号" &amp; リスト!P1013)&gt;=1,"",IF(VLOOKUP(P1013,登録者リスト!$A$1:$D$43729,4,FALSE)=基本情報!$D$6,P1013,"")),"")</f>
        <v/>
      </c>
    </row>
    <row r="1014" spans="16:17" x14ac:dyDescent="0.15">
      <c r="P1014">
        <v>1013</v>
      </c>
      <c r="Q1014" t="str">
        <f>IFERROR(IF(COUNTIF(個人情報!$BI$5:$BI$401,"登録番号" &amp; リスト!P1014)&gt;=1,"",IF(VLOOKUP(P1014,登録者リスト!$A$1:$D$43729,4,FALSE)=基本情報!$D$6,P1014,"")),"")</f>
        <v/>
      </c>
    </row>
    <row r="1015" spans="16:17" x14ac:dyDescent="0.15">
      <c r="P1015">
        <v>1014</v>
      </c>
      <c r="Q1015" t="str">
        <f>IFERROR(IF(COUNTIF(個人情報!$BI$5:$BI$401,"登録番号" &amp; リスト!P1015)&gt;=1,"",IF(VLOOKUP(P1015,登録者リスト!$A$1:$D$43729,4,FALSE)=基本情報!$D$6,P1015,"")),"")</f>
        <v/>
      </c>
    </row>
    <row r="1016" spans="16:17" x14ac:dyDescent="0.15">
      <c r="P1016">
        <v>1015</v>
      </c>
      <c r="Q1016" t="str">
        <f>IFERROR(IF(COUNTIF(個人情報!$BI$5:$BI$401,"登録番号" &amp; リスト!P1016)&gt;=1,"",IF(VLOOKUP(P1016,登録者リスト!$A$1:$D$43729,4,FALSE)=基本情報!$D$6,P1016,"")),"")</f>
        <v/>
      </c>
    </row>
    <row r="1017" spans="16:17" x14ac:dyDescent="0.15">
      <c r="P1017">
        <v>1016</v>
      </c>
      <c r="Q1017" t="str">
        <f>IFERROR(IF(COUNTIF(個人情報!$BI$5:$BI$401,"登録番号" &amp; リスト!P1017)&gt;=1,"",IF(VLOOKUP(P1017,登録者リスト!$A$1:$D$43729,4,FALSE)=基本情報!$D$6,P1017,"")),"")</f>
        <v/>
      </c>
    </row>
    <row r="1018" spans="16:17" x14ac:dyDescent="0.15">
      <c r="P1018">
        <v>1017</v>
      </c>
      <c r="Q1018" t="str">
        <f>IFERROR(IF(COUNTIF(個人情報!$BI$5:$BI$401,"登録番号" &amp; リスト!P1018)&gt;=1,"",IF(VLOOKUP(P1018,登録者リスト!$A$1:$D$43729,4,FALSE)=基本情報!$D$6,P1018,"")),"")</f>
        <v/>
      </c>
    </row>
    <row r="1019" spans="16:17" x14ac:dyDescent="0.15">
      <c r="P1019">
        <v>1018</v>
      </c>
      <c r="Q1019" t="str">
        <f>IFERROR(IF(COUNTIF(個人情報!$BI$5:$BI$401,"登録番号" &amp; リスト!P1019)&gt;=1,"",IF(VLOOKUP(P1019,登録者リスト!$A$1:$D$43729,4,FALSE)=基本情報!$D$6,P1019,"")),"")</f>
        <v/>
      </c>
    </row>
    <row r="1020" spans="16:17" x14ac:dyDescent="0.15">
      <c r="P1020">
        <v>1019</v>
      </c>
      <c r="Q1020" t="str">
        <f>IFERROR(IF(COUNTIF(個人情報!$BI$5:$BI$401,"登録番号" &amp; リスト!P1020)&gt;=1,"",IF(VLOOKUP(P1020,登録者リスト!$A$1:$D$43729,4,FALSE)=基本情報!$D$6,P1020,"")),"")</f>
        <v/>
      </c>
    </row>
    <row r="1021" spans="16:17" x14ac:dyDescent="0.15">
      <c r="P1021">
        <v>1020</v>
      </c>
      <c r="Q1021" t="str">
        <f>IFERROR(IF(COUNTIF(個人情報!$BI$5:$BI$401,"登録番号" &amp; リスト!P1021)&gt;=1,"",IF(VLOOKUP(P1021,登録者リスト!$A$1:$D$43729,4,FALSE)=基本情報!$D$6,P1021,"")),"")</f>
        <v/>
      </c>
    </row>
    <row r="1022" spans="16:17" x14ac:dyDescent="0.15">
      <c r="P1022">
        <v>1021</v>
      </c>
      <c r="Q1022" t="str">
        <f>IFERROR(IF(COUNTIF(個人情報!$BI$5:$BI$401,"登録番号" &amp; リスト!P1022)&gt;=1,"",IF(VLOOKUP(P1022,登録者リスト!$A$1:$D$43729,4,FALSE)=基本情報!$D$6,P1022,"")),"")</f>
        <v/>
      </c>
    </row>
    <row r="1023" spans="16:17" x14ac:dyDescent="0.15">
      <c r="P1023">
        <v>1022</v>
      </c>
      <c r="Q1023" t="str">
        <f>IFERROR(IF(COUNTIF(個人情報!$BI$5:$BI$401,"登録番号" &amp; リスト!P1023)&gt;=1,"",IF(VLOOKUP(P1023,登録者リスト!$A$1:$D$43729,4,FALSE)=基本情報!$D$6,P1023,"")),"")</f>
        <v/>
      </c>
    </row>
    <row r="1024" spans="16:17" x14ac:dyDescent="0.15">
      <c r="P1024">
        <v>1023</v>
      </c>
      <c r="Q1024" t="str">
        <f>IFERROR(IF(COUNTIF(個人情報!$BI$5:$BI$401,"登録番号" &amp; リスト!P1024)&gt;=1,"",IF(VLOOKUP(P1024,登録者リスト!$A$1:$D$43729,4,FALSE)=基本情報!$D$6,P1024,"")),"")</f>
        <v/>
      </c>
    </row>
    <row r="1025" spans="16:17" x14ac:dyDescent="0.15">
      <c r="P1025">
        <v>1024</v>
      </c>
      <c r="Q1025" t="str">
        <f>IFERROR(IF(COUNTIF(個人情報!$BI$5:$BI$401,"登録番号" &amp; リスト!P1025)&gt;=1,"",IF(VLOOKUP(P1025,登録者リスト!$A$1:$D$43729,4,FALSE)=基本情報!$D$6,P1025,"")),"")</f>
        <v/>
      </c>
    </row>
    <row r="1026" spans="16:17" x14ac:dyDescent="0.15">
      <c r="P1026">
        <v>1025</v>
      </c>
      <c r="Q1026" t="str">
        <f>IFERROR(IF(COUNTIF(個人情報!$BI$5:$BI$401,"登録番号" &amp; リスト!P1026)&gt;=1,"",IF(VLOOKUP(P1026,登録者リスト!$A$1:$D$43729,4,FALSE)=基本情報!$D$6,P1026,"")),"")</f>
        <v/>
      </c>
    </row>
    <row r="1027" spans="16:17" x14ac:dyDescent="0.15">
      <c r="P1027">
        <v>1026</v>
      </c>
      <c r="Q1027" t="str">
        <f>IFERROR(IF(COUNTIF(個人情報!$BI$5:$BI$401,"登録番号" &amp; リスト!P1027)&gt;=1,"",IF(VLOOKUP(P1027,登録者リスト!$A$1:$D$43729,4,FALSE)=基本情報!$D$6,P1027,"")),"")</f>
        <v/>
      </c>
    </row>
    <row r="1028" spans="16:17" x14ac:dyDescent="0.15">
      <c r="P1028">
        <v>1027</v>
      </c>
      <c r="Q1028" t="str">
        <f>IFERROR(IF(COUNTIF(個人情報!$BI$5:$BI$401,"登録番号" &amp; リスト!P1028)&gt;=1,"",IF(VLOOKUP(P1028,登録者リスト!$A$1:$D$43729,4,FALSE)=基本情報!$D$6,P1028,"")),"")</f>
        <v/>
      </c>
    </row>
    <row r="1029" spans="16:17" x14ac:dyDescent="0.15">
      <c r="P1029">
        <v>1028</v>
      </c>
      <c r="Q1029" t="str">
        <f>IFERROR(IF(COUNTIF(個人情報!$BI$5:$BI$401,"登録番号" &amp; リスト!P1029)&gt;=1,"",IF(VLOOKUP(P1029,登録者リスト!$A$1:$D$43729,4,FALSE)=基本情報!$D$6,P1029,"")),"")</f>
        <v/>
      </c>
    </row>
    <row r="1030" spans="16:17" x14ac:dyDescent="0.15">
      <c r="P1030">
        <v>1029</v>
      </c>
      <c r="Q1030" t="str">
        <f>IFERROR(IF(COUNTIF(個人情報!$BI$5:$BI$401,"登録番号" &amp; リスト!P1030)&gt;=1,"",IF(VLOOKUP(P1030,登録者リスト!$A$1:$D$43729,4,FALSE)=基本情報!$D$6,P1030,"")),"")</f>
        <v/>
      </c>
    </row>
    <row r="1031" spans="16:17" x14ac:dyDescent="0.15">
      <c r="P1031">
        <v>1030</v>
      </c>
      <c r="Q1031" t="str">
        <f>IFERROR(IF(COUNTIF(個人情報!$BI$5:$BI$401,"登録番号" &amp; リスト!P1031)&gt;=1,"",IF(VLOOKUP(P1031,登録者リスト!$A$1:$D$43729,4,FALSE)=基本情報!$D$6,P1031,"")),"")</f>
        <v/>
      </c>
    </row>
    <row r="1032" spans="16:17" x14ac:dyDescent="0.15">
      <c r="P1032">
        <v>1031</v>
      </c>
      <c r="Q1032" t="str">
        <f>IFERROR(IF(COUNTIF(個人情報!$BI$5:$BI$401,"登録番号" &amp; リスト!P1032)&gt;=1,"",IF(VLOOKUP(P1032,登録者リスト!$A$1:$D$43729,4,FALSE)=基本情報!$D$6,P1032,"")),"")</f>
        <v/>
      </c>
    </row>
    <row r="1033" spans="16:17" x14ac:dyDescent="0.15">
      <c r="P1033">
        <v>1032</v>
      </c>
      <c r="Q1033" t="str">
        <f>IFERROR(IF(COUNTIF(個人情報!$BI$5:$BI$401,"登録番号" &amp; リスト!P1033)&gt;=1,"",IF(VLOOKUP(P1033,登録者リスト!$A$1:$D$43729,4,FALSE)=基本情報!$D$6,P1033,"")),"")</f>
        <v/>
      </c>
    </row>
    <row r="1034" spans="16:17" x14ac:dyDescent="0.15">
      <c r="P1034">
        <v>1033</v>
      </c>
      <c r="Q1034" t="str">
        <f>IFERROR(IF(COUNTIF(個人情報!$BI$5:$BI$401,"登録番号" &amp; リスト!P1034)&gt;=1,"",IF(VLOOKUP(P1034,登録者リスト!$A$1:$D$43729,4,FALSE)=基本情報!$D$6,P1034,"")),"")</f>
        <v/>
      </c>
    </row>
    <row r="1035" spans="16:17" x14ac:dyDescent="0.15">
      <c r="P1035">
        <v>1034</v>
      </c>
      <c r="Q1035" t="str">
        <f>IFERROR(IF(COUNTIF(個人情報!$BI$5:$BI$401,"登録番号" &amp; リスト!P1035)&gt;=1,"",IF(VLOOKUP(P1035,登録者リスト!$A$1:$D$43729,4,FALSE)=基本情報!$D$6,P1035,"")),"")</f>
        <v/>
      </c>
    </row>
    <row r="1036" spans="16:17" x14ac:dyDescent="0.15">
      <c r="P1036">
        <v>1035</v>
      </c>
      <c r="Q1036" t="str">
        <f>IFERROR(IF(COUNTIF(個人情報!$BI$5:$BI$401,"登録番号" &amp; リスト!P1036)&gt;=1,"",IF(VLOOKUP(P1036,登録者リスト!$A$1:$D$43729,4,FALSE)=基本情報!$D$6,P1036,"")),"")</f>
        <v/>
      </c>
    </row>
    <row r="1037" spans="16:17" x14ac:dyDescent="0.15">
      <c r="P1037">
        <v>1036</v>
      </c>
      <c r="Q1037" t="str">
        <f>IFERROR(IF(COUNTIF(個人情報!$BI$5:$BI$401,"登録番号" &amp; リスト!P1037)&gt;=1,"",IF(VLOOKUP(P1037,登録者リスト!$A$1:$D$43729,4,FALSE)=基本情報!$D$6,P1037,"")),"")</f>
        <v/>
      </c>
    </row>
    <row r="1038" spans="16:17" x14ac:dyDescent="0.15">
      <c r="P1038">
        <v>1037</v>
      </c>
      <c r="Q1038" t="str">
        <f>IFERROR(IF(COUNTIF(個人情報!$BI$5:$BI$401,"登録番号" &amp; リスト!P1038)&gt;=1,"",IF(VLOOKUP(P1038,登録者リスト!$A$1:$D$43729,4,FALSE)=基本情報!$D$6,P1038,"")),"")</f>
        <v/>
      </c>
    </row>
    <row r="1039" spans="16:17" x14ac:dyDescent="0.15">
      <c r="P1039">
        <v>1038</v>
      </c>
      <c r="Q1039" t="str">
        <f>IFERROR(IF(COUNTIF(個人情報!$BI$5:$BI$401,"登録番号" &amp; リスト!P1039)&gt;=1,"",IF(VLOOKUP(P1039,登録者リスト!$A$1:$D$43729,4,FALSE)=基本情報!$D$6,P1039,"")),"")</f>
        <v/>
      </c>
    </row>
    <row r="1040" spans="16:17" x14ac:dyDescent="0.15">
      <c r="P1040">
        <v>1039</v>
      </c>
      <c r="Q1040" t="str">
        <f>IFERROR(IF(COUNTIF(個人情報!$BI$5:$BI$401,"登録番号" &amp; リスト!P1040)&gt;=1,"",IF(VLOOKUP(P1040,登録者リスト!$A$1:$D$43729,4,FALSE)=基本情報!$D$6,P1040,"")),"")</f>
        <v/>
      </c>
    </row>
    <row r="1041" spans="16:17" x14ac:dyDescent="0.15">
      <c r="P1041">
        <v>1040</v>
      </c>
      <c r="Q1041" t="str">
        <f>IFERROR(IF(COUNTIF(個人情報!$BI$5:$BI$401,"登録番号" &amp; リスト!P1041)&gt;=1,"",IF(VLOOKUP(P1041,登録者リスト!$A$1:$D$43729,4,FALSE)=基本情報!$D$6,P1041,"")),"")</f>
        <v/>
      </c>
    </row>
    <row r="1042" spans="16:17" x14ac:dyDescent="0.15">
      <c r="P1042">
        <v>1041</v>
      </c>
      <c r="Q1042" t="str">
        <f>IFERROR(IF(COUNTIF(個人情報!$BI$5:$BI$401,"登録番号" &amp; リスト!P1042)&gt;=1,"",IF(VLOOKUP(P1042,登録者リスト!$A$1:$D$43729,4,FALSE)=基本情報!$D$6,P1042,"")),"")</f>
        <v/>
      </c>
    </row>
    <row r="1043" spans="16:17" x14ac:dyDescent="0.15">
      <c r="P1043">
        <v>1042</v>
      </c>
      <c r="Q1043" t="str">
        <f>IFERROR(IF(COUNTIF(個人情報!$BI$5:$BI$401,"登録番号" &amp; リスト!P1043)&gt;=1,"",IF(VLOOKUP(P1043,登録者リスト!$A$1:$D$43729,4,FALSE)=基本情報!$D$6,P1043,"")),"")</f>
        <v/>
      </c>
    </row>
    <row r="1044" spans="16:17" x14ac:dyDescent="0.15">
      <c r="P1044">
        <v>1043</v>
      </c>
      <c r="Q1044" t="str">
        <f>IFERROR(IF(COUNTIF(個人情報!$BI$5:$BI$401,"登録番号" &amp; リスト!P1044)&gt;=1,"",IF(VLOOKUP(P1044,登録者リスト!$A$1:$D$43729,4,FALSE)=基本情報!$D$6,P1044,"")),"")</f>
        <v/>
      </c>
    </row>
    <row r="1045" spans="16:17" x14ac:dyDescent="0.15">
      <c r="P1045">
        <v>1044</v>
      </c>
      <c r="Q1045" t="str">
        <f>IFERROR(IF(COUNTIF(個人情報!$BI$5:$BI$401,"登録番号" &amp; リスト!P1045)&gt;=1,"",IF(VLOOKUP(P1045,登録者リスト!$A$1:$D$43729,4,FALSE)=基本情報!$D$6,P1045,"")),"")</f>
        <v/>
      </c>
    </row>
    <row r="1046" spans="16:17" x14ac:dyDescent="0.15">
      <c r="P1046">
        <v>1045</v>
      </c>
      <c r="Q1046" t="str">
        <f>IFERROR(IF(COUNTIF(個人情報!$BI$5:$BI$401,"登録番号" &amp; リスト!P1046)&gt;=1,"",IF(VLOOKUP(P1046,登録者リスト!$A$1:$D$43729,4,FALSE)=基本情報!$D$6,P1046,"")),"")</f>
        <v/>
      </c>
    </row>
    <row r="1047" spans="16:17" x14ac:dyDescent="0.15">
      <c r="P1047">
        <v>1046</v>
      </c>
      <c r="Q1047" t="str">
        <f>IFERROR(IF(COUNTIF(個人情報!$BI$5:$BI$401,"登録番号" &amp; リスト!P1047)&gt;=1,"",IF(VLOOKUP(P1047,登録者リスト!$A$1:$D$43729,4,FALSE)=基本情報!$D$6,P1047,"")),"")</f>
        <v/>
      </c>
    </row>
    <row r="1048" spans="16:17" x14ac:dyDescent="0.15">
      <c r="P1048">
        <v>1047</v>
      </c>
      <c r="Q1048" t="str">
        <f>IFERROR(IF(COUNTIF(個人情報!$BI$5:$BI$401,"登録番号" &amp; リスト!P1048)&gt;=1,"",IF(VLOOKUP(P1048,登録者リスト!$A$1:$D$43729,4,FALSE)=基本情報!$D$6,P1048,"")),"")</f>
        <v/>
      </c>
    </row>
    <row r="1049" spans="16:17" x14ac:dyDescent="0.15">
      <c r="P1049">
        <v>1048</v>
      </c>
      <c r="Q1049" t="str">
        <f>IFERROR(IF(COUNTIF(個人情報!$BI$5:$BI$401,"登録番号" &amp; リスト!P1049)&gt;=1,"",IF(VLOOKUP(P1049,登録者リスト!$A$1:$D$43729,4,FALSE)=基本情報!$D$6,P1049,"")),"")</f>
        <v/>
      </c>
    </row>
    <row r="1050" spans="16:17" x14ac:dyDescent="0.15">
      <c r="P1050">
        <v>1049</v>
      </c>
      <c r="Q1050" t="str">
        <f>IFERROR(IF(COUNTIF(個人情報!$BI$5:$BI$401,"登録番号" &amp; リスト!P1050)&gt;=1,"",IF(VLOOKUP(P1050,登録者リスト!$A$1:$D$43729,4,FALSE)=基本情報!$D$6,P1050,"")),"")</f>
        <v/>
      </c>
    </row>
    <row r="1051" spans="16:17" x14ac:dyDescent="0.15">
      <c r="P1051">
        <v>1050</v>
      </c>
      <c r="Q1051" t="str">
        <f>IFERROR(IF(COUNTIF(個人情報!$BI$5:$BI$401,"登録番号" &amp; リスト!P1051)&gt;=1,"",IF(VLOOKUP(P1051,登録者リスト!$A$1:$D$43729,4,FALSE)=基本情報!$D$6,P1051,"")),"")</f>
        <v/>
      </c>
    </row>
    <row r="1052" spans="16:17" x14ac:dyDescent="0.15">
      <c r="P1052">
        <v>1051</v>
      </c>
      <c r="Q1052" t="str">
        <f>IFERROR(IF(COUNTIF(個人情報!$BI$5:$BI$401,"登録番号" &amp; リスト!P1052)&gt;=1,"",IF(VLOOKUP(P1052,登録者リスト!$A$1:$D$43729,4,FALSE)=基本情報!$D$6,P1052,"")),"")</f>
        <v/>
      </c>
    </row>
    <row r="1053" spans="16:17" x14ac:dyDescent="0.15">
      <c r="P1053">
        <v>1052</v>
      </c>
      <c r="Q1053" t="str">
        <f>IFERROR(IF(COUNTIF(個人情報!$BI$5:$BI$401,"登録番号" &amp; リスト!P1053)&gt;=1,"",IF(VLOOKUP(P1053,登録者リスト!$A$1:$D$43729,4,FALSE)=基本情報!$D$6,P1053,"")),"")</f>
        <v/>
      </c>
    </row>
    <row r="1054" spans="16:17" x14ac:dyDescent="0.15">
      <c r="P1054">
        <v>1053</v>
      </c>
      <c r="Q1054" t="str">
        <f>IFERROR(IF(COUNTIF(個人情報!$BI$5:$BI$401,"登録番号" &amp; リスト!P1054)&gt;=1,"",IF(VLOOKUP(P1054,登録者リスト!$A$1:$D$43729,4,FALSE)=基本情報!$D$6,P1054,"")),"")</f>
        <v/>
      </c>
    </row>
    <row r="1055" spans="16:17" x14ac:dyDescent="0.15">
      <c r="P1055">
        <v>1054</v>
      </c>
      <c r="Q1055" t="str">
        <f>IFERROR(IF(COUNTIF(個人情報!$BI$5:$BI$401,"登録番号" &amp; リスト!P1055)&gt;=1,"",IF(VLOOKUP(P1055,登録者リスト!$A$1:$D$43729,4,FALSE)=基本情報!$D$6,P1055,"")),"")</f>
        <v/>
      </c>
    </row>
    <row r="1056" spans="16:17" x14ac:dyDescent="0.15">
      <c r="P1056">
        <v>1055</v>
      </c>
      <c r="Q1056" t="str">
        <f>IFERROR(IF(COUNTIF(個人情報!$BI$5:$BI$401,"登録番号" &amp; リスト!P1056)&gt;=1,"",IF(VLOOKUP(P1056,登録者リスト!$A$1:$D$43729,4,FALSE)=基本情報!$D$6,P1056,"")),"")</f>
        <v/>
      </c>
    </row>
    <row r="1057" spans="16:17" x14ac:dyDescent="0.15">
      <c r="P1057">
        <v>1056</v>
      </c>
      <c r="Q1057" t="str">
        <f>IFERROR(IF(COUNTIF(個人情報!$BI$5:$BI$401,"登録番号" &amp; リスト!P1057)&gt;=1,"",IF(VLOOKUP(P1057,登録者リスト!$A$1:$D$43729,4,FALSE)=基本情報!$D$6,P1057,"")),"")</f>
        <v/>
      </c>
    </row>
    <row r="1058" spans="16:17" x14ac:dyDescent="0.15">
      <c r="P1058">
        <v>1057</v>
      </c>
      <c r="Q1058" t="str">
        <f>IFERROR(IF(COUNTIF(個人情報!$BI$5:$BI$401,"登録番号" &amp; リスト!P1058)&gt;=1,"",IF(VLOOKUP(P1058,登録者リスト!$A$1:$D$43729,4,FALSE)=基本情報!$D$6,P1058,"")),"")</f>
        <v/>
      </c>
    </row>
    <row r="1059" spans="16:17" x14ac:dyDescent="0.15">
      <c r="P1059">
        <v>1058</v>
      </c>
      <c r="Q1059" t="str">
        <f>IFERROR(IF(COUNTIF(個人情報!$BI$5:$BI$401,"登録番号" &amp; リスト!P1059)&gt;=1,"",IF(VLOOKUP(P1059,登録者リスト!$A$1:$D$43729,4,FALSE)=基本情報!$D$6,P1059,"")),"")</f>
        <v/>
      </c>
    </row>
    <row r="1060" spans="16:17" x14ac:dyDescent="0.15">
      <c r="P1060">
        <v>1059</v>
      </c>
      <c r="Q1060" t="str">
        <f>IFERROR(IF(COUNTIF(個人情報!$BI$5:$BI$401,"登録番号" &amp; リスト!P1060)&gt;=1,"",IF(VLOOKUP(P1060,登録者リスト!$A$1:$D$43729,4,FALSE)=基本情報!$D$6,P1060,"")),"")</f>
        <v/>
      </c>
    </row>
    <row r="1061" spans="16:17" x14ac:dyDescent="0.15">
      <c r="P1061">
        <v>1060</v>
      </c>
      <c r="Q1061" t="str">
        <f>IFERROR(IF(COUNTIF(個人情報!$BI$5:$BI$401,"登録番号" &amp; リスト!P1061)&gt;=1,"",IF(VLOOKUP(P1061,登録者リスト!$A$1:$D$43729,4,FALSE)=基本情報!$D$6,P1061,"")),"")</f>
        <v/>
      </c>
    </row>
    <row r="1062" spans="16:17" x14ac:dyDescent="0.15">
      <c r="P1062">
        <v>1061</v>
      </c>
      <c r="Q1062" t="str">
        <f>IFERROR(IF(COUNTIF(個人情報!$BI$5:$BI$401,"登録番号" &amp; リスト!P1062)&gt;=1,"",IF(VLOOKUP(P1062,登録者リスト!$A$1:$D$43729,4,FALSE)=基本情報!$D$6,P1062,"")),"")</f>
        <v/>
      </c>
    </row>
    <row r="1063" spans="16:17" x14ac:dyDescent="0.15">
      <c r="P1063">
        <v>1062</v>
      </c>
      <c r="Q1063" t="str">
        <f>IFERROR(IF(COUNTIF(個人情報!$BI$5:$BI$401,"登録番号" &amp; リスト!P1063)&gt;=1,"",IF(VLOOKUP(P1063,登録者リスト!$A$1:$D$43729,4,FALSE)=基本情報!$D$6,P1063,"")),"")</f>
        <v/>
      </c>
    </row>
    <row r="1064" spans="16:17" x14ac:dyDescent="0.15">
      <c r="P1064">
        <v>1063</v>
      </c>
      <c r="Q1064" t="str">
        <f>IFERROR(IF(COUNTIF(個人情報!$BI$5:$BI$401,"登録番号" &amp; リスト!P1064)&gt;=1,"",IF(VLOOKUP(P1064,登録者リスト!$A$1:$D$43729,4,FALSE)=基本情報!$D$6,P1064,"")),"")</f>
        <v/>
      </c>
    </row>
    <row r="1065" spans="16:17" x14ac:dyDescent="0.15">
      <c r="P1065">
        <v>1064</v>
      </c>
      <c r="Q1065" t="str">
        <f>IFERROR(IF(COUNTIF(個人情報!$BI$5:$BI$401,"登録番号" &amp; リスト!P1065)&gt;=1,"",IF(VLOOKUP(P1065,登録者リスト!$A$1:$D$43729,4,FALSE)=基本情報!$D$6,P1065,"")),"")</f>
        <v/>
      </c>
    </row>
    <row r="1066" spans="16:17" x14ac:dyDescent="0.15">
      <c r="P1066">
        <v>1065</v>
      </c>
      <c r="Q1066" t="str">
        <f>IFERROR(IF(COUNTIF(個人情報!$BI$5:$BI$401,"登録番号" &amp; リスト!P1066)&gt;=1,"",IF(VLOOKUP(P1066,登録者リスト!$A$1:$D$43729,4,FALSE)=基本情報!$D$6,P1066,"")),"")</f>
        <v/>
      </c>
    </row>
    <row r="1067" spans="16:17" x14ac:dyDescent="0.15">
      <c r="P1067">
        <v>1066</v>
      </c>
      <c r="Q1067" t="str">
        <f>IFERROR(IF(COUNTIF(個人情報!$BI$5:$BI$401,"登録番号" &amp; リスト!P1067)&gt;=1,"",IF(VLOOKUP(P1067,登録者リスト!$A$1:$D$43729,4,FALSE)=基本情報!$D$6,P1067,"")),"")</f>
        <v/>
      </c>
    </row>
    <row r="1068" spans="16:17" x14ac:dyDescent="0.15">
      <c r="P1068">
        <v>1067</v>
      </c>
      <c r="Q1068" t="str">
        <f>IFERROR(IF(COUNTIF(個人情報!$BI$5:$BI$401,"登録番号" &amp; リスト!P1068)&gt;=1,"",IF(VLOOKUP(P1068,登録者リスト!$A$1:$D$43729,4,FALSE)=基本情報!$D$6,P1068,"")),"")</f>
        <v/>
      </c>
    </row>
    <row r="1069" spans="16:17" x14ac:dyDescent="0.15">
      <c r="P1069">
        <v>1068</v>
      </c>
      <c r="Q1069" t="str">
        <f>IFERROR(IF(COUNTIF(個人情報!$BI$5:$BI$401,"登録番号" &amp; リスト!P1069)&gt;=1,"",IF(VLOOKUP(P1069,登録者リスト!$A$1:$D$43729,4,FALSE)=基本情報!$D$6,P1069,"")),"")</f>
        <v/>
      </c>
    </row>
    <row r="1070" spans="16:17" x14ac:dyDescent="0.15">
      <c r="P1070">
        <v>1069</v>
      </c>
      <c r="Q1070" t="str">
        <f>IFERROR(IF(COUNTIF(個人情報!$BI$5:$BI$401,"登録番号" &amp; リスト!P1070)&gt;=1,"",IF(VLOOKUP(P1070,登録者リスト!$A$1:$D$43729,4,FALSE)=基本情報!$D$6,P1070,"")),"")</f>
        <v/>
      </c>
    </row>
    <row r="1071" spans="16:17" x14ac:dyDescent="0.15">
      <c r="P1071">
        <v>1070</v>
      </c>
      <c r="Q1071" t="str">
        <f>IFERROR(IF(COUNTIF(個人情報!$BI$5:$BI$401,"登録番号" &amp; リスト!P1071)&gt;=1,"",IF(VLOOKUP(P1071,登録者リスト!$A$1:$D$43729,4,FALSE)=基本情報!$D$6,P1071,"")),"")</f>
        <v/>
      </c>
    </row>
    <row r="1072" spans="16:17" x14ac:dyDescent="0.15">
      <c r="P1072">
        <v>1071</v>
      </c>
      <c r="Q1072" t="str">
        <f>IFERROR(IF(COUNTIF(個人情報!$BI$5:$BI$401,"登録番号" &amp; リスト!P1072)&gt;=1,"",IF(VLOOKUP(P1072,登録者リスト!$A$1:$D$43729,4,FALSE)=基本情報!$D$6,P1072,"")),"")</f>
        <v/>
      </c>
    </row>
    <row r="1073" spans="16:17" x14ac:dyDescent="0.15">
      <c r="P1073">
        <v>1072</v>
      </c>
      <c r="Q1073" t="str">
        <f>IFERROR(IF(COUNTIF(個人情報!$BI$5:$BI$401,"登録番号" &amp; リスト!P1073)&gt;=1,"",IF(VLOOKUP(P1073,登録者リスト!$A$1:$D$43729,4,FALSE)=基本情報!$D$6,P1073,"")),"")</f>
        <v/>
      </c>
    </row>
    <row r="1074" spans="16:17" x14ac:dyDescent="0.15">
      <c r="P1074">
        <v>1073</v>
      </c>
      <c r="Q1074" t="str">
        <f>IFERROR(IF(COUNTIF(個人情報!$BI$5:$BI$401,"登録番号" &amp; リスト!P1074)&gt;=1,"",IF(VLOOKUP(P1074,登録者リスト!$A$1:$D$43729,4,FALSE)=基本情報!$D$6,P1074,"")),"")</f>
        <v/>
      </c>
    </row>
    <row r="1075" spans="16:17" x14ac:dyDescent="0.15">
      <c r="P1075">
        <v>1074</v>
      </c>
      <c r="Q1075" t="str">
        <f>IFERROR(IF(COUNTIF(個人情報!$BI$5:$BI$401,"登録番号" &amp; リスト!P1075)&gt;=1,"",IF(VLOOKUP(P1075,登録者リスト!$A$1:$D$43729,4,FALSE)=基本情報!$D$6,P1075,"")),"")</f>
        <v/>
      </c>
    </row>
    <row r="1076" spans="16:17" x14ac:dyDescent="0.15">
      <c r="P1076">
        <v>1075</v>
      </c>
      <c r="Q1076" t="str">
        <f>IFERROR(IF(COUNTIF(個人情報!$BI$5:$BI$401,"登録番号" &amp; リスト!P1076)&gt;=1,"",IF(VLOOKUP(P1076,登録者リスト!$A$1:$D$43729,4,FALSE)=基本情報!$D$6,P1076,"")),"")</f>
        <v/>
      </c>
    </row>
    <row r="1077" spans="16:17" x14ac:dyDescent="0.15">
      <c r="P1077">
        <v>1076</v>
      </c>
      <c r="Q1077" t="str">
        <f>IFERROR(IF(COUNTIF(個人情報!$BI$5:$BI$401,"登録番号" &amp; リスト!P1077)&gt;=1,"",IF(VLOOKUP(P1077,登録者リスト!$A$1:$D$43729,4,FALSE)=基本情報!$D$6,P1077,"")),"")</f>
        <v/>
      </c>
    </row>
    <row r="1078" spans="16:17" x14ac:dyDescent="0.15">
      <c r="P1078">
        <v>1077</v>
      </c>
      <c r="Q1078" t="str">
        <f>IFERROR(IF(COUNTIF(個人情報!$BI$5:$BI$401,"登録番号" &amp; リスト!P1078)&gt;=1,"",IF(VLOOKUP(P1078,登録者リスト!$A$1:$D$43729,4,FALSE)=基本情報!$D$6,P1078,"")),"")</f>
        <v/>
      </c>
    </row>
    <row r="1079" spans="16:17" x14ac:dyDescent="0.15">
      <c r="P1079">
        <v>1078</v>
      </c>
      <c r="Q1079" t="str">
        <f>IFERROR(IF(COUNTIF(個人情報!$BI$5:$BI$401,"登録番号" &amp; リスト!P1079)&gt;=1,"",IF(VLOOKUP(P1079,登録者リスト!$A$1:$D$43729,4,FALSE)=基本情報!$D$6,P1079,"")),"")</f>
        <v/>
      </c>
    </row>
    <row r="1080" spans="16:17" x14ac:dyDescent="0.15">
      <c r="P1080">
        <v>1079</v>
      </c>
      <c r="Q1080" t="str">
        <f>IFERROR(IF(COUNTIF(個人情報!$BI$5:$BI$401,"登録番号" &amp; リスト!P1080)&gt;=1,"",IF(VLOOKUP(P1080,登録者リスト!$A$1:$D$43729,4,FALSE)=基本情報!$D$6,P1080,"")),"")</f>
        <v/>
      </c>
    </row>
    <row r="1081" spans="16:17" x14ac:dyDescent="0.15">
      <c r="P1081">
        <v>1080</v>
      </c>
      <c r="Q1081" t="str">
        <f>IFERROR(IF(COUNTIF(個人情報!$BI$5:$BI$401,"登録番号" &amp; リスト!P1081)&gt;=1,"",IF(VLOOKUP(P1081,登録者リスト!$A$1:$D$43729,4,FALSE)=基本情報!$D$6,P1081,"")),"")</f>
        <v/>
      </c>
    </row>
    <row r="1082" spans="16:17" x14ac:dyDescent="0.15">
      <c r="P1082">
        <v>1081</v>
      </c>
      <c r="Q1082" t="str">
        <f>IFERROR(IF(COUNTIF(個人情報!$BI$5:$BI$401,"登録番号" &amp; リスト!P1082)&gt;=1,"",IF(VLOOKUP(P1082,登録者リスト!$A$1:$D$43729,4,FALSE)=基本情報!$D$6,P1082,"")),"")</f>
        <v/>
      </c>
    </row>
    <row r="1083" spans="16:17" x14ac:dyDescent="0.15">
      <c r="P1083">
        <v>1082</v>
      </c>
      <c r="Q1083" t="str">
        <f>IFERROR(IF(COUNTIF(個人情報!$BI$5:$BI$401,"登録番号" &amp; リスト!P1083)&gt;=1,"",IF(VLOOKUP(P1083,登録者リスト!$A$1:$D$43729,4,FALSE)=基本情報!$D$6,P1083,"")),"")</f>
        <v/>
      </c>
    </row>
    <row r="1084" spans="16:17" x14ac:dyDescent="0.15">
      <c r="P1084">
        <v>1083</v>
      </c>
      <c r="Q1084" t="str">
        <f>IFERROR(IF(COUNTIF(個人情報!$BI$5:$BI$401,"登録番号" &amp; リスト!P1084)&gt;=1,"",IF(VLOOKUP(P1084,登録者リスト!$A$1:$D$43729,4,FALSE)=基本情報!$D$6,P1084,"")),"")</f>
        <v/>
      </c>
    </row>
    <row r="1085" spans="16:17" x14ac:dyDescent="0.15">
      <c r="P1085">
        <v>1084</v>
      </c>
      <c r="Q1085" t="str">
        <f>IFERROR(IF(COUNTIF(個人情報!$BI$5:$BI$401,"登録番号" &amp; リスト!P1085)&gt;=1,"",IF(VLOOKUP(P1085,登録者リスト!$A$1:$D$43729,4,FALSE)=基本情報!$D$6,P1085,"")),"")</f>
        <v/>
      </c>
    </row>
    <row r="1086" spans="16:17" x14ac:dyDescent="0.15">
      <c r="P1086">
        <v>1085</v>
      </c>
      <c r="Q1086" t="str">
        <f>IFERROR(IF(COUNTIF(個人情報!$BI$5:$BI$401,"登録番号" &amp; リスト!P1086)&gt;=1,"",IF(VLOOKUP(P1086,登録者リスト!$A$1:$D$43729,4,FALSE)=基本情報!$D$6,P1086,"")),"")</f>
        <v/>
      </c>
    </row>
    <row r="1087" spans="16:17" x14ac:dyDescent="0.15">
      <c r="P1087">
        <v>1086</v>
      </c>
      <c r="Q1087" t="str">
        <f>IFERROR(IF(COUNTIF(個人情報!$BI$5:$BI$401,"登録番号" &amp; リスト!P1087)&gt;=1,"",IF(VLOOKUP(P1087,登録者リスト!$A$1:$D$43729,4,FALSE)=基本情報!$D$6,P1087,"")),"")</f>
        <v/>
      </c>
    </row>
    <row r="1088" spans="16:17" x14ac:dyDescent="0.15">
      <c r="P1088">
        <v>1087</v>
      </c>
      <c r="Q1088" t="str">
        <f>IFERROR(IF(COUNTIF(個人情報!$BI$5:$BI$401,"登録番号" &amp; リスト!P1088)&gt;=1,"",IF(VLOOKUP(P1088,登録者リスト!$A$1:$D$43729,4,FALSE)=基本情報!$D$6,P1088,"")),"")</f>
        <v/>
      </c>
    </row>
    <row r="1089" spans="16:17" x14ac:dyDescent="0.15">
      <c r="P1089">
        <v>1088</v>
      </c>
      <c r="Q1089" t="str">
        <f>IFERROR(IF(COUNTIF(個人情報!$BI$5:$BI$401,"登録番号" &amp; リスト!P1089)&gt;=1,"",IF(VLOOKUP(P1089,登録者リスト!$A$1:$D$43729,4,FALSE)=基本情報!$D$6,P1089,"")),"")</f>
        <v/>
      </c>
    </row>
    <row r="1090" spans="16:17" x14ac:dyDescent="0.15">
      <c r="P1090">
        <v>1089</v>
      </c>
      <c r="Q1090" t="str">
        <f>IFERROR(IF(COUNTIF(個人情報!$BI$5:$BI$401,"登録番号" &amp; リスト!P1090)&gt;=1,"",IF(VLOOKUP(P1090,登録者リスト!$A$1:$D$43729,4,FALSE)=基本情報!$D$6,P1090,"")),"")</f>
        <v/>
      </c>
    </row>
    <row r="1091" spans="16:17" x14ac:dyDescent="0.15">
      <c r="P1091">
        <v>1090</v>
      </c>
      <c r="Q1091" t="str">
        <f>IFERROR(IF(COUNTIF(個人情報!$BI$5:$BI$401,"登録番号" &amp; リスト!P1091)&gt;=1,"",IF(VLOOKUP(P1091,登録者リスト!$A$1:$D$43729,4,FALSE)=基本情報!$D$6,P1091,"")),"")</f>
        <v/>
      </c>
    </row>
    <row r="1092" spans="16:17" x14ac:dyDescent="0.15">
      <c r="P1092">
        <v>1091</v>
      </c>
      <c r="Q1092" t="str">
        <f>IFERROR(IF(COUNTIF(個人情報!$BI$5:$BI$401,"登録番号" &amp; リスト!P1092)&gt;=1,"",IF(VLOOKUP(P1092,登録者リスト!$A$1:$D$43729,4,FALSE)=基本情報!$D$6,P1092,"")),"")</f>
        <v/>
      </c>
    </row>
    <row r="1093" spans="16:17" x14ac:dyDescent="0.15">
      <c r="P1093">
        <v>1092</v>
      </c>
      <c r="Q1093" t="str">
        <f>IFERROR(IF(COUNTIF(個人情報!$BI$5:$BI$401,"登録番号" &amp; リスト!P1093)&gt;=1,"",IF(VLOOKUP(P1093,登録者リスト!$A$1:$D$43729,4,FALSE)=基本情報!$D$6,P1093,"")),"")</f>
        <v/>
      </c>
    </row>
    <row r="1094" spans="16:17" x14ac:dyDescent="0.15">
      <c r="P1094">
        <v>1093</v>
      </c>
      <c r="Q1094" t="str">
        <f>IFERROR(IF(COUNTIF(個人情報!$BI$5:$BI$401,"登録番号" &amp; リスト!P1094)&gt;=1,"",IF(VLOOKUP(P1094,登録者リスト!$A$1:$D$43729,4,FALSE)=基本情報!$D$6,P1094,"")),"")</f>
        <v/>
      </c>
    </row>
    <row r="1095" spans="16:17" x14ac:dyDescent="0.15">
      <c r="P1095">
        <v>1094</v>
      </c>
      <c r="Q1095" t="str">
        <f>IFERROR(IF(COUNTIF(個人情報!$BI$5:$BI$401,"登録番号" &amp; リスト!P1095)&gt;=1,"",IF(VLOOKUP(P1095,登録者リスト!$A$1:$D$43729,4,FALSE)=基本情報!$D$6,P1095,"")),"")</f>
        <v/>
      </c>
    </row>
    <row r="1096" spans="16:17" x14ac:dyDescent="0.15">
      <c r="P1096">
        <v>1095</v>
      </c>
      <c r="Q1096" t="str">
        <f>IFERROR(IF(COUNTIF(個人情報!$BI$5:$BI$401,"登録番号" &amp; リスト!P1096)&gt;=1,"",IF(VLOOKUP(P1096,登録者リスト!$A$1:$D$43729,4,FALSE)=基本情報!$D$6,P1096,"")),"")</f>
        <v/>
      </c>
    </row>
    <row r="1097" spans="16:17" x14ac:dyDescent="0.15">
      <c r="P1097">
        <v>1096</v>
      </c>
      <c r="Q1097" t="str">
        <f>IFERROR(IF(COUNTIF(個人情報!$BI$5:$BI$401,"登録番号" &amp; リスト!P1097)&gt;=1,"",IF(VLOOKUP(P1097,登録者リスト!$A$1:$D$43729,4,FALSE)=基本情報!$D$6,P1097,"")),"")</f>
        <v/>
      </c>
    </row>
    <row r="1098" spans="16:17" x14ac:dyDescent="0.15">
      <c r="P1098">
        <v>1097</v>
      </c>
      <c r="Q1098" t="str">
        <f>IFERROR(IF(COUNTIF(個人情報!$BI$5:$BI$401,"登録番号" &amp; リスト!P1098)&gt;=1,"",IF(VLOOKUP(P1098,登録者リスト!$A$1:$D$43729,4,FALSE)=基本情報!$D$6,P1098,"")),"")</f>
        <v/>
      </c>
    </row>
    <row r="1099" spans="16:17" x14ac:dyDescent="0.15">
      <c r="P1099">
        <v>1098</v>
      </c>
      <c r="Q1099" t="str">
        <f>IFERROR(IF(COUNTIF(個人情報!$BI$5:$BI$401,"登録番号" &amp; リスト!P1099)&gt;=1,"",IF(VLOOKUP(P1099,登録者リスト!$A$1:$D$43729,4,FALSE)=基本情報!$D$6,P1099,"")),"")</f>
        <v/>
      </c>
    </row>
    <row r="1100" spans="16:17" x14ac:dyDescent="0.15">
      <c r="P1100">
        <v>1099</v>
      </c>
      <c r="Q1100" t="str">
        <f>IFERROR(IF(COUNTIF(個人情報!$BI$5:$BI$401,"登録番号" &amp; リスト!P1100)&gt;=1,"",IF(VLOOKUP(P1100,登録者リスト!$A$1:$D$43729,4,FALSE)=基本情報!$D$6,P1100,"")),"")</f>
        <v/>
      </c>
    </row>
    <row r="1101" spans="16:17" x14ac:dyDescent="0.15">
      <c r="P1101">
        <v>1100</v>
      </c>
      <c r="Q1101" t="str">
        <f>IFERROR(IF(COUNTIF(個人情報!$BI$5:$BI$401,"登録番号" &amp; リスト!P1101)&gt;=1,"",IF(VLOOKUP(P1101,登録者リスト!$A$1:$D$43729,4,FALSE)=基本情報!$D$6,P1101,"")),"")</f>
        <v/>
      </c>
    </row>
    <row r="1102" spans="16:17" x14ac:dyDescent="0.15">
      <c r="P1102">
        <v>1101</v>
      </c>
      <c r="Q1102" t="str">
        <f>IFERROR(IF(COUNTIF(個人情報!$BI$5:$BI$401,"登録番号" &amp; リスト!P1102)&gt;=1,"",IF(VLOOKUP(P1102,登録者リスト!$A$1:$D$43729,4,FALSE)=基本情報!$D$6,P1102,"")),"")</f>
        <v/>
      </c>
    </row>
    <row r="1103" spans="16:17" x14ac:dyDescent="0.15">
      <c r="P1103">
        <v>1102</v>
      </c>
      <c r="Q1103" t="str">
        <f>IFERROR(IF(COUNTIF(個人情報!$BI$5:$BI$401,"登録番号" &amp; リスト!P1103)&gt;=1,"",IF(VLOOKUP(P1103,登録者リスト!$A$1:$D$43729,4,FALSE)=基本情報!$D$6,P1103,"")),"")</f>
        <v/>
      </c>
    </row>
    <row r="1104" spans="16:17" x14ac:dyDescent="0.15">
      <c r="P1104">
        <v>1103</v>
      </c>
      <c r="Q1104" t="str">
        <f>IFERROR(IF(COUNTIF(個人情報!$BI$5:$BI$401,"登録番号" &amp; リスト!P1104)&gt;=1,"",IF(VLOOKUP(P1104,登録者リスト!$A$1:$D$43729,4,FALSE)=基本情報!$D$6,P1104,"")),"")</f>
        <v/>
      </c>
    </row>
    <row r="1105" spans="16:17" x14ac:dyDescent="0.15">
      <c r="P1105">
        <v>1104</v>
      </c>
      <c r="Q1105" t="str">
        <f>IFERROR(IF(COUNTIF(個人情報!$BI$5:$BI$401,"登録番号" &amp; リスト!P1105)&gt;=1,"",IF(VLOOKUP(P1105,登録者リスト!$A$1:$D$43729,4,FALSE)=基本情報!$D$6,P1105,"")),"")</f>
        <v/>
      </c>
    </row>
    <row r="1106" spans="16:17" x14ac:dyDescent="0.15">
      <c r="P1106">
        <v>1105</v>
      </c>
      <c r="Q1106" t="str">
        <f>IFERROR(IF(COUNTIF(個人情報!$BI$5:$BI$401,"登録番号" &amp; リスト!P1106)&gt;=1,"",IF(VLOOKUP(P1106,登録者リスト!$A$1:$D$43729,4,FALSE)=基本情報!$D$6,P1106,"")),"")</f>
        <v/>
      </c>
    </row>
    <row r="1107" spans="16:17" x14ac:dyDescent="0.15">
      <c r="P1107">
        <v>1106</v>
      </c>
      <c r="Q1107" t="str">
        <f>IFERROR(IF(COUNTIF(個人情報!$BI$5:$BI$401,"登録番号" &amp; リスト!P1107)&gt;=1,"",IF(VLOOKUP(P1107,登録者リスト!$A$1:$D$43729,4,FALSE)=基本情報!$D$6,P1107,"")),"")</f>
        <v/>
      </c>
    </row>
    <row r="1108" spans="16:17" x14ac:dyDescent="0.15">
      <c r="P1108">
        <v>1107</v>
      </c>
      <c r="Q1108" t="str">
        <f>IFERROR(IF(COUNTIF(個人情報!$BI$5:$BI$401,"登録番号" &amp; リスト!P1108)&gt;=1,"",IF(VLOOKUP(P1108,登録者リスト!$A$1:$D$43729,4,FALSE)=基本情報!$D$6,P1108,"")),"")</f>
        <v/>
      </c>
    </row>
    <row r="1109" spans="16:17" x14ac:dyDescent="0.15">
      <c r="P1109">
        <v>1108</v>
      </c>
      <c r="Q1109" t="str">
        <f>IFERROR(IF(COUNTIF(個人情報!$BI$5:$BI$401,"登録番号" &amp; リスト!P1109)&gt;=1,"",IF(VLOOKUP(P1109,登録者リスト!$A$1:$D$43729,4,FALSE)=基本情報!$D$6,P1109,"")),"")</f>
        <v/>
      </c>
    </row>
    <row r="1110" spans="16:17" x14ac:dyDescent="0.15">
      <c r="P1110">
        <v>1109</v>
      </c>
      <c r="Q1110" t="str">
        <f>IFERROR(IF(COUNTIF(個人情報!$BI$5:$BI$401,"登録番号" &amp; リスト!P1110)&gt;=1,"",IF(VLOOKUP(P1110,登録者リスト!$A$1:$D$43729,4,FALSE)=基本情報!$D$6,P1110,"")),"")</f>
        <v/>
      </c>
    </row>
    <row r="1111" spans="16:17" x14ac:dyDescent="0.15">
      <c r="P1111">
        <v>1110</v>
      </c>
      <c r="Q1111" t="str">
        <f>IFERROR(IF(COUNTIF(個人情報!$BI$5:$BI$401,"登録番号" &amp; リスト!P1111)&gt;=1,"",IF(VLOOKUP(P1111,登録者リスト!$A$1:$D$43729,4,FALSE)=基本情報!$D$6,P1111,"")),"")</f>
        <v/>
      </c>
    </row>
    <row r="1112" spans="16:17" x14ac:dyDescent="0.15">
      <c r="P1112">
        <v>1111</v>
      </c>
      <c r="Q1112" t="str">
        <f>IFERROR(IF(COUNTIF(個人情報!$BI$5:$BI$401,"登録番号" &amp; リスト!P1112)&gt;=1,"",IF(VLOOKUP(P1112,登録者リスト!$A$1:$D$43729,4,FALSE)=基本情報!$D$6,P1112,"")),"")</f>
        <v/>
      </c>
    </row>
    <row r="1113" spans="16:17" x14ac:dyDescent="0.15">
      <c r="P1113">
        <v>1112</v>
      </c>
      <c r="Q1113" t="str">
        <f>IFERROR(IF(COUNTIF(個人情報!$BI$5:$BI$401,"登録番号" &amp; リスト!P1113)&gt;=1,"",IF(VLOOKUP(P1113,登録者リスト!$A$1:$D$43729,4,FALSE)=基本情報!$D$6,P1113,"")),"")</f>
        <v/>
      </c>
    </row>
    <row r="1114" spans="16:17" x14ac:dyDescent="0.15">
      <c r="P1114">
        <v>1113</v>
      </c>
      <c r="Q1114" t="str">
        <f>IFERROR(IF(COUNTIF(個人情報!$BI$5:$BI$401,"登録番号" &amp; リスト!P1114)&gt;=1,"",IF(VLOOKUP(P1114,登録者リスト!$A$1:$D$43729,4,FALSE)=基本情報!$D$6,P1114,"")),"")</f>
        <v/>
      </c>
    </row>
    <row r="1115" spans="16:17" x14ac:dyDescent="0.15">
      <c r="P1115">
        <v>1114</v>
      </c>
      <c r="Q1115" t="str">
        <f>IFERROR(IF(COUNTIF(個人情報!$BI$5:$BI$401,"登録番号" &amp; リスト!P1115)&gt;=1,"",IF(VLOOKUP(P1115,登録者リスト!$A$1:$D$43729,4,FALSE)=基本情報!$D$6,P1115,"")),"")</f>
        <v/>
      </c>
    </row>
    <row r="1116" spans="16:17" x14ac:dyDescent="0.15">
      <c r="P1116">
        <v>1115</v>
      </c>
      <c r="Q1116" t="str">
        <f>IFERROR(IF(COUNTIF(個人情報!$BI$5:$BI$401,"登録番号" &amp; リスト!P1116)&gt;=1,"",IF(VLOOKUP(P1116,登録者リスト!$A$1:$D$43729,4,FALSE)=基本情報!$D$6,P1116,"")),"")</f>
        <v/>
      </c>
    </row>
    <row r="1117" spans="16:17" x14ac:dyDescent="0.15">
      <c r="P1117">
        <v>1116</v>
      </c>
      <c r="Q1117" t="str">
        <f>IFERROR(IF(COUNTIF(個人情報!$BI$5:$BI$401,"登録番号" &amp; リスト!P1117)&gt;=1,"",IF(VLOOKUP(P1117,登録者リスト!$A$1:$D$43729,4,FALSE)=基本情報!$D$6,P1117,"")),"")</f>
        <v/>
      </c>
    </row>
    <row r="1118" spans="16:17" x14ac:dyDescent="0.15">
      <c r="P1118">
        <v>1117</v>
      </c>
      <c r="Q1118" t="str">
        <f>IFERROR(IF(COUNTIF(個人情報!$BI$5:$BI$401,"登録番号" &amp; リスト!P1118)&gt;=1,"",IF(VLOOKUP(P1118,登録者リスト!$A$1:$D$43729,4,FALSE)=基本情報!$D$6,P1118,"")),"")</f>
        <v/>
      </c>
    </row>
    <row r="1119" spans="16:17" x14ac:dyDescent="0.15">
      <c r="P1119">
        <v>1118</v>
      </c>
      <c r="Q1119" t="str">
        <f>IFERROR(IF(COUNTIF(個人情報!$BI$5:$BI$401,"登録番号" &amp; リスト!P1119)&gt;=1,"",IF(VLOOKUP(P1119,登録者リスト!$A$1:$D$43729,4,FALSE)=基本情報!$D$6,P1119,"")),"")</f>
        <v/>
      </c>
    </row>
    <row r="1120" spans="16:17" x14ac:dyDescent="0.15">
      <c r="P1120">
        <v>1119</v>
      </c>
      <c r="Q1120" t="str">
        <f>IFERROR(IF(COUNTIF(個人情報!$BI$5:$BI$401,"登録番号" &amp; リスト!P1120)&gt;=1,"",IF(VLOOKUP(P1120,登録者リスト!$A$1:$D$43729,4,FALSE)=基本情報!$D$6,P1120,"")),"")</f>
        <v/>
      </c>
    </row>
    <row r="1121" spans="16:17" x14ac:dyDescent="0.15">
      <c r="P1121">
        <v>1120</v>
      </c>
      <c r="Q1121" t="str">
        <f>IFERROR(IF(COUNTIF(個人情報!$BI$5:$BI$401,"登録番号" &amp; リスト!P1121)&gt;=1,"",IF(VLOOKUP(P1121,登録者リスト!$A$1:$D$43729,4,FALSE)=基本情報!$D$6,P1121,"")),"")</f>
        <v/>
      </c>
    </row>
    <row r="1122" spans="16:17" x14ac:dyDescent="0.15">
      <c r="P1122">
        <v>1121</v>
      </c>
      <c r="Q1122" t="str">
        <f>IFERROR(IF(COUNTIF(個人情報!$BI$5:$BI$401,"登録番号" &amp; リスト!P1122)&gt;=1,"",IF(VLOOKUP(P1122,登録者リスト!$A$1:$D$43729,4,FALSE)=基本情報!$D$6,P1122,"")),"")</f>
        <v/>
      </c>
    </row>
    <row r="1123" spans="16:17" x14ac:dyDescent="0.15">
      <c r="P1123">
        <v>1122</v>
      </c>
      <c r="Q1123" t="str">
        <f>IFERROR(IF(COUNTIF(個人情報!$BI$5:$BI$401,"登録番号" &amp; リスト!P1123)&gt;=1,"",IF(VLOOKUP(P1123,登録者リスト!$A$1:$D$43729,4,FALSE)=基本情報!$D$6,P1123,"")),"")</f>
        <v/>
      </c>
    </row>
    <row r="1124" spans="16:17" x14ac:dyDescent="0.15">
      <c r="P1124">
        <v>1123</v>
      </c>
      <c r="Q1124" t="str">
        <f>IFERROR(IF(COUNTIF(個人情報!$BI$5:$BI$401,"登録番号" &amp; リスト!P1124)&gt;=1,"",IF(VLOOKUP(P1124,登録者リスト!$A$1:$D$43729,4,FALSE)=基本情報!$D$6,P1124,"")),"")</f>
        <v/>
      </c>
    </row>
    <row r="1125" spans="16:17" x14ac:dyDescent="0.15">
      <c r="P1125">
        <v>1124</v>
      </c>
      <c r="Q1125" t="str">
        <f>IFERROR(IF(COUNTIF(個人情報!$BI$5:$BI$401,"登録番号" &amp; リスト!P1125)&gt;=1,"",IF(VLOOKUP(P1125,登録者リスト!$A$1:$D$43729,4,FALSE)=基本情報!$D$6,P1125,"")),"")</f>
        <v/>
      </c>
    </row>
    <row r="1126" spans="16:17" x14ac:dyDescent="0.15">
      <c r="P1126">
        <v>1125</v>
      </c>
      <c r="Q1126" t="str">
        <f>IFERROR(IF(COUNTIF(個人情報!$BI$5:$BI$401,"登録番号" &amp; リスト!P1126)&gt;=1,"",IF(VLOOKUP(P1126,登録者リスト!$A$1:$D$43729,4,FALSE)=基本情報!$D$6,P1126,"")),"")</f>
        <v/>
      </c>
    </row>
    <row r="1127" spans="16:17" x14ac:dyDescent="0.15">
      <c r="P1127">
        <v>1126</v>
      </c>
      <c r="Q1127" t="str">
        <f>IFERROR(IF(COUNTIF(個人情報!$BI$5:$BI$401,"登録番号" &amp; リスト!P1127)&gt;=1,"",IF(VLOOKUP(P1127,登録者リスト!$A$1:$D$43729,4,FALSE)=基本情報!$D$6,P1127,"")),"")</f>
        <v/>
      </c>
    </row>
    <row r="1128" spans="16:17" x14ac:dyDescent="0.15">
      <c r="P1128">
        <v>1127</v>
      </c>
      <c r="Q1128" t="str">
        <f>IFERROR(IF(COUNTIF(個人情報!$BI$5:$BI$401,"登録番号" &amp; リスト!P1128)&gt;=1,"",IF(VLOOKUP(P1128,登録者リスト!$A$1:$D$43729,4,FALSE)=基本情報!$D$6,P1128,"")),"")</f>
        <v/>
      </c>
    </row>
    <row r="1129" spans="16:17" x14ac:dyDescent="0.15">
      <c r="P1129">
        <v>1128</v>
      </c>
      <c r="Q1129" t="str">
        <f>IFERROR(IF(COUNTIF(個人情報!$BI$5:$BI$401,"登録番号" &amp; リスト!P1129)&gt;=1,"",IF(VLOOKUP(P1129,登録者リスト!$A$1:$D$43729,4,FALSE)=基本情報!$D$6,P1129,"")),"")</f>
        <v/>
      </c>
    </row>
    <row r="1130" spans="16:17" x14ac:dyDescent="0.15">
      <c r="P1130">
        <v>1129</v>
      </c>
      <c r="Q1130" t="str">
        <f>IFERROR(IF(COUNTIF(個人情報!$BI$5:$BI$401,"登録番号" &amp; リスト!P1130)&gt;=1,"",IF(VLOOKUP(P1130,登録者リスト!$A$1:$D$43729,4,FALSE)=基本情報!$D$6,P1130,"")),"")</f>
        <v/>
      </c>
    </row>
    <row r="1131" spans="16:17" x14ac:dyDescent="0.15">
      <c r="P1131">
        <v>1130</v>
      </c>
      <c r="Q1131" t="str">
        <f>IFERROR(IF(COUNTIF(個人情報!$BI$5:$BI$401,"登録番号" &amp; リスト!P1131)&gt;=1,"",IF(VLOOKUP(P1131,登録者リスト!$A$1:$D$43729,4,FALSE)=基本情報!$D$6,P1131,"")),"")</f>
        <v/>
      </c>
    </row>
    <row r="1132" spans="16:17" x14ac:dyDescent="0.15">
      <c r="P1132">
        <v>1131</v>
      </c>
      <c r="Q1132" t="str">
        <f>IFERROR(IF(COUNTIF(個人情報!$BI$5:$BI$401,"登録番号" &amp; リスト!P1132)&gt;=1,"",IF(VLOOKUP(P1132,登録者リスト!$A$1:$D$43729,4,FALSE)=基本情報!$D$6,P1132,"")),"")</f>
        <v/>
      </c>
    </row>
    <row r="1133" spans="16:17" x14ac:dyDescent="0.15">
      <c r="P1133">
        <v>1132</v>
      </c>
      <c r="Q1133" t="str">
        <f>IFERROR(IF(COUNTIF(個人情報!$BI$5:$BI$401,"登録番号" &amp; リスト!P1133)&gt;=1,"",IF(VLOOKUP(P1133,登録者リスト!$A$1:$D$43729,4,FALSE)=基本情報!$D$6,P1133,"")),"")</f>
        <v/>
      </c>
    </row>
    <row r="1134" spans="16:17" x14ac:dyDescent="0.15">
      <c r="P1134">
        <v>1133</v>
      </c>
      <c r="Q1134" t="str">
        <f>IFERROR(IF(COUNTIF(個人情報!$BI$5:$BI$401,"登録番号" &amp; リスト!P1134)&gt;=1,"",IF(VLOOKUP(P1134,登録者リスト!$A$1:$D$43729,4,FALSE)=基本情報!$D$6,P1134,"")),"")</f>
        <v/>
      </c>
    </row>
    <row r="1135" spans="16:17" x14ac:dyDescent="0.15">
      <c r="P1135">
        <v>1134</v>
      </c>
      <c r="Q1135" t="str">
        <f>IFERROR(IF(COUNTIF(個人情報!$BI$5:$BI$401,"登録番号" &amp; リスト!P1135)&gt;=1,"",IF(VLOOKUP(P1135,登録者リスト!$A$1:$D$43729,4,FALSE)=基本情報!$D$6,P1135,"")),"")</f>
        <v/>
      </c>
    </row>
    <row r="1136" spans="16:17" x14ac:dyDescent="0.15">
      <c r="P1136">
        <v>1135</v>
      </c>
      <c r="Q1136" t="str">
        <f>IFERROR(IF(COUNTIF(個人情報!$BI$5:$BI$401,"登録番号" &amp; リスト!P1136)&gt;=1,"",IF(VLOOKUP(P1136,登録者リスト!$A$1:$D$43729,4,FALSE)=基本情報!$D$6,P1136,"")),"")</f>
        <v/>
      </c>
    </row>
    <row r="1137" spans="16:17" x14ac:dyDescent="0.15">
      <c r="P1137">
        <v>1136</v>
      </c>
      <c r="Q1137" t="str">
        <f>IFERROR(IF(COUNTIF(個人情報!$BI$5:$BI$401,"登録番号" &amp; リスト!P1137)&gt;=1,"",IF(VLOOKUP(P1137,登録者リスト!$A$1:$D$43729,4,FALSE)=基本情報!$D$6,P1137,"")),"")</f>
        <v/>
      </c>
    </row>
    <row r="1138" spans="16:17" x14ac:dyDescent="0.15">
      <c r="P1138">
        <v>1137</v>
      </c>
      <c r="Q1138" t="str">
        <f>IFERROR(IF(COUNTIF(個人情報!$BI$5:$BI$401,"登録番号" &amp; リスト!P1138)&gt;=1,"",IF(VLOOKUP(P1138,登録者リスト!$A$1:$D$43729,4,FALSE)=基本情報!$D$6,P1138,"")),"")</f>
        <v/>
      </c>
    </row>
    <row r="1139" spans="16:17" x14ac:dyDescent="0.15">
      <c r="P1139">
        <v>1138</v>
      </c>
      <c r="Q1139" t="str">
        <f>IFERROR(IF(COUNTIF(個人情報!$BI$5:$BI$401,"登録番号" &amp; リスト!P1139)&gt;=1,"",IF(VLOOKUP(P1139,登録者リスト!$A$1:$D$43729,4,FALSE)=基本情報!$D$6,P1139,"")),"")</f>
        <v/>
      </c>
    </row>
    <row r="1140" spans="16:17" x14ac:dyDescent="0.15">
      <c r="P1140">
        <v>1139</v>
      </c>
      <c r="Q1140" t="str">
        <f>IFERROR(IF(COUNTIF(個人情報!$BI$5:$BI$401,"登録番号" &amp; リスト!P1140)&gt;=1,"",IF(VLOOKUP(P1140,登録者リスト!$A$1:$D$43729,4,FALSE)=基本情報!$D$6,P1140,"")),"")</f>
        <v/>
      </c>
    </row>
    <row r="1141" spans="16:17" x14ac:dyDescent="0.15">
      <c r="P1141">
        <v>1140</v>
      </c>
      <c r="Q1141" t="str">
        <f>IFERROR(IF(COUNTIF(個人情報!$BI$5:$BI$401,"登録番号" &amp; リスト!P1141)&gt;=1,"",IF(VLOOKUP(P1141,登録者リスト!$A$1:$D$43729,4,FALSE)=基本情報!$D$6,P1141,"")),"")</f>
        <v/>
      </c>
    </row>
    <row r="1142" spans="16:17" x14ac:dyDescent="0.15">
      <c r="P1142">
        <v>1141</v>
      </c>
      <c r="Q1142" t="str">
        <f>IFERROR(IF(COUNTIF(個人情報!$BI$5:$BI$401,"登録番号" &amp; リスト!P1142)&gt;=1,"",IF(VLOOKUP(P1142,登録者リスト!$A$1:$D$43729,4,FALSE)=基本情報!$D$6,P1142,"")),"")</f>
        <v/>
      </c>
    </row>
    <row r="1143" spans="16:17" x14ac:dyDescent="0.15">
      <c r="P1143">
        <v>1142</v>
      </c>
      <c r="Q1143" t="str">
        <f>IFERROR(IF(COUNTIF(個人情報!$BI$5:$BI$401,"登録番号" &amp; リスト!P1143)&gt;=1,"",IF(VLOOKUP(P1143,登録者リスト!$A$1:$D$43729,4,FALSE)=基本情報!$D$6,P1143,"")),"")</f>
        <v/>
      </c>
    </row>
    <row r="1144" spans="16:17" x14ac:dyDescent="0.15">
      <c r="P1144">
        <v>1143</v>
      </c>
      <c r="Q1144" t="str">
        <f>IFERROR(IF(COUNTIF(個人情報!$BI$5:$BI$401,"登録番号" &amp; リスト!P1144)&gt;=1,"",IF(VLOOKUP(P1144,登録者リスト!$A$1:$D$43729,4,FALSE)=基本情報!$D$6,P1144,"")),"")</f>
        <v/>
      </c>
    </row>
    <row r="1145" spans="16:17" x14ac:dyDescent="0.15">
      <c r="P1145">
        <v>1144</v>
      </c>
      <c r="Q1145" t="str">
        <f>IFERROR(IF(COUNTIF(個人情報!$BI$5:$BI$401,"登録番号" &amp; リスト!P1145)&gt;=1,"",IF(VLOOKUP(P1145,登録者リスト!$A$1:$D$43729,4,FALSE)=基本情報!$D$6,P1145,"")),"")</f>
        <v/>
      </c>
    </row>
    <row r="1146" spans="16:17" x14ac:dyDescent="0.15">
      <c r="P1146">
        <v>1145</v>
      </c>
      <c r="Q1146" t="str">
        <f>IFERROR(IF(COUNTIF(個人情報!$BI$5:$BI$401,"登録番号" &amp; リスト!P1146)&gt;=1,"",IF(VLOOKUP(P1146,登録者リスト!$A$1:$D$43729,4,FALSE)=基本情報!$D$6,P1146,"")),"")</f>
        <v/>
      </c>
    </row>
    <row r="1147" spans="16:17" x14ac:dyDescent="0.15">
      <c r="P1147">
        <v>1146</v>
      </c>
      <c r="Q1147" t="str">
        <f>IFERROR(IF(COUNTIF(個人情報!$BI$5:$BI$401,"登録番号" &amp; リスト!P1147)&gt;=1,"",IF(VLOOKUP(P1147,登録者リスト!$A$1:$D$43729,4,FALSE)=基本情報!$D$6,P1147,"")),"")</f>
        <v/>
      </c>
    </row>
    <row r="1148" spans="16:17" x14ac:dyDescent="0.15">
      <c r="P1148">
        <v>1147</v>
      </c>
      <c r="Q1148" t="str">
        <f>IFERROR(IF(COUNTIF(個人情報!$BI$5:$BI$401,"登録番号" &amp; リスト!P1148)&gt;=1,"",IF(VLOOKUP(P1148,登録者リスト!$A$1:$D$43729,4,FALSE)=基本情報!$D$6,P1148,"")),"")</f>
        <v/>
      </c>
    </row>
    <row r="1149" spans="16:17" x14ac:dyDescent="0.15">
      <c r="P1149">
        <v>1148</v>
      </c>
      <c r="Q1149" t="str">
        <f>IFERROR(IF(COUNTIF(個人情報!$BI$5:$BI$401,"登録番号" &amp; リスト!P1149)&gt;=1,"",IF(VLOOKUP(P1149,登録者リスト!$A$1:$D$43729,4,FALSE)=基本情報!$D$6,P1149,"")),"")</f>
        <v/>
      </c>
    </row>
    <row r="1150" spans="16:17" x14ac:dyDescent="0.15">
      <c r="P1150">
        <v>1149</v>
      </c>
      <c r="Q1150" t="str">
        <f>IFERROR(IF(COUNTIF(個人情報!$BI$5:$BI$401,"登録番号" &amp; リスト!P1150)&gt;=1,"",IF(VLOOKUP(P1150,登録者リスト!$A$1:$D$43729,4,FALSE)=基本情報!$D$6,P1150,"")),"")</f>
        <v/>
      </c>
    </row>
    <row r="1151" spans="16:17" x14ac:dyDescent="0.15">
      <c r="P1151">
        <v>1150</v>
      </c>
      <c r="Q1151" t="str">
        <f>IFERROR(IF(COUNTIF(個人情報!$BI$5:$BI$401,"登録番号" &amp; リスト!P1151)&gt;=1,"",IF(VLOOKUP(P1151,登録者リスト!$A$1:$D$43729,4,FALSE)=基本情報!$D$6,P1151,"")),"")</f>
        <v/>
      </c>
    </row>
    <row r="1152" spans="16:17" x14ac:dyDescent="0.15">
      <c r="P1152">
        <v>1151</v>
      </c>
      <c r="Q1152" t="str">
        <f>IFERROR(IF(COUNTIF(個人情報!$BI$5:$BI$401,"登録番号" &amp; リスト!P1152)&gt;=1,"",IF(VLOOKUP(P1152,登録者リスト!$A$1:$D$43729,4,FALSE)=基本情報!$D$6,P1152,"")),"")</f>
        <v/>
      </c>
    </row>
    <row r="1153" spans="16:17" x14ac:dyDescent="0.15">
      <c r="P1153">
        <v>1152</v>
      </c>
      <c r="Q1153" t="str">
        <f>IFERROR(IF(COUNTIF(個人情報!$BI$5:$BI$401,"登録番号" &amp; リスト!P1153)&gt;=1,"",IF(VLOOKUP(P1153,登録者リスト!$A$1:$D$43729,4,FALSE)=基本情報!$D$6,P1153,"")),"")</f>
        <v/>
      </c>
    </row>
    <row r="1154" spans="16:17" x14ac:dyDescent="0.15">
      <c r="P1154">
        <v>1153</v>
      </c>
      <c r="Q1154" t="str">
        <f>IFERROR(IF(COUNTIF(個人情報!$BI$5:$BI$401,"登録番号" &amp; リスト!P1154)&gt;=1,"",IF(VLOOKUP(P1154,登録者リスト!$A$1:$D$43729,4,FALSE)=基本情報!$D$6,P1154,"")),"")</f>
        <v/>
      </c>
    </row>
    <row r="1155" spans="16:17" x14ac:dyDescent="0.15">
      <c r="P1155">
        <v>1154</v>
      </c>
      <c r="Q1155" t="str">
        <f>IFERROR(IF(COUNTIF(個人情報!$BI$5:$BI$401,"登録番号" &amp; リスト!P1155)&gt;=1,"",IF(VLOOKUP(P1155,登録者リスト!$A$1:$D$43729,4,FALSE)=基本情報!$D$6,P1155,"")),"")</f>
        <v/>
      </c>
    </row>
    <row r="1156" spans="16:17" x14ac:dyDescent="0.15">
      <c r="P1156">
        <v>1155</v>
      </c>
      <c r="Q1156" t="str">
        <f>IFERROR(IF(COUNTIF(個人情報!$BI$5:$BI$401,"登録番号" &amp; リスト!P1156)&gt;=1,"",IF(VLOOKUP(P1156,登録者リスト!$A$1:$D$43729,4,FALSE)=基本情報!$D$6,P1156,"")),"")</f>
        <v/>
      </c>
    </row>
    <row r="1157" spans="16:17" x14ac:dyDescent="0.15">
      <c r="P1157">
        <v>1156</v>
      </c>
      <c r="Q1157" t="str">
        <f>IFERROR(IF(COUNTIF(個人情報!$BI$5:$BI$401,"登録番号" &amp; リスト!P1157)&gt;=1,"",IF(VLOOKUP(P1157,登録者リスト!$A$1:$D$43729,4,FALSE)=基本情報!$D$6,P1157,"")),"")</f>
        <v/>
      </c>
    </row>
    <row r="1158" spans="16:17" x14ac:dyDescent="0.15">
      <c r="P1158">
        <v>1157</v>
      </c>
      <c r="Q1158" t="str">
        <f>IFERROR(IF(COUNTIF(個人情報!$BI$5:$BI$401,"登録番号" &amp; リスト!P1158)&gt;=1,"",IF(VLOOKUP(P1158,登録者リスト!$A$1:$D$43729,4,FALSE)=基本情報!$D$6,P1158,"")),"")</f>
        <v/>
      </c>
    </row>
    <row r="1159" spans="16:17" x14ac:dyDescent="0.15">
      <c r="P1159">
        <v>1158</v>
      </c>
      <c r="Q1159" t="str">
        <f>IFERROR(IF(COUNTIF(個人情報!$BI$5:$BI$401,"登録番号" &amp; リスト!P1159)&gt;=1,"",IF(VLOOKUP(P1159,登録者リスト!$A$1:$D$43729,4,FALSE)=基本情報!$D$6,P1159,"")),"")</f>
        <v/>
      </c>
    </row>
    <row r="1160" spans="16:17" x14ac:dyDescent="0.15">
      <c r="P1160">
        <v>1159</v>
      </c>
      <c r="Q1160" t="str">
        <f>IFERROR(IF(COUNTIF(個人情報!$BI$5:$BI$401,"登録番号" &amp; リスト!P1160)&gt;=1,"",IF(VLOOKUP(P1160,登録者リスト!$A$1:$D$43729,4,FALSE)=基本情報!$D$6,P1160,"")),"")</f>
        <v/>
      </c>
    </row>
    <row r="1161" spans="16:17" x14ac:dyDescent="0.15">
      <c r="P1161">
        <v>1160</v>
      </c>
      <c r="Q1161" t="str">
        <f>IFERROR(IF(COUNTIF(個人情報!$BI$5:$BI$401,"登録番号" &amp; リスト!P1161)&gt;=1,"",IF(VLOOKUP(P1161,登録者リスト!$A$1:$D$43729,4,FALSE)=基本情報!$D$6,P1161,"")),"")</f>
        <v/>
      </c>
    </row>
    <row r="1162" spans="16:17" x14ac:dyDescent="0.15">
      <c r="P1162">
        <v>1161</v>
      </c>
      <c r="Q1162" t="str">
        <f>IFERROR(IF(COUNTIF(個人情報!$BI$5:$BI$401,"登録番号" &amp; リスト!P1162)&gt;=1,"",IF(VLOOKUP(P1162,登録者リスト!$A$1:$D$43729,4,FALSE)=基本情報!$D$6,P1162,"")),"")</f>
        <v/>
      </c>
    </row>
    <row r="1163" spans="16:17" x14ac:dyDescent="0.15">
      <c r="P1163">
        <v>1162</v>
      </c>
      <c r="Q1163" t="str">
        <f>IFERROR(IF(COUNTIF(個人情報!$BI$5:$BI$401,"登録番号" &amp; リスト!P1163)&gt;=1,"",IF(VLOOKUP(P1163,登録者リスト!$A$1:$D$43729,4,FALSE)=基本情報!$D$6,P1163,"")),"")</f>
        <v/>
      </c>
    </row>
    <row r="1164" spans="16:17" x14ac:dyDescent="0.15">
      <c r="P1164">
        <v>1163</v>
      </c>
      <c r="Q1164" t="str">
        <f>IFERROR(IF(COUNTIF(個人情報!$BI$5:$BI$401,"登録番号" &amp; リスト!P1164)&gt;=1,"",IF(VLOOKUP(P1164,登録者リスト!$A$1:$D$43729,4,FALSE)=基本情報!$D$6,P1164,"")),"")</f>
        <v/>
      </c>
    </row>
    <row r="1165" spans="16:17" x14ac:dyDescent="0.15">
      <c r="P1165">
        <v>1164</v>
      </c>
      <c r="Q1165" t="str">
        <f>IFERROR(IF(COUNTIF(個人情報!$BI$5:$BI$401,"登録番号" &amp; リスト!P1165)&gt;=1,"",IF(VLOOKUP(P1165,登録者リスト!$A$1:$D$43729,4,FALSE)=基本情報!$D$6,P1165,"")),"")</f>
        <v/>
      </c>
    </row>
    <row r="1166" spans="16:17" x14ac:dyDescent="0.15">
      <c r="P1166">
        <v>1165</v>
      </c>
      <c r="Q1166" t="str">
        <f>IFERROR(IF(COUNTIF(個人情報!$BI$5:$BI$401,"登録番号" &amp; リスト!P1166)&gt;=1,"",IF(VLOOKUP(P1166,登録者リスト!$A$1:$D$43729,4,FALSE)=基本情報!$D$6,P1166,"")),"")</f>
        <v/>
      </c>
    </row>
    <row r="1167" spans="16:17" x14ac:dyDescent="0.15">
      <c r="P1167">
        <v>1166</v>
      </c>
      <c r="Q1167" t="str">
        <f>IFERROR(IF(COUNTIF(個人情報!$BI$5:$BI$401,"登録番号" &amp; リスト!P1167)&gt;=1,"",IF(VLOOKUP(P1167,登録者リスト!$A$1:$D$43729,4,FALSE)=基本情報!$D$6,P1167,"")),"")</f>
        <v/>
      </c>
    </row>
    <row r="1168" spans="16:17" x14ac:dyDescent="0.15">
      <c r="P1168">
        <v>1167</v>
      </c>
      <c r="Q1168" t="str">
        <f>IFERROR(IF(COUNTIF(個人情報!$BI$5:$BI$401,"登録番号" &amp; リスト!P1168)&gt;=1,"",IF(VLOOKUP(P1168,登録者リスト!$A$1:$D$43729,4,FALSE)=基本情報!$D$6,P1168,"")),"")</f>
        <v/>
      </c>
    </row>
    <row r="1169" spans="16:17" x14ac:dyDescent="0.15">
      <c r="P1169">
        <v>1168</v>
      </c>
      <c r="Q1169" t="str">
        <f>IFERROR(IF(COUNTIF(個人情報!$BI$5:$BI$401,"登録番号" &amp; リスト!P1169)&gt;=1,"",IF(VLOOKUP(P1169,登録者リスト!$A$1:$D$43729,4,FALSE)=基本情報!$D$6,P1169,"")),"")</f>
        <v/>
      </c>
    </row>
    <row r="1170" spans="16:17" x14ac:dyDescent="0.15">
      <c r="P1170">
        <v>1169</v>
      </c>
      <c r="Q1170" t="str">
        <f>IFERROR(IF(COUNTIF(個人情報!$BI$5:$BI$401,"登録番号" &amp; リスト!P1170)&gt;=1,"",IF(VLOOKUP(P1170,登録者リスト!$A$1:$D$43729,4,FALSE)=基本情報!$D$6,P1170,"")),"")</f>
        <v/>
      </c>
    </row>
    <row r="1171" spans="16:17" x14ac:dyDescent="0.15">
      <c r="P1171">
        <v>1170</v>
      </c>
      <c r="Q1171" t="str">
        <f>IFERROR(IF(COUNTIF(個人情報!$BI$5:$BI$401,"登録番号" &amp; リスト!P1171)&gt;=1,"",IF(VLOOKUP(P1171,登録者リスト!$A$1:$D$43729,4,FALSE)=基本情報!$D$6,P1171,"")),"")</f>
        <v/>
      </c>
    </row>
    <row r="1172" spans="16:17" x14ac:dyDescent="0.15">
      <c r="P1172">
        <v>1171</v>
      </c>
      <c r="Q1172" t="str">
        <f>IFERROR(IF(COUNTIF(個人情報!$BI$5:$BI$401,"登録番号" &amp; リスト!P1172)&gt;=1,"",IF(VLOOKUP(P1172,登録者リスト!$A$1:$D$43729,4,FALSE)=基本情報!$D$6,P1172,"")),"")</f>
        <v/>
      </c>
    </row>
    <row r="1173" spans="16:17" x14ac:dyDescent="0.15">
      <c r="P1173">
        <v>1172</v>
      </c>
      <c r="Q1173" t="str">
        <f>IFERROR(IF(COUNTIF(個人情報!$BI$5:$BI$401,"登録番号" &amp; リスト!P1173)&gt;=1,"",IF(VLOOKUP(P1173,登録者リスト!$A$1:$D$43729,4,FALSE)=基本情報!$D$6,P1173,"")),"")</f>
        <v/>
      </c>
    </row>
    <row r="1174" spans="16:17" x14ac:dyDescent="0.15">
      <c r="P1174">
        <v>1173</v>
      </c>
      <c r="Q1174" t="str">
        <f>IFERROR(IF(COUNTIF(個人情報!$BI$5:$BI$401,"登録番号" &amp; リスト!P1174)&gt;=1,"",IF(VLOOKUP(P1174,登録者リスト!$A$1:$D$43729,4,FALSE)=基本情報!$D$6,P1174,"")),"")</f>
        <v/>
      </c>
    </row>
    <row r="1175" spans="16:17" x14ac:dyDescent="0.15">
      <c r="P1175">
        <v>1174</v>
      </c>
      <c r="Q1175" t="str">
        <f>IFERROR(IF(COUNTIF(個人情報!$BI$5:$BI$401,"登録番号" &amp; リスト!P1175)&gt;=1,"",IF(VLOOKUP(P1175,登録者リスト!$A$1:$D$43729,4,FALSE)=基本情報!$D$6,P1175,"")),"")</f>
        <v/>
      </c>
    </row>
    <row r="1176" spans="16:17" x14ac:dyDescent="0.15">
      <c r="P1176">
        <v>1175</v>
      </c>
      <c r="Q1176" t="str">
        <f>IFERROR(IF(COUNTIF(個人情報!$BI$5:$BI$401,"登録番号" &amp; リスト!P1176)&gt;=1,"",IF(VLOOKUP(P1176,登録者リスト!$A$1:$D$43729,4,FALSE)=基本情報!$D$6,P1176,"")),"")</f>
        <v/>
      </c>
    </row>
    <row r="1177" spans="16:17" x14ac:dyDescent="0.15">
      <c r="P1177">
        <v>1176</v>
      </c>
      <c r="Q1177" t="str">
        <f>IFERROR(IF(COUNTIF(個人情報!$BI$5:$BI$401,"登録番号" &amp; リスト!P1177)&gt;=1,"",IF(VLOOKUP(P1177,登録者リスト!$A$1:$D$43729,4,FALSE)=基本情報!$D$6,P1177,"")),"")</f>
        <v/>
      </c>
    </row>
    <row r="1178" spans="16:17" x14ac:dyDescent="0.15">
      <c r="P1178">
        <v>1177</v>
      </c>
      <c r="Q1178" t="str">
        <f>IFERROR(IF(COUNTIF(個人情報!$BI$5:$BI$401,"登録番号" &amp; リスト!P1178)&gt;=1,"",IF(VLOOKUP(P1178,登録者リスト!$A$1:$D$43729,4,FALSE)=基本情報!$D$6,P1178,"")),"")</f>
        <v/>
      </c>
    </row>
    <row r="1179" spans="16:17" x14ac:dyDescent="0.15">
      <c r="P1179">
        <v>1178</v>
      </c>
      <c r="Q1179" t="str">
        <f>IFERROR(IF(COUNTIF(個人情報!$BI$5:$BI$401,"登録番号" &amp; リスト!P1179)&gt;=1,"",IF(VLOOKUP(P1179,登録者リスト!$A$1:$D$43729,4,FALSE)=基本情報!$D$6,P1179,"")),"")</f>
        <v/>
      </c>
    </row>
    <row r="1180" spans="16:17" x14ac:dyDescent="0.15">
      <c r="P1180">
        <v>1179</v>
      </c>
      <c r="Q1180" t="str">
        <f>IFERROR(IF(COUNTIF(個人情報!$BI$5:$BI$401,"登録番号" &amp; リスト!P1180)&gt;=1,"",IF(VLOOKUP(P1180,登録者リスト!$A$1:$D$43729,4,FALSE)=基本情報!$D$6,P1180,"")),"")</f>
        <v/>
      </c>
    </row>
    <row r="1181" spans="16:17" x14ac:dyDescent="0.15">
      <c r="P1181">
        <v>1180</v>
      </c>
      <c r="Q1181" t="str">
        <f>IFERROR(IF(COUNTIF(個人情報!$BI$5:$BI$401,"登録番号" &amp; リスト!P1181)&gt;=1,"",IF(VLOOKUP(P1181,登録者リスト!$A$1:$D$43729,4,FALSE)=基本情報!$D$6,P1181,"")),"")</f>
        <v/>
      </c>
    </row>
    <row r="1182" spans="16:17" x14ac:dyDescent="0.15">
      <c r="P1182">
        <v>1181</v>
      </c>
      <c r="Q1182" t="str">
        <f>IFERROR(IF(COUNTIF(個人情報!$BI$5:$BI$401,"登録番号" &amp; リスト!P1182)&gt;=1,"",IF(VLOOKUP(P1182,登録者リスト!$A$1:$D$43729,4,FALSE)=基本情報!$D$6,P1182,"")),"")</f>
        <v/>
      </c>
    </row>
    <row r="1183" spans="16:17" x14ac:dyDescent="0.15">
      <c r="P1183">
        <v>1182</v>
      </c>
      <c r="Q1183" t="str">
        <f>IFERROR(IF(COUNTIF(個人情報!$BI$5:$BI$401,"登録番号" &amp; リスト!P1183)&gt;=1,"",IF(VLOOKUP(P1183,登録者リスト!$A$1:$D$43729,4,FALSE)=基本情報!$D$6,P1183,"")),"")</f>
        <v/>
      </c>
    </row>
    <row r="1184" spans="16:17" x14ac:dyDescent="0.15">
      <c r="P1184">
        <v>1183</v>
      </c>
      <c r="Q1184" t="str">
        <f>IFERROR(IF(COUNTIF(個人情報!$BI$5:$BI$401,"登録番号" &amp; リスト!P1184)&gt;=1,"",IF(VLOOKUP(P1184,登録者リスト!$A$1:$D$43729,4,FALSE)=基本情報!$D$6,P1184,"")),"")</f>
        <v/>
      </c>
    </row>
    <row r="1185" spans="16:17" x14ac:dyDescent="0.15">
      <c r="P1185">
        <v>1184</v>
      </c>
      <c r="Q1185" t="str">
        <f>IFERROR(IF(COUNTIF(個人情報!$BI$5:$BI$401,"登録番号" &amp; リスト!P1185)&gt;=1,"",IF(VLOOKUP(P1185,登録者リスト!$A$1:$D$43729,4,FALSE)=基本情報!$D$6,P1185,"")),"")</f>
        <v/>
      </c>
    </row>
    <row r="1186" spans="16:17" x14ac:dyDescent="0.15">
      <c r="P1186">
        <v>1185</v>
      </c>
      <c r="Q1186" t="str">
        <f>IFERROR(IF(COUNTIF(個人情報!$BI$5:$BI$401,"登録番号" &amp; リスト!P1186)&gt;=1,"",IF(VLOOKUP(P1186,登録者リスト!$A$1:$D$43729,4,FALSE)=基本情報!$D$6,P1186,"")),"")</f>
        <v/>
      </c>
    </row>
    <row r="1187" spans="16:17" x14ac:dyDescent="0.15">
      <c r="P1187">
        <v>1186</v>
      </c>
      <c r="Q1187" t="str">
        <f>IFERROR(IF(COUNTIF(個人情報!$BI$5:$BI$401,"登録番号" &amp; リスト!P1187)&gt;=1,"",IF(VLOOKUP(P1187,登録者リスト!$A$1:$D$43729,4,FALSE)=基本情報!$D$6,P1187,"")),"")</f>
        <v/>
      </c>
    </row>
    <row r="1188" spans="16:17" x14ac:dyDescent="0.15">
      <c r="P1188">
        <v>1187</v>
      </c>
      <c r="Q1188" t="str">
        <f>IFERROR(IF(COUNTIF(個人情報!$BI$5:$BI$401,"登録番号" &amp; リスト!P1188)&gt;=1,"",IF(VLOOKUP(P1188,登録者リスト!$A$1:$D$43729,4,FALSE)=基本情報!$D$6,P1188,"")),"")</f>
        <v/>
      </c>
    </row>
    <row r="1189" spans="16:17" x14ac:dyDescent="0.15">
      <c r="P1189">
        <v>1188</v>
      </c>
      <c r="Q1189" t="str">
        <f>IFERROR(IF(COUNTIF(個人情報!$BI$5:$BI$401,"登録番号" &amp; リスト!P1189)&gt;=1,"",IF(VLOOKUP(P1189,登録者リスト!$A$1:$D$43729,4,FALSE)=基本情報!$D$6,P1189,"")),"")</f>
        <v/>
      </c>
    </row>
    <row r="1190" spans="16:17" x14ac:dyDescent="0.15">
      <c r="P1190">
        <v>1189</v>
      </c>
      <c r="Q1190" t="str">
        <f>IFERROR(IF(COUNTIF(個人情報!$BI$5:$BI$401,"登録番号" &amp; リスト!P1190)&gt;=1,"",IF(VLOOKUP(P1190,登録者リスト!$A$1:$D$43729,4,FALSE)=基本情報!$D$6,P1190,"")),"")</f>
        <v/>
      </c>
    </row>
    <row r="1191" spans="16:17" x14ac:dyDescent="0.15">
      <c r="P1191">
        <v>1190</v>
      </c>
      <c r="Q1191" t="str">
        <f>IFERROR(IF(COUNTIF(個人情報!$BI$5:$BI$401,"登録番号" &amp; リスト!P1191)&gt;=1,"",IF(VLOOKUP(P1191,登録者リスト!$A$1:$D$43729,4,FALSE)=基本情報!$D$6,P1191,"")),"")</f>
        <v/>
      </c>
    </row>
    <row r="1192" spans="16:17" x14ac:dyDescent="0.15">
      <c r="P1192">
        <v>1191</v>
      </c>
      <c r="Q1192" t="str">
        <f>IFERROR(IF(COUNTIF(個人情報!$BI$5:$BI$401,"登録番号" &amp; リスト!P1192)&gt;=1,"",IF(VLOOKUP(P1192,登録者リスト!$A$1:$D$43729,4,FALSE)=基本情報!$D$6,P1192,"")),"")</f>
        <v/>
      </c>
    </row>
    <row r="1193" spans="16:17" x14ac:dyDescent="0.15">
      <c r="P1193">
        <v>1192</v>
      </c>
      <c r="Q1193" t="str">
        <f>IFERROR(IF(COUNTIF(個人情報!$BI$5:$BI$401,"登録番号" &amp; リスト!P1193)&gt;=1,"",IF(VLOOKUP(P1193,登録者リスト!$A$1:$D$43729,4,FALSE)=基本情報!$D$6,P1193,"")),"")</f>
        <v/>
      </c>
    </row>
    <row r="1194" spans="16:17" x14ac:dyDescent="0.15">
      <c r="P1194">
        <v>1193</v>
      </c>
      <c r="Q1194" t="str">
        <f>IFERROR(IF(COUNTIF(個人情報!$BI$5:$BI$401,"登録番号" &amp; リスト!P1194)&gt;=1,"",IF(VLOOKUP(P1194,登録者リスト!$A$1:$D$43729,4,FALSE)=基本情報!$D$6,P1194,"")),"")</f>
        <v/>
      </c>
    </row>
    <row r="1195" spans="16:17" x14ac:dyDescent="0.15">
      <c r="P1195">
        <v>1194</v>
      </c>
      <c r="Q1195" t="str">
        <f>IFERROR(IF(COUNTIF(個人情報!$BI$5:$BI$401,"登録番号" &amp; リスト!P1195)&gt;=1,"",IF(VLOOKUP(P1195,登録者リスト!$A$1:$D$43729,4,FALSE)=基本情報!$D$6,P1195,"")),"")</f>
        <v/>
      </c>
    </row>
    <row r="1196" spans="16:17" x14ac:dyDescent="0.15">
      <c r="P1196">
        <v>1195</v>
      </c>
      <c r="Q1196" t="str">
        <f>IFERROR(IF(COUNTIF(個人情報!$BI$5:$BI$401,"登録番号" &amp; リスト!P1196)&gt;=1,"",IF(VLOOKUP(P1196,登録者リスト!$A$1:$D$43729,4,FALSE)=基本情報!$D$6,P1196,"")),"")</f>
        <v/>
      </c>
    </row>
    <row r="1197" spans="16:17" x14ac:dyDescent="0.15">
      <c r="P1197">
        <v>1196</v>
      </c>
      <c r="Q1197" t="str">
        <f>IFERROR(IF(COUNTIF(個人情報!$BI$5:$BI$401,"登録番号" &amp; リスト!P1197)&gt;=1,"",IF(VLOOKUP(P1197,登録者リスト!$A$1:$D$43729,4,FALSE)=基本情報!$D$6,P1197,"")),"")</f>
        <v/>
      </c>
    </row>
    <row r="1198" spans="16:17" x14ac:dyDescent="0.15">
      <c r="P1198">
        <v>1197</v>
      </c>
      <c r="Q1198" t="str">
        <f>IFERROR(IF(COUNTIF(個人情報!$BI$5:$BI$401,"登録番号" &amp; リスト!P1198)&gt;=1,"",IF(VLOOKUP(P1198,登録者リスト!$A$1:$D$43729,4,FALSE)=基本情報!$D$6,P1198,"")),"")</f>
        <v/>
      </c>
    </row>
    <row r="1199" spans="16:17" x14ac:dyDescent="0.15">
      <c r="P1199">
        <v>1198</v>
      </c>
      <c r="Q1199" t="str">
        <f>IFERROR(IF(COUNTIF(個人情報!$BI$5:$BI$401,"登録番号" &amp; リスト!P1199)&gt;=1,"",IF(VLOOKUP(P1199,登録者リスト!$A$1:$D$43729,4,FALSE)=基本情報!$D$6,P1199,"")),"")</f>
        <v/>
      </c>
    </row>
    <row r="1200" spans="16:17" x14ac:dyDescent="0.15">
      <c r="P1200">
        <v>1199</v>
      </c>
      <c r="Q1200" t="str">
        <f>IFERROR(IF(COUNTIF(個人情報!$BI$5:$BI$401,"登録番号" &amp; リスト!P1200)&gt;=1,"",IF(VLOOKUP(P1200,登録者リスト!$A$1:$D$43729,4,FALSE)=基本情報!$D$6,P1200,"")),"")</f>
        <v/>
      </c>
    </row>
    <row r="1201" spans="16:17" x14ac:dyDescent="0.15">
      <c r="P1201">
        <v>1200</v>
      </c>
      <c r="Q1201" t="str">
        <f>IFERROR(IF(COUNTIF(個人情報!$BI$5:$BI$401,"登録番号" &amp; リスト!P1201)&gt;=1,"",IF(VLOOKUP(P1201,登録者リスト!$A$1:$D$43729,4,FALSE)=基本情報!$D$6,P1201,"")),"")</f>
        <v/>
      </c>
    </row>
    <row r="1202" spans="16:17" x14ac:dyDescent="0.15">
      <c r="P1202">
        <v>1201</v>
      </c>
      <c r="Q1202" t="str">
        <f>IFERROR(IF(COUNTIF(個人情報!$BI$5:$BI$401,"登録番号" &amp; リスト!P1202)&gt;=1,"",IF(VLOOKUP(P1202,登録者リスト!$A$1:$D$43729,4,FALSE)=基本情報!$D$6,P1202,"")),"")</f>
        <v/>
      </c>
    </row>
    <row r="1203" spans="16:17" x14ac:dyDescent="0.15">
      <c r="P1203">
        <v>1202</v>
      </c>
      <c r="Q1203" t="str">
        <f>IFERROR(IF(COUNTIF(個人情報!$BI$5:$BI$401,"登録番号" &amp; リスト!P1203)&gt;=1,"",IF(VLOOKUP(P1203,登録者リスト!$A$1:$D$43729,4,FALSE)=基本情報!$D$6,P1203,"")),"")</f>
        <v/>
      </c>
    </row>
    <row r="1204" spans="16:17" x14ac:dyDescent="0.15">
      <c r="P1204">
        <v>1203</v>
      </c>
      <c r="Q1204" t="str">
        <f>IFERROR(IF(COUNTIF(個人情報!$BI$5:$BI$401,"登録番号" &amp; リスト!P1204)&gt;=1,"",IF(VLOOKUP(P1204,登録者リスト!$A$1:$D$43729,4,FALSE)=基本情報!$D$6,P1204,"")),"")</f>
        <v/>
      </c>
    </row>
    <row r="1205" spans="16:17" x14ac:dyDescent="0.15">
      <c r="P1205">
        <v>1204</v>
      </c>
      <c r="Q1205" t="str">
        <f>IFERROR(IF(COUNTIF(個人情報!$BI$5:$BI$401,"登録番号" &amp; リスト!P1205)&gt;=1,"",IF(VLOOKUP(P1205,登録者リスト!$A$1:$D$43729,4,FALSE)=基本情報!$D$6,P1205,"")),"")</f>
        <v/>
      </c>
    </row>
    <row r="1206" spans="16:17" x14ac:dyDescent="0.15">
      <c r="P1206">
        <v>1205</v>
      </c>
      <c r="Q1206" t="str">
        <f>IFERROR(IF(COUNTIF(個人情報!$BI$5:$BI$401,"登録番号" &amp; リスト!P1206)&gt;=1,"",IF(VLOOKUP(P1206,登録者リスト!$A$1:$D$43729,4,FALSE)=基本情報!$D$6,P1206,"")),"")</f>
        <v/>
      </c>
    </row>
    <row r="1207" spans="16:17" x14ac:dyDescent="0.15">
      <c r="P1207">
        <v>1206</v>
      </c>
      <c r="Q1207" t="str">
        <f>IFERROR(IF(COUNTIF(個人情報!$BI$5:$BI$401,"登録番号" &amp; リスト!P1207)&gt;=1,"",IF(VLOOKUP(P1207,登録者リスト!$A$1:$D$43729,4,FALSE)=基本情報!$D$6,P1207,"")),"")</f>
        <v/>
      </c>
    </row>
    <row r="1208" spans="16:17" x14ac:dyDescent="0.15">
      <c r="P1208">
        <v>1207</v>
      </c>
      <c r="Q1208" t="str">
        <f>IFERROR(IF(COUNTIF(個人情報!$BI$5:$BI$401,"登録番号" &amp; リスト!P1208)&gt;=1,"",IF(VLOOKUP(P1208,登録者リスト!$A$1:$D$43729,4,FALSE)=基本情報!$D$6,P1208,"")),"")</f>
        <v/>
      </c>
    </row>
    <row r="1209" spans="16:17" x14ac:dyDescent="0.15">
      <c r="P1209">
        <v>1208</v>
      </c>
      <c r="Q1209" t="str">
        <f>IFERROR(IF(COUNTIF(個人情報!$BI$5:$BI$401,"登録番号" &amp; リスト!P1209)&gt;=1,"",IF(VLOOKUP(P1209,登録者リスト!$A$1:$D$43729,4,FALSE)=基本情報!$D$6,P1209,"")),"")</f>
        <v/>
      </c>
    </row>
    <row r="1210" spans="16:17" x14ac:dyDescent="0.15">
      <c r="P1210">
        <v>1209</v>
      </c>
      <c r="Q1210" t="str">
        <f>IFERROR(IF(COUNTIF(個人情報!$BI$5:$BI$401,"登録番号" &amp; リスト!P1210)&gt;=1,"",IF(VLOOKUP(P1210,登録者リスト!$A$1:$D$43729,4,FALSE)=基本情報!$D$6,P1210,"")),"")</f>
        <v/>
      </c>
    </row>
    <row r="1211" spans="16:17" x14ac:dyDescent="0.15">
      <c r="P1211">
        <v>1210</v>
      </c>
      <c r="Q1211" t="str">
        <f>IFERROR(IF(COUNTIF(個人情報!$BI$5:$BI$401,"登録番号" &amp; リスト!P1211)&gt;=1,"",IF(VLOOKUP(P1211,登録者リスト!$A$1:$D$43729,4,FALSE)=基本情報!$D$6,P1211,"")),"")</f>
        <v/>
      </c>
    </row>
    <row r="1212" spans="16:17" x14ac:dyDescent="0.15">
      <c r="P1212">
        <v>1211</v>
      </c>
      <c r="Q1212" t="str">
        <f>IFERROR(IF(COUNTIF(個人情報!$BI$5:$BI$401,"登録番号" &amp; リスト!P1212)&gt;=1,"",IF(VLOOKUP(P1212,登録者リスト!$A$1:$D$43729,4,FALSE)=基本情報!$D$6,P1212,"")),"")</f>
        <v/>
      </c>
    </row>
    <row r="1213" spans="16:17" x14ac:dyDescent="0.15">
      <c r="P1213">
        <v>1212</v>
      </c>
      <c r="Q1213" t="str">
        <f>IFERROR(IF(COUNTIF(個人情報!$BI$5:$BI$401,"登録番号" &amp; リスト!P1213)&gt;=1,"",IF(VLOOKUP(P1213,登録者リスト!$A$1:$D$43729,4,FALSE)=基本情報!$D$6,P1213,"")),"")</f>
        <v/>
      </c>
    </row>
    <row r="1214" spans="16:17" x14ac:dyDescent="0.15">
      <c r="P1214">
        <v>1213</v>
      </c>
      <c r="Q1214" t="str">
        <f>IFERROR(IF(COUNTIF(個人情報!$BI$5:$BI$401,"登録番号" &amp; リスト!P1214)&gt;=1,"",IF(VLOOKUP(P1214,登録者リスト!$A$1:$D$43729,4,FALSE)=基本情報!$D$6,P1214,"")),"")</f>
        <v/>
      </c>
    </row>
    <row r="1215" spans="16:17" x14ac:dyDescent="0.15">
      <c r="P1215">
        <v>1214</v>
      </c>
      <c r="Q1215" t="str">
        <f>IFERROR(IF(COUNTIF(個人情報!$BI$5:$BI$401,"登録番号" &amp; リスト!P1215)&gt;=1,"",IF(VLOOKUP(P1215,登録者リスト!$A$1:$D$43729,4,FALSE)=基本情報!$D$6,P1215,"")),"")</f>
        <v/>
      </c>
    </row>
    <row r="1216" spans="16:17" x14ac:dyDescent="0.15">
      <c r="P1216">
        <v>1215</v>
      </c>
      <c r="Q1216" t="str">
        <f>IFERROR(IF(COUNTIF(個人情報!$BI$5:$BI$401,"登録番号" &amp; リスト!P1216)&gt;=1,"",IF(VLOOKUP(P1216,登録者リスト!$A$1:$D$43729,4,FALSE)=基本情報!$D$6,P1216,"")),"")</f>
        <v/>
      </c>
    </row>
    <row r="1217" spans="16:17" x14ac:dyDescent="0.15">
      <c r="P1217">
        <v>1216</v>
      </c>
      <c r="Q1217" t="str">
        <f>IFERROR(IF(COUNTIF(個人情報!$BI$5:$BI$401,"登録番号" &amp; リスト!P1217)&gt;=1,"",IF(VLOOKUP(P1217,登録者リスト!$A$1:$D$43729,4,FALSE)=基本情報!$D$6,P1217,"")),"")</f>
        <v/>
      </c>
    </row>
    <row r="1218" spans="16:17" x14ac:dyDescent="0.15">
      <c r="P1218">
        <v>1217</v>
      </c>
      <c r="Q1218" t="str">
        <f>IFERROR(IF(COUNTIF(個人情報!$BI$5:$BI$401,"登録番号" &amp; リスト!P1218)&gt;=1,"",IF(VLOOKUP(P1218,登録者リスト!$A$1:$D$43729,4,FALSE)=基本情報!$D$6,P1218,"")),"")</f>
        <v/>
      </c>
    </row>
    <row r="1219" spans="16:17" x14ac:dyDescent="0.15">
      <c r="P1219">
        <v>1218</v>
      </c>
      <c r="Q1219" t="str">
        <f>IFERROR(IF(COUNTIF(個人情報!$BI$5:$BI$401,"登録番号" &amp; リスト!P1219)&gt;=1,"",IF(VLOOKUP(P1219,登録者リスト!$A$1:$D$43729,4,FALSE)=基本情報!$D$6,P1219,"")),"")</f>
        <v/>
      </c>
    </row>
    <row r="1220" spans="16:17" x14ac:dyDescent="0.15">
      <c r="P1220">
        <v>1219</v>
      </c>
      <c r="Q1220" t="str">
        <f>IFERROR(IF(COUNTIF(個人情報!$BI$5:$BI$401,"登録番号" &amp; リスト!P1220)&gt;=1,"",IF(VLOOKUP(P1220,登録者リスト!$A$1:$D$43729,4,FALSE)=基本情報!$D$6,P1220,"")),"")</f>
        <v/>
      </c>
    </row>
    <row r="1221" spans="16:17" x14ac:dyDescent="0.15">
      <c r="P1221">
        <v>1220</v>
      </c>
      <c r="Q1221" t="str">
        <f>IFERROR(IF(COUNTIF(個人情報!$BI$5:$BI$401,"登録番号" &amp; リスト!P1221)&gt;=1,"",IF(VLOOKUP(P1221,登録者リスト!$A$1:$D$43729,4,FALSE)=基本情報!$D$6,P1221,"")),"")</f>
        <v/>
      </c>
    </row>
    <row r="1222" spans="16:17" x14ac:dyDescent="0.15">
      <c r="P1222">
        <v>1221</v>
      </c>
      <c r="Q1222" t="str">
        <f>IFERROR(IF(COUNTIF(個人情報!$BI$5:$BI$401,"登録番号" &amp; リスト!P1222)&gt;=1,"",IF(VLOOKUP(P1222,登録者リスト!$A$1:$D$43729,4,FALSE)=基本情報!$D$6,P1222,"")),"")</f>
        <v/>
      </c>
    </row>
    <row r="1223" spans="16:17" x14ac:dyDescent="0.15">
      <c r="P1223">
        <v>1222</v>
      </c>
      <c r="Q1223" t="str">
        <f>IFERROR(IF(COUNTIF(個人情報!$BI$5:$BI$401,"登録番号" &amp; リスト!P1223)&gt;=1,"",IF(VLOOKUP(P1223,登録者リスト!$A$1:$D$43729,4,FALSE)=基本情報!$D$6,P1223,"")),"")</f>
        <v/>
      </c>
    </row>
    <row r="1224" spans="16:17" x14ac:dyDescent="0.15">
      <c r="P1224">
        <v>1223</v>
      </c>
      <c r="Q1224" t="str">
        <f>IFERROR(IF(COUNTIF(個人情報!$BI$5:$BI$401,"登録番号" &amp; リスト!P1224)&gt;=1,"",IF(VLOOKUP(P1224,登録者リスト!$A$1:$D$43729,4,FALSE)=基本情報!$D$6,P1224,"")),"")</f>
        <v/>
      </c>
    </row>
    <row r="1225" spans="16:17" x14ac:dyDescent="0.15">
      <c r="P1225">
        <v>1224</v>
      </c>
      <c r="Q1225" t="str">
        <f>IFERROR(IF(COUNTIF(個人情報!$BI$5:$BI$401,"登録番号" &amp; リスト!P1225)&gt;=1,"",IF(VLOOKUP(P1225,登録者リスト!$A$1:$D$43729,4,FALSE)=基本情報!$D$6,P1225,"")),"")</f>
        <v/>
      </c>
    </row>
    <row r="1226" spans="16:17" x14ac:dyDescent="0.15">
      <c r="P1226">
        <v>1225</v>
      </c>
      <c r="Q1226" t="str">
        <f>IFERROR(IF(COUNTIF(個人情報!$BI$5:$BI$401,"登録番号" &amp; リスト!P1226)&gt;=1,"",IF(VLOOKUP(P1226,登録者リスト!$A$1:$D$43729,4,FALSE)=基本情報!$D$6,P1226,"")),"")</f>
        <v/>
      </c>
    </row>
    <row r="1227" spans="16:17" x14ac:dyDescent="0.15">
      <c r="P1227">
        <v>1226</v>
      </c>
      <c r="Q1227" t="str">
        <f>IFERROR(IF(COUNTIF(個人情報!$BI$5:$BI$401,"登録番号" &amp; リスト!P1227)&gt;=1,"",IF(VLOOKUP(P1227,登録者リスト!$A$1:$D$43729,4,FALSE)=基本情報!$D$6,P1227,"")),"")</f>
        <v/>
      </c>
    </row>
    <row r="1228" spans="16:17" x14ac:dyDescent="0.15">
      <c r="P1228">
        <v>1227</v>
      </c>
      <c r="Q1228" t="str">
        <f>IFERROR(IF(COUNTIF(個人情報!$BI$5:$BI$401,"登録番号" &amp; リスト!P1228)&gt;=1,"",IF(VLOOKUP(P1228,登録者リスト!$A$1:$D$43729,4,FALSE)=基本情報!$D$6,P1228,"")),"")</f>
        <v/>
      </c>
    </row>
    <row r="1229" spans="16:17" x14ac:dyDescent="0.15">
      <c r="P1229">
        <v>1228</v>
      </c>
      <c r="Q1229" t="str">
        <f>IFERROR(IF(COUNTIF(個人情報!$BI$5:$BI$401,"登録番号" &amp; リスト!P1229)&gt;=1,"",IF(VLOOKUP(P1229,登録者リスト!$A$1:$D$43729,4,FALSE)=基本情報!$D$6,P1229,"")),"")</f>
        <v/>
      </c>
    </row>
    <row r="1230" spans="16:17" x14ac:dyDescent="0.15">
      <c r="P1230">
        <v>1229</v>
      </c>
      <c r="Q1230" t="str">
        <f>IFERROR(IF(COUNTIF(個人情報!$BI$5:$BI$401,"登録番号" &amp; リスト!P1230)&gt;=1,"",IF(VLOOKUP(P1230,登録者リスト!$A$1:$D$43729,4,FALSE)=基本情報!$D$6,P1230,"")),"")</f>
        <v/>
      </c>
    </row>
    <row r="1231" spans="16:17" x14ac:dyDescent="0.15">
      <c r="P1231">
        <v>1230</v>
      </c>
      <c r="Q1231" t="str">
        <f>IFERROR(IF(COUNTIF(個人情報!$BI$5:$BI$401,"登録番号" &amp; リスト!P1231)&gt;=1,"",IF(VLOOKUP(P1231,登録者リスト!$A$1:$D$43729,4,FALSE)=基本情報!$D$6,P1231,"")),"")</f>
        <v/>
      </c>
    </row>
    <row r="1232" spans="16:17" x14ac:dyDescent="0.15">
      <c r="P1232">
        <v>1231</v>
      </c>
      <c r="Q1232" t="str">
        <f>IFERROR(IF(COUNTIF(個人情報!$BI$5:$BI$401,"登録番号" &amp; リスト!P1232)&gt;=1,"",IF(VLOOKUP(P1232,登録者リスト!$A$1:$D$43729,4,FALSE)=基本情報!$D$6,P1232,"")),"")</f>
        <v/>
      </c>
    </row>
    <row r="1233" spans="16:17" x14ac:dyDescent="0.15">
      <c r="P1233">
        <v>1232</v>
      </c>
      <c r="Q1233" t="str">
        <f>IFERROR(IF(COUNTIF(個人情報!$BI$5:$BI$401,"登録番号" &amp; リスト!P1233)&gt;=1,"",IF(VLOOKUP(P1233,登録者リスト!$A$1:$D$43729,4,FALSE)=基本情報!$D$6,P1233,"")),"")</f>
        <v/>
      </c>
    </row>
    <row r="1234" spans="16:17" x14ac:dyDescent="0.15">
      <c r="P1234">
        <v>1233</v>
      </c>
      <c r="Q1234" t="str">
        <f>IFERROR(IF(COUNTIF(個人情報!$BI$5:$BI$401,"登録番号" &amp; リスト!P1234)&gt;=1,"",IF(VLOOKUP(P1234,登録者リスト!$A$1:$D$43729,4,FALSE)=基本情報!$D$6,P1234,"")),"")</f>
        <v/>
      </c>
    </row>
    <row r="1235" spans="16:17" x14ac:dyDescent="0.15">
      <c r="P1235">
        <v>1234</v>
      </c>
      <c r="Q1235" t="str">
        <f>IFERROR(IF(COUNTIF(個人情報!$BI$5:$BI$401,"登録番号" &amp; リスト!P1235)&gt;=1,"",IF(VLOOKUP(P1235,登録者リスト!$A$1:$D$43729,4,FALSE)=基本情報!$D$6,P1235,"")),"")</f>
        <v/>
      </c>
    </row>
    <row r="1236" spans="16:17" x14ac:dyDescent="0.15">
      <c r="P1236">
        <v>1235</v>
      </c>
      <c r="Q1236" t="str">
        <f>IFERROR(IF(COUNTIF(個人情報!$BI$5:$BI$401,"登録番号" &amp; リスト!P1236)&gt;=1,"",IF(VLOOKUP(P1236,登録者リスト!$A$1:$D$43729,4,FALSE)=基本情報!$D$6,P1236,"")),"")</f>
        <v/>
      </c>
    </row>
    <row r="1237" spans="16:17" x14ac:dyDescent="0.15">
      <c r="P1237">
        <v>1236</v>
      </c>
      <c r="Q1237" t="str">
        <f>IFERROR(IF(COUNTIF(個人情報!$BI$5:$BI$401,"登録番号" &amp; リスト!P1237)&gt;=1,"",IF(VLOOKUP(P1237,登録者リスト!$A$1:$D$43729,4,FALSE)=基本情報!$D$6,P1237,"")),"")</f>
        <v/>
      </c>
    </row>
    <row r="1238" spans="16:17" x14ac:dyDescent="0.15">
      <c r="P1238">
        <v>1237</v>
      </c>
      <c r="Q1238" t="str">
        <f>IFERROR(IF(COUNTIF(個人情報!$BI$5:$BI$401,"登録番号" &amp; リスト!P1238)&gt;=1,"",IF(VLOOKUP(P1238,登録者リスト!$A$1:$D$43729,4,FALSE)=基本情報!$D$6,P1238,"")),"")</f>
        <v/>
      </c>
    </row>
    <row r="1239" spans="16:17" x14ac:dyDescent="0.15">
      <c r="P1239">
        <v>1238</v>
      </c>
      <c r="Q1239" t="str">
        <f>IFERROR(IF(COUNTIF(個人情報!$BI$5:$BI$401,"登録番号" &amp; リスト!P1239)&gt;=1,"",IF(VLOOKUP(P1239,登録者リスト!$A$1:$D$43729,4,FALSE)=基本情報!$D$6,P1239,"")),"")</f>
        <v/>
      </c>
    </row>
    <row r="1240" spans="16:17" x14ac:dyDescent="0.15">
      <c r="P1240">
        <v>1239</v>
      </c>
      <c r="Q1240" t="str">
        <f>IFERROR(IF(COUNTIF(個人情報!$BI$5:$BI$401,"登録番号" &amp; リスト!P1240)&gt;=1,"",IF(VLOOKUP(P1240,登録者リスト!$A$1:$D$43729,4,FALSE)=基本情報!$D$6,P1240,"")),"")</f>
        <v/>
      </c>
    </row>
    <row r="1241" spans="16:17" x14ac:dyDescent="0.15">
      <c r="P1241">
        <v>1240</v>
      </c>
      <c r="Q1241" t="str">
        <f>IFERROR(IF(COUNTIF(個人情報!$BI$5:$BI$401,"登録番号" &amp; リスト!P1241)&gt;=1,"",IF(VLOOKUP(P1241,登録者リスト!$A$1:$D$43729,4,FALSE)=基本情報!$D$6,P1241,"")),"")</f>
        <v/>
      </c>
    </row>
    <row r="1242" spans="16:17" x14ac:dyDescent="0.15">
      <c r="P1242">
        <v>1241</v>
      </c>
      <c r="Q1242" t="str">
        <f>IFERROR(IF(COUNTIF(個人情報!$BI$5:$BI$401,"登録番号" &amp; リスト!P1242)&gt;=1,"",IF(VLOOKUP(P1242,登録者リスト!$A$1:$D$43729,4,FALSE)=基本情報!$D$6,P1242,"")),"")</f>
        <v/>
      </c>
    </row>
    <row r="1243" spans="16:17" x14ac:dyDescent="0.15">
      <c r="P1243">
        <v>1242</v>
      </c>
      <c r="Q1243" t="str">
        <f>IFERROR(IF(COUNTIF(個人情報!$BI$5:$BI$401,"登録番号" &amp; リスト!P1243)&gt;=1,"",IF(VLOOKUP(P1243,登録者リスト!$A$1:$D$43729,4,FALSE)=基本情報!$D$6,P1243,"")),"")</f>
        <v/>
      </c>
    </row>
    <row r="1244" spans="16:17" x14ac:dyDescent="0.15">
      <c r="P1244">
        <v>1243</v>
      </c>
      <c r="Q1244" t="str">
        <f>IFERROR(IF(COUNTIF(個人情報!$BI$5:$BI$401,"登録番号" &amp; リスト!P1244)&gt;=1,"",IF(VLOOKUP(P1244,登録者リスト!$A$1:$D$43729,4,FALSE)=基本情報!$D$6,P1244,"")),"")</f>
        <v/>
      </c>
    </row>
    <row r="1245" spans="16:17" x14ac:dyDescent="0.15">
      <c r="P1245">
        <v>1244</v>
      </c>
      <c r="Q1245" t="str">
        <f>IFERROR(IF(COUNTIF(個人情報!$BI$5:$BI$401,"登録番号" &amp; リスト!P1245)&gt;=1,"",IF(VLOOKUP(P1245,登録者リスト!$A$1:$D$43729,4,FALSE)=基本情報!$D$6,P1245,"")),"")</f>
        <v/>
      </c>
    </row>
    <row r="1246" spans="16:17" x14ac:dyDescent="0.15">
      <c r="P1246">
        <v>1245</v>
      </c>
      <c r="Q1246" t="str">
        <f>IFERROR(IF(COUNTIF(個人情報!$BI$5:$BI$401,"登録番号" &amp; リスト!P1246)&gt;=1,"",IF(VLOOKUP(P1246,登録者リスト!$A$1:$D$43729,4,FALSE)=基本情報!$D$6,P1246,"")),"")</f>
        <v/>
      </c>
    </row>
    <row r="1247" spans="16:17" x14ac:dyDescent="0.15">
      <c r="P1247">
        <v>1246</v>
      </c>
      <c r="Q1247" t="str">
        <f>IFERROR(IF(COUNTIF(個人情報!$BI$5:$BI$401,"登録番号" &amp; リスト!P1247)&gt;=1,"",IF(VLOOKUP(P1247,登録者リスト!$A$1:$D$43729,4,FALSE)=基本情報!$D$6,P1247,"")),"")</f>
        <v/>
      </c>
    </row>
    <row r="1248" spans="16:17" x14ac:dyDescent="0.15">
      <c r="P1248">
        <v>1247</v>
      </c>
      <c r="Q1248" t="str">
        <f>IFERROR(IF(COUNTIF(個人情報!$BI$5:$BI$401,"登録番号" &amp; リスト!P1248)&gt;=1,"",IF(VLOOKUP(P1248,登録者リスト!$A$1:$D$43729,4,FALSE)=基本情報!$D$6,P1248,"")),"")</f>
        <v/>
      </c>
    </row>
    <row r="1249" spans="16:17" x14ac:dyDescent="0.15">
      <c r="P1249">
        <v>1248</v>
      </c>
      <c r="Q1249" t="str">
        <f>IFERROR(IF(COUNTIF(個人情報!$BI$5:$BI$401,"登録番号" &amp; リスト!P1249)&gt;=1,"",IF(VLOOKUP(P1249,登録者リスト!$A$1:$D$43729,4,FALSE)=基本情報!$D$6,P1249,"")),"")</f>
        <v/>
      </c>
    </row>
    <row r="1250" spans="16:17" x14ac:dyDescent="0.15">
      <c r="P1250">
        <v>1249</v>
      </c>
      <c r="Q1250" t="str">
        <f>IFERROR(IF(COUNTIF(個人情報!$BI$5:$BI$401,"登録番号" &amp; リスト!P1250)&gt;=1,"",IF(VLOOKUP(P1250,登録者リスト!$A$1:$D$43729,4,FALSE)=基本情報!$D$6,P1250,"")),"")</f>
        <v/>
      </c>
    </row>
    <row r="1251" spans="16:17" x14ac:dyDescent="0.15">
      <c r="P1251">
        <v>1250</v>
      </c>
      <c r="Q1251" t="str">
        <f>IFERROR(IF(COUNTIF(個人情報!$BI$5:$BI$401,"登録番号" &amp; リスト!P1251)&gt;=1,"",IF(VLOOKUP(P1251,登録者リスト!$A$1:$D$43729,4,FALSE)=基本情報!$D$6,P1251,"")),"")</f>
        <v/>
      </c>
    </row>
    <row r="1252" spans="16:17" x14ac:dyDescent="0.15">
      <c r="P1252">
        <v>1251</v>
      </c>
      <c r="Q1252" t="str">
        <f>IFERROR(IF(COUNTIF(個人情報!$BI$5:$BI$401,"登録番号" &amp; リスト!P1252)&gt;=1,"",IF(VLOOKUP(P1252,登録者リスト!$A$1:$D$43729,4,FALSE)=基本情報!$D$6,P1252,"")),"")</f>
        <v/>
      </c>
    </row>
    <row r="1253" spans="16:17" x14ac:dyDescent="0.15">
      <c r="P1253">
        <v>1252</v>
      </c>
      <c r="Q1253" t="str">
        <f>IFERROR(IF(COUNTIF(個人情報!$BI$5:$BI$401,"登録番号" &amp; リスト!P1253)&gt;=1,"",IF(VLOOKUP(P1253,登録者リスト!$A$1:$D$43729,4,FALSE)=基本情報!$D$6,P1253,"")),"")</f>
        <v/>
      </c>
    </row>
    <row r="1254" spans="16:17" x14ac:dyDescent="0.15">
      <c r="P1254">
        <v>1253</v>
      </c>
      <c r="Q1254" t="str">
        <f>IFERROR(IF(COUNTIF(個人情報!$BI$5:$BI$401,"登録番号" &amp; リスト!P1254)&gt;=1,"",IF(VLOOKUP(P1254,登録者リスト!$A$1:$D$43729,4,FALSE)=基本情報!$D$6,P1254,"")),"")</f>
        <v/>
      </c>
    </row>
    <row r="1255" spans="16:17" x14ac:dyDescent="0.15">
      <c r="P1255">
        <v>1254</v>
      </c>
      <c r="Q1255" t="str">
        <f>IFERROR(IF(COUNTIF(個人情報!$BI$5:$BI$401,"登録番号" &amp; リスト!P1255)&gt;=1,"",IF(VLOOKUP(P1255,登録者リスト!$A$1:$D$43729,4,FALSE)=基本情報!$D$6,P1255,"")),"")</f>
        <v/>
      </c>
    </row>
    <row r="1256" spans="16:17" x14ac:dyDescent="0.15">
      <c r="P1256">
        <v>1255</v>
      </c>
      <c r="Q1256" t="str">
        <f>IFERROR(IF(COUNTIF(個人情報!$BI$5:$BI$401,"登録番号" &amp; リスト!P1256)&gt;=1,"",IF(VLOOKUP(P1256,登録者リスト!$A$1:$D$43729,4,FALSE)=基本情報!$D$6,P1256,"")),"")</f>
        <v/>
      </c>
    </row>
    <row r="1257" spans="16:17" x14ac:dyDescent="0.15">
      <c r="P1257">
        <v>1256</v>
      </c>
      <c r="Q1257" t="str">
        <f>IFERROR(IF(COUNTIF(個人情報!$BI$5:$BI$401,"登録番号" &amp; リスト!P1257)&gt;=1,"",IF(VLOOKUP(P1257,登録者リスト!$A$1:$D$43729,4,FALSE)=基本情報!$D$6,P1257,"")),"")</f>
        <v/>
      </c>
    </row>
    <row r="1258" spans="16:17" x14ac:dyDescent="0.15">
      <c r="P1258">
        <v>1257</v>
      </c>
      <c r="Q1258" t="str">
        <f>IFERROR(IF(COUNTIF(個人情報!$BI$5:$BI$401,"登録番号" &amp; リスト!P1258)&gt;=1,"",IF(VLOOKUP(P1258,登録者リスト!$A$1:$D$43729,4,FALSE)=基本情報!$D$6,P1258,"")),"")</f>
        <v/>
      </c>
    </row>
    <row r="1259" spans="16:17" x14ac:dyDescent="0.15">
      <c r="P1259">
        <v>1258</v>
      </c>
      <c r="Q1259" t="str">
        <f>IFERROR(IF(COUNTIF(個人情報!$BI$5:$BI$401,"登録番号" &amp; リスト!P1259)&gt;=1,"",IF(VLOOKUP(P1259,登録者リスト!$A$1:$D$43729,4,FALSE)=基本情報!$D$6,P1259,"")),"")</f>
        <v/>
      </c>
    </row>
    <row r="1260" spans="16:17" x14ac:dyDescent="0.15">
      <c r="P1260">
        <v>1259</v>
      </c>
      <c r="Q1260" t="str">
        <f>IFERROR(IF(COUNTIF(個人情報!$BI$5:$BI$401,"登録番号" &amp; リスト!P1260)&gt;=1,"",IF(VLOOKUP(P1260,登録者リスト!$A$1:$D$43729,4,FALSE)=基本情報!$D$6,P1260,"")),"")</f>
        <v/>
      </c>
    </row>
    <row r="1261" spans="16:17" x14ac:dyDescent="0.15">
      <c r="P1261">
        <v>1260</v>
      </c>
      <c r="Q1261" t="str">
        <f>IFERROR(IF(COUNTIF(個人情報!$BI$5:$BI$401,"登録番号" &amp; リスト!P1261)&gt;=1,"",IF(VLOOKUP(P1261,登録者リスト!$A$1:$D$43729,4,FALSE)=基本情報!$D$6,P1261,"")),"")</f>
        <v/>
      </c>
    </row>
    <row r="1262" spans="16:17" x14ac:dyDescent="0.15">
      <c r="P1262">
        <v>1261</v>
      </c>
      <c r="Q1262" t="str">
        <f>IFERROR(IF(COUNTIF(個人情報!$BI$5:$BI$401,"登録番号" &amp; リスト!P1262)&gt;=1,"",IF(VLOOKUP(P1262,登録者リスト!$A$1:$D$43729,4,FALSE)=基本情報!$D$6,P1262,"")),"")</f>
        <v/>
      </c>
    </row>
    <row r="1263" spans="16:17" x14ac:dyDescent="0.15">
      <c r="P1263">
        <v>1262</v>
      </c>
      <c r="Q1263" t="str">
        <f>IFERROR(IF(COUNTIF(個人情報!$BI$5:$BI$401,"登録番号" &amp; リスト!P1263)&gt;=1,"",IF(VLOOKUP(P1263,登録者リスト!$A$1:$D$43729,4,FALSE)=基本情報!$D$6,P1263,"")),"")</f>
        <v/>
      </c>
    </row>
    <row r="1264" spans="16:17" x14ac:dyDescent="0.15">
      <c r="P1264">
        <v>1263</v>
      </c>
      <c r="Q1264" t="str">
        <f>IFERROR(IF(COUNTIF(個人情報!$BI$5:$BI$401,"登録番号" &amp; リスト!P1264)&gt;=1,"",IF(VLOOKUP(P1264,登録者リスト!$A$1:$D$43729,4,FALSE)=基本情報!$D$6,P1264,"")),"")</f>
        <v/>
      </c>
    </row>
    <row r="1265" spans="16:17" x14ac:dyDescent="0.15">
      <c r="P1265">
        <v>1264</v>
      </c>
      <c r="Q1265" t="str">
        <f>IFERROR(IF(COUNTIF(個人情報!$BI$5:$BI$401,"登録番号" &amp; リスト!P1265)&gt;=1,"",IF(VLOOKUP(P1265,登録者リスト!$A$1:$D$43729,4,FALSE)=基本情報!$D$6,P1265,"")),"")</f>
        <v/>
      </c>
    </row>
    <row r="1266" spans="16:17" x14ac:dyDescent="0.15">
      <c r="P1266">
        <v>1265</v>
      </c>
      <c r="Q1266" t="str">
        <f>IFERROR(IF(COUNTIF(個人情報!$BI$5:$BI$401,"登録番号" &amp; リスト!P1266)&gt;=1,"",IF(VLOOKUP(P1266,登録者リスト!$A$1:$D$43729,4,FALSE)=基本情報!$D$6,P1266,"")),"")</f>
        <v/>
      </c>
    </row>
    <row r="1267" spans="16:17" x14ac:dyDescent="0.15">
      <c r="P1267">
        <v>1266</v>
      </c>
      <c r="Q1267" t="str">
        <f>IFERROR(IF(COUNTIF(個人情報!$BI$5:$BI$401,"登録番号" &amp; リスト!P1267)&gt;=1,"",IF(VLOOKUP(P1267,登録者リスト!$A$1:$D$43729,4,FALSE)=基本情報!$D$6,P1267,"")),"")</f>
        <v/>
      </c>
    </row>
    <row r="1268" spans="16:17" x14ac:dyDescent="0.15">
      <c r="P1268">
        <v>1267</v>
      </c>
      <c r="Q1268" t="str">
        <f>IFERROR(IF(COUNTIF(個人情報!$BI$5:$BI$401,"登録番号" &amp; リスト!P1268)&gt;=1,"",IF(VLOOKUP(P1268,登録者リスト!$A$1:$D$43729,4,FALSE)=基本情報!$D$6,P1268,"")),"")</f>
        <v/>
      </c>
    </row>
    <row r="1269" spans="16:17" x14ac:dyDescent="0.15">
      <c r="P1269">
        <v>1268</v>
      </c>
      <c r="Q1269" t="str">
        <f>IFERROR(IF(COUNTIF(個人情報!$BI$5:$BI$401,"登録番号" &amp; リスト!P1269)&gt;=1,"",IF(VLOOKUP(P1269,登録者リスト!$A$1:$D$43729,4,FALSE)=基本情報!$D$6,P1269,"")),"")</f>
        <v/>
      </c>
    </row>
    <row r="1270" spans="16:17" x14ac:dyDescent="0.15">
      <c r="P1270">
        <v>1269</v>
      </c>
      <c r="Q1270" t="str">
        <f>IFERROR(IF(COUNTIF(個人情報!$BI$5:$BI$401,"登録番号" &amp; リスト!P1270)&gt;=1,"",IF(VLOOKUP(P1270,登録者リスト!$A$1:$D$43729,4,FALSE)=基本情報!$D$6,P1270,"")),"")</f>
        <v/>
      </c>
    </row>
    <row r="1271" spans="16:17" x14ac:dyDescent="0.15">
      <c r="P1271">
        <v>1270</v>
      </c>
      <c r="Q1271" t="str">
        <f>IFERROR(IF(COUNTIF(個人情報!$BI$5:$BI$401,"登録番号" &amp; リスト!P1271)&gt;=1,"",IF(VLOOKUP(P1271,登録者リスト!$A$1:$D$43729,4,FALSE)=基本情報!$D$6,P1271,"")),"")</f>
        <v/>
      </c>
    </row>
    <row r="1272" spans="16:17" x14ac:dyDescent="0.15">
      <c r="P1272">
        <v>1271</v>
      </c>
      <c r="Q1272" t="str">
        <f>IFERROR(IF(COUNTIF(個人情報!$BI$5:$BI$401,"登録番号" &amp; リスト!P1272)&gt;=1,"",IF(VLOOKUP(P1272,登録者リスト!$A$1:$D$43729,4,FALSE)=基本情報!$D$6,P1272,"")),"")</f>
        <v/>
      </c>
    </row>
    <row r="1273" spans="16:17" x14ac:dyDescent="0.15">
      <c r="P1273">
        <v>1272</v>
      </c>
      <c r="Q1273" t="str">
        <f>IFERROR(IF(COUNTIF(個人情報!$BI$5:$BI$401,"登録番号" &amp; リスト!P1273)&gt;=1,"",IF(VLOOKUP(P1273,登録者リスト!$A$1:$D$43729,4,FALSE)=基本情報!$D$6,P1273,"")),"")</f>
        <v/>
      </c>
    </row>
    <row r="1274" spans="16:17" x14ac:dyDescent="0.15">
      <c r="P1274">
        <v>1273</v>
      </c>
      <c r="Q1274" t="str">
        <f>IFERROR(IF(COUNTIF(個人情報!$BI$5:$BI$401,"登録番号" &amp; リスト!P1274)&gt;=1,"",IF(VLOOKUP(P1274,登録者リスト!$A$1:$D$43729,4,FALSE)=基本情報!$D$6,P1274,"")),"")</f>
        <v/>
      </c>
    </row>
    <row r="1275" spans="16:17" x14ac:dyDescent="0.15">
      <c r="P1275">
        <v>1274</v>
      </c>
      <c r="Q1275" t="str">
        <f>IFERROR(IF(COUNTIF(個人情報!$BI$5:$BI$401,"登録番号" &amp; リスト!P1275)&gt;=1,"",IF(VLOOKUP(P1275,登録者リスト!$A$1:$D$43729,4,FALSE)=基本情報!$D$6,P1275,"")),"")</f>
        <v/>
      </c>
    </row>
    <row r="1276" spans="16:17" x14ac:dyDescent="0.15">
      <c r="P1276">
        <v>1275</v>
      </c>
      <c r="Q1276" t="str">
        <f>IFERROR(IF(COUNTIF(個人情報!$BI$5:$BI$401,"登録番号" &amp; リスト!P1276)&gt;=1,"",IF(VLOOKUP(P1276,登録者リスト!$A$1:$D$43729,4,FALSE)=基本情報!$D$6,P1276,"")),"")</f>
        <v/>
      </c>
    </row>
    <row r="1277" spans="16:17" x14ac:dyDescent="0.15">
      <c r="P1277">
        <v>1276</v>
      </c>
      <c r="Q1277" t="str">
        <f>IFERROR(IF(COUNTIF(個人情報!$BI$5:$BI$401,"登録番号" &amp; リスト!P1277)&gt;=1,"",IF(VLOOKUP(P1277,登録者リスト!$A$1:$D$43729,4,FALSE)=基本情報!$D$6,P1277,"")),"")</f>
        <v/>
      </c>
    </row>
    <row r="1278" spans="16:17" x14ac:dyDescent="0.15">
      <c r="P1278">
        <v>1277</v>
      </c>
      <c r="Q1278" t="str">
        <f>IFERROR(IF(COUNTIF(個人情報!$BI$5:$BI$401,"登録番号" &amp; リスト!P1278)&gt;=1,"",IF(VLOOKUP(P1278,登録者リスト!$A$1:$D$43729,4,FALSE)=基本情報!$D$6,P1278,"")),"")</f>
        <v/>
      </c>
    </row>
    <row r="1279" spans="16:17" x14ac:dyDescent="0.15">
      <c r="P1279">
        <v>1278</v>
      </c>
      <c r="Q1279" t="str">
        <f>IFERROR(IF(COUNTIF(個人情報!$BI$5:$BI$401,"登録番号" &amp; リスト!P1279)&gt;=1,"",IF(VLOOKUP(P1279,登録者リスト!$A$1:$D$43729,4,FALSE)=基本情報!$D$6,P1279,"")),"")</f>
        <v/>
      </c>
    </row>
    <row r="1280" spans="16:17" x14ac:dyDescent="0.15">
      <c r="P1280">
        <v>1279</v>
      </c>
      <c r="Q1280" t="str">
        <f>IFERROR(IF(COUNTIF(個人情報!$BI$5:$BI$401,"登録番号" &amp; リスト!P1280)&gt;=1,"",IF(VLOOKUP(P1280,登録者リスト!$A$1:$D$43729,4,FALSE)=基本情報!$D$6,P1280,"")),"")</f>
        <v/>
      </c>
    </row>
    <row r="1281" spans="16:17" x14ac:dyDescent="0.15">
      <c r="P1281">
        <v>1280</v>
      </c>
      <c r="Q1281" t="str">
        <f>IFERROR(IF(COUNTIF(個人情報!$BI$5:$BI$401,"登録番号" &amp; リスト!P1281)&gt;=1,"",IF(VLOOKUP(P1281,登録者リスト!$A$1:$D$43729,4,FALSE)=基本情報!$D$6,P1281,"")),"")</f>
        <v/>
      </c>
    </row>
    <row r="1282" spans="16:17" x14ac:dyDescent="0.15">
      <c r="P1282">
        <v>1281</v>
      </c>
      <c r="Q1282" t="str">
        <f>IFERROR(IF(COUNTIF(個人情報!$BI$5:$BI$401,"登録番号" &amp; リスト!P1282)&gt;=1,"",IF(VLOOKUP(P1282,登録者リスト!$A$1:$D$43729,4,FALSE)=基本情報!$D$6,P1282,"")),"")</f>
        <v/>
      </c>
    </row>
    <row r="1283" spans="16:17" x14ac:dyDescent="0.15">
      <c r="P1283">
        <v>1282</v>
      </c>
      <c r="Q1283" t="str">
        <f>IFERROR(IF(COUNTIF(個人情報!$BI$5:$BI$401,"登録番号" &amp; リスト!P1283)&gt;=1,"",IF(VLOOKUP(P1283,登録者リスト!$A$1:$D$43729,4,FALSE)=基本情報!$D$6,P1283,"")),"")</f>
        <v/>
      </c>
    </row>
    <row r="1284" spans="16:17" x14ac:dyDescent="0.15">
      <c r="P1284">
        <v>1283</v>
      </c>
      <c r="Q1284" t="str">
        <f>IFERROR(IF(COUNTIF(個人情報!$BI$5:$BI$401,"登録番号" &amp; リスト!P1284)&gt;=1,"",IF(VLOOKUP(P1284,登録者リスト!$A$1:$D$43729,4,FALSE)=基本情報!$D$6,P1284,"")),"")</f>
        <v/>
      </c>
    </row>
    <row r="1285" spans="16:17" x14ac:dyDescent="0.15">
      <c r="P1285">
        <v>1284</v>
      </c>
      <c r="Q1285" t="str">
        <f>IFERROR(IF(COUNTIF(個人情報!$BI$5:$BI$401,"登録番号" &amp; リスト!P1285)&gt;=1,"",IF(VLOOKUP(P1285,登録者リスト!$A$1:$D$43729,4,FALSE)=基本情報!$D$6,P1285,"")),"")</f>
        <v/>
      </c>
    </row>
    <row r="1286" spans="16:17" x14ac:dyDescent="0.15">
      <c r="P1286">
        <v>1285</v>
      </c>
      <c r="Q1286" t="str">
        <f>IFERROR(IF(COUNTIF(個人情報!$BI$5:$BI$401,"登録番号" &amp; リスト!P1286)&gt;=1,"",IF(VLOOKUP(P1286,登録者リスト!$A$1:$D$43729,4,FALSE)=基本情報!$D$6,P1286,"")),"")</f>
        <v/>
      </c>
    </row>
    <row r="1287" spans="16:17" x14ac:dyDescent="0.15">
      <c r="P1287">
        <v>1286</v>
      </c>
      <c r="Q1287" t="str">
        <f>IFERROR(IF(COUNTIF(個人情報!$BI$5:$BI$401,"登録番号" &amp; リスト!P1287)&gt;=1,"",IF(VLOOKUP(P1287,登録者リスト!$A$1:$D$43729,4,FALSE)=基本情報!$D$6,P1287,"")),"")</f>
        <v/>
      </c>
    </row>
    <row r="1288" spans="16:17" x14ac:dyDescent="0.15">
      <c r="P1288">
        <v>1287</v>
      </c>
      <c r="Q1288" t="str">
        <f>IFERROR(IF(COUNTIF(個人情報!$BI$5:$BI$401,"登録番号" &amp; リスト!P1288)&gt;=1,"",IF(VLOOKUP(P1288,登録者リスト!$A$1:$D$43729,4,FALSE)=基本情報!$D$6,P1288,"")),"")</f>
        <v/>
      </c>
    </row>
    <row r="1289" spans="16:17" x14ac:dyDescent="0.15">
      <c r="P1289">
        <v>1288</v>
      </c>
      <c r="Q1289" t="str">
        <f>IFERROR(IF(COUNTIF(個人情報!$BI$5:$BI$401,"登録番号" &amp; リスト!P1289)&gt;=1,"",IF(VLOOKUP(P1289,登録者リスト!$A$1:$D$43729,4,FALSE)=基本情報!$D$6,P1289,"")),"")</f>
        <v/>
      </c>
    </row>
    <row r="1290" spans="16:17" x14ac:dyDescent="0.15">
      <c r="P1290">
        <v>1289</v>
      </c>
      <c r="Q1290" t="str">
        <f>IFERROR(IF(COUNTIF(個人情報!$BI$5:$BI$401,"登録番号" &amp; リスト!P1290)&gt;=1,"",IF(VLOOKUP(P1290,登録者リスト!$A$1:$D$43729,4,FALSE)=基本情報!$D$6,P1290,"")),"")</f>
        <v/>
      </c>
    </row>
    <row r="1291" spans="16:17" x14ac:dyDescent="0.15">
      <c r="P1291">
        <v>1290</v>
      </c>
      <c r="Q1291" t="str">
        <f>IFERROR(IF(COUNTIF(個人情報!$BI$5:$BI$401,"登録番号" &amp; リスト!P1291)&gt;=1,"",IF(VLOOKUP(P1291,登録者リスト!$A$1:$D$43729,4,FALSE)=基本情報!$D$6,P1291,"")),"")</f>
        <v/>
      </c>
    </row>
    <row r="1292" spans="16:17" x14ac:dyDescent="0.15">
      <c r="P1292">
        <v>1291</v>
      </c>
      <c r="Q1292" t="str">
        <f>IFERROR(IF(COUNTIF(個人情報!$BI$5:$BI$401,"登録番号" &amp; リスト!P1292)&gt;=1,"",IF(VLOOKUP(P1292,登録者リスト!$A$1:$D$43729,4,FALSE)=基本情報!$D$6,P1292,"")),"")</f>
        <v/>
      </c>
    </row>
    <row r="1293" spans="16:17" x14ac:dyDescent="0.15">
      <c r="P1293">
        <v>1292</v>
      </c>
      <c r="Q1293" t="str">
        <f>IFERROR(IF(COUNTIF(個人情報!$BI$5:$BI$401,"登録番号" &amp; リスト!P1293)&gt;=1,"",IF(VLOOKUP(P1293,登録者リスト!$A$1:$D$43729,4,FALSE)=基本情報!$D$6,P1293,"")),"")</f>
        <v/>
      </c>
    </row>
    <row r="1294" spans="16:17" x14ac:dyDescent="0.15">
      <c r="P1294">
        <v>1293</v>
      </c>
      <c r="Q1294" t="str">
        <f>IFERROR(IF(COUNTIF(個人情報!$BI$5:$BI$401,"登録番号" &amp; リスト!P1294)&gt;=1,"",IF(VLOOKUP(P1294,登録者リスト!$A$1:$D$43729,4,FALSE)=基本情報!$D$6,P1294,"")),"")</f>
        <v/>
      </c>
    </row>
    <row r="1295" spans="16:17" x14ac:dyDescent="0.15">
      <c r="P1295">
        <v>1294</v>
      </c>
      <c r="Q1295" t="str">
        <f>IFERROR(IF(COUNTIF(個人情報!$BI$5:$BI$401,"登録番号" &amp; リスト!P1295)&gt;=1,"",IF(VLOOKUP(P1295,登録者リスト!$A$1:$D$43729,4,FALSE)=基本情報!$D$6,P1295,"")),"")</f>
        <v/>
      </c>
    </row>
    <row r="1296" spans="16:17" x14ac:dyDescent="0.15">
      <c r="P1296">
        <v>1295</v>
      </c>
      <c r="Q1296" t="str">
        <f>IFERROR(IF(COUNTIF(個人情報!$BI$5:$BI$401,"登録番号" &amp; リスト!P1296)&gt;=1,"",IF(VLOOKUP(P1296,登録者リスト!$A$1:$D$43729,4,FALSE)=基本情報!$D$6,P1296,"")),"")</f>
        <v/>
      </c>
    </row>
    <row r="1297" spans="16:17" x14ac:dyDescent="0.15">
      <c r="P1297">
        <v>1296</v>
      </c>
      <c r="Q1297" t="str">
        <f>IFERROR(IF(COUNTIF(個人情報!$BI$5:$BI$401,"登録番号" &amp; リスト!P1297)&gt;=1,"",IF(VLOOKUP(P1297,登録者リスト!$A$1:$D$43729,4,FALSE)=基本情報!$D$6,P1297,"")),"")</f>
        <v/>
      </c>
    </row>
    <row r="1298" spans="16:17" x14ac:dyDescent="0.15">
      <c r="P1298">
        <v>1297</v>
      </c>
      <c r="Q1298" t="str">
        <f>IFERROR(IF(COUNTIF(個人情報!$BI$5:$BI$401,"登録番号" &amp; リスト!P1298)&gt;=1,"",IF(VLOOKUP(P1298,登録者リスト!$A$1:$D$43729,4,FALSE)=基本情報!$D$6,P1298,"")),"")</f>
        <v/>
      </c>
    </row>
    <row r="1299" spans="16:17" x14ac:dyDescent="0.15">
      <c r="P1299">
        <v>1298</v>
      </c>
      <c r="Q1299" t="str">
        <f>IFERROR(IF(COUNTIF(個人情報!$BI$5:$BI$401,"登録番号" &amp; リスト!P1299)&gt;=1,"",IF(VLOOKUP(P1299,登録者リスト!$A$1:$D$43729,4,FALSE)=基本情報!$D$6,P1299,"")),"")</f>
        <v/>
      </c>
    </row>
    <row r="1300" spans="16:17" x14ac:dyDescent="0.15">
      <c r="P1300">
        <v>1299</v>
      </c>
      <c r="Q1300" t="str">
        <f>IFERROR(IF(COUNTIF(個人情報!$BI$5:$BI$401,"登録番号" &amp; リスト!P1300)&gt;=1,"",IF(VLOOKUP(P1300,登録者リスト!$A$1:$D$43729,4,FALSE)=基本情報!$D$6,P1300,"")),"")</f>
        <v/>
      </c>
    </row>
    <row r="1301" spans="16:17" x14ac:dyDescent="0.15">
      <c r="P1301">
        <v>1300</v>
      </c>
      <c r="Q1301" t="str">
        <f>IFERROR(IF(COUNTIF(個人情報!$BI$5:$BI$401,"登録番号" &amp; リスト!P1301)&gt;=1,"",IF(VLOOKUP(P1301,登録者リスト!$A$1:$D$43729,4,FALSE)=基本情報!$D$6,P1301,"")),"")</f>
        <v/>
      </c>
    </row>
    <row r="1302" spans="16:17" x14ac:dyDescent="0.15">
      <c r="P1302">
        <v>1301</v>
      </c>
      <c r="Q1302" t="str">
        <f>IFERROR(IF(COUNTIF(個人情報!$BI$5:$BI$401,"登録番号" &amp; リスト!P1302)&gt;=1,"",IF(VLOOKUP(P1302,登録者リスト!$A$1:$D$43729,4,FALSE)=基本情報!$D$6,P1302,"")),"")</f>
        <v/>
      </c>
    </row>
    <row r="1303" spans="16:17" x14ac:dyDescent="0.15">
      <c r="P1303">
        <v>1302</v>
      </c>
      <c r="Q1303" t="str">
        <f>IFERROR(IF(COUNTIF(個人情報!$BI$5:$BI$401,"登録番号" &amp; リスト!P1303)&gt;=1,"",IF(VLOOKUP(P1303,登録者リスト!$A$1:$D$43729,4,FALSE)=基本情報!$D$6,P1303,"")),"")</f>
        <v/>
      </c>
    </row>
    <row r="1304" spans="16:17" x14ac:dyDescent="0.15">
      <c r="P1304">
        <v>1303</v>
      </c>
      <c r="Q1304" t="str">
        <f>IFERROR(IF(COUNTIF(個人情報!$BI$5:$BI$401,"登録番号" &amp; リスト!P1304)&gt;=1,"",IF(VLOOKUP(P1304,登録者リスト!$A$1:$D$43729,4,FALSE)=基本情報!$D$6,P1304,"")),"")</f>
        <v/>
      </c>
    </row>
    <row r="1305" spans="16:17" x14ac:dyDescent="0.15">
      <c r="P1305">
        <v>1304</v>
      </c>
      <c r="Q1305" t="str">
        <f>IFERROR(IF(COUNTIF(個人情報!$BI$5:$BI$401,"登録番号" &amp; リスト!P1305)&gt;=1,"",IF(VLOOKUP(P1305,登録者リスト!$A$1:$D$43729,4,FALSE)=基本情報!$D$6,P1305,"")),"")</f>
        <v/>
      </c>
    </row>
    <row r="1306" spans="16:17" x14ac:dyDescent="0.15">
      <c r="P1306">
        <v>1305</v>
      </c>
      <c r="Q1306" t="str">
        <f>IFERROR(IF(COUNTIF(個人情報!$BI$5:$BI$401,"登録番号" &amp; リスト!P1306)&gt;=1,"",IF(VLOOKUP(P1306,登録者リスト!$A$1:$D$43729,4,FALSE)=基本情報!$D$6,P1306,"")),"")</f>
        <v/>
      </c>
    </row>
    <row r="1307" spans="16:17" x14ac:dyDescent="0.15">
      <c r="P1307">
        <v>1306</v>
      </c>
      <c r="Q1307" t="str">
        <f>IFERROR(IF(COUNTIF(個人情報!$BI$5:$BI$401,"登録番号" &amp; リスト!P1307)&gt;=1,"",IF(VLOOKUP(P1307,登録者リスト!$A$1:$D$43729,4,FALSE)=基本情報!$D$6,P1307,"")),"")</f>
        <v/>
      </c>
    </row>
    <row r="1308" spans="16:17" x14ac:dyDescent="0.15">
      <c r="P1308">
        <v>1307</v>
      </c>
      <c r="Q1308" t="str">
        <f>IFERROR(IF(COUNTIF(個人情報!$BI$5:$BI$401,"登録番号" &amp; リスト!P1308)&gt;=1,"",IF(VLOOKUP(P1308,登録者リスト!$A$1:$D$43729,4,FALSE)=基本情報!$D$6,P1308,"")),"")</f>
        <v/>
      </c>
    </row>
    <row r="1309" spans="16:17" x14ac:dyDescent="0.15">
      <c r="P1309">
        <v>1308</v>
      </c>
      <c r="Q1309" t="str">
        <f>IFERROR(IF(COUNTIF(個人情報!$BI$5:$BI$401,"登録番号" &amp; リスト!P1309)&gt;=1,"",IF(VLOOKUP(P1309,登録者リスト!$A$1:$D$43729,4,FALSE)=基本情報!$D$6,P1309,"")),"")</f>
        <v/>
      </c>
    </row>
    <row r="1310" spans="16:17" x14ac:dyDescent="0.15">
      <c r="P1310">
        <v>1309</v>
      </c>
      <c r="Q1310" t="str">
        <f>IFERROR(IF(COUNTIF(個人情報!$BI$5:$BI$401,"登録番号" &amp; リスト!P1310)&gt;=1,"",IF(VLOOKUP(P1310,登録者リスト!$A$1:$D$43729,4,FALSE)=基本情報!$D$6,P1310,"")),"")</f>
        <v/>
      </c>
    </row>
    <row r="1311" spans="16:17" x14ac:dyDescent="0.15">
      <c r="P1311">
        <v>1310</v>
      </c>
      <c r="Q1311" t="str">
        <f>IFERROR(IF(COUNTIF(個人情報!$BI$5:$BI$401,"登録番号" &amp; リスト!P1311)&gt;=1,"",IF(VLOOKUP(P1311,登録者リスト!$A$1:$D$43729,4,FALSE)=基本情報!$D$6,P1311,"")),"")</f>
        <v/>
      </c>
    </row>
    <row r="1312" spans="16:17" x14ac:dyDescent="0.15">
      <c r="P1312">
        <v>1311</v>
      </c>
      <c r="Q1312" t="str">
        <f>IFERROR(IF(COUNTIF(個人情報!$BI$5:$BI$401,"登録番号" &amp; リスト!P1312)&gt;=1,"",IF(VLOOKUP(P1312,登録者リスト!$A$1:$D$43729,4,FALSE)=基本情報!$D$6,P1312,"")),"")</f>
        <v/>
      </c>
    </row>
    <row r="1313" spans="16:17" x14ac:dyDescent="0.15">
      <c r="P1313">
        <v>1312</v>
      </c>
      <c r="Q1313" t="str">
        <f>IFERROR(IF(COUNTIF(個人情報!$BI$5:$BI$401,"登録番号" &amp; リスト!P1313)&gt;=1,"",IF(VLOOKUP(P1313,登録者リスト!$A$1:$D$43729,4,FALSE)=基本情報!$D$6,P1313,"")),"")</f>
        <v/>
      </c>
    </row>
    <row r="1314" spans="16:17" x14ac:dyDescent="0.15">
      <c r="P1314">
        <v>1313</v>
      </c>
      <c r="Q1314" t="str">
        <f>IFERROR(IF(COUNTIF(個人情報!$BI$5:$BI$401,"登録番号" &amp; リスト!P1314)&gt;=1,"",IF(VLOOKUP(P1314,登録者リスト!$A$1:$D$43729,4,FALSE)=基本情報!$D$6,P1314,"")),"")</f>
        <v/>
      </c>
    </row>
    <row r="1315" spans="16:17" x14ac:dyDescent="0.15">
      <c r="P1315">
        <v>1314</v>
      </c>
      <c r="Q1315" t="str">
        <f>IFERROR(IF(COUNTIF(個人情報!$BI$5:$BI$401,"登録番号" &amp; リスト!P1315)&gt;=1,"",IF(VLOOKUP(P1315,登録者リスト!$A$1:$D$43729,4,FALSE)=基本情報!$D$6,P1315,"")),"")</f>
        <v/>
      </c>
    </row>
    <row r="1316" spans="16:17" x14ac:dyDescent="0.15">
      <c r="P1316">
        <v>1315</v>
      </c>
      <c r="Q1316" t="str">
        <f>IFERROR(IF(COUNTIF(個人情報!$BI$5:$BI$401,"登録番号" &amp; リスト!P1316)&gt;=1,"",IF(VLOOKUP(P1316,登録者リスト!$A$1:$D$43729,4,FALSE)=基本情報!$D$6,P1316,"")),"")</f>
        <v/>
      </c>
    </row>
    <row r="1317" spans="16:17" x14ac:dyDescent="0.15">
      <c r="P1317">
        <v>1316</v>
      </c>
      <c r="Q1317" t="str">
        <f>IFERROR(IF(COUNTIF(個人情報!$BI$5:$BI$401,"登録番号" &amp; リスト!P1317)&gt;=1,"",IF(VLOOKUP(P1317,登録者リスト!$A$1:$D$43729,4,FALSE)=基本情報!$D$6,P1317,"")),"")</f>
        <v/>
      </c>
    </row>
    <row r="1318" spans="16:17" x14ac:dyDescent="0.15">
      <c r="P1318">
        <v>1317</v>
      </c>
      <c r="Q1318" t="str">
        <f>IFERROR(IF(COUNTIF(個人情報!$BI$5:$BI$401,"登録番号" &amp; リスト!P1318)&gt;=1,"",IF(VLOOKUP(P1318,登録者リスト!$A$1:$D$43729,4,FALSE)=基本情報!$D$6,P1318,"")),"")</f>
        <v/>
      </c>
    </row>
    <row r="1319" spans="16:17" x14ac:dyDescent="0.15">
      <c r="P1319">
        <v>1318</v>
      </c>
      <c r="Q1319" t="str">
        <f>IFERROR(IF(COUNTIF(個人情報!$BI$5:$BI$401,"登録番号" &amp; リスト!P1319)&gt;=1,"",IF(VLOOKUP(P1319,登録者リスト!$A$1:$D$43729,4,FALSE)=基本情報!$D$6,P1319,"")),"")</f>
        <v/>
      </c>
    </row>
    <row r="1320" spans="16:17" x14ac:dyDescent="0.15">
      <c r="P1320">
        <v>1319</v>
      </c>
      <c r="Q1320" t="str">
        <f>IFERROR(IF(COUNTIF(個人情報!$BI$5:$BI$401,"登録番号" &amp; リスト!P1320)&gt;=1,"",IF(VLOOKUP(P1320,登録者リスト!$A$1:$D$43729,4,FALSE)=基本情報!$D$6,P1320,"")),"")</f>
        <v/>
      </c>
    </row>
    <row r="1321" spans="16:17" x14ac:dyDescent="0.15">
      <c r="P1321">
        <v>1320</v>
      </c>
      <c r="Q1321" t="str">
        <f>IFERROR(IF(COUNTIF(個人情報!$BI$5:$BI$401,"登録番号" &amp; リスト!P1321)&gt;=1,"",IF(VLOOKUP(P1321,登録者リスト!$A$1:$D$43729,4,FALSE)=基本情報!$D$6,P1321,"")),"")</f>
        <v/>
      </c>
    </row>
    <row r="1322" spans="16:17" x14ac:dyDescent="0.15">
      <c r="P1322">
        <v>1321</v>
      </c>
      <c r="Q1322" t="str">
        <f>IFERROR(IF(COUNTIF(個人情報!$BI$5:$BI$401,"登録番号" &amp; リスト!P1322)&gt;=1,"",IF(VLOOKUP(P1322,登録者リスト!$A$1:$D$43729,4,FALSE)=基本情報!$D$6,P1322,"")),"")</f>
        <v/>
      </c>
    </row>
    <row r="1323" spans="16:17" x14ac:dyDescent="0.15">
      <c r="P1323">
        <v>1322</v>
      </c>
      <c r="Q1323" t="str">
        <f>IFERROR(IF(COUNTIF(個人情報!$BI$5:$BI$401,"登録番号" &amp; リスト!P1323)&gt;=1,"",IF(VLOOKUP(P1323,登録者リスト!$A$1:$D$43729,4,FALSE)=基本情報!$D$6,P1323,"")),"")</f>
        <v/>
      </c>
    </row>
    <row r="1324" spans="16:17" x14ac:dyDescent="0.15">
      <c r="P1324">
        <v>1323</v>
      </c>
      <c r="Q1324" t="str">
        <f>IFERROR(IF(COUNTIF(個人情報!$BI$5:$BI$401,"登録番号" &amp; リスト!P1324)&gt;=1,"",IF(VLOOKUP(P1324,登録者リスト!$A$1:$D$43729,4,FALSE)=基本情報!$D$6,P1324,"")),"")</f>
        <v/>
      </c>
    </row>
    <row r="1325" spans="16:17" x14ac:dyDescent="0.15">
      <c r="P1325">
        <v>1324</v>
      </c>
      <c r="Q1325" t="str">
        <f>IFERROR(IF(COUNTIF(個人情報!$BI$5:$BI$401,"登録番号" &amp; リスト!P1325)&gt;=1,"",IF(VLOOKUP(P1325,登録者リスト!$A$1:$D$43729,4,FALSE)=基本情報!$D$6,P1325,"")),"")</f>
        <v/>
      </c>
    </row>
    <row r="1326" spans="16:17" x14ac:dyDescent="0.15">
      <c r="P1326">
        <v>1325</v>
      </c>
      <c r="Q1326" t="str">
        <f>IFERROR(IF(COUNTIF(個人情報!$BI$5:$BI$401,"登録番号" &amp; リスト!P1326)&gt;=1,"",IF(VLOOKUP(P1326,登録者リスト!$A$1:$D$43729,4,FALSE)=基本情報!$D$6,P1326,"")),"")</f>
        <v/>
      </c>
    </row>
    <row r="1327" spans="16:17" x14ac:dyDescent="0.15">
      <c r="P1327">
        <v>1326</v>
      </c>
      <c r="Q1327" t="str">
        <f>IFERROR(IF(COUNTIF(個人情報!$BI$5:$BI$401,"登録番号" &amp; リスト!P1327)&gt;=1,"",IF(VLOOKUP(P1327,登録者リスト!$A$1:$D$43729,4,FALSE)=基本情報!$D$6,P1327,"")),"")</f>
        <v/>
      </c>
    </row>
    <row r="1328" spans="16:17" x14ac:dyDescent="0.15">
      <c r="P1328">
        <v>1327</v>
      </c>
      <c r="Q1328" t="str">
        <f>IFERROR(IF(COUNTIF(個人情報!$BI$5:$BI$401,"登録番号" &amp; リスト!P1328)&gt;=1,"",IF(VLOOKUP(P1328,登録者リスト!$A$1:$D$43729,4,FALSE)=基本情報!$D$6,P1328,"")),"")</f>
        <v/>
      </c>
    </row>
    <row r="1329" spans="16:17" x14ac:dyDescent="0.15">
      <c r="P1329">
        <v>1328</v>
      </c>
      <c r="Q1329" t="str">
        <f>IFERROR(IF(COUNTIF(個人情報!$BI$5:$BI$401,"登録番号" &amp; リスト!P1329)&gt;=1,"",IF(VLOOKUP(P1329,登録者リスト!$A$1:$D$43729,4,FALSE)=基本情報!$D$6,P1329,"")),"")</f>
        <v/>
      </c>
    </row>
    <row r="1330" spans="16:17" x14ac:dyDescent="0.15">
      <c r="P1330">
        <v>1329</v>
      </c>
      <c r="Q1330" t="str">
        <f>IFERROR(IF(COUNTIF(個人情報!$BI$5:$BI$401,"登録番号" &amp; リスト!P1330)&gt;=1,"",IF(VLOOKUP(P1330,登録者リスト!$A$1:$D$43729,4,FALSE)=基本情報!$D$6,P1330,"")),"")</f>
        <v/>
      </c>
    </row>
    <row r="1331" spans="16:17" x14ac:dyDescent="0.15">
      <c r="P1331">
        <v>1330</v>
      </c>
      <c r="Q1331" t="str">
        <f>IFERROR(IF(COUNTIF(個人情報!$BI$5:$BI$401,"登録番号" &amp; リスト!P1331)&gt;=1,"",IF(VLOOKUP(P1331,登録者リスト!$A$1:$D$43729,4,FALSE)=基本情報!$D$6,P1331,"")),"")</f>
        <v/>
      </c>
    </row>
    <row r="1332" spans="16:17" x14ac:dyDescent="0.15">
      <c r="P1332">
        <v>1331</v>
      </c>
      <c r="Q1332" t="str">
        <f>IFERROR(IF(COUNTIF(個人情報!$BI$5:$BI$401,"登録番号" &amp; リスト!P1332)&gt;=1,"",IF(VLOOKUP(P1332,登録者リスト!$A$1:$D$43729,4,FALSE)=基本情報!$D$6,P1332,"")),"")</f>
        <v/>
      </c>
    </row>
    <row r="1333" spans="16:17" x14ac:dyDescent="0.15">
      <c r="P1333">
        <v>1332</v>
      </c>
      <c r="Q1333" t="str">
        <f>IFERROR(IF(COUNTIF(個人情報!$BI$5:$BI$401,"登録番号" &amp; リスト!P1333)&gt;=1,"",IF(VLOOKUP(P1333,登録者リスト!$A$1:$D$43729,4,FALSE)=基本情報!$D$6,P1333,"")),"")</f>
        <v/>
      </c>
    </row>
    <row r="1334" spans="16:17" x14ac:dyDescent="0.15">
      <c r="P1334">
        <v>1333</v>
      </c>
      <c r="Q1334" t="str">
        <f>IFERROR(IF(COUNTIF(個人情報!$BI$5:$BI$401,"登録番号" &amp; リスト!P1334)&gt;=1,"",IF(VLOOKUP(P1334,登録者リスト!$A$1:$D$43729,4,FALSE)=基本情報!$D$6,P1334,"")),"")</f>
        <v/>
      </c>
    </row>
    <row r="1335" spans="16:17" x14ac:dyDescent="0.15">
      <c r="P1335">
        <v>1334</v>
      </c>
      <c r="Q1335" t="str">
        <f>IFERROR(IF(COUNTIF(個人情報!$BI$5:$BI$401,"登録番号" &amp; リスト!P1335)&gt;=1,"",IF(VLOOKUP(P1335,登録者リスト!$A$1:$D$43729,4,FALSE)=基本情報!$D$6,P1335,"")),"")</f>
        <v/>
      </c>
    </row>
    <row r="1336" spans="16:17" x14ac:dyDescent="0.15">
      <c r="P1336">
        <v>1335</v>
      </c>
      <c r="Q1336" t="str">
        <f>IFERROR(IF(COUNTIF(個人情報!$BI$5:$BI$401,"登録番号" &amp; リスト!P1336)&gt;=1,"",IF(VLOOKUP(P1336,登録者リスト!$A$1:$D$43729,4,FALSE)=基本情報!$D$6,P1336,"")),"")</f>
        <v/>
      </c>
    </row>
    <row r="1337" spans="16:17" x14ac:dyDescent="0.15">
      <c r="P1337">
        <v>1336</v>
      </c>
      <c r="Q1337" t="str">
        <f>IFERROR(IF(COUNTIF(個人情報!$BI$5:$BI$401,"登録番号" &amp; リスト!P1337)&gt;=1,"",IF(VLOOKUP(P1337,登録者リスト!$A$1:$D$43729,4,FALSE)=基本情報!$D$6,P1337,"")),"")</f>
        <v/>
      </c>
    </row>
    <row r="1338" spans="16:17" x14ac:dyDescent="0.15">
      <c r="P1338">
        <v>1337</v>
      </c>
      <c r="Q1338" t="str">
        <f>IFERROR(IF(COUNTIF(個人情報!$BI$5:$BI$401,"登録番号" &amp; リスト!P1338)&gt;=1,"",IF(VLOOKUP(P1338,登録者リスト!$A$1:$D$43729,4,FALSE)=基本情報!$D$6,P1338,"")),"")</f>
        <v/>
      </c>
    </row>
    <row r="1339" spans="16:17" x14ac:dyDescent="0.15">
      <c r="P1339">
        <v>1338</v>
      </c>
      <c r="Q1339" t="str">
        <f>IFERROR(IF(COUNTIF(個人情報!$BI$5:$BI$401,"登録番号" &amp; リスト!P1339)&gt;=1,"",IF(VLOOKUP(P1339,登録者リスト!$A$1:$D$43729,4,FALSE)=基本情報!$D$6,P1339,"")),"")</f>
        <v/>
      </c>
    </row>
    <row r="1340" spans="16:17" x14ac:dyDescent="0.15">
      <c r="P1340">
        <v>1339</v>
      </c>
      <c r="Q1340" t="str">
        <f>IFERROR(IF(COUNTIF(個人情報!$BI$5:$BI$401,"登録番号" &amp; リスト!P1340)&gt;=1,"",IF(VLOOKUP(P1340,登録者リスト!$A$1:$D$43729,4,FALSE)=基本情報!$D$6,P1340,"")),"")</f>
        <v/>
      </c>
    </row>
    <row r="1341" spans="16:17" x14ac:dyDescent="0.15">
      <c r="P1341">
        <v>1340</v>
      </c>
      <c r="Q1341" t="str">
        <f>IFERROR(IF(COUNTIF(個人情報!$BI$5:$BI$401,"登録番号" &amp; リスト!P1341)&gt;=1,"",IF(VLOOKUP(P1341,登録者リスト!$A$1:$D$43729,4,FALSE)=基本情報!$D$6,P1341,"")),"")</f>
        <v/>
      </c>
    </row>
    <row r="1342" spans="16:17" x14ac:dyDescent="0.15">
      <c r="P1342">
        <v>1341</v>
      </c>
      <c r="Q1342" t="str">
        <f>IFERROR(IF(COUNTIF(個人情報!$BI$5:$BI$401,"登録番号" &amp; リスト!P1342)&gt;=1,"",IF(VLOOKUP(P1342,登録者リスト!$A$1:$D$43729,4,FALSE)=基本情報!$D$6,P1342,"")),"")</f>
        <v/>
      </c>
    </row>
    <row r="1343" spans="16:17" x14ac:dyDescent="0.15">
      <c r="P1343">
        <v>1342</v>
      </c>
      <c r="Q1343" t="str">
        <f>IFERROR(IF(COUNTIF(個人情報!$BI$5:$BI$401,"登録番号" &amp; リスト!P1343)&gt;=1,"",IF(VLOOKUP(P1343,登録者リスト!$A$1:$D$43729,4,FALSE)=基本情報!$D$6,P1343,"")),"")</f>
        <v/>
      </c>
    </row>
    <row r="1344" spans="16:17" x14ac:dyDescent="0.15">
      <c r="P1344">
        <v>1343</v>
      </c>
      <c r="Q1344" t="str">
        <f>IFERROR(IF(COUNTIF(個人情報!$BI$5:$BI$401,"登録番号" &amp; リスト!P1344)&gt;=1,"",IF(VLOOKUP(P1344,登録者リスト!$A$1:$D$43729,4,FALSE)=基本情報!$D$6,P1344,"")),"")</f>
        <v/>
      </c>
    </row>
    <row r="1345" spans="16:17" x14ac:dyDescent="0.15">
      <c r="P1345">
        <v>1344</v>
      </c>
      <c r="Q1345" t="str">
        <f>IFERROR(IF(COUNTIF(個人情報!$BI$5:$BI$401,"登録番号" &amp; リスト!P1345)&gt;=1,"",IF(VLOOKUP(P1345,登録者リスト!$A$1:$D$43729,4,FALSE)=基本情報!$D$6,P1345,"")),"")</f>
        <v/>
      </c>
    </row>
    <row r="1346" spans="16:17" x14ac:dyDescent="0.15">
      <c r="P1346">
        <v>1345</v>
      </c>
      <c r="Q1346" t="str">
        <f>IFERROR(IF(COUNTIF(個人情報!$BI$5:$BI$401,"登録番号" &amp; リスト!P1346)&gt;=1,"",IF(VLOOKUP(P1346,登録者リスト!$A$1:$D$43729,4,FALSE)=基本情報!$D$6,P1346,"")),"")</f>
        <v/>
      </c>
    </row>
    <row r="1347" spans="16:17" x14ac:dyDescent="0.15">
      <c r="P1347">
        <v>1346</v>
      </c>
      <c r="Q1347" t="str">
        <f>IFERROR(IF(COUNTIF(個人情報!$BI$5:$BI$401,"登録番号" &amp; リスト!P1347)&gt;=1,"",IF(VLOOKUP(P1347,登録者リスト!$A$1:$D$43729,4,FALSE)=基本情報!$D$6,P1347,"")),"")</f>
        <v/>
      </c>
    </row>
    <row r="1348" spans="16:17" x14ac:dyDescent="0.15">
      <c r="P1348">
        <v>1347</v>
      </c>
      <c r="Q1348" t="str">
        <f>IFERROR(IF(COUNTIF(個人情報!$BI$5:$BI$401,"登録番号" &amp; リスト!P1348)&gt;=1,"",IF(VLOOKUP(P1348,登録者リスト!$A$1:$D$43729,4,FALSE)=基本情報!$D$6,P1348,"")),"")</f>
        <v/>
      </c>
    </row>
    <row r="1349" spans="16:17" x14ac:dyDescent="0.15">
      <c r="P1349">
        <v>1348</v>
      </c>
      <c r="Q1349" t="str">
        <f>IFERROR(IF(COUNTIF(個人情報!$BI$5:$BI$401,"登録番号" &amp; リスト!P1349)&gt;=1,"",IF(VLOOKUP(P1349,登録者リスト!$A$1:$D$43729,4,FALSE)=基本情報!$D$6,P1349,"")),"")</f>
        <v/>
      </c>
    </row>
    <row r="1350" spans="16:17" x14ac:dyDescent="0.15">
      <c r="P1350">
        <v>1349</v>
      </c>
      <c r="Q1350" t="str">
        <f>IFERROR(IF(COUNTIF(個人情報!$BI$5:$BI$401,"登録番号" &amp; リスト!P1350)&gt;=1,"",IF(VLOOKUP(P1350,登録者リスト!$A$1:$D$43729,4,FALSE)=基本情報!$D$6,P1350,"")),"")</f>
        <v/>
      </c>
    </row>
    <row r="1351" spans="16:17" x14ac:dyDescent="0.15">
      <c r="P1351">
        <v>1350</v>
      </c>
      <c r="Q1351" t="str">
        <f>IFERROR(IF(COUNTIF(個人情報!$BI$5:$BI$401,"登録番号" &amp; リスト!P1351)&gt;=1,"",IF(VLOOKUP(P1351,登録者リスト!$A$1:$D$43729,4,FALSE)=基本情報!$D$6,P1351,"")),"")</f>
        <v/>
      </c>
    </row>
    <row r="1352" spans="16:17" x14ac:dyDescent="0.15">
      <c r="P1352">
        <v>1351</v>
      </c>
      <c r="Q1352" t="str">
        <f>IFERROR(IF(COUNTIF(個人情報!$BI$5:$BI$401,"登録番号" &amp; リスト!P1352)&gt;=1,"",IF(VLOOKUP(P1352,登録者リスト!$A$1:$D$43729,4,FALSE)=基本情報!$D$6,P1352,"")),"")</f>
        <v/>
      </c>
    </row>
    <row r="1353" spans="16:17" x14ac:dyDescent="0.15">
      <c r="P1353">
        <v>1352</v>
      </c>
      <c r="Q1353" t="str">
        <f>IFERROR(IF(COUNTIF(個人情報!$BI$5:$BI$401,"登録番号" &amp; リスト!P1353)&gt;=1,"",IF(VLOOKUP(P1353,登録者リスト!$A$1:$D$43729,4,FALSE)=基本情報!$D$6,P1353,"")),"")</f>
        <v/>
      </c>
    </row>
    <row r="1354" spans="16:17" x14ac:dyDescent="0.15">
      <c r="P1354">
        <v>1353</v>
      </c>
      <c r="Q1354" t="str">
        <f>IFERROR(IF(COUNTIF(個人情報!$BI$5:$BI$401,"登録番号" &amp; リスト!P1354)&gt;=1,"",IF(VLOOKUP(P1354,登録者リスト!$A$1:$D$43729,4,FALSE)=基本情報!$D$6,P1354,"")),"")</f>
        <v/>
      </c>
    </row>
    <row r="1355" spans="16:17" x14ac:dyDescent="0.15">
      <c r="P1355">
        <v>1354</v>
      </c>
      <c r="Q1355" t="str">
        <f>IFERROR(IF(COUNTIF(個人情報!$BI$5:$BI$401,"登録番号" &amp; リスト!P1355)&gt;=1,"",IF(VLOOKUP(P1355,登録者リスト!$A$1:$D$43729,4,FALSE)=基本情報!$D$6,P1355,"")),"")</f>
        <v/>
      </c>
    </row>
    <row r="1356" spans="16:17" x14ac:dyDescent="0.15">
      <c r="P1356">
        <v>1355</v>
      </c>
      <c r="Q1356" t="str">
        <f>IFERROR(IF(COUNTIF(個人情報!$BI$5:$BI$401,"登録番号" &amp; リスト!P1356)&gt;=1,"",IF(VLOOKUP(P1356,登録者リスト!$A$1:$D$43729,4,FALSE)=基本情報!$D$6,P1356,"")),"")</f>
        <v/>
      </c>
    </row>
    <row r="1357" spans="16:17" x14ac:dyDescent="0.15">
      <c r="P1357">
        <v>1356</v>
      </c>
      <c r="Q1357" t="str">
        <f>IFERROR(IF(COUNTIF(個人情報!$BI$5:$BI$401,"登録番号" &amp; リスト!P1357)&gt;=1,"",IF(VLOOKUP(P1357,登録者リスト!$A$1:$D$43729,4,FALSE)=基本情報!$D$6,P1357,"")),"")</f>
        <v/>
      </c>
    </row>
    <row r="1358" spans="16:17" x14ac:dyDescent="0.15">
      <c r="P1358">
        <v>1357</v>
      </c>
      <c r="Q1358" t="str">
        <f>IFERROR(IF(COUNTIF(個人情報!$BI$5:$BI$401,"登録番号" &amp; リスト!P1358)&gt;=1,"",IF(VLOOKUP(P1358,登録者リスト!$A$1:$D$43729,4,FALSE)=基本情報!$D$6,P1358,"")),"")</f>
        <v/>
      </c>
    </row>
    <row r="1359" spans="16:17" x14ac:dyDescent="0.15">
      <c r="P1359">
        <v>1358</v>
      </c>
      <c r="Q1359" t="str">
        <f>IFERROR(IF(COUNTIF(個人情報!$BI$5:$BI$401,"登録番号" &amp; リスト!P1359)&gt;=1,"",IF(VLOOKUP(P1359,登録者リスト!$A$1:$D$43729,4,FALSE)=基本情報!$D$6,P1359,"")),"")</f>
        <v/>
      </c>
    </row>
    <row r="1360" spans="16:17" x14ac:dyDescent="0.15">
      <c r="P1360">
        <v>1359</v>
      </c>
      <c r="Q1360" t="str">
        <f>IFERROR(IF(COUNTIF(個人情報!$BI$5:$BI$401,"登録番号" &amp; リスト!P1360)&gt;=1,"",IF(VLOOKUP(P1360,登録者リスト!$A$1:$D$43729,4,FALSE)=基本情報!$D$6,P1360,"")),"")</f>
        <v/>
      </c>
    </row>
    <row r="1361" spans="16:17" x14ac:dyDescent="0.15">
      <c r="P1361">
        <v>1360</v>
      </c>
      <c r="Q1361" t="str">
        <f>IFERROR(IF(COUNTIF(個人情報!$BI$5:$BI$401,"登録番号" &amp; リスト!P1361)&gt;=1,"",IF(VLOOKUP(P1361,登録者リスト!$A$1:$D$43729,4,FALSE)=基本情報!$D$6,P1361,"")),"")</f>
        <v/>
      </c>
    </row>
    <row r="1362" spans="16:17" x14ac:dyDescent="0.15">
      <c r="P1362">
        <v>1361</v>
      </c>
      <c r="Q1362" t="str">
        <f>IFERROR(IF(COUNTIF(個人情報!$BI$5:$BI$401,"登録番号" &amp; リスト!P1362)&gt;=1,"",IF(VLOOKUP(P1362,登録者リスト!$A$1:$D$43729,4,FALSE)=基本情報!$D$6,P1362,"")),"")</f>
        <v/>
      </c>
    </row>
    <row r="1363" spans="16:17" x14ac:dyDescent="0.15">
      <c r="P1363">
        <v>1362</v>
      </c>
      <c r="Q1363" t="str">
        <f>IFERROR(IF(COUNTIF(個人情報!$BI$5:$BI$401,"登録番号" &amp; リスト!P1363)&gt;=1,"",IF(VLOOKUP(P1363,登録者リスト!$A$1:$D$43729,4,FALSE)=基本情報!$D$6,P1363,"")),"")</f>
        <v/>
      </c>
    </row>
    <row r="1364" spans="16:17" x14ac:dyDescent="0.15">
      <c r="P1364">
        <v>1363</v>
      </c>
      <c r="Q1364" t="str">
        <f>IFERROR(IF(COUNTIF(個人情報!$BI$5:$BI$401,"登録番号" &amp; リスト!P1364)&gt;=1,"",IF(VLOOKUP(P1364,登録者リスト!$A$1:$D$43729,4,FALSE)=基本情報!$D$6,P1364,"")),"")</f>
        <v/>
      </c>
    </row>
    <row r="1365" spans="16:17" x14ac:dyDescent="0.15">
      <c r="P1365">
        <v>1364</v>
      </c>
      <c r="Q1365" t="str">
        <f>IFERROR(IF(COUNTIF(個人情報!$BI$5:$BI$401,"登録番号" &amp; リスト!P1365)&gt;=1,"",IF(VLOOKUP(P1365,登録者リスト!$A$1:$D$43729,4,FALSE)=基本情報!$D$6,P1365,"")),"")</f>
        <v/>
      </c>
    </row>
    <row r="1366" spans="16:17" x14ac:dyDescent="0.15">
      <c r="P1366">
        <v>1365</v>
      </c>
      <c r="Q1366" t="str">
        <f>IFERROR(IF(COUNTIF(個人情報!$BI$5:$BI$401,"登録番号" &amp; リスト!P1366)&gt;=1,"",IF(VLOOKUP(P1366,登録者リスト!$A$1:$D$43729,4,FALSE)=基本情報!$D$6,P1366,"")),"")</f>
        <v/>
      </c>
    </row>
    <row r="1367" spans="16:17" x14ac:dyDescent="0.15">
      <c r="P1367">
        <v>1366</v>
      </c>
      <c r="Q1367" t="str">
        <f>IFERROR(IF(COUNTIF(個人情報!$BI$5:$BI$401,"登録番号" &amp; リスト!P1367)&gt;=1,"",IF(VLOOKUP(P1367,登録者リスト!$A$1:$D$43729,4,FALSE)=基本情報!$D$6,P1367,"")),"")</f>
        <v/>
      </c>
    </row>
    <row r="1368" spans="16:17" x14ac:dyDescent="0.15">
      <c r="P1368">
        <v>1367</v>
      </c>
      <c r="Q1368" t="str">
        <f>IFERROR(IF(COUNTIF(個人情報!$BI$5:$BI$401,"登録番号" &amp; リスト!P1368)&gt;=1,"",IF(VLOOKUP(P1368,登録者リスト!$A$1:$D$43729,4,FALSE)=基本情報!$D$6,P1368,"")),"")</f>
        <v/>
      </c>
    </row>
    <row r="1369" spans="16:17" x14ac:dyDescent="0.15">
      <c r="P1369">
        <v>1368</v>
      </c>
      <c r="Q1369" t="str">
        <f>IFERROR(IF(COUNTIF(個人情報!$BI$5:$BI$401,"登録番号" &amp; リスト!P1369)&gt;=1,"",IF(VLOOKUP(P1369,登録者リスト!$A$1:$D$43729,4,FALSE)=基本情報!$D$6,P1369,"")),"")</f>
        <v/>
      </c>
    </row>
    <row r="1370" spans="16:17" x14ac:dyDescent="0.15">
      <c r="P1370">
        <v>1369</v>
      </c>
      <c r="Q1370" t="str">
        <f>IFERROR(IF(COUNTIF(個人情報!$BI$5:$BI$401,"登録番号" &amp; リスト!P1370)&gt;=1,"",IF(VLOOKUP(P1370,登録者リスト!$A$1:$D$43729,4,FALSE)=基本情報!$D$6,P1370,"")),"")</f>
        <v/>
      </c>
    </row>
    <row r="1371" spans="16:17" x14ac:dyDescent="0.15">
      <c r="P1371">
        <v>1370</v>
      </c>
      <c r="Q1371" t="str">
        <f>IFERROR(IF(COUNTIF(個人情報!$BI$5:$BI$401,"登録番号" &amp; リスト!P1371)&gt;=1,"",IF(VLOOKUP(P1371,登録者リスト!$A$1:$D$43729,4,FALSE)=基本情報!$D$6,P1371,"")),"")</f>
        <v/>
      </c>
    </row>
    <row r="1372" spans="16:17" x14ac:dyDescent="0.15">
      <c r="P1372">
        <v>1371</v>
      </c>
      <c r="Q1372" t="str">
        <f>IFERROR(IF(COUNTIF(個人情報!$BI$5:$BI$401,"登録番号" &amp; リスト!P1372)&gt;=1,"",IF(VLOOKUP(P1372,登録者リスト!$A$1:$D$43729,4,FALSE)=基本情報!$D$6,P1372,"")),"")</f>
        <v/>
      </c>
    </row>
    <row r="1373" spans="16:17" x14ac:dyDescent="0.15">
      <c r="P1373">
        <v>1372</v>
      </c>
      <c r="Q1373" t="str">
        <f>IFERROR(IF(COUNTIF(個人情報!$BI$5:$BI$401,"登録番号" &amp; リスト!P1373)&gt;=1,"",IF(VLOOKUP(P1373,登録者リスト!$A$1:$D$43729,4,FALSE)=基本情報!$D$6,P1373,"")),"")</f>
        <v/>
      </c>
    </row>
    <row r="1374" spans="16:17" x14ac:dyDescent="0.15">
      <c r="P1374">
        <v>1373</v>
      </c>
      <c r="Q1374" t="str">
        <f>IFERROR(IF(COUNTIF(個人情報!$BI$5:$BI$401,"登録番号" &amp; リスト!P1374)&gt;=1,"",IF(VLOOKUP(P1374,登録者リスト!$A$1:$D$43729,4,FALSE)=基本情報!$D$6,P1374,"")),"")</f>
        <v/>
      </c>
    </row>
    <row r="1375" spans="16:17" x14ac:dyDescent="0.15">
      <c r="P1375">
        <v>1374</v>
      </c>
      <c r="Q1375" t="str">
        <f>IFERROR(IF(COUNTIF(個人情報!$BI$5:$BI$401,"登録番号" &amp; リスト!P1375)&gt;=1,"",IF(VLOOKUP(P1375,登録者リスト!$A$1:$D$43729,4,FALSE)=基本情報!$D$6,P1375,"")),"")</f>
        <v/>
      </c>
    </row>
    <row r="1376" spans="16:17" x14ac:dyDescent="0.15">
      <c r="P1376">
        <v>1375</v>
      </c>
      <c r="Q1376" t="str">
        <f>IFERROR(IF(COUNTIF(個人情報!$BI$5:$BI$401,"登録番号" &amp; リスト!P1376)&gt;=1,"",IF(VLOOKUP(P1376,登録者リスト!$A$1:$D$43729,4,FALSE)=基本情報!$D$6,P1376,"")),"")</f>
        <v/>
      </c>
    </row>
    <row r="1377" spans="16:17" x14ac:dyDescent="0.15">
      <c r="P1377">
        <v>1376</v>
      </c>
      <c r="Q1377" t="str">
        <f>IFERROR(IF(COUNTIF(個人情報!$BI$5:$BI$401,"登録番号" &amp; リスト!P1377)&gt;=1,"",IF(VLOOKUP(P1377,登録者リスト!$A$1:$D$43729,4,FALSE)=基本情報!$D$6,P1377,"")),"")</f>
        <v/>
      </c>
    </row>
    <row r="1378" spans="16:17" x14ac:dyDescent="0.15">
      <c r="P1378">
        <v>1377</v>
      </c>
      <c r="Q1378" t="str">
        <f>IFERROR(IF(COUNTIF(個人情報!$BI$5:$BI$401,"登録番号" &amp; リスト!P1378)&gt;=1,"",IF(VLOOKUP(P1378,登録者リスト!$A$1:$D$43729,4,FALSE)=基本情報!$D$6,P1378,"")),"")</f>
        <v/>
      </c>
    </row>
    <row r="1379" spans="16:17" x14ac:dyDescent="0.15">
      <c r="P1379">
        <v>1378</v>
      </c>
      <c r="Q1379" t="str">
        <f>IFERROR(IF(COUNTIF(個人情報!$BI$5:$BI$401,"登録番号" &amp; リスト!P1379)&gt;=1,"",IF(VLOOKUP(P1379,登録者リスト!$A$1:$D$43729,4,FALSE)=基本情報!$D$6,P1379,"")),"")</f>
        <v/>
      </c>
    </row>
    <row r="1380" spans="16:17" x14ac:dyDescent="0.15">
      <c r="P1380">
        <v>1379</v>
      </c>
      <c r="Q1380" t="str">
        <f>IFERROR(IF(COUNTIF(個人情報!$BI$5:$BI$401,"登録番号" &amp; リスト!P1380)&gt;=1,"",IF(VLOOKUP(P1380,登録者リスト!$A$1:$D$43729,4,FALSE)=基本情報!$D$6,P1380,"")),"")</f>
        <v/>
      </c>
    </row>
    <row r="1381" spans="16:17" x14ac:dyDescent="0.15">
      <c r="P1381">
        <v>1380</v>
      </c>
      <c r="Q1381" t="str">
        <f>IFERROR(IF(COUNTIF(個人情報!$BI$5:$BI$401,"登録番号" &amp; リスト!P1381)&gt;=1,"",IF(VLOOKUP(P1381,登録者リスト!$A$1:$D$43729,4,FALSE)=基本情報!$D$6,P1381,"")),"")</f>
        <v/>
      </c>
    </row>
    <row r="1382" spans="16:17" x14ac:dyDescent="0.15">
      <c r="P1382">
        <v>1381</v>
      </c>
      <c r="Q1382" t="str">
        <f>IFERROR(IF(COUNTIF(個人情報!$BI$5:$BI$401,"登録番号" &amp; リスト!P1382)&gt;=1,"",IF(VLOOKUP(P1382,登録者リスト!$A$1:$D$43729,4,FALSE)=基本情報!$D$6,P1382,"")),"")</f>
        <v/>
      </c>
    </row>
    <row r="1383" spans="16:17" x14ac:dyDescent="0.15">
      <c r="P1383">
        <v>1382</v>
      </c>
      <c r="Q1383" t="str">
        <f>IFERROR(IF(COUNTIF(個人情報!$BI$5:$BI$401,"登録番号" &amp; リスト!P1383)&gt;=1,"",IF(VLOOKUP(P1383,登録者リスト!$A$1:$D$43729,4,FALSE)=基本情報!$D$6,P1383,"")),"")</f>
        <v/>
      </c>
    </row>
    <row r="1384" spans="16:17" x14ac:dyDescent="0.15">
      <c r="P1384">
        <v>1383</v>
      </c>
      <c r="Q1384" t="str">
        <f>IFERROR(IF(COUNTIF(個人情報!$BI$5:$BI$401,"登録番号" &amp; リスト!P1384)&gt;=1,"",IF(VLOOKUP(P1384,登録者リスト!$A$1:$D$43729,4,FALSE)=基本情報!$D$6,P1384,"")),"")</f>
        <v/>
      </c>
    </row>
    <row r="1385" spans="16:17" x14ac:dyDescent="0.15">
      <c r="P1385">
        <v>1384</v>
      </c>
      <c r="Q1385" t="str">
        <f>IFERROR(IF(COUNTIF(個人情報!$BI$5:$BI$401,"登録番号" &amp; リスト!P1385)&gt;=1,"",IF(VLOOKUP(P1385,登録者リスト!$A$1:$D$43729,4,FALSE)=基本情報!$D$6,P1385,"")),"")</f>
        <v/>
      </c>
    </row>
    <row r="1386" spans="16:17" x14ac:dyDescent="0.15">
      <c r="P1386">
        <v>1385</v>
      </c>
      <c r="Q1386" t="str">
        <f>IFERROR(IF(COUNTIF(個人情報!$BI$5:$BI$401,"登録番号" &amp; リスト!P1386)&gt;=1,"",IF(VLOOKUP(P1386,登録者リスト!$A$1:$D$43729,4,FALSE)=基本情報!$D$6,P1386,"")),"")</f>
        <v/>
      </c>
    </row>
    <row r="1387" spans="16:17" x14ac:dyDescent="0.15">
      <c r="P1387">
        <v>1386</v>
      </c>
      <c r="Q1387" t="str">
        <f>IFERROR(IF(COUNTIF(個人情報!$BI$5:$BI$401,"登録番号" &amp; リスト!P1387)&gt;=1,"",IF(VLOOKUP(P1387,登録者リスト!$A$1:$D$43729,4,FALSE)=基本情報!$D$6,P1387,"")),"")</f>
        <v/>
      </c>
    </row>
    <row r="1388" spans="16:17" x14ac:dyDescent="0.15">
      <c r="P1388">
        <v>1387</v>
      </c>
      <c r="Q1388" t="str">
        <f>IFERROR(IF(COUNTIF(個人情報!$BI$5:$BI$401,"登録番号" &amp; リスト!P1388)&gt;=1,"",IF(VLOOKUP(P1388,登録者リスト!$A$1:$D$43729,4,FALSE)=基本情報!$D$6,P1388,"")),"")</f>
        <v/>
      </c>
    </row>
    <row r="1389" spans="16:17" x14ac:dyDescent="0.15">
      <c r="P1389">
        <v>1388</v>
      </c>
      <c r="Q1389" t="str">
        <f>IFERROR(IF(COUNTIF(個人情報!$BI$5:$BI$401,"登録番号" &amp; リスト!P1389)&gt;=1,"",IF(VLOOKUP(P1389,登録者リスト!$A$1:$D$43729,4,FALSE)=基本情報!$D$6,P1389,"")),"")</f>
        <v/>
      </c>
    </row>
    <row r="1390" spans="16:17" x14ac:dyDescent="0.15">
      <c r="P1390">
        <v>1389</v>
      </c>
      <c r="Q1390" t="str">
        <f>IFERROR(IF(COUNTIF(個人情報!$BI$5:$BI$401,"登録番号" &amp; リスト!P1390)&gt;=1,"",IF(VLOOKUP(P1390,登録者リスト!$A$1:$D$43729,4,FALSE)=基本情報!$D$6,P1390,"")),"")</f>
        <v/>
      </c>
    </row>
    <row r="1391" spans="16:17" x14ac:dyDescent="0.15">
      <c r="P1391">
        <v>1390</v>
      </c>
      <c r="Q1391" t="str">
        <f>IFERROR(IF(COUNTIF(個人情報!$BI$5:$BI$401,"登録番号" &amp; リスト!P1391)&gt;=1,"",IF(VLOOKUP(P1391,登録者リスト!$A$1:$D$43729,4,FALSE)=基本情報!$D$6,P1391,"")),"")</f>
        <v/>
      </c>
    </row>
    <row r="1392" spans="16:17" x14ac:dyDescent="0.15">
      <c r="P1392">
        <v>1391</v>
      </c>
      <c r="Q1392" t="str">
        <f>IFERROR(IF(COUNTIF(個人情報!$BI$5:$BI$401,"登録番号" &amp; リスト!P1392)&gt;=1,"",IF(VLOOKUP(P1392,登録者リスト!$A$1:$D$43729,4,FALSE)=基本情報!$D$6,P1392,"")),"")</f>
        <v/>
      </c>
    </row>
    <row r="1393" spans="16:17" x14ac:dyDescent="0.15">
      <c r="P1393">
        <v>1392</v>
      </c>
      <c r="Q1393" t="str">
        <f>IFERROR(IF(COUNTIF(個人情報!$BI$5:$BI$401,"登録番号" &amp; リスト!P1393)&gt;=1,"",IF(VLOOKUP(P1393,登録者リスト!$A$1:$D$43729,4,FALSE)=基本情報!$D$6,P1393,"")),"")</f>
        <v/>
      </c>
    </row>
    <row r="1394" spans="16:17" x14ac:dyDescent="0.15">
      <c r="P1394">
        <v>1393</v>
      </c>
      <c r="Q1394" t="str">
        <f>IFERROR(IF(COUNTIF(個人情報!$BI$5:$BI$401,"登録番号" &amp; リスト!P1394)&gt;=1,"",IF(VLOOKUP(P1394,登録者リスト!$A$1:$D$43729,4,FALSE)=基本情報!$D$6,P1394,"")),"")</f>
        <v/>
      </c>
    </row>
    <row r="1395" spans="16:17" x14ac:dyDescent="0.15">
      <c r="P1395">
        <v>1394</v>
      </c>
      <c r="Q1395" t="str">
        <f>IFERROR(IF(COUNTIF(個人情報!$BI$5:$BI$401,"登録番号" &amp; リスト!P1395)&gt;=1,"",IF(VLOOKUP(P1395,登録者リスト!$A$1:$D$43729,4,FALSE)=基本情報!$D$6,P1395,"")),"")</f>
        <v/>
      </c>
    </row>
    <row r="1396" spans="16:17" x14ac:dyDescent="0.15">
      <c r="P1396">
        <v>1395</v>
      </c>
      <c r="Q1396" t="str">
        <f>IFERROR(IF(COUNTIF(個人情報!$BI$5:$BI$401,"登録番号" &amp; リスト!P1396)&gt;=1,"",IF(VLOOKUP(P1396,登録者リスト!$A$1:$D$43729,4,FALSE)=基本情報!$D$6,P1396,"")),"")</f>
        <v/>
      </c>
    </row>
    <row r="1397" spans="16:17" x14ac:dyDescent="0.15">
      <c r="P1397">
        <v>1396</v>
      </c>
      <c r="Q1397" t="str">
        <f>IFERROR(IF(COUNTIF(個人情報!$BI$5:$BI$401,"登録番号" &amp; リスト!P1397)&gt;=1,"",IF(VLOOKUP(P1397,登録者リスト!$A$1:$D$43729,4,FALSE)=基本情報!$D$6,P1397,"")),"")</f>
        <v/>
      </c>
    </row>
    <row r="1398" spans="16:17" x14ac:dyDescent="0.15">
      <c r="P1398">
        <v>1397</v>
      </c>
      <c r="Q1398" t="str">
        <f>IFERROR(IF(COUNTIF(個人情報!$BI$5:$BI$401,"登録番号" &amp; リスト!P1398)&gt;=1,"",IF(VLOOKUP(P1398,登録者リスト!$A$1:$D$43729,4,FALSE)=基本情報!$D$6,P1398,"")),"")</f>
        <v/>
      </c>
    </row>
    <row r="1399" spans="16:17" x14ac:dyDescent="0.15">
      <c r="P1399">
        <v>1398</v>
      </c>
      <c r="Q1399" t="str">
        <f>IFERROR(IF(COUNTIF(個人情報!$BI$5:$BI$401,"登録番号" &amp; リスト!P1399)&gt;=1,"",IF(VLOOKUP(P1399,登録者リスト!$A$1:$D$43729,4,FALSE)=基本情報!$D$6,P1399,"")),"")</f>
        <v/>
      </c>
    </row>
    <row r="1400" spans="16:17" x14ac:dyDescent="0.15">
      <c r="P1400">
        <v>1399</v>
      </c>
      <c r="Q1400" t="str">
        <f>IFERROR(IF(COUNTIF(個人情報!$BI$5:$BI$401,"登録番号" &amp; リスト!P1400)&gt;=1,"",IF(VLOOKUP(P1400,登録者リスト!$A$1:$D$43729,4,FALSE)=基本情報!$D$6,P1400,"")),"")</f>
        <v/>
      </c>
    </row>
    <row r="1401" spans="16:17" x14ac:dyDescent="0.15">
      <c r="P1401">
        <v>1400</v>
      </c>
      <c r="Q1401" t="str">
        <f>IFERROR(IF(COUNTIF(個人情報!$BI$5:$BI$401,"登録番号" &amp; リスト!P1401)&gt;=1,"",IF(VLOOKUP(P1401,登録者リスト!$A$1:$D$43729,4,FALSE)=基本情報!$D$6,P1401,"")),"")</f>
        <v/>
      </c>
    </row>
    <row r="1402" spans="16:17" x14ac:dyDescent="0.15">
      <c r="P1402">
        <v>1401</v>
      </c>
      <c r="Q1402" t="str">
        <f>IFERROR(IF(COUNTIF(個人情報!$BI$5:$BI$401,"登録番号" &amp; リスト!P1402)&gt;=1,"",IF(VLOOKUP(P1402,登録者リスト!$A$1:$D$43729,4,FALSE)=基本情報!$D$6,P1402,"")),"")</f>
        <v/>
      </c>
    </row>
    <row r="1403" spans="16:17" x14ac:dyDescent="0.15">
      <c r="P1403">
        <v>1402</v>
      </c>
      <c r="Q1403" t="str">
        <f>IFERROR(IF(COUNTIF(個人情報!$BI$5:$BI$401,"登録番号" &amp; リスト!P1403)&gt;=1,"",IF(VLOOKUP(P1403,登録者リスト!$A$1:$D$43729,4,FALSE)=基本情報!$D$6,P1403,"")),"")</f>
        <v/>
      </c>
    </row>
    <row r="1404" spans="16:17" x14ac:dyDescent="0.15">
      <c r="P1404">
        <v>1403</v>
      </c>
      <c r="Q1404" t="str">
        <f>IFERROR(IF(COUNTIF(個人情報!$BI$5:$BI$401,"登録番号" &amp; リスト!P1404)&gt;=1,"",IF(VLOOKUP(P1404,登録者リスト!$A$1:$D$43729,4,FALSE)=基本情報!$D$6,P1404,"")),"")</f>
        <v/>
      </c>
    </row>
    <row r="1405" spans="16:17" x14ac:dyDescent="0.15">
      <c r="P1405">
        <v>1404</v>
      </c>
      <c r="Q1405" t="str">
        <f>IFERROR(IF(COUNTIF(個人情報!$BI$5:$BI$401,"登録番号" &amp; リスト!P1405)&gt;=1,"",IF(VLOOKUP(P1405,登録者リスト!$A$1:$D$43729,4,FALSE)=基本情報!$D$6,P1405,"")),"")</f>
        <v/>
      </c>
    </row>
    <row r="1406" spans="16:17" x14ac:dyDescent="0.15">
      <c r="P1406">
        <v>1405</v>
      </c>
      <c r="Q1406" t="str">
        <f>IFERROR(IF(COUNTIF(個人情報!$BI$5:$BI$401,"登録番号" &amp; リスト!P1406)&gt;=1,"",IF(VLOOKUP(P1406,登録者リスト!$A$1:$D$43729,4,FALSE)=基本情報!$D$6,P1406,"")),"")</f>
        <v/>
      </c>
    </row>
    <row r="1407" spans="16:17" x14ac:dyDescent="0.15">
      <c r="P1407">
        <v>1406</v>
      </c>
      <c r="Q1407" t="str">
        <f>IFERROR(IF(COUNTIF(個人情報!$BI$5:$BI$401,"登録番号" &amp; リスト!P1407)&gt;=1,"",IF(VLOOKUP(P1407,登録者リスト!$A$1:$D$43729,4,FALSE)=基本情報!$D$6,P1407,"")),"")</f>
        <v/>
      </c>
    </row>
    <row r="1408" spans="16:17" x14ac:dyDescent="0.15">
      <c r="P1408">
        <v>1407</v>
      </c>
      <c r="Q1408" t="str">
        <f>IFERROR(IF(COUNTIF(個人情報!$BI$5:$BI$401,"登録番号" &amp; リスト!P1408)&gt;=1,"",IF(VLOOKUP(P1408,登録者リスト!$A$1:$D$43729,4,FALSE)=基本情報!$D$6,P1408,"")),"")</f>
        <v/>
      </c>
    </row>
    <row r="1409" spans="16:17" x14ac:dyDescent="0.15">
      <c r="P1409">
        <v>1408</v>
      </c>
      <c r="Q1409" t="str">
        <f>IFERROR(IF(COUNTIF(個人情報!$BI$5:$BI$401,"登録番号" &amp; リスト!P1409)&gt;=1,"",IF(VLOOKUP(P1409,登録者リスト!$A$1:$D$43729,4,FALSE)=基本情報!$D$6,P1409,"")),"")</f>
        <v/>
      </c>
    </row>
    <row r="1410" spans="16:17" x14ac:dyDescent="0.15">
      <c r="P1410">
        <v>1409</v>
      </c>
      <c r="Q1410" t="str">
        <f>IFERROR(IF(COUNTIF(個人情報!$BI$5:$BI$401,"登録番号" &amp; リスト!P1410)&gt;=1,"",IF(VLOOKUP(P1410,登録者リスト!$A$1:$D$43729,4,FALSE)=基本情報!$D$6,P1410,"")),"")</f>
        <v/>
      </c>
    </row>
    <row r="1411" spans="16:17" x14ac:dyDescent="0.15">
      <c r="P1411">
        <v>1410</v>
      </c>
      <c r="Q1411" t="str">
        <f>IFERROR(IF(COUNTIF(個人情報!$BI$5:$BI$401,"登録番号" &amp; リスト!P1411)&gt;=1,"",IF(VLOOKUP(P1411,登録者リスト!$A$1:$D$43729,4,FALSE)=基本情報!$D$6,P1411,"")),"")</f>
        <v/>
      </c>
    </row>
    <row r="1412" spans="16:17" x14ac:dyDescent="0.15">
      <c r="P1412">
        <v>1411</v>
      </c>
      <c r="Q1412" t="str">
        <f>IFERROR(IF(COUNTIF(個人情報!$BI$5:$BI$401,"登録番号" &amp; リスト!P1412)&gt;=1,"",IF(VLOOKUP(P1412,登録者リスト!$A$1:$D$43729,4,FALSE)=基本情報!$D$6,P1412,"")),"")</f>
        <v/>
      </c>
    </row>
    <row r="1413" spans="16:17" x14ac:dyDescent="0.15">
      <c r="P1413">
        <v>1412</v>
      </c>
      <c r="Q1413" t="str">
        <f>IFERROR(IF(COUNTIF(個人情報!$BI$5:$BI$401,"登録番号" &amp; リスト!P1413)&gt;=1,"",IF(VLOOKUP(P1413,登録者リスト!$A$1:$D$43729,4,FALSE)=基本情報!$D$6,P1413,"")),"")</f>
        <v/>
      </c>
    </row>
    <row r="1414" spans="16:17" x14ac:dyDescent="0.15">
      <c r="P1414">
        <v>1413</v>
      </c>
      <c r="Q1414" t="str">
        <f>IFERROR(IF(COUNTIF(個人情報!$BI$5:$BI$401,"登録番号" &amp; リスト!P1414)&gt;=1,"",IF(VLOOKUP(P1414,登録者リスト!$A$1:$D$43729,4,FALSE)=基本情報!$D$6,P1414,"")),"")</f>
        <v/>
      </c>
    </row>
    <row r="1415" spans="16:17" x14ac:dyDescent="0.15">
      <c r="P1415">
        <v>1414</v>
      </c>
      <c r="Q1415" t="str">
        <f>IFERROR(IF(COUNTIF(個人情報!$BI$5:$BI$401,"登録番号" &amp; リスト!P1415)&gt;=1,"",IF(VLOOKUP(P1415,登録者リスト!$A$1:$D$43729,4,FALSE)=基本情報!$D$6,P1415,"")),"")</f>
        <v/>
      </c>
    </row>
    <row r="1416" spans="16:17" x14ac:dyDescent="0.15">
      <c r="P1416">
        <v>1415</v>
      </c>
      <c r="Q1416" t="str">
        <f>IFERROR(IF(COUNTIF(個人情報!$BI$5:$BI$401,"登録番号" &amp; リスト!P1416)&gt;=1,"",IF(VLOOKUP(P1416,登録者リスト!$A$1:$D$43729,4,FALSE)=基本情報!$D$6,P1416,"")),"")</f>
        <v/>
      </c>
    </row>
    <row r="1417" spans="16:17" x14ac:dyDescent="0.15">
      <c r="P1417">
        <v>1416</v>
      </c>
      <c r="Q1417" t="str">
        <f>IFERROR(IF(COUNTIF(個人情報!$BI$5:$BI$401,"登録番号" &amp; リスト!P1417)&gt;=1,"",IF(VLOOKUP(P1417,登録者リスト!$A$1:$D$43729,4,FALSE)=基本情報!$D$6,P1417,"")),"")</f>
        <v/>
      </c>
    </row>
    <row r="1418" spans="16:17" x14ac:dyDescent="0.15">
      <c r="P1418">
        <v>1417</v>
      </c>
      <c r="Q1418" t="str">
        <f>IFERROR(IF(COUNTIF(個人情報!$BI$5:$BI$401,"登録番号" &amp; リスト!P1418)&gt;=1,"",IF(VLOOKUP(P1418,登録者リスト!$A$1:$D$43729,4,FALSE)=基本情報!$D$6,P1418,"")),"")</f>
        <v/>
      </c>
    </row>
    <row r="1419" spans="16:17" x14ac:dyDescent="0.15">
      <c r="P1419">
        <v>1418</v>
      </c>
      <c r="Q1419" t="str">
        <f>IFERROR(IF(COUNTIF(個人情報!$BI$5:$BI$401,"登録番号" &amp; リスト!P1419)&gt;=1,"",IF(VLOOKUP(P1419,登録者リスト!$A$1:$D$43729,4,FALSE)=基本情報!$D$6,P1419,"")),"")</f>
        <v/>
      </c>
    </row>
    <row r="1420" spans="16:17" x14ac:dyDescent="0.15">
      <c r="P1420">
        <v>1419</v>
      </c>
      <c r="Q1420" t="str">
        <f>IFERROR(IF(COUNTIF(個人情報!$BI$5:$BI$401,"登録番号" &amp; リスト!P1420)&gt;=1,"",IF(VLOOKUP(P1420,登録者リスト!$A$1:$D$43729,4,FALSE)=基本情報!$D$6,P1420,"")),"")</f>
        <v/>
      </c>
    </row>
    <row r="1421" spans="16:17" x14ac:dyDescent="0.15">
      <c r="P1421">
        <v>1420</v>
      </c>
      <c r="Q1421" t="str">
        <f>IFERROR(IF(COUNTIF(個人情報!$BI$5:$BI$401,"登録番号" &amp; リスト!P1421)&gt;=1,"",IF(VLOOKUP(P1421,登録者リスト!$A$1:$D$43729,4,FALSE)=基本情報!$D$6,P1421,"")),"")</f>
        <v/>
      </c>
    </row>
    <row r="1422" spans="16:17" x14ac:dyDescent="0.15">
      <c r="P1422">
        <v>1421</v>
      </c>
      <c r="Q1422" t="str">
        <f>IFERROR(IF(COUNTIF(個人情報!$BI$5:$BI$401,"登録番号" &amp; リスト!P1422)&gt;=1,"",IF(VLOOKUP(P1422,登録者リスト!$A$1:$D$43729,4,FALSE)=基本情報!$D$6,P1422,"")),"")</f>
        <v/>
      </c>
    </row>
    <row r="1423" spans="16:17" x14ac:dyDescent="0.15">
      <c r="P1423">
        <v>1422</v>
      </c>
      <c r="Q1423" t="str">
        <f>IFERROR(IF(COUNTIF(個人情報!$BI$5:$BI$401,"登録番号" &amp; リスト!P1423)&gt;=1,"",IF(VLOOKUP(P1423,登録者リスト!$A$1:$D$43729,4,FALSE)=基本情報!$D$6,P1423,"")),"")</f>
        <v/>
      </c>
    </row>
    <row r="1424" spans="16:17" x14ac:dyDescent="0.15">
      <c r="P1424">
        <v>1423</v>
      </c>
      <c r="Q1424" t="str">
        <f>IFERROR(IF(COUNTIF(個人情報!$BI$5:$BI$401,"登録番号" &amp; リスト!P1424)&gt;=1,"",IF(VLOOKUP(P1424,登録者リスト!$A$1:$D$43729,4,FALSE)=基本情報!$D$6,P1424,"")),"")</f>
        <v/>
      </c>
    </row>
    <row r="1425" spans="16:17" x14ac:dyDescent="0.15">
      <c r="P1425">
        <v>1424</v>
      </c>
      <c r="Q1425" t="str">
        <f>IFERROR(IF(COUNTIF(個人情報!$BI$5:$BI$401,"登録番号" &amp; リスト!P1425)&gt;=1,"",IF(VLOOKUP(P1425,登録者リスト!$A$1:$D$43729,4,FALSE)=基本情報!$D$6,P1425,"")),"")</f>
        <v/>
      </c>
    </row>
    <row r="1426" spans="16:17" x14ac:dyDescent="0.15">
      <c r="P1426">
        <v>1425</v>
      </c>
      <c r="Q1426" t="str">
        <f>IFERROR(IF(COUNTIF(個人情報!$BI$5:$BI$401,"登録番号" &amp; リスト!P1426)&gt;=1,"",IF(VLOOKUP(P1426,登録者リスト!$A$1:$D$43729,4,FALSE)=基本情報!$D$6,P1426,"")),"")</f>
        <v/>
      </c>
    </row>
    <row r="1427" spans="16:17" x14ac:dyDescent="0.15">
      <c r="P1427">
        <v>1426</v>
      </c>
      <c r="Q1427" t="str">
        <f>IFERROR(IF(COUNTIF(個人情報!$BI$5:$BI$401,"登録番号" &amp; リスト!P1427)&gt;=1,"",IF(VLOOKUP(P1427,登録者リスト!$A$1:$D$43729,4,FALSE)=基本情報!$D$6,P1427,"")),"")</f>
        <v/>
      </c>
    </row>
    <row r="1428" spans="16:17" x14ac:dyDescent="0.15">
      <c r="P1428">
        <v>1427</v>
      </c>
      <c r="Q1428" t="str">
        <f>IFERROR(IF(COUNTIF(個人情報!$BI$5:$BI$401,"登録番号" &amp; リスト!P1428)&gt;=1,"",IF(VLOOKUP(P1428,登録者リスト!$A$1:$D$43729,4,FALSE)=基本情報!$D$6,P1428,"")),"")</f>
        <v/>
      </c>
    </row>
    <row r="1429" spans="16:17" x14ac:dyDescent="0.15">
      <c r="P1429">
        <v>1428</v>
      </c>
      <c r="Q1429" t="str">
        <f>IFERROR(IF(COUNTIF(個人情報!$BI$5:$BI$401,"登録番号" &amp; リスト!P1429)&gt;=1,"",IF(VLOOKUP(P1429,登録者リスト!$A$1:$D$43729,4,FALSE)=基本情報!$D$6,P1429,"")),"")</f>
        <v/>
      </c>
    </row>
    <row r="1430" spans="16:17" x14ac:dyDescent="0.15">
      <c r="P1430">
        <v>1429</v>
      </c>
      <c r="Q1430" t="str">
        <f>IFERROR(IF(COUNTIF(個人情報!$BI$5:$BI$401,"登録番号" &amp; リスト!P1430)&gt;=1,"",IF(VLOOKUP(P1430,登録者リスト!$A$1:$D$43729,4,FALSE)=基本情報!$D$6,P1430,"")),"")</f>
        <v/>
      </c>
    </row>
    <row r="1431" spans="16:17" x14ac:dyDescent="0.15">
      <c r="P1431">
        <v>1430</v>
      </c>
      <c r="Q1431" t="str">
        <f>IFERROR(IF(COUNTIF(個人情報!$BI$5:$BI$401,"登録番号" &amp; リスト!P1431)&gt;=1,"",IF(VLOOKUP(P1431,登録者リスト!$A$1:$D$43729,4,FALSE)=基本情報!$D$6,P1431,"")),"")</f>
        <v/>
      </c>
    </row>
    <row r="1432" spans="16:17" x14ac:dyDescent="0.15">
      <c r="P1432">
        <v>1431</v>
      </c>
      <c r="Q1432" t="str">
        <f>IFERROR(IF(COUNTIF(個人情報!$BI$5:$BI$401,"登録番号" &amp; リスト!P1432)&gt;=1,"",IF(VLOOKUP(P1432,登録者リスト!$A$1:$D$43729,4,FALSE)=基本情報!$D$6,P1432,"")),"")</f>
        <v/>
      </c>
    </row>
    <row r="1433" spans="16:17" x14ac:dyDescent="0.15">
      <c r="P1433">
        <v>1432</v>
      </c>
      <c r="Q1433" t="str">
        <f>IFERROR(IF(COUNTIF(個人情報!$BI$5:$BI$401,"登録番号" &amp; リスト!P1433)&gt;=1,"",IF(VLOOKUP(P1433,登録者リスト!$A$1:$D$43729,4,FALSE)=基本情報!$D$6,P1433,"")),"")</f>
        <v/>
      </c>
    </row>
    <row r="1434" spans="16:17" x14ac:dyDescent="0.15">
      <c r="P1434">
        <v>1433</v>
      </c>
      <c r="Q1434" t="str">
        <f>IFERROR(IF(COUNTIF(個人情報!$BI$5:$BI$401,"登録番号" &amp; リスト!P1434)&gt;=1,"",IF(VLOOKUP(P1434,登録者リスト!$A$1:$D$43729,4,FALSE)=基本情報!$D$6,P1434,"")),"")</f>
        <v/>
      </c>
    </row>
    <row r="1435" spans="16:17" x14ac:dyDescent="0.15">
      <c r="P1435">
        <v>1434</v>
      </c>
      <c r="Q1435" t="str">
        <f>IFERROR(IF(COUNTIF(個人情報!$BI$5:$BI$401,"登録番号" &amp; リスト!P1435)&gt;=1,"",IF(VLOOKUP(P1435,登録者リスト!$A$1:$D$43729,4,FALSE)=基本情報!$D$6,P1435,"")),"")</f>
        <v/>
      </c>
    </row>
    <row r="1436" spans="16:17" x14ac:dyDescent="0.15">
      <c r="P1436">
        <v>1435</v>
      </c>
      <c r="Q1436" t="str">
        <f>IFERROR(IF(COUNTIF(個人情報!$BI$5:$BI$401,"登録番号" &amp; リスト!P1436)&gt;=1,"",IF(VLOOKUP(P1436,登録者リスト!$A$1:$D$43729,4,FALSE)=基本情報!$D$6,P1436,"")),"")</f>
        <v/>
      </c>
    </row>
    <row r="1437" spans="16:17" x14ac:dyDescent="0.15">
      <c r="P1437">
        <v>1436</v>
      </c>
      <c r="Q1437" t="str">
        <f>IFERROR(IF(COUNTIF(個人情報!$BI$5:$BI$401,"登録番号" &amp; リスト!P1437)&gt;=1,"",IF(VLOOKUP(P1437,登録者リスト!$A$1:$D$43729,4,FALSE)=基本情報!$D$6,P1437,"")),"")</f>
        <v/>
      </c>
    </row>
    <row r="1438" spans="16:17" x14ac:dyDescent="0.15">
      <c r="P1438">
        <v>1437</v>
      </c>
      <c r="Q1438" t="str">
        <f>IFERROR(IF(COUNTIF(個人情報!$BI$5:$BI$401,"登録番号" &amp; リスト!P1438)&gt;=1,"",IF(VLOOKUP(P1438,登録者リスト!$A$1:$D$43729,4,FALSE)=基本情報!$D$6,P1438,"")),"")</f>
        <v/>
      </c>
    </row>
    <row r="1439" spans="16:17" x14ac:dyDescent="0.15">
      <c r="P1439">
        <v>1438</v>
      </c>
      <c r="Q1439" t="str">
        <f>IFERROR(IF(COUNTIF(個人情報!$BI$5:$BI$401,"登録番号" &amp; リスト!P1439)&gt;=1,"",IF(VLOOKUP(P1439,登録者リスト!$A$1:$D$43729,4,FALSE)=基本情報!$D$6,P1439,"")),"")</f>
        <v/>
      </c>
    </row>
    <row r="1440" spans="16:17" x14ac:dyDescent="0.15">
      <c r="P1440">
        <v>1439</v>
      </c>
      <c r="Q1440" t="str">
        <f>IFERROR(IF(COUNTIF(個人情報!$BI$5:$BI$401,"登録番号" &amp; リスト!P1440)&gt;=1,"",IF(VLOOKUP(P1440,登録者リスト!$A$1:$D$43729,4,FALSE)=基本情報!$D$6,P1440,"")),"")</f>
        <v/>
      </c>
    </row>
    <row r="1441" spans="16:17" x14ac:dyDescent="0.15">
      <c r="P1441">
        <v>1440</v>
      </c>
      <c r="Q1441" t="str">
        <f>IFERROR(IF(COUNTIF(個人情報!$BI$5:$BI$401,"登録番号" &amp; リスト!P1441)&gt;=1,"",IF(VLOOKUP(P1441,登録者リスト!$A$1:$D$43729,4,FALSE)=基本情報!$D$6,P1441,"")),"")</f>
        <v/>
      </c>
    </row>
    <row r="1442" spans="16:17" x14ac:dyDescent="0.15">
      <c r="P1442">
        <v>1441</v>
      </c>
      <c r="Q1442" t="str">
        <f>IFERROR(IF(COUNTIF(個人情報!$BI$5:$BI$401,"登録番号" &amp; リスト!P1442)&gt;=1,"",IF(VLOOKUP(P1442,登録者リスト!$A$1:$D$43729,4,FALSE)=基本情報!$D$6,P1442,"")),"")</f>
        <v/>
      </c>
    </row>
    <row r="1443" spans="16:17" x14ac:dyDescent="0.15">
      <c r="P1443">
        <v>1442</v>
      </c>
      <c r="Q1443" t="str">
        <f>IFERROR(IF(COUNTIF(個人情報!$BI$5:$BI$401,"登録番号" &amp; リスト!P1443)&gt;=1,"",IF(VLOOKUP(P1443,登録者リスト!$A$1:$D$43729,4,FALSE)=基本情報!$D$6,P1443,"")),"")</f>
        <v/>
      </c>
    </row>
    <row r="1444" spans="16:17" x14ac:dyDescent="0.15">
      <c r="P1444">
        <v>1443</v>
      </c>
      <c r="Q1444" t="str">
        <f>IFERROR(IF(COUNTIF(個人情報!$BI$5:$BI$401,"登録番号" &amp; リスト!P1444)&gt;=1,"",IF(VLOOKUP(P1444,登録者リスト!$A$1:$D$43729,4,FALSE)=基本情報!$D$6,P1444,"")),"")</f>
        <v/>
      </c>
    </row>
    <row r="1445" spans="16:17" x14ac:dyDescent="0.15">
      <c r="P1445">
        <v>1444</v>
      </c>
      <c r="Q1445" t="str">
        <f>IFERROR(IF(COUNTIF(個人情報!$BI$5:$BI$401,"登録番号" &amp; リスト!P1445)&gt;=1,"",IF(VLOOKUP(P1445,登録者リスト!$A$1:$D$43729,4,FALSE)=基本情報!$D$6,P1445,"")),"")</f>
        <v/>
      </c>
    </row>
    <row r="1446" spans="16:17" x14ac:dyDescent="0.15">
      <c r="P1446">
        <v>1445</v>
      </c>
      <c r="Q1446" t="str">
        <f>IFERROR(IF(COUNTIF(個人情報!$BI$5:$BI$401,"登録番号" &amp; リスト!P1446)&gt;=1,"",IF(VLOOKUP(P1446,登録者リスト!$A$1:$D$43729,4,FALSE)=基本情報!$D$6,P1446,"")),"")</f>
        <v/>
      </c>
    </row>
    <row r="1447" spans="16:17" x14ac:dyDescent="0.15">
      <c r="P1447">
        <v>1446</v>
      </c>
      <c r="Q1447" t="str">
        <f>IFERROR(IF(COUNTIF(個人情報!$BI$5:$BI$401,"登録番号" &amp; リスト!P1447)&gt;=1,"",IF(VLOOKUP(P1447,登録者リスト!$A$1:$D$43729,4,FALSE)=基本情報!$D$6,P1447,"")),"")</f>
        <v/>
      </c>
    </row>
    <row r="1448" spans="16:17" x14ac:dyDescent="0.15">
      <c r="P1448">
        <v>1447</v>
      </c>
      <c r="Q1448" t="str">
        <f>IFERROR(IF(COUNTIF(個人情報!$BI$5:$BI$401,"登録番号" &amp; リスト!P1448)&gt;=1,"",IF(VLOOKUP(P1448,登録者リスト!$A$1:$D$43729,4,FALSE)=基本情報!$D$6,P1448,"")),"")</f>
        <v/>
      </c>
    </row>
    <row r="1449" spans="16:17" x14ac:dyDescent="0.15">
      <c r="P1449">
        <v>1448</v>
      </c>
      <c r="Q1449" t="str">
        <f>IFERROR(IF(COUNTIF(個人情報!$BI$5:$BI$401,"登録番号" &amp; リスト!P1449)&gt;=1,"",IF(VLOOKUP(P1449,登録者リスト!$A$1:$D$43729,4,FALSE)=基本情報!$D$6,P1449,"")),"")</f>
        <v/>
      </c>
    </row>
    <row r="1450" spans="16:17" x14ac:dyDescent="0.15">
      <c r="P1450">
        <v>1449</v>
      </c>
      <c r="Q1450" t="str">
        <f>IFERROR(IF(COUNTIF(個人情報!$BI$5:$BI$401,"登録番号" &amp; リスト!P1450)&gt;=1,"",IF(VLOOKUP(P1450,登録者リスト!$A$1:$D$43729,4,FALSE)=基本情報!$D$6,P1450,"")),"")</f>
        <v/>
      </c>
    </row>
    <row r="1451" spans="16:17" x14ac:dyDescent="0.15">
      <c r="P1451">
        <v>1450</v>
      </c>
      <c r="Q1451" t="str">
        <f>IFERROR(IF(COUNTIF(個人情報!$BI$5:$BI$401,"登録番号" &amp; リスト!P1451)&gt;=1,"",IF(VLOOKUP(P1451,登録者リスト!$A$1:$D$43729,4,FALSE)=基本情報!$D$6,P1451,"")),"")</f>
        <v/>
      </c>
    </row>
    <row r="1452" spans="16:17" x14ac:dyDescent="0.15">
      <c r="P1452">
        <v>1451</v>
      </c>
      <c r="Q1452" t="str">
        <f>IFERROR(IF(COUNTIF(個人情報!$BI$5:$BI$401,"登録番号" &amp; リスト!P1452)&gt;=1,"",IF(VLOOKUP(P1452,登録者リスト!$A$1:$D$43729,4,FALSE)=基本情報!$D$6,P1452,"")),"")</f>
        <v/>
      </c>
    </row>
    <row r="1453" spans="16:17" x14ac:dyDescent="0.15">
      <c r="P1453">
        <v>1452</v>
      </c>
      <c r="Q1453" t="str">
        <f>IFERROR(IF(COUNTIF(個人情報!$BI$5:$BI$401,"登録番号" &amp; リスト!P1453)&gt;=1,"",IF(VLOOKUP(P1453,登録者リスト!$A$1:$D$43729,4,FALSE)=基本情報!$D$6,P1453,"")),"")</f>
        <v/>
      </c>
    </row>
    <row r="1454" spans="16:17" x14ac:dyDescent="0.15">
      <c r="P1454">
        <v>1453</v>
      </c>
      <c r="Q1454" t="str">
        <f>IFERROR(IF(COUNTIF(個人情報!$BI$5:$BI$401,"登録番号" &amp; リスト!P1454)&gt;=1,"",IF(VLOOKUP(P1454,登録者リスト!$A$1:$D$43729,4,FALSE)=基本情報!$D$6,P1454,"")),"")</f>
        <v/>
      </c>
    </row>
    <row r="1455" spans="16:17" x14ac:dyDescent="0.15">
      <c r="P1455">
        <v>1454</v>
      </c>
      <c r="Q1455" t="str">
        <f>IFERROR(IF(COUNTIF(個人情報!$BI$5:$BI$401,"登録番号" &amp; リスト!P1455)&gt;=1,"",IF(VLOOKUP(P1455,登録者リスト!$A$1:$D$43729,4,FALSE)=基本情報!$D$6,P1455,"")),"")</f>
        <v/>
      </c>
    </row>
    <row r="1456" spans="16:17" x14ac:dyDescent="0.15">
      <c r="P1456">
        <v>1455</v>
      </c>
      <c r="Q1456" t="str">
        <f>IFERROR(IF(COUNTIF(個人情報!$BI$5:$BI$401,"登録番号" &amp; リスト!P1456)&gt;=1,"",IF(VLOOKUP(P1456,登録者リスト!$A$1:$D$43729,4,FALSE)=基本情報!$D$6,P1456,"")),"")</f>
        <v/>
      </c>
    </row>
    <row r="1457" spans="16:17" x14ac:dyDescent="0.15">
      <c r="P1457">
        <v>1456</v>
      </c>
      <c r="Q1457" t="str">
        <f>IFERROR(IF(COUNTIF(個人情報!$BI$5:$BI$401,"登録番号" &amp; リスト!P1457)&gt;=1,"",IF(VLOOKUP(P1457,登録者リスト!$A$1:$D$43729,4,FALSE)=基本情報!$D$6,P1457,"")),"")</f>
        <v/>
      </c>
    </row>
    <row r="1458" spans="16:17" x14ac:dyDescent="0.15">
      <c r="P1458">
        <v>1457</v>
      </c>
      <c r="Q1458" t="str">
        <f>IFERROR(IF(COUNTIF(個人情報!$BI$5:$BI$401,"登録番号" &amp; リスト!P1458)&gt;=1,"",IF(VLOOKUP(P1458,登録者リスト!$A$1:$D$43729,4,FALSE)=基本情報!$D$6,P1458,"")),"")</f>
        <v/>
      </c>
    </row>
    <row r="1459" spans="16:17" x14ac:dyDescent="0.15">
      <c r="P1459">
        <v>1458</v>
      </c>
      <c r="Q1459" t="str">
        <f>IFERROR(IF(COUNTIF(個人情報!$BI$5:$BI$401,"登録番号" &amp; リスト!P1459)&gt;=1,"",IF(VLOOKUP(P1459,登録者リスト!$A$1:$D$43729,4,FALSE)=基本情報!$D$6,P1459,"")),"")</f>
        <v/>
      </c>
    </row>
    <row r="1460" spans="16:17" x14ac:dyDescent="0.15">
      <c r="P1460">
        <v>1459</v>
      </c>
      <c r="Q1460" t="str">
        <f>IFERROR(IF(COUNTIF(個人情報!$BI$5:$BI$401,"登録番号" &amp; リスト!P1460)&gt;=1,"",IF(VLOOKUP(P1460,登録者リスト!$A$1:$D$43729,4,FALSE)=基本情報!$D$6,P1460,"")),"")</f>
        <v/>
      </c>
    </row>
    <row r="1461" spans="16:17" x14ac:dyDescent="0.15">
      <c r="P1461">
        <v>1460</v>
      </c>
      <c r="Q1461" t="str">
        <f>IFERROR(IF(COUNTIF(個人情報!$BI$5:$BI$401,"登録番号" &amp; リスト!P1461)&gt;=1,"",IF(VLOOKUP(P1461,登録者リスト!$A$1:$D$43729,4,FALSE)=基本情報!$D$6,P1461,"")),"")</f>
        <v/>
      </c>
    </row>
    <row r="1462" spans="16:17" x14ac:dyDescent="0.15">
      <c r="P1462">
        <v>1461</v>
      </c>
      <c r="Q1462" t="str">
        <f>IFERROR(IF(COUNTIF(個人情報!$BI$5:$BI$401,"登録番号" &amp; リスト!P1462)&gt;=1,"",IF(VLOOKUP(P1462,登録者リスト!$A$1:$D$43729,4,FALSE)=基本情報!$D$6,P1462,"")),"")</f>
        <v/>
      </c>
    </row>
    <row r="1463" spans="16:17" x14ac:dyDescent="0.15">
      <c r="P1463">
        <v>1462</v>
      </c>
      <c r="Q1463" t="str">
        <f>IFERROR(IF(COUNTIF(個人情報!$BI$5:$BI$401,"登録番号" &amp; リスト!P1463)&gt;=1,"",IF(VLOOKUP(P1463,登録者リスト!$A$1:$D$43729,4,FALSE)=基本情報!$D$6,P1463,"")),"")</f>
        <v/>
      </c>
    </row>
    <row r="1464" spans="16:17" x14ac:dyDescent="0.15">
      <c r="P1464">
        <v>1463</v>
      </c>
      <c r="Q1464" t="str">
        <f>IFERROR(IF(COUNTIF(個人情報!$BI$5:$BI$401,"登録番号" &amp; リスト!P1464)&gt;=1,"",IF(VLOOKUP(P1464,登録者リスト!$A$1:$D$43729,4,FALSE)=基本情報!$D$6,P1464,"")),"")</f>
        <v/>
      </c>
    </row>
    <row r="1465" spans="16:17" x14ac:dyDescent="0.15">
      <c r="P1465">
        <v>1464</v>
      </c>
      <c r="Q1465" t="str">
        <f>IFERROR(IF(COUNTIF(個人情報!$BI$5:$BI$401,"登録番号" &amp; リスト!P1465)&gt;=1,"",IF(VLOOKUP(P1465,登録者リスト!$A$1:$D$43729,4,FALSE)=基本情報!$D$6,P1465,"")),"")</f>
        <v/>
      </c>
    </row>
    <row r="1466" spans="16:17" x14ac:dyDescent="0.15">
      <c r="P1466">
        <v>1465</v>
      </c>
      <c r="Q1466" t="str">
        <f>IFERROR(IF(COUNTIF(個人情報!$BI$5:$BI$401,"登録番号" &amp; リスト!P1466)&gt;=1,"",IF(VLOOKUP(P1466,登録者リスト!$A$1:$D$43729,4,FALSE)=基本情報!$D$6,P1466,"")),"")</f>
        <v/>
      </c>
    </row>
    <row r="1467" spans="16:17" x14ac:dyDescent="0.15">
      <c r="P1467">
        <v>1466</v>
      </c>
      <c r="Q1467" t="str">
        <f>IFERROR(IF(COUNTIF(個人情報!$BI$5:$BI$401,"登録番号" &amp; リスト!P1467)&gt;=1,"",IF(VLOOKUP(P1467,登録者リスト!$A$1:$D$43729,4,FALSE)=基本情報!$D$6,P1467,"")),"")</f>
        <v/>
      </c>
    </row>
    <row r="1468" spans="16:17" x14ac:dyDescent="0.15">
      <c r="P1468">
        <v>1467</v>
      </c>
      <c r="Q1468" t="str">
        <f>IFERROR(IF(COUNTIF(個人情報!$BI$5:$BI$401,"登録番号" &amp; リスト!P1468)&gt;=1,"",IF(VLOOKUP(P1468,登録者リスト!$A$1:$D$43729,4,FALSE)=基本情報!$D$6,P1468,"")),"")</f>
        <v/>
      </c>
    </row>
    <row r="1469" spans="16:17" x14ac:dyDescent="0.15">
      <c r="P1469">
        <v>1468</v>
      </c>
      <c r="Q1469" t="str">
        <f>IFERROR(IF(COUNTIF(個人情報!$BI$5:$BI$401,"登録番号" &amp; リスト!P1469)&gt;=1,"",IF(VLOOKUP(P1469,登録者リスト!$A$1:$D$43729,4,FALSE)=基本情報!$D$6,P1469,"")),"")</f>
        <v/>
      </c>
    </row>
    <row r="1470" spans="16:17" x14ac:dyDescent="0.15">
      <c r="P1470">
        <v>1469</v>
      </c>
      <c r="Q1470" t="str">
        <f>IFERROR(IF(COUNTIF(個人情報!$BI$5:$BI$401,"登録番号" &amp; リスト!P1470)&gt;=1,"",IF(VLOOKUP(P1470,登録者リスト!$A$1:$D$43729,4,FALSE)=基本情報!$D$6,P1470,"")),"")</f>
        <v/>
      </c>
    </row>
    <row r="1471" spans="16:17" x14ac:dyDescent="0.15">
      <c r="P1471">
        <v>1470</v>
      </c>
      <c r="Q1471" t="str">
        <f>IFERROR(IF(COUNTIF(個人情報!$BI$5:$BI$401,"登録番号" &amp; リスト!P1471)&gt;=1,"",IF(VLOOKUP(P1471,登録者リスト!$A$1:$D$43729,4,FALSE)=基本情報!$D$6,P1471,"")),"")</f>
        <v/>
      </c>
    </row>
    <row r="1472" spans="16:17" x14ac:dyDescent="0.15">
      <c r="P1472">
        <v>1471</v>
      </c>
      <c r="Q1472" t="str">
        <f>IFERROR(IF(COUNTIF(個人情報!$BI$5:$BI$401,"登録番号" &amp; リスト!P1472)&gt;=1,"",IF(VLOOKUP(P1472,登録者リスト!$A$1:$D$43729,4,FALSE)=基本情報!$D$6,P1472,"")),"")</f>
        <v/>
      </c>
    </row>
    <row r="1473" spans="16:17" x14ac:dyDescent="0.15">
      <c r="P1473">
        <v>1472</v>
      </c>
      <c r="Q1473" t="str">
        <f>IFERROR(IF(COUNTIF(個人情報!$BI$5:$BI$401,"登録番号" &amp; リスト!P1473)&gt;=1,"",IF(VLOOKUP(P1473,登録者リスト!$A$1:$D$43729,4,FALSE)=基本情報!$D$6,P1473,"")),"")</f>
        <v/>
      </c>
    </row>
    <row r="1474" spans="16:17" x14ac:dyDescent="0.15">
      <c r="P1474">
        <v>1473</v>
      </c>
      <c r="Q1474" t="str">
        <f>IFERROR(IF(COUNTIF(個人情報!$BI$5:$BI$401,"登録番号" &amp; リスト!P1474)&gt;=1,"",IF(VLOOKUP(P1474,登録者リスト!$A$1:$D$43729,4,FALSE)=基本情報!$D$6,P1474,"")),"")</f>
        <v/>
      </c>
    </row>
    <row r="1475" spans="16:17" x14ac:dyDescent="0.15">
      <c r="P1475">
        <v>1474</v>
      </c>
      <c r="Q1475" t="str">
        <f>IFERROR(IF(COUNTIF(個人情報!$BI$5:$BI$401,"登録番号" &amp; リスト!P1475)&gt;=1,"",IF(VLOOKUP(P1475,登録者リスト!$A$1:$D$43729,4,FALSE)=基本情報!$D$6,P1475,"")),"")</f>
        <v/>
      </c>
    </row>
    <row r="1476" spans="16:17" x14ac:dyDescent="0.15">
      <c r="P1476">
        <v>1475</v>
      </c>
      <c r="Q1476" t="str">
        <f>IFERROR(IF(COUNTIF(個人情報!$BI$5:$BI$401,"登録番号" &amp; リスト!P1476)&gt;=1,"",IF(VLOOKUP(P1476,登録者リスト!$A$1:$D$43729,4,FALSE)=基本情報!$D$6,P1476,"")),"")</f>
        <v/>
      </c>
    </row>
    <row r="1477" spans="16:17" x14ac:dyDescent="0.15">
      <c r="P1477">
        <v>1476</v>
      </c>
      <c r="Q1477" t="str">
        <f>IFERROR(IF(COUNTIF(個人情報!$BI$5:$BI$401,"登録番号" &amp; リスト!P1477)&gt;=1,"",IF(VLOOKUP(P1477,登録者リスト!$A$1:$D$43729,4,FALSE)=基本情報!$D$6,P1477,"")),"")</f>
        <v/>
      </c>
    </row>
    <row r="1478" spans="16:17" x14ac:dyDescent="0.15">
      <c r="P1478">
        <v>1477</v>
      </c>
      <c r="Q1478" t="str">
        <f>IFERROR(IF(COUNTIF(個人情報!$BI$5:$BI$401,"登録番号" &amp; リスト!P1478)&gt;=1,"",IF(VLOOKUP(P1478,登録者リスト!$A$1:$D$43729,4,FALSE)=基本情報!$D$6,P1478,"")),"")</f>
        <v/>
      </c>
    </row>
    <row r="1479" spans="16:17" x14ac:dyDescent="0.15">
      <c r="P1479">
        <v>1478</v>
      </c>
      <c r="Q1479" t="str">
        <f>IFERROR(IF(COUNTIF(個人情報!$BI$5:$BI$401,"登録番号" &amp; リスト!P1479)&gt;=1,"",IF(VLOOKUP(P1479,登録者リスト!$A$1:$D$43729,4,FALSE)=基本情報!$D$6,P1479,"")),"")</f>
        <v/>
      </c>
    </row>
    <row r="1480" spans="16:17" x14ac:dyDescent="0.15">
      <c r="P1480">
        <v>1479</v>
      </c>
      <c r="Q1480" t="str">
        <f>IFERROR(IF(COUNTIF(個人情報!$BI$5:$BI$401,"登録番号" &amp; リスト!P1480)&gt;=1,"",IF(VLOOKUP(P1480,登録者リスト!$A$1:$D$43729,4,FALSE)=基本情報!$D$6,P1480,"")),"")</f>
        <v/>
      </c>
    </row>
    <row r="1481" spans="16:17" x14ac:dyDescent="0.15">
      <c r="P1481">
        <v>1480</v>
      </c>
      <c r="Q1481" t="str">
        <f>IFERROR(IF(COUNTIF(個人情報!$BI$5:$BI$401,"登録番号" &amp; リスト!P1481)&gt;=1,"",IF(VLOOKUP(P1481,登録者リスト!$A$1:$D$43729,4,FALSE)=基本情報!$D$6,P1481,"")),"")</f>
        <v/>
      </c>
    </row>
    <row r="1482" spans="16:17" x14ac:dyDescent="0.15">
      <c r="P1482">
        <v>1481</v>
      </c>
      <c r="Q1482" t="str">
        <f>IFERROR(IF(COUNTIF(個人情報!$BI$5:$BI$401,"登録番号" &amp; リスト!P1482)&gt;=1,"",IF(VLOOKUP(P1482,登録者リスト!$A$1:$D$43729,4,FALSE)=基本情報!$D$6,P1482,"")),"")</f>
        <v/>
      </c>
    </row>
    <row r="1483" spans="16:17" x14ac:dyDescent="0.15">
      <c r="P1483">
        <v>1482</v>
      </c>
      <c r="Q1483" t="str">
        <f>IFERROR(IF(COUNTIF(個人情報!$BI$5:$BI$401,"登録番号" &amp; リスト!P1483)&gt;=1,"",IF(VLOOKUP(P1483,登録者リスト!$A$1:$D$43729,4,FALSE)=基本情報!$D$6,P1483,"")),"")</f>
        <v/>
      </c>
    </row>
    <row r="1484" spans="16:17" x14ac:dyDescent="0.15">
      <c r="P1484">
        <v>1483</v>
      </c>
      <c r="Q1484" t="str">
        <f>IFERROR(IF(COUNTIF(個人情報!$BI$5:$BI$401,"登録番号" &amp; リスト!P1484)&gt;=1,"",IF(VLOOKUP(P1484,登録者リスト!$A$1:$D$43729,4,FALSE)=基本情報!$D$6,P1484,"")),"")</f>
        <v/>
      </c>
    </row>
    <row r="1485" spans="16:17" x14ac:dyDescent="0.15">
      <c r="P1485">
        <v>1484</v>
      </c>
      <c r="Q1485" t="str">
        <f>IFERROR(IF(COUNTIF(個人情報!$BI$5:$BI$401,"登録番号" &amp; リスト!P1485)&gt;=1,"",IF(VLOOKUP(P1485,登録者リスト!$A$1:$D$43729,4,FALSE)=基本情報!$D$6,P1485,"")),"")</f>
        <v/>
      </c>
    </row>
    <row r="1486" spans="16:17" x14ac:dyDescent="0.15">
      <c r="P1486">
        <v>1485</v>
      </c>
      <c r="Q1486" t="str">
        <f>IFERROR(IF(COUNTIF(個人情報!$BI$5:$BI$401,"登録番号" &amp; リスト!P1486)&gt;=1,"",IF(VLOOKUP(P1486,登録者リスト!$A$1:$D$43729,4,FALSE)=基本情報!$D$6,P1486,"")),"")</f>
        <v/>
      </c>
    </row>
    <row r="1487" spans="16:17" x14ac:dyDescent="0.15">
      <c r="P1487">
        <v>1486</v>
      </c>
      <c r="Q1487" t="str">
        <f>IFERROR(IF(COUNTIF(個人情報!$BI$5:$BI$401,"登録番号" &amp; リスト!P1487)&gt;=1,"",IF(VLOOKUP(P1487,登録者リスト!$A$1:$D$43729,4,FALSE)=基本情報!$D$6,P1487,"")),"")</f>
        <v/>
      </c>
    </row>
    <row r="1488" spans="16:17" x14ac:dyDescent="0.15">
      <c r="P1488">
        <v>1487</v>
      </c>
      <c r="Q1488" t="str">
        <f>IFERROR(IF(COUNTIF(個人情報!$BI$5:$BI$401,"登録番号" &amp; リスト!P1488)&gt;=1,"",IF(VLOOKUP(P1488,登録者リスト!$A$1:$D$43729,4,FALSE)=基本情報!$D$6,P1488,"")),"")</f>
        <v/>
      </c>
    </row>
    <row r="1489" spans="16:17" x14ac:dyDescent="0.15">
      <c r="P1489">
        <v>1488</v>
      </c>
      <c r="Q1489" t="str">
        <f>IFERROR(IF(COUNTIF(個人情報!$BI$5:$BI$401,"登録番号" &amp; リスト!P1489)&gt;=1,"",IF(VLOOKUP(P1489,登録者リスト!$A$1:$D$43729,4,FALSE)=基本情報!$D$6,P1489,"")),"")</f>
        <v/>
      </c>
    </row>
    <row r="1490" spans="16:17" x14ac:dyDescent="0.15">
      <c r="P1490">
        <v>1489</v>
      </c>
      <c r="Q1490" t="str">
        <f>IFERROR(IF(COUNTIF(個人情報!$BI$5:$BI$401,"登録番号" &amp; リスト!P1490)&gt;=1,"",IF(VLOOKUP(P1490,登録者リスト!$A$1:$D$43729,4,FALSE)=基本情報!$D$6,P1490,"")),"")</f>
        <v/>
      </c>
    </row>
    <row r="1491" spans="16:17" x14ac:dyDescent="0.15">
      <c r="P1491">
        <v>1490</v>
      </c>
      <c r="Q1491" t="str">
        <f>IFERROR(IF(COUNTIF(個人情報!$BI$5:$BI$401,"登録番号" &amp; リスト!P1491)&gt;=1,"",IF(VLOOKUP(P1491,登録者リスト!$A$1:$D$43729,4,FALSE)=基本情報!$D$6,P1491,"")),"")</f>
        <v/>
      </c>
    </row>
    <row r="1492" spans="16:17" x14ac:dyDescent="0.15">
      <c r="P1492">
        <v>1491</v>
      </c>
      <c r="Q1492" t="str">
        <f>IFERROR(IF(COUNTIF(個人情報!$BI$5:$BI$401,"登録番号" &amp; リスト!P1492)&gt;=1,"",IF(VLOOKUP(P1492,登録者リスト!$A$1:$D$43729,4,FALSE)=基本情報!$D$6,P1492,"")),"")</f>
        <v/>
      </c>
    </row>
    <row r="1493" spans="16:17" x14ac:dyDescent="0.15">
      <c r="P1493">
        <v>1492</v>
      </c>
      <c r="Q1493" t="str">
        <f>IFERROR(IF(COUNTIF(個人情報!$BI$5:$BI$401,"登録番号" &amp; リスト!P1493)&gt;=1,"",IF(VLOOKUP(P1493,登録者リスト!$A$1:$D$43729,4,FALSE)=基本情報!$D$6,P1493,"")),"")</f>
        <v/>
      </c>
    </row>
    <row r="1494" spans="16:17" x14ac:dyDescent="0.15">
      <c r="P1494">
        <v>1493</v>
      </c>
      <c r="Q1494" t="str">
        <f>IFERROR(IF(COUNTIF(個人情報!$BI$5:$BI$401,"登録番号" &amp; リスト!P1494)&gt;=1,"",IF(VLOOKUP(P1494,登録者リスト!$A$1:$D$43729,4,FALSE)=基本情報!$D$6,P1494,"")),"")</f>
        <v/>
      </c>
    </row>
    <row r="1495" spans="16:17" x14ac:dyDescent="0.15">
      <c r="P1495">
        <v>1494</v>
      </c>
      <c r="Q1495" t="str">
        <f>IFERROR(IF(COUNTIF(個人情報!$BI$5:$BI$401,"登録番号" &amp; リスト!P1495)&gt;=1,"",IF(VLOOKUP(P1495,登録者リスト!$A$1:$D$43729,4,FALSE)=基本情報!$D$6,P1495,"")),"")</f>
        <v/>
      </c>
    </row>
    <row r="1496" spans="16:17" x14ac:dyDescent="0.15">
      <c r="P1496">
        <v>1495</v>
      </c>
      <c r="Q1496" t="str">
        <f>IFERROR(IF(COUNTIF(個人情報!$BI$5:$BI$401,"登録番号" &amp; リスト!P1496)&gt;=1,"",IF(VLOOKUP(P1496,登録者リスト!$A$1:$D$43729,4,FALSE)=基本情報!$D$6,P1496,"")),"")</f>
        <v/>
      </c>
    </row>
    <row r="1497" spans="16:17" x14ac:dyDescent="0.15">
      <c r="P1497">
        <v>1496</v>
      </c>
      <c r="Q1497" t="str">
        <f>IFERROR(IF(COUNTIF(個人情報!$BI$5:$BI$401,"登録番号" &amp; リスト!P1497)&gt;=1,"",IF(VLOOKUP(P1497,登録者リスト!$A$1:$D$43729,4,FALSE)=基本情報!$D$6,P1497,"")),"")</f>
        <v/>
      </c>
    </row>
    <row r="1498" spans="16:17" x14ac:dyDescent="0.15">
      <c r="P1498">
        <v>1497</v>
      </c>
      <c r="Q1498" t="str">
        <f>IFERROR(IF(COUNTIF(個人情報!$BI$5:$BI$401,"登録番号" &amp; リスト!P1498)&gt;=1,"",IF(VLOOKUP(P1498,登録者リスト!$A$1:$D$43729,4,FALSE)=基本情報!$D$6,P1498,"")),"")</f>
        <v/>
      </c>
    </row>
    <row r="1499" spans="16:17" x14ac:dyDescent="0.15">
      <c r="P1499">
        <v>1498</v>
      </c>
      <c r="Q1499" t="str">
        <f>IFERROR(IF(COUNTIF(個人情報!$BI$5:$BI$401,"登録番号" &amp; リスト!P1499)&gt;=1,"",IF(VLOOKUP(P1499,登録者リスト!$A$1:$D$43729,4,FALSE)=基本情報!$D$6,P1499,"")),"")</f>
        <v/>
      </c>
    </row>
    <row r="1500" spans="16:17" x14ac:dyDescent="0.15">
      <c r="P1500">
        <v>1499</v>
      </c>
      <c r="Q1500" t="str">
        <f>IFERROR(IF(COUNTIF(個人情報!$BI$5:$BI$401,"登録番号" &amp; リスト!P1500)&gt;=1,"",IF(VLOOKUP(P1500,登録者リスト!$A$1:$D$43729,4,FALSE)=基本情報!$D$6,P1500,"")),"")</f>
        <v/>
      </c>
    </row>
    <row r="1501" spans="16:17" x14ac:dyDescent="0.15">
      <c r="P1501">
        <v>1500</v>
      </c>
      <c r="Q1501" t="str">
        <f>IFERROR(IF(COUNTIF(個人情報!$BI$5:$BI$401,"登録番号" &amp; リスト!P1501)&gt;=1,"",IF(VLOOKUP(P1501,登録者リスト!$A$1:$D$43729,4,FALSE)=基本情報!$D$6,P1501,"")),"")</f>
        <v/>
      </c>
    </row>
    <row r="1502" spans="16:17" x14ac:dyDescent="0.15">
      <c r="P1502">
        <v>1501</v>
      </c>
      <c r="Q1502" t="str">
        <f>IFERROR(IF(COUNTIF(個人情報!$BI$5:$BI$401,"登録番号" &amp; リスト!P1502)&gt;=1,"",IF(VLOOKUP(P1502,登録者リスト!$A$1:$D$43729,4,FALSE)=基本情報!$D$6,P1502,"")),"")</f>
        <v/>
      </c>
    </row>
    <row r="1503" spans="16:17" x14ac:dyDescent="0.15">
      <c r="P1503">
        <v>1502</v>
      </c>
      <c r="Q1503" t="str">
        <f>IFERROR(IF(COUNTIF(個人情報!$BI$5:$BI$401,"登録番号" &amp; リスト!P1503)&gt;=1,"",IF(VLOOKUP(P1503,登録者リスト!$A$1:$D$43729,4,FALSE)=基本情報!$D$6,P1503,"")),"")</f>
        <v/>
      </c>
    </row>
    <row r="1504" spans="16:17" x14ac:dyDescent="0.15">
      <c r="P1504">
        <v>1503</v>
      </c>
      <c r="Q1504" t="str">
        <f>IFERROR(IF(COUNTIF(個人情報!$BI$5:$BI$401,"登録番号" &amp; リスト!P1504)&gt;=1,"",IF(VLOOKUP(P1504,登録者リスト!$A$1:$D$43729,4,FALSE)=基本情報!$D$6,P1504,"")),"")</f>
        <v/>
      </c>
    </row>
    <row r="1505" spans="16:17" x14ac:dyDescent="0.15">
      <c r="P1505">
        <v>1504</v>
      </c>
      <c r="Q1505" t="str">
        <f>IFERROR(IF(COUNTIF(個人情報!$BI$5:$BI$401,"登録番号" &amp; リスト!P1505)&gt;=1,"",IF(VLOOKUP(P1505,登録者リスト!$A$1:$D$43729,4,FALSE)=基本情報!$D$6,P1505,"")),"")</f>
        <v/>
      </c>
    </row>
    <row r="1506" spans="16:17" x14ac:dyDescent="0.15">
      <c r="P1506">
        <v>1505</v>
      </c>
      <c r="Q1506" t="str">
        <f>IFERROR(IF(COUNTIF(個人情報!$BI$5:$BI$401,"登録番号" &amp; リスト!P1506)&gt;=1,"",IF(VLOOKUP(P1506,登録者リスト!$A$1:$D$43729,4,FALSE)=基本情報!$D$6,P1506,"")),"")</f>
        <v/>
      </c>
    </row>
    <row r="1507" spans="16:17" x14ac:dyDescent="0.15">
      <c r="P1507">
        <v>1506</v>
      </c>
      <c r="Q1507" t="str">
        <f>IFERROR(IF(COUNTIF(個人情報!$BI$5:$BI$401,"登録番号" &amp; リスト!P1507)&gt;=1,"",IF(VLOOKUP(P1507,登録者リスト!$A$1:$D$43729,4,FALSE)=基本情報!$D$6,P1507,"")),"")</f>
        <v/>
      </c>
    </row>
    <row r="1508" spans="16:17" x14ac:dyDescent="0.15">
      <c r="P1508">
        <v>1507</v>
      </c>
      <c r="Q1508" t="str">
        <f>IFERROR(IF(COUNTIF(個人情報!$BI$5:$BI$401,"登録番号" &amp; リスト!P1508)&gt;=1,"",IF(VLOOKUP(P1508,登録者リスト!$A$1:$D$43729,4,FALSE)=基本情報!$D$6,P1508,"")),"")</f>
        <v/>
      </c>
    </row>
    <row r="1509" spans="16:17" x14ac:dyDescent="0.15">
      <c r="P1509">
        <v>1508</v>
      </c>
      <c r="Q1509" t="str">
        <f>IFERROR(IF(COUNTIF(個人情報!$BI$5:$BI$401,"登録番号" &amp; リスト!P1509)&gt;=1,"",IF(VLOOKUP(P1509,登録者リスト!$A$1:$D$43729,4,FALSE)=基本情報!$D$6,P1509,"")),"")</f>
        <v/>
      </c>
    </row>
    <row r="1510" spans="16:17" x14ac:dyDescent="0.15">
      <c r="P1510">
        <v>1509</v>
      </c>
      <c r="Q1510" t="str">
        <f>IFERROR(IF(COUNTIF(個人情報!$BI$5:$BI$401,"登録番号" &amp; リスト!P1510)&gt;=1,"",IF(VLOOKUP(P1510,登録者リスト!$A$1:$D$43729,4,FALSE)=基本情報!$D$6,P1510,"")),"")</f>
        <v/>
      </c>
    </row>
    <row r="1511" spans="16:17" x14ac:dyDescent="0.15">
      <c r="P1511">
        <v>1510</v>
      </c>
      <c r="Q1511" t="str">
        <f>IFERROR(IF(COUNTIF(個人情報!$BI$5:$BI$401,"登録番号" &amp; リスト!P1511)&gt;=1,"",IF(VLOOKUP(P1511,登録者リスト!$A$1:$D$43729,4,FALSE)=基本情報!$D$6,P1511,"")),"")</f>
        <v/>
      </c>
    </row>
    <row r="1512" spans="16:17" x14ac:dyDescent="0.15">
      <c r="P1512">
        <v>1511</v>
      </c>
      <c r="Q1512" t="str">
        <f>IFERROR(IF(COUNTIF(個人情報!$BI$5:$BI$401,"登録番号" &amp; リスト!P1512)&gt;=1,"",IF(VLOOKUP(P1512,登録者リスト!$A$1:$D$43729,4,FALSE)=基本情報!$D$6,P1512,"")),"")</f>
        <v/>
      </c>
    </row>
    <row r="1513" spans="16:17" x14ac:dyDescent="0.15">
      <c r="P1513">
        <v>1512</v>
      </c>
      <c r="Q1513" t="str">
        <f>IFERROR(IF(COUNTIF(個人情報!$BI$5:$BI$401,"登録番号" &amp; リスト!P1513)&gt;=1,"",IF(VLOOKUP(P1513,登録者リスト!$A$1:$D$43729,4,FALSE)=基本情報!$D$6,P1513,"")),"")</f>
        <v/>
      </c>
    </row>
    <row r="1514" spans="16:17" x14ac:dyDescent="0.15">
      <c r="P1514">
        <v>1513</v>
      </c>
      <c r="Q1514" t="str">
        <f>IFERROR(IF(COUNTIF(個人情報!$BI$5:$BI$401,"登録番号" &amp; リスト!P1514)&gt;=1,"",IF(VLOOKUP(P1514,登録者リスト!$A$1:$D$43729,4,FALSE)=基本情報!$D$6,P1514,"")),"")</f>
        <v/>
      </c>
    </row>
    <row r="1515" spans="16:17" x14ac:dyDescent="0.15">
      <c r="P1515">
        <v>1514</v>
      </c>
      <c r="Q1515" t="str">
        <f>IFERROR(IF(COUNTIF(個人情報!$BI$5:$BI$401,"登録番号" &amp; リスト!P1515)&gt;=1,"",IF(VLOOKUP(P1515,登録者リスト!$A$1:$D$43729,4,FALSE)=基本情報!$D$6,P1515,"")),"")</f>
        <v/>
      </c>
    </row>
    <row r="1516" spans="16:17" x14ac:dyDescent="0.15">
      <c r="P1516">
        <v>1515</v>
      </c>
      <c r="Q1516" t="str">
        <f>IFERROR(IF(COUNTIF(個人情報!$BI$5:$BI$401,"登録番号" &amp; リスト!P1516)&gt;=1,"",IF(VLOOKUP(P1516,登録者リスト!$A$1:$D$43729,4,FALSE)=基本情報!$D$6,P1516,"")),"")</f>
        <v/>
      </c>
    </row>
    <row r="1517" spans="16:17" x14ac:dyDescent="0.15">
      <c r="P1517">
        <v>1516</v>
      </c>
      <c r="Q1517" t="str">
        <f>IFERROR(IF(COUNTIF(個人情報!$BI$5:$BI$401,"登録番号" &amp; リスト!P1517)&gt;=1,"",IF(VLOOKUP(P1517,登録者リスト!$A$1:$D$43729,4,FALSE)=基本情報!$D$6,P1517,"")),"")</f>
        <v/>
      </c>
    </row>
    <row r="1518" spans="16:17" x14ac:dyDescent="0.15">
      <c r="P1518">
        <v>1517</v>
      </c>
      <c r="Q1518" t="str">
        <f>IFERROR(IF(COUNTIF(個人情報!$BI$5:$BI$401,"登録番号" &amp; リスト!P1518)&gt;=1,"",IF(VLOOKUP(P1518,登録者リスト!$A$1:$D$43729,4,FALSE)=基本情報!$D$6,P1518,"")),"")</f>
        <v/>
      </c>
    </row>
    <row r="1519" spans="16:17" x14ac:dyDescent="0.15">
      <c r="P1519">
        <v>1518</v>
      </c>
      <c r="Q1519" t="str">
        <f>IFERROR(IF(COUNTIF(個人情報!$BI$5:$BI$401,"登録番号" &amp; リスト!P1519)&gt;=1,"",IF(VLOOKUP(P1519,登録者リスト!$A$1:$D$43729,4,FALSE)=基本情報!$D$6,P1519,"")),"")</f>
        <v/>
      </c>
    </row>
    <row r="1520" spans="16:17" x14ac:dyDescent="0.15">
      <c r="P1520">
        <v>1519</v>
      </c>
      <c r="Q1520" t="str">
        <f>IFERROR(IF(COUNTIF(個人情報!$BI$5:$BI$401,"登録番号" &amp; リスト!P1520)&gt;=1,"",IF(VLOOKUP(P1520,登録者リスト!$A$1:$D$43729,4,FALSE)=基本情報!$D$6,P1520,"")),"")</f>
        <v/>
      </c>
    </row>
    <row r="1521" spans="16:17" x14ac:dyDescent="0.15">
      <c r="P1521">
        <v>1520</v>
      </c>
      <c r="Q1521" t="str">
        <f>IFERROR(IF(COUNTIF(個人情報!$BI$5:$BI$401,"登録番号" &amp; リスト!P1521)&gt;=1,"",IF(VLOOKUP(P1521,登録者リスト!$A$1:$D$43729,4,FALSE)=基本情報!$D$6,P1521,"")),"")</f>
        <v/>
      </c>
    </row>
    <row r="1522" spans="16:17" x14ac:dyDescent="0.15">
      <c r="P1522">
        <v>1521</v>
      </c>
      <c r="Q1522" t="str">
        <f>IFERROR(IF(COUNTIF(個人情報!$BI$5:$BI$401,"登録番号" &amp; リスト!P1522)&gt;=1,"",IF(VLOOKUP(P1522,登録者リスト!$A$1:$D$43729,4,FALSE)=基本情報!$D$6,P1522,"")),"")</f>
        <v/>
      </c>
    </row>
    <row r="1523" spans="16:17" x14ac:dyDescent="0.15">
      <c r="P1523">
        <v>1522</v>
      </c>
      <c r="Q1523" t="str">
        <f>IFERROR(IF(COUNTIF(個人情報!$BI$5:$BI$401,"登録番号" &amp; リスト!P1523)&gt;=1,"",IF(VLOOKUP(P1523,登録者リスト!$A$1:$D$43729,4,FALSE)=基本情報!$D$6,P1523,"")),"")</f>
        <v/>
      </c>
    </row>
    <row r="1524" spans="16:17" x14ac:dyDescent="0.15">
      <c r="P1524">
        <v>1523</v>
      </c>
      <c r="Q1524" t="str">
        <f>IFERROR(IF(COUNTIF(個人情報!$BI$5:$BI$401,"登録番号" &amp; リスト!P1524)&gt;=1,"",IF(VLOOKUP(P1524,登録者リスト!$A$1:$D$43729,4,FALSE)=基本情報!$D$6,P1524,"")),"")</f>
        <v/>
      </c>
    </row>
    <row r="1525" spans="16:17" x14ac:dyDescent="0.15">
      <c r="P1525">
        <v>1524</v>
      </c>
      <c r="Q1525" t="str">
        <f>IFERROR(IF(COUNTIF(個人情報!$BI$5:$BI$401,"登録番号" &amp; リスト!P1525)&gt;=1,"",IF(VLOOKUP(P1525,登録者リスト!$A$1:$D$43729,4,FALSE)=基本情報!$D$6,P1525,"")),"")</f>
        <v/>
      </c>
    </row>
    <row r="1526" spans="16:17" x14ac:dyDescent="0.15">
      <c r="P1526">
        <v>1525</v>
      </c>
      <c r="Q1526" t="str">
        <f>IFERROR(IF(COUNTIF(個人情報!$BI$5:$BI$401,"登録番号" &amp; リスト!P1526)&gt;=1,"",IF(VLOOKUP(P1526,登録者リスト!$A$1:$D$43729,4,FALSE)=基本情報!$D$6,P1526,"")),"")</f>
        <v/>
      </c>
    </row>
    <row r="1527" spans="16:17" x14ac:dyDescent="0.15">
      <c r="P1527">
        <v>1526</v>
      </c>
      <c r="Q1527" t="str">
        <f>IFERROR(IF(COUNTIF(個人情報!$BI$5:$BI$401,"登録番号" &amp; リスト!P1527)&gt;=1,"",IF(VLOOKUP(P1527,登録者リスト!$A$1:$D$43729,4,FALSE)=基本情報!$D$6,P1527,"")),"")</f>
        <v/>
      </c>
    </row>
    <row r="1528" spans="16:17" x14ac:dyDescent="0.15">
      <c r="P1528">
        <v>1527</v>
      </c>
      <c r="Q1528" t="str">
        <f>IFERROR(IF(COUNTIF(個人情報!$BI$5:$BI$401,"登録番号" &amp; リスト!P1528)&gt;=1,"",IF(VLOOKUP(P1528,登録者リスト!$A$1:$D$43729,4,FALSE)=基本情報!$D$6,P1528,"")),"")</f>
        <v/>
      </c>
    </row>
    <row r="1529" spans="16:17" x14ac:dyDescent="0.15">
      <c r="P1529">
        <v>1528</v>
      </c>
      <c r="Q1529" t="str">
        <f>IFERROR(IF(COUNTIF(個人情報!$BI$5:$BI$401,"登録番号" &amp; リスト!P1529)&gt;=1,"",IF(VLOOKUP(P1529,登録者リスト!$A$1:$D$43729,4,FALSE)=基本情報!$D$6,P1529,"")),"")</f>
        <v/>
      </c>
    </row>
    <row r="1530" spans="16:17" x14ac:dyDescent="0.15">
      <c r="P1530">
        <v>1529</v>
      </c>
      <c r="Q1530" t="str">
        <f>IFERROR(IF(COUNTIF(個人情報!$BI$5:$BI$401,"登録番号" &amp; リスト!P1530)&gt;=1,"",IF(VLOOKUP(P1530,登録者リスト!$A$1:$D$43729,4,FALSE)=基本情報!$D$6,P1530,"")),"")</f>
        <v/>
      </c>
    </row>
    <row r="1531" spans="16:17" x14ac:dyDescent="0.15">
      <c r="P1531">
        <v>1530</v>
      </c>
      <c r="Q1531" t="str">
        <f>IFERROR(IF(COUNTIF(個人情報!$BI$5:$BI$401,"登録番号" &amp; リスト!P1531)&gt;=1,"",IF(VLOOKUP(P1531,登録者リスト!$A$1:$D$43729,4,FALSE)=基本情報!$D$6,P1531,"")),"")</f>
        <v/>
      </c>
    </row>
    <row r="1532" spans="16:17" x14ac:dyDescent="0.15">
      <c r="P1532">
        <v>1531</v>
      </c>
      <c r="Q1532" t="str">
        <f>IFERROR(IF(COUNTIF(個人情報!$BI$5:$BI$401,"登録番号" &amp; リスト!P1532)&gt;=1,"",IF(VLOOKUP(P1532,登録者リスト!$A$1:$D$43729,4,FALSE)=基本情報!$D$6,P1532,"")),"")</f>
        <v/>
      </c>
    </row>
    <row r="1533" spans="16:17" x14ac:dyDescent="0.15">
      <c r="P1533">
        <v>1532</v>
      </c>
      <c r="Q1533" t="str">
        <f>IFERROR(IF(COUNTIF(個人情報!$BI$5:$BI$401,"登録番号" &amp; リスト!P1533)&gt;=1,"",IF(VLOOKUP(P1533,登録者リスト!$A$1:$D$43729,4,FALSE)=基本情報!$D$6,P1533,"")),"")</f>
        <v/>
      </c>
    </row>
    <row r="1534" spans="16:17" x14ac:dyDescent="0.15">
      <c r="P1534">
        <v>1533</v>
      </c>
      <c r="Q1534" t="str">
        <f>IFERROR(IF(COUNTIF(個人情報!$BI$5:$BI$401,"登録番号" &amp; リスト!P1534)&gt;=1,"",IF(VLOOKUP(P1534,登録者リスト!$A$1:$D$43729,4,FALSE)=基本情報!$D$6,P1534,"")),"")</f>
        <v/>
      </c>
    </row>
    <row r="1535" spans="16:17" x14ac:dyDescent="0.15">
      <c r="P1535">
        <v>1534</v>
      </c>
      <c r="Q1535" t="str">
        <f>IFERROR(IF(COUNTIF(個人情報!$BI$5:$BI$401,"登録番号" &amp; リスト!P1535)&gt;=1,"",IF(VLOOKUP(P1535,登録者リスト!$A$1:$D$43729,4,FALSE)=基本情報!$D$6,P1535,"")),"")</f>
        <v/>
      </c>
    </row>
    <row r="1536" spans="16:17" x14ac:dyDescent="0.15">
      <c r="P1536">
        <v>1535</v>
      </c>
      <c r="Q1536" t="str">
        <f>IFERROR(IF(COUNTIF(個人情報!$BI$5:$BI$401,"登録番号" &amp; リスト!P1536)&gt;=1,"",IF(VLOOKUP(P1536,登録者リスト!$A$1:$D$43729,4,FALSE)=基本情報!$D$6,P1536,"")),"")</f>
        <v/>
      </c>
    </row>
    <row r="1537" spans="16:17" x14ac:dyDescent="0.15">
      <c r="P1537">
        <v>1536</v>
      </c>
      <c r="Q1537" t="str">
        <f>IFERROR(IF(COUNTIF(個人情報!$BI$5:$BI$401,"登録番号" &amp; リスト!P1537)&gt;=1,"",IF(VLOOKUP(P1537,登録者リスト!$A$1:$D$43729,4,FALSE)=基本情報!$D$6,P1537,"")),"")</f>
        <v/>
      </c>
    </row>
    <row r="1538" spans="16:17" x14ac:dyDescent="0.15">
      <c r="P1538">
        <v>1537</v>
      </c>
      <c r="Q1538" t="str">
        <f>IFERROR(IF(COUNTIF(個人情報!$BI$5:$BI$401,"登録番号" &amp; リスト!P1538)&gt;=1,"",IF(VLOOKUP(P1538,登録者リスト!$A$1:$D$43729,4,FALSE)=基本情報!$D$6,P1538,"")),"")</f>
        <v/>
      </c>
    </row>
    <row r="1539" spans="16:17" x14ac:dyDescent="0.15">
      <c r="P1539">
        <v>1538</v>
      </c>
      <c r="Q1539" t="str">
        <f>IFERROR(IF(COUNTIF(個人情報!$BI$5:$BI$401,"登録番号" &amp; リスト!P1539)&gt;=1,"",IF(VLOOKUP(P1539,登録者リスト!$A$1:$D$43729,4,FALSE)=基本情報!$D$6,P1539,"")),"")</f>
        <v/>
      </c>
    </row>
    <row r="1540" spans="16:17" x14ac:dyDescent="0.15">
      <c r="P1540">
        <v>1539</v>
      </c>
      <c r="Q1540" t="str">
        <f>IFERROR(IF(COUNTIF(個人情報!$BI$5:$BI$401,"登録番号" &amp; リスト!P1540)&gt;=1,"",IF(VLOOKUP(P1540,登録者リスト!$A$1:$D$43729,4,FALSE)=基本情報!$D$6,P1540,"")),"")</f>
        <v/>
      </c>
    </row>
    <row r="1541" spans="16:17" x14ac:dyDescent="0.15">
      <c r="P1541">
        <v>1540</v>
      </c>
      <c r="Q1541" t="str">
        <f>IFERROR(IF(COUNTIF(個人情報!$BI$5:$BI$401,"登録番号" &amp; リスト!P1541)&gt;=1,"",IF(VLOOKUP(P1541,登録者リスト!$A$1:$D$43729,4,FALSE)=基本情報!$D$6,P1541,"")),"")</f>
        <v/>
      </c>
    </row>
    <row r="1542" spans="16:17" x14ac:dyDescent="0.15">
      <c r="P1542">
        <v>1541</v>
      </c>
      <c r="Q1542" t="str">
        <f>IFERROR(IF(COUNTIF(個人情報!$BI$5:$BI$401,"登録番号" &amp; リスト!P1542)&gt;=1,"",IF(VLOOKUP(P1542,登録者リスト!$A$1:$D$43729,4,FALSE)=基本情報!$D$6,P1542,"")),"")</f>
        <v/>
      </c>
    </row>
    <row r="1543" spans="16:17" x14ac:dyDescent="0.15">
      <c r="P1543">
        <v>1542</v>
      </c>
      <c r="Q1543" t="str">
        <f>IFERROR(IF(COUNTIF(個人情報!$BI$5:$BI$401,"登録番号" &amp; リスト!P1543)&gt;=1,"",IF(VLOOKUP(P1543,登録者リスト!$A$1:$D$43729,4,FALSE)=基本情報!$D$6,P1543,"")),"")</f>
        <v/>
      </c>
    </row>
    <row r="1544" spans="16:17" x14ac:dyDescent="0.15">
      <c r="P1544">
        <v>1543</v>
      </c>
      <c r="Q1544" t="str">
        <f>IFERROR(IF(COUNTIF(個人情報!$BI$5:$BI$401,"登録番号" &amp; リスト!P1544)&gt;=1,"",IF(VLOOKUP(P1544,登録者リスト!$A$1:$D$43729,4,FALSE)=基本情報!$D$6,P1544,"")),"")</f>
        <v/>
      </c>
    </row>
    <row r="1545" spans="16:17" x14ac:dyDescent="0.15">
      <c r="P1545">
        <v>1544</v>
      </c>
      <c r="Q1545" t="str">
        <f>IFERROR(IF(COUNTIF(個人情報!$BI$5:$BI$401,"登録番号" &amp; リスト!P1545)&gt;=1,"",IF(VLOOKUP(P1545,登録者リスト!$A$1:$D$43729,4,FALSE)=基本情報!$D$6,P1545,"")),"")</f>
        <v/>
      </c>
    </row>
    <row r="1546" spans="16:17" x14ac:dyDescent="0.15">
      <c r="P1546">
        <v>1545</v>
      </c>
      <c r="Q1546" t="str">
        <f>IFERROR(IF(COUNTIF(個人情報!$BI$5:$BI$401,"登録番号" &amp; リスト!P1546)&gt;=1,"",IF(VLOOKUP(P1546,登録者リスト!$A$1:$D$43729,4,FALSE)=基本情報!$D$6,P1546,"")),"")</f>
        <v/>
      </c>
    </row>
    <row r="1547" spans="16:17" x14ac:dyDescent="0.15">
      <c r="P1547">
        <v>1546</v>
      </c>
      <c r="Q1547" t="str">
        <f>IFERROR(IF(COUNTIF(個人情報!$BI$5:$BI$401,"登録番号" &amp; リスト!P1547)&gt;=1,"",IF(VLOOKUP(P1547,登録者リスト!$A$1:$D$43729,4,FALSE)=基本情報!$D$6,P1547,"")),"")</f>
        <v/>
      </c>
    </row>
    <row r="1548" spans="16:17" x14ac:dyDescent="0.15">
      <c r="P1548">
        <v>1547</v>
      </c>
      <c r="Q1548" t="str">
        <f>IFERROR(IF(COUNTIF(個人情報!$BI$5:$BI$401,"登録番号" &amp; リスト!P1548)&gt;=1,"",IF(VLOOKUP(P1548,登録者リスト!$A$1:$D$43729,4,FALSE)=基本情報!$D$6,P1548,"")),"")</f>
        <v/>
      </c>
    </row>
    <row r="1549" spans="16:17" x14ac:dyDescent="0.15">
      <c r="P1549">
        <v>1548</v>
      </c>
      <c r="Q1549" t="str">
        <f>IFERROR(IF(COUNTIF(個人情報!$BI$5:$BI$401,"登録番号" &amp; リスト!P1549)&gt;=1,"",IF(VLOOKUP(P1549,登録者リスト!$A$1:$D$43729,4,FALSE)=基本情報!$D$6,P1549,"")),"")</f>
        <v/>
      </c>
    </row>
    <row r="1550" spans="16:17" x14ac:dyDescent="0.15">
      <c r="P1550">
        <v>1549</v>
      </c>
      <c r="Q1550" t="str">
        <f>IFERROR(IF(COUNTIF(個人情報!$BI$5:$BI$401,"登録番号" &amp; リスト!P1550)&gt;=1,"",IF(VLOOKUP(P1550,登録者リスト!$A$1:$D$43729,4,FALSE)=基本情報!$D$6,P1550,"")),"")</f>
        <v/>
      </c>
    </row>
    <row r="1551" spans="16:17" x14ac:dyDescent="0.15">
      <c r="P1551">
        <v>1550</v>
      </c>
      <c r="Q1551" t="str">
        <f>IFERROR(IF(COUNTIF(個人情報!$BI$5:$BI$401,"登録番号" &amp; リスト!P1551)&gt;=1,"",IF(VLOOKUP(P1551,登録者リスト!$A$1:$D$43729,4,FALSE)=基本情報!$D$6,P1551,"")),"")</f>
        <v/>
      </c>
    </row>
    <row r="1552" spans="16:17" x14ac:dyDescent="0.15">
      <c r="P1552">
        <v>1551</v>
      </c>
      <c r="Q1552" t="str">
        <f>IFERROR(IF(COUNTIF(個人情報!$BI$5:$BI$401,"登録番号" &amp; リスト!P1552)&gt;=1,"",IF(VLOOKUP(P1552,登録者リスト!$A$1:$D$43729,4,FALSE)=基本情報!$D$6,P1552,"")),"")</f>
        <v/>
      </c>
    </row>
    <row r="1553" spans="16:17" x14ac:dyDescent="0.15">
      <c r="P1553">
        <v>1552</v>
      </c>
      <c r="Q1553" t="str">
        <f>IFERROR(IF(COUNTIF(個人情報!$BI$5:$BI$401,"登録番号" &amp; リスト!P1553)&gt;=1,"",IF(VLOOKUP(P1553,登録者リスト!$A$1:$D$43729,4,FALSE)=基本情報!$D$6,P1553,"")),"")</f>
        <v/>
      </c>
    </row>
    <row r="1554" spans="16:17" x14ac:dyDescent="0.15">
      <c r="P1554">
        <v>1553</v>
      </c>
      <c r="Q1554" t="str">
        <f>IFERROR(IF(COUNTIF(個人情報!$BI$5:$BI$401,"登録番号" &amp; リスト!P1554)&gt;=1,"",IF(VLOOKUP(P1554,登録者リスト!$A$1:$D$43729,4,FALSE)=基本情報!$D$6,P1554,"")),"")</f>
        <v/>
      </c>
    </row>
    <row r="1555" spans="16:17" x14ac:dyDescent="0.15">
      <c r="P1555">
        <v>1554</v>
      </c>
      <c r="Q1555" t="str">
        <f>IFERROR(IF(COUNTIF(個人情報!$BI$5:$BI$401,"登録番号" &amp; リスト!P1555)&gt;=1,"",IF(VLOOKUP(P1555,登録者リスト!$A$1:$D$43729,4,FALSE)=基本情報!$D$6,P1555,"")),"")</f>
        <v/>
      </c>
    </row>
    <row r="1556" spans="16:17" x14ac:dyDescent="0.15">
      <c r="P1556">
        <v>1555</v>
      </c>
      <c r="Q1556" t="str">
        <f>IFERROR(IF(COUNTIF(個人情報!$BI$5:$BI$401,"登録番号" &amp; リスト!P1556)&gt;=1,"",IF(VLOOKUP(P1556,登録者リスト!$A$1:$D$43729,4,FALSE)=基本情報!$D$6,P1556,"")),"")</f>
        <v/>
      </c>
    </row>
    <row r="1557" spans="16:17" x14ac:dyDescent="0.15">
      <c r="P1557">
        <v>1556</v>
      </c>
      <c r="Q1557" t="str">
        <f>IFERROR(IF(COUNTIF(個人情報!$BI$5:$BI$401,"登録番号" &amp; リスト!P1557)&gt;=1,"",IF(VLOOKUP(P1557,登録者リスト!$A$1:$D$43729,4,FALSE)=基本情報!$D$6,P1557,"")),"")</f>
        <v/>
      </c>
    </row>
    <row r="1558" spans="16:17" x14ac:dyDescent="0.15">
      <c r="P1558">
        <v>1557</v>
      </c>
      <c r="Q1558" t="str">
        <f>IFERROR(IF(COUNTIF(個人情報!$BI$5:$BI$401,"登録番号" &amp; リスト!P1558)&gt;=1,"",IF(VLOOKUP(P1558,登録者リスト!$A$1:$D$43729,4,FALSE)=基本情報!$D$6,P1558,"")),"")</f>
        <v/>
      </c>
    </row>
    <row r="1559" spans="16:17" x14ac:dyDescent="0.15">
      <c r="P1559">
        <v>1558</v>
      </c>
      <c r="Q1559" t="str">
        <f>IFERROR(IF(COUNTIF(個人情報!$BI$5:$BI$401,"登録番号" &amp; リスト!P1559)&gt;=1,"",IF(VLOOKUP(P1559,登録者リスト!$A$1:$D$43729,4,FALSE)=基本情報!$D$6,P1559,"")),"")</f>
        <v/>
      </c>
    </row>
    <row r="1560" spans="16:17" x14ac:dyDescent="0.15">
      <c r="P1560">
        <v>1559</v>
      </c>
      <c r="Q1560" t="str">
        <f>IFERROR(IF(COUNTIF(個人情報!$BI$5:$BI$401,"登録番号" &amp; リスト!P1560)&gt;=1,"",IF(VLOOKUP(P1560,登録者リスト!$A$1:$D$43729,4,FALSE)=基本情報!$D$6,P1560,"")),"")</f>
        <v/>
      </c>
    </row>
    <row r="1561" spans="16:17" x14ac:dyDescent="0.15">
      <c r="P1561">
        <v>1560</v>
      </c>
      <c r="Q1561" t="str">
        <f>IFERROR(IF(COUNTIF(個人情報!$BI$5:$BI$401,"登録番号" &amp; リスト!P1561)&gt;=1,"",IF(VLOOKUP(P1561,登録者リスト!$A$1:$D$43729,4,FALSE)=基本情報!$D$6,P1561,"")),"")</f>
        <v/>
      </c>
    </row>
    <row r="1562" spans="16:17" x14ac:dyDescent="0.15">
      <c r="P1562">
        <v>1561</v>
      </c>
      <c r="Q1562" t="str">
        <f>IFERROR(IF(COUNTIF(個人情報!$BI$5:$BI$401,"登録番号" &amp; リスト!P1562)&gt;=1,"",IF(VLOOKUP(P1562,登録者リスト!$A$1:$D$43729,4,FALSE)=基本情報!$D$6,P1562,"")),"")</f>
        <v/>
      </c>
    </row>
    <row r="1563" spans="16:17" x14ac:dyDescent="0.15">
      <c r="P1563">
        <v>1562</v>
      </c>
      <c r="Q1563" t="str">
        <f>IFERROR(IF(COUNTIF(個人情報!$BI$5:$BI$401,"登録番号" &amp; リスト!P1563)&gt;=1,"",IF(VLOOKUP(P1563,登録者リスト!$A$1:$D$43729,4,FALSE)=基本情報!$D$6,P1563,"")),"")</f>
        <v/>
      </c>
    </row>
    <row r="1564" spans="16:17" x14ac:dyDescent="0.15">
      <c r="P1564">
        <v>1563</v>
      </c>
      <c r="Q1564" t="str">
        <f>IFERROR(IF(COUNTIF(個人情報!$BI$5:$BI$401,"登録番号" &amp; リスト!P1564)&gt;=1,"",IF(VLOOKUP(P1564,登録者リスト!$A$1:$D$43729,4,FALSE)=基本情報!$D$6,P1564,"")),"")</f>
        <v/>
      </c>
    </row>
    <row r="1565" spans="16:17" x14ac:dyDescent="0.15">
      <c r="P1565">
        <v>1564</v>
      </c>
      <c r="Q1565" t="str">
        <f>IFERROR(IF(COUNTIF(個人情報!$BI$5:$BI$401,"登録番号" &amp; リスト!P1565)&gt;=1,"",IF(VLOOKUP(P1565,登録者リスト!$A$1:$D$43729,4,FALSE)=基本情報!$D$6,P1565,"")),"")</f>
        <v/>
      </c>
    </row>
    <row r="1566" spans="16:17" x14ac:dyDescent="0.15">
      <c r="P1566">
        <v>1565</v>
      </c>
      <c r="Q1566" t="str">
        <f>IFERROR(IF(COUNTIF(個人情報!$BI$5:$BI$401,"登録番号" &amp; リスト!P1566)&gt;=1,"",IF(VLOOKUP(P1566,登録者リスト!$A$1:$D$43729,4,FALSE)=基本情報!$D$6,P1566,"")),"")</f>
        <v/>
      </c>
    </row>
    <row r="1567" spans="16:17" x14ac:dyDescent="0.15">
      <c r="P1567">
        <v>1566</v>
      </c>
      <c r="Q1567" t="str">
        <f>IFERROR(IF(COUNTIF(個人情報!$BI$5:$BI$401,"登録番号" &amp; リスト!P1567)&gt;=1,"",IF(VLOOKUP(P1567,登録者リスト!$A$1:$D$43729,4,FALSE)=基本情報!$D$6,P1567,"")),"")</f>
        <v/>
      </c>
    </row>
    <row r="1568" spans="16:17" x14ac:dyDescent="0.15">
      <c r="P1568">
        <v>1567</v>
      </c>
      <c r="Q1568" t="str">
        <f>IFERROR(IF(COUNTIF(個人情報!$BI$5:$BI$401,"登録番号" &amp; リスト!P1568)&gt;=1,"",IF(VLOOKUP(P1568,登録者リスト!$A$1:$D$43729,4,FALSE)=基本情報!$D$6,P1568,"")),"")</f>
        <v/>
      </c>
    </row>
    <row r="1569" spans="16:17" x14ac:dyDescent="0.15">
      <c r="P1569">
        <v>1568</v>
      </c>
      <c r="Q1569" t="str">
        <f>IFERROR(IF(COUNTIF(個人情報!$BI$5:$BI$401,"登録番号" &amp; リスト!P1569)&gt;=1,"",IF(VLOOKUP(P1569,登録者リスト!$A$1:$D$43729,4,FALSE)=基本情報!$D$6,P1569,"")),"")</f>
        <v/>
      </c>
    </row>
    <row r="1570" spans="16:17" x14ac:dyDescent="0.15">
      <c r="P1570">
        <v>1569</v>
      </c>
      <c r="Q1570" t="str">
        <f>IFERROR(IF(COUNTIF(個人情報!$BI$5:$BI$401,"登録番号" &amp; リスト!P1570)&gt;=1,"",IF(VLOOKUP(P1570,登録者リスト!$A$1:$D$43729,4,FALSE)=基本情報!$D$6,P1570,"")),"")</f>
        <v/>
      </c>
    </row>
    <row r="1571" spans="16:17" x14ac:dyDescent="0.15">
      <c r="P1571">
        <v>1570</v>
      </c>
      <c r="Q1571" t="str">
        <f>IFERROR(IF(COUNTIF(個人情報!$BI$5:$BI$401,"登録番号" &amp; リスト!P1571)&gt;=1,"",IF(VLOOKUP(P1571,登録者リスト!$A$1:$D$43729,4,FALSE)=基本情報!$D$6,P1571,"")),"")</f>
        <v/>
      </c>
    </row>
    <row r="1572" spans="16:17" x14ac:dyDescent="0.15">
      <c r="P1572">
        <v>1571</v>
      </c>
      <c r="Q1572" t="str">
        <f>IFERROR(IF(COUNTIF(個人情報!$BI$5:$BI$401,"登録番号" &amp; リスト!P1572)&gt;=1,"",IF(VLOOKUP(P1572,登録者リスト!$A$1:$D$43729,4,FALSE)=基本情報!$D$6,P1572,"")),"")</f>
        <v/>
      </c>
    </row>
    <row r="1573" spans="16:17" x14ac:dyDescent="0.15">
      <c r="P1573">
        <v>1572</v>
      </c>
      <c r="Q1573" t="str">
        <f>IFERROR(IF(COUNTIF(個人情報!$BI$5:$BI$401,"登録番号" &amp; リスト!P1573)&gt;=1,"",IF(VLOOKUP(P1573,登録者リスト!$A$1:$D$43729,4,FALSE)=基本情報!$D$6,P1573,"")),"")</f>
        <v/>
      </c>
    </row>
    <row r="1574" spans="16:17" x14ac:dyDescent="0.15">
      <c r="P1574">
        <v>1573</v>
      </c>
      <c r="Q1574" t="str">
        <f>IFERROR(IF(COUNTIF(個人情報!$BI$5:$BI$401,"登録番号" &amp; リスト!P1574)&gt;=1,"",IF(VLOOKUP(P1574,登録者リスト!$A$1:$D$43729,4,FALSE)=基本情報!$D$6,P1574,"")),"")</f>
        <v/>
      </c>
    </row>
    <row r="1575" spans="16:17" x14ac:dyDescent="0.15">
      <c r="P1575">
        <v>1574</v>
      </c>
      <c r="Q1575" t="str">
        <f>IFERROR(IF(COUNTIF(個人情報!$BI$5:$BI$401,"登録番号" &amp; リスト!P1575)&gt;=1,"",IF(VLOOKUP(P1575,登録者リスト!$A$1:$D$43729,4,FALSE)=基本情報!$D$6,P1575,"")),"")</f>
        <v/>
      </c>
    </row>
    <row r="1576" spans="16:17" x14ac:dyDescent="0.15">
      <c r="P1576">
        <v>1575</v>
      </c>
      <c r="Q1576" t="str">
        <f>IFERROR(IF(COUNTIF(個人情報!$BI$5:$BI$401,"登録番号" &amp; リスト!P1576)&gt;=1,"",IF(VLOOKUP(P1576,登録者リスト!$A$1:$D$43729,4,FALSE)=基本情報!$D$6,P1576,"")),"")</f>
        <v/>
      </c>
    </row>
    <row r="1577" spans="16:17" x14ac:dyDescent="0.15">
      <c r="P1577">
        <v>1576</v>
      </c>
      <c r="Q1577" t="str">
        <f>IFERROR(IF(COUNTIF(個人情報!$BI$5:$BI$401,"登録番号" &amp; リスト!P1577)&gt;=1,"",IF(VLOOKUP(P1577,登録者リスト!$A$1:$D$43729,4,FALSE)=基本情報!$D$6,P1577,"")),"")</f>
        <v/>
      </c>
    </row>
    <row r="1578" spans="16:17" x14ac:dyDescent="0.15">
      <c r="P1578">
        <v>1577</v>
      </c>
      <c r="Q1578" t="str">
        <f>IFERROR(IF(COUNTIF(個人情報!$BI$5:$BI$401,"登録番号" &amp; リスト!P1578)&gt;=1,"",IF(VLOOKUP(P1578,登録者リスト!$A$1:$D$43729,4,FALSE)=基本情報!$D$6,P1578,"")),"")</f>
        <v/>
      </c>
    </row>
    <row r="1579" spans="16:17" x14ac:dyDescent="0.15">
      <c r="P1579">
        <v>1578</v>
      </c>
      <c r="Q1579" t="str">
        <f>IFERROR(IF(COUNTIF(個人情報!$BI$5:$BI$401,"登録番号" &amp; リスト!P1579)&gt;=1,"",IF(VLOOKUP(P1579,登録者リスト!$A$1:$D$43729,4,FALSE)=基本情報!$D$6,P1579,"")),"")</f>
        <v/>
      </c>
    </row>
    <row r="1580" spans="16:17" x14ac:dyDescent="0.15">
      <c r="P1580">
        <v>1579</v>
      </c>
      <c r="Q1580" t="str">
        <f>IFERROR(IF(COUNTIF(個人情報!$BI$5:$BI$401,"登録番号" &amp; リスト!P1580)&gt;=1,"",IF(VLOOKUP(P1580,登録者リスト!$A$1:$D$43729,4,FALSE)=基本情報!$D$6,P1580,"")),"")</f>
        <v/>
      </c>
    </row>
    <row r="1581" spans="16:17" x14ac:dyDescent="0.15">
      <c r="P1581">
        <v>1580</v>
      </c>
      <c r="Q1581" t="str">
        <f>IFERROR(IF(COUNTIF(個人情報!$BI$5:$BI$401,"登録番号" &amp; リスト!P1581)&gt;=1,"",IF(VLOOKUP(P1581,登録者リスト!$A$1:$D$43729,4,FALSE)=基本情報!$D$6,P1581,"")),"")</f>
        <v/>
      </c>
    </row>
    <row r="1582" spans="16:17" x14ac:dyDescent="0.15">
      <c r="P1582">
        <v>1581</v>
      </c>
      <c r="Q1582" t="str">
        <f>IFERROR(IF(COUNTIF(個人情報!$BI$5:$BI$401,"登録番号" &amp; リスト!P1582)&gt;=1,"",IF(VLOOKUP(P1582,登録者リスト!$A$1:$D$43729,4,FALSE)=基本情報!$D$6,P1582,"")),"")</f>
        <v/>
      </c>
    </row>
    <row r="1583" spans="16:17" x14ac:dyDescent="0.15">
      <c r="P1583">
        <v>1582</v>
      </c>
      <c r="Q1583" t="str">
        <f>IFERROR(IF(COUNTIF(個人情報!$BI$5:$BI$401,"登録番号" &amp; リスト!P1583)&gt;=1,"",IF(VLOOKUP(P1583,登録者リスト!$A$1:$D$43729,4,FALSE)=基本情報!$D$6,P1583,"")),"")</f>
        <v/>
      </c>
    </row>
    <row r="1584" spans="16:17" x14ac:dyDescent="0.15">
      <c r="P1584">
        <v>1583</v>
      </c>
      <c r="Q1584" t="str">
        <f>IFERROR(IF(COUNTIF(個人情報!$BI$5:$BI$401,"登録番号" &amp; リスト!P1584)&gt;=1,"",IF(VLOOKUP(P1584,登録者リスト!$A$1:$D$43729,4,FALSE)=基本情報!$D$6,P1584,"")),"")</f>
        <v/>
      </c>
    </row>
    <row r="1585" spans="16:17" x14ac:dyDescent="0.15">
      <c r="P1585">
        <v>1584</v>
      </c>
      <c r="Q1585" t="str">
        <f>IFERROR(IF(COUNTIF(個人情報!$BI$5:$BI$401,"登録番号" &amp; リスト!P1585)&gt;=1,"",IF(VLOOKUP(P1585,登録者リスト!$A$1:$D$43729,4,FALSE)=基本情報!$D$6,P1585,"")),"")</f>
        <v/>
      </c>
    </row>
    <row r="1586" spans="16:17" x14ac:dyDescent="0.15">
      <c r="P1586">
        <v>1585</v>
      </c>
      <c r="Q1586" t="str">
        <f>IFERROR(IF(COUNTIF(個人情報!$BI$5:$BI$401,"登録番号" &amp; リスト!P1586)&gt;=1,"",IF(VLOOKUP(P1586,登録者リスト!$A$1:$D$43729,4,FALSE)=基本情報!$D$6,P1586,"")),"")</f>
        <v/>
      </c>
    </row>
    <row r="1587" spans="16:17" x14ac:dyDescent="0.15">
      <c r="P1587">
        <v>1586</v>
      </c>
      <c r="Q1587" t="str">
        <f>IFERROR(IF(COUNTIF(個人情報!$BI$5:$BI$401,"登録番号" &amp; リスト!P1587)&gt;=1,"",IF(VLOOKUP(P1587,登録者リスト!$A$1:$D$43729,4,FALSE)=基本情報!$D$6,P1587,"")),"")</f>
        <v/>
      </c>
    </row>
    <row r="1588" spans="16:17" x14ac:dyDescent="0.15">
      <c r="P1588">
        <v>1587</v>
      </c>
      <c r="Q1588" t="str">
        <f>IFERROR(IF(COUNTIF(個人情報!$BI$5:$BI$401,"登録番号" &amp; リスト!P1588)&gt;=1,"",IF(VLOOKUP(P1588,登録者リスト!$A$1:$D$43729,4,FALSE)=基本情報!$D$6,P1588,"")),"")</f>
        <v/>
      </c>
    </row>
    <row r="1589" spans="16:17" x14ac:dyDescent="0.15">
      <c r="P1589">
        <v>1588</v>
      </c>
      <c r="Q1589" t="str">
        <f>IFERROR(IF(COUNTIF(個人情報!$BI$5:$BI$401,"登録番号" &amp; リスト!P1589)&gt;=1,"",IF(VLOOKUP(P1589,登録者リスト!$A$1:$D$43729,4,FALSE)=基本情報!$D$6,P1589,"")),"")</f>
        <v/>
      </c>
    </row>
    <row r="1590" spans="16:17" x14ac:dyDescent="0.15">
      <c r="P1590">
        <v>1589</v>
      </c>
      <c r="Q1590" t="str">
        <f>IFERROR(IF(COUNTIF(個人情報!$BI$5:$BI$401,"登録番号" &amp; リスト!P1590)&gt;=1,"",IF(VLOOKUP(P1590,登録者リスト!$A$1:$D$43729,4,FALSE)=基本情報!$D$6,P1590,"")),"")</f>
        <v/>
      </c>
    </row>
    <row r="1591" spans="16:17" x14ac:dyDescent="0.15">
      <c r="P1591">
        <v>1590</v>
      </c>
      <c r="Q1591" t="str">
        <f>IFERROR(IF(COUNTIF(個人情報!$BI$5:$BI$401,"登録番号" &amp; リスト!P1591)&gt;=1,"",IF(VLOOKUP(P1591,登録者リスト!$A$1:$D$43729,4,FALSE)=基本情報!$D$6,P1591,"")),"")</f>
        <v/>
      </c>
    </row>
    <row r="1592" spans="16:17" x14ac:dyDescent="0.15">
      <c r="P1592">
        <v>1591</v>
      </c>
      <c r="Q1592" t="str">
        <f>IFERROR(IF(COUNTIF(個人情報!$BI$5:$BI$401,"登録番号" &amp; リスト!P1592)&gt;=1,"",IF(VLOOKUP(P1592,登録者リスト!$A$1:$D$43729,4,FALSE)=基本情報!$D$6,P1592,"")),"")</f>
        <v/>
      </c>
    </row>
    <row r="1593" spans="16:17" x14ac:dyDescent="0.15">
      <c r="P1593">
        <v>1592</v>
      </c>
      <c r="Q1593" t="str">
        <f>IFERROR(IF(COUNTIF(個人情報!$BI$5:$BI$401,"登録番号" &amp; リスト!P1593)&gt;=1,"",IF(VLOOKUP(P1593,登録者リスト!$A$1:$D$43729,4,FALSE)=基本情報!$D$6,P1593,"")),"")</f>
        <v/>
      </c>
    </row>
    <row r="1594" spans="16:17" x14ac:dyDescent="0.15">
      <c r="P1594">
        <v>1593</v>
      </c>
      <c r="Q1594" t="str">
        <f>IFERROR(IF(COUNTIF(個人情報!$BI$5:$BI$401,"登録番号" &amp; リスト!P1594)&gt;=1,"",IF(VLOOKUP(P1594,登録者リスト!$A$1:$D$43729,4,FALSE)=基本情報!$D$6,P1594,"")),"")</f>
        <v/>
      </c>
    </row>
    <row r="1595" spans="16:17" x14ac:dyDescent="0.15">
      <c r="P1595">
        <v>1594</v>
      </c>
      <c r="Q1595" t="str">
        <f>IFERROR(IF(COUNTIF(個人情報!$BI$5:$BI$401,"登録番号" &amp; リスト!P1595)&gt;=1,"",IF(VLOOKUP(P1595,登録者リスト!$A$1:$D$43729,4,FALSE)=基本情報!$D$6,P1595,"")),"")</f>
        <v/>
      </c>
    </row>
    <row r="1596" spans="16:17" x14ac:dyDescent="0.15">
      <c r="P1596">
        <v>1595</v>
      </c>
      <c r="Q1596" t="str">
        <f>IFERROR(IF(COUNTIF(個人情報!$BI$5:$BI$401,"登録番号" &amp; リスト!P1596)&gt;=1,"",IF(VLOOKUP(P1596,登録者リスト!$A$1:$D$43729,4,FALSE)=基本情報!$D$6,P1596,"")),"")</f>
        <v/>
      </c>
    </row>
    <row r="1597" spans="16:17" x14ac:dyDescent="0.15">
      <c r="P1597">
        <v>1596</v>
      </c>
      <c r="Q1597" t="str">
        <f>IFERROR(IF(COUNTIF(個人情報!$BI$5:$BI$401,"登録番号" &amp; リスト!P1597)&gt;=1,"",IF(VLOOKUP(P1597,登録者リスト!$A$1:$D$43729,4,FALSE)=基本情報!$D$6,P1597,"")),"")</f>
        <v/>
      </c>
    </row>
    <row r="1598" spans="16:17" x14ac:dyDescent="0.15">
      <c r="P1598">
        <v>1597</v>
      </c>
      <c r="Q1598" t="str">
        <f>IFERROR(IF(COUNTIF(個人情報!$BI$5:$BI$401,"登録番号" &amp; リスト!P1598)&gt;=1,"",IF(VLOOKUP(P1598,登録者リスト!$A$1:$D$43729,4,FALSE)=基本情報!$D$6,P1598,"")),"")</f>
        <v/>
      </c>
    </row>
    <row r="1599" spans="16:17" x14ac:dyDescent="0.15">
      <c r="P1599">
        <v>1598</v>
      </c>
      <c r="Q1599" t="str">
        <f>IFERROR(IF(COUNTIF(個人情報!$BI$5:$BI$401,"登録番号" &amp; リスト!P1599)&gt;=1,"",IF(VLOOKUP(P1599,登録者リスト!$A$1:$D$43729,4,FALSE)=基本情報!$D$6,P1599,"")),"")</f>
        <v/>
      </c>
    </row>
    <row r="1600" spans="16:17" x14ac:dyDescent="0.15">
      <c r="P1600">
        <v>1599</v>
      </c>
      <c r="Q1600" t="str">
        <f>IFERROR(IF(COUNTIF(個人情報!$BI$5:$BI$401,"登録番号" &amp; リスト!P1600)&gt;=1,"",IF(VLOOKUP(P1600,登録者リスト!$A$1:$D$43729,4,FALSE)=基本情報!$D$6,P1600,"")),"")</f>
        <v/>
      </c>
    </row>
    <row r="1601" spans="16:17" x14ac:dyDescent="0.15">
      <c r="P1601">
        <v>1600</v>
      </c>
      <c r="Q1601" t="str">
        <f>IFERROR(IF(COUNTIF(個人情報!$BI$5:$BI$401,"登録番号" &amp; リスト!P1601)&gt;=1,"",IF(VLOOKUP(P1601,登録者リスト!$A$1:$D$43729,4,FALSE)=基本情報!$D$6,P1601,"")),"")</f>
        <v/>
      </c>
    </row>
    <row r="1602" spans="16:17" x14ac:dyDescent="0.15">
      <c r="P1602">
        <v>1601</v>
      </c>
      <c r="Q1602" t="str">
        <f>IFERROR(IF(COUNTIF(個人情報!$BI$5:$BI$401,"登録番号" &amp; リスト!P1602)&gt;=1,"",IF(VLOOKUP(P1602,登録者リスト!$A$1:$D$43729,4,FALSE)=基本情報!$D$6,P1602,"")),"")</f>
        <v/>
      </c>
    </row>
    <row r="1603" spans="16:17" x14ac:dyDescent="0.15">
      <c r="P1603">
        <v>1602</v>
      </c>
      <c r="Q1603" t="str">
        <f>IFERROR(IF(COUNTIF(個人情報!$BI$5:$BI$401,"登録番号" &amp; リスト!P1603)&gt;=1,"",IF(VLOOKUP(P1603,登録者リスト!$A$1:$D$43729,4,FALSE)=基本情報!$D$6,P1603,"")),"")</f>
        <v/>
      </c>
    </row>
    <row r="1604" spans="16:17" x14ac:dyDescent="0.15">
      <c r="P1604">
        <v>1603</v>
      </c>
      <c r="Q1604" t="str">
        <f>IFERROR(IF(COUNTIF(個人情報!$BI$5:$BI$401,"登録番号" &amp; リスト!P1604)&gt;=1,"",IF(VLOOKUP(P1604,登録者リスト!$A$1:$D$43729,4,FALSE)=基本情報!$D$6,P1604,"")),"")</f>
        <v/>
      </c>
    </row>
    <row r="1605" spans="16:17" x14ac:dyDescent="0.15">
      <c r="P1605">
        <v>1604</v>
      </c>
      <c r="Q1605" t="str">
        <f>IFERROR(IF(COUNTIF(個人情報!$BI$5:$BI$401,"登録番号" &amp; リスト!P1605)&gt;=1,"",IF(VLOOKUP(P1605,登録者リスト!$A$1:$D$43729,4,FALSE)=基本情報!$D$6,P1605,"")),"")</f>
        <v/>
      </c>
    </row>
    <row r="1606" spans="16:17" x14ac:dyDescent="0.15">
      <c r="P1606">
        <v>1605</v>
      </c>
      <c r="Q1606" t="str">
        <f>IFERROR(IF(COUNTIF(個人情報!$BI$5:$BI$401,"登録番号" &amp; リスト!P1606)&gt;=1,"",IF(VLOOKUP(P1606,登録者リスト!$A$1:$D$43729,4,FALSE)=基本情報!$D$6,P1606,"")),"")</f>
        <v/>
      </c>
    </row>
    <row r="1607" spans="16:17" x14ac:dyDescent="0.15">
      <c r="P1607">
        <v>1606</v>
      </c>
      <c r="Q1607" t="str">
        <f>IFERROR(IF(COUNTIF(個人情報!$BI$5:$BI$401,"登録番号" &amp; リスト!P1607)&gt;=1,"",IF(VLOOKUP(P1607,登録者リスト!$A$1:$D$43729,4,FALSE)=基本情報!$D$6,P1607,"")),"")</f>
        <v/>
      </c>
    </row>
    <row r="1608" spans="16:17" x14ac:dyDescent="0.15">
      <c r="P1608">
        <v>1607</v>
      </c>
      <c r="Q1608" t="str">
        <f>IFERROR(IF(COUNTIF(個人情報!$BI$5:$BI$401,"登録番号" &amp; リスト!P1608)&gt;=1,"",IF(VLOOKUP(P1608,登録者リスト!$A$1:$D$43729,4,FALSE)=基本情報!$D$6,P1608,"")),"")</f>
        <v/>
      </c>
    </row>
    <row r="1609" spans="16:17" x14ac:dyDescent="0.15">
      <c r="P1609">
        <v>1608</v>
      </c>
      <c r="Q1609" t="str">
        <f>IFERROR(IF(COUNTIF(個人情報!$BI$5:$BI$401,"登録番号" &amp; リスト!P1609)&gt;=1,"",IF(VLOOKUP(P1609,登録者リスト!$A$1:$D$43729,4,FALSE)=基本情報!$D$6,P1609,"")),"")</f>
        <v/>
      </c>
    </row>
    <row r="1610" spans="16:17" x14ac:dyDescent="0.15">
      <c r="P1610">
        <v>1609</v>
      </c>
      <c r="Q1610" t="str">
        <f>IFERROR(IF(COUNTIF(個人情報!$BI$5:$BI$401,"登録番号" &amp; リスト!P1610)&gt;=1,"",IF(VLOOKUP(P1610,登録者リスト!$A$1:$D$43729,4,FALSE)=基本情報!$D$6,P1610,"")),"")</f>
        <v/>
      </c>
    </row>
    <row r="1611" spans="16:17" x14ac:dyDescent="0.15">
      <c r="P1611">
        <v>1610</v>
      </c>
      <c r="Q1611" t="str">
        <f>IFERROR(IF(COUNTIF(個人情報!$BI$5:$BI$401,"登録番号" &amp; リスト!P1611)&gt;=1,"",IF(VLOOKUP(P1611,登録者リスト!$A$1:$D$43729,4,FALSE)=基本情報!$D$6,P1611,"")),"")</f>
        <v/>
      </c>
    </row>
    <row r="1612" spans="16:17" x14ac:dyDescent="0.15">
      <c r="P1612">
        <v>1611</v>
      </c>
      <c r="Q1612" t="str">
        <f>IFERROR(IF(COUNTIF(個人情報!$BI$5:$BI$401,"登録番号" &amp; リスト!P1612)&gt;=1,"",IF(VLOOKUP(P1612,登録者リスト!$A$1:$D$43729,4,FALSE)=基本情報!$D$6,P1612,"")),"")</f>
        <v/>
      </c>
    </row>
    <row r="1613" spans="16:17" x14ac:dyDescent="0.15">
      <c r="P1613">
        <v>1612</v>
      </c>
      <c r="Q1613" t="str">
        <f>IFERROR(IF(COUNTIF(個人情報!$BI$5:$BI$401,"登録番号" &amp; リスト!P1613)&gt;=1,"",IF(VLOOKUP(P1613,登録者リスト!$A$1:$D$43729,4,FALSE)=基本情報!$D$6,P1613,"")),"")</f>
        <v/>
      </c>
    </row>
    <row r="1614" spans="16:17" x14ac:dyDescent="0.15">
      <c r="P1614">
        <v>1613</v>
      </c>
      <c r="Q1614" t="str">
        <f>IFERROR(IF(COUNTIF(個人情報!$BI$5:$BI$401,"登録番号" &amp; リスト!P1614)&gt;=1,"",IF(VLOOKUP(P1614,登録者リスト!$A$1:$D$43729,4,FALSE)=基本情報!$D$6,P1614,"")),"")</f>
        <v/>
      </c>
    </row>
    <row r="1615" spans="16:17" x14ac:dyDescent="0.15">
      <c r="P1615">
        <v>1614</v>
      </c>
      <c r="Q1615" t="str">
        <f>IFERROR(IF(COUNTIF(個人情報!$BI$5:$BI$401,"登録番号" &amp; リスト!P1615)&gt;=1,"",IF(VLOOKUP(P1615,登録者リスト!$A$1:$D$43729,4,FALSE)=基本情報!$D$6,P1615,"")),"")</f>
        <v/>
      </c>
    </row>
    <row r="1616" spans="16:17" x14ac:dyDescent="0.15">
      <c r="P1616">
        <v>1615</v>
      </c>
      <c r="Q1616" t="str">
        <f>IFERROR(IF(COUNTIF(個人情報!$BI$5:$BI$401,"登録番号" &amp; リスト!P1616)&gt;=1,"",IF(VLOOKUP(P1616,登録者リスト!$A$1:$D$43729,4,FALSE)=基本情報!$D$6,P1616,"")),"")</f>
        <v/>
      </c>
    </row>
    <row r="1617" spans="16:17" x14ac:dyDescent="0.15">
      <c r="P1617">
        <v>1616</v>
      </c>
      <c r="Q1617" t="str">
        <f>IFERROR(IF(COUNTIF(個人情報!$BI$5:$BI$401,"登録番号" &amp; リスト!P1617)&gt;=1,"",IF(VLOOKUP(P1617,登録者リスト!$A$1:$D$43729,4,FALSE)=基本情報!$D$6,P1617,"")),"")</f>
        <v/>
      </c>
    </row>
    <row r="1618" spans="16:17" x14ac:dyDescent="0.15">
      <c r="P1618">
        <v>1617</v>
      </c>
      <c r="Q1618" t="str">
        <f>IFERROR(IF(COUNTIF(個人情報!$BI$5:$BI$401,"登録番号" &amp; リスト!P1618)&gt;=1,"",IF(VLOOKUP(P1618,登録者リスト!$A$1:$D$43729,4,FALSE)=基本情報!$D$6,P1618,"")),"")</f>
        <v/>
      </c>
    </row>
    <row r="1619" spans="16:17" x14ac:dyDescent="0.15">
      <c r="P1619">
        <v>1618</v>
      </c>
      <c r="Q1619" t="str">
        <f>IFERROR(IF(COUNTIF(個人情報!$BI$5:$BI$401,"登録番号" &amp; リスト!P1619)&gt;=1,"",IF(VLOOKUP(P1619,登録者リスト!$A$1:$D$43729,4,FALSE)=基本情報!$D$6,P1619,"")),"")</f>
        <v/>
      </c>
    </row>
    <row r="1620" spans="16:17" x14ac:dyDescent="0.15">
      <c r="P1620">
        <v>1619</v>
      </c>
      <c r="Q1620" t="str">
        <f>IFERROR(IF(COUNTIF(個人情報!$BI$5:$BI$401,"登録番号" &amp; リスト!P1620)&gt;=1,"",IF(VLOOKUP(P1620,登録者リスト!$A$1:$D$43729,4,FALSE)=基本情報!$D$6,P1620,"")),"")</f>
        <v/>
      </c>
    </row>
    <row r="1621" spans="16:17" x14ac:dyDescent="0.15">
      <c r="P1621">
        <v>1620</v>
      </c>
      <c r="Q1621" t="str">
        <f>IFERROR(IF(COUNTIF(個人情報!$BI$5:$BI$401,"登録番号" &amp; リスト!P1621)&gt;=1,"",IF(VLOOKUP(P1621,登録者リスト!$A$1:$D$43729,4,FALSE)=基本情報!$D$6,P1621,"")),"")</f>
        <v/>
      </c>
    </row>
    <row r="1622" spans="16:17" x14ac:dyDescent="0.15">
      <c r="P1622">
        <v>1621</v>
      </c>
      <c r="Q1622" t="str">
        <f>IFERROR(IF(COUNTIF(個人情報!$BI$5:$BI$401,"登録番号" &amp; リスト!P1622)&gt;=1,"",IF(VLOOKUP(P1622,登録者リスト!$A$1:$D$43729,4,FALSE)=基本情報!$D$6,P1622,"")),"")</f>
        <v/>
      </c>
    </row>
    <row r="1623" spans="16:17" x14ac:dyDescent="0.15">
      <c r="P1623">
        <v>1622</v>
      </c>
      <c r="Q1623" t="str">
        <f>IFERROR(IF(COUNTIF(個人情報!$BI$5:$BI$401,"登録番号" &amp; リスト!P1623)&gt;=1,"",IF(VLOOKUP(P1623,登録者リスト!$A$1:$D$43729,4,FALSE)=基本情報!$D$6,P1623,"")),"")</f>
        <v/>
      </c>
    </row>
    <row r="1624" spans="16:17" x14ac:dyDescent="0.15">
      <c r="P1624">
        <v>1623</v>
      </c>
      <c r="Q1624" t="str">
        <f>IFERROR(IF(COUNTIF(個人情報!$BI$5:$BI$401,"登録番号" &amp; リスト!P1624)&gt;=1,"",IF(VLOOKUP(P1624,登録者リスト!$A$1:$D$43729,4,FALSE)=基本情報!$D$6,P1624,"")),"")</f>
        <v/>
      </c>
    </row>
    <row r="1625" spans="16:17" x14ac:dyDescent="0.15">
      <c r="P1625">
        <v>1624</v>
      </c>
      <c r="Q1625" t="str">
        <f>IFERROR(IF(COUNTIF(個人情報!$BI$5:$BI$401,"登録番号" &amp; リスト!P1625)&gt;=1,"",IF(VLOOKUP(P1625,登録者リスト!$A$1:$D$43729,4,FALSE)=基本情報!$D$6,P1625,"")),"")</f>
        <v/>
      </c>
    </row>
    <row r="1626" spans="16:17" x14ac:dyDescent="0.15">
      <c r="P1626">
        <v>1625</v>
      </c>
      <c r="Q1626" t="str">
        <f>IFERROR(IF(COUNTIF(個人情報!$BI$5:$BI$401,"登録番号" &amp; リスト!P1626)&gt;=1,"",IF(VLOOKUP(P1626,登録者リスト!$A$1:$D$43729,4,FALSE)=基本情報!$D$6,P1626,"")),"")</f>
        <v/>
      </c>
    </row>
    <row r="1627" spans="16:17" x14ac:dyDescent="0.15">
      <c r="P1627">
        <v>1626</v>
      </c>
      <c r="Q1627" t="str">
        <f>IFERROR(IF(COUNTIF(個人情報!$BI$5:$BI$401,"登録番号" &amp; リスト!P1627)&gt;=1,"",IF(VLOOKUP(P1627,登録者リスト!$A$1:$D$43729,4,FALSE)=基本情報!$D$6,P1627,"")),"")</f>
        <v/>
      </c>
    </row>
    <row r="1628" spans="16:17" x14ac:dyDescent="0.15">
      <c r="P1628">
        <v>1627</v>
      </c>
      <c r="Q1628" t="str">
        <f>IFERROR(IF(COUNTIF(個人情報!$BI$5:$BI$401,"登録番号" &amp; リスト!P1628)&gt;=1,"",IF(VLOOKUP(P1628,登録者リスト!$A$1:$D$43729,4,FALSE)=基本情報!$D$6,P1628,"")),"")</f>
        <v/>
      </c>
    </row>
    <row r="1629" spans="16:17" x14ac:dyDescent="0.15">
      <c r="P1629">
        <v>1628</v>
      </c>
      <c r="Q1629" t="str">
        <f>IFERROR(IF(COUNTIF(個人情報!$BI$5:$BI$401,"登録番号" &amp; リスト!P1629)&gt;=1,"",IF(VLOOKUP(P1629,登録者リスト!$A$1:$D$43729,4,FALSE)=基本情報!$D$6,P1629,"")),"")</f>
        <v/>
      </c>
    </row>
    <row r="1630" spans="16:17" x14ac:dyDescent="0.15">
      <c r="P1630">
        <v>1629</v>
      </c>
      <c r="Q1630" t="str">
        <f>IFERROR(IF(COUNTIF(個人情報!$BI$5:$BI$401,"登録番号" &amp; リスト!P1630)&gt;=1,"",IF(VLOOKUP(P1630,登録者リスト!$A$1:$D$43729,4,FALSE)=基本情報!$D$6,P1630,"")),"")</f>
        <v/>
      </c>
    </row>
    <row r="1631" spans="16:17" x14ac:dyDescent="0.15">
      <c r="P1631">
        <v>1630</v>
      </c>
      <c r="Q1631" t="str">
        <f>IFERROR(IF(COUNTIF(個人情報!$BI$5:$BI$401,"登録番号" &amp; リスト!P1631)&gt;=1,"",IF(VLOOKUP(P1631,登録者リスト!$A$1:$D$43729,4,FALSE)=基本情報!$D$6,P1631,"")),"")</f>
        <v/>
      </c>
    </row>
    <row r="1632" spans="16:17" x14ac:dyDescent="0.15">
      <c r="P1632">
        <v>1631</v>
      </c>
      <c r="Q1632" t="str">
        <f>IFERROR(IF(COUNTIF(個人情報!$BI$5:$BI$401,"登録番号" &amp; リスト!P1632)&gt;=1,"",IF(VLOOKUP(P1632,登録者リスト!$A$1:$D$43729,4,FALSE)=基本情報!$D$6,P1632,"")),"")</f>
        <v/>
      </c>
    </row>
    <row r="1633" spans="16:17" x14ac:dyDescent="0.15">
      <c r="P1633">
        <v>1632</v>
      </c>
      <c r="Q1633" t="str">
        <f>IFERROR(IF(COUNTIF(個人情報!$BI$5:$BI$401,"登録番号" &amp; リスト!P1633)&gt;=1,"",IF(VLOOKUP(P1633,登録者リスト!$A$1:$D$43729,4,FALSE)=基本情報!$D$6,P1633,"")),"")</f>
        <v/>
      </c>
    </row>
    <row r="1634" spans="16:17" x14ac:dyDescent="0.15">
      <c r="P1634">
        <v>1633</v>
      </c>
      <c r="Q1634" t="str">
        <f>IFERROR(IF(COUNTIF(個人情報!$BI$5:$BI$401,"登録番号" &amp; リスト!P1634)&gt;=1,"",IF(VLOOKUP(P1634,登録者リスト!$A$1:$D$43729,4,FALSE)=基本情報!$D$6,P1634,"")),"")</f>
        <v/>
      </c>
    </row>
    <row r="1635" spans="16:17" x14ac:dyDescent="0.15">
      <c r="P1635">
        <v>1634</v>
      </c>
      <c r="Q1635" t="str">
        <f>IFERROR(IF(COUNTIF(個人情報!$BI$5:$BI$401,"登録番号" &amp; リスト!P1635)&gt;=1,"",IF(VLOOKUP(P1635,登録者リスト!$A$1:$D$43729,4,FALSE)=基本情報!$D$6,P1635,"")),"")</f>
        <v/>
      </c>
    </row>
    <row r="1636" spans="16:17" x14ac:dyDescent="0.15">
      <c r="P1636">
        <v>1635</v>
      </c>
      <c r="Q1636" t="str">
        <f>IFERROR(IF(COUNTIF(個人情報!$BI$5:$BI$401,"登録番号" &amp; リスト!P1636)&gt;=1,"",IF(VLOOKUP(P1636,登録者リスト!$A$1:$D$43729,4,FALSE)=基本情報!$D$6,P1636,"")),"")</f>
        <v/>
      </c>
    </row>
    <row r="1637" spans="16:17" x14ac:dyDescent="0.15">
      <c r="P1637">
        <v>1636</v>
      </c>
      <c r="Q1637" t="str">
        <f>IFERROR(IF(COUNTIF(個人情報!$BI$5:$BI$401,"登録番号" &amp; リスト!P1637)&gt;=1,"",IF(VLOOKUP(P1637,登録者リスト!$A$1:$D$43729,4,FALSE)=基本情報!$D$6,P1637,"")),"")</f>
        <v/>
      </c>
    </row>
    <row r="1638" spans="16:17" x14ac:dyDescent="0.15">
      <c r="P1638">
        <v>1637</v>
      </c>
      <c r="Q1638" t="str">
        <f>IFERROR(IF(COUNTIF(個人情報!$BI$5:$BI$401,"登録番号" &amp; リスト!P1638)&gt;=1,"",IF(VLOOKUP(P1638,登録者リスト!$A$1:$D$43729,4,FALSE)=基本情報!$D$6,P1638,"")),"")</f>
        <v/>
      </c>
    </row>
    <row r="1639" spans="16:17" x14ac:dyDescent="0.15">
      <c r="P1639">
        <v>1638</v>
      </c>
      <c r="Q1639" t="str">
        <f>IFERROR(IF(COUNTIF(個人情報!$BI$5:$BI$401,"登録番号" &amp; リスト!P1639)&gt;=1,"",IF(VLOOKUP(P1639,登録者リスト!$A$1:$D$43729,4,FALSE)=基本情報!$D$6,P1639,"")),"")</f>
        <v/>
      </c>
    </row>
    <row r="1640" spans="16:17" x14ac:dyDescent="0.15">
      <c r="P1640">
        <v>1639</v>
      </c>
      <c r="Q1640" t="str">
        <f>IFERROR(IF(COUNTIF(個人情報!$BI$5:$BI$401,"登録番号" &amp; リスト!P1640)&gt;=1,"",IF(VLOOKUP(P1640,登録者リスト!$A$1:$D$43729,4,FALSE)=基本情報!$D$6,P1640,"")),"")</f>
        <v/>
      </c>
    </row>
    <row r="1641" spans="16:17" x14ac:dyDescent="0.15">
      <c r="P1641">
        <v>1640</v>
      </c>
      <c r="Q1641" t="str">
        <f>IFERROR(IF(COUNTIF(個人情報!$BI$5:$BI$401,"登録番号" &amp; リスト!P1641)&gt;=1,"",IF(VLOOKUP(P1641,登録者リスト!$A$1:$D$43729,4,FALSE)=基本情報!$D$6,P1641,"")),"")</f>
        <v/>
      </c>
    </row>
    <row r="1642" spans="16:17" x14ac:dyDescent="0.15">
      <c r="P1642">
        <v>1641</v>
      </c>
      <c r="Q1642" t="str">
        <f>IFERROR(IF(COUNTIF(個人情報!$BI$5:$BI$401,"登録番号" &amp; リスト!P1642)&gt;=1,"",IF(VLOOKUP(P1642,登録者リスト!$A$1:$D$43729,4,FALSE)=基本情報!$D$6,P1642,"")),"")</f>
        <v/>
      </c>
    </row>
    <row r="1643" spans="16:17" x14ac:dyDescent="0.15">
      <c r="P1643">
        <v>1642</v>
      </c>
      <c r="Q1643" t="str">
        <f>IFERROR(IF(COUNTIF(個人情報!$BI$5:$BI$401,"登録番号" &amp; リスト!P1643)&gt;=1,"",IF(VLOOKUP(P1643,登録者リスト!$A$1:$D$43729,4,FALSE)=基本情報!$D$6,P1643,"")),"")</f>
        <v/>
      </c>
    </row>
    <row r="1644" spans="16:17" x14ac:dyDescent="0.15">
      <c r="P1644">
        <v>1643</v>
      </c>
      <c r="Q1644" t="str">
        <f>IFERROR(IF(COUNTIF(個人情報!$BI$5:$BI$401,"登録番号" &amp; リスト!P1644)&gt;=1,"",IF(VLOOKUP(P1644,登録者リスト!$A$1:$D$43729,4,FALSE)=基本情報!$D$6,P1644,"")),"")</f>
        <v/>
      </c>
    </row>
    <row r="1645" spans="16:17" x14ac:dyDescent="0.15">
      <c r="P1645">
        <v>1644</v>
      </c>
      <c r="Q1645" t="str">
        <f>IFERROR(IF(COUNTIF(個人情報!$BI$5:$BI$401,"登録番号" &amp; リスト!P1645)&gt;=1,"",IF(VLOOKUP(P1645,登録者リスト!$A$1:$D$43729,4,FALSE)=基本情報!$D$6,P1645,"")),"")</f>
        <v/>
      </c>
    </row>
    <row r="1646" spans="16:17" x14ac:dyDescent="0.15">
      <c r="P1646">
        <v>1645</v>
      </c>
      <c r="Q1646" t="str">
        <f>IFERROR(IF(COUNTIF(個人情報!$BI$5:$BI$401,"登録番号" &amp; リスト!P1646)&gt;=1,"",IF(VLOOKUP(P1646,登録者リスト!$A$1:$D$43729,4,FALSE)=基本情報!$D$6,P1646,"")),"")</f>
        <v/>
      </c>
    </row>
    <row r="1647" spans="16:17" x14ac:dyDescent="0.15">
      <c r="P1647">
        <v>1646</v>
      </c>
      <c r="Q1647" t="str">
        <f>IFERROR(IF(COUNTIF(個人情報!$BI$5:$BI$401,"登録番号" &amp; リスト!P1647)&gt;=1,"",IF(VLOOKUP(P1647,登録者リスト!$A$1:$D$43729,4,FALSE)=基本情報!$D$6,P1647,"")),"")</f>
        <v/>
      </c>
    </row>
    <row r="1648" spans="16:17" x14ac:dyDescent="0.15">
      <c r="P1648">
        <v>1647</v>
      </c>
      <c r="Q1648" t="str">
        <f>IFERROR(IF(COUNTIF(個人情報!$BI$5:$BI$401,"登録番号" &amp; リスト!P1648)&gt;=1,"",IF(VLOOKUP(P1648,登録者リスト!$A$1:$D$43729,4,FALSE)=基本情報!$D$6,P1648,"")),"")</f>
        <v/>
      </c>
    </row>
    <row r="1649" spans="16:17" x14ac:dyDescent="0.15">
      <c r="P1649">
        <v>1648</v>
      </c>
      <c r="Q1649" t="str">
        <f>IFERROR(IF(COUNTIF(個人情報!$BI$5:$BI$401,"登録番号" &amp; リスト!P1649)&gt;=1,"",IF(VLOOKUP(P1649,登録者リスト!$A$1:$D$43729,4,FALSE)=基本情報!$D$6,P1649,"")),"")</f>
        <v/>
      </c>
    </row>
    <row r="1650" spans="16:17" x14ac:dyDescent="0.15">
      <c r="P1650">
        <v>1649</v>
      </c>
      <c r="Q1650" t="str">
        <f>IFERROR(IF(COUNTIF(個人情報!$BI$5:$BI$401,"登録番号" &amp; リスト!P1650)&gt;=1,"",IF(VLOOKUP(P1650,登録者リスト!$A$1:$D$43729,4,FALSE)=基本情報!$D$6,P1650,"")),"")</f>
        <v/>
      </c>
    </row>
    <row r="1651" spans="16:17" x14ac:dyDescent="0.15">
      <c r="P1651">
        <v>1650</v>
      </c>
      <c r="Q1651" t="str">
        <f>IFERROR(IF(COUNTIF(個人情報!$BI$5:$BI$401,"登録番号" &amp; リスト!P1651)&gt;=1,"",IF(VLOOKUP(P1651,登録者リスト!$A$1:$D$43729,4,FALSE)=基本情報!$D$6,P1651,"")),"")</f>
        <v/>
      </c>
    </row>
    <row r="1652" spans="16:17" x14ac:dyDescent="0.15">
      <c r="P1652">
        <v>1651</v>
      </c>
      <c r="Q1652" t="str">
        <f>IFERROR(IF(COUNTIF(個人情報!$BI$5:$BI$401,"登録番号" &amp; リスト!P1652)&gt;=1,"",IF(VLOOKUP(P1652,登録者リスト!$A$1:$D$43729,4,FALSE)=基本情報!$D$6,P1652,"")),"")</f>
        <v/>
      </c>
    </row>
    <row r="1653" spans="16:17" x14ac:dyDescent="0.15">
      <c r="P1653">
        <v>1652</v>
      </c>
      <c r="Q1653" t="str">
        <f>IFERROR(IF(COUNTIF(個人情報!$BI$5:$BI$401,"登録番号" &amp; リスト!P1653)&gt;=1,"",IF(VLOOKUP(P1653,登録者リスト!$A$1:$D$43729,4,FALSE)=基本情報!$D$6,P1653,"")),"")</f>
        <v/>
      </c>
    </row>
    <row r="1654" spans="16:17" x14ac:dyDescent="0.15">
      <c r="P1654">
        <v>1653</v>
      </c>
      <c r="Q1654" t="str">
        <f>IFERROR(IF(COUNTIF(個人情報!$BI$5:$BI$401,"登録番号" &amp; リスト!P1654)&gt;=1,"",IF(VLOOKUP(P1654,登録者リスト!$A$1:$D$43729,4,FALSE)=基本情報!$D$6,P1654,"")),"")</f>
        <v/>
      </c>
    </row>
    <row r="1655" spans="16:17" x14ac:dyDescent="0.15">
      <c r="P1655">
        <v>1654</v>
      </c>
      <c r="Q1655" t="str">
        <f>IFERROR(IF(COUNTIF(個人情報!$BI$5:$BI$401,"登録番号" &amp; リスト!P1655)&gt;=1,"",IF(VLOOKUP(P1655,登録者リスト!$A$1:$D$43729,4,FALSE)=基本情報!$D$6,P1655,"")),"")</f>
        <v/>
      </c>
    </row>
    <row r="1656" spans="16:17" x14ac:dyDescent="0.15">
      <c r="P1656">
        <v>1655</v>
      </c>
      <c r="Q1656" t="str">
        <f>IFERROR(IF(COUNTIF(個人情報!$BI$5:$BI$401,"登録番号" &amp; リスト!P1656)&gt;=1,"",IF(VLOOKUP(P1656,登録者リスト!$A$1:$D$43729,4,FALSE)=基本情報!$D$6,P1656,"")),"")</f>
        <v/>
      </c>
    </row>
    <row r="1657" spans="16:17" x14ac:dyDescent="0.15">
      <c r="P1657">
        <v>1656</v>
      </c>
      <c r="Q1657" t="str">
        <f>IFERROR(IF(COUNTIF(個人情報!$BI$5:$BI$401,"登録番号" &amp; リスト!P1657)&gt;=1,"",IF(VLOOKUP(P1657,登録者リスト!$A$1:$D$43729,4,FALSE)=基本情報!$D$6,P1657,"")),"")</f>
        <v/>
      </c>
    </row>
    <row r="1658" spans="16:17" x14ac:dyDescent="0.15">
      <c r="P1658">
        <v>1657</v>
      </c>
      <c r="Q1658" t="str">
        <f>IFERROR(IF(COUNTIF(個人情報!$BI$5:$BI$401,"登録番号" &amp; リスト!P1658)&gt;=1,"",IF(VLOOKUP(P1658,登録者リスト!$A$1:$D$43729,4,FALSE)=基本情報!$D$6,P1658,"")),"")</f>
        <v/>
      </c>
    </row>
    <row r="1659" spans="16:17" x14ac:dyDescent="0.15">
      <c r="P1659">
        <v>1658</v>
      </c>
      <c r="Q1659" t="str">
        <f>IFERROR(IF(COUNTIF(個人情報!$BI$5:$BI$401,"登録番号" &amp; リスト!P1659)&gt;=1,"",IF(VLOOKUP(P1659,登録者リスト!$A$1:$D$43729,4,FALSE)=基本情報!$D$6,P1659,"")),"")</f>
        <v/>
      </c>
    </row>
    <row r="1660" spans="16:17" x14ac:dyDescent="0.15">
      <c r="P1660">
        <v>1659</v>
      </c>
      <c r="Q1660" t="str">
        <f>IFERROR(IF(COUNTIF(個人情報!$BI$5:$BI$401,"登録番号" &amp; リスト!P1660)&gt;=1,"",IF(VLOOKUP(P1660,登録者リスト!$A$1:$D$43729,4,FALSE)=基本情報!$D$6,P1660,"")),"")</f>
        <v/>
      </c>
    </row>
    <row r="1661" spans="16:17" x14ac:dyDescent="0.15">
      <c r="P1661">
        <v>1660</v>
      </c>
      <c r="Q1661" t="str">
        <f>IFERROR(IF(COUNTIF(個人情報!$BI$5:$BI$401,"登録番号" &amp; リスト!P1661)&gt;=1,"",IF(VLOOKUP(P1661,登録者リスト!$A$1:$D$43729,4,FALSE)=基本情報!$D$6,P1661,"")),"")</f>
        <v/>
      </c>
    </row>
    <row r="1662" spans="16:17" x14ac:dyDescent="0.15">
      <c r="P1662">
        <v>1661</v>
      </c>
      <c r="Q1662" t="str">
        <f>IFERROR(IF(COUNTIF(個人情報!$BI$5:$BI$401,"登録番号" &amp; リスト!P1662)&gt;=1,"",IF(VLOOKUP(P1662,登録者リスト!$A$1:$D$43729,4,FALSE)=基本情報!$D$6,P1662,"")),"")</f>
        <v/>
      </c>
    </row>
    <row r="1663" spans="16:17" x14ac:dyDescent="0.15">
      <c r="P1663">
        <v>1662</v>
      </c>
      <c r="Q1663" t="str">
        <f>IFERROR(IF(COUNTIF(個人情報!$BI$5:$BI$401,"登録番号" &amp; リスト!P1663)&gt;=1,"",IF(VLOOKUP(P1663,登録者リスト!$A$1:$D$43729,4,FALSE)=基本情報!$D$6,P1663,"")),"")</f>
        <v/>
      </c>
    </row>
    <row r="1664" spans="16:17" x14ac:dyDescent="0.15">
      <c r="P1664">
        <v>1663</v>
      </c>
      <c r="Q1664" t="str">
        <f>IFERROR(IF(COUNTIF(個人情報!$BI$5:$BI$401,"登録番号" &amp; リスト!P1664)&gt;=1,"",IF(VLOOKUP(P1664,登録者リスト!$A$1:$D$43729,4,FALSE)=基本情報!$D$6,P1664,"")),"")</f>
        <v/>
      </c>
    </row>
    <row r="1665" spans="16:17" x14ac:dyDescent="0.15">
      <c r="P1665">
        <v>1664</v>
      </c>
      <c r="Q1665" t="str">
        <f>IFERROR(IF(COUNTIF(個人情報!$BI$5:$BI$401,"登録番号" &amp; リスト!P1665)&gt;=1,"",IF(VLOOKUP(P1665,登録者リスト!$A$1:$D$43729,4,FALSE)=基本情報!$D$6,P1665,"")),"")</f>
        <v/>
      </c>
    </row>
    <row r="1666" spans="16:17" x14ac:dyDescent="0.15">
      <c r="P1666">
        <v>1665</v>
      </c>
      <c r="Q1666" t="str">
        <f>IFERROR(IF(COUNTIF(個人情報!$BI$5:$BI$401,"登録番号" &amp; リスト!P1666)&gt;=1,"",IF(VLOOKUP(P1666,登録者リスト!$A$1:$D$43729,4,FALSE)=基本情報!$D$6,P1666,"")),"")</f>
        <v/>
      </c>
    </row>
    <row r="1667" spans="16:17" x14ac:dyDescent="0.15">
      <c r="P1667">
        <v>1666</v>
      </c>
      <c r="Q1667" t="str">
        <f>IFERROR(IF(COUNTIF(個人情報!$BI$5:$BI$401,"登録番号" &amp; リスト!P1667)&gt;=1,"",IF(VLOOKUP(P1667,登録者リスト!$A$1:$D$43729,4,FALSE)=基本情報!$D$6,P1667,"")),"")</f>
        <v/>
      </c>
    </row>
    <row r="1668" spans="16:17" x14ac:dyDescent="0.15">
      <c r="P1668">
        <v>1667</v>
      </c>
      <c r="Q1668" t="str">
        <f>IFERROR(IF(COUNTIF(個人情報!$BI$5:$BI$401,"登録番号" &amp; リスト!P1668)&gt;=1,"",IF(VLOOKUP(P1668,登録者リスト!$A$1:$D$43729,4,FALSE)=基本情報!$D$6,P1668,"")),"")</f>
        <v/>
      </c>
    </row>
    <row r="1669" spans="16:17" x14ac:dyDescent="0.15">
      <c r="P1669">
        <v>1668</v>
      </c>
      <c r="Q1669" t="str">
        <f>IFERROR(IF(COUNTIF(個人情報!$BI$5:$BI$401,"登録番号" &amp; リスト!P1669)&gt;=1,"",IF(VLOOKUP(P1669,登録者リスト!$A$1:$D$43729,4,FALSE)=基本情報!$D$6,P1669,"")),"")</f>
        <v/>
      </c>
    </row>
    <row r="1670" spans="16:17" x14ac:dyDescent="0.15">
      <c r="P1670">
        <v>1669</v>
      </c>
      <c r="Q1670" t="str">
        <f>IFERROR(IF(COUNTIF(個人情報!$BI$5:$BI$401,"登録番号" &amp; リスト!P1670)&gt;=1,"",IF(VLOOKUP(P1670,登録者リスト!$A$1:$D$43729,4,FALSE)=基本情報!$D$6,P1670,"")),"")</f>
        <v/>
      </c>
    </row>
    <row r="1671" spans="16:17" x14ac:dyDescent="0.15">
      <c r="P1671">
        <v>1670</v>
      </c>
      <c r="Q1671" t="str">
        <f>IFERROR(IF(COUNTIF(個人情報!$BI$5:$BI$401,"登録番号" &amp; リスト!P1671)&gt;=1,"",IF(VLOOKUP(P1671,登録者リスト!$A$1:$D$43729,4,FALSE)=基本情報!$D$6,P1671,"")),"")</f>
        <v/>
      </c>
    </row>
    <row r="1672" spans="16:17" x14ac:dyDescent="0.15">
      <c r="P1672">
        <v>1671</v>
      </c>
      <c r="Q1672" t="str">
        <f>IFERROR(IF(COUNTIF(個人情報!$BI$5:$BI$401,"登録番号" &amp; リスト!P1672)&gt;=1,"",IF(VLOOKUP(P1672,登録者リスト!$A$1:$D$43729,4,FALSE)=基本情報!$D$6,P1672,"")),"")</f>
        <v/>
      </c>
    </row>
    <row r="1673" spans="16:17" x14ac:dyDescent="0.15">
      <c r="P1673">
        <v>1672</v>
      </c>
      <c r="Q1673" t="str">
        <f>IFERROR(IF(COUNTIF(個人情報!$BI$5:$BI$401,"登録番号" &amp; リスト!P1673)&gt;=1,"",IF(VLOOKUP(P1673,登録者リスト!$A$1:$D$43729,4,FALSE)=基本情報!$D$6,P1673,"")),"")</f>
        <v/>
      </c>
    </row>
    <row r="1674" spans="16:17" x14ac:dyDescent="0.15">
      <c r="P1674">
        <v>1673</v>
      </c>
      <c r="Q1674" t="str">
        <f>IFERROR(IF(COUNTIF(個人情報!$BI$5:$BI$401,"登録番号" &amp; リスト!P1674)&gt;=1,"",IF(VLOOKUP(P1674,登録者リスト!$A$1:$D$43729,4,FALSE)=基本情報!$D$6,P1674,"")),"")</f>
        <v/>
      </c>
    </row>
    <row r="1675" spans="16:17" x14ac:dyDescent="0.15">
      <c r="P1675">
        <v>1674</v>
      </c>
      <c r="Q1675" t="str">
        <f>IFERROR(IF(COUNTIF(個人情報!$BI$5:$BI$401,"登録番号" &amp; リスト!P1675)&gt;=1,"",IF(VLOOKUP(P1675,登録者リスト!$A$1:$D$43729,4,FALSE)=基本情報!$D$6,P1675,"")),"")</f>
        <v/>
      </c>
    </row>
    <row r="1676" spans="16:17" x14ac:dyDescent="0.15">
      <c r="P1676">
        <v>1675</v>
      </c>
      <c r="Q1676" t="str">
        <f>IFERROR(IF(COUNTIF(個人情報!$BI$5:$BI$401,"登録番号" &amp; リスト!P1676)&gt;=1,"",IF(VLOOKUP(P1676,登録者リスト!$A$1:$D$43729,4,FALSE)=基本情報!$D$6,P1676,"")),"")</f>
        <v/>
      </c>
    </row>
    <row r="1677" spans="16:17" x14ac:dyDescent="0.15">
      <c r="P1677">
        <v>1676</v>
      </c>
      <c r="Q1677" t="str">
        <f>IFERROR(IF(COUNTIF(個人情報!$BI$5:$BI$401,"登録番号" &amp; リスト!P1677)&gt;=1,"",IF(VLOOKUP(P1677,登録者リスト!$A$1:$D$43729,4,FALSE)=基本情報!$D$6,P1677,"")),"")</f>
        <v/>
      </c>
    </row>
    <row r="1678" spans="16:17" x14ac:dyDescent="0.15">
      <c r="P1678">
        <v>1677</v>
      </c>
      <c r="Q1678" t="str">
        <f>IFERROR(IF(COUNTIF(個人情報!$BI$5:$BI$401,"登録番号" &amp; リスト!P1678)&gt;=1,"",IF(VLOOKUP(P1678,登録者リスト!$A$1:$D$43729,4,FALSE)=基本情報!$D$6,P1678,"")),"")</f>
        <v/>
      </c>
    </row>
    <row r="1679" spans="16:17" x14ac:dyDescent="0.15">
      <c r="P1679">
        <v>1678</v>
      </c>
      <c r="Q1679" t="str">
        <f>IFERROR(IF(COUNTIF(個人情報!$BI$5:$BI$401,"登録番号" &amp; リスト!P1679)&gt;=1,"",IF(VLOOKUP(P1679,登録者リスト!$A$1:$D$43729,4,FALSE)=基本情報!$D$6,P1679,"")),"")</f>
        <v/>
      </c>
    </row>
    <row r="1680" spans="16:17" x14ac:dyDescent="0.15">
      <c r="P1680">
        <v>1679</v>
      </c>
      <c r="Q1680" t="str">
        <f>IFERROR(IF(COUNTIF(個人情報!$BI$5:$BI$401,"登録番号" &amp; リスト!P1680)&gt;=1,"",IF(VLOOKUP(P1680,登録者リスト!$A$1:$D$43729,4,FALSE)=基本情報!$D$6,P1680,"")),"")</f>
        <v/>
      </c>
    </row>
    <row r="1681" spans="16:17" x14ac:dyDescent="0.15">
      <c r="P1681">
        <v>1680</v>
      </c>
      <c r="Q1681" t="str">
        <f>IFERROR(IF(COUNTIF(個人情報!$BI$5:$BI$401,"登録番号" &amp; リスト!P1681)&gt;=1,"",IF(VLOOKUP(P1681,登録者リスト!$A$1:$D$43729,4,FALSE)=基本情報!$D$6,P1681,"")),"")</f>
        <v/>
      </c>
    </row>
    <row r="1682" spans="16:17" x14ac:dyDescent="0.15">
      <c r="P1682">
        <v>1681</v>
      </c>
      <c r="Q1682" t="str">
        <f>IFERROR(IF(COUNTIF(個人情報!$BI$5:$BI$401,"登録番号" &amp; リスト!P1682)&gt;=1,"",IF(VLOOKUP(P1682,登録者リスト!$A$1:$D$43729,4,FALSE)=基本情報!$D$6,P1682,"")),"")</f>
        <v/>
      </c>
    </row>
    <row r="1683" spans="16:17" x14ac:dyDescent="0.15">
      <c r="P1683">
        <v>1682</v>
      </c>
      <c r="Q1683" t="str">
        <f>IFERROR(IF(COUNTIF(個人情報!$BI$5:$BI$401,"登録番号" &amp; リスト!P1683)&gt;=1,"",IF(VLOOKUP(P1683,登録者リスト!$A$1:$D$43729,4,FALSE)=基本情報!$D$6,P1683,"")),"")</f>
        <v/>
      </c>
    </row>
    <row r="1684" spans="16:17" x14ac:dyDescent="0.15">
      <c r="P1684">
        <v>1683</v>
      </c>
      <c r="Q1684" t="str">
        <f>IFERROR(IF(COUNTIF(個人情報!$BI$5:$BI$401,"登録番号" &amp; リスト!P1684)&gt;=1,"",IF(VLOOKUP(P1684,登録者リスト!$A$1:$D$43729,4,FALSE)=基本情報!$D$6,P1684,"")),"")</f>
        <v/>
      </c>
    </row>
    <row r="1685" spans="16:17" x14ac:dyDescent="0.15">
      <c r="P1685">
        <v>1684</v>
      </c>
      <c r="Q1685" t="str">
        <f>IFERROR(IF(COUNTIF(個人情報!$BI$5:$BI$401,"登録番号" &amp; リスト!P1685)&gt;=1,"",IF(VLOOKUP(P1685,登録者リスト!$A$1:$D$43729,4,FALSE)=基本情報!$D$6,P1685,"")),"")</f>
        <v/>
      </c>
    </row>
    <row r="1686" spans="16:17" x14ac:dyDescent="0.15">
      <c r="P1686">
        <v>1685</v>
      </c>
      <c r="Q1686" t="str">
        <f>IFERROR(IF(COUNTIF(個人情報!$BI$5:$BI$401,"登録番号" &amp; リスト!P1686)&gt;=1,"",IF(VLOOKUP(P1686,登録者リスト!$A$1:$D$43729,4,FALSE)=基本情報!$D$6,P1686,"")),"")</f>
        <v/>
      </c>
    </row>
    <row r="1687" spans="16:17" x14ac:dyDescent="0.15">
      <c r="P1687">
        <v>1686</v>
      </c>
      <c r="Q1687" t="str">
        <f>IFERROR(IF(COUNTIF(個人情報!$BI$5:$BI$401,"登録番号" &amp; リスト!P1687)&gt;=1,"",IF(VLOOKUP(P1687,登録者リスト!$A$1:$D$43729,4,FALSE)=基本情報!$D$6,P1687,"")),"")</f>
        <v/>
      </c>
    </row>
    <row r="1688" spans="16:17" x14ac:dyDescent="0.15">
      <c r="P1688">
        <v>1687</v>
      </c>
      <c r="Q1688" t="str">
        <f>IFERROR(IF(COUNTIF(個人情報!$BI$5:$BI$401,"登録番号" &amp; リスト!P1688)&gt;=1,"",IF(VLOOKUP(P1688,登録者リスト!$A$1:$D$43729,4,FALSE)=基本情報!$D$6,P1688,"")),"")</f>
        <v/>
      </c>
    </row>
    <row r="1689" spans="16:17" x14ac:dyDescent="0.15">
      <c r="P1689">
        <v>1688</v>
      </c>
      <c r="Q1689" t="str">
        <f>IFERROR(IF(COUNTIF(個人情報!$BI$5:$BI$401,"登録番号" &amp; リスト!P1689)&gt;=1,"",IF(VLOOKUP(P1689,登録者リスト!$A$1:$D$43729,4,FALSE)=基本情報!$D$6,P1689,"")),"")</f>
        <v/>
      </c>
    </row>
    <row r="1690" spans="16:17" x14ac:dyDescent="0.15">
      <c r="P1690">
        <v>1689</v>
      </c>
      <c r="Q1690" t="str">
        <f>IFERROR(IF(COUNTIF(個人情報!$BI$5:$BI$401,"登録番号" &amp; リスト!P1690)&gt;=1,"",IF(VLOOKUP(P1690,登録者リスト!$A$1:$D$43729,4,FALSE)=基本情報!$D$6,P1690,"")),"")</f>
        <v/>
      </c>
    </row>
    <row r="1691" spans="16:17" x14ac:dyDescent="0.15">
      <c r="P1691">
        <v>1690</v>
      </c>
      <c r="Q1691" t="str">
        <f>IFERROR(IF(COUNTIF(個人情報!$BI$5:$BI$401,"登録番号" &amp; リスト!P1691)&gt;=1,"",IF(VLOOKUP(P1691,登録者リスト!$A$1:$D$43729,4,FALSE)=基本情報!$D$6,P1691,"")),"")</f>
        <v/>
      </c>
    </row>
    <row r="1692" spans="16:17" x14ac:dyDescent="0.15">
      <c r="P1692">
        <v>1691</v>
      </c>
      <c r="Q1692" t="str">
        <f>IFERROR(IF(COUNTIF(個人情報!$BI$5:$BI$401,"登録番号" &amp; リスト!P1692)&gt;=1,"",IF(VLOOKUP(P1692,登録者リスト!$A$1:$D$43729,4,FALSE)=基本情報!$D$6,P1692,"")),"")</f>
        <v/>
      </c>
    </row>
    <row r="1693" spans="16:17" x14ac:dyDescent="0.15">
      <c r="P1693">
        <v>1692</v>
      </c>
      <c r="Q1693" t="str">
        <f>IFERROR(IF(COUNTIF(個人情報!$BI$5:$BI$401,"登録番号" &amp; リスト!P1693)&gt;=1,"",IF(VLOOKUP(P1693,登録者リスト!$A$1:$D$43729,4,FALSE)=基本情報!$D$6,P1693,"")),"")</f>
        <v/>
      </c>
    </row>
    <row r="1694" spans="16:17" x14ac:dyDescent="0.15">
      <c r="P1694">
        <v>1693</v>
      </c>
      <c r="Q1694" t="str">
        <f>IFERROR(IF(COUNTIF(個人情報!$BI$5:$BI$401,"登録番号" &amp; リスト!P1694)&gt;=1,"",IF(VLOOKUP(P1694,登録者リスト!$A$1:$D$43729,4,FALSE)=基本情報!$D$6,P1694,"")),"")</f>
        <v/>
      </c>
    </row>
    <row r="1695" spans="16:17" x14ac:dyDescent="0.15">
      <c r="P1695">
        <v>1694</v>
      </c>
      <c r="Q1695" t="str">
        <f>IFERROR(IF(COUNTIF(個人情報!$BI$5:$BI$401,"登録番号" &amp; リスト!P1695)&gt;=1,"",IF(VLOOKUP(P1695,登録者リスト!$A$1:$D$43729,4,FALSE)=基本情報!$D$6,P1695,"")),"")</f>
        <v/>
      </c>
    </row>
    <row r="1696" spans="16:17" x14ac:dyDescent="0.15">
      <c r="P1696">
        <v>1695</v>
      </c>
      <c r="Q1696" t="str">
        <f>IFERROR(IF(COUNTIF(個人情報!$BI$5:$BI$401,"登録番号" &amp; リスト!P1696)&gt;=1,"",IF(VLOOKUP(P1696,登録者リスト!$A$1:$D$43729,4,FALSE)=基本情報!$D$6,P1696,"")),"")</f>
        <v/>
      </c>
    </row>
    <row r="1697" spans="16:17" x14ac:dyDescent="0.15">
      <c r="P1697">
        <v>1696</v>
      </c>
      <c r="Q1697" t="str">
        <f>IFERROR(IF(COUNTIF(個人情報!$BI$5:$BI$401,"登録番号" &amp; リスト!P1697)&gt;=1,"",IF(VLOOKUP(P1697,登録者リスト!$A$1:$D$43729,4,FALSE)=基本情報!$D$6,P1697,"")),"")</f>
        <v/>
      </c>
    </row>
    <row r="1698" spans="16:17" x14ac:dyDescent="0.15">
      <c r="P1698">
        <v>1697</v>
      </c>
      <c r="Q1698" t="str">
        <f>IFERROR(IF(COUNTIF(個人情報!$BI$5:$BI$401,"登録番号" &amp; リスト!P1698)&gt;=1,"",IF(VLOOKUP(P1698,登録者リスト!$A$1:$D$43729,4,FALSE)=基本情報!$D$6,P1698,"")),"")</f>
        <v/>
      </c>
    </row>
    <row r="1699" spans="16:17" x14ac:dyDescent="0.15">
      <c r="P1699">
        <v>1698</v>
      </c>
      <c r="Q1699" t="str">
        <f>IFERROR(IF(COUNTIF(個人情報!$BI$5:$BI$401,"登録番号" &amp; リスト!P1699)&gt;=1,"",IF(VLOOKUP(P1699,登録者リスト!$A$1:$D$43729,4,FALSE)=基本情報!$D$6,P1699,"")),"")</f>
        <v/>
      </c>
    </row>
    <row r="1700" spans="16:17" x14ac:dyDescent="0.15">
      <c r="P1700">
        <v>1699</v>
      </c>
      <c r="Q1700" t="str">
        <f>IFERROR(IF(COUNTIF(個人情報!$BI$5:$BI$401,"登録番号" &amp; リスト!P1700)&gt;=1,"",IF(VLOOKUP(P1700,登録者リスト!$A$1:$D$43729,4,FALSE)=基本情報!$D$6,P1700,"")),"")</f>
        <v/>
      </c>
    </row>
    <row r="1701" spans="16:17" x14ac:dyDescent="0.15">
      <c r="P1701">
        <v>1700</v>
      </c>
      <c r="Q1701" t="str">
        <f>IFERROR(IF(COUNTIF(個人情報!$BI$5:$BI$401,"登録番号" &amp; リスト!P1701)&gt;=1,"",IF(VLOOKUP(P1701,登録者リスト!$A$1:$D$43729,4,FALSE)=基本情報!$D$6,P1701,"")),"")</f>
        <v/>
      </c>
    </row>
    <row r="1702" spans="16:17" x14ac:dyDescent="0.15">
      <c r="P1702">
        <v>1701</v>
      </c>
      <c r="Q1702" t="str">
        <f>IFERROR(IF(COUNTIF(個人情報!$BI$5:$BI$401,"登録番号" &amp; リスト!P1702)&gt;=1,"",IF(VLOOKUP(P1702,登録者リスト!$A$1:$D$43729,4,FALSE)=基本情報!$D$6,P1702,"")),"")</f>
        <v/>
      </c>
    </row>
    <row r="1703" spans="16:17" x14ac:dyDescent="0.15">
      <c r="P1703">
        <v>1702</v>
      </c>
      <c r="Q1703" t="str">
        <f>IFERROR(IF(COUNTIF(個人情報!$BI$5:$BI$401,"登録番号" &amp; リスト!P1703)&gt;=1,"",IF(VLOOKUP(P1703,登録者リスト!$A$1:$D$43729,4,FALSE)=基本情報!$D$6,P1703,"")),"")</f>
        <v/>
      </c>
    </row>
    <row r="1704" spans="16:17" x14ac:dyDescent="0.15">
      <c r="P1704">
        <v>1703</v>
      </c>
      <c r="Q1704" t="str">
        <f>IFERROR(IF(COUNTIF(個人情報!$BI$5:$BI$401,"登録番号" &amp; リスト!P1704)&gt;=1,"",IF(VLOOKUP(P1704,登録者リスト!$A$1:$D$43729,4,FALSE)=基本情報!$D$6,P1704,"")),"")</f>
        <v/>
      </c>
    </row>
    <row r="1705" spans="16:17" x14ac:dyDescent="0.15">
      <c r="P1705">
        <v>1704</v>
      </c>
      <c r="Q1705" t="str">
        <f>IFERROR(IF(COUNTIF(個人情報!$BI$5:$BI$401,"登録番号" &amp; リスト!P1705)&gt;=1,"",IF(VLOOKUP(P1705,登録者リスト!$A$1:$D$43729,4,FALSE)=基本情報!$D$6,P1705,"")),"")</f>
        <v/>
      </c>
    </row>
    <row r="1706" spans="16:17" x14ac:dyDescent="0.15">
      <c r="P1706">
        <v>1705</v>
      </c>
      <c r="Q1706" t="str">
        <f>IFERROR(IF(COUNTIF(個人情報!$BI$5:$BI$401,"登録番号" &amp; リスト!P1706)&gt;=1,"",IF(VLOOKUP(P1706,登録者リスト!$A$1:$D$43729,4,FALSE)=基本情報!$D$6,P1706,"")),"")</f>
        <v/>
      </c>
    </row>
    <row r="1707" spans="16:17" x14ac:dyDescent="0.15">
      <c r="P1707">
        <v>1706</v>
      </c>
      <c r="Q1707" t="str">
        <f>IFERROR(IF(COUNTIF(個人情報!$BI$5:$BI$401,"登録番号" &amp; リスト!P1707)&gt;=1,"",IF(VLOOKUP(P1707,登録者リスト!$A$1:$D$43729,4,FALSE)=基本情報!$D$6,P1707,"")),"")</f>
        <v/>
      </c>
    </row>
    <row r="1708" spans="16:17" x14ac:dyDescent="0.15">
      <c r="P1708">
        <v>1707</v>
      </c>
      <c r="Q1708" t="str">
        <f>IFERROR(IF(COUNTIF(個人情報!$BI$5:$BI$401,"登録番号" &amp; リスト!P1708)&gt;=1,"",IF(VLOOKUP(P1708,登録者リスト!$A$1:$D$43729,4,FALSE)=基本情報!$D$6,P1708,"")),"")</f>
        <v/>
      </c>
    </row>
    <row r="1709" spans="16:17" x14ac:dyDescent="0.15">
      <c r="P1709">
        <v>1708</v>
      </c>
      <c r="Q1709" t="str">
        <f>IFERROR(IF(COUNTIF(個人情報!$BI$5:$BI$401,"登録番号" &amp; リスト!P1709)&gt;=1,"",IF(VLOOKUP(P1709,登録者リスト!$A$1:$D$43729,4,FALSE)=基本情報!$D$6,P1709,"")),"")</f>
        <v/>
      </c>
    </row>
    <row r="1710" spans="16:17" x14ac:dyDescent="0.15">
      <c r="P1710">
        <v>1709</v>
      </c>
      <c r="Q1710" t="str">
        <f>IFERROR(IF(COUNTIF(個人情報!$BI$5:$BI$401,"登録番号" &amp; リスト!P1710)&gt;=1,"",IF(VLOOKUP(P1710,登録者リスト!$A$1:$D$43729,4,FALSE)=基本情報!$D$6,P1710,"")),"")</f>
        <v/>
      </c>
    </row>
    <row r="1711" spans="16:17" x14ac:dyDescent="0.15">
      <c r="P1711">
        <v>1710</v>
      </c>
      <c r="Q1711" t="str">
        <f>IFERROR(IF(COUNTIF(個人情報!$BI$5:$BI$401,"登録番号" &amp; リスト!P1711)&gt;=1,"",IF(VLOOKUP(P1711,登録者リスト!$A$1:$D$43729,4,FALSE)=基本情報!$D$6,P1711,"")),"")</f>
        <v/>
      </c>
    </row>
    <row r="1712" spans="16:17" x14ac:dyDescent="0.15">
      <c r="P1712">
        <v>1711</v>
      </c>
      <c r="Q1712" t="str">
        <f>IFERROR(IF(COUNTIF(個人情報!$BI$5:$BI$401,"登録番号" &amp; リスト!P1712)&gt;=1,"",IF(VLOOKUP(P1712,登録者リスト!$A$1:$D$43729,4,FALSE)=基本情報!$D$6,P1712,"")),"")</f>
        <v/>
      </c>
    </row>
    <row r="1713" spans="16:17" x14ac:dyDescent="0.15">
      <c r="P1713">
        <v>1712</v>
      </c>
      <c r="Q1713" t="str">
        <f>IFERROR(IF(COUNTIF(個人情報!$BI$5:$BI$401,"登録番号" &amp; リスト!P1713)&gt;=1,"",IF(VLOOKUP(P1713,登録者リスト!$A$1:$D$43729,4,FALSE)=基本情報!$D$6,P1713,"")),"")</f>
        <v/>
      </c>
    </row>
    <row r="1714" spans="16:17" x14ac:dyDescent="0.15">
      <c r="P1714">
        <v>1713</v>
      </c>
      <c r="Q1714" t="str">
        <f>IFERROR(IF(COUNTIF(個人情報!$BI$5:$BI$401,"登録番号" &amp; リスト!P1714)&gt;=1,"",IF(VLOOKUP(P1714,登録者リスト!$A$1:$D$43729,4,FALSE)=基本情報!$D$6,P1714,"")),"")</f>
        <v/>
      </c>
    </row>
    <row r="1715" spans="16:17" x14ac:dyDescent="0.15">
      <c r="P1715">
        <v>1714</v>
      </c>
      <c r="Q1715" t="str">
        <f>IFERROR(IF(COUNTIF(個人情報!$BI$5:$BI$401,"登録番号" &amp; リスト!P1715)&gt;=1,"",IF(VLOOKUP(P1715,登録者リスト!$A$1:$D$43729,4,FALSE)=基本情報!$D$6,P1715,"")),"")</f>
        <v/>
      </c>
    </row>
    <row r="1716" spans="16:17" x14ac:dyDescent="0.15">
      <c r="P1716">
        <v>1715</v>
      </c>
      <c r="Q1716" t="str">
        <f>IFERROR(IF(COUNTIF(個人情報!$BI$5:$BI$401,"登録番号" &amp; リスト!P1716)&gt;=1,"",IF(VLOOKUP(P1716,登録者リスト!$A$1:$D$43729,4,FALSE)=基本情報!$D$6,P1716,"")),"")</f>
        <v/>
      </c>
    </row>
    <row r="1717" spans="16:17" x14ac:dyDescent="0.15">
      <c r="P1717">
        <v>1716</v>
      </c>
      <c r="Q1717" t="str">
        <f>IFERROR(IF(COUNTIF(個人情報!$BI$5:$BI$401,"登録番号" &amp; リスト!P1717)&gt;=1,"",IF(VLOOKUP(P1717,登録者リスト!$A$1:$D$43729,4,FALSE)=基本情報!$D$6,P1717,"")),"")</f>
        <v/>
      </c>
    </row>
    <row r="1718" spans="16:17" x14ac:dyDescent="0.15">
      <c r="P1718">
        <v>1717</v>
      </c>
      <c r="Q1718" t="str">
        <f>IFERROR(IF(COUNTIF(個人情報!$BI$5:$BI$401,"登録番号" &amp; リスト!P1718)&gt;=1,"",IF(VLOOKUP(P1718,登録者リスト!$A$1:$D$43729,4,FALSE)=基本情報!$D$6,P1718,"")),"")</f>
        <v/>
      </c>
    </row>
    <row r="1719" spans="16:17" x14ac:dyDescent="0.15">
      <c r="P1719">
        <v>1718</v>
      </c>
      <c r="Q1719" t="str">
        <f>IFERROR(IF(COUNTIF(個人情報!$BI$5:$BI$401,"登録番号" &amp; リスト!P1719)&gt;=1,"",IF(VLOOKUP(P1719,登録者リスト!$A$1:$D$43729,4,FALSE)=基本情報!$D$6,P1719,"")),"")</f>
        <v/>
      </c>
    </row>
    <row r="1720" spans="16:17" x14ac:dyDescent="0.15">
      <c r="P1720">
        <v>1719</v>
      </c>
      <c r="Q1720" t="str">
        <f>IFERROR(IF(COUNTIF(個人情報!$BI$5:$BI$401,"登録番号" &amp; リスト!P1720)&gt;=1,"",IF(VLOOKUP(P1720,登録者リスト!$A$1:$D$43729,4,FALSE)=基本情報!$D$6,P1720,"")),"")</f>
        <v/>
      </c>
    </row>
    <row r="1721" spans="16:17" x14ac:dyDescent="0.15">
      <c r="P1721">
        <v>1720</v>
      </c>
      <c r="Q1721" t="str">
        <f>IFERROR(IF(COUNTIF(個人情報!$BI$5:$BI$401,"登録番号" &amp; リスト!P1721)&gt;=1,"",IF(VLOOKUP(P1721,登録者リスト!$A$1:$D$43729,4,FALSE)=基本情報!$D$6,P1721,"")),"")</f>
        <v/>
      </c>
    </row>
    <row r="1722" spans="16:17" x14ac:dyDescent="0.15">
      <c r="P1722">
        <v>1721</v>
      </c>
      <c r="Q1722" t="str">
        <f>IFERROR(IF(COUNTIF(個人情報!$BI$5:$BI$401,"登録番号" &amp; リスト!P1722)&gt;=1,"",IF(VLOOKUP(P1722,登録者リスト!$A$1:$D$43729,4,FALSE)=基本情報!$D$6,P1722,"")),"")</f>
        <v/>
      </c>
    </row>
    <row r="1723" spans="16:17" x14ac:dyDescent="0.15">
      <c r="P1723">
        <v>1722</v>
      </c>
      <c r="Q1723" t="str">
        <f>IFERROR(IF(COUNTIF(個人情報!$BI$5:$BI$401,"登録番号" &amp; リスト!P1723)&gt;=1,"",IF(VLOOKUP(P1723,登録者リスト!$A$1:$D$43729,4,FALSE)=基本情報!$D$6,P1723,"")),"")</f>
        <v/>
      </c>
    </row>
    <row r="1724" spans="16:17" x14ac:dyDescent="0.15">
      <c r="P1724">
        <v>1723</v>
      </c>
      <c r="Q1724" t="str">
        <f>IFERROR(IF(COUNTIF(個人情報!$BI$5:$BI$401,"登録番号" &amp; リスト!P1724)&gt;=1,"",IF(VLOOKUP(P1724,登録者リスト!$A$1:$D$43729,4,FALSE)=基本情報!$D$6,P1724,"")),"")</f>
        <v/>
      </c>
    </row>
    <row r="1725" spans="16:17" x14ac:dyDescent="0.15">
      <c r="P1725">
        <v>1724</v>
      </c>
      <c r="Q1725" t="str">
        <f>IFERROR(IF(COUNTIF(個人情報!$BI$5:$BI$401,"登録番号" &amp; リスト!P1725)&gt;=1,"",IF(VLOOKUP(P1725,登録者リスト!$A$1:$D$43729,4,FALSE)=基本情報!$D$6,P1725,"")),"")</f>
        <v/>
      </c>
    </row>
    <row r="1726" spans="16:17" x14ac:dyDescent="0.15">
      <c r="P1726">
        <v>1725</v>
      </c>
      <c r="Q1726" t="str">
        <f>IFERROR(IF(COUNTIF(個人情報!$BI$5:$BI$401,"登録番号" &amp; リスト!P1726)&gt;=1,"",IF(VLOOKUP(P1726,登録者リスト!$A$1:$D$43729,4,FALSE)=基本情報!$D$6,P1726,"")),"")</f>
        <v/>
      </c>
    </row>
    <row r="1727" spans="16:17" x14ac:dyDescent="0.15">
      <c r="P1727">
        <v>1726</v>
      </c>
      <c r="Q1727" t="str">
        <f>IFERROR(IF(COUNTIF(個人情報!$BI$5:$BI$401,"登録番号" &amp; リスト!P1727)&gt;=1,"",IF(VLOOKUP(P1727,登録者リスト!$A$1:$D$43729,4,FALSE)=基本情報!$D$6,P1727,"")),"")</f>
        <v/>
      </c>
    </row>
    <row r="1728" spans="16:17" x14ac:dyDescent="0.15">
      <c r="P1728">
        <v>1727</v>
      </c>
      <c r="Q1728" t="str">
        <f>IFERROR(IF(COUNTIF(個人情報!$BI$5:$BI$401,"登録番号" &amp; リスト!P1728)&gt;=1,"",IF(VLOOKUP(P1728,登録者リスト!$A$1:$D$43729,4,FALSE)=基本情報!$D$6,P1728,"")),"")</f>
        <v/>
      </c>
    </row>
    <row r="1729" spans="16:17" x14ac:dyDescent="0.15">
      <c r="P1729">
        <v>1728</v>
      </c>
      <c r="Q1729" t="str">
        <f>IFERROR(IF(COUNTIF(個人情報!$BI$5:$BI$401,"登録番号" &amp; リスト!P1729)&gt;=1,"",IF(VLOOKUP(P1729,登録者リスト!$A$1:$D$43729,4,FALSE)=基本情報!$D$6,P1729,"")),"")</f>
        <v/>
      </c>
    </row>
    <row r="1730" spans="16:17" x14ac:dyDescent="0.15">
      <c r="P1730">
        <v>1729</v>
      </c>
      <c r="Q1730" t="str">
        <f>IFERROR(IF(COUNTIF(個人情報!$BI$5:$BI$401,"登録番号" &amp; リスト!P1730)&gt;=1,"",IF(VLOOKUP(P1730,登録者リスト!$A$1:$D$43729,4,FALSE)=基本情報!$D$6,P1730,"")),"")</f>
        <v/>
      </c>
    </row>
    <row r="1731" spans="16:17" x14ac:dyDescent="0.15">
      <c r="P1731">
        <v>1730</v>
      </c>
      <c r="Q1731" t="str">
        <f>IFERROR(IF(COUNTIF(個人情報!$BI$5:$BI$401,"登録番号" &amp; リスト!P1731)&gt;=1,"",IF(VLOOKUP(P1731,登録者リスト!$A$1:$D$43729,4,FALSE)=基本情報!$D$6,P1731,"")),"")</f>
        <v/>
      </c>
    </row>
    <row r="1732" spans="16:17" x14ac:dyDescent="0.15">
      <c r="P1732">
        <v>1731</v>
      </c>
      <c r="Q1732" t="str">
        <f>IFERROR(IF(COUNTIF(個人情報!$BI$5:$BI$401,"登録番号" &amp; リスト!P1732)&gt;=1,"",IF(VLOOKUP(P1732,登録者リスト!$A$1:$D$43729,4,FALSE)=基本情報!$D$6,P1732,"")),"")</f>
        <v/>
      </c>
    </row>
    <row r="1733" spans="16:17" x14ac:dyDescent="0.15">
      <c r="P1733">
        <v>1732</v>
      </c>
      <c r="Q1733" t="str">
        <f>IFERROR(IF(COUNTIF(個人情報!$BI$5:$BI$401,"登録番号" &amp; リスト!P1733)&gt;=1,"",IF(VLOOKUP(P1733,登録者リスト!$A$1:$D$43729,4,FALSE)=基本情報!$D$6,P1733,"")),"")</f>
        <v/>
      </c>
    </row>
    <row r="1734" spans="16:17" x14ac:dyDescent="0.15">
      <c r="P1734">
        <v>1733</v>
      </c>
      <c r="Q1734" t="str">
        <f>IFERROR(IF(COUNTIF(個人情報!$BI$5:$BI$401,"登録番号" &amp; リスト!P1734)&gt;=1,"",IF(VLOOKUP(P1734,登録者リスト!$A$1:$D$43729,4,FALSE)=基本情報!$D$6,P1734,"")),"")</f>
        <v/>
      </c>
    </row>
    <row r="1735" spans="16:17" x14ac:dyDescent="0.15">
      <c r="P1735">
        <v>1734</v>
      </c>
      <c r="Q1735" t="str">
        <f>IFERROR(IF(COUNTIF(個人情報!$BI$5:$BI$401,"登録番号" &amp; リスト!P1735)&gt;=1,"",IF(VLOOKUP(P1735,登録者リスト!$A$1:$D$43729,4,FALSE)=基本情報!$D$6,P1735,"")),"")</f>
        <v/>
      </c>
    </row>
    <row r="1736" spans="16:17" x14ac:dyDescent="0.15">
      <c r="P1736">
        <v>1735</v>
      </c>
      <c r="Q1736" t="str">
        <f>IFERROR(IF(COUNTIF(個人情報!$BI$5:$BI$401,"登録番号" &amp; リスト!P1736)&gt;=1,"",IF(VLOOKUP(P1736,登録者リスト!$A$1:$D$43729,4,FALSE)=基本情報!$D$6,P1736,"")),"")</f>
        <v/>
      </c>
    </row>
    <row r="1737" spans="16:17" x14ac:dyDescent="0.15">
      <c r="P1737">
        <v>1736</v>
      </c>
      <c r="Q1737" t="str">
        <f>IFERROR(IF(COUNTIF(個人情報!$BI$5:$BI$401,"登録番号" &amp; リスト!P1737)&gt;=1,"",IF(VLOOKUP(P1737,登録者リスト!$A$1:$D$43729,4,FALSE)=基本情報!$D$6,P1737,"")),"")</f>
        <v/>
      </c>
    </row>
    <row r="1738" spans="16:17" x14ac:dyDescent="0.15">
      <c r="P1738">
        <v>1737</v>
      </c>
      <c r="Q1738" t="str">
        <f>IFERROR(IF(COUNTIF(個人情報!$BI$5:$BI$401,"登録番号" &amp; リスト!P1738)&gt;=1,"",IF(VLOOKUP(P1738,登録者リスト!$A$1:$D$43729,4,FALSE)=基本情報!$D$6,P1738,"")),"")</f>
        <v/>
      </c>
    </row>
    <row r="1739" spans="16:17" x14ac:dyDescent="0.15">
      <c r="P1739">
        <v>1738</v>
      </c>
      <c r="Q1739" t="str">
        <f>IFERROR(IF(COUNTIF(個人情報!$BI$5:$BI$401,"登録番号" &amp; リスト!P1739)&gt;=1,"",IF(VLOOKUP(P1739,登録者リスト!$A$1:$D$43729,4,FALSE)=基本情報!$D$6,P1739,"")),"")</f>
        <v/>
      </c>
    </row>
    <row r="1740" spans="16:17" x14ac:dyDescent="0.15">
      <c r="P1740">
        <v>1739</v>
      </c>
      <c r="Q1740" t="str">
        <f>IFERROR(IF(COUNTIF(個人情報!$BI$5:$BI$401,"登録番号" &amp; リスト!P1740)&gt;=1,"",IF(VLOOKUP(P1740,登録者リスト!$A$1:$D$43729,4,FALSE)=基本情報!$D$6,P1740,"")),"")</f>
        <v/>
      </c>
    </row>
    <row r="1741" spans="16:17" x14ac:dyDescent="0.15">
      <c r="P1741">
        <v>1740</v>
      </c>
      <c r="Q1741" t="str">
        <f>IFERROR(IF(COUNTIF(個人情報!$BI$5:$BI$401,"登録番号" &amp; リスト!P1741)&gt;=1,"",IF(VLOOKUP(P1741,登録者リスト!$A$1:$D$43729,4,FALSE)=基本情報!$D$6,P1741,"")),"")</f>
        <v/>
      </c>
    </row>
    <row r="1742" spans="16:17" x14ac:dyDescent="0.15">
      <c r="P1742">
        <v>1741</v>
      </c>
      <c r="Q1742" t="str">
        <f>IFERROR(IF(COUNTIF(個人情報!$BI$5:$BI$401,"登録番号" &amp; リスト!P1742)&gt;=1,"",IF(VLOOKUP(P1742,登録者リスト!$A$1:$D$43729,4,FALSE)=基本情報!$D$6,P1742,"")),"")</f>
        <v/>
      </c>
    </row>
    <row r="1743" spans="16:17" x14ac:dyDescent="0.15">
      <c r="P1743">
        <v>1742</v>
      </c>
      <c r="Q1743" t="str">
        <f>IFERROR(IF(COUNTIF(個人情報!$BI$5:$BI$401,"登録番号" &amp; リスト!P1743)&gt;=1,"",IF(VLOOKUP(P1743,登録者リスト!$A$1:$D$43729,4,FALSE)=基本情報!$D$6,P1743,"")),"")</f>
        <v/>
      </c>
    </row>
    <row r="1744" spans="16:17" x14ac:dyDescent="0.15">
      <c r="P1744">
        <v>1743</v>
      </c>
      <c r="Q1744" t="str">
        <f>IFERROR(IF(COUNTIF(個人情報!$BI$5:$BI$401,"登録番号" &amp; リスト!P1744)&gt;=1,"",IF(VLOOKUP(P1744,登録者リスト!$A$1:$D$43729,4,FALSE)=基本情報!$D$6,P1744,"")),"")</f>
        <v/>
      </c>
    </row>
    <row r="1745" spans="16:17" x14ac:dyDescent="0.15">
      <c r="P1745">
        <v>1744</v>
      </c>
      <c r="Q1745" t="str">
        <f>IFERROR(IF(COUNTIF(個人情報!$BI$5:$BI$401,"登録番号" &amp; リスト!P1745)&gt;=1,"",IF(VLOOKUP(P1745,登録者リスト!$A$1:$D$43729,4,FALSE)=基本情報!$D$6,P1745,"")),"")</f>
        <v/>
      </c>
    </row>
    <row r="1746" spans="16:17" x14ac:dyDescent="0.15">
      <c r="P1746">
        <v>1745</v>
      </c>
      <c r="Q1746" t="str">
        <f>IFERROR(IF(COUNTIF(個人情報!$BI$5:$BI$401,"登録番号" &amp; リスト!P1746)&gt;=1,"",IF(VLOOKUP(P1746,登録者リスト!$A$1:$D$43729,4,FALSE)=基本情報!$D$6,P1746,"")),"")</f>
        <v/>
      </c>
    </row>
    <row r="1747" spans="16:17" x14ac:dyDescent="0.15">
      <c r="P1747">
        <v>1746</v>
      </c>
      <c r="Q1747" t="str">
        <f>IFERROR(IF(COUNTIF(個人情報!$BI$5:$BI$401,"登録番号" &amp; リスト!P1747)&gt;=1,"",IF(VLOOKUP(P1747,登録者リスト!$A$1:$D$43729,4,FALSE)=基本情報!$D$6,P1747,"")),"")</f>
        <v/>
      </c>
    </row>
    <row r="1748" spans="16:17" x14ac:dyDescent="0.15">
      <c r="P1748">
        <v>1747</v>
      </c>
      <c r="Q1748" t="str">
        <f>IFERROR(IF(COUNTIF(個人情報!$BI$5:$BI$401,"登録番号" &amp; リスト!P1748)&gt;=1,"",IF(VLOOKUP(P1748,登録者リスト!$A$1:$D$43729,4,FALSE)=基本情報!$D$6,P1748,"")),"")</f>
        <v/>
      </c>
    </row>
    <row r="1749" spans="16:17" x14ac:dyDescent="0.15">
      <c r="P1749">
        <v>1748</v>
      </c>
      <c r="Q1749" t="str">
        <f>IFERROR(IF(COUNTIF(個人情報!$BI$5:$BI$401,"登録番号" &amp; リスト!P1749)&gt;=1,"",IF(VLOOKUP(P1749,登録者リスト!$A$1:$D$43729,4,FALSE)=基本情報!$D$6,P1749,"")),"")</f>
        <v/>
      </c>
    </row>
    <row r="1750" spans="16:17" x14ac:dyDescent="0.15">
      <c r="P1750">
        <v>1749</v>
      </c>
      <c r="Q1750" t="str">
        <f>IFERROR(IF(COUNTIF(個人情報!$BI$5:$BI$401,"登録番号" &amp; リスト!P1750)&gt;=1,"",IF(VLOOKUP(P1750,登録者リスト!$A$1:$D$43729,4,FALSE)=基本情報!$D$6,P1750,"")),"")</f>
        <v/>
      </c>
    </row>
    <row r="1751" spans="16:17" x14ac:dyDescent="0.15">
      <c r="P1751">
        <v>1750</v>
      </c>
      <c r="Q1751" t="str">
        <f>IFERROR(IF(COUNTIF(個人情報!$BI$5:$BI$401,"登録番号" &amp; リスト!P1751)&gt;=1,"",IF(VLOOKUP(P1751,登録者リスト!$A$1:$D$43729,4,FALSE)=基本情報!$D$6,P1751,"")),"")</f>
        <v/>
      </c>
    </row>
    <row r="1752" spans="16:17" x14ac:dyDescent="0.15">
      <c r="P1752">
        <v>1751</v>
      </c>
      <c r="Q1752" t="str">
        <f>IFERROR(IF(COUNTIF(個人情報!$BI$5:$BI$401,"登録番号" &amp; リスト!P1752)&gt;=1,"",IF(VLOOKUP(P1752,登録者リスト!$A$1:$D$43729,4,FALSE)=基本情報!$D$6,P1752,"")),"")</f>
        <v/>
      </c>
    </row>
    <row r="1753" spans="16:17" x14ac:dyDescent="0.15">
      <c r="P1753">
        <v>1752</v>
      </c>
      <c r="Q1753" t="str">
        <f>IFERROR(IF(COUNTIF(個人情報!$BI$5:$BI$401,"登録番号" &amp; リスト!P1753)&gt;=1,"",IF(VLOOKUP(P1753,登録者リスト!$A$1:$D$43729,4,FALSE)=基本情報!$D$6,P1753,"")),"")</f>
        <v/>
      </c>
    </row>
    <row r="1754" spans="16:17" x14ac:dyDescent="0.15">
      <c r="P1754">
        <v>1753</v>
      </c>
      <c r="Q1754" t="str">
        <f>IFERROR(IF(COUNTIF(個人情報!$BI$5:$BI$401,"登録番号" &amp; リスト!P1754)&gt;=1,"",IF(VLOOKUP(P1754,登録者リスト!$A$1:$D$43729,4,FALSE)=基本情報!$D$6,P1754,"")),"")</f>
        <v/>
      </c>
    </row>
    <row r="1755" spans="16:17" x14ac:dyDescent="0.15">
      <c r="P1755">
        <v>1754</v>
      </c>
      <c r="Q1755" t="str">
        <f>IFERROR(IF(COUNTIF(個人情報!$BI$5:$BI$401,"登録番号" &amp; リスト!P1755)&gt;=1,"",IF(VLOOKUP(P1755,登録者リスト!$A$1:$D$43729,4,FALSE)=基本情報!$D$6,P1755,"")),"")</f>
        <v/>
      </c>
    </row>
    <row r="1756" spans="16:17" x14ac:dyDescent="0.15">
      <c r="P1756">
        <v>1755</v>
      </c>
      <c r="Q1756" t="str">
        <f>IFERROR(IF(COUNTIF(個人情報!$BI$5:$BI$401,"登録番号" &amp; リスト!P1756)&gt;=1,"",IF(VLOOKUP(P1756,登録者リスト!$A$1:$D$43729,4,FALSE)=基本情報!$D$6,P1756,"")),"")</f>
        <v/>
      </c>
    </row>
    <row r="1757" spans="16:17" x14ac:dyDescent="0.15">
      <c r="P1757">
        <v>1756</v>
      </c>
      <c r="Q1757" t="str">
        <f>IFERROR(IF(COUNTIF(個人情報!$BI$5:$BI$401,"登録番号" &amp; リスト!P1757)&gt;=1,"",IF(VLOOKUP(P1757,登録者リスト!$A$1:$D$43729,4,FALSE)=基本情報!$D$6,P1757,"")),"")</f>
        <v/>
      </c>
    </row>
    <row r="1758" spans="16:17" x14ac:dyDescent="0.15">
      <c r="P1758">
        <v>1757</v>
      </c>
      <c r="Q1758" t="str">
        <f>IFERROR(IF(COUNTIF(個人情報!$BI$5:$BI$401,"登録番号" &amp; リスト!P1758)&gt;=1,"",IF(VLOOKUP(P1758,登録者リスト!$A$1:$D$43729,4,FALSE)=基本情報!$D$6,P1758,"")),"")</f>
        <v/>
      </c>
    </row>
    <row r="1759" spans="16:17" x14ac:dyDescent="0.15">
      <c r="P1759">
        <v>1758</v>
      </c>
      <c r="Q1759" t="str">
        <f>IFERROR(IF(COUNTIF(個人情報!$BI$5:$BI$401,"登録番号" &amp; リスト!P1759)&gt;=1,"",IF(VLOOKUP(P1759,登録者リスト!$A$1:$D$43729,4,FALSE)=基本情報!$D$6,P1759,"")),"")</f>
        <v/>
      </c>
    </row>
    <row r="1760" spans="16:17" x14ac:dyDescent="0.15">
      <c r="P1760">
        <v>1759</v>
      </c>
      <c r="Q1760" t="str">
        <f>IFERROR(IF(COUNTIF(個人情報!$BI$5:$BI$401,"登録番号" &amp; リスト!P1760)&gt;=1,"",IF(VLOOKUP(P1760,登録者リスト!$A$1:$D$43729,4,FALSE)=基本情報!$D$6,P1760,"")),"")</f>
        <v/>
      </c>
    </row>
    <row r="1761" spans="16:17" x14ac:dyDescent="0.15">
      <c r="P1761">
        <v>1760</v>
      </c>
      <c r="Q1761" t="str">
        <f>IFERROR(IF(COUNTIF(個人情報!$BI$5:$BI$401,"登録番号" &amp; リスト!P1761)&gt;=1,"",IF(VLOOKUP(P1761,登録者リスト!$A$1:$D$43729,4,FALSE)=基本情報!$D$6,P1761,"")),"")</f>
        <v/>
      </c>
    </row>
    <row r="1762" spans="16:17" x14ac:dyDescent="0.15">
      <c r="P1762">
        <v>1761</v>
      </c>
      <c r="Q1762" t="str">
        <f>IFERROR(IF(COUNTIF(個人情報!$BI$5:$BI$401,"登録番号" &amp; リスト!P1762)&gt;=1,"",IF(VLOOKUP(P1762,登録者リスト!$A$1:$D$43729,4,FALSE)=基本情報!$D$6,P1762,"")),"")</f>
        <v/>
      </c>
    </row>
    <row r="1763" spans="16:17" x14ac:dyDescent="0.15">
      <c r="P1763">
        <v>1762</v>
      </c>
      <c r="Q1763" t="str">
        <f>IFERROR(IF(COUNTIF(個人情報!$BI$5:$BI$401,"登録番号" &amp; リスト!P1763)&gt;=1,"",IF(VLOOKUP(P1763,登録者リスト!$A$1:$D$43729,4,FALSE)=基本情報!$D$6,P1763,"")),"")</f>
        <v/>
      </c>
    </row>
    <row r="1764" spans="16:17" x14ac:dyDescent="0.15">
      <c r="P1764">
        <v>1763</v>
      </c>
      <c r="Q1764" t="str">
        <f>IFERROR(IF(COUNTIF(個人情報!$BI$5:$BI$401,"登録番号" &amp; リスト!P1764)&gt;=1,"",IF(VLOOKUP(P1764,登録者リスト!$A$1:$D$43729,4,FALSE)=基本情報!$D$6,P1764,"")),"")</f>
        <v/>
      </c>
    </row>
    <row r="1765" spans="16:17" x14ac:dyDescent="0.15">
      <c r="P1765">
        <v>1764</v>
      </c>
      <c r="Q1765" t="str">
        <f>IFERROR(IF(COUNTIF(個人情報!$BI$5:$BI$401,"登録番号" &amp; リスト!P1765)&gt;=1,"",IF(VLOOKUP(P1765,登録者リスト!$A$1:$D$43729,4,FALSE)=基本情報!$D$6,P1765,"")),"")</f>
        <v/>
      </c>
    </row>
    <row r="1766" spans="16:17" x14ac:dyDescent="0.15">
      <c r="P1766">
        <v>1765</v>
      </c>
      <c r="Q1766" t="str">
        <f>IFERROR(IF(COUNTIF(個人情報!$BI$5:$BI$401,"登録番号" &amp; リスト!P1766)&gt;=1,"",IF(VLOOKUP(P1766,登録者リスト!$A$1:$D$43729,4,FALSE)=基本情報!$D$6,P1766,"")),"")</f>
        <v/>
      </c>
    </row>
    <row r="1767" spans="16:17" x14ac:dyDescent="0.15">
      <c r="P1767">
        <v>1766</v>
      </c>
      <c r="Q1767" t="str">
        <f>IFERROR(IF(COUNTIF(個人情報!$BI$5:$BI$401,"登録番号" &amp; リスト!P1767)&gt;=1,"",IF(VLOOKUP(P1767,登録者リスト!$A$1:$D$43729,4,FALSE)=基本情報!$D$6,P1767,"")),"")</f>
        <v/>
      </c>
    </row>
    <row r="1768" spans="16:17" x14ac:dyDescent="0.15">
      <c r="P1768">
        <v>1767</v>
      </c>
      <c r="Q1768" t="str">
        <f>IFERROR(IF(COUNTIF(個人情報!$BI$5:$BI$401,"登録番号" &amp; リスト!P1768)&gt;=1,"",IF(VLOOKUP(P1768,登録者リスト!$A$1:$D$43729,4,FALSE)=基本情報!$D$6,P1768,"")),"")</f>
        <v/>
      </c>
    </row>
    <row r="1769" spans="16:17" x14ac:dyDescent="0.15">
      <c r="P1769">
        <v>1768</v>
      </c>
      <c r="Q1769" t="str">
        <f>IFERROR(IF(COUNTIF(個人情報!$BI$5:$BI$401,"登録番号" &amp; リスト!P1769)&gt;=1,"",IF(VLOOKUP(P1769,登録者リスト!$A$1:$D$43729,4,FALSE)=基本情報!$D$6,P1769,"")),"")</f>
        <v/>
      </c>
    </row>
    <row r="1770" spans="16:17" x14ac:dyDescent="0.15">
      <c r="P1770">
        <v>1769</v>
      </c>
      <c r="Q1770" t="str">
        <f>IFERROR(IF(COUNTIF(個人情報!$BI$5:$BI$401,"登録番号" &amp; リスト!P1770)&gt;=1,"",IF(VLOOKUP(P1770,登録者リスト!$A$1:$D$43729,4,FALSE)=基本情報!$D$6,P1770,"")),"")</f>
        <v/>
      </c>
    </row>
    <row r="1771" spans="16:17" x14ac:dyDescent="0.15">
      <c r="P1771">
        <v>1770</v>
      </c>
      <c r="Q1771" t="str">
        <f>IFERROR(IF(COUNTIF(個人情報!$BI$5:$BI$401,"登録番号" &amp; リスト!P1771)&gt;=1,"",IF(VLOOKUP(P1771,登録者リスト!$A$1:$D$43729,4,FALSE)=基本情報!$D$6,P1771,"")),"")</f>
        <v/>
      </c>
    </row>
    <row r="1772" spans="16:17" x14ac:dyDescent="0.15">
      <c r="P1772">
        <v>1771</v>
      </c>
      <c r="Q1772" t="str">
        <f>IFERROR(IF(COUNTIF(個人情報!$BI$5:$BI$401,"登録番号" &amp; リスト!P1772)&gt;=1,"",IF(VLOOKUP(P1772,登録者リスト!$A$1:$D$43729,4,FALSE)=基本情報!$D$6,P1772,"")),"")</f>
        <v/>
      </c>
    </row>
    <row r="1773" spans="16:17" x14ac:dyDescent="0.15">
      <c r="P1773">
        <v>1772</v>
      </c>
      <c r="Q1773" t="str">
        <f>IFERROR(IF(COUNTIF(個人情報!$BI$5:$BI$401,"登録番号" &amp; リスト!P1773)&gt;=1,"",IF(VLOOKUP(P1773,登録者リスト!$A$1:$D$43729,4,FALSE)=基本情報!$D$6,P1773,"")),"")</f>
        <v/>
      </c>
    </row>
    <row r="1774" spans="16:17" x14ac:dyDescent="0.15">
      <c r="P1774">
        <v>1773</v>
      </c>
      <c r="Q1774" t="str">
        <f>IFERROR(IF(COUNTIF(個人情報!$BI$5:$BI$401,"登録番号" &amp; リスト!P1774)&gt;=1,"",IF(VLOOKUP(P1774,登録者リスト!$A$1:$D$43729,4,FALSE)=基本情報!$D$6,P1774,"")),"")</f>
        <v/>
      </c>
    </row>
    <row r="1775" spans="16:17" x14ac:dyDescent="0.15">
      <c r="P1775">
        <v>1774</v>
      </c>
      <c r="Q1775" t="str">
        <f>IFERROR(IF(COUNTIF(個人情報!$BI$5:$BI$401,"登録番号" &amp; リスト!P1775)&gt;=1,"",IF(VLOOKUP(P1775,登録者リスト!$A$1:$D$43729,4,FALSE)=基本情報!$D$6,P1775,"")),"")</f>
        <v/>
      </c>
    </row>
    <row r="1776" spans="16:17" x14ac:dyDescent="0.15">
      <c r="P1776">
        <v>1775</v>
      </c>
      <c r="Q1776" t="str">
        <f>IFERROR(IF(COUNTIF(個人情報!$BI$5:$BI$401,"登録番号" &amp; リスト!P1776)&gt;=1,"",IF(VLOOKUP(P1776,登録者リスト!$A$1:$D$43729,4,FALSE)=基本情報!$D$6,P1776,"")),"")</f>
        <v/>
      </c>
    </row>
    <row r="1777" spans="16:17" x14ac:dyDescent="0.15">
      <c r="P1777">
        <v>1776</v>
      </c>
      <c r="Q1777" t="str">
        <f>IFERROR(IF(COUNTIF(個人情報!$BI$5:$BI$401,"登録番号" &amp; リスト!P1777)&gt;=1,"",IF(VLOOKUP(P1777,登録者リスト!$A$1:$D$43729,4,FALSE)=基本情報!$D$6,P1777,"")),"")</f>
        <v/>
      </c>
    </row>
    <row r="1778" spans="16:17" x14ac:dyDescent="0.15">
      <c r="P1778">
        <v>1777</v>
      </c>
      <c r="Q1778" t="str">
        <f>IFERROR(IF(COUNTIF(個人情報!$BI$5:$BI$401,"登録番号" &amp; リスト!P1778)&gt;=1,"",IF(VLOOKUP(P1778,登録者リスト!$A$1:$D$43729,4,FALSE)=基本情報!$D$6,P1778,"")),"")</f>
        <v/>
      </c>
    </row>
    <row r="1779" spans="16:17" x14ac:dyDescent="0.15">
      <c r="P1779">
        <v>1778</v>
      </c>
      <c r="Q1779" t="str">
        <f>IFERROR(IF(COUNTIF(個人情報!$BI$5:$BI$401,"登録番号" &amp; リスト!P1779)&gt;=1,"",IF(VLOOKUP(P1779,登録者リスト!$A$1:$D$43729,4,FALSE)=基本情報!$D$6,P1779,"")),"")</f>
        <v/>
      </c>
    </row>
    <row r="1780" spans="16:17" x14ac:dyDescent="0.15">
      <c r="P1780">
        <v>1779</v>
      </c>
      <c r="Q1780" t="str">
        <f>IFERROR(IF(COUNTIF(個人情報!$BI$5:$BI$401,"登録番号" &amp; リスト!P1780)&gt;=1,"",IF(VLOOKUP(P1780,登録者リスト!$A$1:$D$43729,4,FALSE)=基本情報!$D$6,P1780,"")),"")</f>
        <v/>
      </c>
    </row>
    <row r="1781" spans="16:17" x14ac:dyDescent="0.15">
      <c r="P1781">
        <v>1780</v>
      </c>
      <c r="Q1781" t="str">
        <f>IFERROR(IF(COUNTIF(個人情報!$BI$5:$BI$401,"登録番号" &amp; リスト!P1781)&gt;=1,"",IF(VLOOKUP(P1781,登録者リスト!$A$1:$D$43729,4,FALSE)=基本情報!$D$6,P1781,"")),"")</f>
        <v/>
      </c>
    </row>
    <row r="1782" spans="16:17" x14ac:dyDescent="0.15">
      <c r="P1782">
        <v>1781</v>
      </c>
      <c r="Q1782" t="str">
        <f>IFERROR(IF(COUNTIF(個人情報!$BI$5:$BI$401,"登録番号" &amp; リスト!P1782)&gt;=1,"",IF(VLOOKUP(P1782,登録者リスト!$A$1:$D$43729,4,FALSE)=基本情報!$D$6,P1782,"")),"")</f>
        <v/>
      </c>
    </row>
    <row r="1783" spans="16:17" x14ac:dyDescent="0.15">
      <c r="P1783">
        <v>1782</v>
      </c>
      <c r="Q1783" t="str">
        <f>IFERROR(IF(COUNTIF(個人情報!$BI$5:$BI$401,"登録番号" &amp; リスト!P1783)&gt;=1,"",IF(VLOOKUP(P1783,登録者リスト!$A$1:$D$43729,4,FALSE)=基本情報!$D$6,P1783,"")),"")</f>
        <v/>
      </c>
    </row>
    <row r="1784" spans="16:17" x14ac:dyDescent="0.15">
      <c r="P1784">
        <v>1783</v>
      </c>
      <c r="Q1784" t="str">
        <f>IFERROR(IF(COUNTIF(個人情報!$BI$5:$BI$401,"登録番号" &amp; リスト!P1784)&gt;=1,"",IF(VLOOKUP(P1784,登録者リスト!$A$1:$D$43729,4,FALSE)=基本情報!$D$6,P1784,"")),"")</f>
        <v/>
      </c>
    </row>
    <row r="1785" spans="16:17" x14ac:dyDescent="0.15">
      <c r="P1785">
        <v>1784</v>
      </c>
      <c r="Q1785" t="str">
        <f>IFERROR(IF(COUNTIF(個人情報!$BI$5:$BI$401,"登録番号" &amp; リスト!P1785)&gt;=1,"",IF(VLOOKUP(P1785,登録者リスト!$A$1:$D$43729,4,FALSE)=基本情報!$D$6,P1785,"")),"")</f>
        <v/>
      </c>
    </row>
    <row r="1786" spans="16:17" x14ac:dyDescent="0.15">
      <c r="P1786">
        <v>1785</v>
      </c>
      <c r="Q1786" t="str">
        <f>IFERROR(IF(COUNTIF(個人情報!$BI$5:$BI$401,"登録番号" &amp; リスト!P1786)&gt;=1,"",IF(VLOOKUP(P1786,登録者リスト!$A$1:$D$43729,4,FALSE)=基本情報!$D$6,P1786,"")),"")</f>
        <v/>
      </c>
    </row>
    <row r="1787" spans="16:17" x14ac:dyDescent="0.15">
      <c r="P1787">
        <v>1786</v>
      </c>
      <c r="Q1787" t="str">
        <f>IFERROR(IF(COUNTIF(個人情報!$BI$5:$BI$401,"登録番号" &amp; リスト!P1787)&gt;=1,"",IF(VLOOKUP(P1787,登録者リスト!$A$1:$D$43729,4,FALSE)=基本情報!$D$6,P1787,"")),"")</f>
        <v/>
      </c>
    </row>
    <row r="1788" spans="16:17" x14ac:dyDescent="0.15">
      <c r="P1788">
        <v>1787</v>
      </c>
      <c r="Q1788" t="str">
        <f>IFERROR(IF(COUNTIF(個人情報!$BI$5:$BI$401,"登録番号" &amp; リスト!P1788)&gt;=1,"",IF(VLOOKUP(P1788,登録者リスト!$A$1:$D$43729,4,FALSE)=基本情報!$D$6,P1788,"")),"")</f>
        <v/>
      </c>
    </row>
    <row r="1789" spans="16:17" x14ac:dyDescent="0.15">
      <c r="P1789">
        <v>1788</v>
      </c>
      <c r="Q1789" t="str">
        <f>IFERROR(IF(COUNTIF(個人情報!$BI$5:$BI$401,"登録番号" &amp; リスト!P1789)&gt;=1,"",IF(VLOOKUP(P1789,登録者リスト!$A$1:$D$43729,4,FALSE)=基本情報!$D$6,P1789,"")),"")</f>
        <v/>
      </c>
    </row>
    <row r="1790" spans="16:17" x14ac:dyDescent="0.15">
      <c r="P1790">
        <v>1789</v>
      </c>
      <c r="Q1790" t="str">
        <f>IFERROR(IF(COUNTIF(個人情報!$BI$5:$BI$401,"登録番号" &amp; リスト!P1790)&gt;=1,"",IF(VLOOKUP(P1790,登録者リスト!$A$1:$D$43729,4,FALSE)=基本情報!$D$6,P1790,"")),"")</f>
        <v/>
      </c>
    </row>
    <row r="1791" spans="16:17" x14ac:dyDescent="0.15">
      <c r="P1791">
        <v>1790</v>
      </c>
      <c r="Q1791" t="str">
        <f>IFERROR(IF(COUNTIF(個人情報!$BI$5:$BI$401,"登録番号" &amp; リスト!P1791)&gt;=1,"",IF(VLOOKUP(P1791,登録者リスト!$A$1:$D$43729,4,FALSE)=基本情報!$D$6,P1791,"")),"")</f>
        <v/>
      </c>
    </row>
    <row r="1792" spans="16:17" x14ac:dyDescent="0.15">
      <c r="P1792">
        <v>1791</v>
      </c>
      <c r="Q1792" t="str">
        <f>IFERROR(IF(COUNTIF(個人情報!$BI$5:$BI$401,"登録番号" &amp; リスト!P1792)&gt;=1,"",IF(VLOOKUP(P1792,登録者リスト!$A$1:$D$43729,4,FALSE)=基本情報!$D$6,P1792,"")),"")</f>
        <v/>
      </c>
    </row>
    <row r="1793" spans="16:17" x14ac:dyDescent="0.15">
      <c r="P1793">
        <v>1792</v>
      </c>
      <c r="Q1793" t="str">
        <f>IFERROR(IF(COUNTIF(個人情報!$BI$5:$BI$401,"登録番号" &amp; リスト!P1793)&gt;=1,"",IF(VLOOKUP(P1793,登録者リスト!$A$1:$D$43729,4,FALSE)=基本情報!$D$6,P1793,"")),"")</f>
        <v/>
      </c>
    </row>
    <row r="1794" spans="16:17" x14ac:dyDescent="0.15">
      <c r="P1794">
        <v>1793</v>
      </c>
      <c r="Q1794" t="str">
        <f>IFERROR(IF(COUNTIF(個人情報!$BI$5:$BI$401,"登録番号" &amp; リスト!P1794)&gt;=1,"",IF(VLOOKUP(P1794,登録者リスト!$A$1:$D$43729,4,FALSE)=基本情報!$D$6,P1794,"")),"")</f>
        <v/>
      </c>
    </row>
    <row r="1795" spans="16:17" x14ac:dyDescent="0.15">
      <c r="P1795">
        <v>1794</v>
      </c>
      <c r="Q1795" t="str">
        <f>IFERROR(IF(COUNTIF(個人情報!$BI$5:$BI$401,"登録番号" &amp; リスト!P1795)&gt;=1,"",IF(VLOOKUP(P1795,登録者リスト!$A$1:$D$43729,4,FALSE)=基本情報!$D$6,P1795,"")),"")</f>
        <v/>
      </c>
    </row>
    <row r="1796" spans="16:17" x14ac:dyDescent="0.15">
      <c r="P1796">
        <v>1795</v>
      </c>
      <c r="Q1796" t="str">
        <f>IFERROR(IF(COUNTIF(個人情報!$BI$5:$BI$401,"登録番号" &amp; リスト!P1796)&gt;=1,"",IF(VLOOKUP(P1796,登録者リスト!$A$1:$D$43729,4,FALSE)=基本情報!$D$6,P1796,"")),"")</f>
        <v/>
      </c>
    </row>
    <row r="1797" spans="16:17" x14ac:dyDescent="0.15">
      <c r="P1797">
        <v>1796</v>
      </c>
      <c r="Q1797" t="str">
        <f>IFERROR(IF(COUNTIF(個人情報!$BI$5:$BI$401,"登録番号" &amp; リスト!P1797)&gt;=1,"",IF(VLOOKUP(P1797,登録者リスト!$A$1:$D$43729,4,FALSE)=基本情報!$D$6,P1797,"")),"")</f>
        <v/>
      </c>
    </row>
    <row r="1798" spans="16:17" x14ac:dyDescent="0.15">
      <c r="P1798">
        <v>1797</v>
      </c>
      <c r="Q1798" t="str">
        <f>IFERROR(IF(COUNTIF(個人情報!$BI$5:$BI$401,"登録番号" &amp; リスト!P1798)&gt;=1,"",IF(VLOOKUP(P1798,登録者リスト!$A$1:$D$43729,4,FALSE)=基本情報!$D$6,P1798,"")),"")</f>
        <v/>
      </c>
    </row>
    <row r="1799" spans="16:17" x14ac:dyDescent="0.15">
      <c r="P1799">
        <v>1798</v>
      </c>
      <c r="Q1799" t="str">
        <f>IFERROR(IF(COUNTIF(個人情報!$BI$5:$BI$401,"登録番号" &amp; リスト!P1799)&gt;=1,"",IF(VLOOKUP(P1799,登録者リスト!$A$1:$D$43729,4,FALSE)=基本情報!$D$6,P1799,"")),"")</f>
        <v/>
      </c>
    </row>
    <row r="1800" spans="16:17" x14ac:dyDescent="0.15">
      <c r="P1800">
        <v>1799</v>
      </c>
      <c r="Q1800" t="str">
        <f>IFERROR(IF(COUNTIF(個人情報!$BI$5:$BI$401,"登録番号" &amp; リスト!P1800)&gt;=1,"",IF(VLOOKUP(P1800,登録者リスト!$A$1:$D$43729,4,FALSE)=基本情報!$D$6,P1800,"")),"")</f>
        <v/>
      </c>
    </row>
    <row r="1801" spans="16:17" x14ac:dyDescent="0.15">
      <c r="P1801">
        <v>1800</v>
      </c>
      <c r="Q1801" t="str">
        <f>IFERROR(IF(COUNTIF(個人情報!$BI$5:$BI$401,"登録番号" &amp; リスト!P1801)&gt;=1,"",IF(VLOOKUP(P1801,登録者リスト!$A$1:$D$43729,4,FALSE)=基本情報!$D$6,P1801,"")),"")</f>
        <v/>
      </c>
    </row>
    <row r="1802" spans="16:17" x14ac:dyDescent="0.15">
      <c r="P1802">
        <v>1801</v>
      </c>
      <c r="Q1802" t="str">
        <f>IFERROR(IF(COUNTIF(個人情報!$BI$5:$BI$401,"登録番号" &amp; リスト!P1802)&gt;=1,"",IF(VLOOKUP(P1802,登録者リスト!$A$1:$D$43729,4,FALSE)=基本情報!$D$6,P1802,"")),"")</f>
        <v/>
      </c>
    </row>
    <row r="1803" spans="16:17" x14ac:dyDescent="0.15">
      <c r="P1803">
        <v>1802</v>
      </c>
      <c r="Q1803" t="str">
        <f>IFERROR(IF(COUNTIF(個人情報!$BI$5:$BI$401,"登録番号" &amp; リスト!P1803)&gt;=1,"",IF(VLOOKUP(P1803,登録者リスト!$A$1:$D$43729,4,FALSE)=基本情報!$D$6,P1803,"")),"")</f>
        <v/>
      </c>
    </row>
    <row r="1804" spans="16:17" x14ac:dyDescent="0.15">
      <c r="P1804">
        <v>1803</v>
      </c>
      <c r="Q1804" t="str">
        <f>IFERROR(IF(COUNTIF(個人情報!$BI$5:$BI$401,"登録番号" &amp; リスト!P1804)&gt;=1,"",IF(VLOOKUP(P1804,登録者リスト!$A$1:$D$43729,4,FALSE)=基本情報!$D$6,P1804,"")),"")</f>
        <v/>
      </c>
    </row>
    <row r="1805" spans="16:17" x14ac:dyDescent="0.15">
      <c r="P1805">
        <v>1804</v>
      </c>
      <c r="Q1805" t="str">
        <f>IFERROR(IF(COUNTIF(個人情報!$BI$5:$BI$401,"登録番号" &amp; リスト!P1805)&gt;=1,"",IF(VLOOKUP(P1805,登録者リスト!$A$1:$D$43729,4,FALSE)=基本情報!$D$6,P1805,"")),"")</f>
        <v/>
      </c>
    </row>
    <row r="1806" spans="16:17" x14ac:dyDescent="0.15">
      <c r="P1806">
        <v>1805</v>
      </c>
      <c r="Q1806" t="str">
        <f>IFERROR(IF(COUNTIF(個人情報!$BI$5:$BI$401,"登録番号" &amp; リスト!P1806)&gt;=1,"",IF(VLOOKUP(P1806,登録者リスト!$A$1:$D$43729,4,FALSE)=基本情報!$D$6,P1806,"")),"")</f>
        <v/>
      </c>
    </row>
    <row r="1807" spans="16:17" x14ac:dyDescent="0.15">
      <c r="P1807">
        <v>1806</v>
      </c>
      <c r="Q1807" t="str">
        <f>IFERROR(IF(COUNTIF(個人情報!$BI$5:$BI$401,"登録番号" &amp; リスト!P1807)&gt;=1,"",IF(VLOOKUP(P1807,登録者リスト!$A$1:$D$43729,4,FALSE)=基本情報!$D$6,P1807,"")),"")</f>
        <v/>
      </c>
    </row>
    <row r="1808" spans="16:17" x14ac:dyDescent="0.15">
      <c r="P1808">
        <v>1807</v>
      </c>
      <c r="Q1808" t="str">
        <f>IFERROR(IF(COUNTIF(個人情報!$BI$5:$BI$401,"登録番号" &amp; リスト!P1808)&gt;=1,"",IF(VLOOKUP(P1808,登録者リスト!$A$1:$D$43729,4,FALSE)=基本情報!$D$6,P1808,"")),"")</f>
        <v/>
      </c>
    </row>
    <row r="1809" spans="16:17" x14ac:dyDescent="0.15">
      <c r="P1809">
        <v>1808</v>
      </c>
      <c r="Q1809" t="str">
        <f>IFERROR(IF(COUNTIF(個人情報!$BI$5:$BI$401,"登録番号" &amp; リスト!P1809)&gt;=1,"",IF(VLOOKUP(P1809,登録者リスト!$A$1:$D$43729,4,FALSE)=基本情報!$D$6,P1809,"")),"")</f>
        <v/>
      </c>
    </row>
    <row r="1810" spans="16:17" x14ac:dyDescent="0.15">
      <c r="P1810">
        <v>1809</v>
      </c>
      <c r="Q1810" t="str">
        <f>IFERROR(IF(COUNTIF(個人情報!$BI$5:$BI$401,"登録番号" &amp; リスト!P1810)&gt;=1,"",IF(VLOOKUP(P1810,登録者リスト!$A$1:$D$43729,4,FALSE)=基本情報!$D$6,P1810,"")),"")</f>
        <v/>
      </c>
    </row>
    <row r="1811" spans="16:17" x14ac:dyDescent="0.15">
      <c r="P1811">
        <v>1810</v>
      </c>
      <c r="Q1811" t="str">
        <f>IFERROR(IF(COUNTIF(個人情報!$BI$5:$BI$401,"登録番号" &amp; リスト!P1811)&gt;=1,"",IF(VLOOKUP(P1811,登録者リスト!$A$1:$D$43729,4,FALSE)=基本情報!$D$6,P1811,"")),"")</f>
        <v/>
      </c>
    </row>
    <row r="1812" spans="16:17" x14ac:dyDescent="0.15">
      <c r="P1812">
        <v>1811</v>
      </c>
      <c r="Q1812" t="str">
        <f>IFERROR(IF(COUNTIF(個人情報!$BI$5:$BI$401,"登録番号" &amp; リスト!P1812)&gt;=1,"",IF(VLOOKUP(P1812,登録者リスト!$A$1:$D$43729,4,FALSE)=基本情報!$D$6,P1812,"")),"")</f>
        <v/>
      </c>
    </row>
    <row r="1813" spans="16:17" x14ac:dyDescent="0.15">
      <c r="P1813">
        <v>1812</v>
      </c>
      <c r="Q1813" t="str">
        <f>IFERROR(IF(COUNTIF(個人情報!$BI$5:$BI$401,"登録番号" &amp; リスト!P1813)&gt;=1,"",IF(VLOOKUP(P1813,登録者リスト!$A$1:$D$43729,4,FALSE)=基本情報!$D$6,P1813,"")),"")</f>
        <v/>
      </c>
    </row>
    <row r="1814" spans="16:17" x14ac:dyDescent="0.15">
      <c r="P1814">
        <v>1813</v>
      </c>
      <c r="Q1814" t="str">
        <f>IFERROR(IF(COUNTIF(個人情報!$BI$5:$BI$401,"登録番号" &amp; リスト!P1814)&gt;=1,"",IF(VLOOKUP(P1814,登録者リスト!$A$1:$D$43729,4,FALSE)=基本情報!$D$6,P1814,"")),"")</f>
        <v/>
      </c>
    </row>
    <row r="1815" spans="16:17" x14ac:dyDescent="0.15">
      <c r="P1815">
        <v>1814</v>
      </c>
      <c r="Q1815" t="str">
        <f>IFERROR(IF(COUNTIF(個人情報!$BI$5:$BI$401,"登録番号" &amp; リスト!P1815)&gt;=1,"",IF(VLOOKUP(P1815,登録者リスト!$A$1:$D$43729,4,FALSE)=基本情報!$D$6,P1815,"")),"")</f>
        <v/>
      </c>
    </row>
    <row r="1816" spans="16:17" x14ac:dyDescent="0.15">
      <c r="P1816">
        <v>1815</v>
      </c>
      <c r="Q1816" t="str">
        <f>IFERROR(IF(COUNTIF(個人情報!$BI$5:$BI$401,"登録番号" &amp; リスト!P1816)&gt;=1,"",IF(VLOOKUP(P1816,登録者リスト!$A$1:$D$43729,4,FALSE)=基本情報!$D$6,P1816,"")),"")</f>
        <v/>
      </c>
    </row>
    <row r="1817" spans="16:17" x14ac:dyDescent="0.15">
      <c r="P1817">
        <v>1816</v>
      </c>
      <c r="Q1817" t="str">
        <f>IFERROR(IF(COUNTIF(個人情報!$BI$5:$BI$401,"登録番号" &amp; リスト!P1817)&gt;=1,"",IF(VLOOKUP(P1817,登録者リスト!$A$1:$D$43729,4,FALSE)=基本情報!$D$6,P1817,"")),"")</f>
        <v/>
      </c>
    </row>
    <row r="1818" spans="16:17" x14ac:dyDescent="0.15">
      <c r="P1818">
        <v>1817</v>
      </c>
      <c r="Q1818" t="str">
        <f>IFERROR(IF(COUNTIF(個人情報!$BI$5:$BI$401,"登録番号" &amp; リスト!P1818)&gt;=1,"",IF(VLOOKUP(P1818,登録者リスト!$A$1:$D$43729,4,FALSE)=基本情報!$D$6,P1818,"")),"")</f>
        <v/>
      </c>
    </row>
    <row r="1819" spans="16:17" x14ac:dyDescent="0.15">
      <c r="P1819">
        <v>1818</v>
      </c>
      <c r="Q1819" t="str">
        <f>IFERROR(IF(COUNTIF(個人情報!$BI$5:$BI$401,"登録番号" &amp; リスト!P1819)&gt;=1,"",IF(VLOOKUP(P1819,登録者リスト!$A$1:$D$43729,4,FALSE)=基本情報!$D$6,P1819,"")),"")</f>
        <v/>
      </c>
    </row>
    <row r="1820" spans="16:17" x14ac:dyDescent="0.15">
      <c r="P1820">
        <v>1819</v>
      </c>
      <c r="Q1820" t="str">
        <f>IFERROR(IF(COUNTIF(個人情報!$BI$5:$BI$401,"登録番号" &amp; リスト!P1820)&gt;=1,"",IF(VLOOKUP(P1820,登録者リスト!$A$1:$D$43729,4,FALSE)=基本情報!$D$6,P1820,"")),"")</f>
        <v/>
      </c>
    </row>
    <row r="1821" spans="16:17" x14ac:dyDescent="0.15">
      <c r="P1821">
        <v>1820</v>
      </c>
      <c r="Q1821" t="str">
        <f>IFERROR(IF(COUNTIF(個人情報!$BI$5:$BI$401,"登録番号" &amp; リスト!P1821)&gt;=1,"",IF(VLOOKUP(P1821,登録者リスト!$A$1:$D$43729,4,FALSE)=基本情報!$D$6,P1821,"")),"")</f>
        <v/>
      </c>
    </row>
    <row r="1822" spans="16:17" x14ac:dyDescent="0.15">
      <c r="P1822">
        <v>1821</v>
      </c>
      <c r="Q1822" t="str">
        <f>IFERROR(IF(COUNTIF(個人情報!$BI$5:$BI$401,"登録番号" &amp; リスト!P1822)&gt;=1,"",IF(VLOOKUP(P1822,登録者リスト!$A$1:$D$43729,4,FALSE)=基本情報!$D$6,P1822,"")),"")</f>
        <v/>
      </c>
    </row>
    <row r="1823" spans="16:17" x14ac:dyDescent="0.15">
      <c r="P1823">
        <v>1822</v>
      </c>
      <c r="Q1823" t="str">
        <f>IFERROR(IF(COUNTIF(個人情報!$BI$5:$BI$401,"登録番号" &amp; リスト!P1823)&gt;=1,"",IF(VLOOKUP(P1823,登録者リスト!$A$1:$D$43729,4,FALSE)=基本情報!$D$6,P1823,"")),"")</f>
        <v/>
      </c>
    </row>
    <row r="1824" spans="16:17" x14ac:dyDescent="0.15">
      <c r="P1824">
        <v>1823</v>
      </c>
      <c r="Q1824" t="str">
        <f>IFERROR(IF(COUNTIF(個人情報!$BI$5:$BI$401,"登録番号" &amp; リスト!P1824)&gt;=1,"",IF(VLOOKUP(P1824,登録者リスト!$A$1:$D$43729,4,FALSE)=基本情報!$D$6,P1824,"")),"")</f>
        <v/>
      </c>
    </row>
    <row r="1825" spans="16:17" x14ac:dyDescent="0.15">
      <c r="P1825">
        <v>1824</v>
      </c>
      <c r="Q1825" t="str">
        <f>IFERROR(IF(COUNTIF(個人情報!$BI$5:$BI$401,"登録番号" &amp; リスト!P1825)&gt;=1,"",IF(VLOOKUP(P1825,登録者リスト!$A$1:$D$43729,4,FALSE)=基本情報!$D$6,P1825,"")),"")</f>
        <v/>
      </c>
    </row>
    <row r="1826" spans="16:17" x14ac:dyDescent="0.15">
      <c r="P1826">
        <v>1825</v>
      </c>
      <c r="Q1826" t="str">
        <f>IFERROR(IF(COUNTIF(個人情報!$BI$5:$BI$401,"登録番号" &amp; リスト!P1826)&gt;=1,"",IF(VLOOKUP(P1826,登録者リスト!$A$1:$D$43729,4,FALSE)=基本情報!$D$6,P1826,"")),"")</f>
        <v/>
      </c>
    </row>
    <row r="1827" spans="16:17" x14ac:dyDescent="0.15">
      <c r="P1827">
        <v>1826</v>
      </c>
      <c r="Q1827" t="str">
        <f>IFERROR(IF(COUNTIF(個人情報!$BI$5:$BI$401,"登録番号" &amp; リスト!P1827)&gt;=1,"",IF(VLOOKUP(P1827,登録者リスト!$A$1:$D$43729,4,FALSE)=基本情報!$D$6,P1827,"")),"")</f>
        <v/>
      </c>
    </row>
    <row r="1828" spans="16:17" x14ac:dyDescent="0.15">
      <c r="P1828">
        <v>1827</v>
      </c>
      <c r="Q1828" t="str">
        <f>IFERROR(IF(COUNTIF(個人情報!$BI$5:$BI$401,"登録番号" &amp; リスト!P1828)&gt;=1,"",IF(VLOOKUP(P1828,登録者リスト!$A$1:$D$43729,4,FALSE)=基本情報!$D$6,P1828,"")),"")</f>
        <v/>
      </c>
    </row>
    <row r="1829" spans="16:17" x14ac:dyDescent="0.15">
      <c r="P1829">
        <v>1828</v>
      </c>
      <c r="Q1829" t="str">
        <f>IFERROR(IF(COUNTIF(個人情報!$BI$5:$BI$401,"登録番号" &amp; リスト!P1829)&gt;=1,"",IF(VLOOKUP(P1829,登録者リスト!$A$1:$D$43729,4,FALSE)=基本情報!$D$6,P1829,"")),"")</f>
        <v/>
      </c>
    </row>
    <row r="1830" spans="16:17" x14ac:dyDescent="0.15">
      <c r="P1830">
        <v>1829</v>
      </c>
      <c r="Q1830" t="str">
        <f>IFERROR(IF(COUNTIF(個人情報!$BI$5:$BI$401,"登録番号" &amp; リスト!P1830)&gt;=1,"",IF(VLOOKUP(P1830,登録者リスト!$A$1:$D$43729,4,FALSE)=基本情報!$D$6,P1830,"")),"")</f>
        <v/>
      </c>
    </row>
    <row r="1831" spans="16:17" x14ac:dyDescent="0.15">
      <c r="P1831">
        <v>1830</v>
      </c>
      <c r="Q1831" t="str">
        <f>IFERROR(IF(COUNTIF(個人情報!$BI$5:$BI$401,"登録番号" &amp; リスト!P1831)&gt;=1,"",IF(VLOOKUP(P1831,登録者リスト!$A$1:$D$43729,4,FALSE)=基本情報!$D$6,P1831,"")),"")</f>
        <v/>
      </c>
    </row>
    <row r="1832" spans="16:17" x14ac:dyDescent="0.15">
      <c r="P1832">
        <v>1831</v>
      </c>
      <c r="Q1832" t="str">
        <f>IFERROR(IF(COUNTIF(個人情報!$BI$5:$BI$401,"登録番号" &amp; リスト!P1832)&gt;=1,"",IF(VLOOKUP(P1832,登録者リスト!$A$1:$D$43729,4,FALSE)=基本情報!$D$6,P1832,"")),"")</f>
        <v/>
      </c>
    </row>
    <row r="1833" spans="16:17" x14ac:dyDescent="0.15">
      <c r="P1833">
        <v>1832</v>
      </c>
      <c r="Q1833" t="str">
        <f>IFERROR(IF(COUNTIF(個人情報!$BI$5:$BI$401,"登録番号" &amp; リスト!P1833)&gt;=1,"",IF(VLOOKUP(P1833,登録者リスト!$A$1:$D$43729,4,FALSE)=基本情報!$D$6,P1833,"")),"")</f>
        <v/>
      </c>
    </row>
    <row r="1834" spans="16:17" x14ac:dyDescent="0.15">
      <c r="P1834">
        <v>1833</v>
      </c>
      <c r="Q1834" t="str">
        <f>IFERROR(IF(COUNTIF(個人情報!$BI$5:$BI$401,"登録番号" &amp; リスト!P1834)&gt;=1,"",IF(VLOOKUP(P1834,登録者リスト!$A$1:$D$43729,4,FALSE)=基本情報!$D$6,P1834,"")),"")</f>
        <v/>
      </c>
    </row>
    <row r="1835" spans="16:17" x14ac:dyDescent="0.15">
      <c r="P1835">
        <v>1834</v>
      </c>
      <c r="Q1835" t="str">
        <f>IFERROR(IF(COUNTIF(個人情報!$BI$5:$BI$401,"登録番号" &amp; リスト!P1835)&gt;=1,"",IF(VLOOKUP(P1835,登録者リスト!$A$1:$D$43729,4,FALSE)=基本情報!$D$6,P1835,"")),"")</f>
        <v/>
      </c>
    </row>
    <row r="1836" spans="16:17" x14ac:dyDescent="0.15">
      <c r="P1836">
        <v>1835</v>
      </c>
      <c r="Q1836" t="str">
        <f>IFERROR(IF(COUNTIF(個人情報!$BI$5:$BI$401,"登録番号" &amp; リスト!P1836)&gt;=1,"",IF(VLOOKUP(P1836,登録者リスト!$A$1:$D$43729,4,FALSE)=基本情報!$D$6,P1836,"")),"")</f>
        <v/>
      </c>
    </row>
    <row r="1837" spans="16:17" x14ac:dyDescent="0.15">
      <c r="P1837">
        <v>1836</v>
      </c>
      <c r="Q1837" t="str">
        <f>IFERROR(IF(COUNTIF(個人情報!$BI$5:$BI$401,"登録番号" &amp; リスト!P1837)&gt;=1,"",IF(VLOOKUP(P1837,登録者リスト!$A$1:$D$43729,4,FALSE)=基本情報!$D$6,P1837,"")),"")</f>
        <v/>
      </c>
    </row>
    <row r="1838" spans="16:17" x14ac:dyDescent="0.15">
      <c r="P1838">
        <v>1837</v>
      </c>
      <c r="Q1838" t="str">
        <f>IFERROR(IF(COUNTIF(個人情報!$BI$5:$BI$401,"登録番号" &amp; リスト!P1838)&gt;=1,"",IF(VLOOKUP(P1838,登録者リスト!$A$1:$D$43729,4,FALSE)=基本情報!$D$6,P1838,"")),"")</f>
        <v/>
      </c>
    </row>
    <row r="1839" spans="16:17" x14ac:dyDescent="0.15">
      <c r="P1839">
        <v>1838</v>
      </c>
      <c r="Q1839" t="str">
        <f>IFERROR(IF(COUNTIF(個人情報!$BI$5:$BI$401,"登録番号" &amp; リスト!P1839)&gt;=1,"",IF(VLOOKUP(P1839,登録者リスト!$A$1:$D$43729,4,FALSE)=基本情報!$D$6,P1839,"")),"")</f>
        <v/>
      </c>
    </row>
    <row r="1840" spans="16:17" x14ac:dyDescent="0.15">
      <c r="P1840">
        <v>1839</v>
      </c>
      <c r="Q1840" t="str">
        <f>IFERROR(IF(COUNTIF(個人情報!$BI$5:$BI$401,"登録番号" &amp; リスト!P1840)&gt;=1,"",IF(VLOOKUP(P1840,登録者リスト!$A$1:$D$43729,4,FALSE)=基本情報!$D$6,P1840,"")),"")</f>
        <v/>
      </c>
    </row>
    <row r="1841" spans="16:17" x14ac:dyDescent="0.15">
      <c r="P1841">
        <v>1840</v>
      </c>
      <c r="Q1841" t="str">
        <f>IFERROR(IF(COUNTIF(個人情報!$BI$5:$BI$401,"登録番号" &amp; リスト!P1841)&gt;=1,"",IF(VLOOKUP(P1841,登録者リスト!$A$1:$D$43729,4,FALSE)=基本情報!$D$6,P1841,"")),"")</f>
        <v/>
      </c>
    </row>
    <row r="1842" spans="16:17" x14ac:dyDescent="0.15">
      <c r="P1842">
        <v>1841</v>
      </c>
      <c r="Q1842" t="str">
        <f>IFERROR(IF(COUNTIF(個人情報!$BI$5:$BI$401,"登録番号" &amp; リスト!P1842)&gt;=1,"",IF(VLOOKUP(P1842,登録者リスト!$A$1:$D$43729,4,FALSE)=基本情報!$D$6,P1842,"")),"")</f>
        <v/>
      </c>
    </row>
    <row r="1843" spans="16:17" x14ac:dyDescent="0.15">
      <c r="P1843">
        <v>1842</v>
      </c>
      <c r="Q1843" t="str">
        <f>IFERROR(IF(COUNTIF(個人情報!$BI$5:$BI$401,"登録番号" &amp; リスト!P1843)&gt;=1,"",IF(VLOOKUP(P1843,登録者リスト!$A$1:$D$43729,4,FALSE)=基本情報!$D$6,P1843,"")),"")</f>
        <v/>
      </c>
    </row>
    <row r="1844" spans="16:17" x14ac:dyDescent="0.15">
      <c r="P1844">
        <v>1843</v>
      </c>
      <c r="Q1844" t="str">
        <f>IFERROR(IF(COUNTIF(個人情報!$BI$5:$BI$401,"登録番号" &amp; リスト!P1844)&gt;=1,"",IF(VLOOKUP(P1844,登録者リスト!$A$1:$D$43729,4,FALSE)=基本情報!$D$6,P1844,"")),"")</f>
        <v/>
      </c>
    </row>
    <row r="1845" spans="16:17" x14ac:dyDescent="0.15">
      <c r="P1845">
        <v>1844</v>
      </c>
      <c r="Q1845" t="str">
        <f>IFERROR(IF(COUNTIF(個人情報!$BI$5:$BI$401,"登録番号" &amp; リスト!P1845)&gt;=1,"",IF(VLOOKUP(P1845,登録者リスト!$A$1:$D$43729,4,FALSE)=基本情報!$D$6,P1845,"")),"")</f>
        <v/>
      </c>
    </row>
    <row r="1846" spans="16:17" x14ac:dyDescent="0.15">
      <c r="P1846">
        <v>1845</v>
      </c>
      <c r="Q1846" t="str">
        <f>IFERROR(IF(COUNTIF(個人情報!$BI$5:$BI$401,"登録番号" &amp; リスト!P1846)&gt;=1,"",IF(VLOOKUP(P1846,登録者リスト!$A$1:$D$43729,4,FALSE)=基本情報!$D$6,P1846,"")),"")</f>
        <v/>
      </c>
    </row>
    <row r="1847" spans="16:17" x14ac:dyDescent="0.15">
      <c r="P1847">
        <v>1846</v>
      </c>
      <c r="Q1847" t="str">
        <f>IFERROR(IF(COUNTIF(個人情報!$BI$5:$BI$401,"登録番号" &amp; リスト!P1847)&gt;=1,"",IF(VLOOKUP(P1847,登録者リスト!$A$1:$D$43729,4,FALSE)=基本情報!$D$6,P1847,"")),"")</f>
        <v/>
      </c>
    </row>
    <row r="1848" spans="16:17" x14ac:dyDescent="0.15">
      <c r="P1848">
        <v>1847</v>
      </c>
      <c r="Q1848" t="str">
        <f>IFERROR(IF(COUNTIF(個人情報!$BI$5:$BI$401,"登録番号" &amp; リスト!P1848)&gt;=1,"",IF(VLOOKUP(P1848,登録者リスト!$A$1:$D$43729,4,FALSE)=基本情報!$D$6,P1848,"")),"")</f>
        <v/>
      </c>
    </row>
    <row r="1849" spans="16:17" x14ac:dyDescent="0.15">
      <c r="P1849">
        <v>1848</v>
      </c>
      <c r="Q1849" t="str">
        <f>IFERROR(IF(COUNTIF(個人情報!$BI$5:$BI$401,"登録番号" &amp; リスト!P1849)&gt;=1,"",IF(VLOOKUP(P1849,登録者リスト!$A$1:$D$43729,4,FALSE)=基本情報!$D$6,P1849,"")),"")</f>
        <v/>
      </c>
    </row>
    <row r="1850" spans="16:17" x14ac:dyDescent="0.15">
      <c r="P1850">
        <v>1849</v>
      </c>
      <c r="Q1850" t="str">
        <f>IFERROR(IF(COUNTIF(個人情報!$BI$5:$BI$401,"登録番号" &amp; リスト!P1850)&gt;=1,"",IF(VLOOKUP(P1850,登録者リスト!$A$1:$D$43729,4,FALSE)=基本情報!$D$6,P1850,"")),"")</f>
        <v/>
      </c>
    </row>
    <row r="1851" spans="16:17" x14ac:dyDescent="0.15">
      <c r="P1851">
        <v>1850</v>
      </c>
      <c r="Q1851" t="str">
        <f>IFERROR(IF(COUNTIF(個人情報!$BI$5:$BI$401,"登録番号" &amp; リスト!P1851)&gt;=1,"",IF(VLOOKUP(P1851,登録者リスト!$A$1:$D$43729,4,FALSE)=基本情報!$D$6,P1851,"")),"")</f>
        <v/>
      </c>
    </row>
    <row r="1852" spans="16:17" x14ac:dyDescent="0.15">
      <c r="P1852">
        <v>1851</v>
      </c>
      <c r="Q1852" t="str">
        <f>IFERROR(IF(COUNTIF(個人情報!$BI$5:$BI$401,"登録番号" &amp; リスト!P1852)&gt;=1,"",IF(VLOOKUP(P1852,登録者リスト!$A$1:$D$43729,4,FALSE)=基本情報!$D$6,P1852,"")),"")</f>
        <v/>
      </c>
    </row>
    <row r="1853" spans="16:17" x14ac:dyDescent="0.15">
      <c r="P1853">
        <v>1852</v>
      </c>
      <c r="Q1853" t="str">
        <f>IFERROR(IF(COUNTIF(個人情報!$BI$5:$BI$401,"登録番号" &amp; リスト!P1853)&gt;=1,"",IF(VLOOKUP(P1853,登録者リスト!$A$1:$D$43729,4,FALSE)=基本情報!$D$6,P1853,"")),"")</f>
        <v/>
      </c>
    </row>
    <row r="1854" spans="16:17" x14ac:dyDescent="0.15">
      <c r="P1854">
        <v>1853</v>
      </c>
      <c r="Q1854" t="str">
        <f>IFERROR(IF(COUNTIF(個人情報!$BI$5:$BI$401,"登録番号" &amp; リスト!P1854)&gt;=1,"",IF(VLOOKUP(P1854,登録者リスト!$A$1:$D$43729,4,FALSE)=基本情報!$D$6,P1854,"")),"")</f>
        <v/>
      </c>
    </row>
    <row r="1855" spans="16:17" x14ac:dyDescent="0.15">
      <c r="P1855">
        <v>1854</v>
      </c>
      <c r="Q1855" t="str">
        <f>IFERROR(IF(COUNTIF(個人情報!$BI$5:$BI$401,"登録番号" &amp; リスト!P1855)&gt;=1,"",IF(VLOOKUP(P1855,登録者リスト!$A$1:$D$43729,4,FALSE)=基本情報!$D$6,P1855,"")),"")</f>
        <v/>
      </c>
    </row>
    <row r="1856" spans="16:17" x14ac:dyDescent="0.15">
      <c r="P1856">
        <v>1855</v>
      </c>
      <c r="Q1856" t="str">
        <f>IFERROR(IF(COUNTIF(個人情報!$BI$5:$BI$401,"登録番号" &amp; リスト!P1856)&gt;=1,"",IF(VLOOKUP(P1856,登録者リスト!$A$1:$D$43729,4,FALSE)=基本情報!$D$6,P1856,"")),"")</f>
        <v/>
      </c>
    </row>
    <row r="1857" spans="16:17" x14ac:dyDescent="0.15">
      <c r="P1857">
        <v>1856</v>
      </c>
      <c r="Q1857" t="str">
        <f>IFERROR(IF(COUNTIF(個人情報!$BI$5:$BI$401,"登録番号" &amp; リスト!P1857)&gt;=1,"",IF(VLOOKUP(P1857,登録者リスト!$A$1:$D$43729,4,FALSE)=基本情報!$D$6,P1857,"")),"")</f>
        <v/>
      </c>
    </row>
    <row r="1858" spans="16:17" x14ac:dyDescent="0.15">
      <c r="P1858">
        <v>1857</v>
      </c>
      <c r="Q1858" t="str">
        <f>IFERROR(IF(COUNTIF(個人情報!$BI$5:$BI$401,"登録番号" &amp; リスト!P1858)&gt;=1,"",IF(VLOOKUP(P1858,登録者リスト!$A$1:$D$43729,4,FALSE)=基本情報!$D$6,P1858,"")),"")</f>
        <v/>
      </c>
    </row>
    <row r="1859" spans="16:17" x14ac:dyDescent="0.15">
      <c r="P1859">
        <v>1858</v>
      </c>
      <c r="Q1859" t="str">
        <f>IFERROR(IF(COUNTIF(個人情報!$BI$5:$BI$401,"登録番号" &amp; リスト!P1859)&gt;=1,"",IF(VLOOKUP(P1859,登録者リスト!$A$1:$D$43729,4,FALSE)=基本情報!$D$6,P1859,"")),"")</f>
        <v/>
      </c>
    </row>
    <row r="1860" spans="16:17" x14ac:dyDescent="0.15">
      <c r="P1860">
        <v>1859</v>
      </c>
      <c r="Q1860" t="str">
        <f>IFERROR(IF(COUNTIF(個人情報!$BI$5:$BI$401,"登録番号" &amp; リスト!P1860)&gt;=1,"",IF(VLOOKUP(P1860,登録者リスト!$A$1:$D$43729,4,FALSE)=基本情報!$D$6,P1860,"")),"")</f>
        <v/>
      </c>
    </row>
    <row r="1861" spans="16:17" x14ac:dyDescent="0.15">
      <c r="P1861">
        <v>1860</v>
      </c>
      <c r="Q1861" t="str">
        <f>IFERROR(IF(COUNTIF(個人情報!$BI$5:$BI$401,"登録番号" &amp; リスト!P1861)&gt;=1,"",IF(VLOOKUP(P1861,登録者リスト!$A$1:$D$43729,4,FALSE)=基本情報!$D$6,P1861,"")),"")</f>
        <v/>
      </c>
    </row>
    <row r="1862" spans="16:17" x14ac:dyDescent="0.15">
      <c r="P1862">
        <v>1861</v>
      </c>
      <c r="Q1862" t="str">
        <f>IFERROR(IF(COUNTIF(個人情報!$BI$5:$BI$401,"登録番号" &amp; リスト!P1862)&gt;=1,"",IF(VLOOKUP(P1862,登録者リスト!$A$1:$D$43729,4,FALSE)=基本情報!$D$6,P1862,"")),"")</f>
        <v/>
      </c>
    </row>
    <row r="1863" spans="16:17" x14ac:dyDescent="0.15">
      <c r="P1863">
        <v>1862</v>
      </c>
      <c r="Q1863" t="str">
        <f>IFERROR(IF(COUNTIF(個人情報!$BI$5:$BI$401,"登録番号" &amp; リスト!P1863)&gt;=1,"",IF(VLOOKUP(P1863,登録者リスト!$A$1:$D$43729,4,FALSE)=基本情報!$D$6,P1863,"")),"")</f>
        <v/>
      </c>
    </row>
    <row r="1864" spans="16:17" x14ac:dyDescent="0.15">
      <c r="P1864">
        <v>1863</v>
      </c>
      <c r="Q1864" t="str">
        <f>IFERROR(IF(COUNTIF(個人情報!$BI$5:$BI$401,"登録番号" &amp; リスト!P1864)&gt;=1,"",IF(VLOOKUP(P1864,登録者リスト!$A$1:$D$43729,4,FALSE)=基本情報!$D$6,P1864,"")),"")</f>
        <v/>
      </c>
    </row>
    <row r="1865" spans="16:17" x14ac:dyDescent="0.15">
      <c r="P1865">
        <v>1864</v>
      </c>
      <c r="Q1865" t="str">
        <f>IFERROR(IF(COUNTIF(個人情報!$BI$5:$BI$401,"登録番号" &amp; リスト!P1865)&gt;=1,"",IF(VLOOKUP(P1865,登録者リスト!$A$1:$D$43729,4,FALSE)=基本情報!$D$6,P1865,"")),"")</f>
        <v/>
      </c>
    </row>
    <row r="1866" spans="16:17" x14ac:dyDescent="0.15">
      <c r="P1866">
        <v>1865</v>
      </c>
      <c r="Q1866" t="str">
        <f>IFERROR(IF(COUNTIF(個人情報!$BI$5:$BI$401,"登録番号" &amp; リスト!P1866)&gt;=1,"",IF(VLOOKUP(P1866,登録者リスト!$A$1:$D$43729,4,FALSE)=基本情報!$D$6,P1866,"")),"")</f>
        <v/>
      </c>
    </row>
    <row r="1867" spans="16:17" x14ac:dyDescent="0.15">
      <c r="P1867">
        <v>1866</v>
      </c>
      <c r="Q1867" t="str">
        <f>IFERROR(IF(COUNTIF(個人情報!$BI$5:$BI$401,"登録番号" &amp; リスト!P1867)&gt;=1,"",IF(VLOOKUP(P1867,登録者リスト!$A$1:$D$43729,4,FALSE)=基本情報!$D$6,P1867,"")),"")</f>
        <v/>
      </c>
    </row>
    <row r="1868" spans="16:17" x14ac:dyDescent="0.15">
      <c r="P1868">
        <v>1867</v>
      </c>
      <c r="Q1868" t="str">
        <f>IFERROR(IF(COUNTIF(個人情報!$BI$5:$BI$401,"登録番号" &amp; リスト!P1868)&gt;=1,"",IF(VLOOKUP(P1868,登録者リスト!$A$1:$D$43729,4,FALSE)=基本情報!$D$6,P1868,"")),"")</f>
        <v/>
      </c>
    </row>
    <row r="1869" spans="16:17" x14ac:dyDescent="0.15">
      <c r="P1869">
        <v>1868</v>
      </c>
      <c r="Q1869" t="str">
        <f>IFERROR(IF(COUNTIF(個人情報!$BI$5:$BI$401,"登録番号" &amp; リスト!P1869)&gt;=1,"",IF(VLOOKUP(P1869,登録者リスト!$A$1:$D$43729,4,FALSE)=基本情報!$D$6,P1869,"")),"")</f>
        <v/>
      </c>
    </row>
    <row r="1870" spans="16:17" x14ac:dyDescent="0.15">
      <c r="P1870">
        <v>1869</v>
      </c>
      <c r="Q1870" t="str">
        <f>IFERROR(IF(COUNTIF(個人情報!$BI$5:$BI$401,"登録番号" &amp; リスト!P1870)&gt;=1,"",IF(VLOOKUP(P1870,登録者リスト!$A$1:$D$43729,4,FALSE)=基本情報!$D$6,P1870,"")),"")</f>
        <v/>
      </c>
    </row>
    <row r="1871" spans="16:17" x14ac:dyDescent="0.15">
      <c r="P1871">
        <v>1870</v>
      </c>
      <c r="Q1871" t="str">
        <f>IFERROR(IF(COUNTIF(個人情報!$BI$5:$BI$401,"登録番号" &amp; リスト!P1871)&gt;=1,"",IF(VLOOKUP(P1871,登録者リスト!$A$1:$D$43729,4,FALSE)=基本情報!$D$6,P1871,"")),"")</f>
        <v/>
      </c>
    </row>
    <row r="1872" spans="16:17" x14ac:dyDescent="0.15">
      <c r="P1872">
        <v>1871</v>
      </c>
      <c r="Q1872" t="str">
        <f>IFERROR(IF(COUNTIF(個人情報!$BI$5:$BI$401,"登録番号" &amp; リスト!P1872)&gt;=1,"",IF(VLOOKUP(P1872,登録者リスト!$A$1:$D$43729,4,FALSE)=基本情報!$D$6,P1872,"")),"")</f>
        <v/>
      </c>
    </row>
    <row r="1873" spans="16:17" x14ac:dyDescent="0.15">
      <c r="P1873">
        <v>1872</v>
      </c>
      <c r="Q1873" t="str">
        <f>IFERROR(IF(COUNTIF(個人情報!$BI$5:$BI$401,"登録番号" &amp; リスト!P1873)&gt;=1,"",IF(VLOOKUP(P1873,登録者リスト!$A$1:$D$43729,4,FALSE)=基本情報!$D$6,P1873,"")),"")</f>
        <v/>
      </c>
    </row>
    <row r="1874" spans="16:17" x14ac:dyDescent="0.15">
      <c r="P1874">
        <v>1873</v>
      </c>
      <c r="Q1874" t="str">
        <f>IFERROR(IF(COUNTIF(個人情報!$BI$5:$BI$401,"登録番号" &amp; リスト!P1874)&gt;=1,"",IF(VLOOKUP(P1874,登録者リスト!$A$1:$D$43729,4,FALSE)=基本情報!$D$6,P1874,"")),"")</f>
        <v/>
      </c>
    </row>
    <row r="1875" spans="16:17" x14ac:dyDescent="0.15">
      <c r="P1875">
        <v>1874</v>
      </c>
      <c r="Q1875" t="str">
        <f>IFERROR(IF(COUNTIF(個人情報!$BI$5:$BI$401,"登録番号" &amp; リスト!P1875)&gt;=1,"",IF(VLOOKUP(P1875,登録者リスト!$A$1:$D$43729,4,FALSE)=基本情報!$D$6,P1875,"")),"")</f>
        <v/>
      </c>
    </row>
    <row r="1876" spans="16:17" x14ac:dyDescent="0.15">
      <c r="P1876">
        <v>1875</v>
      </c>
      <c r="Q1876" t="str">
        <f>IFERROR(IF(COUNTIF(個人情報!$BI$5:$BI$401,"登録番号" &amp; リスト!P1876)&gt;=1,"",IF(VLOOKUP(P1876,登録者リスト!$A$1:$D$43729,4,FALSE)=基本情報!$D$6,P1876,"")),"")</f>
        <v/>
      </c>
    </row>
    <row r="1877" spans="16:17" x14ac:dyDescent="0.15">
      <c r="P1877">
        <v>1876</v>
      </c>
      <c r="Q1877" t="str">
        <f>IFERROR(IF(COUNTIF(個人情報!$BI$5:$BI$401,"登録番号" &amp; リスト!P1877)&gt;=1,"",IF(VLOOKUP(P1877,登録者リスト!$A$1:$D$43729,4,FALSE)=基本情報!$D$6,P1877,"")),"")</f>
        <v/>
      </c>
    </row>
    <row r="1878" spans="16:17" x14ac:dyDescent="0.15">
      <c r="P1878">
        <v>1877</v>
      </c>
      <c r="Q1878" t="str">
        <f>IFERROR(IF(COUNTIF(個人情報!$BI$5:$BI$401,"登録番号" &amp; リスト!P1878)&gt;=1,"",IF(VLOOKUP(P1878,登録者リスト!$A$1:$D$43729,4,FALSE)=基本情報!$D$6,P1878,"")),"")</f>
        <v/>
      </c>
    </row>
    <row r="1879" spans="16:17" x14ac:dyDescent="0.15">
      <c r="P1879">
        <v>1878</v>
      </c>
      <c r="Q1879" t="str">
        <f>IFERROR(IF(COUNTIF(個人情報!$BI$5:$BI$401,"登録番号" &amp; リスト!P1879)&gt;=1,"",IF(VLOOKUP(P1879,登録者リスト!$A$1:$D$43729,4,FALSE)=基本情報!$D$6,P1879,"")),"")</f>
        <v/>
      </c>
    </row>
    <row r="1880" spans="16:17" x14ac:dyDescent="0.15">
      <c r="P1880">
        <v>1879</v>
      </c>
      <c r="Q1880" t="str">
        <f>IFERROR(IF(COUNTIF(個人情報!$BI$5:$BI$401,"登録番号" &amp; リスト!P1880)&gt;=1,"",IF(VLOOKUP(P1880,登録者リスト!$A$1:$D$43729,4,FALSE)=基本情報!$D$6,P1880,"")),"")</f>
        <v/>
      </c>
    </row>
    <row r="1881" spans="16:17" x14ac:dyDescent="0.15">
      <c r="P1881">
        <v>1880</v>
      </c>
      <c r="Q1881" t="str">
        <f>IFERROR(IF(COUNTIF(個人情報!$BI$5:$BI$401,"登録番号" &amp; リスト!P1881)&gt;=1,"",IF(VLOOKUP(P1881,登録者リスト!$A$1:$D$43729,4,FALSE)=基本情報!$D$6,P1881,"")),"")</f>
        <v/>
      </c>
    </row>
    <row r="1882" spans="16:17" x14ac:dyDescent="0.15">
      <c r="P1882">
        <v>1881</v>
      </c>
      <c r="Q1882" t="str">
        <f>IFERROR(IF(COUNTIF(個人情報!$BI$5:$BI$401,"登録番号" &amp; リスト!P1882)&gt;=1,"",IF(VLOOKUP(P1882,登録者リスト!$A$1:$D$43729,4,FALSE)=基本情報!$D$6,P1882,"")),"")</f>
        <v/>
      </c>
    </row>
    <row r="1883" spans="16:17" x14ac:dyDescent="0.15">
      <c r="P1883">
        <v>1882</v>
      </c>
      <c r="Q1883" t="str">
        <f>IFERROR(IF(COUNTIF(個人情報!$BI$5:$BI$401,"登録番号" &amp; リスト!P1883)&gt;=1,"",IF(VLOOKUP(P1883,登録者リスト!$A$1:$D$43729,4,FALSE)=基本情報!$D$6,P1883,"")),"")</f>
        <v/>
      </c>
    </row>
    <row r="1884" spans="16:17" x14ac:dyDescent="0.15">
      <c r="P1884">
        <v>1883</v>
      </c>
      <c r="Q1884" t="str">
        <f>IFERROR(IF(COUNTIF(個人情報!$BI$5:$BI$401,"登録番号" &amp; リスト!P1884)&gt;=1,"",IF(VLOOKUP(P1884,登録者リスト!$A$1:$D$43729,4,FALSE)=基本情報!$D$6,P1884,"")),"")</f>
        <v/>
      </c>
    </row>
    <row r="1885" spans="16:17" x14ac:dyDescent="0.15">
      <c r="P1885">
        <v>1884</v>
      </c>
      <c r="Q1885" t="str">
        <f>IFERROR(IF(COUNTIF(個人情報!$BI$5:$BI$401,"登録番号" &amp; リスト!P1885)&gt;=1,"",IF(VLOOKUP(P1885,登録者リスト!$A$1:$D$43729,4,FALSE)=基本情報!$D$6,P1885,"")),"")</f>
        <v/>
      </c>
    </row>
    <row r="1886" spans="16:17" x14ac:dyDescent="0.15">
      <c r="P1886">
        <v>1885</v>
      </c>
      <c r="Q1886" t="str">
        <f>IFERROR(IF(COUNTIF(個人情報!$BI$5:$BI$401,"登録番号" &amp; リスト!P1886)&gt;=1,"",IF(VLOOKUP(P1886,登録者リスト!$A$1:$D$43729,4,FALSE)=基本情報!$D$6,P1886,"")),"")</f>
        <v/>
      </c>
    </row>
    <row r="1887" spans="16:17" x14ac:dyDescent="0.15">
      <c r="P1887">
        <v>1886</v>
      </c>
      <c r="Q1887" t="str">
        <f>IFERROR(IF(COUNTIF(個人情報!$BI$5:$BI$401,"登録番号" &amp; リスト!P1887)&gt;=1,"",IF(VLOOKUP(P1887,登録者リスト!$A$1:$D$43729,4,FALSE)=基本情報!$D$6,P1887,"")),"")</f>
        <v/>
      </c>
    </row>
    <row r="1888" spans="16:17" x14ac:dyDescent="0.15">
      <c r="P1888">
        <v>1887</v>
      </c>
      <c r="Q1888" t="str">
        <f>IFERROR(IF(COUNTIF(個人情報!$BI$5:$BI$401,"登録番号" &amp; リスト!P1888)&gt;=1,"",IF(VLOOKUP(P1888,登録者リスト!$A$1:$D$43729,4,FALSE)=基本情報!$D$6,P1888,"")),"")</f>
        <v/>
      </c>
    </row>
    <row r="1889" spans="16:17" x14ac:dyDescent="0.15">
      <c r="P1889">
        <v>1888</v>
      </c>
      <c r="Q1889" t="str">
        <f>IFERROR(IF(COUNTIF(個人情報!$BI$5:$BI$401,"登録番号" &amp; リスト!P1889)&gt;=1,"",IF(VLOOKUP(P1889,登録者リスト!$A$1:$D$43729,4,FALSE)=基本情報!$D$6,P1889,"")),"")</f>
        <v/>
      </c>
    </row>
    <row r="1890" spans="16:17" x14ac:dyDescent="0.15">
      <c r="P1890">
        <v>1889</v>
      </c>
      <c r="Q1890" t="str">
        <f>IFERROR(IF(COUNTIF(個人情報!$BI$5:$BI$401,"登録番号" &amp; リスト!P1890)&gt;=1,"",IF(VLOOKUP(P1890,登録者リスト!$A$1:$D$43729,4,FALSE)=基本情報!$D$6,P1890,"")),"")</f>
        <v/>
      </c>
    </row>
    <row r="1891" spans="16:17" x14ac:dyDescent="0.15">
      <c r="P1891">
        <v>1890</v>
      </c>
      <c r="Q1891" t="str">
        <f>IFERROR(IF(COUNTIF(個人情報!$BI$5:$BI$401,"登録番号" &amp; リスト!P1891)&gt;=1,"",IF(VLOOKUP(P1891,登録者リスト!$A$1:$D$43729,4,FALSE)=基本情報!$D$6,P1891,"")),"")</f>
        <v/>
      </c>
    </row>
    <row r="1892" spans="16:17" x14ac:dyDescent="0.15">
      <c r="P1892">
        <v>1891</v>
      </c>
      <c r="Q1892" t="str">
        <f>IFERROR(IF(COUNTIF(個人情報!$BI$5:$BI$401,"登録番号" &amp; リスト!P1892)&gt;=1,"",IF(VLOOKUP(P1892,登録者リスト!$A$1:$D$43729,4,FALSE)=基本情報!$D$6,P1892,"")),"")</f>
        <v/>
      </c>
    </row>
    <row r="1893" spans="16:17" x14ac:dyDescent="0.15">
      <c r="P1893">
        <v>1892</v>
      </c>
      <c r="Q1893" t="str">
        <f>IFERROR(IF(COUNTIF(個人情報!$BI$5:$BI$401,"登録番号" &amp; リスト!P1893)&gt;=1,"",IF(VLOOKUP(P1893,登録者リスト!$A$1:$D$43729,4,FALSE)=基本情報!$D$6,P1893,"")),"")</f>
        <v/>
      </c>
    </row>
    <row r="1894" spans="16:17" x14ac:dyDescent="0.15">
      <c r="P1894">
        <v>1893</v>
      </c>
      <c r="Q1894" t="str">
        <f>IFERROR(IF(COUNTIF(個人情報!$BI$5:$BI$401,"登録番号" &amp; リスト!P1894)&gt;=1,"",IF(VLOOKUP(P1894,登録者リスト!$A$1:$D$43729,4,FALSE)=基本情報!$D$6,P1894,"")),"")</f>
        <v/>
      </c>
    </row>
    <row r="1895" spans="16:17" x14ac:dyDescent="0.15">
      <c r="P1895">
        <v>1894</v>
      </c>
      <c r="Q1895" t="str">
        <f>IFERROR(IF(COUNTIF(個人情報!$BI$5:$BI$401,"登録番号" &amp; リスト!P1895)&gt;=1,"",IF(VLOOKUP(P1895,登録者リスト!$A$1:$D$43729,4,FALSE)=基本情報!$D$6,P1895,"")),"")</f>
        <v/>
      </c>
    </row>
    <row r="1896" spans="16:17" x14ac:dyDescent="0.15">
      <c r="P1896">
        <v>1895</v>
      </c>
      <c r="Q1896" t="str">
        <f>IFERROR(IF(COUNTIF(個人情報!$BI$5:$BI$401,"登録番号" &amp; リスト!P1896)&gt;=1,"",IF(VLOOKUP(P1896,登録者リスト!$A$1:$D$43729,4,FALSE)=基本情報!$D$6,P1896,"")),"")</f>
        <v/>
      </c>
    </row>
    <row r="1897" spans="16:17" x14ac:dyDescent="0.15">
      <c r="P1897">
        <v>1896</v>
      </c>
      <c r="Q1897" t="str">
        <f>IFERROR(IF(COUNTIF(個人情報!$BI$5:$BI$401,"登録番号" &amp; リスト!P1897)&gt;=1,"",IF(VLOOKUP(P1897,登録者リスト!$A$1:$D$43729,4,FALSE)=基本情報!$D$6,P1897,"")),"")</f>
        <v/>
      </c>
    </row>
    <row r="1898" spans="16:17" x14ac:dyDescent="0.15">
      <c r="P1898">
        <v>1897</v>
      </c>
      <c r="Q1898" t="str">
        <f>IFERROR(IF(COUNTIF(個人情報!$BI$5:$BI$401,"登録番号" &amp; リスト!P1898)&gt;=1,"",IF(VLOOKUP(P1898,登録者リスト!$A$1:$D$43729,4,FALSE)=基本情報!$D$6,P1898,"")),"")</f>
        <v/>
      </c>
    </row>
    <row r="1899" spans="16:17" x14ac:dyDescent="0.15">
      <c r="P1899">
        <v>1898</v>
      </c>
      <c r="Q1899" t="str">
        <f>IFERROR(IF(COUNTIF(個人情報!$BI$5:$BI$401,"登録番号" &amp; リスト!P1899)&gt;=1,"",IF(VLOOKUP(P1899,登録者リスト!$A$1:$D$43729,4,FALSE)=基本情報!$D$6,P1899,"")),"")</f>
        <v/>
      </c>
    </row>
    <row r="1900" spans="16:17" x14ac:dyDescent="0.15">
      <c r="P1900">
        <v>1899</v>
      </c>
      <c r="Q1900" t="str">
        <f>IFERROR(IF(COUNTIF(個人情報!$BI$5:$BI$401,"登録番号" &amp; リスト!P1900)&gt;=1,"",IF(VLOOKUP(P1900,登録者リスト!$A$1:$D$43729,4,FALSE)=基本情報!$D$6,P1900,"")),"")</f>
        <v/>
      </c>
    </row>
    <row r="1901" spans="16:17" x14ac:dyDescent="0.15">
      <c r="P1901">
        <v>1900</v>
      </c>
      <c r="Q1901" t="str">
        <f>IFERROR(IF(COUNTIF(個人情報!$BI$5:$BI$401,"登録番号" &amp; リスト!P1901)&gt;=1,"",IF(VLOOKUP(P1901,登録者リスト!$A$1:$D$43729,4,FALSE)=基本情報!$D$6,P1901,"")),"")</f>
        <v/>
      </c>
    </row>
    <row r="1902" spans="16:17" x14ac:dyDescent="0.15">
      <c r="P1902">
        <v>1901</v>
      </c>
      <c r="Q1902" t="str">
        <f>IFERROR(IF(COUNTIF(個人情報!$BI$5:$BI$401,"登録番号" &amp; リスト!P1902)&gt;=1,"",IF(VLOOKUP(P1902,登録者リスト!$A$1:$D$43729,4,FALSE)=基本情報!$D$6,P1902,"")),"")</f>
        <v/>
      </c>
    </row>
    <row r="1903" spans="16:17" x14ac:dyDescent="0.15">
      <c r="P1903">
        <v>1902</v>
      </c>
      <c r="Q1903" t="str">
        <f>IFERROR(IF(COUNTIF(個人情報!$BI$5:$BI$401,"登録番号" &amp; リスト!P1903)&gt;=1,"",IF(VLOOKUP(P1903,登録者リスト!$A$1:$D$43729,4,FALSE)=基本情報!$D$6,P1903,"")),"")</f>
        <v/>
      </c>
    </row>
    <row r="1904" spans="16:17" x14ac:dyDescent="0.15">
      <c r="P1904">
        <v>1903</v>
      </c>
      <c r="Q1904" t="str">
        <f>IFERROR(IF(COUNTIF(個人情報!$BI$5:$BI$401,"登録番号" &amp; リスト!P1904)&gt;=1,"",IF(VLOOKUP(P1904,登録者リスト!$A$1:$D$43729,4,FALSE)=基本情報!$D$6,P1904,"")),"")</f>
        <v/>
      </c>
    </row>
    <row r="1905" spans="16:17" x14ac:dyDescent="0.15">
      <c r="P1905">
        <v>1904</v>
      </c>
      <c r="Q1905" t="str">
        <f>IFERROR(IF(COUNTIF(個人情報!$BI$5:$BI$401,"登録番号" &amp; リスト!P1905)&gt;=1,"",IF(VLOOKUP(P1905,登録者リスト!$A$1:$D$43729,4,FALSE)=基本情報!$D$6,P1905,"")),"")</f>
        <v/>
      </c>
    </row>
    <row r="1906" spans="16:17" x14ac:dyDescent="0.15">
      <c r="P1906">
        <v>1905</v>
      </c>
      <c r="Q1906" t="str">
        <f>IFERROR(IF(COUNTIF(個人情報!$BI$5:$BI$401,"登録番号" &amp; リスト!P1906)&gt;=1,"",IF(VLOOKUP(P1906,登録者リスト!$A$1:$D$43729,4,FALSE)=基本情報!$D$6,P1906,"")),"")</f>
        <v/>
      </c>
    </row>
    <row r="1907" spans="16:17" x14ac:dyDescent="0.15">
      <c r="P1907">
        <v>1906</v>
      </c>
      <c r="Q1907" t="str">
        <f>IFERROR(IF(COUNTIF(個人情報!$BI$5:$BI$401,"登録番号" &amp; リスト!P1907)&gt;=1,"",IF(VLOOKUP(P1907,登録者リスト!$A$1:$D$43729,4,FALSE)=基本情報!$D$6,P1907,"")),"")</f>
        <v/>
      </c>
    </row>
    <row r="1908" spans="16:17" x14ac:dyDescent="0.15">
      <c r="P1908">
        <v>1907</v>
      </c>
      <c r="Q1908" t="str">
        <f>IFERROR(IF(COUNTIF(個人情報!$BI$5:$BI$401,"登録番号" &amp; リスト!P1908)&gt;=1,"",IF(VLOOKUP(P1908,登録者リスト!$A$1:$D$43729,4,FALSE)=基本情報!$D$6,P1908,"")),"")</f>
        <v/>
      </c>
    </row>
    <row r="1909" spans="16:17" x14ac:dyDescent="0.15">
      <c r="P1909">
        <v>1908</v>
      </c>
      <c r="Q1909" t="str">
        <f>IFERROR(IF(COUNTIF(個人情報!$BI$5:$BI$401,"登録番号" &amp; リスト!P1909)&gt;=1,"",IF(VLOOKUP(P1909,登録者リスト!$A$1:$D$43729,4,FALSE)=基本情報!$D$6,P1909,"")),"")</f>
        <v/>
      </c>
    </row>
    <row r="1910" spans="16:17" x14ac:dyDescent="0.15">
      <c r="P1910">
        <v>1909</v>
      </c>
      <c r="Q1910" t="str">
        <f>IFERROR(IF(COUNTIF(個人情報!$BI$5:$BI$401,"登録番号" &amp; リスト!P1910)&gt;=1,"",IF(VLOOKUP(P1910,登録者リスト!$A$1:$D$43729,4,FALSE)=基本情報!$D$6,P1910,"")),"")</f>
        <v/>
      </c>
    </row>
    <row r="1911" spans="16:17" x14ac:dyDescent="0.15">
      <c r="P1911">
        <v>1910</v>
      </c>
      <c r="Q1911" t="str">
        <f>IFERROR(IF(COUNTIF(個人情報!$BI$5:$BI$401,"登録番号" &amp; リスト!P1911)&gt;=1,"",IF(VLOOKUP(P1911,登録者リスト!$A$1:$D$43729,4,FALSE)=基本情報!$D$6,P1911,"")),"")</f>
        <v/>
      </c>
    </row>
    <row r="1912" spans="16:17" x14ac:dyDescent="0.15">
      <c r="P1912">
        <v>1911</v>
      </c>
      <c r="Q1912" t="str">
        <f>IFERROR(IF(COUNTIF(個人情報!$BI$5:$BI$401,"登録番号" &amp; リスト!P1912)&gt;=1,"",IF(VLOOKUP(P1912,登録者リスト!$A$1:$D$43729,4,FALSE)=基本情報!$D$6,P1912,"")),"")</f>
        <v/>
      </c>
    </row>
    <row r="1913" spans="16:17" x14ac:dyDescent="0.15">
      <c r="P1913">
        <v>1912</v>
      </c>
      <c r="Q1913" t="str">
        <f>IFERROR(IF(COUNTIF(個人情報!$BI$5:$BI$401,"登録番号" &amp; リスト!P1913)&gt;=1,"",IF(VLOOKUP(P1913,登録者リスト!$A$1:$D$43729,4,FALSE)=基本情報!$D$6,P1913,"")),"")</f>
        <v/>
      </c>
    </row>
    <row r="1914" spans="16:17" x14ac:dyDescent="0.15">
      <c r="P1914">
        <v>1913</v>
      </c>
      <c r="Q1914" t="str">
        <f>IFERROR(IF(COUNTIF(個人情報!$BI$5:$BI$401,"登録番号" &amp; リスト!P1914)&gt;=1,"",IF(VLOOKUP(P1914,登録者リスト!$A$1:$D$43729,4,FALSE)=基本情報!$D$6,P1914,"")),"")</f>
        <v/>
      </c>
    </row>
    <row r="1915" spans="16:17" x14ac:dyDescent="0.15">
      <c r="P1915">
        <v>1914</v>
      </c>
      <c r="Q1915" t="str">
        <f>IFERROR(IF(COUNTIF(個人情報!$BI$5:$BI$401,"登録番号" &amp; リスト!P1915)&gt;=1,"",IF(VLOOKUP(P1915,登録者リスト!$A$1:$D$43729,4,FALSE)=基本情報!$D$6,P1915,"")),"")</f>
        <v/>
      </c>
    </row>
    <row r="1916" spans="16:17" x14ac:dyDescent="0.15">
      <c r="P1916">
        <v>1915</v>
      </c>
      <c r="Q1916" t="str">
        <f>IFERROR(IF(COUNTIF(個人情報!$BI$5:$BI$401,"登録番号" &amp; リスト!P1916)&gt;=1,"",IF(VLOOKUP(P1916,登録者リスト!$A$1:$D$43729,4,FALSE)=基本情報!$D$6,P1916,"")),"")</f>
        <v/>
      </c>
    </row>
    <row r="1917" spans="16:17" x14ac:dyDescent="0.15">
      <c r="P1917">
        <v>1916</v>
      </c>
      <c r="Q1917" t="str">
        <f>IFERROR(IF(COUNTIF(個人情報!$BI$5:$BI$401,"登録番号" &amp; リスト!P1917)&gt;=1,"",IF(VLOOKUP(P1917,登録者リスト!$A$1:$D$43729,4,FALSE)=基本情報!$D$6,P1917,"")),"")</f>
        <v/>
      </c>
    </row>
    <row r="1918" spans="16:17" x14ac:dyDescent="0.15">
      <c r="P1918">
        <v>1917</v>
      </c>
      <c r="Q1918" t="str">
        <f>IFERROR(IF(COUNTIF(個人情報!$BI$5:$BI$401,"登録番号" &amp; リスト!P1918)&gt;=1,"",IF(VLOOKUP(P1918,登録者リスト!$A$1:$D$43729,4,FALSE)=基本情報!$D$6,P1918,"")),"")</f>
        <v/>
      </c>
    </row>
    <row r="1919" spans="16:17" x14ac:dyDescent="0.15">
      <c r="P1919">
        <v>1918</v>
      </c>
      <c r="Q1919" t="str">
        <f>IFERROR(IF(COUNTIF(個人情報!$BI$5:$BI$401,"登録番号" &amp; リスト!P1919)&gt;=1,"",IF(VLOOKUP(P1919,登録者リスト!$A$1:$D$43729,4,FALSE)=基本情報!$D$6,P1919,"")),"")</f>
        <v/>
      </c>
    </row>
    <row r="1920" spans="16:17" x14ac:dyDescent="0.15">
      <c r="P1920">
        <v>1919</v>
      </c>
      <c r="Q1920" t="str">
        <f>IFERROR(IF(COUNTIF(個人情報!$BI$5:$BI$401,"登録番号" &amp; リスト!P1920)&gt;=1,"",IF(VLOOKUP(P1920,登録者リスト!$A$1:$D$43729,4,FALSE)=基本情報!$D$6,P1920,"")),"")</f>
        <v/>
      </c>
    </row>
    <row r="1921" spans="16:17" x14ac:dyDescent="0.15">
      <c r="P1921">
        <v>1920</v>
      </c>
      <c r="Q1921" t="str">
        <f>IFERROR(IF(COUNTIF(個人情報!$BI$5:$BI$401,"登録番号" &amp; リスト!P1921)&gt;=1,"",IF(VLOOKUP(P1921,登録者リスト!$A$1:$D$43729,4,FALSE)=基本情報!$D$6,P1921,"")),"")</f>
        <v/>
      </c>
    </row>
    <row r="1922" spans="16:17" x14ac:dyDescent="0.15">
      <c r="P1922">
        <v>1921</v>
      </c>
      <c r="Q1922" t="str">
        <f>IFERROR(IF(COUNTIF(個人情報!$BI$5:$BI$401,"登録番号" &amp; リスト!P1922)&gt;=1,"",IF(VLOOKUP(P1922,登録者リスト!$A$1:$D$43729,4,FALSE)=基本情報!$D$6,P1922,"")),"")</f>
        <v/>
      </c>
    </row>
    <row r="1923" spans="16:17" x14ac:dyDescent="0.15">
      <c r="P1923">
        <v>1922</v>
      </c>
      <c r="Q1923" t="str">
        <f>IFERROR(IF(COUNTIF(個人情報!$BI$5:$BI$401,"登録番号" &amp; リスト!P1923)&gt;=1,"",IF(VLOOKUP(P1923,登録者リスト!$A$1:$D$43729,4,FALSE)=基本情報!$D$6,P1923,"")),"")</f>
        <v/>
      </c>
    </row>
    <row r="1924" spans="16:17" x14ac:dyDescent="0.15">
      <c r="P1924">
        <v>1923</v>
      </c>
      <c r="Q1924" t="str">
        <f>IFERROR(IF(COUNTIF(個人情報!$BI$5:$BI$401,"登録番号" &amp; リスト!P1924)&gt;=1,"",IF(VLOOKUP(P1924,登録者リスト!$A$1:$D$43729,4,FALSE)=基本情報!$D$6,P1924,"")),"")</f>
        <v/>
      </c>
    </row>
    <row r="1925" spans="16:17" x14ac:dyDescent="0.15">
      <c r="P1925">
        <v>1924</v>
      </c>
      <c r="Q1925" t="str">
        <f>IFERROR(IF(COUNTIF(個人情報!$BI$5:$BI$401,"登録番号" &amp; リスト!P1925)&gt;=1,"",IF(VLOOKUP(P1925,登録者リスト!$A$1:$D$43729,4,FALSE)=基本情報!$D$6,P1925,"")),"")</f>
        <v/>
      </c>
    </row>
    <row r="1926" spans="16:17" x14ac:dyDescent="0.15">
      <c r="P1926">
        <v>1925</v>
      </c>
      <c r="Q1926" t="str">
        <f>IFERROR(IF(COUNTIF(個人情報!$BI$5:$BI$401,"登録番号" &amp; リスト!P1926)&gt;=1,"",IF(VLOOKUP(P1926,登録者リスト!$A$1:$D$43729,4,FALSE)=基本情報!$D$6,P1926,"")),"")</f>
        <v/>
      </c>
    </row>
    <row r="1927" spans="16:17" x14ac:dyDescent="0.15">
      <c r="P1927">
        <v>1926</v>
      </c>
      <c r="Q1927" t="str">
        <f>IFERROR(IF(COUNTIF(個人情報!$BI$5:$BI$401,"登録番号" &amp; リスト!P1927)&gt;=1,"",IF(VLOOKUP(P1927,登録者リスト!$A$1:$D$43729,4,FALSE)=基本情報!$D$6,P1927,"")),"")</f>
        <v/>
      </c>
    </row>
    <row r="1928" spans="16:17" x14ac:dyDescent="0.15">
      <c r="P1928">
        <v>1927</v>
      </c>
      <c r="Q1928" t="str">
        <f>IFERROR(IF(COUNTIF(個人情報!$BI$5:$BI$401,"登録番号" &amp; リスト!P1928)&gt;=1,"",IF(VLOOKUP(P1928,登録者リスト!$A$1:$D$43729,4,FALSE)=基本情報!$D$6,P1928,"")),"")</f>
        <v/>
      </c>
    </row>
    <row r="1929" spans="16:17" x14ac:dyDescent="0.15">
      <c r="P1929">
        <v>1928</v>
      </c>
      <c r="Q1929" t="str">
        <f>IFERROR(IF(COUNTIF(個人情報!$BI$5:$BI$401,"登録番号" &amp; リスト!P1929)&gt;=1,"",IF(VLOOKUP(P1929,登録者リスト!$A$1:$D$43729,4,FALSE)=基本情報!$D$6,P1929,"")),"")</f>
        <v/>
      </c>
    </row>
    <row r="1930" spans="16:17" x14ac:dyDescent="0.15">
      <c r="P1930">
        <v>1929</v>
      </c>
      <c r="Q1930" t="str">
        <f>IFERROR(IF(COUNTIF(個人情報!$BI$5:$BI$401,"登録番号" &amp; リスト!P1930)&gt;=1,"",IF(VLOOKUP(P1930,登録者リスト!$A$1:$D$43729,4,FALSE)=基本情報!$D$6,P1930,"")),"")</f>
        <v/>
      </c>
    </row>
    <row r="1931" spans="16:17" x14ac:dyDescent="0.15">
      <c r="P1931">
        <v>1930</v>
      </c>
      <c r="Q1931" t="str">
        <f>IFERROR(IF(COUNTIF(個人情報!$BI$5:$BI$401,"登録番号" &amp; リスト!P1931)&gt;=1,"",IF(VLOOKUP(P1931,登録者リスト!$A$1:$D$43729,4,FALSE)=基本情報!$D$6,P1931,"")),"")</f>
        <v/>
      </c>
    </row>
    <row r="1932" spans="16:17" x14ac:dyDescent="0.15">
      <c r="P1932">
        <v>1931</v>
      </c>
      <c r="Q1932" t="str">
        <f>IFERROR(IF(COUNTIF(個人情報!$BI$5:$BI$401,"登録番号" &amp; リスト!P1932)&gt;=1,"",IF(VLOOKUP(P1932,登録者リスト!$A$1:$D$43729,4,FALSE)=基本情報!$D$6,P1932,"")),"")</f>
        <v/>
      </c>
    </row>
    <row r="1933" spans="16:17" x14ac:dyDescent="0.15">
      <c r="P1933">
        <v>1932</v>
      </c>
      <c r="Q1933" t="str">
        <f>IFERROR(IF(COUNTIF(個人情報!$BI$5:$BI$401,"登録番号" &amp; リスト!P1933)&gt;=1,"",IF(VLOOKUP(P1933,登録者リスト!$A$1:$D$43729,4,FALSE)=基本情報!$D$6,P1933,"")),"")</f>
        <v/>
      </c>
    </row>
    <row r="1934" spans="16:17" x14ac:dyDescent="0.15">
      <c r="P1934">
        <v>1933</v>
      </c>
      <c r="Q1934" t="str">
        <f>IFERROR(IF(COUNTIF(個人情報!$BI$5:$BI$401,"登録番号" &amp; リスト!P1934)&gt;=1,"",IF(VLOOKUP(P1934,登録者リスト!$A$1:$D$43729,4,FALSE)=基本情報!$D$6,P1934,"")),"")</f>
        <v/>
      </c>
    </row>
    <row r="1935" spans="16:17" x14ac:dyDescent="0.15">
      <c r="P1935">
        <v>1934</v>
      </c>
      <c r="Q1935" t="str">
        <f>IFERROR(IF(COUNTIF(個人情報!$BI$5:$BI$401,"登録番号" &amp; リスト!P1935)&gt;=1,"",IF(VLOOKUP(P1935,登録者リスト!$A$1:$D$43729,4,FALSE)=基本情報!$D$6,P1935,"")),"")</f>
        <v/>
      </c>
    </row>
    <row r="1936" spans="16:17" x14ac:dyDescent="0.15">
      <c r="P1936">
        <v>1935</v>
      </c>
      <c r="Q1936" t="str">
        <f>IFERROR(IF(COUNTIF(個人情報!$BI$5:$BI$401,"登録番号" &amp; リスト!P1936)&gt;=1,"",IF(VLOOKUP(P1936,登録者リスト!$A$1:$D$43729,4,FALSE)=基本情報!$D$6,P1936,"")),"")</f>
        <v/>
      </c>
    </row>
    <row r="1937" spans="16:17" x14ac:dyDescent="0.15">
      <c r="P1937">
        <v>1936</v>
      </c>
      <c r="Q1937" t="str">
        <f>IFERROR(IF(COUNTIF(個人情報!$BI$5:$BI$401,"登録番号" &amp; リスト!P1937)&gt;=1,"",IF(VLOOKUP(P1937,登録者リスト!$A$1:$D$43729,4,FALSE)=基本情報!$D$6,P1937,"")),"")</f>
        <v/>
      </c>
    </row>
    <row r="1938" spans="16:17" x14ac:dyDescent="0.15">
      <c r="P1938">
        <v>1937</v>
      </c>
      <c r="Q1938" t="str">
        <f>IFERROR(IF(COUNTIF(個人情報!$BI$5:$BI$401,"登録番号" &amp; リスト!P1938)&gt;=1,"",IF(VLOOKUP(P1938,登録者リスト!$A$1:$D$43729,4,FALSE)=基本情報!$D$6,P1938,"")),"")</f>
        <v/>
      </c>
    </row>
    <row r="1939" spans="16:17" x14ac:dyDescent="0.15">
      <c r="P1939">
        <v>1938</v>
      </c>
      <c r="Q1939" t="str">
        <f>IFERROR(IF(COUNTIF(個人情報!$BI$5:$BI$401,"登録番号" &amp; リスト!P1939)&gt;=1,"",IF(VLOOKUP(P1939,登録者リスト!$A$1:$D$43729,4,FALSE)=基本情報!$D$6,P1939,"")),"")</f>
        <v/>
      </c>
    </row>
    <row r="1940" spans="16:17" x14ac:dyDescent="0.15">
      <c r="P1940">
        <v>1939</v>
      </c>
      <c r="Q1940" t="str">
        <f>IFERROR(IF(COUNTIF(個人情報!$BI$5:$BI$401,"登録番号" &amp; リスト!P1940)&gt;=1,"",IF(VLOOKUP(P1940,登録者リスト!$A$1:$D$43729,4,FALSE)=基本情報!$D$6,P1940,"")),"")</f>
        <v/>
      </c>
    </row>
    <row r="1941" spans="16:17" x14ac:dyDescent="0.15">
      <c r="P1941">
        <v>1940</v>
      </c>
      <c r="Q1941" t="str">
        <f>IFERROR(IF(COUNTIF(個人情報!$BI$5:$BI$401,"登録番号" &amp; リスト!P1941)&gt;=1,"",IF(VLOOKUP(P1941,登録者リスト!$A$1:$D$43729,4,FALSE)=基本情報!$D$6,P1941,"")),"")</f>
        <v/>
      </c>
    </row>
    <row r="1942" spans="16:17" x14ac:dyDescent="0.15">
      <c r="P1942">
        <v>1941</v>
      </c>
      <c r="Q1942" t="str">
        <f>IFERROR(IF(COUNTIF(個人情報!$BI$5:$BI$401,"登録番号" &amp; リスト!P1942)&gt;=1,"",IF(VLOOKUP(P1942,登録者リスト!$A$1:$D$43729,4,FALSE)=基本情報!$D$6,P1942,"")),"")</f>
        <v/>
      </c>
    </row>
    <row r="1943" spans="16:17" x14ac:dyDescent="0.15">
      <c r="P1943">
        <v>1942</v>
      </c>
      <c r="Q1943" t="str">
        <f>IFERROR(IF(COUNTIF(個人情報!$BI$5:$BI$401,"登録番号" &amp; リスト!P1943)&gt;=1,"",IF(VLOOKUP(P1943,登録者リスト!$A$1:$D$43729,4,FALSE)=基本情報!$D$6,P1943,"")),"")</f>
        <v/>
      </c>
    </row>
    <row r="1944" spans="16:17" x14ac:dyDescent="0.15">
      <c r="P1944">
        <v>1943</v>
      </c>
      <c r="Q1944" t="str">
        <f>IFERROR(IF(COUNTIF(個人情報!$BI$5:$BI$401,"登録番号" &amp; リスト!P1944)&gt;=1,"",IF(VLOOKUP(P1944,登録者リスト!$A$1:$D$43729,4,FALSE)=基本情報!$D$6,P1944,"")),"")</f>
        <v/>
      </c>
    </row>
    <row r="1945" spans="16:17" x14ac:dyDescent="0.15">
      <c r="P1945">
        <v>1944</v>
      </c>
      <c r="Q1945" t="str">
        <f>IFERROR(IF(COUNTIF(個人情報!$BI$5:$BI$401,"登録番号" &amp; リスト!P1945)&gt;=1,"",IF(VLOOKUP(P1945,登録者リスト!$A$1:$D$43729,4,FALSE)=基本情報!$D$6,P1945,"")),"")</f>
        <v/>
      </c>
    </row>
    <row r="1946" spans="16:17" x14ac:dyDescent="0.15">
      <c r="P1946">
        <v>1945</v>
      </c>
      <c r="Q1946" t="str">
        <f>IFERROR(IF(COUNTIF(個人情報!$BI$5:$BI$401,"登録番号" &amp; リスト!P1946)&gt;=1,"",IF(VLOOKUP(P1946,登録者リスト!$A$1:$D$43729,4,FALSE)=基本情報!$D$6,P1946,"")),"")</f>
        <v/>
      </c>
    </row>
    <row r="1947" spans="16:17" x14ac:dyDescent="0.15">
      <c r="P1947">
        <v>1946</v>
      </c>
      <c r="Q1947" t="str">
        <f>IFERROR(IF(COUNTIF(個人情報!$BI$5:$BI$401,"登録番号" &amp; リスト!P1947)&gt;=1,"",IF(VLOOKUP(P1947,登録者リスト!$A$1:$D$43729,4,FALSE)=基本情報!$D$6,P1947,"")),"")</f>
        <v/>
      </c>
    </row>
    <row r="1948" spans="16:17" x14ac:dyDescent="0.15">
      <c r="P1948">
        <v>1947</v>
      </c>
      <c r="Q1948" t="str">
        <f>IFERROR(IF(COUNTIF(個人情報!$BI$5:$BI$401,"登録番号" &amp; リスト!P1948)&gt;=1,"",IF(VLOOKUP(P1948,登録者リスト!$A$1:$D$43729,4,FALSE)=基本情報!$D$6,P1948,"")),"")</f>
        <v/>
      </c>
    </row>
    <row r="1949" spans="16:17" x14ac:dyDescent="0.15">
      <c r="P1949">
        <v>1948</v>
      </c>
      <c r="Q1949" t="str">
        <f>IFERROR(IF(COUNTIF(個人情報!$BI$5:$BI$401,"登録番号" &amp; リスト!P1949)&gt;=1,"",IF(VLOOKUP(P1949,登録者リスト!$A$1:$D$43729,4,FALSE)=基本情報!$D$6,P1949,"")),"")</f>
        <v/>
      </c>
    </row>
    <row r="1950" spans="16:17" x14ac:dyDescent="0.15">
      <c r="P1950">
        <v>1949</v>
      </c>
      <c r="Q1950" t="str">
        <f>IFERROR(IF(COUNTIF(個人情報!$BI$5:$BI$401,"登録番号" &amp; リスト!P1950)&gt;=1,"",IF(VLOOKUP(P1950,登録者リスト!$A$1:$D$43729,4,FALSE)=基本情報!$D$6,P1950,"")),"")</f>
        <v/>
      </c>
    </row>
    <row r="1951" spans="16:17" x14ac:dyDescent="0.15">
      <c r="P1951">
        <v>1950</v>
      </c>
      <c r="Q1951" t="str">
        <f>IFERROR(IF(COUNTIF(個人情報!$BI$5:$BI$401,"登録番号" &amp; リスト!P1951)&gt;=1,"",IF(VLOOKUP(P1951,登録者リスト!$A$1:$D$43729,4,FALSE)=基本情報!$D$6,P1951,"")),"")</f>
        <v/>
      </c>
    </row>
    <row r="1952" spans="16:17" x14ac:dyDescent="0.15">
      <c r="P1952">
        <v>1951</v>
      </c>
      <c r="Q1952" t="str">
        <f>IFERROR(IF(COUNTIF(個人情報!$BI$5:$BI$401,"登録番号" &amp; リスト!P1952)&gt;=1,"",IF(VLOOKUP(P1952,登録者リスト!$A$1:$D$43729,4,FALSE)=基本情報!$D$6,P1952,"")),"")</f>
        <v/>
      </c>
    </row>
    <row r="1953" spans="16:17" x14ac:dyDescent="0.15">
      <c r="P1953">
        <v>1952</v>
      </c>
      <c r="Q1953" t="str">
        <f>IFERROR(IF(COUNTIF(個人情報!$BI$5:$BI$401,"登録番号" &amp; リスト!P1953)&gt;=1,"",IF(VLOOKUP(P1953,登録者リスト!$A$1:$D$43729,4,FALSE)=基本情報!$D$6,P1953,"")),"")</f>
        <v/>
      </c>
    </row>
    <row r="1954" spans="16:17" x14ac:dyDescent="0.15">
      <c r="P1954">
        <v>1953</v>
      </c>
      <c r="Q1954" t="str">
        <f>IFERROR(IF(COUNTIF(個人情報!$BI$5:$BI$401,"登録番号" &amp; リスト!P1954)&gt;=1,"",IF(VLOOKUP(P1954,登録者リスト!$A$1:$D$43729,4,FALSE)=基本情報!$D$6,P1954,"")),"")</f>
        <v/>
      </c>
    </row>
    <row r="1955" spans="16:17" x14ac:dyDescent="0.15">
      <c r="P1955">
        <v>1954</v>
      </c>
      <c r="Q1955" t="str">
        <f>IFERROR(IF(COUNTIF(個人情報!$BI$5:$BI$401,"登録番号" &amp; リスト!P1955)&gt;=1,"",IF(VLOOKUP(P1955,登録者リスト!$A$1:$D$43729,4,FALSE)=基本情報!$D$6,P1955,"")),"")</f>
        <v/>
      </c>
    </row>
    <row r="1956" spans="16:17" x14ac:dyDescent="0.15">
      <c r="P1956">
        <v>1955</v>
      </c>
      <c r="Q1956" t="str">
        <f>IFERROR(IF(COUNTIF(個人情報!$BI$5:$BI$401,"登録番号" &amp; リスト!P1956)&gt;=1,"",IF(VLOOKUP(P1956,登録者リスト!$A$1:$D$43729,4,FALSE)=基本情報!$D$6,P1956,"")),"")</f>
        <v/>
      </c>
    </row>
    <row r="1957" spans="16:17" x14ac:dyDescent="0.15">
      <c r="P1957">
        <v>1956</v>
      </c>
      <c r="Q1957" t="str">
        <f>IFERROR(IF(COUNTIF(個人情報!$BI$5:$BI$401,"登録番号" &amp; リスト!P1957)&gt;=1,"",IF(VLOOKUP(P1957,登録者リスト!$A$1:$D$43729,4,FALSE)=基本情報!$D$6,P1957,"")),"")</f>
        <v/>
      </c>
    </row>
    <row r="1958" spans="16:17" x14ac:dyDescent="0.15">
      <c r="P1958">
        <v>1957</v>
      </c>
      <c r="Q1958" t="str">
        <f>IFERROR(IF(COUNTIF(個人情報!$BI$5:$BI$401,"登録番号" &amp; リスト!P1958)&gt;=1,"",IF(VLOOKUP(P1958,登録者リスト!$A$1:$D$43729,4,FALSE)=基本情報!$D$6,P1958,"")),"")</f>
        <v/>
      </c>
    </row>
    <row r="1959" spans="16:17" x14ac:dyDescent="0.15">
      <c r="P1959">
        <v>1958</v>
      </c>
      <c r="Q1959" t="str">
        <f>IFERROR(IF(COUNTIF(個人情報!$BI$5:$BI$401,"登録番号" &amp; リスト!P1959)&gt;=1,"",IF(VLOOKUP(P1959,登録者リスト!$A$1:$D$43729,4,FALSE)=基本情報!$D$6,P1959,"")),"")</f>
        <v/>
      </c>
    </row>
    <row r="1960" spans="16:17" x14ac:dyDescent="0.15">
      <c r="P1960">
        <v>1959</v>
      </c>
      <c r="Q1960" t="str">
        <f>IFERROR(IF(COUNTIF(個人情報!$BI$5:$BI$401,"登録番号" &amp; リスト!P1960)&gt;=1,"",IF(VLOOKUP(P1960,登録者リスト!$A$1:$D$43729,4,FALSE)=基本情報!$D$6,P1960,"")),"")</f>
        <v/>
      </c>
    </row>
    <row r="1961" spans="16:17" x14ac:dyDescent="0.15">
      <c r="P1961">
        <v>1960</v>
      </c>
      <c r="Q1961" t="str">
        <f>IFERROR(IF(COUNTIF(個人情報!$BI$5:$BI$401,"登録番号" &amp; リスト!P1961)&gt;=1,"",IF(VLOOKUP(P1961,登録者リスト!$A$1:$D$43729,4,FALSE)=基本情報!$D$6,P1961,"")),"")</f>
        <v/>
      </c>
    </row>
    <row r="1962" spans="16:17" x14ac:dyDescent="0.15">
      <c r="P1962">
        <v>1961</v>
      </c>
      <c r="Q1962" t="str">
        <f>IFERROR(IF(COUNTIF(個人情報!$BI$5:$BI$401,"登録番号" &amp; リスト!P1962)&gt;=1,"",IF(VLOOKUP(P1962,登録者リスト!$A$1:$D$43729,4,FALSE)=基本情報!$D$6,P1962,"")),"")</f>
        <v/>
      </c>
    </row>
    <row r="1963" spans="16:17" x14ac:dyDescent="0.15">
      <c r="P1963">
        <v>1962</v>
      </c>
      <c r="Q1963" t="str">
        <f>IFERROR(IF(COUNTIF(個人情報!$BI$5:$BI$401,"登録番号" &amp; リスト!P1963)&gt;=1,"",IF(VLOOKUP(P1963,登録者リスト!$A$1:$D$43729,4,FALSE)=基本情報!$D$6,P1963,"")),"")</f>
        <v/>
      </c>
    </row>
    <row r="1964" spans="16:17" x14ac:dyDescent="0.15">
      <c r="P1964">
        <v>1963</v>
      </c>
      <c r="Q1964" t="str">
        <f>IFERROR(IF(COUNTIF(個人情報!$BI$5:$BI$401,"登録番号" &amp; リスト!P1964)&gt;=1,"",IF(VLOOKUP(P1964,登録者リスト!$A$1:$D$43729,4,FALSE)=基本情報!$D$6,P1964,"")),"")</f>
        <v/>
      </c>
    </row>
    <row r="1965" spans="16:17" x14ac:dyDescent="0.15">
      <c r="P1965">
        <v>1964</v>
      </c>
      <c r="Q1965" t="str">
        <f>IFERROR(IF(COUNTIF(個人情報!$BI$5:$BI$401,"登録番号" &amp; リスト!P1965)&gt;=1,"",IF(VLOOKUP(P1965,登録者リスト!$A$1:$D$43729,4,FALSE)=基本情報!$D$6,P1965,"")),"")</f>
        <v/>
      </c>
    </row>
    <row r="1966" spans="16:17" x14ac:dyDescent="0.15">
      <c r="P1966">
        <v>1965</v>
      </c>
      <c r="Q1966" t="str">
        <f>IFERROR(IF(COUNTIF(個人情報!$BI$5:$BI$401,"登録番号" &amp; リスト!P1966)&gt;=1,"",IF(VLOOKUP(P1966,登録者リスト!$A$1:$D$43729,4,FALSE)=基本情報!$D$6,P1966,"")),"")</f>
        <v/>
      </c>
    </row>
    <row r="1967" spans="16:17" x14ac:dyDescent="0.15">
      <c r="P1967">
        <v>1966</v>
      </c>
      <c r="Q1967" t="str">
        <f>IFERROR(IF(COUNTIF(個人情報!$BI$5:$BI$401,"登録番号" &amp; リスト!P1967)&gt;=1,"",IF(VLOOKUP(P1967,登録者リスト!$A$1:$D$43729,4,FALSE)=基本情報!$D$6,P1967,"")),"")</f>
        <v/>
      </c>
    </row>
    <row r="1968" spans="16:17" x14ac:dyDescent="0.15">
      <c r="P1968">
        <v>1967</v>
      </c>
      <c r="Q1968" t="str">
        <f>IFERROR(IF(COUNTIF(個人情報!$BI$5:$BI$401,"登録番号" &amp; リスト!P1968)&gt;=1,"",IF(VLOOKUP(P1968,登録者リスト!$A$1:$D$43729,4,FALSE)=基本情報!$D$6,P1968,"")),"")</f>
        <v/>
      </c>
    </row>
    <row r="1969" spans="16:17" x14ac:dyDescent="0.15">
      <c r="P1969">
        <v>1968</v>
      </c>
      <c r="Q1969" t="str">
        <f>IFERROR(IF(COUNTIF(個人情報!$BI$5:$BI$401,"登録番号" &amp; リスト!P1969)&gt;=1,"",IF(VLOOKUP(P1969,登録者リスト!$A$1:$D$43729,4,FALSE)=基本情報!$D$6,P1969,"")),"")</f>
        <v/>
      </c>
    </row>
    <row r="1970" spans="16:17" x14ac:dyDescent="0.15">
      <c r="P1970">
        <v>1969</v>
      </c>
      <c r="Q1970" t="str">
        <f>IFERROR(IF(COUNTIF(個人情報!$BI$5:$BI$401,"登録番号" &amp; リスト!P1970)&gt;=1,"",IF(VLOOKUP(P1970,登録者リスト!$A$1:$D$43729,4,FALSE)=基本情報!$D$6,P1970,"")),"")</f>
        <v/>
      </c>
    </row>
    <row r="1971" spans="16:17" x14ac:dyDescent="0.15">
      <c r="P1971">
        <v>1970</v>
      </c>
      <c r="Q1971" t="str">
        <f>IFERROR(IF(COUNTIF(個人情報!$BI$5:$BI$401,"登録番号" &amp; リスト!P1971)&gt;=1,"",IF(VLOOKUP(P1971,登録者リスト!$A$1:$D$43729,4,FALSE)=基本情報!$D$6,P1971,"")),"")</f>
        <v/>
      </c>
    </row>
    <row r="1972" spans="16:17" x14ac:dyDescent="0.15">
      <c r="P1972">
        <v>1971</v>
      </c>
      <c r="Q1972" t="str">
        <f>IFERROR(IF(COUNTIF(個人情報!$BI$5:$BI$401,"登録番号" &amp; リスト!P1972)&gt;=1,"",IF(VLOOKUP(P1972,登録者リスト!$A$1:$D$43729,4,FALSE)=基本情報!$D$6,P1972,"")),"")</f>
        <v/>
      </c>
    </row>
    <row r="1973" spans="16:17" x14ac:dyDescent="0.15">
      <c r="P1973">
        <v>1972</v>
      </c>
      <c r="Q1973" t="str">
        <f>IFERROR(IF(COUNTIF(個人情報!$BI$5:$BI$401,"登録番号" &amp; リスト!P1973)&gt;=1,"",IF(VLOOKUP(P1973,登録者リスト!$A$1:$D$43729,4,FALSE)=基本情報!$D$6,P1973,"")),"")</f>
        <v/>
      </c>
    </row>
    <row r="1974" spans="16:17" x14ac:dyDescent="0.15">
      <c r="P1974">
        <v>1973</v>
      </c>
      <c r="Q1974" t="str">
        <f>IFERROR(IF(COUNTIF(個人情報!$BI$5:$BI$401,"登録番号" &amp; リスト!P1974)&gt;=1,"",IF(VLOOKUP(P1974,登録者リスト!$A$1:$D$43729,4,FALSE)=基本情報!$D$6,P1974,"")),"")</f>
        <v/>
      </c>
    </row>
    <row r="1975" spans="16:17" x14ac:dyDescent="0.15">
      <c r="P1975">
        <v>1974</v>
      </c>
      <c r="Q1975" t="str">
        <f>IFERROR(IF(COUNTIF(個人情報!$BI$5:$BI$401,"登録番号" &amp; リスト!P1975)&gt;=1,"",IF(VLOOKUP(P1975,登録者リスト!$A$1:$D$43729,4,FALSE)=基本情報!$D$6,P1975,"")),"")</f>
        <v/>
      </c>
    </row>
    <row r="1976" spans="16:17" x14ac:dyDescent="0.15">
      <c r="P1976">
        <v>1975</v>
      </c>
      <c r="Q1976" t="str">
        <f>IFERROR(IF(COUNTIF(個人情報!$BI$5:$BI$401,"登録番号" &amp; リスト!P1976)&gt;=1,"",IF(VLOOKUP(P1976,登録者リスト!$A$1:$D$43729,4,FALSE)=基本情報!$D$6,P1976,"")),"")</f>
        <v/>
      </c>
    </row>
    <row r="1977" spans="16:17" x14ac:dyDescent="0.15">
      <c r="P1977">
        <v>1976</v>
      </c>
      <c r="Q1977" t="str">
        <f>IFERROR(IF(COUNTIF(個人情報!$BI$5:$BI$401,"登録番号" &amp; リスト!P1977)&gt;=1,"",IF(VLOOKUP(P1977,登録者リスト!$A$1:$D$43729,4,FALSE)=基本情報!$D$6,P1977,"")),"")</f>
        <v/>
      </c>
    </row>
    <row r="1978" spans="16:17" x14ac:dyDescent="0.15">
      <c r="P1978">
        <v>1977</v>
      </c>
      <c r="Q1978" t="str">
        <f>IFERROR(IF(COUNTIF(個人情報!$BI$5:$BI$401,"登録番号" &amp; リスト!P1978)&gt;=1,"",IF(VLOOKUP(P1978,登録者リスト!$A$1:$D$43729,4,FALSE)=基本情報!$D$6,P1978,"")),"")</f>
        <v/>
      </c>
    </row>
    <row r="1979" spans="16:17" x14ac:dyDescent="0.15">
      <c r="P1979">
        <v>1978</v>
      </c>
      <c r="Q1979" t="str">
        <f>IFERROR(IF(COUNTIF(個人情報!$BI$5:$BI$401,"登録番号" &amp; リスト!P1979)&gt;=1,"",IF(VLOOKUP(P1979,登録者リスト!$A$1:$D$43729,4,FALSE)=基本情報!$D$6,P1979,"")),"")</f>
        <v/>
      </c>
    </row>
    <row r="1980" spans="16:17" x14ac:dyDescent="0.15">
      <c r="P1980">
        <v>1979</v>
      </c>
      <c r="Q1980" t="str">
        <f>IFERROR(IF(COUNTIF(個人情報!$BI$5:$BI$401,"登録番号" &amp; リスト!P1980)&gt;=1,"",IF(VLOOKUP(P1980,登録者リスト!$A$1:$D$43729,4,FALSE)=基本情報!$D$6,P1980,"")),"")</f>
        <v/>
      </c>
    </row>
    <row r="1981" spans="16:17" x14ac:dyDescent="0.15">
      <c r="P1981">
        <v>1980</v>
      </c>
      <c r="Q1981" t="str">
        <f>IFERROR(IF(COUNTIF(個人情報!$BI$5:$BI$401,"登録番号" &amp; リスト!P1981)&gt;=1,"",IF(VLOOKUP(P1981,登録者リスト!$A$1:$D$43729,4,FALSE)=基本情報!$D$6,P1981,"")),"")</f>
        <v/>
      </c>
    </row>
    <row r="1982" spans="16:17" x14ac:dyDescent="0.15">
      <c r="P1982">
        <v>1981</v>
      </c>
      <c r="Q1982" t="str">
        <f>IFERROR(IF(COUNTIF(個人情報!$BI$5:$BI$401,"登録番号" &amp; リスト!P1982)&gt;=1,"",IF(VLOOKUP(P1982,登録者リスト!$A$1:$D$43729,4,FALSE)=基本情報!$D$6,P1982,"")),"")</f>
        <v/>
      </c>
    </row>
    <row r="1983" spans="16:17" x14ac:dyDescent="0.15">
      <c r="P1983">
        <v>1982</v>
      </c>
      <c r="Q1983" t="str">
        <f>IFERROR(IF(COUNTIF(個人情報!$BI$5:$BI$401,"登録番号" &amp; リスト!P1983)&gt;=1,"",IF(VLOOKUP(P1983,登録者リスト!$A$1:$D$43729,4,FALSE)=基本情報!$D$6,P1983,"")),"")</f>
        <v/>
      </c>
    </row>
    <row r="1984" spans="16:17" x14ac:dyDescent="0.15">
      <c r="P1984">
        <v>1983</v>
      </c>
      <c r="Q1984" t="str">
        <f>IFERROR(IF(COUNTIF(個人情報!$BI$5:$BI$401,"登録番号" &amp; リスト!P1984)&gt;=1,"",IF(VLOOKUP(P1984,登録者リスト!$A$1:$D$43729,4,FALSE)=基本情報!$D$6,P1984,"")),"")</f>
        <v/>
      </c>
    </row>
    <row r="1985" spans="16:17" x14ac:dyDescent="0.15">
      <c r="P1985">
        <v>1984</v>
      </c>
      <c r="Q1985" t="str">
        <f>IFERROR(IF(COUNTIF(個人情報!$BI$5:$BI$401,"登録番号" &amp; リスト!P1985)&gt;=1,"",IF(VLOOKUP(P1985,登録者リスト!$A$1:$D$43729,4,FALSE)=基本情報!$D$6,P1985,"")),"")</f>
        <v/>
      </c>
    </row>
    <row r="1986" spans="16:17" x14ac:dyDescent="0.15">
      <c r="P1986">
        <v>1985</v>
      </c>
      <c r="Q1986" t="str">
        <f>IFERROR(IF(COUNTIF(個人情報!$BI$5:$BI$401,"登録番号" &amp; リスト!P1986)&gt;=1,"",IF(VLOOKUP(P1986,登録者リスト!$A$1:$D$43729,4,FALSE)=基本情報!$D$6,P1986,"")),"")</f>
        <v/>
      </c>
    </row>
    <row r="1987" spans="16:17" x14ac:dyDescent="0.15">
      <c r="P1987">
        <v>1986</v>
      </c>
      <c r="Q1987" t="str">
        <f>IFERROR(IF(COUNTIF(個人情報!$BI$5:$BI$401,"登録番号" &amp; リスト!P1987)&gt;=1,"",IF(VLOOKUP(P1987,登録者リスト!$A$1:$D$43729,4,FALSE)=基本情報!$D$6,P1987,"")),"")</f>
        <v/>
      </c>
    </row>
    <row r="1988" spans="16:17" x14ac:dyDescent="0.15">
      <c r="P1988">
        <v>1987</v>
      </c>
      <c r="Q1988" t="str">
        <f>IFERROR(IF(COUNTIF(個人情報!$BI$5:$BI$401,"登録番号" &amp; リスト!P1988)&gt;=1,"",IF(VLOOKUP(P1988,登録者リスト!$A$1:$D$43729,4,FALSE)=基本情報!$D$6,P1988,"")),"")</f>
        <v/>
      </c>
    </row>
    <row r="1989" spans="16:17" x14ac:dyDescent="0.15">
      <c r="P1989">
        <v>1988</v>
      </c>
      <c r="Q1989" t="str">
        <f>IFERROR(IF(COUNTIF(個人情報!$BI$5:$BI$401,"登録番号" &amp; リスト!P1989)&gt;=1,"",IF(VLOOKUP(P1989,登録者リスト!$A$1:$D$43729,4,FALSE)=基本情報!$D$6,P1989,"")),"")</f>
        <v/>
      </c>
    </row>
    <row r="1990" spans="16:17" x14ac:dyDescent="0.15">
      <c r="P1990">
        <v>1989</v>
      </c>
      <c r="Q1990" t="str">
        <f>IFERROR(IF(COUNTIF(個人情報!$BI$5:$BI$401,"登録番号" &amp; リスト!P1990)&gt;=1,"",IF(VLOOKUP(P1990,登録者リスト!$A$1:$D$43729,4,FALSE)=基本情報!$D$6,P1990,"")),"")</f>
        <v/>
      </c>
    </row>
    <row r="1991" spans="16:17" x14ac:dyDescent="0.15">
      <c r="P1991">
        <v>1990</v>
      </c>
      <c r="Q1991" t="str">
        <f>IFERROR(IF(COUNTIF(個人情報!$BI$5:$BI$401,"登録番号" &amp; リスト!P1991)&gt;=1,"",IF(VLOOKUP(P1991,登録者リスト!$A$1:$D$43729,4,FALSE)=基本情報!$D$6,P1991,"")),"")</f>
        <v/>
      </c>
    </row>
    <row r="1992" spans="16:17" x14ac:dyDescent="0.15">
      <c r="P1992">
        <v>1991</v>
      </c>
      <c r="Q1992" t="str">
        <f>IFERROR(IF(COUNTIF(個人情報!$BI$5:$BI$401,"登録番号" &amp; リスト!P1992)&gt;=1,"",IF(VLOOKUP(P1992,登録者リスト!$A$1:$D$43729,4,FALSE)=基本情報!$D$6,P1992,"")),"")</f>
        <v/>
      </c>
    </row>
    <row r="1993" spans="16:17" x14ac:dyDescent="0.15">
      <c r="P1993">
        <v>1992</v>
      </c>
      <c r="Q1993" t="str">
        <f>IFERROR(IF(COUNTIF(個人情報!$BI$5:$BI$401,"登録番号" &amp; リスト!P1993)&gt;=1,"",IF(VLOOKUP(P1993,登録者リスト!$A$1:$D$43729,4,FALSE)=基本情報!$D$6,P1993,"")),"")</f>
        <v/>
      </c>
    </row>
    <row r="1994" spans="16:17" x14ac:dyDescent="0.15">
      <c r="P1994">
        <v>1993</v>
      </c>
      <c r="Q1994" t="str">
        <f>IFERROR(IF(COUNTIF(個人情報!$BI$5:$BI$401,"登録番号" &amp; リスト!P1994)&gt;=1,"",IF(VLOOKUP(P1994,登録者リスト!$A$1:$D$43729,4,FALSE)=基本情報!$D$6,P1994,"")),"")</f>
        <v/>
      </c>
    </row>
    <row r="1995" spans="16:17" x14ac:dyDescent="0.15">
      <c r="P1995">
        <v>1994</v>
      </c>
      <c r="Q1995" t="str">
        <f>IFERROR(IF(COUNTIF(個人情報!$BI$5:$BI$401,"登録番号" &amp; リスト!P1995)&gt;=1,"",IF(VLOOKUP(P1995,登録者リスト!$A$1:$D$43729,4,FALSE)=基本情報!$D$6,P1995,"")),"")</f>
        <v/>
      </c>
    </row>
    <row r="1996" spans="16:17" x14ac:dyDescent="0.15">
      <c r="P1996">
        <v>1995</v>
      </c>
      <c r="Q1996" t="str">
        <f>IFERROR(IF(COUNTIF(個人情報!$BI$5:$BI$401,"登録番号" &amp; リスト!P1996)&gt;=1,"",IF(VLOOKUP(P1996,登録者リスト!$A$1:$D$43729,4,FALSE)=基本情報!$D$6,P1996,"")),"")</f>
        <v/>
      </c>
    </row>
    <row r="1997" spans="16:17" x14ac:dyDescent="0.15">
      <c r="P1997">
        <v>1996</v>
      </c>
      <c r="Q1997" t="str">
        <f>IFERROR(IF(COUNTIF(個人情報!$BI$5:$BI$401,"登録番号" &amp; リスト!P1997)&gt;=1,"",IF(VLOOKUP(P1997,登録者リスト!$A$1:$D$43729,4,FALSE)=基本情報!$D$6,P1997,"")),"")</f>
        <v/>
      </c>
    </row>
    <row r="1998" spans="16:17" x14ac:dyDescent="0.15">
      <c r="P1998">
        <v>1997</v>
      </c>
      <c r="Q1998" t="str">
        <f>IFERROR(IF(COUNTIF(個人情報!$BI$5:$BI$401,"登録番号" &amp; リスト!P1998)&gt;=1,"",IF(VLOOKUP(P1998,登録者リスト!$A$1:$D$43729,4,FALSE)=基本情報!$D$6,P1998,"")),"")</f>
        <v/>
      </c>
    </row>
    <row r="1999" spans="16:17" x14ac:dyDescent="0.15">
      <c r="P1999">
        <v>1998</v>
      </c>
      <c r="Q1999" t="str">
        <f>IFERROR(IF(COUNTIF(個人情報!$BI$5:$BI$401,"登録番号" &amp; リスト!P1999)&gt;=1,"",IF(VLOOKUP(P1999,登録者リスト!$A$1:$D$43729,4,FALSE)=基本情報!$D$6,P1999,"")),"")</f>
        <v/>
      </c>
    </row>
    <row r="2000" spans="16:17" x14ac:dyDescent="0.15">
      <c r="P2000">
        <v>1999</v>
      </c>
      <c r="Q2000" t="str">
        <f>IFERROR(IF(COUNTIF(個人情報!$BI$5:$BI$401,"登録番号" &amp; リスト!P2000)&gt;=1,"",IF(VLOOKUP(P2000,登録者リスト!$A$1:$D$43729,4,FALSE)=基本情報!$D$6,P2000,"")),"")</f>
        <v/>
      </c>
    </row>
    <row r="2001" spans="16:17" x14ac:dyDescent="0.15">
      <c r="P2001">
        <v>2000</v>
      </c>
      <c r="Q2001" t="str">
        <f>IFERROR(IF(COUNTIF(個人情報!$BI$5:$BI$401,"登録番号" &amp; リスト!P2001)&gt;=1,"",IF(VLOOKUP(P2001,登録者リスト!$A$1:$D$43729,4,FALSE)=基本情報!$D$6,P2001,"")),"")</f>
        <v/>
      </c>
    </row>
    <row r="2002" spans="16:17" x14ac:dyDescent="0.15">
      <c r="P2002">
        <v>2001</v>
      </c>
      <c r="Q2002" t="str">
        <f>IFERROR(IF(COUNTIF(個人情報!$BI$5:$BI$401,"登録番号" &amp; リスト!P2002)&gt;=1,"",IF(VLOOKUP(P2002,登録者リスト!$A$1:$D$43729,4,FALSE)=基本情報!$D$6,P2002,"")),"")</f>
        <v/>
      </c>
    </row>
    <row r="2003" spans="16:17" x14ac:dyDescent="0.15">
      <c r="P2003">
        <v>2002</v>
      </c>
      <c r="Q2003" t="str">
        <f>IFERROR(IF(COUNTIF(個人情報!$BI$5:$BI$401,"登録番号" &amp; リスト!P2003)&gt;=1,"",IF(VLOOKUP(P2003,登録者リスト!$A$1:$D$43729,4,FALSE)=基本情報!$D$6,P2003,"")),"")</f>
        <v/>
      </c>
    </row>
    <row r="2004" spans="16:17" x14ac:dyDescent="0.15">
      <c r="P2004">
        <v>2003</v>
      </c>
      <c r="Q2004" t="str">
        <f>IFERROR(IF(COUNTIF(個人情報!$BI$5:$BI$401,"登録番号" &amp; リスト!P2004)&gt;=1,"",IF(VLOOKUP(P2004,登録者リスト!$A$1:$D$43729,4,FALSE)=基本情報!$D$6,P2004,"")),"")</f>
        <v/>
      </c>
    </row>
    <row r="2005" spans="16:17" x14ac:dyDescent="0.15">
      <c r="P2005">
        <v>2004</v>
      </c>
      <c r="Q2005" t="str">
        <f>IFERROR(IF(COUNTIF(個人情報!$BI$5:$BI$401,"登録番号" &amp; リスト!P2005)&gt;=1,"",IF(VLOOKUP(P2005,登録者リスト!$A$1:$D$43729,4,FALSE)=基本情報!$D$6,P2005,"")),"")</f>
        <v/>
      </c>
    </row>
    <row r="2006" spans="16:17" x14ac:dyDescent="0.15">
      <c r="P2006">
        <v>2005</v>
      </c>
      <c r="Q2006" t="str">
        <f>IFERROR(IF(COUNTIF(個人情報!$BI$5:$BI$401,"登録番号" &amp; リスト!P2006)&gt;=1,"",IF(VLOOKUP(P2006,登録者リスト!$A$1:$D$43729,4,FALSE)=基本情報!$D$6,P2006,"")),"")</f>
        <v/>
      </c>
    </row>
    <row r="2007" spans="16:17" x14ac:dyDescent="0.15">
      <c r="P2007">
        <v>2006</v>
      </c>
      <c r="Q2007" t="str">
        <f>IFERROR(IF(COUNTIF(個人情報!$BI$5:$BI$401,"登録番号" &amp; リスト!P2007)&gt;=1,"",IF(VLOOKUP(P2007,登録者リスト!$A$1:$D$43729,4,FALSE)=基本情報!$D$6,P2007,"")),"")</f>
        <v/>
      </c>
    </row>
    <row r="2008" spans="16:17" x14ac:dyDescent="0.15">
      <c r="P2008">
        <v>2007</v>
      </c>
      <c r="Q2008" t="str">
        <f>IFERROR(IF(COUNTIF(個人情報!$BI$5:$BI$401,"登録番号" &amp; リスト!P2008)&gt;=1,"",IF(VLOOKUP(P2008,登録者リスト!$A$1:$D$43729,4,FALSE)=基本情報!$D$6,P2008,"")),"")</f>
        <v/>
      </c>
    </row>
    <row r="2009" spans="16:17" x14ac:dyDescent="0.15">
      <c r="P2009">
        <v>2008</v>
      </c>
      <c r="Q2009" t="str">
        <f>IFERROR(IF(COUNTIF(個人情報!$BI$5:$BI$401,"登録番号" &amp; リスト!P2009)&gt;=1,"",IF(VLOOKUP(P2009,登録者リスト!$A$1:$D$43729,4,FALSE)=基本情報!$D$6,P2009,"")),"")</f>
        <v/>
      </c>
    </row>
    <row r="2010" spans="16:17" x14ac:dyDescent="0.15">
      <c r="P2010">
        <v>2009</v>
      </c>
      <c r="Q2010" t="str">
        <f>IFERROR(IF(COUNTIF(個人情報!$BI$5:$BI$401,"登録番号" &amp; リスト!P2010)&gt;=1,"",IF(VLOOKUP(P2010,登録者リスト!$A$1:$D$43729,4,FALSE)=基本情報!$D$6,P2010,"")),"")</f>
        <v/>
      </c>
    </row>
    <row r="2011" spans="16:17" x14ac:dyDescent="0.15">
      <c r="P2011">
        <v>2010</v>
      </c>
      <c r="Q2011" t="str">
        <f>IFERROR(IF(COUNTIF(個人情報!$BI$5:$BI$401,"登録番号" &amp; リスト!P2011)&gt;=1,"",IF(VLOOKUP(P2011,登録者リスト!$A$1:$D$43729,4,FALSE)=基本情報!$D$6,P2011,"")),"")</f>
        <v/>
      </c>
    </row>
    <row r="2012" spans="16:17" x14ac:dyDescent="0.15">
      <c r="P2012">
        <v>2011</v>
      </c>
      <c r="Q2012" t="str">
        <f>IFERROR(IF(COUNTIF(個人情報!$BI$5:$BI$401,"登録番号" &amp; リスト!P2012)&gt;=1,"",IF(VLOOKUP(P2012,登録者リスト!$A$1:$D$43729,4,FALSE)=基本情報!$D$6,P2012,"")),"")</f>
        <v/>
      </c>
    </row>
    <row r="2013" spans="16:17" x14ac:dyDescent="0.15">
      <c r="P2013">
        <v>2012</v>
      </c>
      <c r="Q2013" t="str">
        <f>IFERROR(IF(COUNTIF(個人情報!$BI$5:$BI$401,"登録番号" &amp; リスト!P2013)&gt;=1,"",IF(VLOOKUP(P2013,登録者リスト!$A$1:$D$43729,4,FALSE)=基本情報!$D$6,P2013,"")),"")</f>
        <v/>
      </c>
    </row>
    <row r="2014" spans="16:17" x14ac:dyDescent="0.15">
      <c r="P2014">
        <v>2013</v>
      </c>
      <c r="Q2014" t="str">
        <f>IFERROR(IF(COUNTIF(個人情報!$BI$5:$BI$401,"登録番号" &amp; リスト!P2014)&gt;=1,"",IF(VLOOKUP(P2014,登録者リスト!$A$1:$D$43729,4,FALSE)=基本情報!$D$6,P2014,"")),"")</f>
        <v/>
      </c>
    </row>
    <row r="2015" spans="16:17" x14ac:dyDescent="0.15">
      <c r="P2015">
        <v>2014</v>
      </c>
      <c r="Q2015" t="str">
        <f>IFERROR(IF(COUNTIF(個人情報!$BI$5:$BI$401,"登録番号" &amp; リスト!P2015)&gt;=1,"",IF(VLOOKUP(P2015,登録者リスト!$A$1:$D$43729,4,FALSE)=基本情報!$D$6,P2015,"")),"")</f>
        <v/>
      </c>
    </row>
    <row r="2016" spans="16:17" x14ac:dyDescent="0.15">
      <c r="P2016">
        <v>2015</v>
      </c>
      <c r="Q2016" t="str">
        <f>IFERROR(IF(COUNTIF(個人情報!$BI$5:$BI$401,"登録番号" &amp; リスト!P2016)&gt;=1,"",IF(VLOOKUP(P2016,登録者リスト!$A$1:$D$43729,4,FALSE)=基本情報!$D$6,P2016,"")),"")</f>
        <v/>
      </c>
    </row>
    <row r="2017" spans="16:17" x14ac:dyDescent="0.15">
      <c r="P2017">
        <v>2016</v>
      </c>
      <c r="Q2017" t="str">
        <f>IFERROR(IF(COUNTIF(個人情報!$BI$5:$BI$401,"登録番号" &amp; リスト!P2017)&gt;=1,"",IF(VLOOKUP(P2017,登録者リスト!$A$1:$D$43729,4,FALSE)=基本情報!$D$6,P2017,"")),"")</f>
        <v/>
      </c>
    </row>
    <row r="2018" spans="16:17" x14ac:dyDescent="0.15">
      <c r="P2018">
        <v>2017</v>
      </c>
      <c r="Q2018" t="str">
        <f>IFERROR(IF(COUNTIF(個人情報!$BI$5:$BI$401,"登録番号" &amp; リスト!P2018)&gt;=1,"",IF(VLOOKUP(P2018,登録者リスト!$A$1:$D$43729,4,FALSE)=基本情報!$D$6,P2018,"")),"")</f>
        <v/>
      </c>
    </row>
    <row r="2019" spans="16:17" x14ac:dyDescent="0.15">
      <c r="P2019">
        <v>2018</v>
      </c>
      <c r="Q2019" t="str">
        <f>IFERROR(IF(COUNTIF(個人情報!$BI$5:$BI$401,"登録番号" &amp; リスト!P2019)&gt;=1,"",IF(VLOOKUP(P2019,登録者リスト!$A$1:$D$43729,4,FALSE)=基本情報!$D$6,P2019,"")),"")</f>
        <v/>
      </c>
    </row>
    <row r="2020" spans="16:17" x14ac:dyDescent="0.15">
      <c r="P2020">
        <v>2019</v>
      </c>
      <c r="Q2020" t="str">
        <f>IFERROR(IF(COUNTIF(個人情報!$BI$5:$BI$401,"登録番号" &amp; リスト!P2020)&gt;=1,"",IF(VLOOKUP(P2020,登録者リスト!$A$1:$D$43729,4,FALSE)=基本情報!$D$6,P2020,"")),"")</f>
        <v/>
      </c>
    </row>
    <row r="2021" spans="16:17" x14ac:dyDescent="0.15">
      <c r="P2021">
        <v>2020</v>
      </c>
      <c r="Q2021" t="str">
        <f>IFERROR(IF(COUNTIF(個人情報!$BI$5:$BI$401,"登録番号" &amp; リスト!P2021)&gt;=1,"",IF(VLOOKUP(P2021,登録者リスト!$A$1:$D$43729,4,FALSE)=基本情報!$D$6,P2021,"")),"")</f>
        <v/>
      </c>
    </row>
    <row r="2022" spans="16:17" x14ac:dyDescent="0.15">
      <c r="P2022">
        <v>2021</v>
      </c>
      <c r="Q2022" t="str">
        <f>IFERROR(IF(COUNTIF(個人情報!$BI$5:$BI$401,"登録番号" &amp; リスト!P2022)&gt;=1,"",IF(VLOOKUP(P2022,登録者リスト!$A$1:$D$43729,4,FALSE)=基本情報!$D$6,P2022,"")),"")</f>
        <v/>
      </c>
    </row>
    <row r="2023" spans="16:17" x14ac:dyDescent="0.15">
      <c r="P2023">
        <v>2022</v>
      </c>
      <c r="Q2023" t="str">
        <f>IFERROR(IF(COUNTIF(個人情報!$BI$5:$BI$401,"登録番号" &amp; リスト!P2023)&gt;=1,"",IF(VLOOKUP(P2023,登録者リスト!$A$1:$D$43729,4,FALSE)=基本情報!$D$6,P2023,"")),"")</f>
        <v/>
      </c>
    </row>
    <row r="2024" spans="16:17" x14ac:dyDescent="0.15">
      <c r="P2024">
        <v>2023</v>
      </c>
      <c r="Q2024" t="str">
        <f>IFERROR(IF(COUNTIF(個人情報!$BI$5:$BI$401,"登録番号" &amp; リスト!P2024)&gt;=1,"",IF(VLOOKUP(P2024,登録者リスト!$A$1:$D$43729,4,FALSE)=基本情報!$D$6,P2024,"")),"")</f>
        <v/>
      </c>
    </row>
    <row r="2025" spans="16:17" x14ac:dyDescent="0.15">
      <c r="P2025">
        <v>2024</v>
      </c>
      <c r="Q2025" t="str">
        <f>IFERROR(IF(COUNTIF(個人情報!$BI$5:$BI$401,"登録番号" &amp; リスト!P2025)&gt;=1,"",IF(VLOOKUP(P2025,登録者リスト!$A$1:$D$43729,4,FALSE)=基本情報!$D$6,P2025,"")),"")</f>
        <v/>
      </c>
    </row>
    <row r="2026" spans="16:17" x14ac:dyDescent="0.15">
      <c r="P2026">
        <v>2025</v>
      </c>
      <c r="Q2026" t="str">
        <f>IFERROR(IF(COUNTIF(個人情報!$BI$5:$BI$401,"登録番号" &amp; リスト!P2026)&gt;=1,"",IF(VLOOKUP(P2026,登録者リスト!$A$1:$D$43729,4,FALSE)=基本情報!$D$6,P2026,"")),"")</f>
        <v/>
      </c>
    </row>
    <row r="2027" spans="16:17" x14ac:dyDescent="0.15">
      <c r="P2027">
        <v>2026</v>
      </c>
      <c r="Q2027" t="str">
        <f>IFERROR(IF(COUNTIF(個人情報!$BI$5:$BI$401,"登録番号" &amp; リスト!P2027)&gt;=1,"",IF(VLOOKUP(P2027,登録者リスト!$A$1:$D$43729,4,FALSE)=基本情報!$D$6,P2027,"")),"")</f>
        <v/>
      </c>
    </row>
    <row r="2028" spans="16:17" x14ac:dyDescent="0.15">
      <c r="P2028">
        <v>2027</v>
      </c>
      <c r="Q2028" t="str">
        <f>IFERROR(IF(COUNTIF(個人情報!$BI$5:$BI$401,"登録番号" &amp; リスト!P2028)&gt;=1,"",IF(VLOOKUP(P2028,登録者リスト!$A$1:$D$43729,4,FALSE)=基本情報!$D$6,P2028,"")),"")</f>
        <v/>
      </c>
    </row>
    <row r="2029" spans="16:17" x14ac:dyDescent="0.15">
      <c r="P2029">
        <v>2028</v>
      </c>
      <c r="Q2029" t="str">
        <f>IFERROR(IF(COUNTIF(個人情報!$BI$5:$BI$401,"登録番号" &amp; リスト!P2029)&gt;=1,"",IF(VLOOKUP(P2029,登録者リスト!$A$1:$D$43729,4,FALSE)=基本情報!$D$6,P2029,"")),"")</f>
        <v/>
      </c>
    </row>
    <row r="2030" spans="16:17" x14ac:dyDescent="0.15">
      <c r="P2030">
        <v>2029</v>
      </c>
      <c r="Q2030" t="str">
        <f>IFERROR(IF(COUNTIF(個人情報!$BI$5:$BI$401,"登録番号" &amp; リスト!P2030)&gt;=1,"",IF(VLOOKUP(P2030,登録者リスト!$A$1:$D$43729,4,FALSE)=基本情報!$D$6,P2030,"")),"")</f>
        <v/>
      </c>
    </row>
    <row r="2031" spans="16:17" x14ac:dyDescent="0.15">
      <c r="P2031">
        <v>2030</v>
      </c>
      <c r="Q2031" t="str">
        <f>IFERROR(IF(COUNTIF(個人情報!$BI$5:$BI$401,"登録番号" &amp; リスト!P2031)&gt;=1,"",IF(VLOOKUP(P2031,登録者リスト!$A$1:$D$43729,4,FALSE)=基本情報!$D$6,P2031,"")),"")</f>
        <v/>
      </c>
    </row>
    <row r="2032" spans="16:17" x14ac:dyDescent="0.15">
      <c r="P2032">
        <v>2031</v>
      </c>
      <c r="Q2032" t="str">
        <f>IFERROR(IF(COUNTIF(個人情報!$BI$5:$BI$401,"登録番号" &amp; リスト!P2032)&gt;=1,"",IF(VLOOKUP(P2032,登録者リスト!$A$1:$D$43729,4,FALSE)=基本情報!$D$6,P2032,"")),"")</f>
        <v/>
      </c>
    </row>
    <row r="2033" spans="16:17" x14ac:dyDescent="0.15">
      <c r="P2033">
        <v>2032</v>
      </c>
      <c r="Q2033" t="str">
        <f>IFERROR(IF(COUNTIF(個人情報!$BI$5:$BI$401,"登録番号" &amp; リスト!P2033)&gt;=1,"",IF(VLOOKUP(P2033,登録者リスト!$A$1:$D$43729,4,FALSE)=基本情報!$D$6,P2033,"")),"")</f>
        <v/>
      </c>
    </row>
    <row r="2034" spans="16:17" x14ac:dyDescent="0.15">
      <c r="P2034">
        <v>2033</v>
      </c>
      <c r="Q2034" t="str">
        <f>IFERROR(IF(COUNTIF(個人情報!$BI$5:$BI$401,"登録番号" &amp; リスト!P2034)&gt;=1,"",IF(VLOOKUP(P2034,登録者リスト!$A$1:$D$43729,4,FALSE)=基本情報!$D$6,P2034,"")),"")</f>
        <v/>
      </c>
    </row>
    <row r="2035" spans="16:17" x14ac:dyDescent="0.15">
      <c r="P2035">
        <v>2034</v>
      </c>
      <c r="Q2035" t="str">
        <f>IFERROR(IF(COUNTIF(個人情報!$BI$5:$BI$401,"登録番号" &amp; リスト!P2035)&gt;=1,"",IF(VLOOKUP(P2035,登録者リスト!$A$1:$D$43729,4,FALSE)=基本情報!$D$6,P2035,"")),"")</f>
        <v/>
      </c>
    </row>
    <row r="2036" spans="16:17" x14ac:dyDescent="0.15">
      <c r="P2036">
        <v>2035</v>
      </c>
      <c r="Q2036" t="str">
        <f>IFERROR(IF(COUNTIF(個人情報!$BI$5:$BI$401,"登録番号" &amp; リスト!P2036)&gt;=1,"",IF(VLOOKUP(P2036,登録者リスト!$A$1:$D$43729,4,FALSE)=基本情報!$D$6,P2036,"")),"")</f>
        <v/>
      </c>
    </row>
    <row r="2037" spans="16:17" x14ac:dyDescent="0.15">
      <c r="P2037">
        <v>2036</v>
      </c>
      <c r="Q2037" t="str">
        <f>IFERROR(IF(COUNTIF(個人情報!$BI$5:$BI$401,"登録番号" &amp; リスト!P2037)&gt;=1,"",IF(VLOOKUP(P2037,登録者リスト!$A$1:$D$43729,4,FALSE)=基本情報!$D$6,P2037,"")),"")</f>
        <v/>
      </c>
    </row>
    <row r="2038" spans="16:17" x14ac:dyDescent="0.15">
      <c r="P2038">
        <v>2037</v>
      </c>
      <c r="Q2038" t="str">
        <f>IFERROR(IF(COUNTIF(個人情報!$BI$5:$BI$401,"登録番号" &amp; リスト!P2038)&gt;=1,"",IF(VLOOKUP(P2038,登録者リスト!$A$1:$D$43729,4,FALSE)=基本情報!$D$6,P2038,"")),"")</f>
        <v/>
      </c>
    </row>
    <row r="2039" spans="16:17" x14ac:dyDescent="0.15">
      <c r="P2039">
        <v>2038</v>
      </c>
      <c r="Q2039" t="str">
        <f>IFERROR(IF(COUNTIF(個人情報!$BI$5:$BI$401,"登録番号" &amp; リスト!P2039)&gt;=1,"",IF(VLOOKUP(P2039,登録者リスト!$A$1:$D$43729,4,FALSE)=基本情報!$D$6,P2039,"")),"")</f>
        <v/>
      </c>
    </row>
    <row r="2040" spans="16:17" x14ac:dyDescent="0.15">
      <c r="P2040">
        <v>2039</v>
      </c>
      <c r="Q2040" t="str">
        <f>IFERROR(IF(COUNTIF(個人情報!$BI$5:$BI$401,"登録番号" &amp; リスト!P2040)&gt;=1,"",IF(VLOOKUP(P2040,登録者リスト!$A$1:$D$43729,4,FALSE)=基本情報!$D$6,P2040,"")),"")</f>
        <v/>
      </c>
    </row>
    <row r="2041" spans="16:17" x14ac:dyDescent="0.15">
      <c r="P2041">
        <v>2040</v>
      </c>
      <c r="Q2041" t="str">
        <f>IFERROR(IF(COUNTIF(個人情報!$BI$5:$BI$401,"登録番号" &amp; リスト!P2041)&gt;=1,"",IF(VLOOKUP(P2041,登録者リスト!$A$1:$D$43729,4,FALSE)=基本情報!$D$6,P2041,"")),"")</f>
        <v/>
      </c>
    </row>
    <row r="2042" spans="16:17" x14ac:dyDescent="0.15">
      <c r="P2042">
        <v>2041</v>
      </c>
      <c r="Q2042" t="str">
        <f>IFERROR(IF(COUNTIF(個人情報!$BI$5:$BI$401,"登録番号" &amp; リスト!P2042)&gt;=1,"",IF(VLOOKUP(P2042,登録者リスト!$A$1:$D$43729,4,FALSE)=基本情報!$D$6,P2042,"")),"")</f>
        <v/>
      </c>
    </row>
    <row r="2043" spans="16:17" x14ac:dyDescent="0.15">
      <c r="P2043">
        <v>2042</v>
      </c>
      <c r="Q2043" t="str">
        <f>IFERROR(IF(COUNTIF(個人情報!$BI$5:$BI$401,"登録番号" &amp; リスト!P2043)&gt;=1,"",IF(VLOOKUP(P2043,登録者リスト!$A$1:$D$43729,4,FALSE)=基本情報!$D$6,P2043,"")),"")</f>
        <v/>
      </c>
    </row>
    <row r="2044" spans="16:17" x14ac:dyDescent="0.15">
      <c r="P2044">
        <v>2043</v>
      </c>
      <c r="Q2044" t="str">
        <f>IFERROR(IF(COUNTIF(個人情報!$BI$5:$BI$401,"登録番号" &amp; リスト!P2044)&gt;=1,"",IF(VLOOKUP(P2044,登録者リスト!$A$1:$D$43729,4,FALSE)=基本情報!$D$6,P2044,"")),"")</f>
        <v/>
      </c>
    </row>
    <row r="2045" spans="16:17" x14ac:dyDescent="0.15">
      <c r="P2045">
        <v>2044</v>
      </c>
      <c r="Q2045" t="str">
        <f>IFERROR(IF(COUNTIF(個人情報!$BI$5:$BI$401,"登録番号" &amp; リスト!P2045)&gt;=1,"",IF(VLOOKUP(P2045,登録者リスト!$A$1:$D$43729,4,FALSE)=基本情報!$D$6,P2045,"")),"")</f>
        <v/>
      </c>
    </row>
    <row r="2046" spans="16:17" x14ac:dyDescent="0.15">
      <c r="P2046">
        <v>2045</v>
      </c>
      <c r="Q2046" t="str">
        <f>IFERROR(IF(COUNTIF(個人情報!$BI$5:$BI$401,"登録番号" &amp; リスト!P2046)&gt;=1,"",IF(VLOOKUP(P2046,登録者リスト!$A$1:$D$43729,4,FALSE)=基本情報!$D$6,P2046,"")),"")</f>
        <v/>
      </c>
    </row>
    <row r="2047" spans="16:17" x14ac:dyDescent="0.15">
      <c r="P2047">
        <v>2046</v>
      </c>
      <c r="Q2047" t="str">
        <f>IFERROR(IF(COUNTIF(個人情報!$BI$5:$BI$401,"登録番号" &amp; リスト!P2047)&gt;=1,"",IF(VLOOKUP(P2047,登録者リスト!$A$1:$D$43729,4,FALSE)=基本情報!$D$6,P2047,"")),"")</f>
        <v/>
      </c>
    </row>
    <row r="2048" spans="16:17" x14ac:dyDescent="0.15">
      <c r="P2048">
        <v>2047</v>
      </c>
      <c r="Q2048" t="str">
        <f>IFERROR(IF(COUNTIF(個人情報!$BI$5:$BI$401,"登録番号" &amp; リスト!P2048)&gt;=1,"",IF(VLOOKUP(P2048,登録者リスト!$A$1:$D$43729,4,FALSE)=基本情報!$D$6,P2048,"")),"")</f>
        <v/>
      </c>
    </row>
    <row r="2049" spans="16:17" x14ac:dyDescent="0.15">
      <c r="P2049">
        <v>2048</v>
      </c>
      <c r="Q2049" t="str">
        <f>IFERROR(IF(COUNTIF(個人情報!$BI$5:$BI$401,"登録番号" &amp; リスト!P2049)&gt;=1,"",IF(VLOOKUP(P2049,登録者リスト!$A$1:$D$43729,4,FALSE)=基本情報!$D$6,P2049,"")),"")</f>
        <v/>
      </c>
    </row>
    <row r="2050" spans="16:17" x14ac:dyDescent="0.15">
      <c r="P2050">
        <v>2049</v>
      </c>
      <c r="Q2050" t="str">
        <f>IFERROR(IF(COUNTIF(個人情報!$BI$5:$BI$401,"登録番号" &amp; リスト!P2050)&gt;=1,"",IF(VLOOKUP(P2050,登録者リスト!$A$1:$D$43729,4,FALSE)=基本情報!$D$6,P2050,"")),"")</f>
        <v/>
      </c>
    </row>
    <row r="2051" spans="16:17" x14ac:dyDescent="0.15">
      <c r="P2051">
        <v>2050</v>
      </c>
      <c r="Q2051" t="str">
        <f>IFERROR(IF(COUNTIF(個人情報!$BI$5:$BI$401,"登録番号" &amp; リスト!P2051)&gt;=1,"",IF(VLOOKUP(P2051,登録者リスト!$A$1:$D$43729,4,FALSE)=基本情報!$D$6,P2051,"")),"")</f>
        <v/>
      </c>
    </row>
    <row r="2052" spans="16:17" x14ac:dyDescent="0.15">
      <c r="P2052">
        <v>2051</v>
      </c>
      <c r="Q2052" t="str">
        <f>IFERROR(IF(COUNTIF(個人情報!$BI$5:$BI$401,"登録番号" &amp; リスト!P2052)&gt;=1,"",IF(VLOOKUP(P2052,登録者リスト!$A$1:$D$43729,4,FALSE)=基本情報!$D$6,P2052,"")),"")</f>
        <v/>
      </c>
    </row>
    <row r="2053" spans="16:17" x14ac:dyDescent="0.15">
      <c r="P2053">
        <v>2052</v>
      </c>
      <c r="Q2053" t="str">
        <f>IFERROR(IF(COUNTIF(個人情報!$BI$5:$BI$401,"登録番号" &amp; リスト!P2053)&gt;=1,"",IF(VLOOKUP(P2053,登録者リスト!$A$1:$D$43729,4,FALSE)=基本情報!$D$6,P2053,"")),"")</f>
        <v/>
      </c>
    </row>
    <row r="2054" spans="16:17" x14ac:dyDescent="0.15">
      <c r="P2054">
        <v>2053</v>
      </c>
      <c r="Q2054" t="str">
        <f>IFERROR(IF(COUNTIF(個人情報!$BI$5:$BI$401,"登録番号" &amp; リスト!P2054)&gt;=1,"",IF(VLOOKUP(P2054,登録者リスト!$A$1:$D$43729,4,FALSE)=基本情報!$D$6,P2054,"")),"")</f>
        <v/>
      </c>
    </row>
    <row r="2055" spans="16:17" x14ac:dyDescent="0.15">
      <c r="P2055">
        <v>2054</v>
      </c>
      <c r="Q2055" t="str">
        <f>IFERROR(IF(COUNTIF(個人情報!$BI$5:$BI$401,"登録番号" &amp; リスト!P2055)&gt;=1,"",IF(VLOOKUP(P2055,登録者リスト!$A$1:$D$43729,4,FALSE)=基本情報!$D$6,P2055,"")),"")</f>
        <v/>
      </c>
    </row>
    <row r="2056" spans="16:17" x14ac:dyDescent="0.15">
      <c r="P2056">
        <v>2055</v>
      </c>
      <c r="Q2056" t="str">
        <f>IFERROR(IF(COUNTIF(個人情報!$BI$5:$BI$401,"登録番号" &amp; リスト!P2056)&gt;=1,"",IF(VLOOKUP(P2056,登録者リスト!$A$1:$D$43729,4,FALSE)=基本情報!$D$6,P2056,"")),"")</f>
        <v/>
      </c>
    </row>
    <row r="2057" spans="16:17" x14ac:dyDescent="0.15">
      <c r="P2057">
        <v>2056</v>
      </c>
      <c r="Q2057" t="str">
        <f>IFERROR(IF(COUNTIF(個人情報!$BI$5:$BI$401,"登録番号" &amp; リスト!P2057)&gt;=1,"",IF(VLOOKUP(P2057,登録者リスト!$A$1:$D$43729,4,FALSE)=基本情報!$D$6,P2057,"")),"")</f>
        <v/>
      </c>
    </row>
    <row r="2058" spans="16:17" x14ac:dyDescent="0.15">
      <c r="P2058">
        <v>2057</v>
      </c>
      <c r="Q2058" t="str">
        <f>IFERROR(IF(COUNTIF(個人情報!$BI$5:$BI$401,"登録番号" &amp; リスト!P2058)&gt;=1,"",IF(VLOOKUP(P2058,登録者リスト!$A$1:$D$43729,4,FALSE)=基本情報!$D$6,P2058,"")),"")</f>
        <v/>
      </c>
    </row>
    <row r="2059" spans="16:17" x14ac:dyDescent="0.15">
      <c r="P2059">
        <v>2058</v>
      </c>
      <c r="Q2059" t="str">
        <f>IFERROR(IF(COUNTIF(個人情報!$BI$5:$BI$401,"登録番号" &amp; リスト!P2059)&gt;=1,"",IF(VLOOKUP(P2059,登録者リスト!$A$1:$D$43729,4,FALSE)=基本情報!$D$6,P2059,"")),"")</f>
        <v/>
      </c>
    </row>
    <row r="2060" spans="16:17" x14ac:dyDescent="0.15">
      <c r="P2060">
        <v>2059</v>
      </c>
      <c r="Q2060" t="str">
        <f>IFERROR(IF(COUNTIF(個人情報!$BI$5:$BI$401,"登録番号" &amp; リスト!P2060)&gt;=1,"",IF(VLOOKUP(P2060,登録者リスト!$A$1:$D$43729,4,FALSE)=基本情報!$D$6,P2060,"")),"")</f>
        <v/>
      </c>
    </row>
    <row r="2061" spans="16:17" x14ac:dyDescent="0.15">
      <c r="P2061">
        <v>2060</v>
      </c>
      <c r="Q2061" t="str">
        <f>IFERROR(IF(COUNTIF(個人情報!$BI$5:$BI$401,"登録番号" &amp; リスト!P2061)&gt;=1,"",IF(VLOOKUP(P2061,登録者リスト!$A$1:$D$43729,4,FALSE)=基本情報!$D$6,P2061,"")),"")</f>
        <v/>
      </c>
    </row>
    <row r="2062" spans="16:17" x14ac:dyDescent="0.15">
      <c r="P2062">
        <v>2061</v>
      </c>
      <c r="Q2062" t="str">
        <f>IFERROR(IF(COUNTIF(個人情報!$BI$5:$BI$401,"登録番号" &amp; リスト!P2062)&gt;=1,"",IF(VLOOKUP(P2062,登録者リスト!$A$1:$D$43729,4,FALSE)=基本情報!$D$6,P2062,"")),"")</f>
        <v/>
      </c>
    </row>
    <row r="2063" spans="16:17" x14ac:dyDescent="0.15">
      <c r="P2063">
        <v>2062</v>
      </c>
      <c r="Q2063" t="str">
        <f>IFERROR(IF(COUNTIF(個人情報!$BI$5:$BI$401,"登録番号" &amp; リスト!P2063)&gt;=1,"",IF(VLOOKUP(P2063,登録者リスト!$A$1:$D$43729,4,FALSE)=基本情報!$D$6,P2063,"")),"")</f>
        <v/>
      </c>
    </row>
    <row r="2064" spans="16:17" x14ac:dyDescent="0.15">
      <c r="P2064">
        <v>2063</v>
      </c>
      <c r="Q2064" t="str">
        <f>IFERROR(IF(COUNTIF(個人情報!$BI$5:$BI$401,"登録番号" &amp; リスト!P2064)&gt;=1,"",IF(VLOOKUP(P2064,登録者リスト!$A$1:$D$43729,4,FALSE)=基本情報!$D$6,P2064,"")),"")</f>
        <v/>
      </c>
    </row>
    <row r="2065" spans="16:17" x14ac:dyDescent="0.15">
      <c r="P2065">
        <v>2064</v>
      </c>
      <c r="Q2065" t="str">
        <f>IFERROR(IF(COUNTIF(個人情報!$BI$5:$BI$401,"登録番号" &amp; リスト!P2065)&gt;=1,"",IF(VLOOKUP(P2065,登録者リスト!$A$1:$D$43729,4,FALSE)=基本情報!$D$6,P2065,"")),"")</f>
        <v/>
      </c>
    </row>
    <row r="2066" spans="16:17" x14ac:dyDescent="0.15">
      <c r="P2066">
        <v>2065</v>
      </c>
      <c r="Q2066" t="str">
        <f>IFERROR(IF(COUNTIF(個人情報!$BI$5:$BI$401,"登録番号" &amp; リスト!P2066)&gt;=1,"",IF(VLOOKUP(P2066,登録者リスト!$A$1:$D$43729,4,FALSE)=基本情報!$D$6,P2066,"")),"")</f>
        <v/>
      </c>
    </row>
    <row r="2067" spans="16:17" x14ac:dyDescent="0.15">
      <c r="P2067">
        <v>2066</v>
      </c>
      <c r="Q2067" t="str">
        <f>IFERROR(IF(COUNTIF(個人情報!$BI$5:$BI$401,"登録番号" &amp; リスト!P2067)&gt;=1,"",IF(VLOOKUP(P2067,登録者リスト!$A$1:$D$43729,4,FALSE)=基本情報!$D$6,P2067,"")),"")</f>
        <v/>
      </c>
    </row>
    <row r="2068" spans="16:17" x14ac:dyDescent="0.15">
      <c r="P2068">
        <v>2067</v>
      </c>
      <c r="Q2068" t="str">
        <f>IFERROR(IF(COUNTIF(個人情報!$BI$5:$BI$401,"登録番号" &amp; リスト!P2068)&gt;=1,"",IF(VLOOKUP(P2068,登録者リスト!$A$1:$D$43729,4,FALSE)=基本情報!$D$6,P2068,"")),"")</f>
        <v/>
      </c>
    </row>
    <row r="2069" spans="16:17" x14ac:dyDescent="0.15">
      <c r="P2069">
        <v>2068</v>
      </c>
      <c r="Q2069" t="str">
        <f>IFERROR(IF(COUNTIF(個人情報!$BI$5:$BI$401,"登録番号" &amp; リスト!P2069)&gt;=1,"",IF(VLOOKUP(P2069,登録者リスト!$A$1:$D$43729,4,FALSE)=基本情報!$D$6,P2069,"")),"")</f>
        <v/>
      </c>
    </row>
    <row r="2070" spans="16:17" x14ac:dyDescent="0.15">
      <c r="P2070">
        <v>2069</v>
      </c>
      <c r="Q2070" t="str">
        <f>IFERROR(IF(COUNTIF(個人情報!$BI$5:$BI$401,"登録番号" &amp; リスト!P2070)&gt;=1,"",IF(VLOOKUP(P2070,登録者リスト!$A$1:$D$43729,4,FALSE)=基本情報!$D$6,P2070,"")),"")</f>
        <v/>
      </c>
    </row>
    <row r="2071" spans="16:17" x14ac:dyDescent="0.15">
      <c r="P2071">
        <v>2070</v>
      </c>
      <c r="Q2071" t="str">
        <f>IFERROR(IF(COUNTIF(個人情報!$BI$5:$BI$401,"登録番号" &amp; リスト!P2071)&gt;=1,"",IF(VLOOKUP(P2071,登録者リスト!$A$1:$D$43729,4,FALSE)=基本情報!$D$6,P2071,"")),"")</f>
        <v/>
      </c>
    </row>
    <row r="2072" spans="16:17" x14ac:dyDescent="0.15">
      <c r="P2072">
        <v>2071</v>
      </c>
      <c r="Q2072" t="str">
        <f>IFERROR(IF(COUNTIF(個人情報!$BI$5:$BI$401,"登録番号" &amp; リスト!P2072)&gt;=1,"",IF(VLOOKUP(P2072,登録者リスト!$A$1:$D$43729,4,FALSE)=基本情報!$D$6,P2072,"")),"")</f>
        <v/>
      </c>
    </row>
    <row r="2073" spans="16:17" x14ac:dyDescent="0.15">
      <c r="P2073">
        <v>2072</v>
      </c>
      <c r="Q2073" t="str">
        <f>IFERROR(IF(COUNTIF(個人情報!$BI$5:$BI$401,"登録番号" &amp; リスト!P2073)&gt;=1,"",IF(VLOOKUP(P2073,登録者リスト!$A$1:$D$43729,4,FALSE)=基本情報!$D$6,P2073,"")),"")</f>
        <v/>
      </c>
    </row>
    <row r="2074" spans="16:17" x14ac:dyDescent="0.15">
      <c r="P2074">
        <v>2073</v>
      </c>
      <c r="Q2074" t="str">
        <f>IFERROR(IF(COUNTIF(個人情報!$BI$5:$BI$401,"登録番号" &amp; リスト!P2074)&gt;=1,"",IF(VLOOKUP(P2074,登録者リスト!$A$1:$D$43729,4,FALSE)=基本情報!$D$6,P2074,"")),"")</f>
        <v/>
      </c>
    </row>
    <row r="2075" spans="16:17" x14ac:dyDescent="0.15">
      <c r="P2075">
        <v>2074</v>
      </c>
      <c r="Q2075" t="str">
        <f>IFERROR(IF(COUNTIF(個人情報!$BI$5:$BI$401,"登録番号" &amp; リスト!P2075)&gt;=1,"",IF(VLOOKUP(P2075,登録者リスト!$A$1:$D$43729,4,FALSE)=基本情報!$D$6,P2075,"")),"")</f>
        <v/>
      </c>
    </row>
    <row r="2076" spans="16:17" x14ac:dyDescent="0.15">
      <c r="P2076">
        <v>2075</v>
      </c>
      <c r="Q2076" t="str">
        <f>IFERROR(IF(COUNTIF(個人情報!$BI$5:$BI$401,"登録番号" &amp; リスト!P2076)&gt;=1,"",IF(VLOOKUP(P2076,登録者リスト!$A$1:$D$43729,4,FALSE)=基本情報!$D$6,P2076,"")),"")</f>
        <v/>
      </c>
    </row>
    <row r="2077" spans="16:17" x14ac:dyDescent="0.15">
      <c r="P2077">
        <v>2076</v>
      </c>
      <c r="Q2077" t="str">
        <f>IFERROR(IF(COUNTIF(個人情報!$BI$5:$BI$401,"登録番号" &amp; リスト!P2077)&gt;=1,"",IF(VLOOKUP(P2077,登録者リスト!$A$1:$D$43729,4,FALSE)=基本情報!$D$6,P2077,"")),"")</f>
        <v/>
      </c>
    </row>
    <row r="2078" spans="16:17" x14ac:dyDescent="0.15">
      <c r="P2078">
        <v>2077</v>
      </c>
      <c r="Q2078" t="str">
        <f>IFERROR(IF(COUNTIF(個人情報!$BI$5:$BI$401,"登録番号" &amp; リスト!P2078)&gt;=1,"",IF(VLOOKUP(P2078,登録者リスト!$A$1:$D$43729,4,FALSE)=基本情報!$D$6,P2078,"")),"")</f>
        <v/>
      </c>
    </row>
    <row r="2079" spans="16:17" x14ac:dyDescent="0.15">
      <c r="P2079">
        <v>2078</v>
      </c>
      <c r="Q2079" t="str">
        <f>IFERROR(IF(COUNTIF(個人情報!$BI$5:$BI$401,"登録番号" &amp; リスト!P2079)&gt;=1,"",IF(VLOOKUP(P2079,登録者リスト!$A$1:$D$43729,4,FALSE)=基本情報!$D$6,P2079,"")),"")</f>
        <v/>
      </c>
    </row>
    <row r="2080" spans="16:17" x14ac:dyDescent="0.15">
      <c r="P2080">
        <v>2079</v>
      </c>
      <c r="Q2080" t="str">
        <f>IFERROR(IF(COUNTIF(個人情報!$BI$5:$BI$401,"登録番号" &amp; リスト!P2080)&gt;=1,"",IF(VLOOKUP(P2080,登録者リスト!$A$1:$D$43729,4,FALSE)=基本情報!$D$6,P2080,"")),"")</f>
        <v/>
      </c>
    </row>
    <row r="2081" spans="16:17" x14ac:dyDescent="0.15">
      <c r="P2081">
        <v>2080</v>
      </c>
      <c r="Q2081" t="str">
        <f>IFERROR(IF(COUNTIF(個人情報!$BI$5:$BI$401,"登録番号" &amp; リスト!P2081)&gt;=1,"",IF(VLOOKUP(P2081,登録者リスト!$A$1:$D$43729,4,FALSE)=基本情報!$D$6,P2081,"")),"")</f>
        <v/>
      </c>
    </row>
    <row r="2082" spans="16:17" x14ac:dyDescent="0.15">
      <c r="P2082">
        <v>2081</v>
      </c>
      <c r="Q2082" t="str">
        <f>IFERROR(IF(COUNTIF(個人情報!$BI$5:$BI$401,"登録番号" &amp; リスト!P2082)&gt;=1,"",IF(VLOOKUP(P2082,登録者リスト!$A$1:$D$43729,4,FALSE)=基本情報!$D$6,P2082,"")),"")</f>
        <v/>
      </c>
    </row>
    <row r="2083" spans="16:17" x14ac:dyDescent="0.15">
      <c r="P2083">
        <v>2082</v>
      </c>
      <c r="Q2083" t="str">
        <f>IFERROR(IF(COUNTIF(個人情報!$BI$5:$BI$401,"登録番号" &amp; リスト!P2083)&gt;=1,"",IF(VLOOKUP(P2083,登録者リスト!$A$1:$D$43729,4,FALSE)=基本情報!$D$6,P2083,"")),"")</f>
        <v/>
      </c>
    </row>
    <row r="2084" spans="16:17" x14ac:dyDescent="0.15">
      <c r="P2084">
        <v>2083</v>
      </c>
      <c r="Q2084" t="str">
        <f>IFERROR(IF(COUNTIF(個人情報!$BI$5:$BI$401,"登録番号" &amp; リスト!P2084)&gt;=1,"",IF(VLOOKUP(P2084,登録者リスト!$A$1:$D$43729,4,FALSE)=基本情報!$D$6,P2084,"")),"")</f>
        <v/>
      </c>
    </row>
    <row r="2085" spans="16:17" x14ac:dyDescent="0.15">
      <c r="P2085">
        <v>2084</v>
      </c>
      <c r="Q2085" t="str">
        <f>IFERROR(IF(COUNTIF(個人情報!$BI$5:$BI$401,"登録番号" &amp; リスト!P2085)&gt;=1,"",IF(VLOOKUP(P2085,登録者リスト!$A$1:$D$43729,4,FALSE)=基本情報!$D$6,P2085,"")),"")</f>
        <v/>
      </c>
    </row>
    <row r="2086" spans="16:17" x14ac:dyDescent="0.15">
      <c r="P2086">
        <v>2085</v>
      </c>
      <c r="Q2086" t="str">
        <f>IFERROR(IF(COUNTIF(個人情報!$BI$5:$BI$401,"登録番号" &amp; リスト!P2086)&gt;=1,"",IF(VLOOKUP(P2086,登録者リスト!$A$1:$D$43729,4,FALSE)=基本情報!$D$6,P2086,"")),"")</f>
        <v/>
      </c>
    </row>
    <row r="2087" spans="16:17" x14ac:dyDescent="0.15">
      <c r="P2087">
        <v>2086</v>
      </c>
      <c r="Q2087" t="str">
        <f>IFERROR(IF(COUNTIF(個人情報!$BI$5:$BI$401,"登録番号" &amp; リスト!P2087)&gt;=1,"",IF(VLOOKUP(P2087,登録者リスト!$A$1:$D$43729,4,FALSE)=基本情報!$D$6,P2087,"")),"")</f>
        <v/>
      </c>
    </row>
    <row r="2088" spans="16:17" x14ac:dyDescent="0.15">
      <c r="P2088">
        <v>2087</v>
      </c>
      <c r="Q2088" t="str">
        <f>IFERROR(IF(COUNTIF(個人情報!$BI$5:$BI$401,"登録番号" &amp; リスト!P2088)&gt;=1,"",IF(VLOOKUP(P2088,登録者リスト!$A$1:$D$43729,4,FALSE)=基本情報!$D$6,P2088,"")),"")</f>
        <v/>
      </c>
    </row>
    <row r="2089" spans="16:17" x14ac:dyDescent="0.15">
      <c r="P2089">
        <v>2088</v>
      </c>
      <c r="Q2089" t="str">
        <f>IFERROR(IF(COUNTIF(個人情報!$BI$5:$BI$401,"登録番号" &amp; リスト!P2089)&gt;=1,"",IF(VLOOKUP(P2089,登録者リスト!$A$1:$D$43729,4,FALSE)=基本情報!$D$6,P2089,"")),"")</f>
        <v/>
      </c>
    </row>
    <row r="2090" spans="16:17" x14ac:dyDescent="0.15">
      <c r="P2090">
        <v>2089</v>
      </c>
      <c r="Q2090" t="str">
        <f>IFERROR(IF(COUNTIF(個人情報!$BI$5:$BI$401,"登録番号" &amp; リスト!P2090)&gt;=1,"",IF(VLOOKUP(P2090,登録者リスト!$A$1:$D$43729,4,FALSE)=基本情報!$D$6,P2090,"")),"")</f>
        <v/>
      </c>
    </row>
    <row r="2091" spans="16:17" x14ac:dyDescent="0.15">
      <c r="P2091">
        <v>2090</v>
      </c>
      <c r="Q2091" t="str">
        <f>IFERROR(IF(COUNTIF(個人情報!$BI$5:$BI$401,"登録番号" &amp; リスト!P2091)&gt;=1,"",IF(VLOOKUP(P2091,登録者リスト!$A$1:$D$43729,4,FALSE)=基本情報!$D$6,P2091,"")),"")</f>
        <v/>
      </c>
    </row>
    <row r="2092" spans="16:17" x14ac:dyDescent="0.15">
      <c r="P2092">
        <v>2091</v>
      </c>
      <c r="Q2092" t="str">
        <f>IFERROR(IF(COUNTIF(個人情報!$BI$5:$BI$401,"登録番号" &amp; リスト!P2092)&gt;=1,"",IF(VLOOKUP(P2092,登録者リスト!$A$1:$D$43729,4,FALSE)=基本情報!$D$6,P2092,"")),"")</f>
        <v/>
      </c>
    </row>
    <row r="2093" spans="16:17" x14ac:dyDescent="0.15">
      <c r="P2093">
        <v>2092</v>
      </c>
      <c r="Q2093" t="str">
        <f>IFERROR(IF(COUNTIF(個人情報!$BI$5:$BI$401,"登録番号" &amp; リスト!P2093)&gt;=1,"",IF(VLOOKUP(P2093,登録者リスト!$A$1:$D$43729,4,FALSE)=基本情報!$D$6,P2093,"")),"")</f>
        <v/>
      </c>
    </row>
    <row r="2094" spans="16:17" x14ac:dyDescent="0.15">
      <c r="P2094">
        <v>2093</v>
      </c>
      <c r="Q2094" t="str">
        <f>IFERROR(IF(COUNTIF(個人情報!$BI$5:$BI$401,"登録番号" &amp; リスト!P2094)&gt;=1,"",IF(VLOOKUP(P2094,登録者リスト!$A$1:$D$43729,4,FALSE)=基本情報!$D$6,P2094,"")),"")</f>
        <v/>
      </c>
    </row>
    <row r="2095" spans="16:17" x14ac:dyDescent="0.15">
      <c r="P2095">
        <v>2094</v>
      </c>
      <c r="Q2095" t="str">
        <f>IFERROR(IF(COUNTIF(個人情報!$BI$5:$BI$401,"登録番号" &amp; リスト!P2095)&gt;=1,"",IF(VLOOKUP(P2095,登録者リスト!$A$1:$D$43729,4,FALSE)=基本情報!$D$6,P2095,"")),"")</f>
        <v/>
      </c>
    </row>
    <row r="2096" spans="16:17" x14ac:dyDescent="0.15">
      <c r="P2096">
        <v>2095</v>
      </c>
      <c r="Q2096" t="str">
        <f>IFERROR(IF(COUNTIF(個人情報!$BI$5:$BI$401,"登録番号" &amp; リスト!P2096)&gt;=1,"",IF(VLOOKUP(P2096,登録者リスト!$A$1:$D$43729,4,FALSE)=基本情報!$D$6,P2096,"")),"")</f>
        <v/>
      </c>
    </row>
    <row r="2097" spans="16:17" x14ac:dyDescent="0.15">
      <c r="P2097">
        <v>2096</v>
      </c>
      <c r="Q2097" t="str">
        <f>IFERROR(IF(COUNTIF(個人情報!$BI$5:$BI$401,"登録番号" &amp; リスト!P2097)&gt;=1,"",IF(VLOOKUP(P2097,登録者リスト!$A$1:$D$43729,4,FALSE)=基本情報!$D$6,P2097,"")),"")</f>
        <v/>
      </c>
    </row>
    <row r="2098" spans="16:17" x14ac:dyDescent="0.15">
      <c r="P2098">
        <v>2097</v>
      </c>
      <c r="Q2098" t="str">
        <f>IFERROR(IF(COUNTIF(個人情報!$BI$5:$BI$401,"登録番号" &amp; リスト!P2098)&gt;=1,"",IF(VLOOKUP(P2098,登録者リスト!$A$1:$D$43729,4,FALSE)=基本情報!$D$6,P2098,"")),"")</f>
        <v/>
      </c>
    </row>
    <row r="2099" spans="16:17" x14ac:dyDescent="0.15">
      <c r="P2099">
        <v>2098</v>
      </c>
      <c r="Q2099" t="str">
        <f>IFERROR(IF(COUNTIF(個人情報!$BI$5:$BI$401,"登録番号" &amp; リスト!P2099)&gt;=1,"",IF(VLOOKUP(P2099,登録者リスト!$A$1:$D$43729,4,FALSE)=基本情報!$D$6,P2099,"")),"")</f>
        <v/>
      </c>
    </row>
    <row r="2100" spans="16:17" x14ac:dyDescent="0.15">
      <c r="P2100">
        <v>2099</v>
      </c>
      <c r="Q2100" t="str">
        <f>IFERROR(IF(COUNTIF(個人情報!$BI$5:$BI$401,"登録番号" &amp; リスト!P2100)&gt;=1,"",IF(VLOOKUP(P2100,登録者リスト!$A$1:$D$43729,4,FALSE)=基本情報!$D$6,P2100,"")),"")</f>
        <v/>
      </c>
    </row>
    <row r="2101" spans="16:17" x14ac:dyDescent="0.15">
      <c r="P2101">
        <v>2100</v>
      </c>
      <c r="Q2101" t="str">
        <f>IFERROR(IF(COUNTIF(個人情報!$BI$5:$BI$401,"登録番号" &amp; リスト!P2101)&gt;=1,"",IF(VLOOKUP(P2101,登録者リスト!$A$1:$D$43729,4,FALSE)=基本情報!$D$6,P2101,"")),"")</f>
        <v/>
      </c>
    </row>
    <row r="2102" spans="16:17" x14ac:dyDescent="0.15">
      <c r="P2102">
        <v>2101</v>
      </c>
      <c r="Q2102" t="str">
        <f>IFERROR(IF(COUNTIF(個人情報!$BI$5:$BI$401,"登録番号" &amp; リスト!P2102)&gt;=1,"",IF(VLOOKUP(P2102,登録者リスト!$A$1:$D$43729,4,FALSE)=基本情報!$D$6,P2102,"")),"")</f>
        <v/>
      </c>
    </row>
    <row r="2103" spans="16:17" x14ac:dyDescent="0.15">
      <c r="P2103">
        <v>2102</v>
      </c>
      <c r="Q2103" t="str">
        <f>IFERROR(IF(COUNTIF(個人情報!$BI$5:$BI$401,"登録番号" &amp; リスト!P2103)&gt;=1,"",IF(VLOOKUP(P2103,登録者リスト!$A$1:$D$43729,4,FALSE)=基本情報!$D$6,P2103,"")),"")</f>
        <v/>
      </c>
    </row>
    <row r="2104" spans="16:17" x14ac:dyDescent="0.15">
      <c r="P2104">
        <v>2103</v>
      </c>
      <c r="Q2104" t="str">
        <f>IFERROR(IF(COUNTIF(個人情報!$BI$5:$BI$401,"登録番号" &amp; リスト!P2104)&gt;=1,"",IF(VLOOKUP(P2104,登録者リスト!$A$1:$D$43729,4,FALSE)=基本情報!$D$6,P2104,"")),"")</f>
        <v/>
      </c>
    </row>
    <row r="2105" spans="16:17" x14ac:dyDescent="0.15">
      <c r="P2105">
        <v>2104</v>
      </c>
      <c r="Q2105" t="str">
        <f>IFERROR(IF(COUNTIF(個人情報!$BI$5:$BI$401,"登録番号" &amp; リスト!P2105)&gt;=1,"",IF(VLOOKUP(P2105,登録者リスト!$A$1:$D$43729,4,FALSE)=基本情報!$D$6,P2105,"")),"")</f>
        <v/>
      </c>
    </row>
    <row r="2106" spans="16:17" x14ac:dyDescent="0.15">
      <c r="P2106">
        <v>2105</v>
      </c>
      <c r="Q2106" t="str">
        <f>IFERROR(IF(COUNTIF(個人情報!$BI$5:$BI$401,"登録番号" &amp; リスト!P2106)&gt;=1,"",IF(VLOOKUP(P2106,登録者リスト!$A$1:$D$43729,4,FALSE)=基本情報!$D$6,P2106,"")),"")</f>
        <v/>
      </c>
    </row>
    <row r="2107" spans="16:17" x14ac:dyDescent="0.15">
      <c r="P2107">
        <v>2106</v>
      </c>
      <c r="Q2107" t="str">
        <f>IFERROR(IF(COUNTIF(個人情報!$BI$5:$BI$401,"登録番号" &amp; リスト!P2107)&gt;=1,"",IF(VLOOKUP(P2107,登録者リスト!$A$1:$D$43729,4,FALSE)=基本情報!$D$6,P2107,"")),"")</f>
        <v/>
      </c>
    </row>
    <row r="2108" spans="16:17" x14ac:dyDescent="0.15">
      <c r="P2108">
        <v>2107</v>
      </c>
      <c r="Q2108" t="str">
        <f>IFERROR(IF(COUNTIF(個人情報!$BI$5:$BI$401,"登録番号" &amp; リスト!P2108)&gt;=1,"",IF(VLOOKUP(P2108,登録者リスト!$A$1:$D$43729,4,FALSE)=基本情報!$D$6,P2108,"")),"")</f>
        <v/>
      </c>
    </row>
    <row r="2109" spans="16:17" x14ac:dyDescent="0.15">
      <c r="P2109">
        <v>2108</v>
      </c>
      <c r="Q2109" t="str">
        <f>IFERROR(IF(COUNTIF(個人情報!$BI$5:$BI$401,"登録番号" &amp; リスト!P2109)&gt;=1,"",IF(VLOOKUP(P2109,登録者リスト!$A$1:$D$43729,4,FALSE)=基本情報!$D$6,P2109,"")),"")</f>
        <v/>
      </c>
    </row>
    <row r="2110" spans="16:17" x14ac:dyDescent="0.15">
      <c r="P2110">
        <v>2109</v>
      </c>
      <c r="Q2110" t="str">
        <f>IFERROR(IF(COUNTIF(個人情報!$BI$5:$BI$401,"登録番号" &amp; リスト!P2110)&gt;=1,"",IF(VLOOKUP(P2110,登録者リスト!$A$1:$D$43729,4,FALSE)=基本情報!$D$6,P2110,"")),"")</f>
        <v/>
      </c>
    </row>
    <row r="2111" spans="16:17" x14ac:dyDescent="0.15">
      <c r="P2111">
        <v>2110</v>
      </c>
      <c r="Q2111" t="str">
        <f>IFERROR(IF(COUNTIF(個人情報!$BI$5:$BI$401,"登録番号" &amp; リスト!P2111)&gt;=1,"",IF(VLOOKUP(P2111,登録者リスト!$A$1:$D$43729,4,FALSE)=基本情報!$D$6,P2111,"")),"")</f>
        <v/>
      </c>
    </row>
    <row r="2112" spans="16:17" x14ac:dyDescent="0.15">
      <c r="P2112">
        <v>2111</v>
      </c>
      <c r="Q2112" t="str">
        <f>IFERROR(IF(COUNTIF(個人情報!$BI$5:$BI$401,"登録番号" &amp; リスト!P2112)&gt;=1,"",IF(VLOOKUP(P2112,登録者リスト!$A$1:$D$43729,4,FALSE)=基本情報!$D$6,P2112,"")),"")</f>
        <v/>
      </c>
    </row>
    <row r="2113" spans="16:17" x14ac:dyDescent="0.15">
      <c r="P2113">
        <v>2112</v>
      </c>
      <c r="Q2113" t="str">
        <f>IFERROR(IF(COUNTIF(個人情報!$BI$5:$BI$401,"登録番号" &amp; リスト!P2113)&gt;=1,"",IF(VLOOKUP(P2113,登録者リスト!$A$1:$D$43729,4,FALSE)=基本情報!$D$6,P2113,"")),"")</f>
        <v/>
      </c>
    </row>
    <row r="2114" spans="16:17" x14ac:dyDescent="0.15">
      <c r="P2114">
        <v>2113</v>
      </c>
      <c r="Q2114" t="str">
        <f>IFERROR(IF(COUNTIF(個人情報!$BI$5:$BI$401,"登録番号" &amp; リスト!P2114)&gt;=1,"",IF(VLOOKUP(P2114,登録者リスト!$A$1:$D$43729,4,FALSE)=基本情報!$D$6,P2114,"")),"")</f>
        <v/>
      </c>
    </row>
    <row r="2115" spans="16:17" x14ac:dyDescent="0.15">
      <c r="P2115">
        <v>2114</v>
      </c>
      <c r="Q2115" t="str">
        <f>IFERROR(IF(COUNTIF(個人情報!$BI$5:$BI$401,"登録番号" &amp; リスト!P2115)&gt;=1,"",IF(VLOOKUP(P2115,登録者リスト!$A$1:$D$43729,4,FALSE)=基本情報!$D$6,P2115,"")),"")</f>
        <v/>
      </c>
    </row>
    <row r="2116" spans="16:17" x14ac:dyDescent="0.15">
      <c r="P2116">
        <v>2115</v>
      </c>
      <c r="Q2116" t="str">
        <f>IFERROR(IF(COUNTIF(個人情報!$BI$5:$BI$401,"登録番号" &amp; リスト!P2116)&gt;=1,"",IF(VLOOKUP(P2116,登録者リスト!$A$1:$D$43729,4,FALSE)=基本情報!$D$6,P2116,"")),"")</f>
        <v/>
      </c>
    </row>
    <row r="2117" spans="16:17" x14ac:dyDescent="0.15">
      <c r="P2117">
        <v>2116</v>
      </c>
      <c r="Q2117" t="str">
        <f>IFERROR(IF(COUNTIF(個人情報!$BI$5:$BI$401,"登録番号" &amp; リスト!P2117)&gt;=1,"",IF(VLOOKUP(P2117,登録者リスト!$A$1:$D$43729,4,FALSE)=基本情報!$D$6,P2117,"")),"")</f>
        <v/>
      </c>
    </row>
    <row r="2118" spans="16:17" x14ac:dyDescent="0.15">
      <c r="P2118">
        <v>2117</v>
      </c>
      <c r="Q2118" t="str">
        <f>IFERROR(IF(COUNTIF(個人情報!$BI$5:$BI$401,"登録番号" &amp; リスト!P2118)&gt;=1,"",IF(VLOOKUP(P2118,登録者リスト!$A$1:$D$43729,4,FALSE)=基本情報!$D$6,P2118,"")),"")</f>
        <v/>
      </c>
    </row>
    <row r="2119" spans="16:17" x14ac:dyDescent="0.15">
      <c r="P2119">
        <v>2118</v>
      </c>
      <c r="Q2119" t="str">
        <f>IFERROR(IF(COUNTIF(個人情報!$BI$5:$BI$401,"登録番号" &amp; リスト!P2119)&gt;=1,"",IF(VLOOKUP(P2119,登録者リスト!$A$1:$D$43729,4,FALSE)=基本情報!$D$6,P2119,"")),"")</f>
        <v/>
      </c>
    </row>
    <row r="2120" spans="16:17" x14ac:dyDescent="0.15">
      <c r="P2120">
        <v>2119</v>
      </c>
      <c r="Q2120" t="str">
        <f>IFERROR(IF(COUNTIF(個人情報!$BI$5:$BI$401,"登録番号" &amp; リスト!P2120)&gt;=1,"",IF(VLOOKUP(P2120,登録者リスト!$A$1:$D$43729,4,FALSE)=基本情報!$D$6,P2120,"")),"")</f>
        <v/>
      </c>
    </row>
    <row r="2121" spans="16:17" x14ac:dyDescent="0.15">
      <c r="P2121">
        <v>2120</v>
      </c>
      <c r="Q2121" t="str">
        <f>IFERROR(IF(COUNTIF(個人情報!$BI$5:$BI$401,"登録番号" &amp; リスト!P2121)&gt;=1,"",IF(VLOOKUP(P2121,登録者リスト!$A$1:$D$43729,4,FALSE)=基本情報!$D$6,P2121,"")),"")</f>
        <v/>
      </c>
    </row>
    <row r="2122" spans="16:17" x14ac:dyDescent="0.15">
      <c r="P2122">
        <v>2121</v>
      </c>
      <c r="Q2122" t="str">
        <f>IFERROR(IF(COUNTIF(個人情報!$BI$5:$BI$401,"登録番号" &amp; リスト!P2122)&gt;=1,"",IF(VLOOKUP(P2122,登録者リスト!$A$1:$D$43729,4,FALSE)=基本情報!$D$6,P2122,"")),"")</f>
        <v/>
      </c>
    </row>
    <row r="2123" spans="16:17" x14ac:dyDescent="0.15">
      <c r="P2123">
        <v>2122</v>
      </c>
      <c r="Q2123" t="str">
        <f>IFERROR(IF(COUNTIF(個人情報!$BI$5:$BI$401,"登録番号" &amp; リスト!P2123)&gt;=1,"",IF(VLOOKUP(P2123,登録者リスト!$A$1:$D$43729,4,FALSE)=基本情報!$D$6,P2123,"")),"")</f>
        <v/>
      </c>
    </row>
    <row r="2124" spans="16:17" x14ac:dyDescent="0.15">
      <c r="P2124">
        <v>2123</v>
      </c>
      <c r="Q2124" t="str">
        <f>IFERROR(IF(COUNTIF(個人情報!$BI$5:$BI$401,"登録番号" &amp; リスト!P2124)&gt;=1,"",IF(VLOOKUP(P2124,登録者リスト!$A$1:$D$43729,4,FALSE)=基本情報!$D$6,P2124,"")),"")</f>
        <v/>
      </c>
    </row>
    <row r="2125" spans="16:17" x14ac:dyDescent="0.15">
      <c r="P2125">
        <v>2124</v>
      </c>
      <c r="Q2125" t="str">
        <f>IFERROR(IF(COUNTIF(個人情報!$BI$5:$BI$401,"登録番号" &amp; リスト!P2125)&gt;=1,"",IF(VLOOKUP(P2125,登録者リスト!$A$1:$D$43729,4,FALSE)=基本情報!$D$6,P2125,"")),"")</f>
        <v/>
      </c>
    </row>
    <row r="2126" spans="16:17" x14ac:dyDescent="0.15">
      <c r="P2126">
        <v>2125</v>
      </c>
      <c r="Q2126" t="str">
        <f>IFERROR(IF(COUNTIF(個人情報!$BI$5:$BI$401,"登録番号" &amp; リスト!P2126)&gt;=1,"",IF(VLOOKUP(P2126,登録者リスト!$A$1:$D$43729,4,FALSE)=基本情報!$D$6,P2126,"")),"")</f>
        <v/>
      </c>
    </row>
    <row r="2127" spans="16:17" x14ac:dyDescent="0.15">
      <c r="P2127">
        <v>2126</v>
      </c>
      <c r="Q2127" t="str">
        <f>IFERROR(IF(COUNTIF(個人情報!$BI$5:$BI$401,"登録番号" &amp; リスト!P2127)&gt;=1,"",IF(VLOOKUP(P2127,登録者リスト!$A$1:$D$43729,4,FALSE)=基本情報!$D$6,P2127,"")),"")</f>
        <v/>
      </c>
    </row>
    <row r="2128" spans="16:17" x14ac:dyDescent="0.15">
      <c r="P2128">
        <v>2127</v>
      </c>
      <c r="Q2128" t="str">
        <f>IFERROR(IF(COUNTIF(個人情報!$BI$5:$BI$401,"登録番号" &amp; リスト!P2128)&gt;=1,"",IF(VLOOKUP(P2128,登録者リスト!$A$1:$D$43729,4,FALSE)=基本情報!$D$6,P2128,"")),"")</f>
        <v/>
      </c>
    </row>
    <row r="2129" spans="16:17" x14ac:dyDescent="0.15">
      <c r="P2129">
        <v>2128</v>
      </c>
      <c r="Q2129" t="str">
        <f>IFERROR(IF(COUNTIF(個人情報!$BI$5:$BI$401,"登録番号" &amp; リスト!P2129)&gt;=1,"",IF(VLOOKUP(P2129,登録者リスト!$A$1:$D$43729,4,FALSE)=基本情報!$D$6,P2129,"")),"")</f>
        <v/>
      </c>
    </row>
    <row r="2130" spans="16:17" x14ac:dyDescent="0.15">
      <c r="P2130">
        <v>2129</v>
      </c>
      <c r="Q2130" t="str">
        <f>IFERROR(IF(COUNTIF(個人情報!$BI$5:$BI$401,"登録番号" &amp; リスト!P2130)&gt;=1,"",IF(VLOOKUP(P2130,登録者リスト!$A$1:$D$43729,4,FALSE)=基本情報!$D$6,P2130,"")),"")</f>
        <v/>
      </c>
    </row>
    <row r="2131" spans="16:17" x14ac:dyDescent="0.15">
      <c r="P2131">
        <v>2130</v>
      </c>
      <c r="Q2131" t="str">
        <f>IFERROR(IF(COUNTIF(個人情報!$BI$5:$BI$401,"登録番号" &amp; リスト!P2131)&gt;=1,"",IF(VLOOKUP(P2131,登録者リスト!$A$1:$D$43729,4,FALSE)=基本情報!$D$6,P2131,"")),"")</f>
        <v/>
      </c>
    </row>
    <row r="2132" spans="16:17" x14ac:dyDescent="0.15">
      <c r="P2132">
        <v>2131</v>
      </c>
      <c r="Q2132" t="str">
        <f>IFERROR(IF(COUNTIF(個人情報!$BI$5:$BI$401,"登録番号" &amp; リスト!P2132)&gt;=1,"",IF(VLOOKUP(P2132,登録者リスト!$A$1:$D$43729,4,FALSE)=基本情報!$D$6,P2132,"")),"")</f>
        <v/>
      </c>
    </row>
    <row r="2133" spans="16:17" x14ac:dyDescent="0.15">
      <c r="P2133">
        <v>2132</v>
      </c>
      <c r="Q2133" t="str">
        <f>IFERROR(IF(COUNTIF(個人情報!$BI$5:$BI$401,"登録番号" &amp; リスト!P2133)&gt;=1,"",IF(VLOOKUP(P2133,登録者リスト!$A$1:$D$43729,4,FALSE)=基本情報!$D$6,P2133,"")),"")</f>
        <v/>
      </c>
    </row>
    <row r="2134" spans="16:17" x14ac:dyDescent="0.15">
      <c r="P2134">
        <v>2133</v>
      </c>
      <c r="Q2134" t="str">
        <f>IFERROR(IF(COUNTIF(個人情報!$BI$5:$BI$401,"登録番号" &amp; リスト!P2134)&gt;=1,"",IF(VLOOKUP(P2134,登録者リスト!$A$1:$D$43729,4,FALSE)=基本情報!$D$6,P2134,"")),"")</f>
        <v/>
      </c>
    </row>
    <row r="2135" spans="16:17" x14ac:dyDescent="0.15">
      <c r="P2135">
        <v>2134</v>
      </c>
      <c r="Q2135" t="str">
        <f>IFERROR(IF(COUNTIF(個人情報!$BI$5:$BI$401,"登録番号" &amp; リスト!P2135)&gt;=1,"",IF(VLOOKUP(P2135,登録者リスト!$A$1:$D$43729,4,FALSE)=基本情報!$D$6,P2135,"")),"")</f>
        <v/>
      </c>
    </row>
    <row r="2136" spans="16:17" x14ac:dyDescent="0.15">
      <c r="P2136">
        <v>2135</v>
      </c>
      <c r="Q2136" t="str">
        <f>IFERROR(IF(COUNTIF(個人情報!$BI$5:$BI$401,"登録番号" &amp; リスト!P2136)&gt;=1,"",IF(VLOOKUP(P2136,登録者リスト!$A$1:$D$43729,4,FALSE)=基本情報!$D$6,P2136,"")),"")</f>
        <v/>
      </c>
    </row>
    <row r="2137" spans="16:17" x14ac:dyDescent="0.15">
      <c r="P2137">
        <v>2136</v>
      </c>
      <c r="Q2137" t="str">
        <f>IFERROR(IF(COUNTIF(個人情報!$BI$5:$BI$401,"登録番号" &amp; リスト!P2137)&gt;=1,"",IF(VLOOKUP(P2137,登録者リスト!$A$1:$D$43729,4,FALSE)=基本情報!$D$6,P2137,"")),"")</f>
        <v/>
      </c>
    </row>
    <row r="2138" spans="16:17" x14ac:dyDescent="0.15">
      <c r="P2138">
        <v>2137</v>
      </c>
      <c r="Q2138" t="str">
        <f>IFERROR(IF(COUNTIF(個人情報!$BI$5:$BI$401,"登録番号" &amp; リスト!P2138)&gt;=1,"",IF(VLOOKUP(P2138,登録者リスト!$A$1:$D$43729,4,FALSE)=基本情報!$D$6,P2138,"")),"")</f>
        <v/>
      </c>
    </row>
    <row r="2139" spans="16:17" x14ac:dyDescent="0.15">
      <c r="P2139">
        <v>2138</v>
      </c>
      <c r="Q2139" t="str">
        <f>IFERROR(IF(COUNTIF(個人情報!$BI$5:$BI$401,"登録番号" &amp; リスト!P2139)&gt;=1,"",IF(VLOOKUP(P2139,登録者リスト!$A$1:$D$43729,4,FALSE)=基本情報!$D$6,P2139,"")),"")</f>
        <v/>
      </c>
    </row>
    <row r="2140" spans="16:17" x14ac:dyDescent="0.15">
      <c r="P2140">
        <v>2139</v>
      </c>
      <c r="Q2140" t="str">
        <f>IFERROR(IF(COUNTIF(個人情報!$BI$5:$BI$401,"登録番号" &amp; リスト!P2140)&gt;=1,"",IF(VLOOKUP(P2140,登録者リスト!$A$1:$D$43729,4,FALSE)=基本情報!$D$6,P2140,"")),"")</f>
        <v/>
      </c>
    </row>
    <row r="2141" spans="16:17" x14ac:dyDescent="0.15">
      <c r="P2141">
        <v>2140</v>
      </c>
      <c r="Q2141" t="str">
        <f>IFERROR(IF(COUNTIF(個人情報!$BI$5:$BI$401,"登録番号" &amp; リスト!P2141)&gt;=1,"",IF(VLOOKUP(P2141,登録者リスト!$A$1:$D$43729,4,FALSE)=基本情報!$D$6,P2141,"")),"")</f>
        <v/>
      </c>
    </row>
    <row r="2142" spans="16:17" x14ac:dyDescent="0.15">
      <c r="P2142">
        <v>2141</v>
      </c>
      <c r="Q2142" t="str">
        <f>IFERROR(IF(COUNTIF(個人情報!$BI$5:$BI$401,"登録番号" &amp; リスト!P2142)&gt;=1,"",IF(VLOOKUP(P2142,登録者リスト!$A$1:$D$43729,4,FALSE)=基本情報!$D$6,P2142,"")),"")</f>
        <v/>
      </c>
    </row>
    <row r="2143" spans="16:17" x14ac:dyDescent="0.15">
      <c r="P2143">
        <v>2142</v>
      </c>
      <c r="Q2143" t="str">
        <f>IFERROR(IF(COUNTIF(個人情報!$BI$5:$BI$401,"登録番号" &amp; リスト!P2143)&gt;=1,"",IF(VLOOKUP(P2143,登録者リスト!$A$1:$D$43729,4,FALSE)=基本情報!$D$6,P2143,"")),"")</f>
        <v/>
      </c>
    </row>
    <row r="2144" spans="16:17" x14ac:dyDescent="0.15">
      <c r="P2144">
        <v>2143</v>
      </c>
      <c r="Q2144" t="str">
        <f>IFERROR(IF(COUNTIF(個人情報!$BI$5:$BI$401,"登録番号" &amp; リスト!P2144)&gt;=1,"",IF(VLOOKUP(P2144,登録者リスト!$A$1:$D$43729,4,FALSE)=基本情報!$D$6,P2144,"")),"")</f>
        <v/>
      </c>
    </row>
    <row r="2145" spans="16:17" x14ac:dyDescent="0.15">
      <c r="P2145">
        <v>2144</v>
      </c>
      <c r="Q2145" t="str">
        <f>IFERROR(IF(COUNTIF(個人情報!$BI$5:$BI$401,"登録番号" &amp; リスト!P2145)&gt;=1,"",IF(VLOOKUP(P2145,登録者リスト!$A$1:$D$43729,4,FALSE)=基本情報!$D$6,P2145,"")),"")</f>
        <v/>
      </c>
    </row>
    <row r="2146" spans="16:17" x14ac:dyDescent="0.15">
      <c r="P2146">
        <v>2145</v>
      </c>
      <c r="Q2146" t="str">
        <f>IFERROR(IF(COUNTIF(個人情報!$BI$5:$BI$401,"登録番号" &amp; リスト!P2146)&gt;=1,"",IF(VLOOKUP(P2146,登録者リスト!$A$1:$D$43729,4,FALSE)=基本情報!$D$6,P2146,"")),"")</f>
        <v/>
      </c>
    </row>
    <row r="2147" spans="16:17" x14ac:dyDescent="0.15">
      <c r="P2147">
        <v>2146</v>
      </c>
      <c r="Q2147" t="str">
        <f>IFERROR(IF(COUNTIF(個人情報!$BI$5:$BI$401,"登録番号" &amp; リスト!P2147)&gt;=1,"",IF(VLOOKUP(P2147,登録者リスト!$A$1:$D$43729,4,FALSE)=基本情報!$D$6,P2147,"")),"")</f>
        <v/>
      </c>
    </row>
    <row r="2148" spans="16:17" x14ac:dyDescent="0.15">
      <c r="P2148">
        <v>2147</v>
      </c>
      <c r="Q2148" t="str">
        <f>IFERROR(IF(COUNTIF(個人情報!$BI$5:$BI$401,"登録番号" &amp; リスト!P2148)&gt;=1,"",IF(VLOOKUP(P2148,登録者リスト!$A$1:$D$43729,4,FALSE)=基本情報!$D$6,P2148,"")),"")</f>
        <v/>
      </c>
    </row>
    <row r="2149" spans="16:17" x14ac:dyDescent="0.15">
      <c r="P2149">
        <v>2148</v>
      </c>
      <c r="Q2149" t="str">
        <f>IFERROR(IF(COUNTIF(個人情報!$BI$5:$BI$401,"登録番号" &amp; リスト!P2149)&gt;=1,"",IF(VLOOKUP(P2149,登録者リスト!$A$1:$D$43729,4,FALSE)=基本情報!$D$6,P2149,"")),"")</f>
        <v/>
      </c>
    </row>
    <row r="2150" spans="16:17" x14ac:dyDescent="0.15">
      <c r="P2150">
        <v>2149</v>
      </c>
      <c r="Q2150" t="str">
        <f>IFERROR(IF(COUNTIF(個人情報!$BI$5:$BI$401,"登録番号" &amp; リスト!P2150)&gt;=1,"",IF(VLOOKUP(P2150,登録者リスト!$A$1:$D$43729,4,FALSE)=基本情報!$D$6,P2150,"")),"")</f>
        <v/>
      </c>
    </row>
    <row r="2151" spans="16:17" x14ac:dyDescent="0.15">
      <c r="P2151">
        <v>2150</v>
      </c>
      <c r="Q2151" t="str">
        <f>IFERROR(IF(COUNTIF(個人情報!$BI$5:$BI$401,"登録番号" &amp; リスト!P2151)&gt;=1,"",IF(VLOOKUP(P2151,登録者リスト!$A$1:$D$43729,4,FALSE)=基本情報!$D$6,P2151,"")),"")</f>
        <v/>
      </c>
    </row>
    <row r="2152" spans="16:17" x14ac:dyDescent="0.15">
      <c r="P2152">
        <v>2151</v>
      </c>
      <c r="Q2152" t="str">
        <f>IFERROR(IF(COUNTIF(個人情報!$BI$5:$BI$401,"登録番号" &amp; リスト!P2152)&gt;=1,"",IF(VLOOKUP(P2152,登録者リスト!$A$1:$D$43729,4,FALSE)=基本情報!$D$6,P2152,"")),"")</f>
        <v/>
      </c>
    </row>
    <row r="2153" spans="16:17" x14ac:dyDescent="0.15">
      <c r="P2153">
        <v>2152</v>
      </c>
      <c r="Q2153" t="str">
        <f>IFERROR(IF(COUNTIF(個人情報!$BI$5:$BI$401,"登録番号" &amp; リスト!P2153)&gt;=1,"",IF(VLOOKUP(P2153,登録者リスト!$A$1:$D$43729,4,FALSE)=基本情報!$D$6,P2153,"")),"")</f>
        <v/>
      </c>
    </row>
    <row r="2154" spans="16:17" x14ac:dyDescent="0.15">
      <c r="P2154">
        <v>2153</v>
      </c>
      <c r="Q2154" t="str">
        <f>IFERROR(IF(COUNTIF(個人情報!$BI$5:$BI$401,"登録番号" &amp; リスト!P2154)&gt;=1,"",IF(VLOOKUP(P2154,登録者リスト!$A$1:$D$43729,4,FALSE)=基本情報!$D$6,P2154,"")),"")</f>
        <v/>
      </c>
    </row>
    <row r="2155" spans="16:17" x14ac:dyDescent="0.15">
      <c r="P2155">
        <v>2154</v>
      </c>
      <c r="Q2155" t="str">
        <f>IFERROR(IF(COUNTIF(個人情報!$BI$5:$BI$401,"登録番号" &amp; リスト!P2155)&gt;=1,"",IF(VLOOKUP(P2155,登録者リスト!$A$1:$D$43729,4,FALSE)=基本情報!$D$6,P2155,"")),"")</f>
        <v/>
      </c>
    </row>
    <row r="2156" spans="16:17" x14ac:dyDescent="0.15">
      <c r="P2156">
        <v>2155</v>
      </c>
      <c r="Q2156" t="str">
        <f>IFERROR(IF(COUNTIF(個人情報!$BI$5:$BI$401,"登録番号" &amp; リスト!P2156)&gt;=1,"",IF(VLOOKUP(P2156,登録者リスト!$A$1:$D$43729,4,FALSE)=基本情報!$D$6,P2156,"")),"")</f>
        <v/>
      </c>
    </row>
    <row r="2157" spans="16:17" x14ac:dyDescent="0.15">
      <c r="P2157">
        <v>2156</v>
      </c>
      <c r="Q2157" t="str">
        <f>IFERROR(IF(COUNTIF(個人情報!$BI$5:$BI$401,"登録番号" &amp; リスト!P2157)&gt;=1,"",IF(VLOOKUP(P2157,登録者リスト!$A$1:$D$43729,4,FALSE)=基本情報!$D$6,P2157,"")),"")</f>
        <v/>
      </c>
    </row>
    <row r="2158" spans="16:17" x14ac:dyDescent="0.15">
      <c r="P2158">
        <v>2157</v>
      </c>
      <c r="Q2158" t="str">
        <f>IFERROR(IF(COUNTIF(個人情報!$BI$5:$BI$401,"登録番号" &amp; リスト!P2158)&gt;=1,"",IF(VLOOKUP(P2158,登録者リスト!$A$1:$D$43729,4,FALSE)=基本情報!$D$6,P2158,"")),"")</f>
        <v/>
      </c>
    </row>
    <row r="2159" spans="16:17" x14ac:dyDescent="0.15">
      <c r="P2159">
        <v>2158</v>
      </c>
      <c r="Q2159" t="str">
        <f>IFERROR(IF(COUNTIF(個人情報!$BI$5:$BI$401,"登録番号" &amp; リスト!P2159)&gt;=1,"",IF(VLOOKUP(P2159,登録者リスト!$A$1:$D$43729,4,FALSE)=基本情報!$D$6,P2159,"")),"")</f>
        <v/>
      </c>
    </row>
    <row r="2160" spans="16:17" x14ac:dyDescent="0.15">
      <c r="P2160">
        <v>2159</v>
      </c>
      <c r="Q2160" t="str">
        <f>IFERROR(IF(COUNTIF(個人情報!$BI$5:$BI$401,"登録番号" &amp; リスト!P2160)&gt;=1,"",IF(VLOOKUP(P2160,登録者リスト!$A$1:$D$43729,4,FALSE)=基本情報!$D$6,P2160,"")),"")</f>
        <v/>
      </c>
    </row>
    <row r="2161" spans="16:17" x14ac:dyDescent="0.15">
      <c r="P2161">
        <v>2160</v>
      </c>
      <c r="Q2161" t="str">
        <f>IFERROR(IF(COUNTIF(個人情報!$BI$5:$BI$401,"登録番号" &amp; リスト!P2161)&gt;=1,"",IF(VLOOKUP(P2161,登録者リスト!$A$1:$D$43729,4,FALSE)=基本情報!$D$6,P2161,"")),"")</f>
        <v/>
      </c>
    </row>
    <row r="2162" spans="16:17" x14ac:dyDescent="0.15">
      <c r="P2162">
        <v>2161</v>
      </c>
      <c r="Q2162" t="str">
        <f>IFERROR(IF(COUNTIF(個人情報!$BI$5:$BI$401,"登録番号" &amp; リスト!P2162)&gt;=1,"",IF(VLOOKUP(P2162,登録者リスト!$A$1:$D$43729,4,FALSE)=基本情報!$D$6,P2162,"")),"")</f>
        <v/>
      </c>
    </row>
    <row r="2163" spans="16:17" x14ac:dyDescent="0.15">
      <c r="P2163">
        <v>2162</v>
      </c>
      <c r="Q2163" t="str">
        <f>IFERROR(IF(COUNTIF(個人情報!$BI$5:$BI$401,"登録番号" &amp; リスト!P2163)&gt;=1,"",IF(VLOOKUP(P2163,登録者リスト!$A$1:$D$43729,4,FALSE)=基本情報!$D$6,P2163,"")),"")</f>
        <v/>
      </c>
    </row>
    <row r="2164" spans="16:17" x14ac:dyDescent="0.15">
      <c r="P2164">
        <v>2163</v>
      </c>
      <c r="Q2164" t="str">
        <f>IFERROR(IF(COUNTIF(個人情報!$BI$5:$BI$401,"登録番号" &amp; リスト!P2164)&gt;=1,"",IF(VLOOKUP(P2164,登録者リスト!$A$1:$D$43729,4,FALSE)=基本情報!$D$6,P2164,"")),"")</f>
        <v/>
      </c>
    </row>
    <row r="2165" spans="16:17" x14ac:dyDescent="0.15">
      <c r="P2165">
        <v>2164</v>
      </c>
      <c r="Q2165" t="str">
        <f>IFERROR(IF(COUNTIF(個人情報!$BI$5:$BI$401,"登録番号" &amp; リスト!P2165)&gt;=1,"",IF(VLOOKUP(P2165,登録者リスト!$A$1:$D$43729,4,FALSE)=基本情報!$D$6,P2165,"")),"")</f>
        <v/>
      </c>
    </row>
    <row r="2166" spans="16:17" x14ac:dyDescent="0.15">
      <c r="P2166">
        <v>2165</v>
      </c>
      <c r="Q2166" t="str">
        <f>IFERROR(IF(COUNTIF(個人情報!$BI$5:$BI$401,"登録番号" &amp; リスト!P2166)&gt;=1,"",IF(VLOOKUP(P2166,登録者リスト!$A$1:$D$43729,4,FALSE)=基本情報!$D$6,P2166,"")),"")</f>
        <v/>
      </c>
    </row>
    <row r="2167" spans="16:17" x14ac:dyDescent="0.15">
      <c r="P2167">
        <v>2166</v>
      </c>
      <c r="Q2167" t="str">
        <f>IFERROR(IF(COUNTIF(個人情報!$BI$5:$BI$401,"登録番号" &amp; リスト!P2167)&gt;=1,"",IF(VLOOKUP(P2167,登録者リスト!$A$1:$D$43729,4,FALSE)=基本情報!$D$6,P2167,"")),"")</f>
        <v/>
      </c>
    </row>
    <row r="2168" spans="16:17" x14ac:dyDescent="0.15">
      <c r="P2168">
        <v>2167</v>
      </c>
      <c r="Q2168" t="str">
        <f>IFERROR(IF(COUNTIF(個人情報!$BI$5:$BI$401,"登録番号" &amp; リスト!P2168)&gt;=1,"",IF(VLOOKUP(P2168,登録者リスト!$A$1:$D$43729,4,FALSE)=基本情報!$D$6,P2168,"")),"")</f>
        <v/>
      </c>
    </row>
    <row r="2169" spans="16:17" x14ac:dyDescent="0.15">
      <c r="P2169">
        <v>2168</v>
      </c>
      <c r="Q2169" t="str">
        <f>IFERROR(IF(COUNTIF(個人情報!$BI$5:$BI$401,"登録番号" &amp; リスト!P2169)&gt;=1,"",IF(VLOOKUP(P2169,登録者リスト!$A$1:$D$43729,4,FALSE)=基本情報!$D$6,P2169,"")),"")</f>
        <v/>
      </c>
    </row>
    <row r="2170" spans="16:17" x14ac:dyDescent="0.15">
      <c r="P2170">
        <v>2169</v>
      </c>
      <c r="Q2170" t="str">
        <f>IFERROR(IF(COUNTIF(個人情報!$BI$5:$BI$401,"登録番号" &amp; リスト!P2170)&gt;=1,"",IF(VLOOKUP(P2170,登録者リスト!$A$1:$D$43729,4,FALSE)=基本情報!$D$6,P2170,"")),"")</f>
        <v/>
      </c>
    </row>
    <row r="2171" spans="16:17" x14ac:dyDescent="0.15">
      <c r="P2171">
        <v>2170</v>
      </c>
      <c r="Q2171" t="str">
        <f>IFERROR(IF(COUNTIF(個人情報!$BI$5:$BI$401,"登録番号" &amp; リスト!P2171)&gt;=1,"",IF(VLOOKUP(P2171,登録者リスト!$A$1:$D$43729,4,FALSE)=基本情報!$D$6,P2171,"")),"")</f>
        <v/>
      </c>
    </row>
    <row r="2172" spans="16:17" x14ac:dyDescent="0.15">
      <c r="P2172">
        <v>2171</v>
      </c>
      <c r="Q2172" t="str">
        <f>IFERROR(IF(COUNTIF(個人情報!$BI$5:$BI$401,"登録番号" &amp; リスト!P2172)&gt;=1,"",IF(VLOOKUP(P2172,登録者リスト!$A$1:$D$43729,4,FALSE)=基本情報!$D$6,P2172,"")),"")</f>
        <v/>
      </c>
    </row>
    <row r="2173" spans="16:17" x14ac:dyDescent="0.15">
      <c r="P2173">
        <v>2172</v>
      </c>
      <c r="Q2173" t="str">
        <f>IFERROR(IF(COUNTIF(個人情報!$BI$5:$BI$401,"登録番号" &amp; リスト!P2173)&gt;=1,"",IF(VLOOKUP(P2173,登録者リスト!$A$1:$D$43729,4,FALSE)=基本情報!$D$6,P2173,"")),"")</f>
        <v/>
      </c>
    </row>
    <row r="2174" spans="16:17" x14ac:dyDescent="0.15">
      <c r="P2174">
        <v>2173</v>
      </c>
      <c r="Q2174" t="str">
        <f>IFERROR(IF(COUNTIF(個人情報!$BI$5:$BI$401,"登録番号" &amp; リスト!P2174)&gt;=1,"",IF(VLOOKUP(P2174,登録者リスト!$A$1:$D$43729,4,FALSE)=基本情報!$D$6,P2174,"")),"")</f>
        <v/>
      </c>
    </row>
    <row r="2175" spans="16:17" x14ac:dyDescent="0.15">
      <c r="P2175">
        <v>2174</v>
      </c>
      <c r="Q2175" t="str">
        <f>IFERROR(IF(COUNTIF(個人情報!$BI$5:$BI$401,"登録番号" &amp; リスト!P2175)&gt;=1,"",IF(VLOOKUP(P2175,登録者リスト!$A$1:$D$43729,4,FALSE)=基本情報!$D$6,P2175,"")),"")</f>
        <v/>
      </c>
    </row>
    <row r="2176" spans="16:17" x14ac:dyDescent="0.15">
      <c r="P2176">
        <v>2175</v>
      </c>
      <c r="Q2176" t="str">
        <f>IFERROR(IF(COUNTIF(個人情報!$BI$5:$BI$401,"登録番号" &amp; リスト!P2176)&gt;=1,"",IF(VLOOKUP(P2176,登録者リスト!$A$1:$D$43729,4,FALSE)=基本情報!$D$6,P2176,"")),"")</f>
        <v/>
      </c>
    </row>
    <row r="2177" spans="16:17" x14ac:dyDescent="0.15">
      <c r="P2177">
        <v>2176</v>
      </c>
      <c r="Q2177" t="str">
        <f>IFERROR(IF(COUNTIF(個人情報!$BI$5:$BI$401,"登録番号" &amp; リスト!P2177)&gt;=1,"",IF(VLOOKUP(P2177,登録者リスト!$A$1:$D$43729,4,FALSE)=基本情報!$D$6,P2177,"")),"")</f>
        <v/>
      </c>
    </row>
    <row r="2178" spans="16:17" x14ac:dyDescent="0.15">
      <c r="P2178">
        <v>2177</v>
      </c>
      <c r="Q2178" t="str">
        <f>IFERROR(IF(COUNTIF(個人情報!$BI$5:$BI$401,"登録番号" &amp; リスト!P2178)&gt;=1,"",IF(VLOOKUP(P2178,登録者リスト!$A$1:$D$43729,4,FALSE)=基本情報!$D$6,P2178,"")),"")</f>
        <v/>
      </c>
    </row>
    <row r="2179" spans="16:17" x14ac:dyDescent="0.15">
      <c r="P2179">
        <v>2178</v>
      </c>
      <c r="Q2179" t="str">
        <f>IFERROR(IF(COUNTIF(個人情報!$BI$5:$BI$401,"登録番号" &amp; リスト!P2179)&gt;=1,"",IF(VLOOKUP(P2179,登録者リスト!$A$1:$D$43729,4,FALSE)=基本情報!$D$6,P2179,"")),"")</f>
        <v/>
      </c>
    </row>
    <row r="2180" spans="16:17" x14ac:dyDescent="0.15">
      <c r="P2180">
        <v>2179</v>
      </c>
      <c r="Q2180" t="str">
        <f>IFERROR(IF(COUNTIF(個人情報!$BI$5:$BI$401,"登録番号" &amp; リスト!P2180)&gt;=1,"",IF(VLOOKUP(P2180,登録者リスト!$A$1:$D$43729,4,FALSE)=基本情報!$D$6,P2180,"")),"")</f>
        <v/>
      </c>
    </row>
    <row r="2181" spans="16:17" x14ac:dyDescent="0.15">
      <c r="P2181">
        <v>2180</v>
      </c>
      <c r="Q2181" t="str">
        <f>IFERROR(IF(COUNTIF(個人情報!$BI$5:$BI$401,"登録番号" &amp; リスト!P2181)&gt;=1,"",IF(VLOOKUP(P2181,登録者リスト!$A$1:$D$43729,4,FALSE)=基本情報!$D$6,P2181,"")),"")</f>
        <v/>
      </c>
    </row>
    <row r="2182" spans="16:17" x14ac:dyDescent="0.15">
      <c r="P2182">
        <v>2181</v>
      </c>
      <c r="Q2182" t="str">
        <f>IFERROR(IF(COUNTIF(個人情報!$BI$5:$BI$401,"登録番号" &amp; リスト!P2182)&gt;=1,"",IF(VLOOKUP(P2182,登録者リスト!$A$1:$D$43729,4,FALSE)=基本情報!$D$6,P2182,"")),"")</f>
        <v/>
      </c>
    </row>
    <row r="2183" spans="16:17" x14ac:dyDescent="0.15">
      <c r="P2183">
        <v>2182</v>
      </c>
      <c r="Q2183" t="str">
        <f>IFERROR(IF(COUNTIF(個人情報!$BI$5:$BI$401,"登録番号" &amp; リスト!P2183)&gt;=1,"",IF(VLOOKUP(P2183,登録者リスト!$A$1:$D$43729,4,FALSE)=基本情報!$D$6,P2183,"")),"")</f>
        <v/>
      </c>
    </row>
    <row r="2184" spans="16:17" x14ac:dyDescent="0.15">
      <c r="P2184">
        <v>2183</v>
      </c>
      <c r="Q2184" t="str">
        <f>IFERROR(IF(COUNTIF(個人情報!$BI$5:$BI$401,"登録番号" &amp; リスト!P2184)&gt;=1,"",IF(VLOOKUP(P2184,登録者リスト!$A$1:$D$43729,4,FALSE)=基本情報!$D$6,P2184,"")),"")</f>
        <v/>
      </c>
    </row>
    <row r="2185" spans="16:17" x14ac:dyDescent="0.15">
      <c r="P2185">
        <v>2184</v>
      </c>
      <c r="Q2185" t="str">
        <f>IFERROR(IF(COUNTIF(個人情報!$BI$5:$BI$401,"登録番号" &amp; リスト!P2185)&gt;=1,"",IF(VLOOKUP(P2185,登録者リスト!$A$1:$D$43729,4,FALSE)=基本情報!$D$6,P2185,"")),"")</f>
        <v/>
      </c>
    </row>
    <row r="2186" spans="16:17" x14ac:dyDescent="0.15">
      <c r="P2186">
        <v>2185</v>
      </c>
      <c r="Q2186" t="str">
        <f>IFERROR(IF(COUNTIF(個人情報!$BI$5:$BI$401,"登録番号" &amp; リスト!P2186)&gt;=1,"",IF(VLOOKUP(P2186,登録者リスト!$A$1:$D$43729,4,FALSE)=基本情報!$D$6,P2186,"")),"")</f>
        <v/>
      </c>
    </row>
    <row r="2187" spans="16:17" x14ac:dyDescent="0.15">
      <c r="P2187">
        <v>2186</v>
      </c>
      <c r="Q2187" t="str">
        <f>IFERROR(IF(COUNTIF(個人情報!$BI$5:$BI$401,"登録番号" &amp; リスト!P2187)&gt;=1,"",IF(VLOOKUP(P2187,登録者リスト!$A$1:$D$43729,4,FALSE)=基本情報!$D$6,P2187,"")),"")</f>
        <v/>
      </c>
    </row>
    <row r="2188" spans="16:17" x14ac:dyDescent="0.15">
      <c r="P2188">
        <v>2187</v>
      </c>
      <c r="Q2188" t="str">
        <f>IFERROR(IF(COUNTIF(個人情報!$BI$5:$BI$401,"登録番号" &amp; リスト!P2188)&gt;=1,"",IF(VLOOKUP(P2188,登録者リスト!$A$1:$D$43729,4,FALSE)=基本情報!$D$6,P2188,"")),"")</f>
        <v/>
      </c>
    </row>
    <row r="2189" spans="16:17" x14ac:dyDescent="0.15">
      <c r="P2189">
        <v>2188</v>
      </c>
      <c r="Q2189" t="str">
        <f>IFERROR(IF(COUNTIF(個人情報!$BI$5:$BI$401,"登録番号" &amp; リスト!P2189)&gt;=1,"",IF(VLOOKUP(P2189,登録者リスト!$A$1:$D$43729,4,FALSE)=基本情報!$D$6,P2189,"")),"")</f>
        <v/>
      </c>
    </row>
    <row r="2190" spans="16:17" x14ac:dyDescent="0.15">
      <c r="P2190">
        <v>2189</v>
      </c>
      <c r="Q2190" t="str">
        <f>IFERROR(IF(COUNTIF(個人情報!$BI$5:$BI$401,"登録番号" &amp; リスト!P2190)&gt;=1,"",IF(VLOOKUP(P2190,登録者リスト!$A$1:$D$43729,4,FALSE)=基本情報!$D$6,P2190,"")),"")</f>
        <v/>
      </c>
    </row>
    <row r="2191" spans="16:17" x14ac:dyDescent="0.15">
      <c r="P2191">
        <v>2190</v>
      </c>
      <c r="Q2191" t="str">
        <f>IFERROR(IF(COUNTIF(個人情報!$BI$5:$BI$401,"登録番号" &amp; リスト!P2191)&gt;=1,"",IF(VLOOKUP(P2191,登録者リスト!$A$1:$D$43729,4,FALSE)=基本情報!$D$6,P2191,"")),"")</f>
        <v/>
      </c>
    </row>
    <row r="2192" spans="16:17" x14ac:dyDescent="0.15">
      <c r="P2192">
        <v>2191</v>
      </c>
      <c r="Q2192" t="str">
        <f>IFERROR(IF(COUNTIF(個人情報!$BI$5:$BI$401,"登録番号" &amp; リスト!P2192)&gt;=1,"",IF(VLOOKUP(P2192,登録者リスト!$A$1:$D$43729,4,FALSE)=基本情報!$D$6,P2192,"")),"")</f>
        <v/>
      </c>
    </row>
    <row r="2193" spans="16:17" x14ac:dyDescent="0.15">
      <c r="P2193">
        <v>2192</v>
      </c>
      <c r="Q2193" t="str">
        <f>IFERROR(IF(COUNTIF(個人情報!$BI$5:$BI$401,"登録番号" &amp; リスト!P2193)&gt;=1,"",IF(VLOOKUP(P2193,登録者リスト!$A$1:$D$43729,4,FALSE)=基本情報!$D$6,P2193,"")),"")</f>
        <v/>
      </c>
    </row>
    <row r="2194" spans="16:17" x14ac:dyDescent="0.15">
      <c r="P2194">
        <v>2193</v>
      </c>
      <c r="Q2194" t="str">
        <f>IFERROR(IF(COUNTIF(個人情報!$BI$5:$BI$401,"登録番号" &amp; リスト!P2194)&gt;=1,"",IF(VLOOKUP(P2194,登録者リスト!$A$1:$D$43729,4,FALSE)=基本情報!$D$6,P2194,"")),"")</f>
        <v/>
      </c>
    </row>
    <row r="2195" spans="16:17" x14ac:dyDescent="0.15">
      <c r="P2195">
        <v>2194</v>
      </c>
      <c r="Q2195" t="str">
        <f>IFERROR(IF(COUNTIF(個人情報!$BI$5:$BI$401,"登録番号" &amp; リスト!P2195)&gt;=1,"",IF(VLOOKUP(P2195,登録者リスト!$A$1:$D$43729,4,FALSE)=基本情報!$D$6,P2195,"")),"")</f>
        <v/>
      </c>
    </row>
    <row r="2196" spans="16:17" x14ac:dyDescent="0.15">
      <c r="P2196">
        <v>2195</v>
      </c>
      <c r="Q2196" t="str">
        <f>IFERROR(IF(COUNTIF(個人情報!$BI$5:$BI$401,"登録番号" &amp; リスト!P2196)&gt;=1,"",IF(VLOOKUP(P2196,登録者リスト!$A$1:$D$43729,4,FALSE)=基本情報!$D$6,P2196,"")),"")</f>
        <v/>
      </c>
    </row>
    <row r="2197" spans="16:17" x14ac:dyDescent="0.15">
      <c r="P2197">
        <v>2196</v>
      </c>
      <c r="Q2197" t="str">
        <f>IFERROR(IF(COUNTIF(個人情報!$BI$5:$BI$401,"登録番号" &amp; リスト!P2197)&gt;=1,"",IF(VLOOKUP(P2197,登録者リスト!$A$1:$D$43729,4,FALSE)=基本情報!$D$6,P2197,"")),"")</f>
        <v/>
      </c>
    </row>
    <row r="2198" spans="16:17" x14ac:dyDescent="0.15">
      <c r="P2198">
        <v>2197</v>
      </c>
      <c r="Q2198" t="str">
        <f>IFERROR(IF(COUNTIF(個人情報!$BI$5:$BI$401,"登録番号" &amp; リスト!P2198)&gt;=1,"",IF(VLOOKUP(P2198,登録者リスト!$A$1:$D$43729,4,FALSE)=基本情報!$D$6,P2198,"")),"")</f>
        <v/>
      </c>
    </row>
    <row r="2199" spans="16:17" x14ac:dyDescent="0.15">
      <c r="P2199">
        <v>2198</v>
      </c>
      <c r="Q2199" t="str">
        <f>IFERROR(IF(COUNTIF(個人情報!$BI$5:$BI$401,"登録番号" &amp; リスト!P2199)&gt;=1,"",IF(VLOOKUP(P2199,登録者リスト!$A$1:$D$43729,4,FALSE)=基本情報!$D$6,P2199,"")),"")</f>
        <v/>
      </c>
    </row>
    <row r="2200" spans="16:17" x14ac:dyDescent="0.15">
      <c r="P2200">
        <v>2199</v>
      </c>
      <c r="Q2200" t="str">
        <f>IFERROR(IF(COUNTIF(個人情報!$BI$5:$BI$401,"登録番号" &amp; リスト!P2200)&gt;=1,"",IF(VLOOKUP(P2200,登録者リスト!$A$1:$D$43729,4,FALSE)=基本情報!$D$6,P2200,"")),"")</f>
        <v/>
      </c>
    </row>
    <row r="2201" spans="16:17" x14ac:dyDescent="0.15">
      <c r="P2201">
        <v>2200</v>
      </c>
      <c r="Q2201" t="str">
        <f>IFERROR(IF(COUNTIF(個人情報!$BI$5:$BI$401,"登録番号" &amp; リスト!P2201)&gt;=1,"",IF(VLOOKUP(P2201,登録者リスト!$A$1:$D$43729,4,FALSE)=基本情報!$D$6,P2201,"")),"")</f>
        <v/>
      </c>
    </row>
    <row r="2202" spans="16:17" x14ac:dyDescent="0.15">
      <c r="P2202">
        <v>2201</v>
      </c>
      <c r="Q2202" t="str">
        <f>IFERROR(IF(COUNTIF(個人情報!$BI$5:$BI$401,"登録番号" &amp; リスト!P2202)&gt;=1,"",IF(VLOOKUP(P2202,登録者リスト!$A$1:$D$43729,4,FALSE)=基本情報!$D$6,P2202,"")),"")</f>
        <v/>
      </c>
    </row>
    <row r="2203" spans="16:17" x14ac:dyDescent="0.15">
      <c r="P2203">
        <v>2202</v>
      </c>
      <c r="Q2203" t="str">
        <f>IFERROR(IF(COUNTIF(個人情報!$BI$5:$BI$401,"登録番号" &amp; リスト!P2203)&gt;=1,"",IF(VLOOKUP(P2203,登録者リスト!$A$1:$D$43729,4,FALSE)=基本情報!$D$6,P2203,"")),"")</f>
        <v/>
      </c>
    </row>
    <row r="2204" spans="16:17" x14ac:dyDescent="0.15">
      <c r="P2204">
        <v>2203</v>
      </c>
      <c r="Q2204" t="str">
        <f>IFERROR(IF(COUNTIF(個人情報!$BI$5:$BI$401,"登録番号" &amp; リスト!P2204)&gt;=1,"",IF(VLOOKUP(P2204,登録者リスト!$A$1:$D$43729,4,FALSE)=基本情報!$D$6,P2204,"")),"")</f>
        <v/>
      </c>
    </row>
    <row r="2205" spans="16:17" x14ac:dyDescent="0.15">
      <c r="P2205">
        <v>2204</v>
      </c>
      <c r="Q2205" t="str">
        <f>IFERROR(IF(COUNTIF(個人情報!$BI$5:$BI$401,"登録番号" &amp; リスト!P2205)&gt;=1,"",IF(VLOOKUP(P2205,登録者リスト!$A$1:$D$43729,4,FALSE)=基本情報!$D$6,P2205,"")),"")</f>
        <v/>
      </c>
    </row>
    <row r="2206" spans="16:17" x14ac:dyDescent="0.15">
      <c r="P2206">
        <v>2205</v>
      </c>
      <c r="Q2206" t="str">
        <f>IFERROR(IF(COUNTIF(個人情報!$BI$5:$BI$401,"登録番号" &amp; リスト!P2206)&gt;=1,"",IF(VLOOKUP(P2206,登録者リスト!$A$1:$D$43729,4,FALSE)=基本情報!$D$6,P2206,"")),"")</f>
        <v/>
      </c>
    </row>
    <row r="2207" spans="16:17" x14ac:dyDescent="0.15">
      <c r="P2207">
        <v>2206</v>
      </c>
      <c r="Q2207" t="str">
        <f>IFERROR(IF(COUNTIF(個人情報!$BI$5:$BI$401,"登録番号" &amp; リスト!P2207)&gt;=1,"",IF(VLOOKUP(P2207,登録者リスト!$A$1:$D$43729,4,FALSE)=基本情報!$D$6,P2207,"")),"")</f>
        <v/>
      </c>
    </row>
    <row r="2208" spans="16:17" x14ac:dyDescent="0.15">
      <c r="P2208">
        <v>2207</v>
      </c>
      <c r="Q2208" t="str">
        <f>IFERROR(IF(COUNTIF(個人情報!$BI$5:$BI$401,"登録番号" &amp; リスト!P2208)&gt;=1,"",IF(VLOOKUP(P2208,登録者リスト!$A$1:$D$43729,4,FALSE)=基本情報!$D$6,P2208,"")),"")</f>
        <v/>
      </c>
    </row>
    <row r="2209" spans="16:17" x14ac:dyDescent="0.15">
      <c r="P2209">
        <v>2208</v>
      </c>
      <c r="Q2209" t="str">
        <f>IFERROR(IF(COUNTIF(個人情報!$BI$5:$BI$401,"登録番号" &amp; リスト!P2209)&gt;=1,"",IF(VLOOKUP(P2209,登録者リスト!$A$1:$D$43729,4,FALSE)=基本情報!$D$6,P2209,"")),"")</f>
        <v/>
      </c>
    </row>
    <row r="2210" spans="16:17" x14ac:dyDescent="0.15">
      <c r="P2210">
        <v>2209</v>
      </c>
      <c r="Q2210" t="str">
        <f>IFERROR(IF(COUNTIF(個人情報!$BI$5:$BI$401,"登録番号" &amp; リスト!P2210)&gt;=1,"",IF(VLOOKUP(P2210,登録者リスト!$A$1:$D$43729,4,FALSE)=基本情報!$D$6,P2210,"")),"")</f>
        <v/>
      </c>
    </row>
    <row r="2211" spans="16:17" x14ac:dyDescent="0.15">
      <c r="P2211">
        <v>2210</v>
      </c>
      <c r="Q2211" t="str">
        <f>IFERROR(IF(COUNTIF(個人情報!$BI$5:$BI$401,"登録番号" &amp; リスト!P2211)&gt;=1,"",IF(VLOOKUP(P2211,登録者リスト!$A$1:$D$43729,4,FALSE)=基本情報!$D$6,P2211,"")),"")</f>
        <v/>
      </c>
    </row>
    <row r="2212" spans="16:17" x14ac:dyDescent="0.15">
      <c r="P2212">
        <v>2211</v>
      </c>
      <c r="Q2212" t="str">
        <f>IFERROR(IF(COUNTIF(個人情報!$BI$5:$BI$401,"登録番号" &amp; リスト!P2212)&gt;=1,"",IF(VLOOKUP(P2212,登録者リスト!$A$1:$D$43729,4,FALSE)=基本情報!$D$6,P2212,"")),"")</f>
        <v/>
      </c>
    </row>
    <row r="2213" spans="16:17" x14ac:dyDescent="0.15">
      <c r="P2213">
        <v>2212</v>
      </c>
      <c r="Q2213" t="str">
        <f>IFERROR(IF(COUNTIF(個人情報!$BI$5:$BI$401,"登録番号" &amp; リスト!P2213)&gt;=1,"",IF(VLOOKUP(P2213,登録者リスト!$A$1:$D$43729,4,FALSE)=基本情報!$D$6,P2213,"")),"")</f>
        <v/>
      </c>
    </row>
    <row r="2214" spans="16:17" x14ac:dyDescent="0.15">
      <c r="P2214">
        <v>2213</v>
      </c>
      <c r="Q2214" t="str">
        <f>IFERROR(IF(COUNTIF(個人情報!$BI$5:$BI$401,"登録番号" &amp; リスト!P2214)&gt;=1,"",IF(VLOOKUP(P2214,登録者リスト!$A$1:$D$43729,4,FALSE)=基本情報!$D$6,P2214,"")),"")</f>
        <v/>
      </c>
    </row>
    <row r="2215" spans="16:17" x14ac:dyDescent="0.15">
      <c r="P2215">
        <v>2214</v>
      </c>
      <c r="Q2215" t="str">
        <f>IFERROR(IF(COUNTIF(個人情報!$BI$5:$BI$401,"登録番号" &amp; リスト!P2215)&gt;=1,"",IF(VLOOKUP(P2215,登録者リスト!$A$1:$D$43729,4,FALSE)=基本情報!$D$6,P2215,"")),"")</f>
        <v/>
      </c>
    </row>
    <row r="2216" spans="16:17" x14ac:dyDescent="0.15">
      <c r="P2216">
        <v>2215</v>
      </c>
      <c r="Q2216" t="str">
        <f>IFERROR(IF(COUNTIF(個人情報!$BI$5:$BI$401,"登録番号" &amp; リスト!P2216)&gt;=1,"",IF(VLOOKUP(P2216,登録者リスト!$A$1:$D$43729,4,FALSE)=基本情報!$D$6,P2216,"")),"")</f>
        <v/>
      </c>
    </row>
    <row r="2217" spans="16:17" x14ac:dyDescent="0.15">
      <c r="P2217">
        <v>2216</v>
      </c>
      <c r="Q2217" t="str">
        <f>IFERROR(IF(COUNTIF(個人情報!$BI$5:$BI$401,"登録番号" &amp; リスト!P2217)&gt;=1,"",IF(VLOOKUP(P2217,登録者リスト!$A$1:$D$43729,4,FALSE)=基本情報!$D$6,P2217,"")),"")</f>
        <v/>
      </c>
    </row>
    <row r="2218" spans="16:17" x14ac:dyDescent="0.15">
      <c r="P2218">
        <v>2217</v>
      </c>
      <c r="Q2218" t="str">
        <f>IFERROR(IF(COUNTIF(個人情報!$BI$5:$BI$401,"登録番号" &amp; リスト!P2218)&gt;=1,"",IF(VLOOKUP(P2218,登録者リスト!$A$1:$D$43729,4,FALSE)=基本情報!$D$6,P2218,"")),"")</f>
        <v/>
      </c>
    </row>
    <row r="2219" spans="16:17" x14ac:dyDescent="0.15">
      <c r="P2219">
        <v>2218</v>
      </c>
      <c r="Q2219" t="str">
        <f>IFERROR(IF(COUNTIF(個人情報!$BI$5:$BI$401,"登録番号" &amp; リスト!P2219)&gt;=1,"",IF(VLOOKUP(P2219,登録者リスト!$A$1:$D$43729,4,FALSE)=基本情報!$D$6,P2219,"")),"")</f>
        <v/>
      </c>
    </row>
    <row r="2220" spans="16:17" x14ac:dyDescent="0.15">
      <c r="P2220">
        <v>2219</v>
      </c>
      <c r="Q2220" t="str">
        <f>IFERROR(IF(COUNTIF(個人情報!$BI$5:$BI$401,"登録番号" &amp; リスト!P2220)&gt;=1,"",IF(VLOOKUP(P2220,登録者リスト!$A$1:$D$43729,4,FALSE)=基本情報!$D$6,P2220,"")),"")</f>
        <v/>
      </c>
    </row>
    <row r="2221" spans="16:17" x14ac:dyDescent="0.15">
      <c r="P2221">
        <v>2220</v>
      </c>
      <c r="Q2221" t="str">
        <f>IFERROR(IF(COUNTIF(個人情報!$BI$5:$BI$401,"登録番号" &amp; リスト!P2221)&gt;=1,"",IF(VLOOKUP(P2221,登録者リスト!$A$1:$D$43729,4,FALSE)=基本情報!$D$6,P2221,"")),"")</f>
        <v/>
      </c>
    </row>
    <row r="2222" spans="16:17" x14ac:dyDescent="0.15">
      <c r="P2222">
        <v>2221</v>
      </c>
      <c r="Q2222" t="str">
        <f>IFERROR(IF(COUNTIF(個人情報!$BI$5:$BI$401,"登録番号" &amp; リスト!P2222)&gt;=1,"",IF(VLOOKUP(P2222,登録者リスト!$A$1:$D$43729,4,FALSE)=基本情報!$D$6,P2222,"")),"")</f>
        <v/>
      </c>
    </row>
    <row r="2223" spans="16:17" x14ac:dyDescent="0.15">
      <c r="P2223">
        <v>2222</v>
      </c>
      <c r="Q2223" t="str">
        <f>IFERROR(IF(COUNTIF(個人情報!$BI$5:$BI$401,"登録番号" &amp; リスト!P2223)&gt;=1,"",IF(VLOOKUP(P2223,登録者リスト!$A$1:$D$43729,4,FALSE)=基本情報!$D$6,P2223,"")),"")</f>
        <v/>
      </c>
    </row>
    <row r="2224" spans="16:17" x14ac:dyDescent="0.15">
      <c r="P2224">
        <v>2223</v>
      </c>
      <c r="Q2224" t="str">
        <f>IFERROR(IF(COUNTIF(個人情報!$BI$5:$BI$401,"登録番号" &amp; リスト!P2224)&gt;=1,"",IF(VLOOKUP(P2224,登録者リスト!$A$1:$D$43729,4,FALSE)=基本情報!$D$6,P2224,"")),"")</f>
        <v/>
      </c>
    </row>
    <row r="2225" spans="16:17" x14ac:dyDescent="0.15">
      <c r="P2225">
        <v>2224</v>
      </c>
      <c r="Q2225" t="str">
        <f>IFERROR(IF(COUNTIF(個人情報!$BI$5:$BI$401,"登録番号" &amp; リスト!P2225)&gt;=1,"",IF(VLOOKUP(P2225,登録者リスト!$A$1:$D$43729,4,FALSE)=基本情報!$D$6,P2225,"")),"")</f>
        <v/>
      </c>
    </row>
    <row r="2226" spans="16:17" x14ac:dyDescent="0.15">
      <c r="P2226">
        <v>2225</v>
      </c>
      <c r="Q2226" t="str">
        <f>IFERROR(IF(COUNTIF(個人情報!$BI$5:$BI$401,"登録番号" &amp; リスト!P2226)&gt;=1,"",IF(VLOOKUP(P2226,登録者リスト!$A$1:$D$43729,4,FALSE)=基本情報!$D$6,P2226,"")),"")</f>
        <v/>
      </c>
    </row>
    <row r="2227" spans="16:17" x14ac:dyDescent="0.15">
      <c r="P2227">
        <v>2226</v>
      </c>
      <c r="Q2227" t="str">
        <f>IFERROR(IF(COUNTIF(個人情報!$BI$5:$BI$401,"登録番号" &amp; リスト!P2227)&gt;=1,"",IF(VLOOKUP(P2227,登録者リスト!$A$1:$D$43729,4,FALSE)=基本情報!$D$6,P2227,"")),"")</f>
        <v/>
      </c>
    </row>
    <row r="2228" spans="16:17" x14ac:dyDescent="0.15">
      <c r="P2228">
        <v>2227</v>
      </c>
      <c r="Q2228" t="str">
        <f>IFERROR(IF(COUNTIF(個人情報!$BI$5:$BI$401,"登録番号" &amp; リスト!P2228)&gt;=1,"",IF(VLOOKUP(P2228,登録者リスト!$A$1:$D$43729,4,FALSE)=基本情報!$D$6,P2228,"")),"")</f>
        <v/>
      </c>
    </row>
    <row r="2229" spans="16:17" x14ac:dyDescent="0.15">
      <c r="P2229">
        <v>2228</v>
      </c>
      <c r="Q2229" t="str">
        <f>IFERROR(IF(COUNTIF(個人情報!$BI$5:$BI$401,"登録番号" &amp; リスト!P2229)&gt;=1,"",IF(VLOOKUP(P2229,登録者リスト!$A$1:$D$43729,4,FALSE)=基本情報!$D$6,P2229,"")),"")</f>
        <v/>
      </c>
    </row>
    <row r="2230" spans="16:17" x14ac:dyDescent="0.15">
      <c r="P2230">
        <v>2229</v>
      </c>
      <c r="Q2230" t="str">
        <f>IFERROR(IF(COUNTIF(個人情報!$BI$5:$BI$401,"登録番号" &amp; リスト!P2230)&gt;=1,"",IF(VLOOKUP(P2230,登録者リスト!$A$1:$D$43729,4,FALSE)=基本情報!$D$6,P2230,"")),"")</f>
        <v/>
      </c>
    </row>
    <row r="2231" spans="16:17" x14ac:dyDescent="0.15">
      <c r="P2231">
        <v>2230</v>
      </c>
      <c r="Q2231" t="str">
        <f>IFERROR(IF(COUNTIF(個人情報!$BI$5:$BI$401,"登録番号" &amp; リスト!P2231)&gt;=1,"",IF(VLOOKUP(P2231,登録者リスト!$A$1:$D$43729,4,FALSE)=基本情報!$D$6,P2231,"")),"")</f>
        <v/>
      </c>
    </row>
    <row r="2232" spans="16:17" x14ac:dyDescent="0.15">
      <c r="P2232">
        <v>2231</v>
      </c>
      <c r="Q2232" t="str">
        <f>IFERROR(IF(COUNTIF(個人情報!$BI$5:$BI$401,"登録番号" &amp; リスト!P2232)&gt;=1,"",IF(VLOOKUP(P2232,登録者リスト!$A$1:$D$43729,4,FALSE)=基本情報!$D$6,P2232,"")),"")</f>
        <v/>
      </c>
    </row>
    <row r="2233" spans="16:17" x14ac:dyDescent="0.15">
      <c r="P2233">
        <v>2232</v>
      </c>
      <c r="Q2233" t="str">
        <f>IFERROR(IF(COUNTIF(個人情報!$BI$5:$BI$401,"登録番号" &amp; リスト!P2233)&gt;=1,"",IF(VLOOKUP(P2233,登録者リスト!$A$1:$D$43729,4,FALSE)=基本情報!$D$6,P2233,"")),"")</f>
        <v/>
      </c>
    </row>
    <row r="2234" spans="16:17" x14ac:dyDescent="0.15">
      <c r="P2234">
        <v>2233</v>
      </c>
      <c r="Q2234" t="str">
        <f>IFERROR(IF(COUNTIF(個人情報!$BI$5:$BI$401,"登録番号" &amp; リスト!P2234)&gt;=1,"",IF(VLOOKUP(P2234,登録者リスト!$A$1:$D$43729,4,FALSE)=基本情報!$D$6,P2234,"")),"")</f>
        <v/>
      </c>
    </row>
    <row r="2235" spans="16:17" x14ac:dyDescent="0.15">
      <c r="P2235">
        <v>2234</v>
      </c>
      <c r="Q2235" t="str">
        <f>IFERROR(IF(COUNTIF(個人情報!$BI$5:$BI$401,"登録番号" &amp; リスト!P2235)&gt;=1,"",IF(VLOOKUP(P2235,登録者リスト!$A$1:$D$43729,4,FALSE)=基本情報!$D$6,P2235,"")),"")</f>
        <v/>
      </c>
    </row>
    <row r="2236" spans="16:17" x14ac:dyDescent="0.15">
      <c r="P2236">
        <v>2235</v>
      </c>
      <c r="Q2236" t="str">
        <f>IFERROR(IF(COUNTIF(個人情報!$BI$5:$BI$401,"登録番号" &amp; リスト!P2236)&gt;=1,"",IF(VLOOKUP(P2236,登録者リスト!$A$1:$D$43729,4,FALSE)=基本情報!$D$6,P2236,"")),"")</f>
        <v/>
      </c>
    </row>
    <row r="2237" spans="16:17" x14ac:dyDescent="0.15">
      <c r="P2237">
        <v>2236</v>
      </c>
      <c r="Q2237" t="str">
        <f>IFERROR(IF(COUNTIF(個人情報!$BI$5:$BI$401,"登録番号" &amp; リスト!P2237)&gt;=1,"",IF(VLOOKUP(P2237,登録者リスト!$A$1:$D$43729,4,FALSE)=基本情報!$D$6,P2237,"")),"")</f>
        <v/>
      </c>
    </row>
    <row r="2238" spans="16:17" x14ac:dyDescent="0.15">
      <c r="P2238">
        <v>2237</v>
      </c>
      <c r="Q2238" t="str">
        <f>IFERROR(IF(COUNTIF(個人情報!$BI$5:$BI$401,"登録番号" &amp; リスト!P2238)&gt;=1,"",IF(VLOOKUP(P2238,登録者リスト!$A$1:$D$43729,4,FALSE)=基本情報!$D$6,P2238,"")),"")</f>
        <v/>
      </c>
    </row>
    <row r="2239" spans="16:17" x14ac:dyDescent="0.15">
      <c r="P2239">
        <v>2238</v>
      </c>
      <c r="Q2239" t="str">
        <f>IFERROR(IF(COUNTIF(個人情報!$BI$5:$BI$401,"登録番号" &amp; リスト!P2239)&gt;=1,"",IF(VLOOKUP(P2239,登録者リスト!$A$1:$D$43729,4,FALSE)=基本情報!$D$6,P2239,"")),"")</f>
        <v/>
      </c>
    </row>
    <row r="2240" spans="16:17" x14ac:dyDescent="0.15">
      <c r="P2240">
        <v>2239</v>
      </c>
      <c r="Q2240" t="str">
        <f>IFERROR(IF(COUNTIF(個人情報!$BI$5:$BI$401,"登録番号" &amp; リスト!P2240)&gt;=1,"",IF(VLOOKUP(P2240,登録者リスト!$A$1:$D$43729,4,FALSE)=基本情報!$D$6,P2240,"")),"")</f>
        <v/>
      </c>
    </row>
    <row r="2241" spans="16:17" x14ac:dyDescent="0.15">
      <c r="P2241">
        <v>2240</v>
      </c>
      <c r="Q2241" t="str">
        <f>IFERROR(IF(COUNTIF(個人情報!$BI$5:$BI$401,"登録番号" &amp; リスト!P2241)&gt;=1,"",IF(VLOOKUP(P2241,登録者リスト!$A$1:$D$43729,4,FALSE)=基本情報!$D$6,P2241,"")),"")</f>
        <v/>
      </c>
    </row>
    <row r="2242" spans="16:17" x14ac:dyDescent="0.15">
      <c r="P2242">
        <v>2241</v>
      </c>
      <c r="Q2242" t="str">
        <f>IFERROR(IF(COUNTIF(個人情報!$BI$5:$BI$401,"登録番号" &amp; リスト!P2242)&gt;=1,"",IF(VLOOKUP(P2242,登録者リスト!$A$1:$D$43729,4,FALSE)=基本情報!$D$6,P2242,"")),"")</f>
        <v/>
      </c>
    </row>
    <row r="2243" spans="16:17" x14ac:dyDescent="0.15">
      <c r="P2243">
        <v>2242</v>
      </c>
      <c r="Q2243" t="str">
        <f>IFERROR(IF(COUNTIF(個人情報!$BI$5:$BI$401,"登録番号" &amp; リスト!P2243)&gt;=1,"",IF(VLOOKUP(P2243,登録者リスト!$A$1:$D$43729,4,FALSE)=基本情報!$D$6,P2243,"")),"")</f>
        <v/>
      </c>
    </row>
    <row r="2244" spans="16:17" x14ac:dyDescent="0.15">
      <c r="P2244">
        <v>2243</v>
      </c>
      <c r="Q2244" t="str">
        <f>IFERROR(IF(COUNTIF(個人情報!$BI$5:$BI$401,"登録番号" &amp; リスト!P2244)&gt;=1,"",IF(VLOOKUP(P2244,登録者リスト!$A$1:$D$43729,4,FALSE)=基本情報!$D$6,P2244,"")),"")</f>
        <v/>
      </c>
    </row>
    <row r="2245" spans="16:17" x14ac:dyDescent="0.15">
      <c r="P2245">
        <v>2244</v>
      </c>
      <c r="Q2245" t="str">
        <f>IFERROR(IF(COUNTIF(個人情報!$BI$5:$BI$401,"登録番号" &amp; リスト!P2245)&gt;=1,"",IF(VLOOKUP(P2245,登録者リスト!$A$1:$D$43729,4,FALSE)=基本情報!$D$6,P2245,"")),"")</f>
        <v/>
      </c>
    </row>
    <row r="2246" spans="16:17" x14ac:dyDescent="0.15">
      <c r="P2246">
        <v>2245</v>
      </c>
      <c r="Q2246" t="str">
        <f>IFERROR(IF(COUNTIF(個人情報!$BI$5:$BI$401,"登録番号" &amp; リスト!P2246)&gt;=1,"",IF(VLOOKUP(P2246,登録者リスト!$A$1:$D$43729,4,FALSE)=基本情報!$D$6,P2246,"")),"")</f>
        <v/>
      </c>
    </row>
    <row r="2247" spans="16:17" x14ac:dyDescent="0.15">
      <c r="P2247">
        <v>2246</v>
      </c>
      <c r="Q2247" t="str">
        <f>IFERROR(IF(COUNTIF(個人情報!$BI$5:$BI$401,"登録番号" &amp; リスト!P2247)&gt;=1,"",IF(VLOOKUP(P2247,登録者リスト!$A$1:$D$43729,4,FALSE)=基本情報!$D$6,P2247,"")),"")</f>
        <v/>
      </c>
    </row>
    <row r="2248" spans="16:17" x14ac:dyDescent="0.15">
      <c r="P2248">
        <v>2247</v>
      </c>
      <c r="Q2248" t="str">
        <f>IFERROR(IF(COUNTIF(個人情報!$BI$5:$BI$401,"登録番号" &amp; リスト!P2248)&gt;=1,"",IF(VLOOKUP(P2248,登録者リスト!$A$1:$D$43729,4,FALSE)=基本情報!$D$6,P2248,"")),"")</f>
        <v/>
      </c>
    </row>
    <row r="2249" spans="16:17" x14ac:dyDescent="0.15">
      <c r="P2249">
        <v>2248</v>
      </c>
      <c r="Q2249" t="str">
        <f>IFERROR(IF(COUNTIF(個人情報!$BI$5:$BI$401,"登録番号" &amp; リスト!P2249)&gt;=1,"",IF(VLOOKUP(P2249,登録者リスト!$A$1:$D$43729,4,FALSE)=基本情報!$D$6,P2249,"")),"")</f>
        <v/>
      </c>
    </row>
    <row r="2250" spans="16:17" x14ac:dyDescent="0.15">
      <c r="P2250">
        <v>2249</v>
      </c>
      <c r="Q2250" t="str">
        <f>IFERROR(IF(COUNTIF(個人情報!$BI$5:$BI$401,"登録番号" &amp; リスト!P2250)&gt;=1,"",IF(VLOOKUP(P2250,登録者リスト!$A$1:$D$43729,4,FALSE)=基本情報!$D$6,P2250,"")),"")</f>
        <v/>
      </c>
    </row>
    <row r="2251" spans="16:17" x14ac:dyDescent="0.15">
      <c r="P2251">
        <v>2250</v>
      </c>
      <c r="Q2251" t="str">
        <f>IFERROR(IF(COUNTIF(個人情報!$BI$5:$BI$401,"登録番号" &amp; リスト!P2251)&gt;=1,"",IF(VLOOKUP(P2251,登録者リスト!$A$1:$D$43729,4,FALSE)=基本情報!$D$6,P2251,"")),"")</f>
        <v/>
      </c>
    </row>
    <row r="2252" spans="16:17" x14ac:dyDescent="0.15">
      <c r="P2252">
        <v>2251</v>
      </c>
      <c r="Q2252" t="str">
        <f>IFERROR(IF(COUNTIF(個人情報!$BI$5:$BI$401,"登録番号" &amp; リスト!P2252)&gt;=1,"",IF(VLOOKUP(P2252,登録者リスト!$A$1:$D$43729,4,FALSE)=基本情報!$D$6,P2252,"")),"")</f>
        <v/>
      </c>
    </row>
    <row r="2253" spans="16:17" x14ac:dyDescent="0.15">
      <c r="P2253">
        <v>2252</v>
      </c>
      <c r="Q2253" t="str">
        <f>IFERROR(IF(COUNTIF(個人情報!$BI$5:$BI$401,"登録番号" &amp; リスト!P2253)&gt;=1,"",IF(VLOOKUP(P2253,登録者リスト!$A$1:$D$43729,4,FALSE)=基本情報!$D$6,P2253,"")),"")</f>
        <v/>
      </c>
    </row>
    <row r="2254" spans="16:17" x14ac:dyDescent="0.15">
      <c r="P2254">
        <v>2253</v>
      </c>
      <c r="Q2254" t="str">
        <f>IFERROR(IF(COUNTIF(個人情報!$BI$5:$BI$401,"登録番号" &amp; リスト!P2254)&gt;=1,"",IF(VLOOKUP(P2254,登録者リスト!$A$1:$D$43729,4,FALSE)=基本情報!$D$6,P2254,"")),"")</f>
        <v/>
      </c>
    </row>
    <row r="2255" spans="16:17" x14ac:dyDescent="0.15">
      <c r="P2255">
        <v>2254</v>
      </c>
      <c r="Q2255" t="str">
        <f>IFERROR(IF(COUNTIF(個人情報!$BI$5:$BI$401,"登録番号" &amp; リスト!P2255)&gt;=1,"",IF(VLOOKUP(P2255,登録者リスト!$A$1:$D$43729,4,FALSE)=基本情報!$D$6,P2255,"")),"")</f>
        <v/>
      </c>
    </row>
    <row r="2256" spans="16:17" x14ac:dyDescent="0.15">
      <c r="P2256">
        <v>2255</v>
      </c>
      <c r="Q2256" t="str">
        <f>IFERROR(IF(COUNTIF(個人情報!$BI$5:$BI$401,"登録番号" &amp; リスト!P2256)&gt;=1,"",IF(VLOOKUP(P2256,登録者リスト!$A$1:$D$43729,4,FALSE)=基本情報!$D$6,P2256,"")),"")</f>
        <v/>
      </c>
    </row>
    <row r="2257" spans="16:17" x14ac:dyDescent="0.15">
      <c r="P2257">
        <v>2256</v>
      </c>
      <c r="Q2257" t="str">
        <f>IFERROR(IF(COUNTIF(個人情報!$BI$5:$BI$401,"登録番号" &amp; リスト!P2257)&gt;=1,"",IF(VLOOKUP(P2257,登録者リスト!$A$1:$D$43729,4,FALSE)=基本情報!$D$6,P2257,"")),"")</f>
        <v/>
      </c>
    </row>
    <row r="2258" spans="16:17" x14ac:dyDescent="0.15">
      <c r="P2258">
        <v>2257</v>
      </c>
      <c r="Q2258" t="str">
        <f>IFERROR(IF(COUNTIF(個人情報!$BI$5:$BI$401,"登録番号" &amp; リスト!P2258)&gt;=1,"",IF(VLOOKUP(P2258,登録者リスト!$A$1:$D$43729,4,FALSE)=基本情報!$D$6,P2258,"")),"")</f>
        <v/>
      </c>
    </row>
    <row r="2259" spans="16:17" x14ac:dyDescent="0.15">
      <c r="P2259">
        <v>2258</v>
      </c>
      <c r="Q2259" t="str">
        <f>IFERROR(IF(COUNTIF(個人情報!$BI$5:$BI$401,"登録番号" &amp; リスト!P2259)&gt;=1,"",IF(VLOOKUP(P2259,登録者リスト!$A$1:$D$43729,4,FALSE)=基本情報!$D$6,P2259,"")),"")</f>
        <v/>
      </c>
    </row>
    <row r="2260" spans="16:17" x14ac:dyDescent="0.15">
      <c r="P2260">
        <v>2259</v>
      </c>
      <c r="Q2260" t="str">
        <f>IFERROR(IF(COUNTIF(個人情報!$BI$5:$BI$401,"登録番号" &amp; リスト!P2260)&gt;=1,"",IF(VLOOKUP(P2260,登録者リスト!$A$1:$D$43729,4,FALSE)=基本情報!$D$6,P2260,"")),"")</f>
        <v/>
      </c>
    </row>
    <row r="2261" spans="16:17" x14ac:dyDescent="0.15">
      <c r="P2261">
        <v>2260</v>
      </c>
      <c r="Q2261" t="str">
        <f>IFERROR(IF(COUNTIF(個人情報!$BI$5:$BI$401,"登録番号" &amp; リスト!P2261)&gt;=1,"",IF(VLOOKUP(P2261,登録者リスト!$A$1:$D$43729,4,FALSE)=基本情報!$D$6,P2261,"")),"")</f>
        <v/>
      </c>
    </row>
    <row r="2262" spans="16:17" x14ac:dyDescent="0.15">
      <c r="P2262">
        <v>2261</v>
      </c>
      <c r="Q2262" t="str">
        <f>IFERROR(IF(COUNTIF(個人情報!$BI$5:$BI$401,"登録番号" &amp; リスト!P2262)&gt;=1,"",IF(VLOOKUP(P2262,登録者リスト!$A$1:$D$43729,4,FALSE)=基本情報!$D$6,P2262,"")),"")</f>
        <v/>
      </c>
    </row>
    <row r="2263" spans="16:17" x14ac:dyDescent="0.15">
      <c r="P2263">
        <v>2262</v>
      </c>
      <c r="Q2263" t="str">
        <f>IFERROR(IF(COUNTIF(個人情報!$BI$5:$BI$401,"登録番号" &amp; リスト!P2263)&gt;=1,"",IF(VLOOKUP(P2263,登録者リスト!$A$1:$D$43729,4,FALSE)=基本情報!$D$6,P2263,"")),"")</f>
        <v/>
      </c>
    </row>
    <row r="2264" spans="16:17" x14ac:dyDescent="0.15">
      <c r="P2264">
        <v>2263</v>
      </c>
      <c r="Q2264" t="str">
        <f>IFERROR(IF(COUNTIF(個人情報!$BI$5:$BI$401,"登録番号" &amp; リスト!P2264)&gt;=1,"",IF(VLOOKUP(P2264,登録者リスト!$A$1:$D$43729,4,FALSE)=基本情報!$D$6,P2264,"")),"")</f>
        <v/>
      </c>
    </row>
    <row r="2265" spans="16:17" x14ac:dyDescent="0.15">
      <c r="P2265">
        <v>2264</v>
      </c>
      <c r="Q2265" t="str">
        <f>IFERROR(IF(COUNTIF(個人情報!$BI$5:$BI$401,"登録番号" &amp; リスト!P2265)&gt;=1,"",IF(VLOOKUP(P2265,登録者リスト!$A$1:$D$43729,4,FALSE)=基本情報!$D$6,P2265,"")),"")</f>
        <v/>
      </c>
    </row>
    <row r="2266" spans="16:17" x14ac:dyDescent="0.15">
      <c r="P2266">
        <v>2265</v>
      </c>
      <c r="Q2266" t="str">
        <f>IFERROR(IF(COUNTIF(個人情報!$BI$5:$BI$401,"登録番号" &amp; リスト!P2266)&gt;=1,"",IF(VLOOKUP(P2266,登録者リスト!$A$1:$D$43729,4,FALSE)=基本情報!$D$6,P2266,"")),"")</f>
        <v/>
      </c>
    </row>
    <row r="2267" spans="16:17" x14ac:dyDescent="0.15">
      <c r="P2267">
        <v>2266</v>
      </c>
      <c r="Q2267" t="str">
        <f>IFERROR(IF(COUNTIF(個人情報!$BI$5:$BI$401,"登録番号" &amp; リスト!P2267)&gt;=1,"",IF(VLOOKUP(P2267,登録者リスト!$A$1:$D$43729,4,FALSE)=基本情報!$D$6,P2267,"")),"")</f>
        <v/>
      </c>
    </row>
    <row r="2268" spans="16:17" x14ac:dyDescent="0.15">
      <c r="P2268">
        <v>2267</v>
      </c>
      <c r="Q2268" t="str">
        <f>IFERROR(IF(COUNTIF(個人情報!$BI$5:$BI$401,"登録番号" &amp; リスト!P2268)&gt;=1,"",IF(VLOOKUP(P2268,登録者リスト!$A$1:$D$43729,4,FALSE)=基本情報!$D$6,P2268,"")),"")</f>
        <v/>
      </c>
    </row>
    <row r="2269" spans="16:17" x14ac:dyDescent="0.15">
      <c r="P2269">
        <v>2268</v>
      </c>
      <c r="Q2269" t="str">
        <f>IFERROR(IF(COUNTIF(個人情報!$BI$5:$BI$401,"登録番号" &amp; リスト!P2269)&gt;=1,"",IF(VLOOKUP(P2269,登録者リスト!$A$1:$D$43729,4,FALSE)=基本情報!$D$6,P2269,"")),"")</f>
        <v/>
      </c>
    </row>
    <row r="2270" spans="16:17" x14ac:dyDescent="0.15">
      <c r="P2270">
        <v>2269</v>
      </c>
      <c r="Q2270" t="str">
        <f>IFERROR(IF(COUNTIF(個人情報!$BI$5:$BI$401,"登録番号" &amp; リスト!P2270)&gt;=1,"",IF(VLOOKUP(P2270,登録者リスト!$A$1:$D$43729,4,FALSE)=基本情報!$D$6,P2270,"")),"")</f>
        <v/>
      </c>
    </row>
    <row r="2271" spans="16:17" x14ac:dyDescent="0.15">
      <c r="P2271">
        <v>2270</v>
      </c>
      <c r="Q2271" t="str">
        <f>IFERROR(IF(COUNTIF(個人情報!$BI$5:$BI$401,"登録番号" &amp; リスト!P2271)&gt;=1,"",IF(VLOOKUP(P2271,登録者リスト!$A$1:$D$43729,4,FALSE)=基本情報!$D$6,P2271,"")),"")</f>
        <v/>
      </c>
    </row>
    <row r="2272" spans="16:17" x14ac:dyDescent="0.15">
      <c r="P2272">
        <v>2271</v>
      </c>
      <c r="Q2272" t="str">
        <f>IFERROR(IF(COUNTIF(個人情報!$BI$5:$BI$401,"登録番号" &amp; リスト!P2272)&gt;=1,"",IF(VLOOKUP(P2272,登録者リスト!$A$1:$D$43729,4,FALSE)=基本情報!$D$6,P2272,"")),"")</f>
        <v/>
      </c>
    </row>
    <row r="2273" spans="16:17" x14ac:dyDescent="0.15">
      <c r="P2273">
        <v>2272</v>
      </c>
      <c r="Q2273" t="str">
        <f>IFERROR(IF(COUNTIF(個人情報!$BI$5:$BI$401,"登録番号" &amp; リスト!P2273)&gt;=1,"",IF(VLOOKUP(P2273,登録者リスト!$A$1:$D$43729,4,FALSE)=基本情報!$D$6,P2273,"")),"")</f>
        <v/>
      </c>
    </row>
    <row r="2274" spans="16:17" x14ac:dyDescent="0.15">
      <c r="P2274">
        <v>2273</v>
      </c>
      <c r="Q2274" t="str">
        <f>IFERROR(IF(COUNTIF(個人情報!$BI$5:$BI$401,"登録番号" &amp; リスト!P2274)&gt;=1,"",IF(VLOOKUP(P2274,登録者リスト!$A$1:$D$43729,4,FALSE)=基本情報!$D$6,P2274,"")),"")</f>
        <v/>
      </c>
    </row>
    <row r="2275" spans="16:17" x14ac:dyDescent="0.15">
      <c r="P2275">
        <v>2274</v>
      </c>
      <c r="Q2275" t="str">
        <f>IFERROR(IF(COUNTIF(個人情報!$BI$5:$BI$401,"登録番号" &amp; リスト!P2275)&gt;=1,"",IF(VLOOKUP(P2275,登録者リスト!$A$1:$D$43729,4,FALSE)=基本情報!$D$6,P2275,"")),"")</f>
        <v/>
      </c>
    </row>
    <row r="2276" spans="16:17" x14ac:dyDescent="0.15">
      <c r="P2276">
        <v>2275</v>
      </c>
      <c r="Q2276" t="str">
        <f>IFERROR(IF(COUNTIF(個人情報!$BI$5:$BI$401,"登録番号" &amp; リスト!P2276)&gt;=1,"",IF(VLOOKUP(P2276,登録者リスト!$A$1:$D$43729,4,FALSE)=基本情報!$D$6,P2276,"")),"")</f>
        <v/>
      </c>
    </row>
    <row r="2277" spans="16:17" x14ac:dyDescent="0.15">
      <c r="P2277">
        <v>2276</v>
      </c>
      <c r="Q2277" t="str">
        <f>IFERROR(IF(COUNTIF(個人情報!$BI$5:$BI$401,"登録番号" &amp; リスト!P2277)&gt;=1,"",IF(VLOOKUP(P2277,登録者リスト!$A$1:$D$43729,4,FALSE)=基本情報!$D$6,P2277,"")),"")</f>
        <v/>
      </c>
    </row>
    <row r="2278" spans="16:17" x14ac:dyDescent="0.15">
      <c r="P2278">
        <v>2277</v>
      </c>
      <c r="Q2278" t="str">
        <f>IFERROR(IF(COUNTIF(個人情報!$BI$5:$BI$401,"登録番号" &amp; リスト!P2278)&gt;=1,"",IF(VLOOKUP(P2278,登録者リスト!$A$1:$D$43729,4,FALSE)=基本情報!$D$6,P2278,"")),"")</f>
        <v/>
      </c>
    </row>
    <row r="2279" spans="16:17" x14ac:dyDescent="0.15">
      <c r="P2279">
        <v>2278</v>
      </c>
      <c r="Q2279" t="str">
        <f>IFERROR(IF(COUNTIF(個人情報!$BI$5:$BI$401,"登録番号" &amp; リスト!P2279)&gt;=1,"",IF(VLOOKUP(P2279,登録者リスト!$A$1:$D$43729,4,FALSE)=基本情報!$D$6,P2279,"")),"")</f>
        <v/>
      </c>
    </row>
    <row r="2280" spans="16:17" x14ac:dyDescent="0.15">
      <c r="P2280">
        <v>2279</v>
      </c>
      <c r="Q2280" t="str">
        <f>IFERROR(IF(COUNTIF(個人情報!$BI$5:$BI$401,"登録番号" &amp; リスト!P2280)&gt;=1,"",IF(VLOOKUP(P2280,登録者リスト!$A$1:$D$43729,4,FALSE)=基本情報!$D$6,P2280,"")),"")</f>
        <v/>
      </c>
    </row>
    <row r="2281" spans="16:17" x14ac:dyDescent="0.15">
      <c r="P2281">
        <v>2280</v>
      </c>
      <c r="Q2281" t="str">
        <f>IFERROR(IF(COUNTIF(個人情報!$BI$5:$BI$401,"登録番号" &amp; リスト!P2281)&gt;=1,"",IF(VLOOKUP(P2281,登録者リスト!$A$1:$D$43729,4,FALSE)=基本情報!$D$6,P2281,"")),"")</f>
        <v/>
      </c>
    </row>
    <row r="2282" spans="16:17" x14ac:dyDescent="0.15">
      <c r="P2282">
        <v>2281</v>
      </c>
      <c r="Q2282" t="str">
        <f>IFERROR(IF(COUNTIF(個人情報!$BI$5:$BI$401,"登録番号" &amp; リスト!P2282)&gt;=1,"",IF(VLOOKUP(P2282,登録者リスト!$A$1:$D$43729,4,FALSE)=基本情報!$D$6,P2282,"")),"")</f>
        <v/>
      </c>
    </row>
    <row r="2283" spans="16:17" x14ac:dyDescent="0.15">
      <c r="P2283">
        <v>2282</v>
      </c>
      <c r="Q2283" t="str">
        <f>IFERROR(IF(COUNTIF(個人情報!$BI$5:$BI$401,"登録番号" &amp; リスト!P2283)&gt;=1,"",IF(VLOOKUP(P2283,登録者リスト!$A$1:$D$43729,4,FALSE)=基本情報!$D$6,P2283,"")),"")</f>
        <v/>
      </c>
    </row>
    <row r="2284" spans="16:17" x14ac:dyDescent="0.15">
      <c r="P2284">
        <v>2283</v>
      </c>
      <c r="Q2284" t="str">
        <f>IFERROR(IF(COUNTIF(個人情報!$BI$5:$BI$401,"登録番号" &amp; リスト!P2284)&gt;=1,"",IF(VLOOKUP(P2284,登録者リスト!$A$1:$D$43729,4,FALSE)=基本情報!$D$6,P2284,"")),"")</f>
        <v/>
      </c>
    </row>
    <row r="2285" spans="16:17" x14ac:dyDescent="0.15">
      <c r="P2285">
        <v>2284</v>
      </c>
      <c r="Q2285" t="str">
        <f>IFERROR(IF(COUNTIF(個人情報!$BI$5:$BI$401,"登録番号" &amp; リスト!P2285)&gt;=1,"",IF(VLOOKUP(P2285,登録者リスト!$A$1:$D$43729,4,FALSE)=基本情報!$D$6,P2285,"")),"")</f>
        <v/>
      </c>
    </row>
    <row r="2286" spans="16:17" x14ac:dyDescent="0.15">
      <c r="P2286">
        <v>2285</v>
      </c>
      <c r="Q2286" t="str">
        <f>IFERROR(IF(COUNTIF(個人情報!$BI$5:$BI$401,"登録番号" &amp; リスト!P2286)&gt;=1,"",IF(VLOOKUP(P2286,登録者リスト!$A$1:$D$43729,4,FALSE)=基本情報!$D$6,P2286,"")),"")</f>
        <v/>
      </c>
    </row>
    <row r="2287" spans="16:17" x14ac:dyDescent="0.15">
      <c r="P2287">
        <v>2286</v>
      </c>
      <c r="Q2287" t="str">
        <f>IFERROR(IF(COUNTIF(個人情報!$BI$5:$BI$401,"登録番号" &amp; リスト!P2287)&gt;=1,"",IF(VLOOKUP(P2287,登録者リスト!$A$1:$D$43729,4,FALSE)=基本情報!$D$6,P2287,"")),"")</f>
        <v/>
      </c>
    </row>
    <row r="2288" spans="16:17" x14ac:dyDescent="0.15">
      <c r="P2288">
        <v>2287</v>
      </c>
      <c r="Q2288" t="str">
        <f>IFERROR(IF(COUNTIF(個人情報!$BI$5:$BI$401,"登録番号" &amp; リスト!P2288)&gt;=1,"",IF(VLOOKUP(P2288,登録者リスト!$A$1:$D$43729,4,FALSE)=基本情報!$D$6,P2288,"")),"")</f>
        <v/>
      </c>
    </row>
    <row r="2289" spans="16:17" x14ac:dyDescent="0.15">
      <c r="P2289">
        <v>2288</v>
      </c>
      <c r="Q2289" t="str">
        <f>IFERROR(IF(COUNTIF(個人情報!$BI$5:$BI$401,"登録番号" &amp; リスト!P2289)&gt;=1,"",IF(VLOOKUP(P2289,登録者リスト!$A$1:$D$43729,4,FALSE)=基本情報!$D$6,P2289,"")),"")</f>
        <v/>
      </c>
    </row>
    <row r="2290" spans="16:17" x14ac:dyDescent="0.15">
      <c r="P2290">
        <v>2289</v>
      </c>
      <c r="Q2290" t="str">
        <f>IFERROR(IF(COUNTIF(個人情報!$BI$5:$BI$401,"登録番号" &amp; リスト!P2290)&gt;=1,"",IF(VLOOKUP(P2290,登録者リスト!$A$1:$D$43729,4,FALSE)=基本情報!$D$6,P2290,"")),"")</f>
        <v/>
      </c>
    </row>
    <row r="2291" spans="16:17" x14ac:dyDescent="0.15">
      <c r="P2291">
        <v>2290</v>
      </c>
      <c r="Q2291" t="str">
        <f>IFERROR(IF(COUNTIF(個人情報!$BI$5:$BI$401,"登録番号" &amp; リスト!P2291)&gt;=1,"",IF(VLOOKUP(P2291,登録者リスト!$A$1:$D$43729,4,FALSE)=基本情報!$D$6,P2291,"")),"")</f>
        <v/>
      </c>
    </row>
    <row r="2292" spans="16:17" x14ac:dyDescent="0.15">
      <c r="P2292">
        <v>2291</v>
      </c>
      <c r="Q2292" t="str">
        <f>IFERROR(IF(COUNTIF(個人情報!$BI$5:$BI$401,"登録番号" &amp; リスト!P2292)&gt;=1,"",IF(VLOOKUP(P2292,登録者リスト!$A$1:$D$43729,4,FALSE)=基本情報!$D$6,P2292,"")),"")</f>
        <v/>
      </c>
    </row>
    <row r="2293" spans="16:17" x14ac:dyDescent="0.15">
      <c r="P2293">
        <v>2292</v>
      </c>
      <c r="Q2293" t="str">
        <f>IFERROR(IF(COUNTIF(個人情報!$BI$5:$BI$401,"登録番号" &amp; リスト!P2293)&gt;=1,"",IF(VLOOKUP(P2293,登録者リスト!$A$1:$D$43729,4,FALSE)=基本情報!$D$6,P2293,"")),"")</f>
        <v/>
      </c>
    </row>
    <row r="2294" spans="16:17" x14ac:dyDescent="0.15">
      <c r="P2294">
        <v>2293</v>
      </c>
      <c r="Q2294" t="str">
        <f>IFERROR(IF(COUNTIF(個人情報!$BI$5:$BI$401,"登録番号" &amp; リスト!P2294)&gt;=1,"",IF(VLOOKUP(P2294,登録者リスト!$A$1:$D$43729,4,FALSE)=基本情報!$D$6,P2294,"")),"")</f>
        <v/>
      </c>
    </row>
    <row r="2295" spans="16:17" x14ac:dyDescent="0.15">
      <c r="P2295">
        <v>2294</v>
      </c>
      <c r="Q2295" t="str">
        <f>IFERROR(IF(COUNTIF(個人情報!$BI$5:$BI$401,"登録番号" &amp; リスト!P2295)&gt;=1,"",IF(VLOOKUP(P2295,登録者リスト!$A$1:$D$43729,4,FALSE)=基本情報!$D$6,P2295,"")),"")</f>
        <v/>
      </c>
    </row>
    <row r="2296" spans="16:17" x14ac:dyDescent="0.15">
      <c r="P2296">
        <v>2295</v>
      </c>
      <c r="Q2296" t="str">
        <f>IFERROR(IF(COUNTIF(個人情報!$BI$5:$BI$401,"登録番号" &amp; リスト!P2296)&gt;=1,"",IF(VLOOKUP(P2296,登録者リスト!$A$1:$D$43729,4,FALSE)=基本情報!$D$6,P2296,"")),"")</f>
        <v/>
      </c>
    </row>
    <row r="2297" spans="16:17" x14ac:dyDescent="0.15">
      <c r="P2297">
        <v>2296</v>
      </c>
      <c r="Q2297" t="str">
        <f>IFERROR(IF(COUNTIF(個人情報!$BI$5:$BI$401,"登録番号" &amp; リスト!P2297)&gt;=1,"",IF(VLOOKUP(P2297,登録者リスト!$A$1:$D$43729,4,FALSE)=基本情報!$D$6,P2297,"")),"")</f>
        <v/>
      </c>
    </row>
    <row r="2298" spans="16:17" x14ac:dyDescent="0.15">
      <c r="P2298">
        <v>2297</v>
      </c>
      <c r="Q2298" t="str">
        <f>IFERROR(IF(COUNTIF(個人情報!$BI$5:$BI$401,"登録番号" &amp; リスト!P2298)&gt;=1,"",IF(VLOOKUP(P2298,登録者リスト!$A$1:$D$43729,4,FALSE)=基本情報!$D$6,P2298,"")),"")</f>
        <v/>
      </c>
    </row>
    <row r="2299" spans="16:17" x14ac:dyDescent="0.15">
      <c r="P2299">
        <v>2298</v>
      </c>
      <c r="Q2299" t="str">
        <f>IFERROR(IF(COUNTIF(個人情報!$BI$5:$BI$401,"登録番号" &amp; リスト!P2299)&gt;=1,"",IF(VLOOKUP(P2299,登録者リスト!$A$1:$D$43729,4,FALSE)=基本情報!$D$6,P2299,"")),"")</f>
        <v/>
      </c>
    </row>
    <row r="2300" spans="16:17" x14ac:dyDescent="0.15">
      <c r="P2300">
        <v>2299</v>
      </c>
      <c r="Q2300" t="str">
        <f>IFERROR(IF(COUNTIF(個人情報!$BI$5:$BI$401,"登録番号" &amp; リスト!P2300)&gt;=1,"",IF(VLOOKUP(P2300,登録者リスト!$A$1:$D$43729,4,FALSE)=基本情報!$D$6,P2300,"")),"")</f>
        <v/>
      </c>
    </row>
    <row r="2301" spans="16:17" x14ac:dyDescent="0.15">
      <c r="P2301">
        <v>2300</v>
      </c>
      <c r="Q2301" t="str">
        <f>IFERROR(IF(COUNTIF(個人情報!$BI$5:$BI$401,"登録番号" &amp; リスト!P2301)&gt;=1,"",IF(VLOOKUP(P2301,登録者リスト!$A$1:$D$43729,4,FALSE)=基本情報!$D$6,P2301,"")),"")</f>
        <v/>
      </c>
    </row>
    <row r="2302" spans="16:17" x14ac:dyDescent="0.15">
      <c r="P2302">
        <v>2301</v>
      </c>
      <c r="Q2302" t="str">
        <f>IFERROR(IF(COUNTIF(個人情報!$BI$5:$BI$401,"登録番号" &amp; リスト!P2302)&gt;=1,"",IF(VLOOKUP(P2302,登録者リスト!$A$1:$D$43729,4,FALSE)=基本情報!$D$6,P2302,"")),"")</f>
        <v/>
      </c>
    </row>
    <row r="2303" spans="16:17" x14ac:dyDescent="0.15">
      <c r="P2303">
        <v>2302</v>
      </c>
      <c r="Q2303" t="str">
        <f>IFERROR(IF(COUNTIF(個人情報!$BI$5:$BI$401,"登録番号" &amp; リスト!P2303)&gt;=1,"",IF(VLOOKUP(P2303,登録者リスト!$A$1:$D$43729,4,FALSE)=基本情報!$D$6,P2303,"")),"")</f>
        <v/>
      </c>
    </row>
    <row r="2304" spans="16:17" x14ac:dyDescent="0.15">
      <c r="P2304">
        <v>2303</v>
      </c>
      <c r="Q2304" t="str">
        <f>IFERROR(IF(COUNTIF(個人情報!$BI$5:$BI$401,"登録番号" &amp; リスト!P2304)&gt;=1,"",IF(VLOOKUP(P2304,登録者リスト!$A$1:$D$43729,4,FALSE)=基本情報!$D$6,P2304,"")),"")</f>
        <v/>
      </c>
    </row>
    <row r="2305" spans="16:17" x14ac:dyDescent="0.15">
      <c r="P2305">
        <v>2304</v>
      </c>
      <c r="Q2305" t="str">
        <f>IFERROR(IF(COUNTIF(個人情報!$BI$5:$BI$401,"登録番号" &amp; リスト!P2305)&gt;=1,"",IF(VLOOKUP(P2305,登録者リスト!$A$1:$D$43729,4,FALSE)=基本情報!$D$6,P2305,"")),"")</f>
        <v/>
      </c>
    </row>
    <row r="2306" spans="16:17" x14ac:dyDescent="0.15">
      <c r="P2306">
        <v>2305</v>
      </c>
      <c r="Q2306" t="str">
        <f>IFERROR(IF(COUNTIF(個人情報!$BI$5:$BI$401,"登録番号" &amp; リスト!P2306)&gt;=1,"",IF(VLOOKUP(P2306,登録者リスト!$A$1:$D$43729,4,FALSE)=基本情報!$D$6,P2306,"")),"")</f>
        <v/>
      </c>
    </row>
    <row r="2307" spans="16:17" x14ac:dyDescent="0.15">
      <c r="P2307">
        <v>2306</v>
      </c>
      <c r="Q2307" t="str">
        <f>IFERROR(IF(COUNTIF(個人情報!$BI$5:$BI$401,"登録番号" &amp; リスト!P2307)&gt;=1,"",IF(VLOOKUP(P2307,登録者リスト!$A$1:$D$43729,4,FALSE)=基本情報!$D$6,P2307,"")),"")</f>
        <v/>
      </c>
    </row>
    <row r="2308" spans="16:17" x14ac:dyDescent="0.15">
      <c r="P2308">
        <v>2307</v>
      </c>
      <c r="Q2308" t="str">
        <f>IFERROR(IF(COUNTIF(個人情報!$BI$5:$BI$401,"登録番号" &amp; リスト!P2308)&gt;=1,"",IF(VLOOKUP(P2308,登録者リスト!$A$1:$D$43729,4,FALSE)=基本情報!$D$6,P2308,"")),"")</f>
        <v/>
      </c>
    </row>
    <row r="2309" spans="16:17" x14ac:dyDescent="0.15">
      <c r="P2309">
        <v>2308</v>
      </c>
      <c r="Q2309" t="str">
        <f>IFERROR(IF(COUNTIF(個人情報!$BI$5:$BI$401,"登録番号" &amp; リスト!P2309)&gt;=1,"",IF(VLOOKUP(P2309,登録者リスト!$A$1:$D$43729,4,FALSE)=基本情報!$D$6,P2309,"")),"")</f>
        <v/>
      </c>
    </row>
    <row r="2310" spans="16:17" x14ac:dyDescent="0.15">
      <c r="P2310">
        <v>2309</v>
      </c>
      <c r="Q2310" t="str">
        <f>IFERROR(IF(COUNTIF(個人情報!$BI$5:$BI$401,"登録番号" &amp; リスト!P2310)&gt;=1,"",IF(VLOOKUP(P2310,登録者リスト!$A$1:$D$43729,4,FALSE)=基本情報!$D$6,P2310,"")),"")</f>
        <v/>
      </c>
    </row>
    <row r="2311" spans="16:17" x14ac:dyDescent="0.15">
      <c r="P2311">
        <v>2310</v>
      </c>
      <c r="Q2311" t="str">
        <f>IFERROR(IF(COUNTIF(個人情報!$BI$5:$BI$401,"登録番号" &amp; リスト!P2311)&gt;=1,"",IF(VLOOKUP(P2311,登録者リスト!$A$1:$D$43729,4,FALSE)=基本情報!$D$6,P2311,"")),"")</f>
        <v/>
      </c>
    </row>
    <row r="2312" spans="16:17" x14ac:dyDescent="0.15">
      <c r="P2312">
        <v>2311</v>
      </c>
      <c r="Q2312" t="str">
        <f>IFERROR(IF(COUNTIF(個人情報!$BI$5:$BI$401,"登録番号" &amp; リスト!P2312)&gt;=1,"",IF(VLOOKUP(P2312,登録者リスト!$A$1:$D$43729,4,FALSE)=基本情報!$D$6,P2312,"")),"")</f>
        <v/>
      </c>
    </row>
    <row r="2313" spans="16:17" x14ac:dyDescent="0.15">
      <c r="P2313">
        <v>2312</v>
      </c>
      <c r="Q2313" t="str">
        <f>IFERROR(IF(COUNTIF(個人情報!$BI$5:$BI$401,"登録番号" &amp; リスト!P2313)&gt;=1,"",IF(VLOOKUP(P2313,登録者リスト!$A$1:$D$43729,4,FALSE)=基本情報!$D$6,P2313,"")),"")</f>
        <v/>
      </c>
    </row>
    <row r="2314" spans="16:17" x14ac:dyDescent="0.15">
      <c r="P2314">
        <v>2313</v>
      </c>
      <c r="Q2314" t="str">
        <f>IFERROR(IF(COUNTIF(個人情報!$BI$5:$BI$401,"登録番号" &amp; リスト!P2314)&gt;=1,"",IF(VLOOKUP(P2314,登録者リスト!$A$1:$D$43729,4,FALSE)=基本情報!$D$6,P2314,"")),"")</f>
        <v/>
      </c>
    </row>
    <row r="2315" spans="16:17" x14ac:dyDescent="0.15">
      <c r="P2315">
        <v>2314</v>
      </c>
      <c r="Q2315" t="str">
        <f>IFERROR(IF(COUNTIF(個人情報!$BI$5:$BI$401,"登録番号" &amp; リスト!P2315)&gt;=1,"",IF(VLOOKUP(P2315,登録者リスト!$A$1:$D$43729,4,FALSE)=基本情報!$D$6,P2315,"")),"")</f>
        <v/>
      </c>
    </row>
    <row r="2316" spans="16:17" x14ac:dyDescent="0.15">
      <c r="P2316">
        <v>2315</v>
      </c>
      <c r="Q2316" t="str">
        <f>IFERROR(IF(COUNTIF(個人情報!$BI$5:$BI$401,"登録番号" &amp; リスト!P2316)&gt;=1,"",IF(VLOOKUP(P2316,登録者リスト!$A$1:$D$43729,4,FALSE)=基本情報!$D$6,P2316,"")),"")</f>
        <v/>
      </c>
    </row>
    <row r="2317" spans="16:17" x14ac:dyDescent="0.15">
      <c r="P2317">
        <v>2316</v>
      </c>
      <c r="Q2317" t="str">
        <f>IFERROR(IF(COUNTIF(個人情報!$BI$5:$BI$401,"登録番号" &amp; リスト!P2317)&gt;=1,"",IF(VLOOKUP(P2317,登録者リスト!$A$1:$D$43729,4,FALSE)=基本情報!$D$6,P2317,"")),"")</f>
        <v/>
      </c>
    </row>
    <row r="2318" spans="16:17" x14ac:dyDescent="0.15">
      <c r="P2318">
        <v>2317</v>
      </c>
      <c r="Q2318" t="str">
        <f>IFERROR(IF(COUNTIF(個人情報!$BI$5:$BI$401,"登録番号" &amp; リスト!P2318)&gt;=1,"",IF(VLOOKUP(P2318,登録者リスト!$A$1:$D$43729,4,FALSE)=基本情報!$D$6,P2318,"")),"")</f>
        <v/>
      </c>
    </row>
    <row r="2319" spans="16:17" x14ac:dyDescent="0.15">
      <c r="P2319">
        <v>2318</v>
      </c>
      <c r="Q2319" t="str">
        <f>IFERROR(IF(COUNTIF(個人情報!$BI$5:$BI$401,"登録番号" &amp; リスト!P2319)&gt;=1,"",IF(VLOOKUP(P2319,登録者リスト!$A$1:$D$43729,4,FALSE)=基本情報!$D$6,P2319,"")),"")</f>
        <v/>
      </c>
    </row>
    <row r="2320" spans="16:17" x14ac:dyDescent="0.15">
      <c r="P2320">
        <v>2319</v>
      </c>
      <c r="Q2320" t="str">
        <f>IFERROR(IF(COUNTIF(個人情報!$BI$5:$BI$401,"登録番号" &amp; リスト!P2320)&gt;=1,"",IF(VLOOKUP(P2320,登録者リスト!$A$1:$D$43729,4,FALSE)=基本情報!$D$6,P2320,"")),"")</f>
        <v/>
      </c>
    </row>
    <row r="2321" spans="16:17" x14ac:dyDescent="0.15">
      <c r="P2321">
        <v>2320</v>
      </c>
      <c r="Q2321" t="str">
        <f>IFERROR(IF(COUNTIF(個人情報!$BI$5:$BI$401,"登録番号" &amp; リスト!P2321)&gt;=1,"",IF(VLOOKUP(P2321,登録者リスト!$A$1:$D$43729,4,FALSE)=基本情報!$D$6,P2321,"")),"")</f>
        <v/>
      </c>
    </row>
    <row r="2322" spans="16:17" x14ac:dyDescent="0.15">
      <c r="P2322">
        <v>2321</v>
      </c>
      <c r="Q2322" t="str">
        <f>IFERROR(IF(COUNTIF(個人情報!$BI$5:$BI$401,"登録番号" &amp; リスト!P2322)&gt;=1,"",IF(VLOOKUP(P2322,登録者リスト!$A$1:$D$43729,4,FALSE)=基本情報!$D$6,P2322,"")),"")</f>
        <v/>
      </c>
    </row>
    <row r="2323" spans="16:17" x14ac:dyDescent="0.15">
      <c r="P2323">
        <v>2322</v>
      </c>
      <c r="Q2323" t="str">
        <f>IFERROR(IF(COUNTIF(個人情報!$BI$5:$BI$401,"登録番号" &amp; リスト!P2323)&gt;=1,"",IF(VLOOKUP(P2323,登録者リスト!$A$1:$D$43729,4,FALSE)=基本情報!$D$6,P2323,"")),"")</f>
        <v/>
      </c>
    </row>
    <row r="2324" spans="16:17" x14ac:dyDescent="0.15">
      <c r="P2324">
        <v>2323</v>
      </c>
      <c r="Q2324" t="str">
        <f>IFERROR(IF(COUNTIF(個人情報!$BI$5:$BI$401,"登録番号" &amp; リスト!P2324)&gt;=1,"",IF(VLOOKUP(P2324,登録者リスト!$A$1:$D$43729,4,FALSE)=基本情報!$D$6,P2324,"")),"")</f>
        <v/>
      </c>
    </row>
    <row r="2325" spans="16:17" x14ac:dyDescent="0.15">
      <c r="P2325">
        <v>2324</v>
      </c>
      <c r="Q2325" t="str">
        <f>IFERROR(IF(COUNTIF(個人情報!$BI$5:$BI$401,"登録番号" &amp; リスト!P2325)&gt;=1,"",IF(VLOOKUP(P2325,登録者リスト!$A$1:$D$43729,4,FALSE)=基本情報!$D$6,P2325,"")),"")</f>
        <v/>
      </c>
    </row>
    <row r="2326" spans="16:17" x14ac:dyDescent="0.15">
      <c r="P2326">
        <v>2325</v>
      </c>
      <c r="Q2326" t="str">
        <f>IFERROR(IF(COUNTIF(個人情報!$BI$5:$BI$401,"登録番号" &amp; リスト!P2326)&gt;=1,"",IF(VLOOKUP(P2326,登録者リスト!$A$1:$D$43729,4,FALSE)=基本情報!$D$6,P2326,"")),"")</f>
        <v/>
      </c>
    </row>
    <row r="2327" spans="16:17" x14ac:dyDescent="0.15">
      <c r="P2327">
        <v>2326</v>
      </c>
      <c r="Q2327" t="str">
        <f>IFERROR(IF(COUNTIF(個人情報!$BI$5:$BI$401,"登録番号" &amp; リスト!P2327)&gt;=1,"",IF(VLOOKUP(P2327,登録者リスト!$A$1:$D$43729,4,FALSE)=基本情報!$D$6,P2327,"")),"")</f>
        <v/>
      </c>
    </row>
    <row r="2328" spans="16:17" x14ac:dyDescent="0.15">
      <c r="P2328">
        <v>2327</v>
      </c>
      <c r="Q2328" t="str">
        <f>IFERROR(IF(COUNTIF(個人情報!$BI$5:$BI$401,"登録番号" &amp; リスト!P2328)&gt;=1,"",IF(VLOOKUP(P2328,登録者リスト!$A$1:$D$43729,4,FALSE)=基本情報!$D$6,P2328,"")),"")</f>
        <v/>
      </c>
    </row>
    <row r="2329" spans="16:17" x14ac:dyDescent="0.15">
      <c r="P2329">
        <v>2328</v>
      </c>
      <c r="Q2329" t="str">
        <f>IFERROR(IF(COUNTIF(個人情報!$BI$5:$BI$401,"登録番号" &amp; リスト!P2329)&gt;=1,"",IF(VLOOKUP(P2329,登録者リスト!$A$1:$D$43729,4,FALSE)=基本情報!$D$6,P2329,"")),"")</f>
        <v/>
      </c>
    </row>
    <row r="2330" spans="16:17" x14ac:dyDescent="0.15">
      <c r="P2330">
        <v>2329</v>
      </c>
      <c r="Q2330" t="str">
        <f>IFERROR(IF(COUNTIF(個人情報!$BI$5:$BI$401,"登録番号" &amp; リスト!P2330)&gt;=1,"",IF(VLOOKUP(P2330,登録者リスト!$A$1:$D$43729,4,FALSE)=基本情報!$D$6,P2330,"")),"")</f>
        <v/>
      </c>
    </row>
    <row r="2331" spans="16:17" x14ac:dyDescent="0.15">
      <c r="P2331">
        <v>2330</v>
      </c>
      <c r="Q2331" t="str">
        <f>IFERROR(IF(COUNTIF(個人情報!$BI$5:$BI$401,"登録番号" &amp; リスト!P2331)&gt;=1,"",IF(VLOOKUP(P2331,登録者リスト!$A$1:$D$43729,4,FALSE)=基本情報!$D$6,P2331,"")),"")</f>
        <v/>
      </c>
    </row>
    <row r="2332" spans="16:17" x14ac:dyDescent="0.15">
      <c r="P2332">
        <v>2331</v>
      </c>
      <c r="Q2332" t="str">
        <f>IFERROR(IF(COUNTIF(個人情報!$BI$5:$BI$401,"登録番号" &amp; リスト!P2332)&gt;=1,"",IF(VLOOKUP(P2332,登録者リスト!$A$1:$D$43729,4,FALSE)=基本情報!$D$6,P2332,"")),"")</f>
        <v/>
      </c>
    </row>
    <row r="2333" spans="16:17" x14ac:dyDescent="0.15">
      <c r="P2333">
        <v>2332</v>
      </c>
      <c r="Q2333" t="str">
        <f>IFERROR(IF(COUNTIF(個人情報!$BI$5:$BI$401,"登録番号" &amp; リスト!P2333)&gt;=1,"",IF(VLOOKUP(P2333,登録者リスト!$A$1:$D$43729,4,FALSE)=基本情報!$D$6,P2333,"")),"")</f>
        <v/>
      </c>
    </row>
    <row r="2334" spans="16:17" x14ac:dyDescent="0.15">
      <c r="P2334">
        <v>2333</v>
      </c>
      <c r="Q2334" t="str">
        <f>IFERROR(IF(COUNTIF(個人情報!$BI$5:$BI$401,"登録番号" &amp; リスト!P2334)&gt;=1,"",IF(VLOOKUP(P2334,登録者リスト!$A$1:$D$43729,4,FALSE)=基本情報!$D$6,P2334,"")),"")</f>
        <v/>
      </c>
    </row>
    <row r="2335" spans="16:17" x14ac:dyDescent="0.15">
      <c r="P2335">
        <v>2334</v>
      </c>
      <c r="Q2335" t="str">
        <f>IFERROR(IF(COUNTIF(個人情報!$BI$5:$BI$401,"登録番号" &amp; リスト!P2335)&gt;=1,"",IF(VLOOKUP(P2335,登録者リスト!$A$1:$D$43729,4,FALSE)=基本情報!$D$6,P2335,"")),"")</f>
        <v/>
      </c>
    </row>
    <row r="2336" spans="16:17" x14ac:dyDescent="0.15">
      <c r="P2336">
        <v>2335</v>
      </c>
      <c r="Q2336" t="str">
        <f>IFERROR(IF(COUNTIF(個人情報!$BI$5:$BI$401,"登録番号" &amp; リスト!P2336)&gt;=1,"",IF(VLOOKUP(P2336,登録者リスト!$A$1:$D$43729,4,FALSE)=基本情報!$D$6,P2336,"")),"")</f>
        <v/>
      </c>
    </row>
    <row r="2337" spans="16:17" x14ac:dyDescent="0.15">
      <c r="P2337">
        <v>2336</v>
      </c>
      <c r="Q2337" t="str">
        <f>IFERROR(IF(COUNTIF(個人情報!$BI$5:$BI$401,"登録番号" &amp; リスト!P2337)&gt;=1,"",IF(VLOOKUP(P2337,登録者リスト!$A$1:$D$43729,4,FALSE)=基本情報!$D$6,P2337,"")),"")</f>
        <v/>
      </c>
    </row>
    <row r="2338" spans="16:17" x14ac:dyDescent="0.15">
      <c r="P2338">
        <v>2337</v>
      </c>
      <c r="Q2338" t="str">
        <f>IFERROR(IF(COUNTIF(個人情報!$BI$5:$BI$401,"登録番号" &amp; リスト!P2338)&gt;=1,"",IF(VLOOKUP(P2338,登録者リスト!$A$1:$D$43729,4,FALSE)=基本情報!$D$6,P2338,"")),"")</f>
        <v/>
      </c>
    </row>
    <row r="2339" spans="16:17" x14ac:dyDescent="0.15">
      <c r="P2339">
        <v>2338</v>
      </c>
      <c r="Q2339" t="str">
        <f>IFERROR(IF(COUNTIF(個人情報!$BI$5:$BI$401,"登録番号" &amp; リスト!P2339)&gt;=1,"",IF(VLOOKUP(P2339,登録者リスト!$A$1:$D$43729,4,FALSE)=基本情報!$D$6,P2339,"")),"")</f>
        <v/>
      </c>
    </row>
    <row r="2340" spans="16:17" x14ac:dyDescent="0.15">
      <c r="P2340">
        <v>2339</v>
      </c>
      <c r="Q2340" t="str">
        <f>IFERROR(IF(COUNTIF(個人情報!$BI$5:$BI$401,"登録番号" &amp; リスト!P2340)&gt;=1,"",IF(VLOOKUP(P2340,登録者リスト!$A$1:$D$43729,4,FALSE)=基本情報!$D$6,P2340,"")),"")</f>
        <v/>
      </c>
    </row>
    <row r="2341" spans="16:17" x14ac:dyDescent="0.15">
      <c r="P2341">
        <v>2340</v>
      </c>
      <c r="Q2341" t="str">
        <f>IFERROR(IF(COUNTIF(個人情報!$BI$5:$BI$401,"登録番号" &amp; リスト!P2341)&gt;=1,"",IF(VLOOKUP(P2341,登録者リスト!$A$1:$D$43729,4,FALSE)=基本情報!$D$6,P2341,"")),"")</f>
        <v/>
      </c>
    </row>
    <row r="2342" spans="16:17" x14ac:dyDescent="0.15">
      <c r="P2342">
        <v>2341</v>
      </c>
      <c r="Q2342" t="str">
        <f>IFERROR(IF(COUNTIF(個人情報!$BI$5:$BI$401,"登録番号" &amp; リスト!P2342)&gt;=1,"",IF(VLOOKUP(P2342,登録者リスト!$A$1:$D$43729,4,FALSE)=基本情報!$D$6,P2342,"")),"")</f>
        <v/>
      </c>
    </row>
    <row r="2343" spans="16:17" x14ac:dyDescent="0.15">
      <c r="P2343">
        <v>2342</v>
      </c>
      <c r="Q2343" t="str">
        <f>IFERROR(IF(COUNTIF(個人情報!$BI$5:$BI$401,"登録番号" &amp; リスト!P2343)&gt;=1,"",IF(VLOOKUP(P2343,登録者リスト!$A$1:$D$43729,4,FALSE)=基本情報!$D$6,P2343,"")),"")</f>
        <v/>
      </c>
    </row>
    <row r="2344" spans="16:17" x14ac:dyDescent="0.15">
      <c r="P2344">
        <v>2343</v>
      </c>
      <c r="Q2344" t="str">
        <f>IFERROR(IF(COUNTIF(個人情報!$BI$5:$BI$401,"登録番号" &amp; リスト!P2344)&gt;=1,"",IF(VLOOKUP(P2344,登録者リスト!$A$1:$D$43729,4,FALSE)=基本情報!$D$6,P2344,"")),"")</f>
        <v/>
      </c>
    </row>
    <row r="2345" spans="16:17" x14ac:dyDescent="0.15">
      <c r="P2345">
        <v>2344</v>
      </c>
      <c r="Q2345" t="str">
        <f>IFERROR(IF(COUNTIF(個人情報!$BI$5:$BI$401,"登録番号" &amp; リスト!P2345)&gt;=1,"",IF(VLOOKUP(P2345,登録者リスト!$A$1:$D$43729,4,FALSE)=基本情報!$D$6,P2345,"")),"")</f>
        <v/>
      </c>
    </row>
    <row r="2346" spans="16:17" x14ac:dyDescent="0.15">
      <c r="P2346">
        <v>2345</v>
      </c>
      <c r="Q2346" t="str">
        <f>IFERROR(IF(COUNTIF(個人情報!$BI$5:$BI$401,"登録番号" &amp; リスト!P2346)&gt;=1,"",IF(VLOOKUP(P2346,登録者リスト!$A$1:$D$43729,4,FALSE)=基本情報!$D$6,P2346,"")),"")</f>
        <v/>
      </c>
    </row>
    <row r="2347" spans="16:17" x14ac:dyDescent="0.15">
      <c r="P2347">
        <v>2346</v>
      </c>
      <c r="Q2347" t="str">
        <f>IFERROR(IF(COUNTIF(個人情報!$BI$5:$BI$401,"登録番号" &amp; リスト!P2347)&gt;=1,"",IF(VLOOKUP(P2347,登録者リスト!$A$1:$D$43729,4,FALSE)=基本情報!$D$6,P2347,"")),"")</f>
        <v/>
      </c>
    </row>
    <row r="2348" spans="16:17" x14ac:dyDescent="0.15">
      <c r="P2348">
        <v>2347</v>
      </c>
      <c r="Q2348" t="str">
        <f>IFERROR(IF(COUNTIF(個人情報!$BI$5:$BI$401,"登録番号" &amp; リスト!P2348)&gt;=1,"",IF(VLOOKUP(P2348,登録者リスト!$A$1:$D$43729,4,FALSE)=基本情報!$D$6,P2348,"")),"")</f>
        <v/>
      </c>
    </row>
    <row r="2349" spans="16:17" x14ac:dyDescent="0.15">
      <c r="P2349">
        <v>2348</v>
      </c>
      <c r="Q2349" t="str">
        <f>IFERROR(IF(COUNTIF(個人情報!$BI$5:$BI$401,"登録番号" &amp; リスト!P2349)&gt;=1,"",IF(VLOOKUP(P2349,登録者リスト!$A$1:$D$43729,4,FALSE)=基本情報!$D$6,P2349,"")),"")</f>
        <v/>
      </c>
    </row>
    <row r="2350" spans="16:17" x14ac:dyDescent="0.15">
      <c r="P2350">
        <v>2349</v>
      </c>
      <c r="Q2350" t="str">
        <f>IFERROR(IF(COUNTIF(個人情報!$BI$5:$BI$401,"登録番号" &amp; リスト!P2350)&gt;=1,"",IF(VLOOKUP(P2350,登録者リスト!$A$1:$D$43729,4,FALSE)=基本情報!$D$6,P2350,"")),"")</f>
        <v/>
      </c>
    </row>
    <row r="2351" spans="16:17" x14ac:dyDescent="0.15">
      <c r="P2351">
        <v>2350</v>
      </c>
      <c r="Q2351" t="str">
        <f>IFERROR(IF(COUNTIF(個人情報!$BI$5:$BI$401,"登録番号" &amp; リスト!P2351)&gt;=1,"",IF(VLOOKUP(P2351,登録者リスト!$A$1:$D$43729,4,FALSE)=基本情報!$D$6,P2351,"")),"")</f>
        <v/>
      </c>
    </row>
    <row r="2352" spans="16:17" x14ac:dyDescent="0.15">
      <c r="P2352">
        <v>2351</v>
      </c>
      <c r="Q2352" t="str">
        <f>IFERROR(IF(COUNTIF(個人情報!$BI$5:$BI$401,"登録番号" &amp; リスト!P2352)&gt;=1,"",IF(VLOOKUP(P2352,登録者リスト!$A$1:$D$43729,4,FALSE)=基本情報!$D$6,P2352,"")),"")</f>
        <v/>
      </c>
    </row>
    <row r="2353" spans="16:17" x14ac:dyDescent="0.15">
      <c r="P2353">
        <v>2352</v>
      </c>
      <c r="Q2353" t="str">
        <f>IFERROR(IF(COUNTIF(個人情報!$BI$5:$BI$401,"登録番号" &amp; リスト!P2353)&gt;=1,"",IF(VLOOKUP(P2353,登録者リスト!$A$1:$D$43729,4,FALSE)=基本情報!$D$6,P2353,"")),"")</f>
        <v/>
      </c>
    </row>
    <row r="2354" spans="16:17" x14ac:dyDescent="0.15">
      <c r="P2354">
        <v>2353</v>
      </c>
      <c r="Q2354" t="str">
        <f>IFERROR(IF(COUNTIF(個人情報!$BI$5:$BI$401,"登録番号" &amp; リスト!P2354)&gt;=1,"",IF(VLOOKUP(P2354,登録者リスト!$A$1:$D$43729,4,FALSE)=基本情報!$D$6,P2354,"")),"")</f>
        <v/>
      </c>
    </row>
    <row r="2355" spans="16:17" x14ac:dyDescent="0.15">
      <c r="P2355">
        <v>2354</v>
      </c>
      <c r="Q2355" t="str">
        <f>IFERROR(IF(COUNTIF(個人情報!$BI$5:$BI$401,"登録番号" &amp; リスト!P2355)&gt;=1,"",IF(VLOOKUP(P2355,登録者リスト!$A$1:$D$43729,4,FALSE)=基本情報!$D$6,P2355,"")),"")</f>
        <v/>
      </c>
    </row>
    <row r="2356" spans="16:17" x14ac:dyDescent="0.15">
      <c r="P2356">
        <v>2355</v>
      </c>
      <c r="Q2356" t="str">
        <f>IFERROR(IF(COUNTIF(個人情報!$BI$5:$BI$401,"登録番号" &amp; リスト!P2356)&gt;=1,"",IF(VLOOKUP(P2356,登録者リスト!$A$1:$D$43729,4,FALSE)=基本情報!$D$6,P2356,"")),"")</f>
        <v/>
      </c>
    </row>
    <row r="2357" spans="16:17" x14ac:dyDescent="0.15">
      <c r="P2357">
        <v>2356</v>
      </c>
      <c r="Q2357" t="str">
        <f>IFERROR(IF(COUNTIF(個人情報!$BI$5:$BI$401,"登録番号" &amp; リスト!P2357)&gt;=1,"",IF(VLOOKUP(P2357,登録者リスト!$A$1:$D$43729,4,FALSE)=基本情報!$D$6,P2357,"")),"")</f>
        <v/>
      </c>
    </row>
    <row r="2358" spans="16:17" x14ac:dyDescent="0.15">
      <c r="P2358">
        <v>2357</v>
      </c>
      <c r="Q2358" t="str">
        <f>IFERROR(IF(COUNTIF(個人情報!$BI$5:$BI$401,"登録番号" &amp; リスト!P2358)&gt;=1,"",IF(VLOOKUP(P2358,登録者リスト!$A$1:$D$43729,4,FALSE)=基本情報!$D$6,P2358,"")),"")</f>
        <v/>
      </c>
    </row>
    <row r="2359" spans="16:17" x14ac:dyDescent="0.15">
      <c r="P2359">
        <v>2358</v>
      </c>
      <c r="Q2359" t="str">
        <f>IFERROR(IF(COUNTIF(個人情報!$BI$5:$BI$401,"登録番号" &amp; リスト!P2359)&gt;=1,"",IF(VLOOKUP(P2359,登録者リスト!$A$1:$D$43729,4,FALSE)=基本情報!$D$6,P2359,"")),"")</f>
        <v/>
      </c>
    </row>
    <row r="2360" spans="16:17" x14ac:dyDescent="0.15">
      <c r="P2360">
        <v>2359</v>
      </c>
      <c r="Q2360" t="str">
        <f>IFERROR(IF(COUNTIF(個人情報!$BI$5:$BI$401,"登録番号" &amp; リスト!P2360)&gt;=1,"",IF(VLOOKUP(P2360,登録者リスト!$A$1:$D$43729,4,FALSE)=基本情報!$D$6,P2360,"")),"")</f>
        <v/>
      </c>
    </row>
    <row r="2361" spans="16:17" x14ac:dyDescent="0.15">
      <c r="P2361">
        <v>2360</v>
      </c>
      <c r="Q2361" t="str">
        <f>IFERROR(IF(COUNTIF(個人情報!$BI$5:$BI$401,"登録番号" &amp; リスト!P2361)&gt;=1,"",IF(VLOOKUP(P2361,登録者リスト!$A$1:$D$43729,4,FALSE)=基本情報!$D$6,P2361,"")),"")</f>
        <v/>
      </c>
    </row>
    <row r="2362" spans="16:17" x14ac:dyDescent="0.15">
      <c r="P2362">
        <v>2361</v>
      </c>
      <c r="Q2362" t="str">
        <f>IFERROR(IF(COUNTIF(個人情報!$BI$5:$BI$401,"登録番号" &amp; リスト!P2362)&gt;=1,"",IF(VLOOKUP(P2362,登録者リスト!$A$1:$D$43729,4,FALSE)=基本情報!$D$6,P2362,"")),"")</f>
        <v/>
      </c>
    </row>
    <row r="2363" spans="16:17" x14ac:dyDescent="0.15">
      <c r="P2363">
        <v>2362</v>
      </c>
      <c r="Q2363" t="str">
        <f>IFERROR(IF(COUNTIF(個人情報!$BI$5:$BI$401,"登録番号" &amp; リスト!P2363)&gt;=1,"",IF(VLOOKUP(P2363,登録者リスト!$A$1:$D$43729,4,FALSE)=基本情報!$D$6,P2363,"")),"")</f>
        <v/>
      </c>
    </row>
    <row r="2364" spans="16:17" x14ac:dyDescent="0.15">
      <c r="P2364">
        <v>2363</v>
      </c>
      <c r="Q2364" t="str">
        <f>IFERROR(IF(COUNTIF(個人情報!$BI$5:$BI$401,"登録番号" &amp; リスト!P2364)&gt;=1,"",IF(VLOOKUP(P2364,登録者リスト!$A$1:$D$43729,4,FALSE)=基本情報!$D$6,P2364,"")),"")</f>
        <v/>
      </c>
    </row>
    <row r="2365" spans="16:17" x14ac:dyDescent="0.15">
      <c r="P2365">
        <v>2364</v>
      </c>
      <c r="Q2365" t="str">
        <f>IFERROR(IF(COUNTIF(個人情報!$BI$5:$BI$401,"登録番号" &amp; リスト!P2365)&gt;=1,"",IF(VLOOKUP(P2365,登録者リスト!$A$1:$D$43729,4,FALSE)=基本情報!$D$6,P2365,"")),"")</f>
        <v/>
      </c>
    </row>
    <row r="2366" spans="16:17" x14ac:dyDescent="0.15">
      <c r="P2366">
        <v>2365</v>
      </c>
      <c r="Q2366" t="str">
        <f>IFERROR(IF(COUNTIF(個人情報!$BI$5:$BI$401,"登録番号" &amp; リスト!P2366)&gt;=1,"",IF(VLOOKUP(P2366,登録者リスト!$A$1:$D$43729,4,FALSE)=基本情報!$D$6,P2366,"")),"")</f>
        <v/>
      </c>
    </row>
    <row r="2367" spans="16:17" x14ac:dyDescent="0.15">
      <c r="P2367">
        <v>2366</v>
      </c>
      <c r="Q2367" t="str">
        <f>IFERROR(IF(COUNTIF(個人情報!$BI$5:$BI$401,"登録番号" &amp; リスト!P2367)&gt;=1,"",IF(VLOOKUP(P2367,登録者リスト!$A$1:$D$43729,4,FALSE)=基本情報!$D$6,P2367,"")),"")</f>
        <v/>
      </c>
    </row>
    <row r="2368" spans="16:17" x14ac:dyDescent="0.15">
      <c r="P2368">
        <v>2367</v>
      </c>
      <c r="Q2368" t="str">
        <f>IFERROR(IF(COUNTIF(個人情報!$BI$5:$BI$401,"登録番号" &amp; リスト!P2368)&gt;=1,"",IF(VLOOKUP(P2368,登録者リスト!$A$1:$D$43729,4,FALSE)=基本情報!$D$6,P2368,"")),"")</f>
        <v/>
      </c>
    </row>
    <row r="2369" spans="16:17" x14ac:dyDescent="0.15">
      <c r="P2369">
        <v>2368</v>
      </c>
      <c r="Q2369" t="str">
        <f>IFERROR(IF(COUNTIF(個人情報!$BI$5:$BI$401,"登録番号" &amp; リスト!P2369)&gt;=1,"",IF(VLOOKUP(P2369,登録者リスト!$A$1:$D$43729,4,FALSE)=基本情報!$D$6,P2369,"")),"")</f>
        <v/>
      </c>
    </row>
    <row r="2370" spans="16:17" x14ac:dyDescent="0.15">
      <c r="P2370">
        <v>2369</v>
      </c>
      <c r="Q2370" t="str">
        <f>IFERROR(IF(COUNTIF(個人情報!$BI$5:$BI$401,"登録番号" &amp; リスト!P2370)&gt;=1,"",IF(VLOOKUP(P2370,登録者リスト!$A$1:$D$43729,4,FALSE)=基本情報!$D$6,P2370,"")),"")</f>
        <v/>
      </c>
    </row>
    <row r="2371" spans="16:17" x14ac:dyDescent="0.15">
      <c r="P2371">
        <v>2370</v>
      </c>
      <c r="Q2371" t="str">
        <f>IFERROR(IF(COUNTIF(個人情報!$BI$5:$BI$401,"登録番号" &amp; リスト!P2371)&gt;=1,"",IF(VLOOKUP(P2371,登録者リスト!$A$1:$D$43729,4,FALSE)=基本情報!$D$6,P2371,"")),"")</f>
        <v/>
      </c>
    </row>
    <row r="2372" spans="16:17" x14ac:dyDescent="0.15">
      <c r="P2372">
        <v>2371</v>
      </c>
      <c r="Q2372" t="str">
        <f>IFERROR(IF(COUNTIF(個人情報!$BI$5:$BI$401,"登録番号" &amp; リスト!P2372)&gt;=1,"",IF(VLOOKUP(P2372,登録者リスト!$A$1:$D$43729,4,FALSE)=基本情報!$D$6,P2372,"")),"")</f>
        <v/>
      </c>
    </row>
    <row r="2373" spans="16:17" x14ac:dyDescent="0.15">
      <c r="P2373">
        <v>2372</v>
      </c>
      <c r="Q2373" t="str">
        <f>IFERROR(IF(COUNTIF(個人情報!$BI$5:$BI$401,"登録番号" &amp; リスト!P2373)&gt;=1,"",IF(VLOOKUP(P2373,登録者リスト!$A$1:$D$43729,4,FALSE)=基本情報!$D$6,P2373,"")),"")</f>
        <v/>
      </c>
    </row>
    <row r="2374" spans="16:17" x14ac:dyDescent="0.15">
      <c r="P2374">
        <v>2373</v>
      </c>
      <c r="Q2374" t="str">
        <f>IFERROR(IF(COUNTIF(個人情報!$BI$5:$BI$401,"登録番号" &amp; リスト!P2374)&gt;=1,"",IF(VLOOKUP(P2374,登録者リスト!$A$1:$D$43729,4,FALSE)=基本情報!$D$6,P2374,"")),"")</f>
        <v/>
      </c>
    </row>
    <row r="2375" spans="16:17" x14ac:dyDescent="0.15">
      <c r="P2375">
        <v>2374</v>
      </c>
      <c r="Q2375" t="str">
        <f>IFERROR(IF(COUNTIF(個人情報!$BI$5:$BI$401,"登録番号" &amp; リスト!P2375)&gt;=1,"",IF(VLOOKUP(P2375,登録者リスト!$A$1:$D$43729,4,FALSE)=基本情報!$D$6,P2375,"")),"")</f>
        <v/>
      </c>
    </row>
    <row r="2376" spans="16:17" x14ac:dyDescent="0.15">
      <c r="P2376">
        <v>2375</v>
      </c>
      <c r="Q2376" t="str">
        <f>IFERROR(IF(COUNTIF(個人情報!$BI$5:$BI$401,"登録番号" &amp; リスト!P2376)&gt;=1,"",IF(VLOOKUP(P2376,登録者リスト!$A$1:$D$43729,4,FALSE)=基本情報!$D$6,P2376,"")),"")</f>
        <v/>
      </c>
    </row>
    <row r="2377" spans="16:17" x14ac:dyDescent="0.15">
      <c r="P2377">
        <v>2376</v>
      </c>
      <c r="Q2377" t="str">
        <f>IFERROR(IF(COUNTIF(個人情報!$BI$5:$BI$401,"登録番号" &amp; リスト!P2377)&gt;=1,"",IF(VLOOKUP(P2377,登録者リスト!$A$1:$D$43729,4,FALSE)=基本情報!$D$6,P2377,"")),"")</f>
        <v/>
      </c>
    </row>
    <row r="2378" spans="16:17" x14ac:dyDescent="0.15">
      <c r="P2378">
        <v>2377</v>
      </c>
      <c r="Q2378" t="str">
        <f>IFERROR(IF(COUNTIF(個人情報!$BI$5:$BI$401,"登録番号" &amp; リスト!P2378)&gt;=1,"",IF(VLOOKUP(P2378,登録者リスト!$A$1:$D$43729,4,FALSE)=基本情報!$D$6,P2378,"")),"")</f>
        <v/>
      </c>
    </row>
    <row r="2379" spans="16:17" x14ac:dyDescent="0.15">
      <c r="P2379">
        <v>2378</v>
      </c>
      <c r="Q2379" t="str">
        <f>IFERROR(IF(COUNTIF(個人情報!$BI$5:$BI$401,"登録番号" &amp; リスト!P2379)&gt;=1,"",IF(VLOOKUP(P2379,登録者リスト!$A$1:$D$43729,4,FALSE)=基本情報!$D$6,P2379,"")),"")</f>
        <v/>
      </c>
    </row>
    <row r="2380" spans="16:17" x14ac:dyDescent="0.15">
      <c r="P2380">
        <v>2379</v>
      </c>
      <c r="Q2380" t="str">
        <f>IFERROR(IF(COUNTIF(個人情報!$BI$5:$BI$401,"登録番号" &amp; リスト!P2380)&gt;=1,"",IF(VLOOKUP(P2380,登録者リスト!$A$1:$D$43729,4,FALSE)=基本情報!$D$6,P2380,"")),"")</f>
        <v/>
      </c>
    </row>
    <row r="2381" spans="16:17" x14ac:dyDescent="0.15">
      <c r="P2381">
        <v>2380</v>
      </c>
      <c r="Q2381" t="str">
        <f>IFERROR(IF(COUNTIF(個人情報!$BI$5:$BI$401,"登録番号" &amp; リスト!P2381)&gt;=1,"",IF(VLOOKUP(P2381,登録者リスト!$A$1:$D$43729,4,FALSE)=基本情報!$D$6,P2381,"")),"")</f>
        <v/>
      </c>
    </row>
    <row r="2382" spans="16:17" x14ac:dyDescent="0.15">
      <c r="P2382">
        <v>2381</v>
      </c>
      <c r="Q2382" t="str">
        <f>IFERROR(IF(COUNTIF(個人情報!$BI$5:$BI$401,"登録番号" &amp; リスト!P2382)&gt;=1,"",IF(VLOOKUP(P2382,登録者リスト!$A$1:$D$43729,4,FALSE)=基本情報!$D$6,P2382,"")),"")</f>
        <v/>
      </c>
    </row>
    <row r="2383" spans="16:17" x14ac:dyDescent="0.15">
      <c r="P2383">
        <v>2382</v>
      </c>
      <c r="Q2383" t="str">
        <f>IFERROR(IF(COUNTIF(個人情報!$BI$5:$BI$401,"登録番号" &amp; リスト!P2383)&gt;=1,"",IF(VLOOKUP(P2383,登録者リスト!$A$1:$D$43729,4,FALSE)=基本情報!$D$6,P2383,"")),"")</f>
        <v/>
      </c>
    </row>
    <row r="2384" spans="16:17" x14ac:dyDescent="0.15">
      <c r="P2384">
        <v>2383</v>
      </c>
      <c r="Q2384" t="str">
        <f>IFERROR(IF(COUNTIF(個人情報!$BI$5:$BI$401,"登録番号" &amp; リスト!P2384)&gt;=1,"",IF(VLOOKUP(P2384,登録者リスト!$A$1:$D$43729,4,FALSE)=基本情報!$D$6,P2384,"")),"")</f>
        <v/>
      </c>
    </row>
    <row r="2385" spans="16:17" x14ac:dyDescent="0.15">
      <c r="P2385">
        <v>2384</v>
      </c>
      <c r="Q2385" t="str">
        <f>IFERROR(IF(COUNTIF(個人情報!$BI$5:$BI$401,"登録番号" &amp; リスト!P2385)&gt;=1,"",IF(VLOOKUP(P2385,登録者リスト!$A$1:$D$43729,4,FALSE)=基本情報!$D$6,P2385,"")),"")</f>
        <v/>
      </c>
    </row>
    <row r="2386" spans="16:17" x14ac:dyDescent="0.15">
      <c r="P2386">
        <v>2385</v>
      </c>
      <c r="Q2386" t="str">
        <f>IFERROR(IF(COUNTIF(個人情報!$BI$5:$BI$401,"登録番号" &amp; リスト!P2386)&gt;=1,"",IF(VLOOKUP(P2386,登録者リスト!$A$1:$D$43729,4,FALSE)=基本情報!$D$6,P2386,"")),"")</f>
        <v/>
      </c>
    </row>
    <row r="2387" spans="16:17" x14ac:dyDescent="0.15">
      <c r="P2387">
        <v>2386</v>
      </c>
      <c r="Q2387" t="str">
        <f>IFERROR(IF(COUNTIF(個人情報!$BI$5:$BI$401,"登録番号" &amp; リスト!P2387)&gt;=1,"",IF(VLOOKUP(P2387,登録者リスト!$A$1:$D$43729,4,FALSE)=基本情報!$D$6,P2387,"")),"")</f>
        <v/>
      </c>
    </row>
    <row r="2388" spans="16:17" x14ac:dyDescent="0.15">
      <c r="P2388">
        <v>2387</v>
      </c>
      <c r="Q2388" t="str">
        <f>IFERROR(IF(COUNTIF(個人情報!$BI$5:$BI$401,"登録番号" &amp; リスト!P2388)&gt;=1,"",IF(VLOOKUP(P2388,登録者リスト!$A$1:$D$43729,4,FALSE)=基本情報!$D$6,P2388,"")),"")</f>
        <v/>
      </c>
    </row>
    <row r="2389" spans="16:17" x14ac:dyDescent="0.15">
      <c r="P2389">
        <v>2388</v>
      </c>
      <c r="Q2389" t="str">
        <f>IFERROR(IF(COUNTIF(個人情報!$BI$5:$BI$401,"登録番号" &amp; リスト!P2389)&gt;=1,"",IF(VLOOKUP(P2389,登録者リスト!$A$1:$D$43729,4,FALSE)=基本情報!$D$6,P2389,"")),"")</f>
        <v/>
      </c>
    </row>
    <row r="2390" spans="16:17" x14ac:dyDescent="0.15">
      <c r="P2390">
        <v>2389</v>
      </c>
      <c r="Q2390" t="str">
        <f>IFERROR(IF(COUNTIF(個人情報!$BI$5:$BI$401,"登録番号" &amp; リスト!P2390)&gt;=1,"",IF(VLOOKUP(P2390,登録者リスト!$A$1:$D$43729,4,FALSE)=基本情報!$D$6,P2390,"")),"")</f>
        <v/>
      </c>
    </row>
    <row r="2391" spans="16:17" x14ac:dyDescent="0.15">
      <c r="P2391">
        <v>2390</v>
      </c>
      <c r="Q2391" t="str">
        <f>IFERROR(IF(COUNTIF(個人情報!$BI$5:$BI$401,"登録番号" &amp; リスト!P2391)&gt;=1,"",IF(VLOOKUP(P2391,登録者リスト!$A$1:$D$43729,4,FALSE)=基本情報!$D$6,P2391,"")),"")</f>
        <v/>
      </c>
    </row>
    <row r="2392" spans="16:17" x14ac:dyDescent="0.15">
      <c r="P2392">
        <v>2391</v>
      </c>
      <c r="Q2392" t="str">
        <f>IFERROR(IF(COUNTIF(個人情報!$BI$5:$BI$401,"登録番号" &amp; リスト!P2392)&gt;=1,"",IF(VLOOKUP(P2392,登録者リスト!$A$1:$D$43729,4,FALSE)=基本情報!$D$6,P2392,"")),"")</f>
        <v/>
      </c>
    </row>
    <row r="2393" spans="16:17" x14ac:dyDescent="0.15">
      <c r="P2393">
        <v>2392</v>
      </c>
      <c r="Q2393" t="str">
        <f>IFERROR(IF(COUNTIF(個人情報!$BI$5:$BI$401,"登録番号" &amp; リスト!P2393)&gt;=1,"",IF(VLOOKUP(P2393,登録者リスト!$A$1:$D$43729,4,FALSE)=基本情報!$D$6,P2393,"")),"")</f>
        <v/>
      </c>
    </row>
    <row r="2394" spans="16:17" x14ac:dyDescent="0.15">
      <c r="P2394">
        <v>2393</v>
      </c>
      <c r="Q2394" t="str">
        <f>IFERROR(IF(COUNTIF(個人情報!$BI$5:$BI$401,"登録番号" &amp; リスト!P2394)&gt;=1,"",IF(VLOOKUP(P2394,登録者リスト!$A$1:$D$43729,4,FALSE)=基本情報!$D$6,P2394,"")),"")</f>
        <v/>
      </c>
    </row>
    <row r="2395" spans="16:17" x14ac:dyDescent="0.15">
      <c r="P2395">
        <v>2394</v>
      </c>
      <c r="Q2395" t="str">
        <f>IFERROR(IF(COUNTIF(個人情報!$BI$5:$BI$401,"登録番号" &amp; リスト!P2395)&gt;=1,"",IF(VLOOKUP(P2395,登録者リスト!$A$1:$D$43729,4,FALSE)=基本情報!$D$6,P2395,"")),"")</f>
        <v/>
      </c>
    </row>
    <row r="2396" spans="16:17" x14ac:dyDescent="0.15">
      <c r="P2396">
        <v>2395</v>
      </c>
      <c r="Q2396" t="str">
        <f>IFERROR(IF(COUNTIF(個人情報!$BI$5:$BI$401,"登録番号" &amp; リスト!P2396)&gt;=1,"",IF(VLOOKUP(P2396,登録者リスト!$A$1:$D$43729,4,FALSE)=基本情報!$D$6,P2396,"")),"")</f>
        <v/>
      </c>
    </row>
    <row r="2397" spans="16:17" x14ac:dyDescent="0.15">
      <c r="P2397">
        <v>2396</v>
      </c>
      <c r="Q2397" t="str">
        <f>IFERROR(IF(COUNTIF(個人情報!$BI$5:$BI$401,"登録番号" &amp; リスト!P2397)&gt;=1,"",IF(VLOOKUP(P2397,登録者リスト!$A$1:$D$43729,4,FALSE)=基本情報!$D$6,P2397,"")),"")</f>
        <v/>
      </c>
    </row>
    <row r="2398" spans="16:17" x14ac:dyDescent="0.15">
      <c r="P2398">
        <v>2397</v>
      </c>
      <c r="Q2398" t="str">
        <f>IFERROR(IF(COUNTIF(個人情報!$BI$5:$BI$401,"登録番号" &amp; リスト!P2398)&gt;=1,"",IF(VLOOKUP(P2398,登録者リスト!$A$1:$D$43729,4,FALSE)=基本情報!$D$6,P2398,"")),"")</f>
        <v/>
      </c>
    </row>
    <row r="2399" spans="16:17" x14ac:dyDescent="0.15">
      <c r="P2399">
        <v>2398</v>
      </c>
      <c r="Q2399" t="str">
        <f>IFERROR(IF(COUNTIF(個人情報!$BI$5:$BI$401,"登録番号" &amp; リスト!P2399)&gt;=1,"",IF(VLOOKUP(P2399,登録者リスト!$A$1:$D$43729,4,FALSE)=基本情報!$D$6,P2399,"")),"")</f>
        <v/>
      </c>
    </row>
    <row r="2400" spans="16:17" x14ac:dyDescent="0.15">
      <c r="P2400">
        <v>2399</v>
      </c>
      <c r="Q2400" t="str">
        <f>IFERROR(IF(COUNTIF(個人情報!$BI$5:$BI$401,"登録番号" &amp; リスト!P2400)&gt;=1,"",IF(VLOOKUP(P2400,登録者リスト!$A$1:$D$43729,4,FALSE)=基本情報!$D$6,P2400,"")),"")</f>
        <v/>
      </c>
    </row>
    <row r="2401" spans="16:17" x14ac:dyDescent="0.15">
      <c r="P2401">
        <v>2400</v>
      </c>
      <c r="Q2401" t="str">
        <f>IFERROR(IF(COUNTIF(個人情報!$BI$5:$BI$401,"登録番号" &amp; リスト!P2401)&gt;=1,"",IF(VLOOKUP(P2401,登録者リスト!$A$1:$D$43729,4,FALSE)=基本情報!$D$6,P2401,"")),"")</f>
        <v/>
      </c>
    </row>
    <row r="2402" spans="16:17" x14ac:dyDescent="0.15">
      <c r="P2402">
        <v>2401</v>
      </c>
      <c r="Q2402" t="str">
        <f>IFERROR(IF(COUNTIF(個人情報!$BI$5:$BI$401,"登録番号" &amp; リスト!P2402)&gt;=1,"",IF(VLOOKUP(P2402,登録者リスト!$A$1:$D$43729,4,FALSE)=基本情報!$D$6,P2402,"")),"")</f>
        <v/>
      </c>
    </row>
    <row r="2403" spans="16:17" x14ac:dyDescent="0.15">
      <c r="P2403">
        <v>2402</v>
      </c>
      <c r="Q2403" t="str">
        <f>IFERROR(IF(COUNTIF(個人情報!$BI$5:$BI$401,"登録番号" &amp; リスト!P2403)&gt;=1,"",IF(VLOOKUP(P2403,登録者リスト!$A$1:$D$43729,4,FALSE)=基本情報!$D$6,P2403,"")),"")</f>
        <v/>
      </c>
    </row>
    <row r="2404" spans="16:17" x14ac:dyDescent="0.15">
      <c r="P2404">
        <v>2403</v>
      </c>
      <c r="Q2404" t="str">
        <f>IFERROR(IF(COUNTIF(個人情報!$BI$5:$BI$401,"登録番号" &amp; リスト!P2404)&gt;=1,"",IF(VLOOKUP(P2404,登録者リスト!$A$1:$D$43729,4,FALSE)=基本情報!$D$6,P2404,"")),"")</f>
        <v/>
      </c>
    </row>
    <row r="2405" spans="16:17" x14ac:dyDescent="0.15">
      <c r="P2405">
        <v>2404</v>
      </c>
      <c r="Q2405" t="str">
        <f>IFERROR(IF(COUNTIF(個人情報!$BI$5:$BI$401,"登録番号" &amp; リスト!P2405)&gt;=1,"",IF(VLOOKUP(P2405,登録者リスト!$A$1:$D$43729,4,FALSE)=基本情報!$D$6,P2405,"")),"")</f>
        <v/>
      </c>
    </row>
    <row r="2406" spans="16:17" x14ac:dyDescent="0.15">
      <c r="P2406">
        <v>2405</v>
      </c>
      <c r="Q2406" t="str">
        <f>IFERROR(IF(COUNTIF(個人情報!$BI$5:$BI$401,"登録番号" &amp; リスト!P2406)&gt;=1,"",IF(VLOOKUP(P2406,登録者リスト!$A$1:$D$43729,4,FALSE)=基本情報!$D$6,P2406,"")),"")</f>
        <v/>
      </c>
    </row>
    <row r="2407" spans="16:17" x14ac:dyDescent="0.15">
      <c r="P2407">
        <v>2406</v>
      </c>
      <c r="Q2407" t="str">
        <f>IFERROR(IF(COUNTIF(個人情報!$BI$5:$BI$401,"登録番号" &amp; リスト!P2407)&gt;=1,"",IF(VLOOKUP(P2407,登録者リスト!$A$1:$D$43729,4,FALSE)=基本情報!$D$6,P2407,"")),"")</f>
        <v/>
      </c>
    </row>
    <row r="2408" spans="16:17" x14ac:dyDescent="0.15">
      <c r="P2408">
        <v>2407</v>
      </c>
      <c r="Q2408" t="str">
        <f>IFERROR(IF(COUNTIF(個人情報!$BI$5:$BI$401,"登録番号" &amp; リスト!P2408)&gt;=1,"",IF(VLOOKUP(P2408,登録者リスト!$A$1:$D$43729,4,FALSE)=基本情報!$D$6,P2408,"")),"")</f>
        <v/>
      </c>
    </row>
    <row r="2409" spans="16:17" x14ac:dyDescent="0.15">
      <c r="P2409">
        <v>2408</v>
      </c>
      <c r="Q2409" t="str">
        <f>IFERROR(IF(COUNTIF(個人情報!$BI$5:$BI$401,"登録番号" &amp; リスト!P2409)&gt;=1,"",IF(VLOOKUP(P2409,登録者リスト!$A$1:$D$43729,4,FALSE)=基本情報!$D$6,P2409,"")),"")</f>
        <v/>
      </c>
    </row>
    <row r="2410" spans="16:17" x14ac:dyDescent="0.15">
      <c r="P2410">
        <v>2409</v>
      </c>
      <c r="Q2410" t="str">
        <f>IFERROR(IF(COUNTIF(個人情報!$BI$5:$BI$401,"登録番号" &amp; リスト!P2410)&gt;=1,"",IF(VLOOKUP(P2410,登録者リスト!$A$1:$D$43729,4,FALSE)=基本情報!$D$6,P2410,"")),"")</f>
        <v/>
      </c>
    </row>
    <row r="2411" spans="16:17" x14ac:dyDescent="0.15">
      <c r="P2411">
        <v>2410</v>
      </c>
      <c r="Q2411" t="str">
        <f>IFERROR(IF(COUNTIF(個人情報!$BI$5:$BI$401,"登録番号" &amp; リスト!P2411)&gt;=1,"",IF(VLOOKUP(P2411,登録者リスト!$A$1:$D$43729,4,FALSE)=基本情報!$D$6,P2411,"")),"")</f>
        <v/>
      </c>
    </row>
    <row r="2412" spans="16:17" x14ac:dyDescent="0.15">
      <c r="P2412">
        <v>2411</v>
      </c>
      <c r="Q2412" t="str">
        <f>IFERROR(IF(COUNTIF(個人情報!$BI$5:$BI$401,"登録番号" &amp; リスト!P2412)&gt;=1,"",IF(VLOOKUP(P2412,登録者リスト!$A$1:$D$43729,4,FALSE)=基本情報!$D$6,P2412,"")),"")</f>
        <v/>
      </c>
    </row>
    <row r="2413" spans="16:17" x14ac:dyDescent="0.15">
      <c r="P2413">
        <v>2412</v>
      </c>
      <c r="Q2413" t="str">
        <f>IFERROR(IF(COUNTIF(個人情報!$BI$5:$BI$401,"登録番号" &amp; リスト!P2413)&gt;=1,"",IF(VLOOKUP(P2413,登録者リスト!$A$1:$D$43729,4,FALSE)=基本情報!$D$6,P2413,"")),"")</f>
        <v/>
      </c>
    </row>
    <row r="2414" spans="16:17" x14ac:dyDescent="0.15">
      <c r="P2414">
        <v>2413</v>
      </c>
      <c r="Q2414" t="str">
        <f>IFERROR(IF(COUNTIF(個人情報!$BI$5:$BI$401,"登録番号" &amp; リスト!P2414)&gt;=1,"",IF(VLOOKUP(P2414,登録者リスト!$A$1:$D$43729,4,FALSE)=基本情報!$D$6,P2414,"")),"")</f>
        <v/>
      </c>
    </row>
    <row r="2415" spans="16:17" x14ac:dyDescent="0.15">
      <c r="P2415">
        <v>2414</v>
      </c>
      <c r="Q2415" t="str">
        <f>IFERROR(IF(COUNTIF(個人情報!$BI$5:$BI$401,"登録番号" &amp; リスト!P2415)&gt;=1,"",IF(VLOOKUP(P2415,登録者リスト!$A$1:$D$43729,4,FALSE)=基本情報!$D$6,P2415,"")),"")</f>
        <v/>
      </c>
    </row>
    <row r="2416" spans="16:17" x14ac:dyDescent="0.15">
      <c r="P2416">
        <v>2415</v>
      </c>
      <c r="Q2416" t="str">
        <f>IFERROR(IF(COUNTIF(個人情報!$BI$5:$BI$401,"登録番号" &amp; リスト!P2416)&gt;=1,"",IF(VLOOKUP(P2416,登録者リスト!$A$1:$D$43729,4,FALSE)=基本情報!$D$6,P2416,"")),"")</f>
        <v/>
      </c>
    </row>
    <row r="2417" spans="16:17" x14ac:dyDescent="0.15">
      <c r="P2417">
        <v>2416</v>
      </c>
      <c r="Q2417" t="str">
        <f>IFERROR(IF(COUNTIF(個人情報!$BI$5:$BI$401,"登録番号" &amp; リスト!P2417)&gt;=1,"",IF(VLOOKUP(P2417,登録者リスト!$A$1:$D$43729,4,FALSE)=基本情報!$D$6,P2417,"")),"")</f>
        <v/>
      </c>
    </row>
    <row r="2418" spans="16:17" x14ac:dyDescent="0.15">
      <c r="P2418">
        <v>2417</v>
      </c>
      <c r="Q2418" t="str">
        <f>IFERROR(IF(COUNTIF(個人情報!$BI$5:$BI$401,"登録番号" &amp; リスト!P2418)&gt;=1,"",IF(VLOOKUP(P2418,登録者リスト!$A$1:$D$43729,4,FALSE)=基本情報!$D$6,P2418,"")),"")</f>
        <v/>
      </c>
    </row>
    <row r="2419" spans="16:17" x14ac:dyDescent="0.15">
      <c r="P2419">
        <v>2418</v>
      </c>
      <c r="Q2419" t="str">
        <f>IFERROR(IF(COUNTIF(個人情報!$BI$5:$BI$401,"登録番号" &amp; リスト!P2419)&gt;=1,"",IF(VLOOKUP(P2419,登録者リスト!$A$1:$D$43729,4,FALSE)=基本情報!$D$6,P2419,"")),"")</f>
        <v/>
      </c>
    </row>
    <row r="2420" spans="16:17" x14ac:dyDescent="0.15">
      <c r="P2420">
        <v>2419</v>
      </c>
      <c r="Q2420" t="str">
        <f>IFERROR(IF(COUNTIF(個人情報!$BI$5:$BI$401,"登録番号" &amp; リスト!P2420)&gt;=1,"",IF(VLOOKUP(P2420,登録者リスト!$A$1:$D$43729,4,FALSE)=基本情報!$D$6,P2420,"")),"")</f>
        <v/>
      </c>
    </row>
    <row r="2421" spans="16:17" x14ac:dyDescent="0.15">
      <c r="P2421">
        <v>2420</v>
      </c>
      <c r="Q2421" t="str">
        <f>IFERROR(IF(COUNTIF(個人情報!$BI$5:$BI$401,"登録番号" &amp; リスト!P2421)&gt;=1,"",IF(VLOOKUP(P2421,登録者リスト!$A$1:$D$43729,4,FALSE)=基本情報!$D$6,P2421,"")),"")</f>
        <v/>
      </c>
    </row>
    <row r="2422" spans="16:17" x14ac:dyDescent="0.15">
      <c r="P2422">
        <v>2421</v>
      </c>
      <c r="Q2422" t="str">
        <f>IFERROR(IF(COUNTIF(個人情報!$BI$5:$BI$401,"登録番号" &amp; リスト!P2422)&gt;=1,"",IF(VLOOKUP(P2422,登録者リスト!$A$1:$D$43729,4,FALSE)=基本情報!$D$6,P2422,"")),"")</f>
        <v/>
      </c>
    </row>
    <row r="2423" spans="16:17" x14ac:dyDescent="0.15">
      <c r="P2423">
        <v>2422</v>
      </c>
      <c r="Q2423" t="str">
        <f>IFERROR(IF(COUNTIF(個人情報!$BI$5:$BI$401,"登録番号" &amp; リスト!P2423)&gt;=1,"",IF(VLOOKUP(P2423,登録者リスト!$A$1:$D$43729,4,FALSE)=基本情報!$D$6,P2423,"")),"")</f>
        <v/>
      </c>
    </row>
    <row r="2424" spans="16:17" x14ac:dyDescent="0.15">
      <c r="P2424">
        <v>2423</v>
      </c>
      <c r="Q2424" t="str">
        <f>IFERROR(IF(COUNTIF(個人情報!$BI$5:$BI$401,"登録番号" &amp; リスト!P2424)&gt;=1,"",IF(VLOOKUP(P2424,登録者リスト!$A$1:$D$43729,4,FALSE)=基本情報!$D$6,P2424,"")),"")</f>
        <v/>
      </c>
    </row>
    <row r="2425" spans="16:17" x14ac:dyDescent="0.15">
      <c r="P2425">
        <v>2424</v>
      </c>
      <c r="Q2425" t="str">
        <f>IFERROR(IF(COUNTIF(個人情報!$BI$5:$BI$401,"登録番号" &amp; リスト!P2425)&gt;=1,"",IF(VLOOKUP(P2425,登録者リスト!$A$1:$D$43729,4,FALSE)=基本情報!$D$6,P2425,"")),"")</f>
        <v/>
      </c>
    </row>
    <row r="2426" spans="16:17" x14ac:dyDescent="0.15">
      <c r="P2426">
        <v>2425</v>
      </c>
      <c r="Q2426" t="str">
        <f>IFERROR(IF(COUNTIF(個人情報!$BI$5:$BI$401,"登録番号" &amp; リスト!P2426)&gt;=1,"",IF(VLOOKUP(P2426,登録者リスト!$A$1:$D$43729,4,FALSE)=基本情報!$D$6,P2426,"")),"")</f>
        <v/>
      </c>
    </row>
    <row r="2427" spans="16:17" x14ac:dyDescent="0.15">
      <c r="P2427">
        <v>2426</v>
      </c>
      <c r="Q2427" t="str">
        <f>IFERROR(IF(COUNTIF(個人情報!$BI$5:$BI$401,"登録番号" &amp; リスト!P2427)&gt;=1,"",IF(VLOOKUP(P2427,登録者リスト!$A$1:$D$43729,4,FALSE)=基本情報!$D$6,P2427,"")),"")</f>
        <v/>
      </c>
    </row>
    <row r="2428" spans="16:17" x14ac:dyDescent="0.15">
      <c r="P2428">
        <v>2427</v>
      </c>
      <c r="Q2428" t="str">
        <f>IFERROR(IF(COUNTIF(個人情報!$BI$5:$BI$401,"登録番号" &amp; リスト!P2428)&gt;=1,"",IF(VLOOKUP(P2428,登録者リスト!$A$1:$D$43729,4,FALSE)=基本情報!$D$6,P2428,"")),"")</f>
        <v/>
      </c>
    </row>
    <row r="2429" spans="16:17" x14ac:dyDescent="0.15">
      <c r="P2429">
        <v>2428</v>
      </c>
      <c r="Q2429" t="str">
        <f>IFERROR(IF(COUNTIF(個人情報!$BI$5:$BI$401,"登録番号" &amp; リスト!P2429)&gt;=1,"",IF(VLOOKUP(P2429,登録者リスト!$A$1:$D$43729,4,FALSE)=基本情報!$D$6,P2429,"")),"")</f>
        <v/>
      </c>
    </row>
    <row r="2430" spans="16:17" x14ac:dyDescent="0.15">
      <c r="P2430">
        <v>2429</v>
      </c>
      <c r="Q2430" t="str">
        <f>IFERROR(IF(COUNTIF(個人情報!$BI$5:$BI$401,"登録番号" &amp; リスト!P2430)&gt;=1,"",IF(VLOOKUP(P2430,登録者リスト!$A$1:$D$43729,4,FALSE)=基本情報!$D$6,P2430,"")),"")</f>
        <v/>
      </c>
    </row>
    <row r="2431" spans="16:17" x14ac:dyDescent="0.15">
      <c r="P2431">
        <v>2430</v>
      </c>
      <c r="Q2431" t="str">
        <f>IFERROR(IF(COUNTIF(個人情報!$BI$5:$BI$401,"登録番号" &amp; リスト!P2431)&gt;=1,"",IF(VLOOKUP(P2431,登録者リスト!$A$1:$D$43729,4,FALSE)=基本情報!$D$6,P2431,"")),"")</f>
        <v/>
      </c>
    </row>
    <row r="2432" spans="16:17" x14ac:dyDescent="0.15">
      <c r="P2432">
        <v>2431</v>
      </c>
      <c r="Q2432" t="str">
        <f>IFERROR(IF(COUNTIF(個人情報!$BI$5:$BI$401,"登録番号" &amp; リスト!P2432)&gt;=1,"",IF(VLOOKUP(P2432,登録者リスト!$A$1:$D$43729,4,FALSE)=基本情報!$D$6,P2432,"")),"")</f>
        <v/>
      </c>
    </row>
    <row r="2433" spans="16:17" x14ac:dyDescent="0.15">
      <c r="P2433">
        <v>2432</v>
      </c>
      <c r="Q2433" t="str">
        <f>IFERROR(IF(COUNTIF(個人情報!$BI$5:$BI$401,"登録番号" &amp; リスト!P2433)&gt;=1,"",IF(VLOOKUP(P2433,登録者リスト!$A$1:$D$43729,4,FALSE)=基本情報!$D$6,P2433,"")),"")</f>
        <v/>
      </c>
    </row>
    <row r="2434" spans="16:17" x14ac:dyDescent="0.15">
      <c r="P2434">
        <v>2433</v>
      </c>
      <c r="Q2434" t="str">
        <f>IFERROR(IF(COUNTIF(個人情報!$BI$5:$BI$401,"登録番号" &amp; リスト!P2434)&gt;=1,"",IF(VLOOKUP(P2434,登録者リスト!$A$1:$D$43729,4,FALSE)=基本情報!$D$6,P2434,"")),"")</f>
        <v/>
      </c>
    </row>
    <row r="2435" spans="16:17" x14ac:dyDescent="0.15">
      <c r="P2435">
        <v>2434</v>
      </c>
      <c r="Q2435" t="str">
        <f>IFERROR(IF(COUNTIF(個人情報!$BI$5:$BI$401,"登録番号" &amp; リスト!P2435)&gt;=1,"",IF(VLOOKUP(P2435,登録者リスト!$A$1:$D$43729,4,FALSE)=基本情報!$D$6,P2435,"")),"")</f>
        <v/>
      </c>
    </row>
    <row r="2436" spans="16:17" x14ac:dyDescent="0.15">
      <c r="P2436">
        <v>2435</v>
      </c>
      <c r="Q2436" t="str">
        <f>IFERROR(IF(COUNTIF(個人情報!$BI$5:$BI$401,"登録番号" &amp; リスト!P2436)&gt;=1,"",IF(VLOOKUP(P2436,登録者リスト!$A$1:$D$43729,4,FALSE)=基本情報!$D$6,P2436,"")),"")</f>
        <v/>
      </c>
    </row>
    <row r="2437" spans="16:17" x14ac:dyDescent="0.15">
      <c r="P2437">
        <v>2436</v>
      </c>
      <c r="Q2437" t="str">
        <f>IFERROR(IF(COUNTIF(個人情報!$BI$5:$BI$401,"登録番号" &amp; リスト!P2437)&gt;=1,"",IF(VLOOKUP(P2437,登録者リスト!$A$1:$D$43729,4,FALSE)=基本情報!$D$6,P2437,"")),"")</f>
        <v/>
      </c>
    </row>
    <row r="2438" spans="16:17" x14ac:dyDescent="0.15">
      <c r="P2438">
        <v>2437</v>
      </c>
      <c r="Q2438" t="str">
        <f>IFERROR(IF(COUNTIF(個人情報!$BI$5:$BI$401,"登録番号" &amp; リスト!P2438)&gt;=1,"",IF(VLOOKUP(P2438,登録者リスト!$A$1:$D$43729,4,FALSE)=基本情報!$D$6,P2438,"")),"")</f>
        <v/>
      </c>
    </row>
    <row r="2439" spans="16:17" x14ac:dyDescent="0.15">
      <c r="P2439">
        <v>2438</v>
      </c>
      <c r="Q2439" t="str">
        <f>IFERROR(IF(COUNTIF(個人情報!$BI$5:$BI$401,"登録番号" &amp; リスト!P2439)&gt;=1,"",IF(VLOOKUP(P2439,登録者リスト!$A$1:$D$43729,4,FALSE)=基本情報!$D$6,P2439,"")),"")</f>
        <v/>
      </c>
    </row>
    <row r="2440" spans="16:17" x14ac:dyDescent="0.15">
      <c r="P2440">
        <v>2439</v>
      </c>
      <c r="Q2440" t="str">
        <f>IFERROR(IF(COUNTIF(個人情報!$BI$5:$BI$401,"登録番号" &amp; リスト!P2440)&gt;=1,"",IF(VLOOKUP(P2440,登録者リスト!$A$1:$D$43729,4,FALSE)=基本情報!$D$6,P2440,"")),"")</f>
        <v/>
      </c>
    </row>
    <row r="2441" spans="16:17" x14ac:dyDescent="0.15">
      <c r="P2441">
        <v>2440</v>
      </c>
      <c r="Q2441" t="str">
        <f>IFERROR(IF(COUNTIF(個人情報!$BI$5:$BI$401,"登録番号" &amp; リスト!P2441)&gt;=1,"",IF(VLOOKUP(P2441,登録者リスト!$A$1:$D$43729,4,FALSE)=基本情報!$D$6,P2441,"")),"")</f>
        <v/>
      </c>
    </row>
    <row r="2442" spans="16:17" x14ac:dyDescent="0.15">
      <c r="P2442">
        <v>2441</v>
      </c>
      <c r="Q2442" t="str">
        <f>IFERROR(IF(COUNTIF(個人情報!$BI$5:$BI$401,"登録番号" &amp; リスト!P2442)&gt;=1,"",IF(VLOOKUP(P2442,登録者リスト!$A$1:$D$43729,4,FALSE)=基本情報!$D$6,P2442,"")),"")</f>
        <v/>
      </c>
    </row>
    <row r="2443" spans="16:17" x14ac:dyDescent="0.15">
      <c r="P2443">
        <v>2442</v>
      </c>
      <c r="Q2443" t="str">
        <f>IFERROR(IF(COUNTIF(個人情報!$BI$5:$BI$401,"登録番号" &amp; リスト!P2443)&gt;=1,"",IF(VLOOKUP(P2443,登録者リスト!$A$1:$D$43729,4,FALSE)=基本情報!$D$6,P2443,"")),"")</f>
        <v/>
      </c>
    </row>
    <row r="2444" spans="16:17" x14ac:dyDescent="0.15">
      <c r="P2444">
        <v>2443</v>
      </c>
      <c r="Q2444" t="str">
        <f>IFERROR(IF(COUNTIF(個人情報!$BI$5:$BI$401,"登録番号" &amp; リスト!P2444)&gt;=1,"",IF(VLOOKUP(P2444,登録者リスト!$A$1:$D$43729,4,FALSE)=基本情報!$D$6,P2444,"")),"")</f>
        <v/>
      </c>
    </row>
    <row r="2445" spans="16:17" x14ac:dyDescent="0.15">
      <c r="P2445">
        <v>2444</v>
      </c>
      <c r="Q2445" t="str">
        <f>IFERROR(IF(COUNTIF(個人情報!$BI$5:$BI$401,"登録番号" &amp; リスト!P2445)&gt;=1,"",IF(VLOOKUP(P2445,登録者リスト!$A$1:$D$43729,4,FALSE)=基本情報!$D$6,P2445,"")),"")</f>
        <v/>
      </c>
    </row>
    <row r="2446" spans="16:17" x14ac:dyDescent="0.15">
      <c r="P2446">
        <v>2445</v>
      </c>
      <c r="Q2446" t="str">
        <f>IFERROR(IF(COUNTIF(個人情報!$BI$5:$BI$401,"登録番号" &amp; リスト!P2446)&gt;=1,"",IF(VLOOKUP(P2446,登録者リスト!$A$1:$D$43729,4,FALSE)=基本情報!$D$6,P2446,"")),"")</f>
        <v/>
      </c>
    </row>
    <row r="2447" spans="16:17" x14ac:dyDescent="0.15">
      <c r="P2447">
        <v>2446</v>
      </c>
      <c r="Q2447" t="str">
        <f>IFERROR(IF(COUNTIF(個人情報!$BI$5:$BI$401,"登録番号" &amp; リスト!P2447)&gt;=1,"",IF(VLOOKUP(P2447,登録者リスト!$A$1:$D$43729,4,FALSE)=基本情報!$D$6,P2447,"")),"")</f>
        <v/>
      </c>
    </row>
    <row r="2448" spans="16:17" x14ac:dyDescent="0.15">
      <c r="P2448">
        <v>2447</v>
      </c>
      <c r="Q2448" t="str">
        <f>IFERROR(IF(COUNTIF(個人情報!$BI$5:$BI$401,"登録番号" &amp; リスト!P2448)&gt;=1,"",IF(VLOOKUP(P2448,登録者リスト!$A$1:$D$43729,4,FALSE)=基本情報!$D$6,P2448,"")),"")</f>
        <v/>
      </c>
    </row>
    <row r="2449" spans="16:17" x14ac:dyDescent="0.15">
      <c r="P2449">
        <v>2448</v>
      </c>
      <c r="Q2449" t="str">
        <f>IFERROR(IF(COUNTIF(個人情報!$BI$5:$BI$401,"登録番号" &amp; リスト!P2449)&gt;=1,"",IF(VLOOKUP(P2449,登録者リスト!$A$1:$D$43729,4,FALSE)=基本情報!$D$6,P2449,"")),"")</f>
        <v/>
      </c>
    </row>
    <row r="2450" spans="16:17" x14ac:dyDescent="0.15">
      <c r="P2450">
        <v>2449</v>
      </c>
      <c r="Q2450" t="str">
        <f>IFERROR(IF(COUNTIF(個人情報!$BI$5:$BI$401,"登録番号" &amp; リスト!P2450)&gt;=1,"",IF(VLOOKUP(P2450,登録者リスト!$A$1:$D$43729,4,FALSE)=基本情報!$D$6,P2450,"")),"")</f>
        <v/>
      </c>
    </row>
    <row r="2451" spans="16:17" x14ac:dyDescent="0.15">
      <c r="P2451">
        <v>2450</v>
      </c>
      <c r="Q2451" t="str">
        <f>IFERROR(IF(COUNTIF(個人情報!$BI$5:$BI$401,"登録番号" &amp; リスト!P2451)&gt;=1,"",IF(VLOOKUP(P2451,登録者リスト!$A$1:$D$43729,4,FALSE)=基本情報!$D$6,P2451,"")),"")</f>
        <v/>
      </c>
    </row>
    <row r="2452" spans="16:17" x14ac:dyDescent="0.15">
      <c r="P2452">
        <v>2451</v>
      </c>
      <c r="Q2452" t="str">
        <f>IFERROR(IF(COUNTIF(個人情報!$BI$5:$BI$401,"登録番号" &amp; リスト!P2452)&gt;=1,"",IF(VLOOKUP(P2452,登録者リスト!$A$1:$D$43729,4,FALSE)=基本情報!$D$6,P2452,"")),"")</f>
        <v/>
      </c>
    </row>
    <row r="2453" spans="16:17" x14ac:dyDescent="0.15">
      <c r="P2453">
        <v>2452</v>
      </c>
      <c r="Q2453" t="str">
        <f>IFERROR(IF(COUNTIF(個人情報!$BI$5:$BI$401,"登録番号" &amp; リスト!P2453)&gt;=1,"",IF(VLOOKUP(P2453,登録者リスト!$A$1:$D$43729,4,FALSE)=基本情報!$D$6,P2453,"")),"")</f>
        <v/>
      </c>
    </row>
    <row r="2454" spans="16:17" x14ac:dyDescent="0.15">
      <c r="P2454">
        <v>2453</v>
      </c>
      <c r="Q2454" t="str">
        <f>IFERROR(IF(COUNTIF(個人情報!$BI$5:$BI$401,"登録番号" &amp; リスト!P2454)&gt;=1,"",IF(VLOOKUP(P2454,登録者リスト!$A$1:$D$43729,4,FALSE)=基本情報!$D$6,P2454,"")),"")</f>
        <v/>
      </c>
    </row>
    <row r="2455" spans="16:17" x14ac:dyDescent="0.15">
      <c r="P2455">
        <v>2454</v>
      </c>
      <c r="Q2455" t="str">
        <f>IFERROR(IF(COUNTIF(個人情報!$BI$5:$BI$401,"登録番号" &amp; リスト!P2455)&gt;=1,"",IF(VLOOKUP(P2455,登録者リスト!$A$1:$D$43729,4,FALSE)=基本情報!$D$6,P2455,"")),"")</f>
        <v/>
      </c>
    </row>
    <row r="2456" spans="16:17" x14ac:dyDescent="0.15">
      <c r="P2456">
        <v>2455</v>
      </c>
      <c r="Q2456" t="str">
        <f>IFERROR(IF(COUNTIF(個人情報!$BI$5:$BI$401,"登録番号" &amp; リスト!P2456)&gt;=1,"",IF(VLOOKUP(P2456,登録者リスト!$A$1:$D$43729,4,FALSE)=基本情報!$D$6,P2456,"")),"")</f>
        <v/>
      </c>
    </row>
    <row r="2457" spans="16:17" x14ac:dyDescent="0.15">
      <c r="P2457">
        <v>2456</v>
      </c>
      <c r="Q2457" t="str">
        <f>IFERROR(IF(COUNTIF(個人情報!$BI$5:$BI$401,"登録番号" &amp; リスト!P2457)&gt;=1,"",IF(VLOOKUP(P2457,登録者リスト!$A$1:$D$43729,4,FALSE)=基本情報!$D$6,P2457,"")),"")</f>
        <v/>
      </c>
    </row>
    <row r="2458" spans="16:17" x14ac:dyDescent="0.15">
      <c r="P2458">
        <v>2457</v>
      </c>
      <c r="Q2458" t="str">
        <f>IFERROR(IF(COUNTIF(個人情報!$BI$5:$BI$401,"登録番号" &amp; リスト!P2458)&gt;=1,"",IF(VLOOKUP(P2458,登録者リスト!$A$1:$D$43729,4,FALSE)=基本情報!$D$6,P2458,"")),"")</f>
        <v/>
      </c>
    </row>
    <row r="2459" spans="16:17" x14ac:dyDescent="0.15">
      <c r="P2459">
        <v>2458</v>
      </c>
      <c r="Q2459" t="str">
        <f>IFERROR(IF(COUNTIF(個人情報!$BI$5:$BI$401,"登録番号" &amp; リスト!P2459)&gt;=1,"",IF(VLOOKUP(P2459,登録者リスト!$A$1:$D$43729,4,FALSE)=基本情報!$D$6,P2459,"")),"")</f>
        <v/>
      </c>
    </row>
    <row r="2460" spans="16:17" x14ac:dyDescent="0.15">
      <c r="P2460">
        <v>2459</v>
      </c>
      <c r="Q2460" t="str">
        <f>IFERROR(IF(COUNTIF(個人情報!$BI$5:$BI$401,"登録番号" &amp; リスト!P2460)&gt;=1,"",IF(VLOOKUP(P2460,登録者リスト!$A$1:$D$43729,4,FALSE)=基本情報!$D$6,P2460,"")),"")</f>
        <v/>
      </c>
    </row>
    <row r="2461" spans="16:17" x14ac:dyDescent="0.15">
      <c r="P2461">
        <v>2460</v>
      </c>
      <c r="Q2461" t="str">
        <f>IFERROR(IF(COUNTIF(個人情報!$BI$5:$BI$401,"登録番号" &amp; リスト!P2461)&gt;=1,"",IF(VLOOKUP(P2461,登録者リスト!$A$1:$D$43729,4,FALSE)=基本情報!$D$6,P2461,"")),"")</f>
        <v/>
      </c>
    </row>
    <row r="2462" spans="16:17" x14ac:dyDescent="0.15">
      <c r="P2462">
        <v>2461</v>
      </c>
      <c r="Q2462" t="str">
        <f>IFERROR(IF(COUNTIF(個人情報!$BI$5:$BI$401,"登録番号" &amp; リスト!P2462)&gt;=1,"",IF(VLOOKUP(P2462,登録者リスト!$A$1:$D$43729,4,FALSE)=基本情報!$D$6,P2462,"")),"")</f>
        <v/>
      </c>
    </row>
    <row r="2463" spans="16:17" x14ac:dyDescent="0.15">
      <c r="P2463">
        <v>2462</v>
      </c>
      <c r="Q2463" t="str">
        <f>IFERROR(IF(COUNTIF(個人情報!$BI$5:$BI$401,"登録番号" &amp; リスト!P2463)&gt;=1,"",IF(VLOOKUP(P2463,登録者リスト!$A$1:$D$43729,4,FALSE)=基本情報!$D$6,P2463,"")),"")</f>
        <v/>
      </c>
    </row>
    <row r="2464" spans="16:17" x14ac:dyDescent="0.15">
      <c r="P2464">
        <v>2463</v>
      </c>
      <c r="Q2464" t="str">
        <f>IFERROR(IF(COUNTIF(個人情報!$BI$5:$BI$401,"登録番号" &amp; リスト!P2464)&gt;=1,"",IF(VLOOKUP(P2464,登録者リスト!$A$1:$D$43729,4,FALSE)=基本情報!$D$6,P2464,"")),"")</f>
        <v/>
      </c>
    </row>
    <row r="2465" spans="16:17" x14ac:dyDescent="0.15">
      <c r="P2465">
        <v>2464</v>
      </c>
      <c r="Q2465" t="str">
        <f>IFERROR(IF(COUNTIF(個人情報!$BI$5:$BI$401,"登録番号" &amp; リスト!P2465)&gt;=1,"",IF(VLOOKUP(P2465,登録者リスト!$A$1:$D$43729,4,FALSE)=基本情報!$D$6,P2465,"")),"")</f>
        <v/>
      </c>
    </row>
    <row r="2466" spans="16:17" x14ac:dyDescent="0.15">
      <c r="P2466">
        <v>2465</v>
      </c>
      <c r="Q2466" t="str">
        <f>IFERROR(IF(COUNTIF(個人情報!$BI$5:$BI$401,"登録番号" &amp; リスト!P2466)&gt;=1,"",IF(VLOOKUP(P2466,登録者リスト!$A$1:$D$43729,4,FALSE)=基本情報!$D$6,P2466,"")),"")</f>
        <v/>
      </c>
    </row>
    <row r="2467" spans="16:17" x14ac:dyDescent="0.15">
      <c r="P2467">
        <v>2466</v>
      </c>
      <c r="Q2467" t="str">
        <f>IFERROR(IF(COUNTIF(個人情報!$BI$5:$BI$401,"登録番号" &amp; リスト!P2467)&gt;=1,"",IF(VLOOKUP(P2467,登録者リスト!$A$1:$D$43729,4,FALSE)=基本情報!$D$6,P2467,"")),"")</f>
        <v/>
      </c>
    </row>
    <row r="2468" spans="16:17" x14ac:dyDescent="0.15">
      <c r="P2468">
        <v>2467</v>
      </c>
      <c r="Q2468" t="str">
        <f>IFERROR(IF(COUNTIF(個人情報!$BI$5:$BI$401,"登録番号" &amp; リスト!P2468)&gt;=1,"",IF(VLOOKUP(P2468,登録者リスト!$A$1:$D$43729,4,FALSE)=基本情報!$D$6,P2468,"")),"")</f>
        <v/>
      </c>
    </row>
    <row r="2469" spans="16:17" x14ac:dyDescent="0.15">
      <c r="P2469">
        <v>2468</v>
      </c>
      <c r="Q2469" t="str">
        <f>IFERROR(IF(COUNTIF(個人情報!$BI$5:$BI$401,"登録番号" &amp; リスト!P2469)&gt;=1,"",IF(VLOOKUP(P2469,登録者リスト!$A$1:$D$43729,4,FALSE)=基本情報!$D$6,P2469,"")),"")</f>
        <v/>
      </c>
    </row>
    <row r="2470" spans="16:17" x14ac:dyDescent="0.15">
      <c r="P2470">
        <v>2469</v>
      </c>
      <c r="Q2470" t="str">
        <f>IFERROR(IF(COUNTIF(個人情報!$BI$5:$BI$401,"登録番号" &amp; リスト!P2470)&gt;=1,"",IF(VLOOKUP(P2470,登録者リスト!$A$1:$D$43729,4,FALSE)=基本情報!$D$6,P2470,"")),"")</f>
        <v/>
      </c>
    </row>
    <row r="2471" spans="16:17" x14ac:dyDescent="0.15">
      <c r="P2471">
        <v>2470</v>
      </c>
      <c r="Q2471" t="str">
        <f>IFERROR(IF(COUNTIF(個人情報!$BI$5:$BI$401,"登録番号" &amp; リスト!P2471)&gt;=1,"",IF(VLOOKUP(P2471,登録者リスト!$A$1:$D$43729,4,FALSE)=基本情報!$D$6,P2471,"")),"")</f>
        <v/>
      </c>
    </row>
    <row r="2472" spans="16:17" x14ac:dyDescent="0.15">
      <c r="P2472">
        <v>2471</v>
      </c>
      <c r="Q2472" t="str">
        <f>IFERROR(IF(COUNTIF(個人情報!$BI$5:$BI$401,"登録番号" &amp; リスト!P2472)&gt;=1,"",IF(VLOOKUP(P2472,登録者リスト!$A$1:$D$43729,4,FALSE)=基本情報!$D$6,P2472,"")),"")</f>
        <v/>
      </c>
    </row>
    <row r="2473" spans="16:17" x14ac:dyDescent="0.15">
      <c r="P2473">
        <v>2472</v>
      </c>
      <c r="Q2473" t="str">
        <f>IFERROR(IF(COUNTIF(個人情報!$BI$5:$BI$401,"登録番号" &amp; リスト!P2473)&gt;=1,"",IF(VLOOKUP(P2473,登録者リスト!$A$1:$D$43729,4,FALSE)=基本情報!$D$6,P2473,"")),"")</f>
        <v/>
      </c>
    </row>
    <row r="2474" spans="16:17" x14ac:dyDescent="0.15">
      <c r="P2474">
        <v>2473</v>
      </c>
      <c r="Q2474" t="str">
        <f>IFERROR(IF(COUNTIF(個人情報!$BI$5:$BI$401,"登録番号" &amp; リスト!P2474)&gt;=1,"",IF(VLOOKUP(P2474,登録者リスト!$A$1:$D$43729,4,FALSE)=基本情報!$D$6,P2474,"")),"")</f>
        <v/>
      </c>
    </row>
    <row r="2475" spans="16:17" x14ac:dyDescent="0.15">
      <c r="P2475">
        <v>2474</v>
      </c>
      <c r="Q2475" t="str">
        <f>IFERROR(IF(COUNTIF(個人情報!$BI$5:$BI$401,"登録番号" &amp; リスト!P2475)&gt;=1,"",IF(VLOOKUP(P2475,登録者リスト!$A$1:$D$43729,4,FALSE)=基本情報!$D$6,P2475,"")),"")</f>
        <v/>
      </c>
    </row>
    <row r="2476" spans="16:17" x14ac:dyDescent="0.15">
      <c r="P2476">
        <v>2475</v>
      </c>
      <c r="Q2476" t="str">
        <f>IFERROR(IF(COUNTIF(個人情報!$BI$5:$BI$401,"登録番号" &amp; リスト!P2476)&gt;=1,"",IF(VLOOKUP(P2476,登録者リスト!$A$1:$D$43729,4,FALSE)=基本情報!$D$6,P2476,"")),"")</f>
        <v/>
      </c>
    </row>
    <row r="2477" spans="16:17" x14ac:dyDescent="0.15">
      <c r="P2477">
        <v>2476</v>
      </c>
      <c r="Q2477" t="str">
        <f>IFERROR(IF(COUNTIF(個人情報!$BI$5:$BI$401,"登録番号" &amp; リスト!P2477)&gt;=1,"",IF(VLOOKUP(P2477,登録者リスト!$A$1:$D$43729,4,FALSE)=基本情報!$D$6,P2477,"")),"")</f>
        <v/>
      </c>
    </row>
    <row r="2478" spans="16:17" x14ac:dyDescent="0.15">
      <c r="P2478">
        <v>2477</v>
      </c>
      <c r="Q2478" t="str">
        <f>IFERROR(IF(COUNTIF(個人情報!$BI$5:$BI$401,"登録番号" &amp; リスト!P2478)&gt;=1,"",IF(VLOOKUP(P2478,登録者リスト!$A$1:$D$43729,4,FALSE)=基本情報!$D$6,P2478,"")),"")</f>
        <v/>
      </c>
    </row>
    <row r="2479" spans="16:17" x14ac:dyDescent="0.15">
      <c r="P2479">
        <v>2478</v>
      </c>
      <c r="Q2479" t="str">
        <f>IFERROR(IF(COUNTIF(個人情報!$BI$5:$BI$401,"登録番号" &amp; リスト!P2479)&gt;=1,"",IF(VLOOKUP(P2479,登録者リスト!$A$1:$D$43729,4,FALSE)=基本情報!$D$6,P2479,"")),"")</f>
        <v/>
      </c>
    </row>
    <row r="2480" spans="16:17" x14ac:dyDescent="0.15">
      <c r="P2480">
        <v>2479</v>
      </c>
      <c r="Q2480" t="str">
        <f>IFERROR(IF(COUNTIF(個人情報!$BI$5:$BI$401,"登録番号" &amp; リスト!P2480)&gt;=1,"",IF(VLOOKUP(P2480,登録者リスト!$A$1:$D$43729,4,FALSE)=基本情報!$D$6,P2480,"")),"")</f>
        <v/>
      </c>
    </row>
    <row r="2481" spans="16:17" x14ac:dyDescent="0.15">
      <c r="P2481">
        <v>2480</v>
      </c>
      <c r="Q2481" t="str">
        <f>IFERROR(IF(COUNTIF(個人情報!$BI$5:$BI$401,"登録番号" &amp; リスト!P2481)&gt;=1,"",IF(VLOOKUP(P2481,登録者リスト!$A$1:$D$43729,4,FALSE)=基本情報!$D$6,P2481,"")),"")</f>
        <v/>
      </c>
    </row>
    <row r="2482" spans="16:17" x14ac:dyDescent="0.15">
      <c r="P2482">
        <v>2481</v>
      </c>
      <c r="Q2482" t="str">
        <f>IFERROR(IF(COUNTIF(個人情報!$BI$5:$BI$401,"登録番号" &amp; リスト!P2482)&gt;=1,"",IF(VLOOKUP(P2482,登録者リスト!$A$1:$D$43729,4,FALSE)=基本情報!$D$6,P2482,"")),"")</f>
        <v/>
      </c>
    </row>
    <row r="2483" spans="16:17" x14ac:dyDescent="0.15">
      <c r="P2483">
        <v>2482</v>
      </c>
      <c r="Q2483" t="str">
        <f>IFERROR(IF(COUNTIF(個人情報!$BI$5:$BI$401,"登録番号" &amp; リスト!P2483)&gt;=1,"",IF(VLOOKUP(P2483,登録者リスト!$A$1:$D$43729,4,FALSE)=基本情報!$D$6,P2483,"")),"")</f>
        <v/>
      </c>
    </row>
    <row r="2484" spans="16:17" x14ac:dyDescent="0.15">
      <c r="P2484">
        <v>2483</v>
      </c>
      <c r="Q2484" t="str">
        <f>IFERROR(IF(COUNTIF(個人情報!$BI$5:$BI$401,"登録番号" &amp; リスト!P2484)&gt;=1,"",IF(VLOOKUP(P2484,登録者リスト!$A$1:$D$43729,4,FALSE)=基本情報!$D$6,P2484,"")),"")</f>
        <v/>
      </c>
    </row>
    <row r="2485" spans="16:17" x14ac:dyDescent="0.15">
      <c r="P2485">
        <v>2484</v>
      </c>
      <c r="Q2485" t="str">
        <f>IFERROR(IF(COUNTIF(個人情報!$BI$5:$BI$401,"登録番号" &amp; リスト!P2485)&gt;=1,"",IF(VLOOKUP(P2485,登録者リスト!$A$1:$D$43729,4,FALSE)=基本情報!$D$6,P2485,"")),"")</f>
        <v/>
      </c>
    </row>
    <row r="2486" spans="16:17" x14ac:dyDescent="0.15">
      <c r="P2486">
        <v>2485</v>
      </c>
      <c r="Q2486" t="str">
        <f>IFERROR(IF(COUNTIF(個人情報!$BI$5:$BI$401,"登録番号" &amp; リスト!P2486)&gt;=1,"",IF(VLOOKUP(P2486,登録者リスト!$A$1:$D$43729,4,FALSE)=基本情報!$D$6,P2486,"")),"")</f>
        <v/>
      </c>
    </row>
    <row r="2487" spans="16:17" x14ac:dyDescent="0.15">
      <c r="P2487">
        <v>2486</v>
      </c>
      <c r="Q2487" t="str">
        <f>IFERROR(IF(COUNTIF(個人情報!$BI$5:$BI$401,"登録番号" &amp; リスト!P2487)&gt;=1,"",IF(VLOOKUP(P2487,登録者リスト!$A$1:$D$43729,4,FALSE)=基本情報!$D$6,P2487,"")),"")</f>
        <v/>
      </c>
    </row>
    <row r="2488" spans="16:17" x14ac:dyDescent="0.15">
      <c r="P2488">
        <v>2487</v>
      </c>
      <c r="Q2488" t="str">
        <f>IFERROR(IF(COUNTIF(個人情報!$BI$5:$BI$401,"登録番号" &amp; リスト!P2488)&gt;=1,"",IF(VLOOKUP(P2488,登録者リスト!$A$1:$D$43729,4,FALSE)=基本情報!$D$6,P2488,"")),"")</f>
        <v/>
      </c>
    </row>
    <row r="2489" spans="16:17" x14ac:dyDescent="0.15">
      <c r="P2489">
        <v>2488</v>
      </c>
      <c r="Q2489" t="str">
        <f>IFERROR(IF(COUNTIF(個人情報!$BI$5:$BI$401,"登録番号" &amp; リスト!P2489)&gt;=1,"",IF(VLOOKUP(P2489,登録者リスト!$A$1:$D$43729,4,FALSE)=基本情報!$D$6,P2489,"")),"")</f>
        <v/>
      </c>
    </row>
    <row r="2490" spans="16:17" x14ac:dyDescent="0.15">
      <c r="P2490">
        <v>2489</v>
      </c>
      <c r="Q2490" t="str">
        <f>IFERROR(IF(COUNTIF(個人情報!$BI$5:$BI$401,"登録番号" &amp; リスト!P2490)&gt;=1,"",IF(VLOOKUP(P2490,登録者リスト!$A$1:$D$43729,4,FALSE)=基本情報!$D$6,P2490,"")),"")</f>
        <v/>
      </c>
    </row>
    <row r="2491" spans="16:17" x14ac:dyDescent="0.15">
      <c r="P2491">
        <v>2490</v>
      </c>
      <c r="Q2491" t="str">
        <f>IFERROR(IF(COUNTIF(個人情報!$BI$5:$BI$401,"登録番号" &amp; リスト!P2491)&gt;=1,"",IF(VLOOKUP(P2491,登録者リスト!$A$1:$D$43729,4,FALSE)=基本情報!$D$6,P2491,"")),"")</f>
        <v/>
      </c>
    </row>
    <row r="2492" spans="16:17" x14ac:dyDescent="0.15">
      <c r="P2492">
        <v>2491</v>
      </c>
      <c r="Q2492" t="str">
        <f>IFERROR(IF(COUNTIF(個人情報!$BI$5:$BI$401,"登録番号" &amp; リスト!P2492)&gt;=1,"",IF(VLOOKUP(P2492,登録者リスト!$A$1:$D$43729,4,FALSE)=基本情報!$D$6,P2492,"")),"")</f>
        <v/>
      </c>
    </row>
    <row r="2493" spans="16:17" x14ac:dyDescent="0.15">
      <c r="P2493">
        <v>2492</v>
      </c>
      <c r="Q2493" t="str">
        <f>IFERROR(IF(COUNTIF(個人情報!$BI$5:$BI$401,"登録番号" &amp; リスト!P2493)&gt;=1,"",IF(VLOOKUP(P2493,登録者リスト!$A$1:$D$43729,4,FALSE)=基本情報!$D$6,P2493,"")),"")</f>
        <v/>
      </c>
    </row>
    <row r="2494" spans="16:17" x14ac:dyDescent="0.15">
      <c r="P2494">
        <v>2493</v>
      </c>
      <c r="Q2494" t="str">
        <f>IFERROR(IF(COUNTIF(個人情報!$BI$5:$BI$401,"登録番号" &amp; リスト!P2494)&gt;=1,"",IF(VLOOKUP(P2494,登録者リスト!$A$1:$D$43729,4,FALSE)=基本情報!$D$6,P2494,"")),"")</f>
        <v/>
      </c>
    </row>
    <row r="2495" spans="16:17" x14ac:dyDescent="0.15">
      <c r="P2495">
        <v>2494</v>
      </c>
      <c r="Q2495" t="str">
        <f>IFERROR(IF(COUNTIF(個人情報!$BI$5:$BI$401,"登録番号" &amp; リスト!P2495)&gt;=1,"",IF(VLOOKUP(P2495,登録者リスト!$A$1:$D$43729,4,FALSE)=基本情報!$D$6,P2495,"")),"")</f>
        <v/>
      </c>
    </row>
    <row r="2496" spans="16:17" x14ac:dyDescent="0.15">
      <c r="P2496">
        <v>2495</v>
      </c>
      <c r="Q2496" t="str">
        <f>IFERROR(IF(COUNTIF(個人情報!$BI$5:$BI$401,"登録番号" &amp; リスト!P2496)&gt;=1,"",IF(VLOOKUP(P2496,登録者リスト!$A$1:$D$43729,4,FALSE)=基本情報!$D$6,P2496,"")),"")</f>
        <v/>
      </c>
    </row>
    <row r="2497" spans="16:17" x14ac:dyDescent="0.15">
      <c r="P2497">
        <v>2496</v>
      </c>
      <c r="Q2497" t="str">
        <f>IFERROR(IF(COUNTIF(個人情報!$BI$5:$BI$401,"登録番号" &amp; リスト!P2497)&gt;=1,"",IF(VLOOKUP(P2497,登録者リスト!$A$1:$D$43729,4,FALSE)=基本情報!$D$6,P2497,"")),"")</f>
        <v/>
      </c>
    </row>
    <row r="2498" spans="16:17" x14ac:dyDescent="0.15">
      <c r="P2498">
        <v>2497</v>
      </c>
      <c r="Q2498" t="str">
        <f>IFERROR(IF(COUNTIF(個人情報!$BI$5:$BI$401,"登録番号" &amp; リスト!P2498)&gt;=1,"",IF(VLOOKUP(P2498,登録者リスト!$A$1:$D$43729,4,FALSE)=基本情報!$D$6,P2498,"")),"")</f>
        <v/>
      </c>
    </row>
    <row r="2499" spans="16:17" x14ac:dyDescent="0.15">
      <c r="P2499">
        <v>2498</v>
      </c>
      <c r="Q2499" t="str">
        <f>IFERROR(IF(COUNTIF(個人情報!$BI$5:$BI$401,"登録番号" &amp; リスト!P2499)&gt;=1,"",IF(VLOOKUP(P2499,登録者リスト!$A$1:$D$43729,4,FALSE)=基本情報!$D$6,P2499,"")),"")</f>
        <v/>
      </c>
    </row>
    <row r="2500" spans="16:17" x14ac:dyDescent="0.15">
      <c r="P2500">
        <v>2499</v>
      </c>
      <c r="Q2500" t="str">
        <f>IFERROR(IF(COUNTIF(個人情報!$BI$5:$BI$401,"登録番号" &amp; リスト!P2500)&gt;=1,"",IF(VLOOKUP(P2500,登録者リスト!$A$1:$D$43729,4,FALSE)=基本情報!$D$6,P2500,"")),"")</f>
        <v/>
      </c>
    </row>
    <row r="2501" spans="16:17" x14ac:dyDescent="0.15">
      <c r="P2501">
        <v>2500</v>
      </c>
      <c r="Q2501" t="str">
        <f>IFERROR(IF(COUNTIF(個人情報!$BI$5:$BI$401,"登録番号" &amp; リスト!P2501)&gt;=1,"",IF(VLOOKUP(P2501,登録者リスト!$A$1:$D$43729,4,FALSE)=基本情報!$D$6,P2501,"")),"")</f>
        <v/>
      </c>
    </row>
    <row r="2502" spans="16:17" x14ac:dyDescent="0.15">
      <c r="P2502">
        <v>2501</v>
      </c>
      <c r="Q2502" t="str">
        <f>IFERROR(IF(COUNTIF(個人情報!$BI$5:$BI$401,"登録番号" &amp; リスト!P2502)&gt;=1,"",IF(VLOOKUP(P2502,登録者リスト!$A$1:$D$43729,4,FALSE)=基本情報!$D$6,P2502,"")),"")</f>
        <v/>
      </c>
    </row>
    <row r="2503" spans="16:17" x14ac:dyDescent="0.15">
      <c r="P2503">
        <v>2502</v>
      </c>
      <c r="Q2503" t="str">
        <f>IFERROR(IF(COUNTIF(個人情報!$BI$5:$BI$401,"登録番号" &amp; リスト!P2503)&gt;=1,"",IF(VLOOKUP(P2503,登録者リスト!$A$1:$D$43729,4,FALSE)=基本情報!$D$6,P2503,"")),"")</f>
        <v/>
      </c>
    </row>
    <row r="2504" spans="16:17" x14ac:dyDescent="0.15">
      <c r="P2504">
        <v>2503</v>
      </c>
      <c r="Q2504" t="str">
        <f>IFERROR(IF(COUNTIF(個人情報!$BI$5:$BI$401,"登録番号" &amp; リスト!P2504)&gt;=1,"",IF(VLOOKUP(P2504,登録者リスト!$A$1:$D$43729,4,FALSE)=基本情報!$D$6,P2504,"")),"")</f>
        <v/>
      </c>
    </row>
    <row r="2505" spans="16:17" x14ac:dyDescent="0.15">
      <c r="P2505">
        <v>2504</v>
      </c>
      <c r="Q2505" t="str">
        <f>IFERROR(IF(COUNTIF(個人情報!$BI$5:$BI$401,"登録番号" &amp; リスト!P2505)&gt;=1,"",IF(VLOOKUP(P2505,登録者リスト!$A$1:$D$43729,4,FALSE)=基本情報!$D$6,P2505,"")),"")</f>
        <v/>
      </c>
    </row>
    <row r="2506" spans="16:17" x14ac:dyDescent="0.15">
      <c r="P2506">
        <v>2505</v>
      </c>
      <c r="Q2506" t="str">
        <f>IFERROR(IF(COUNTIF(個人情報!$BI$5:$BI$401,"登録番号" &amp; リスト!P2506)&gt;=1,"",IF(VLOOKUP(P2506,登録者リスト!$A$1:$D$43729,4,FALSE)=基本情報!$D$6,P2506,"")),"")</f>
        <v/>
      </c>
    </row>
    <row r="2507" spans="16:17" x14ac:dyDescent="0.15">
      <c r="P2507">
        <v>2506</v>
      </c>
      <c r="Q2507" t="str">
        <f>IFERROR(IF(COUNTIF(個人情報!$BI$5:$BI$401,"登録番号" &amp; リスト!P2507)&gt;=1,"",IF(VLOOKUP(P2507,登録者リスト!$A$1:$D$43729,4,FALSE)=基本情報!$D$6,P2507,"")),"")</f>
        <v/>
      </c>
    </row>
    <row r="2508" spans="16:17" x14ac:dyDescent="0.15">
      <c r="P2508">
        <v>2507</v>
      </c>
      <c r="Q2508" t="str">
        <f>IFERROR(IF(COUNTIF(個人情報!$BI$5:$BI$401,"登録番号" &amp; リスト!P2508)&gt;=1,"",IF(VLOOKUP(P2508,登録者リスト!$A$1:$D$43729,4,FALSE)=基本情報!$D$6,P2508,"")),"")</f>
        <v/>
      </c>
    </row>
    <row r="2509" spans="16:17" x14ac:dyDescent="0.15">
      <c r="P2509">
        <v>2508</v>
      </c>
      <c r="Q2509" t="str">
        <f>IFERROR(IF(COUNTIF(個人情報!$BI$5:$BI$401,"登録番号" &amp; リスト!P2509)&gt;=1,"",IF(VLOOKUP(P2509,登録者リスト!$A$1:$D$43729,4,FALSE)=基本情報!$D$6,P2509,"")),"")</f>
        <v/>
      </c>
    </row>
    <row r="2510" spans="16:17" x14ac:dyDescent="0.15">
      <c r="P2510">
        <v>2509</v>
      </c>
      <c r="Q2510" t="str">
        <f>IFERROR(IF(COUNTIF(個人情報!$BI$5:$BI$401,"登録番号" &amp; リスト!P2510)&gt;=1,"",IF(VLOOKUP(P2510,登録者リスト!$A$1:$D$43729,4,FALSE)=基本情報!$D$6,P2510,"")),"")</f>
        <v/>
      </c>
    </row>
    <row r="2511" spans="16:17" x14ac:dyDescent="0.15">
      <c r="P2511">
        <v>2510</v>
      </c>
      <c r="Q2511" t="str">
        <f>IFERROR(IF(COUNTIF(個人情報!$BI$5:$BI$401,"登録番号" &amp; リスト!P2511)&gt;=1,"",IF(VLOOKUP(P2511,登録者リスト!$A$1:$D$43729,4,FALSE)=基本情報!$D$6,P2511,"")),"")</f>
        <v/>
      </c>
    </row>
    <row r="2512" spans="16:17" x14ac:dyDescent="0.15">
      <c r="P2512">
        <v>2511</v>
      </c>
      <c r="Q2512" t="str">
        <f>IFERROR(IF(COUNTIF(個人情報!$BI$5:$BI$401,"登録番号" &amp; リスト!P2512)&gt;=1,"",IF(VLOOKUP(P2512,登録者リスト!$A$1:$D$43729,4,FALSE)=基本情報!$D$6,P2512,"")),"")</f>
        <v/>
      </c>
    </row>
    <row r="2513" spans="16:17" x14ac:dyDescent="0.15">
      <c r="P2513">
        <v>2512</v>
      </c>
      <c r="Q2513" t="str">
        <f>IFERROR(IF(COUNTIF(個人情報!$BI$5:$BI$401,"登録番号" &amp; リスト!P2513)&gt;=1,"",IF(VLOOKUP(P2513,登録者リスト!$A$1:$D$43729,4,FALSE)=基本情報!$D$6,P2513,"")),"")</f>
        <v/>
      </c>
    </row>
    <row r="2514" spans="16:17" x14ac:dyDescent="0.15">
      <c r="P2514">
        <v>2513</v>
      </c>
      <c r="Q2514" t="str">
        <f>IFERROR(IF(COUNTIF(個人情報!$BI$5:$BI$401,"登録番号" &amp; リスト!P2514)&gt;=1,"",IF(VLOOKUP(P2514,登録者リスト!$A$1:$D$43729,4,FALSE)=基本情報!$D$6,P2514,"")),"")</f>
        <v/>
      </c>
    </row>
    <row r="2515" spans="16:17" x14ac:dyDescent="0.15">
      <c r="P2515">
        <v>2514</v>
      </c>
      <c r="Q2515" t="str">
        <f>IFERROR(IF(COUNTIF(個人情報!$BI$5:$BI$401,"登録番号" &amp; リスト!P2515)&gt;=1,"",IF(VLOOKUP(P2515,登録者リスト!$A$1:$D$43729,4,FALSE)=基本情報!$D$6,P2515,"")),"")</f>
        <v/>
      </c>
    </row>
    <row r="2516" spans="16:17" x14ac:dyDescent="0.15">
      <c r="P2516">
        <v>2515</v>
      </c>
      <c r="Q2516" t="str">
        <f>IFERROR(IF(COUNTIF(個人情報!$BI$5:$BI$401,"登録番号" &amp; リスト!P2516)&gt;=1,"",IF(VLOOKUP(P2516,登録者リスト!$A$1:$D$43729,4,FALSE)=基本情報!$D$6,P2516,"")),"")</f>
        <v/>
      </c>
    </row>
    <row r="2517" spans="16:17" x14ac:dyDescent="0.15">
      <c r="P2517">
        <v>2516</v>
      </c>
      <c r="Q2517" t="str">
        <f>IFERROR(IF(COUNTIF(個人情報!$BI$5:$BI$401,"登録番号" &amp; リスト!P2517)&gt;=1,"",IF(VLOOKUP(P2517,登録者リスト!$A$1:$D$43729,4,FALSE)=基本情報!$D$6,P2517,"")),"")</f>
        <v/>
      </c>
    </row>
    <row r="2518" spans="16:17" x14ac:dyDescent="0.15">
      <c r="P2518">
        <v>2517</v>
      </c>
      <c r="Q2518" t="str">
        <f>IFERROR(IF(COUNTIF(個人情報!$BI$5:$BI$401,"登録番号" &amp; リスト!P2518)&gt;=1,"",IF(VLOOKUP(P2518,登録者リスト!$A$1:$D$43729,4,FALSE)=基本情報!$D$6,P2518,"")),"")</f>
        <v/>
      </c>
    </row>
    <row r="2519" spans="16:17" x14ac:dyDescent="0.15">
      <c r="P2519">
        <v>2518</v>
      </c>
      <c r="Q2519" t="str">
        <f>IFERROR(IF(COUNTIF(個人情報!$BI$5:$BI$401,"登録番号" &amp; リスト!P2519)&gt;=1,"",IF(VLOOKUP(P2519,登録者リスト!$A$1:$D$43729,4,FALSE)=基本情報!$D$6,P2519,"")),"")</f>
        <v/>
      </c>
    </row>
    <row r="2520" spans="16:17" x14ac:dyDescent="0.15">
      <c r="P2520">
        <v>2519</v>
      </c>
      <c r="Q2520" t="str">
        <f>IFERROR(IF(COUNTIF(個人情報!$BI$5:$BI$401,"登録番号" &amp; リスト!P2520)&gt;=1,"",IF(VLOOKUP(P2520,登録者リスト!$A$1:$D$43729,4,FALSE)=基本情報!$D$6,P2520,"")),"")</f>
        <v/>
      </c>
    </row>
    <row r="2521" spans="16:17" x14ac:dyDescent="0.15">
      <c r="P2521">
        <v>2520</v>
      </c>
      <c r="Q2521" t="str">
        <f>IFERROR(IF(COUNTIF(個人情報!$BI$5:$BI$401,"登録番号" &amp; リスト!P2521)&gt;=1,"",IF(VLOOKUP(P2521,登録者リスト!$A$1:$D$43729,4,FALSE)=基本情報!$D$6,P2521,"")),"")</f>
        <v/>
      </c>
    </row>
    <row r="2522" spans="16:17" x14ac:dyDescent="0.15">
      <c r="P2522">
        <v>2521</v>
      </c>
      <c r="Q2522" t="str">
        <f>IFERROR(IF(COUNTIF(個人情報!$BI$5:$BI$401,"登録番号" &amp; リスト!P2522)&gt;=1,"",IF(VLOOKUP(P2522,登録者リスト!$A$1:$D$43729,4,FALSE)=基本情報!$D$6,P2522,"")),"")</f>
        <v/>
      </c>
    </row>
    <row r="2523" spans="16:17" x14ac:dyDescent="0.15">
      <c r="P2523">
        <v>2522</v>
      </c>
      <c r="Q2523" t="str">
        <f>IFERROR(IF(COUNTIF(個人情報!$BI$5:$BI$401,"登録番号" &amp; リスト!P2523)&gt;=1,"",IF(VLOOKUP(P2523,登録者リスト!$A$1:$D$43729,4,FALSE)=基本情報!$D$6,P2523,"")),"")</f>
        <v/>
      </c>
    </row>
    <row r="2524" spans="16:17" x14ac:dyDescent="0.15">
      <c r="P2524">
        <v>2523</v>
      </c>
      <c r="Q2524" t="str">
        <f>IFERROR(IF(COUNTIF(個人情報!$BI$5:$BI$401,"登録番号" &amp; リスト!P2524)&gt;=1,"",IF(VLOOKUP(P2524,登録者リスト!$A$1:$D$43729,4,FALSE)=基本情報!$D$6,P2524,"")),"")</f>
        <v/>
      </c>
    </row>
    <row r="2525" spans="16:17" x14ac:dyDescent="0.15">
      <c r="P2525">
        <v>2524</v>
      </c>
      <c r="Q2525" t="str">
        <f>IFERROR(IF(COUNTIF(個人情報!$BI$5:$BI$401,"登録番号" &amp; リスト!P2525)&gt;=1,"",IF(VLOOKUP(P2525,登録者リスト!$A$1:$D$43729,4,FALSE)=基本情報!$D$6,P2525,"")),"")</f>
        <v/>
      </c>
    </row>
    <row r="2526" spans="16:17" x14ac:dyDescent="0.15">
      <c r="P2526">
        <v>2525</v>
      </c>
      <c r="Q2526" t="str">
        <f>IFERROR(IF(COUNTIF(個人情報!$BI$5:$BI$401,"登録番号" &amp; リスト!P2526)&gt;=1,"",IF(VLOOKUP(P2526,登録者リスト!$A$1:$D$43729,4,FALSE)=基本情報!$D$6,P2526,"")),"")</f>
        <v/>
      </c>
    </row>
    <row r="2527" spans="16:17" x14ac:dyDescent="0.15">
      <c r="P2527">
        <v>2526</v>
      </c>
      <c r="Q2527" t="str">
        <f>IFERROR(IF(COUNTIF(個人情報!$BI$5:$BI$401,"登録番号" &amp; リスト!P2527)&gt;=1,"",IF(VLOOKUP(P2527,登録者リスト!$A$1:$D$43729,4,FALSE)=基本情報!$D$6,P2527,"")),"")</f>
        <v/>
      </c>
    </row>
    <row r="2528" spans="16:17" x14ac:dyDescent="0.15">
      <c r="P2528">
        <v>2527</v>
      </c>
      <c r="Q2528" t="str">
        <f>IFERROR(IF(COUNTIF(個人情報!$BI$5:$BI$401,"登録番号" &amp; リスト!P2528)&gt;=1,"",IF(VLOOKUP(P2528,登録者リスト!$A$1:$D$43729,4,FALSE)=基本情報!$D$6,P2528,"")),"")</f>
        <v/>
      </c>
    </row>
    <row r="2529" spans="16:17" x14ac:dyDescent="0.15">
      <c r="P2529">
        <v>2528</v>
      </c>
      <c r="Q2529" t="str">
        <f>IFERROR(IF(COUNTIF(個人情報!$BI$5:$BI$401,"登録番号" &amp; リスト!P2529)&gt;=1,"",IF(VLOOKUP(P2529,登録者リスト!$A$1:$D$43729,4,FALSE)=基本情報!$D$6,P2529,"")),"")</f>
        <v/>
      </c>
    </row>
    <row r="2530" spans="16:17" x14ac:dyDescent="0.15">
      <c r="P2530">
        <v>2529</v>
      </c>
      <c r="Q2530" t="str">
        <f>IFERROR(IF(COUNTIF(個人情報!$BI$5:$BI$401,"登録番号" &amp; リスト!P2530)&gt;=1,"",IF(VLOOKUP(P2530,登録者リスト!$A$1:$D$43729,4,FALSE)=基本情報!$D$6,P2530,"")),"")</f>
        <v/>
      </c>
    </row>
    <row r="2531" spans="16:17" x14ac:dyDescent="0.15">
      <c r="P2531">
        <v>2530</v>
      </c>
      <c r="Q2531" t="str">
        <f>IFERROR(IF(COUNTIF(個人情報!$BI$5:$BI$401,"登録番号" &amp; リスト!P2531)&gt;=1,"",IF(VLOOKUP(P2531,登録者リスト!$A$1:$D$43729,4,FALSE)=基本情報!$D$6,P2531,"")),"")</f>
        <v/>
      </c>
    </row>
    <row r="2532" spans="16:17" x14ac:dyDescent="0.15">
      <c r="P2532">
        <v>2531</v>
      </c>
      <c r="Q2532" t="str">
        <f>IFERROR(IF(COUNTIF(個人情報!$BI$5:$BI$401,"登録番号" &amp; リスト!P2532)&gt;=1,"",IF(VLOOKUP(P2532,登録者リスト!$A$1:$D$43729,4,FALSE)=基本情報!$D$6,P2532,"")),"")</f>
        <v/>
      </c>
    </row>
    <row r="2533" spans="16:17" x14ac:dyDescent="0.15">
      <c r="P2533">
        <v>2532</v>
      </c>
      <c r="Q2533" t="str">
        <f>IFERROR(IF(COUNTIF(個人情報!$BI$5:$BI$401,"登録番号" &amp; リスト!P2533)&gt;=1,"",IF(VLOOKUP(P2533,登録者リスト!$A$1:$D$43729,4,FALSE)=基本情報!$D$6,P2533,"")),"")</f>
        <v/>
      </c>
    </row>
    <row r="2534" spans="16:17" x14ac:dyDescent="0.15">
      <c r="P2534">
        <v>2533</v>
      </c>
      <c r="Q2534" t="str">
        <f>IFERROR(IF(COUNTIF(個人情報!$BI$5:$BI$401,"登録番号" &amp; リスト!P2534)&gt;=1,"",IF(VLOOKUP(P2534,登録者リスト!$A$1:$D$43729,4,FALSE)=基本情報!$D$6,P2534,"")),"")</f>
        <v/>
      </c>
    </row>
    <row r="2535" spans="16:17" x14ac:dyDescent="0.15">
      <c r="P2535">
        <v>2534</v>
      </c>
      <c r="Q2535" t="str">
        <f>IFERROR(IF(COUNTIF(個人情報!$BI$5:$BI$401,"登録番号" &amp; リスト!P2535)&gt;=1,"",IF(VLOOKUP(P2535,登録者リスト!$A$1:$D$43729,4,FALSE)=基本情報!$D$6,P2535,"")),"")</f>
        <v/>
      </c>
    </row>
    <row r="2536" spans="16:17" x14ac:dyDescent="0.15">
      <c r="P2536">
        <v>2535</v>
      </c>
      <c r="Q2536" t="str">
        <f>IFERROR(IF(COUNTIF(個人情報!$BI$5:$BI$401,"登録番号" &amp; リスト!P2536)&gt;=1,"",IF(VLOOKUP(P2536,登録者リスト!$A$1:$D$43729,4,FALSE)=基本情報!$D$6,P2536,"")),"")</f>
        <v/>
      </c>
    </row>
    <row r="2537" spans="16:17" x14ac:dyDescent="0.15">
      <c r="P2537">
        <v>2536</v>
      </c>
      <c r="Q2537" t="str">
        <f>IFERROR(IF(COUNTIF(個人情報!$BI$5:$BI$401,"登録番号" &amp; リスト!P2537)&gt;=1,"",IF(VLOOKUP(P2537,登録者リスト!$A$1:$D$43729,4,FALSE)=基本情報!$D$6,P2537,"")),"")</f>
        <v/>
      </c>
    </row>
    <row r="2538" spans="16:17" x14ac:dyDescent="0.15">
      <c r="P2538">
        <v>2537</v>
      </c>
      <c r="Q2538" t="str">
        <f>IFERROR(IF(COUNTIF(個人情報!$BI$5:$BI$401,"登録番号" &amp; リスト!P2538)&gt;=1,"",IF(VLOOKUP(P2538,登録者リスト!$A$1:$D$43729,4,FALSE)=基本情報!$D$6,P2538,"")),"")</f>
        <v/>
      </c>
    </row>
    <row r="2539" spans="16:17" x14ac:dyDescent="0.15">
      <c r="P2539">
        <v>2538</v>
      </c>
      <c r="Q2539" t="str">
        <f>IFERROR(IF(COUNTIF(個人情報!$BI$5:$BI$401,"登録番号" &amp; リスト!P2539)&gt;=1,"",IF(VLOOKUP(P2539,登録者リスト!$A$1:$D$43729,4,FALSE)=基本情報!$D$6,P2539,"")),"")</f>
        <v/>
      </c>
    </row>
    <row r="2540" spans="16:17" x14ac:dyDescent="0.15">
      <c r="P2540">
        <v>2539</v>
      </c>
      <c r="Q2540" t="str">
        <f>IFERROR(IF(COUNTIF(個人情報!$BI$5:$BI$401,"登録番号" &amp; リスト!P2540)&gt;=1,"",IF(VLOOKUP(P2540,登録者リスト!$A$1:$D$43729,4,FALSE)=基本情報!$D$6,P2540,"")),"")</f>
        <v/>
      </c>
    </row>
    <row r="2541" spans="16:17" x14ac:dyDescent="0.15">
      <c r="P2541">
        <v>2540</v>
      </c>
      <c r="Q2541" t="str">
        <f>IFERROR(IF(COUNTIF(個人情報!$BI$5:$BI$401,"登録番号" &amp; リスト!P2541)&gt;=1,"",IF(VLOOKUP(P2541,登録者リスト!$A$1:$D$43729,4,FALSE)=基本情報!$D$6,P2541,"")),"")</f>
        <v/>
      </c>
    </row>
    <row r="2542" spans="16:17" x14ac:dyDescent="0.15">
      <c r="P2542">
        <v>2541</v>
      </c>
      <c r="Q2542" t="str">
        <f>IFERROR(IF(COUNTIF(個人情報!$BI$5:$BI$401,"登録番号" &amp; リスト!P2542)&gt;=1,"",IF(VLOOKUP(P2542,登録者リスト!$A$1:$D$43729,4,FALSE)=基本情報!$D$6,P2542,"")),"")</f>
        <v/>
      </c>
    </row>
    <row r="2543" spans="16:17" x14ac:dyDescent="0.15">
      <c r="P2543">
        <v>2542</v>
      </c>
      <c r="Q2543" t="str">
        <f>IFERROR(IF(COUNTIF(個人情報!$BI$5:$BI$401,"登録番号" &amp; リスト!P2543)&gt;=1,"",IF(VLOOKUP(P2543,登録者リスト!$A$1:$D$43729,4,FALSE)=基本情報!$D$6,P2543,"")),"")</f>
        <v/>
      </c>
    </row>
    <row r="2544" spans="16:17" x14ac:dyDescent="0.15">
      <c r="P2544">
        <v>2543</v>
      </c>
      <c r="Q2544" t="str">
        <f>IFERROR(IF(COUNTIF(個人情報!$BI$5:$BI$401,"登録番号" &amp; リスト!P2544)&gt;=1,"",IF(VLOOKUP(P2544,登録者リスト!$A$1:$D$43729,4,FALSE)=基本情報!$D$6,P2544,"")),"")</f>
        <v/>
      </c>
    </row>
    <row r="2545" spans="16:17" x14ac:dyDescent="0.15">
      <c r="P2545">
        <v>2544</v>
      </c>
      <c r="Q2545" t="str">
        <f>IFERROR(IF(COUNTIF(個人情報!$BI$5:$BI$401,"登録番号" &amp; リスト!P2545)&gt;=1,"",IF(VLOOKUP(P2545,登録者リスト!$A$1:$D$43729,4,FALSE)=基本情報!$D$6,P2545,"")),"")</f>
        <v/>
      </c>
    </row>
    <row r="2546" spans="16:17" x14ac:dyDescent="0.15">
      <c r="P2546">
        <v>2545</v>
      </c>
      <c r="Q2546" t="str">
        <f>IFERROR(IF(COUNTIF(個人情報!$BI$5:$BI$401,"登録番号" &amp; リスト!P2546)&gt;=1,"",IF(VLOOKUP(P2546,登録者リスト!$A$1:$D$43729,4,FALSE)=基本情報!$D$6,P2546,"")),"")</f>
        <v/>
      </c>
    </row>
    <row r="2547" spans="16:17" x14ac:dyDescent="0.15">
      <c r="P2547">
        <v>2546</v>
      </c>
      <c r="Q2547" t="str">
        <f>IFERROR(IF(COUNTIF(個人情報!$BI$5:$BI$401,"登録番号" &amp; リスト!P2547)&gt;=1,"",IF(VLOOKUP(P2547,登録者リスト!$A$1:$D$43729,4,FALSE)=基本情報!$D$6,P2547,"")),"")</f>
        <v/>
      </c>
    </row>
    <row r="2548" spans="16:17" x14ac:dyDescent="0.15">
      <c r="P2548">
        <v>2547</v>
      </c>
      <c r="Q2548" t="str">
        <f>IFERROR(IF(COUNTIF(個人情報!$BI$5:$BI$401,"登録番号" &amp; リスト!P2548)&gt;=1,"",IF(VLOOKUP(P2548,登録者リスト!$A$1:$D$43729,4,FALSE)=基本情報!$D$6,P2548,"")),"")</f>
        <v/>
      </c>
    </row>
    <row r="2549" spans="16:17" x14ac:dyDescent="0.15">
      <c r="P2549">
        <v>2548</v>
      </c>
      <c r="Q2549" t="str">
        <f>IFERROR(IF(COUNTIF(個人情報!$BI$5:$BI$401,"登録番号" &amp; リスト!P2549)&gt;=1,"",IF(VLOOKUP(P2549,登録者リスト!$A$1:$D$43729,4,FALSE)=基本情報!$D$6,P2549,"")),"")</f>
        <v/>
      </c>
    </row>
    <row r="2550" spans="16:17" x14ac:dyDescent="0.15">
      <c r="P2550">
        <v>2549</v>
      </c>
      <c r="Q2550" t="str">
        <f>IFERROR(IF(COUNTIF(個人情報!$BI$5:$BI$401,"登録番号" &amp; リスト!P2550)&gt;=1,"",IF(VLOOKUP(P2550,登録者リスト!$A$1:$D$43729,4,FALSE)=基本情報!$D$6,P2550,"")),"")</f>
        <v/>
      </c>
    </row>
    <row r="2551" spans="16:17" x14ac:dyDescent="0.15">
      <c r="P2551">
        <v>2550</v>
      </c>
      <c r="Q2551" t="str">
        <f>IFERROR(IF(COUNTIF(個人情報!$BI$5:$BI$401,"登録番号" &amp; リスト!P2551)&gt;=1,"",IF(VLOOKUP(P2551,登録者リスト!$A$1:$D$43729,4,FALSE)=基本情報!$D$6,P2551,"")),"")</f>
        <v/>
      </c>
    </row>
    <row r="2552" spans="16:17" x14ac:dyDescent="0.15">
      <c r="P2552">
        <v>2551</v>
      </c>
      <c r="Q2552" t="str">
        <f>IFERROR(IF(COUNTIF(個人情報!$BI$5:$BI$401,"登録番号" &amp; リスト!P2552)&gt;=1,"",IF(VLOOKUP(P2552,登録者リスト!$A$1:$D$43729,4,FALSE)=基本情報!$D$6,P2552,"")),"")</f>
        <v/>
      </c>
    </row>
    <row r="2553" spans="16:17" x14ac:dyDescent="0.15">
      <c r="P2553">
        <v>2552</v>
      </c>
      <c r="Q2553" t="str">
        <f>IFERROR(IF(COUNTIF(個人情報!$BI$5:$BI$401,"登録番号" &amp; リスト!P2553)&gt;=1,"",IF(VLOOKUP(P2553,登録者リスト!$A$1:$D$43729,4,FALSE)=基本情報!$D$6,P2553,"")),"")</f>
        <v/>
      </c>
    </row>
    <row r="2554" spans="16:17" x14ac:dyDescent="0.15">
      <c r="P2554">
        <v>2553</v>
      </c>
      <c r="Q2554" t="str">
        <f>IFERROR(IF(COUNTIF(個人情報!$BI$5:$BI$401,"登録番号" &amp; リスト!P2554)&gt;=1,"",IF(VLOOKUP(P2554,登録者リスト!$A$1:$D$43729,4,FALSE)=基本情報!$D$6,P2554,"")),"")</f>
        <v/>
      </c>
    </row>
    <row r="2555" spans="16:17" x14ac:dyDescent="0.15">
      <c r="P2555">
        <v>2554</v>
      </c>
      <c r="Q2555" t="str">
        <f>IFERROR(IF(COUNTIF(個人情報!$BI$5:$BI$401,"登録番号" &amp; リスト!P2555)&gt;=1,"",IF(VLOOKUP(P2555,登録者リスト!$A$1:$D$43729,4,FALSE)=基本情報!$D$6,P2555,"")),"")</f>
        <v/>
      </c>
    </row>
    <row r="2556" spans="16:17" x14ac:dyDescent="0.15">
      <c r="P2556">
        <v>2555</v>
      </c>
      <c r="Q2556" t="str">
        <f>IFERROR(IF(COUNTIF(個人情報!$BI$5:$BI$401,"登録番号" &amp; リスト!P2556)&gt;=1,"",IF(VLOOKUP(P2556,登録者リスト!$A$1:$D$43729,4,FALSE)=基本情報!$D$6,P2556,"")),"")</f>
        <v/>
      </c>
    </row>
    <row r="2557" spans="16:17" x14ac:dyDescent="0.15">
      <c r="P2557">
        <v>2556</v>
      </c>
      <c r="Q2557" t="str">
        <f>IFERROR(IF(COUNTIF(個人情報!$BI$5:$BI$401,"登録番号" &amp; リスト!P2557)&gt;=1,"",IF(VLOOKUP(P2557,登録者リスト!$A$1:$D$43729,4,FALSE)=基本情報!$D$6,P2557,"")),"")</f>
        <v/>
      </c>
    </row>
    <row r="2558" spans="16:17" x14ac:dyDescent="0.15">
      <c r="P2558">
        <v>2557</v>
      </c>
      <c r="Q2558" t="str">
        <f>IFERROR(IF(COUNTIF(個人情報!$BI$5:$BI$401,"登録番号" &amp; リスト!P2558)&gt;=1,"",IF(VLOOKUP(P2558,登録者リスト!$A$1:$D$43729,4,FALSE)=基本情報!$D$6,P2558,"")),"")</f>
        <v/>
      </c>
    </row>
    <row r="2559" spans="16:17" x14ac:dyDescent="0.15">
      <c r="P2559">
        <v>2558</v>
      </c>
      <c r="Q2559" t="str">
        <f>IFERROR(IF(COUNTIF(個人情報!$BI$5:$BI$401,"登録番号" &amp; リスト!P2559)&gt;=1,"",IF(VLOOKUP(P2559,登録者リスト!$A$1:$D$43729,4,FALSE)=基本情報!$D$6,P2559,"")),"")</f>
        <v/>
      </c>
    </row>
    <row r="2560" spans="16:17" x14ac:dyDescent="0.15">
      <c r="P2560">
        <v>2559</v>
      </c>
      <c r="Q2560" t="str">
        <f>IFERROR(IF(COUNTIF(個人情報!$BI$5:$BI$401,"登録番号" &amp; リスト!P2560)&gt;=1,"",IF(VLOOKUP(P2560,登録者リスト!$A$1:$D$43729,4,FALSE)=基本情報!$D$6,P2560,"")),"")</f>
        <v/>
      </c>
    </row>
    <row r="2561" spans="16:17" x14ac:dyDescent="0.15">
      <c r="P2561">
        <v>2560</v>
      </c>
      <c r="Q2561" t="str">
        <f>IFERROR(IF(COUNTIF(個人情報!$BI$5:$BI$401,"登録番号" &amp; リスト!P2561)&gt;=1,"",IF(VLOOKUP(P2561,登録者リスト!$A$1:$D$43729,4,FALSE)=基本情報!$D$6,P2561,"")),"")</f>
        <v/>
      </c>
    </row>
    <row r="2562" spans="16:17" x14ac:dyDescent="0.15">
      <c r="P2562">
        <v>2561</v>
      </c>
      <c r="Q2562" t="str">
        <f>IFERROR(IF(COUNTIF(個人情報!$BI$5:$BI$401,"登録番号" &amp; リスト!P2562)&gt;=1,"",IF(VLOOKUP(P2562,登録者リスト!$A$1:$D$43729,4,FALSE)=基本情報!$D$6,P2562,"")),"")</f>
        <v/>
      </c>
    </row>
    <row r="2563" spans="16:17" x14ac:dyDescent="0.15">
      <c r="P2563">
        <v>2562</v>
      </c>
      <c r="Q2563" t="str">
        <f>IFERROR(IF(COUNTIF(個人情報!$BI$5:$BI$401,"登録番号" &amp; リスト!P2563)&gt;=1,"",IF(VLOOKUP(P2563,登録者リスト!$A$1:$D$43729,4,FALSE)=基本情報!$D$6,P2563,"")),"")</f>
        <v/>
      </c>
    </row>
    <row r="2564" spans="16:17" x14ac:dyDescent="0.15">
      <c r="P2564">
        <v>2563</v>
      </c>
      <c r="Q2564" t="str">
        <f>IFERROR(IF(COUNTIF(個人情報!$BI$5:$BI$401,"登録番号" &amp; リスト!P2564)&gt;=1,"",IF(VLOOKUP(P2564,登録者リスト!$A$1:$D$43729,4,FALSE)=基本情報!$D$6,P2564,"")),"")</f>
        <v/>
      </c>
    </row>
    <row r="2565" spans="16:17" x14ac:dyDescent="0.15">
      <c r="P2565">
        <v>2564</v>
      </c>
      <c r="Q2565" t="str">
        <f>IFERROR(IF(COUNTIF(個人情報!$BI$5:$BI$401,"登録番号" &amp; リスト!P2565)&gt;=1,"",IF(VLOOKUP(P2565,登録者リスト!$A$1:$D$43729,4,FALSE)=基本情報!$D$6,P2565,"")),"")</f>
        <v/>
      </c>
    </row>
    <row r="2566" spans="16:17" x14ac:dyDescent="0.15">
      <c r="P2566">
        <v>2565</v>
      </c>
      <c r="Q2566" t="str">
        <f>IFERROR(IF(COUNTIF(個人情報!$BI$5:$BI$401,"登録番号" &amp; リスト!P2566)&gt;=1,"",IF(VLOOKUP(P2566,登録者リスト!$A$1:$D$43729,4,FALSE)=基本情報!$D$6,P2566,"")),"")</f>
        <v/>
      </c>
    </row>
    <row r="2567" spans="16:17" x14ac:dyDescent="0.15">
      <c r="P2567">
        <v>2566</v>
      </c>
      <c r="Q2567" t="str">
        <f>IFERROR(IF(COUNTIF(個人情報!$BI$5:$BI$401,"登録番号" &amp; リスト!P2567)&gt;=1,"",IF(VLOOKUP(P2567,登録者リスト!$A$1:$D$43729,4,FALSE)=基本情報!$D$6,P2567,"")),"")</f>
        <v/>
      </c>
    </row>
    <row r="2568" spans="16:17" x14ac:dyDescent="0.15">
      <c r="P2568">
        <v>2567</v>
      </c>
      <c r="Q2568" t="str">
        <f>IFERROR(IF(COUNTIF(個人情報!$BI$5:$BI$401,"登録番号" &amp; リスト!P2568)&gt;=1,"",IF(VLOOKUP(P2568,登録者リスト!$A$1:$D$43729,4,FALSE)=基本情報!$D$6,P2568,"")),"")</f>
        <v/>
      </c>
    </row>
    <row r="2569" spans="16:17" x14ac:dyDescent="0.15">
      <c r="P2569">
        <v>2568</v>
      </c>
      <c r="Q2569" t="str">
        <f>IFERROR(IF(COUNTIF(個人情報!$BI$5:$BI$401,"登録番号" &amp; リスト!P2569)&gt;=1,"",IF(VLOOKUP(P2569,登録者リスト!$A$1:$D$43729,4,FALSE)=基本情報!$D$6,P2569,"")),"")</f>
        <v/>
      </c>
    </row>
    <row r="2570" spans="16:17" x14ac:dyDescent="0.15">
      <c r="P2570">
        <v>2569</v>
      </c>
      <c r="Q2570" t="str">
        <f>IFERROR(IF(COUNTIF(個人情報!$BI$5:$BI$401,"登録番号" &amp; リスト!P2570)&gt;=1,"",IF(VLOOKUP(P2570,登録者リスト!$A$1:$D$43729,4,FALSE)=基本情報!$D$6,P2570,"")),"")</f>
        <v/>
      </c>
    </row>
    <row r="2571" spans="16:17" x14ac:dyDescent="0.15">
      <c r="P2571">
        <v>2570</v>
      </c>
      <c r="Q2571" t="str">
        <f>IFERROR(IF(COUNTIF(個人情報!$BI$5:$BI$401,"登録番号" &amp; リスト!P2571)&gt;=1,"",IF(VLOOKUP(P2571,登録者リスト!$A$1:$D$43729,4,FALSE)=基本情報!$D$6,P2571,"")),"")</f>
        <v/>
      </c>
    </row>
    <row r="2572" spans="16:17" x14ac:dyDescent="0.15">
      <c r="P2572">
        <v>2571</v>
      </c>
      <c r="Q2572" t="str">
        <f>IFERROR(IF(COUNTIF(個人情報!$BI$5:$BI$401,"登録番号" &amp; リスト!P2572)&gt;=1,"",IF(VLOOKUP(P2572,登録者リスト!$A$1:$D$43729,4,FALSE)=基本情報!$D$6,P2572,"")),"")</f>
        <v/>
      </c>
    </row>
    <row r="2573" spans="16:17" x14ac:dyDescent="0.15">
      <c r="P2573">
        <v>2572</v>
      </c>
      <c r="Q2573" t="str">
        <f>IFERROR(IF(COUNTIF(個人情報!$BI$5:$BI$401,"登録番号" &amp; リスト!P2573)&gt;=1,"",IF(VLOOKUP(P2573,登録者リスト!$A$1:$D$43729,4,FALSE)=基本情報!$D$6,P2573,"")),"")</f>
        <v/>
      </c>
    </row>
    <row r="2574" spans="16:17" x14ac:dyDescent="0.15">
      <c r="P2574">
        <v>2573</v>
      </c>
      <c r="Q2574" t="str">
        <f>IFERROR(IF(COUNTIF(個人情報!$BI$5:$BI$401,"登録番号" &amp; リスト!P2574)&gt;=1,"",IF(VLOOKUP(P2574,登録者リスト!$A$1:$D$43729,4,FALSE)=基本情報!$D$6,P2574,"")),"")</f>
        <v/>
      </c>
    </row>
    <row r="2575" spans="16:17" x14ac:dyDescent="0.15">
      <c r="P2575">
        <v>2574</v>
      </c>
      <c r="Q2575" t="str">
        <f>IFERROR(IF(COUNTIF(個人情報!$BI$5:$BI$401,"登録番号" &amp; リスト!P2575)&gt;=1,"",IF(VLOOKUP(P2575,登録者リスト!$A$1:$D$43729,4,FALSE)=基本情報!$D$6,P2575,"")),"")</f>
        <v/>
      </c>
    </row>
    <row r="2576" spans="16:17" x14ac:dyDescent="0.15">
      <c r="P2576">
        <v>2575</v>
      </c>
      <c r="Q2576" t="str">
        <f>IFERROR(IF(COUNTIF(個人情報!$BI$5:$BI$401,"登録番号" &amp; リスト!P2576)&gt;=1,"",IF(VLOOKUP(P2576,登録者リスト!$A$1:$D$43729,4,FALSE)=基本情報!$D$6,P2576,"")),"")</f>
        <v/>
      </c>
    </row>
    <row r="2577" spans="16:17" x14ac:dyDescent="0.15">
      <c r="P2577">
        <v>2576</v>
      </c>
      <c r="Q2577" t="str">
        <f>IFERROR(IF(COUNTIF(個人情報!$BI$5:$BI$401,"登録番号" &amp; リスト!P2577)&gt;=1,"",IF(VLOOKUP(P2577,登録者リスト!$A$1:$D$43729,4,FALSE)=基本情報!$D$6,P2577,"")),"")</f>
        <v/>
      </c>
    </row>
    <row r="2578" spans="16:17" x14ac:dyDescent="0.15">
      <c r="P2578">
        <v>2577</v>
      </c>
      <c r="Q2578" t="str">
        <f>IFERROR(IF(COUNTIF(個人情報!$BI$5:$BI$401,"登録番号" &amp; リスト!P2578)&gt;=1,"",IF(VLOOKUP(P2578,登録者リスト!$A$1:$D$43729,4,FALSE)=基本情報!$D$6,P2578,"")),"")</f>
        <v/>
      </c>
    </row>
    <row r="2579" spans="16:17" x14ac:dyDescent="0.15">
      <c r="P2579">
        <v>2578</v>
      </c>
      <c r="Q2579" t="str">
        <f>IFERROR(IF(COUNTIF(個人情報!$BI$5:$BI$401,"登録番号" &amp; リスト!P2579)&gt;=1,"",IF(VLOOKUP(P2579,登録者リスト!$A$1:$D$43729,4,FALSE)=基本情報!$D$6,P2579,"")),"")</f>
        <v/>
      </c>
    </row>
    <row r="2580" spans="16:17" x14ac:dyDescent="0.15">
      <c r="P2580">
        <v>2579</v>
      </c>
      <c r="Q2580" t="str">
        <f>IFERROR(IF(COUNTIF(個人情報!$BI$5:$BI$401,"登録番号" &amp; リスト!P2580)&gt;=1,"",IF(VLOOKUP(P2580,登録者リスト!$A$1:$D$43729,4,FALSE)=基本情報!$D$6,P2580,"")),"")</f>
        <v/>
      </c>
    </row>
    <row r="2581" spans="16:17" x14ac:dyDescent="0.15">
      <c r="P2581">
        <v>2580</v>
      </c>
      <c r="Q2581" t="str">
        <f>IFERROR(IF(COUNTIF(個人情報!$BI$5:$BI$401,"登録番号" &amp; リスト!P2581)&gt;=1,"",IF(VLOOKUP(P2581,登録者リスト!$A$1:$D$43729,4,FALSE)=基本情報!$D$6,P2581,"")),"")</f>
        <v/>
      </c>
    </row>
    <row r="2582" spans="16:17" x14ac:dyDescent="0.15">
      <c r="P2582">
        <v>2581</v>
      </c>
      <c r="Q2582" t="str">
        <f>IFERROR(IF(COUNTIF(個人情報!$BI$5:$BI$401,"登録番号" &amp; リスト!P2582)&gt;=1,"",IF(VLOOKUP(P2582,登録者リスト!$A$1:$D$43729,4,FALSE)=基本情報!$D$6,P2582,"")),"")</f>
        <v/>
      </c>
    </row>
    <row r="2583" spans="16:17" x14ac:dyDescent="0.15">
      <c r="P2583">
        <v>2582</v>
      </c>
      <c r="Q2583" t="str">
        <f>IFERROR(IF(COUNTIF(個人情報!$BI$5:$BI$401,"登録番号" &amp; リスト!P2583)&gt;=1,"",IF(VLOOKUP(P2583,登録者リスト!$A$1:$D$43729,4,FALSE)=基本情報!$D$6,P2583,"")),"")</f>
        <v/>
      </c>
    </row>
    <row r="2584" spans="16:17" x14ac:dyDescent="0.15">
      <c r="P2584">
        <v>2583</v>
      </c>
      <c r="Q2584" t="str">
        <f>IFERROR(IF(COUNTIF(個人情報!$BI$5:$BI$401,"登録番号" &amp; リスト!P2584)&gt;=1,"",IF(VLOOKUP(P2584,登録者リスト!$A$1:$D$43729,4,FALSE)=基本情報!$D$6,P2584,"")),"")</f>
        <v/>
      </c>
    </row>
    <row r="2585" spans="16:17" x14ac:dyDescent="0.15">
      <c r="P2585">
        <v>2584</v>
      </c>
      <c r="Q2585" t="str">
        <f>IFERROR(IF(COUNTIF(個人情報!$BI$5:$BI$401,"登録番号" &amp; リスト!P2585)&gt;=1,"",IF(VLOOKUP(P2585,登録者リスト!$A$1:$D$43729,4,FALSE)=基本情報!$D$6,P2585,"")),"")</f>
        <v/>
      </c>
    </row>
    <row r="2586" spans="16:17" x14ac:dyDescent="0.15">
      <c r="P2586">
        <v>2585</v>
      </c>
      <c r="Q2586" t="str">
        <f>IFERROR(IF(COUNTIF(個人情報!$BI$5:$BI$401,"登録番号" &amp; リスト!P2586)&gt;=1,"",IF(VLOOKUP(P2586,登録者リスト!$A$1:$D$43729,4,FALSE)=基本情報!$D$6,P2586,"")),"")</f>
        <v/>
      </c>
    </row>
    <row r="2587" spans="16:17" x14ac:dyDescent="0.15">
      <c r="P2587">
        <v>2586</v>
      </c>
      <c r="Q2587" t="str">
        <f>IFERROR(IF(COUNTIF(個人情報!$BI$5:$BI$401,"登録番号" &amp; リスト!P2587)&gt;=1,"",IF(VLOOKUP(P2587,登録者リスト!$A$1:$D$43729,4,FALSE)=基本情報!$D$6,P2587,"")),"")</f>
        <v/>
      </c>
    </row>
    <row r="2588" spans="16:17" x14ac:dyDescent="0.15">
      <c r="P2588">
        <v>2587</v>
      </c>
      <c r="Q2588" t="str">
        <f>IFERROR(IF(COUNTIF(個人情報!$BI$5:$BI$401,"登録番号" &amp; リスト!P2588)&gt;=1,"",IF(VLOOKUP(P2588,登録者リスト!$A$1:$D$43729,4,FALSE)=基本情報!$D$6,P2588,"")),"")</f>
        <v/>
      </c>
    </row>
    <row r="2589" spans="16:17" x14ac:dyDescent="0.15">
      <c r="P2589">
        <v>2588</v>
      </c>
      <c r="Q2589" t="str">
        <f>IFERROR(IF(COUNTIF(個人情報!$BI$5:$BI$401,"登録番号" &amp; リスト!P2589)&gt;=1,"",IF(VLOOKUP(P2589,登録者リスト!$A$1:$D$43729,4,FALSE)=基本情報!$D$6,P2589,"")),"")</f>
        <v/>
      </c>
    </row>
    <row r="2590" spans="16:17" x14ac:dyDescent="0.15">
      <c r="P2590">
        <v>2589</v>
      </c>
      <c r="Q2590" t="str">
        <f>IFERROR(IF(COUNTIF(個人情報!$BI$5:$BI$401,"登録番号" &amp; リスト!P2590)&gt;=1,"",IF(VLOOKUP(P2590,登録者リスト!$A$1:$D$43729,4,FALSE)=基本情報!$D$6,P2590,"")),"")</f>
        <v/>
      </c>
    </row>
    <row r="2591" spans="16:17" x14ac:dyDescent="0.15">
      <c r="P2591">
        <v>2590</v>
      </c>
      <c r="Q2591" t="str">
        <f>IFERROR(IF(COUNTIF(個人情報!$BI$5:$BI$401,"登録番号" &amp; リスト!P2591)&gt;=1,"",IF(VLOOKUP(P2591,登録者リスト!$A$1:$D$43729,4,FALSE)=基本情報!$D$6,P2591,"")),"")</f>
        <v/>
      </c>
    </row>
    <row r="2592" spans="16:17" x14ac:dyDescent="0.15">
      <c r="P2592">
        <v>2591</v>
      </c>
      <c r="Q2592" t="str">
        <f>IFERROR(IF(COUNTIF(個人情報!$BI$5:$BI$401,"登録番号" &amp; リスト!P2592)&gt;=1,"",IF(VLOOKUP(P2592,登録者リスト!$A$1:$D$43729,4,FALSE)=基本情報!$D$6,P2592,"")),"")</f>
        <v/>
      </c>
    </row>
    <row r="2593" spans="16:17" x14ac:dyDescent="0.15">
      <c r="P2593">
        <v>2592</v>
      </c>
      <c r="Q2593" t="str">
        <f>IFERROR(IF(COUNTIF(個人情報!$BI$5:$BI$401,"登録番号" &amp; リスト!P2593)&gt;=1,"",IF(VLOOKUP(P2593,登録者リスト!$A$1:$D$43729,4,FALSE)=基本情報!$D$6,P2593,"")),"")</f>
        <v/>
      </c>
    </row>
    <row r="2594" spans="16:17" x14ac:dyDescent="0.15">
      <c r="P2594">
        <v>2593</v>
      </c>
      <c r="Q2594" t="str">
        <f>IFERROR(IF(COUNTIF(個人情報!$BI$5:$BI$401,"登録番号" &amp; リスト!P2594)&gt;=1,"",IF(VLOOKUP(P2594,登録者リスト!$A$1:$D$43729,4,FALSE)=基本情報!$D$6,P2594,"")),"")</f>
        <v/>
      </c>
    </row>
    <row r="2595" spans="16:17" x14ac:dyDescent="0.15">
      <c r="P2595">
        <v>2594</v>
      </c>
      <c r="Q2595" t="str">
        <f>IFERROR(IF(COUNTIF(個人情報!$BI$5:$BI$401,"登録番号" &amp; リスト!P2595)&gt;=1,"",IF(VLOOKUP(P2595,登録者リスト!$A$1:$D$43729,4,FALSE)=基本情報!$D$6,P2595,"")),"")</f>
        <v/>
      </c>
    </row>
    <row r="2596" spans="16:17" x14ac:dyDescent="0.15">
      <c r="P2596">
        <v>2595</v>
      </c>
      <c r="Q2596" t="str">
        <f>IFERROR(IF(COUNTIF(個人情報!$BI$5:$BI$401,"登録番号" &amp; リスト!P2596)&gt;=1,"",IF(VLOOKUP(P2596,登録者リスト!$A$1:$D$43729,4,FALSE)=基本情報!$D$6,P2596,"")),"")</f>
        <v/>
      </c>
    </row>
    <row r="2597" spans="16:17" x14ac:dyDescent="0.15">
      <c r="P2597">
        <v>2596</v>
      </c>
      <c r="Q2597" t="str">
        <f>IFERROR(IF(COUNTIF(個人情報!$BI$5:$BI$401,"登録番号" &amp; リスト!P2597)&gt;=1,"",IF(VLOOKUP(P2597,登録者リスト!$A$1:$D$43729,4,FALSE)=基本情報!$D$6,P2597,"")),"")</f>
        <v/>
      </c>
    </row>
    <row r="2598" spans="16:17" x14ac:dyDescent="0.15">
      <c r="P2598">
        <v>2597</v>
      </c>
      <c r="Q2598" t="str">
        <f>IFERROR(IF(COUNTIF(個人情報!$BI$5:$BI$401,"登録番号" &amp; リスト!P2598)&gt;=1,"",IF(VLOOKUP(P2598,登録者リスト!$A$1:$D$43729,4,FALSE)=基本情報!$D$6,P2598,"")),"")</f>
        <v/>
      </c>
    </row>
    <row r="2599" spans="16:17" x14ac:dyDescent="0.15">
      <c r="P2599">
        <v>2598</v>
      </c>
      <c r="Q2599" t="str">
        <f>IFERROR(IF(COUNTIF(個人情報!$BI$5:$BI$401,"登録番号" &amp; リスト!P2599)&gt;=1,"",IF(VLOOKUP(P2599,登録者リスト!$A$1:$D$43729,4,FALSE)=基本情報!$D$6,P2599,"")),"")</f>
        <v/>
      </c>
    </row>
    <row r="2600" spans="16:17" x14ac:dyDescent="0.15">
      <c r="P2600">
        <v>2599</v>
      </c>
      <c r="Q2600" t="str">
        <f>IFERROR(IF(COUNTIF(個人情報!$BI$5:$BI$401,"登録番号" &amp; リスト!P2600)&gt;=1,"",IF(VLOOKUP(P2600,登録者リスト!$A$1:$D$43729,4,FALSE)=基本情報!$D$6,P2600,"")),"")</f>
        <v/>
      </c>
    </row>
    <row r="2601" spans="16:17" x14ac:dyDescent="0.15">
      <c r="P2601">
        <v>2600</v>
      </c>
      <c r="Q2601" t="str">
        <f>IFERROR(IF(COUNTIF(個人情報!$BI$5:$BI$401,"登録番号" &amp; リスト!P2601)&gt;=1,"",IF(VLOOKUP(P2601,登録者リスト!$A$1:$D$43729,4,FALSE)=基本情報!$D$6,P2601,"")),"")</f>
        <v/>
      </c>
    </row>
    <row r="2602" spans="16:17" x14ac:dyDescent="0.15">
      <c r="P2602">
        <v>2601</v>
      </c>
      <c r="Q2602" t="str">
        <f>IFERROR(IF(COUNTIF(個人情報!$BI$5:$BI$401,"登録番号" &amp; リスト!P2602)&gt;=1,"",IF(VLOOKUP(P2602,登録者リスト!$A$1:$D$43729,4,FALSE)=基本情報!$D$6,P2602,"")),"")</f>
        <v/>
      </c>
    </row>
    <row r="2603" spans="16:17" x14ac:dyDescent="0.15">
      <c r="P2603">
        <v>2602</v>
      </c>
      <c r="Q2603" t="str">
        <f>IFERROR(IF(COUNTIF(個人情報!$BI$5:$BI$401,"登録番号" &amp; リスト!P2603)&gt;=1,"",IF(VLOOKUP(P2603,登録者リスト!$A$1:$D$43729,4,FALSE)=基本情報!$D$6,P2603,"")),"")</f>
        <v/>
      </c>
    </row>
    <row r="2604" spans="16:17" x14ac:dyDescent="0.15">
      <c r="P2604">
        <v>2603</v>
      </c>
      <c r="Q2604" t="str">
        <f>IFERROR(IF(COUNTIF(個人情報!$BI$5:$BI$401,"登録番号" &amp; リスト!P2604)&gt;=1,"",IF(VLOOKUP(P2604,登録者リスト!$A$1:$D$43729,4,FALSE)=基本情報!$D$6,P2604,"")),"")</f>
        <v/>
      </c>
    </row>
    <row r="2605" spans="16:17" x14ac:dyDescent="0.15">
      <c r="P2605">
        <v>2604</v>
      </c>
      <c r="Q2605" t="str">
        <f>IFERROR(IF(COUNTIF(個人情報!$BI$5:$BI$401,"登録番号" &amp; リスト!P2605)&gt;=1,"",IF(VLOOKUP(P2605,登録者リスト!$A$1:$D$43729,4,FALSE)=基本情報!$D$6,P2605,"")),"")</f>
        <v/>
      </c>
    </row>
    <row r="2606" spans="16:17" x14ac:dyDescent="0.15">
      <c r="P2606">
        <v>2605</v>
      </c>
      <c r="Q2606" t="str">
        <f>IFERROR(IF(COUNTIF(個人情報!$BI$5:$BI$401,"登録番号" &amp; リスト!P2606)&gt;=1,"",IF(VLOOKUP(P2606,登録者リスト!$A$1:$D$43729,4,FALSE)=基本情報!$D$6,P2606,"")),"")</f>
        <v/>
      </c>
    </row>
    <row r="2607" spans="16:17" x14ac:dyDescent="0.15">
      <c r="P2607">
        <v>2606</v>
      </c>
      <c r="Q2607" t="str">
        <f>IFERROR(IF(COUNTIF(個人情報!$BI$5:$BI$401,"登録番号" &amp; リスト!P2607)&gt;=1,"",IF(VLOOKUP(P2607,登録者リスト!$A$1:$D$43729,4,FALSE)=基本情報!$D$6,P2607,"")),"")</f>
        <v/>
      </c>
    </row>
    <row r="2608" spans="16:17" x14ac:dyDescent="0.15">
      <c r="P2608">
        <v>2607</v>
      </c>
      <c r="Q2608" t="str">
        <f>IFERROR(IF(COUNTIF(個人情報!$BI$5:$BI$401,"登録番号" &amp; リスト!P2608)&gt;=1,"",IF(VLOOKUP(P2608,登録者リスト!$A$1:$D$43729,4,FALSE)=基本情報!$D$6,P2608,"")),"")</f>
        <v/>
      </c>
    </row>
    <row r="2609" spans="16:17" x14ac:dyDescent="0.15">
      <c r="P2609">
        <v>2608</v>
      </c>
      <c r="Q2609" t="str">
        <f>IFERROR(IF(COUNTIF(個人情報!$BI$5:$BI$401,"登録番号" &amp; リスト!P2609)&gt;=1,"",IF(VLOOKUP(P2609,登録者リスト!$A$1:$D$43729,4,FALSE)=基本情報!$D$6,P2609,"")),"")</f>
        <v/>
      </c>
    </row>
    <row r="2610" spans="16:17" x14ac:dyDescent="0.15">
      <c r="P2610">
        <v>2609</v>
      </c>
      <c r="Q2610" t="str">
        <f>IFERROR(IF(COUNTIF(個人情報!$BI$5:$BI$401,"登録番号" &amp; リスト!P2610)&gt;=1,"",IF(VLOOKUP(P2610,登録者リスト!$A$1:$D$43729,4,FALSE)=基本情報!$D$6,P2610,"")),"")</f>
        <v/>
      </c>
    </row>
    <row r="2611" spans="16:17" x14ac:dyDescent="0.15">
      <c r="P2611">
        <v>2610</v>
      </c>
      <c r="Q2611" t="str">
        <f>IFERROR(IF(COUNTIF(個人情報!$BI$5:$BI$401,"登録番号" &amp; リスト!P2611)&gt;=1,"",IF(VLOOKUP(P2611,登録者リスト!$A$1:$D$43729,4,FALSE)=基本情報!$D$6,P2611,"")),"")</f>
        <v/>
      </c>
    </row>
    <row r="2612" spans="16:17" x14ac:dyDescent="0.15">
      <c r="P2612">
        <v>2611</v>
      </c>
      <c r="Q2612" t="str">
        <f>IFERROR(IF(COUNTIF(個人情報!$BI$5:$BI$401,"登録番号" &amp; リスト!P2612)&gt;=1,"",IF(VLOOKUP(P2612,登録者リスト!$A$1:$D$43729,4,FALSE)=基本情報!$D$6,P2612,"")),"")</f>
        <v/>
      </c>
    </row>
    <row r="2613" spans="16:17" x14ac:dyDescent="0.15">
      <c r="P2613">
        <v>2612</v>
      </c>
      <c r="Q2613" t="str">
        <f>IFERROR(IF(COUNTIF(個人情報!$BI$5:$BI$401,"登録番号" &amp; リスト!P2613)&gt;=1,"",IF(VLOOKUP(P2613,登録者リスト!$A$1:$D$43729,4,FALSE)=基本情報!$D$6,P2613,"")),"")</f>
        <v/>
      </c>
    </row>
    <row r="2614" spans="16:17" x14ac:dyDescent="0.15">
      <c r="P2614">
        <v>2613</v>
      </c>
      <c r="Q2614" t="str">
        <f>IFERROR(IF(COUNTIF(個人情報!$BI$5:$BI$401,"登録番号" &amp; リスト!P2614)&gt;=1,"",IF(VLOOKUP(P2614,登録者リスト!$A$1:$D$43729,4,FALSE)=基本情報!$D$6,P2614,"")),"")</f>
        <v/>
      </c>
    </row>
    <row r="2615" spans="16:17" x14ac:dyDescent="0.15">
      <c r="P2615">
        <v>2614</v>
      </c>
      <c r="Q2615" t="str">
        <f>IFERROR(IF(COUNTIF(個人情報!$BI$5:$BI$401,"登録番号" &amp; リスト!P2615)&gt;=1,"",IF(VLOOKUP(P2615,登録者リスト!$A$1:$D$43729,4,FALSE)=基本情報!$D$6,P2615,"")),"")</f>
        <v/>
      </c>
    </row>
    <row r="2616" spans="16:17" x14ac:dyDescent="0.15">
      <c r="P2616">
        <v>2615</v>
      </c>
      <c r="Q2616" t="str">
        <f>IFERROR(IF(COUNTIF(個人情報!$BI$5:$BI$401,"登録番号" &amp; リスト!P2616)&gt;=1,"",IF(VLOOKUP(P2616,登録者リスト!$A$1:$D$43729,4,FALSE)=基本情報!$D$6,P2616,"")),"")</f>
        <v/>
      </c>
    </row>
    <row r="2617" spans="16:17" x14ac:dyDescent="0.15">
      <c r="P2617">
        <v>2616</v>
      </c>
      <c r="Q2617" t="str">
        <f>IFERROR(IF(COUNTIF(個人情報!$BI$5:$BI$401,"登録番号" &amp; リスト!P2617)&gt;=1,"",IF(VLOOKUP(P2617,登録者リスト!$A$1:$D$43729,4,FALSE)=基本情報!$D$6,P2617,"")),"")</f>
        <v/>
      </c>
    </row>
    <row r="2618" spans="16:17" x14ac:dyDescent="0.15">
      <c r="P2618">
        <v>2617</v>
      </c>
      <c r="Q2618" t="str">
        <f>IFERROR(IF(COUNTIF(個人情報!$BI$5:$BI$401,"登録番号" &amp; リスト!P2618)&gt;=1,"",IF(VLOOKUP(P2618,登録者リスト!$A$1:$D$43729,4,FALSE)=基本情報!$D$6,P2618,"")),"")</f>
        <v/>
      </c>
    </row>
    <row r="2619" spans="16:17" x14ac:dyDescent="0.15">
      <c r="P2619">
        <v>2618</v>
      </c>
      <c r="Q2619" t="str">
        <f>IFERROR(IF(COUNTIF(個人情報!$BI$5:$BI$401,"登録番号" &amp; リスト!P2619)&gt;=1,"",IF(VLOOKUP(P2619,登録者リスト!$A$1:$D$43729,4,FALSE)=基本情報!$D$6,P2619,"")),"")</f>
        <v/>
      </c>
    </row>
    <row r="2620" spans="16:17" x14ac:dyDescent="0.15">
      <c r="P2620">
        <v>2619</v>
      </c>
      <c r="Q2620" t="str">
        <f>IFERROR(IF(COUNTIF(個人情報!$BI$5:$BI$401,"登録番号" &amp; リスト!P2620)&gt;=1,"",IF(VLOOKUP(P2620,登録者リスト!$A$1:$D$43729,4,FALSE)=基本情報!$D$6,P2620,"")),"")</f>
        <v/>
      </c>
    </row>
    <row r="2621" spans="16:17" x14ac:dyDescent="0.15">
      <c r="P2621">
        <v>2620</v>
      </c>
      <c r="Q2621" t="str">
        <f>IFERROR(IF(COUNTIF(個人情報!$BI$5:$BI$401,"登録番号" &amp; リスト!P2621)&gt;=1,"",IF(VLOOKUP(P2621,登録者リスト!$A$1:$D$43729,4,FALSE)=基本情報!$D$6,P2621,"")),"")</f>
        <v/>
      </c>
    </row>
    <row r="2622" spans="16:17" x14ac:dyDescent="0.15">
      <c r="P2622">
        <v>2621</v>
      </c>
      <c r="Q2622" t="str">
        <f>IFERROR(IF(COUNTIF(個人情報!$BI$5:$BI$401,"登録番号" &amp; リスト!P2622)&gt;=1,"",IF(VLOOKUP(P2622,登録者リスト!$A$1:$D$43729,4,FALSE)=基本情報!$D$6,P2622,"")),"")</f>
        <v/>
      </c>
    </row>
    <row r="2623" spans="16:17" x14ac:dyDescent="0.15">
      <c r="P2623">
        <v>2622</v>
      </c>
      <c r="Q2623" t="str">
        <f>IFERROR(IF(COUNTIF(個人情報!$BI$5:$BI$401,"登録番号" &amp; リスト!P2623)&gt;=1,"",IF(VLOOKUP(P2623,登録者リスト!$A$1:$D$43729,4,FALSE)=基本情報!$D$6,P2623,"")),"")</f>
        <v/>
      </c>
    </row>
    <row r="2624" spans="16:17" x14ac:dyDescent="0.15">
      <c r="P2624">
        <v>2623</v>
      </c>
      <c r="Q2624" t="str">
        <f>IFERROR(IF(COUNTIF(個人情報!$BI$5:$BI$401,"登録番号" &amp; リスト!P2624)&gt;=1,"",IF(VLOOKUP(P2624,登録者リスト!$A$1:$D$43729,4,FALSE)=基本情報!$D$6,P2624,"")),"")</f>
        <v/>
      </c>
    </row>
    <row r="2625" spans="16:17" x14ac:dyDescent="0.15">
      <c r="P2625">
        <v>2624</v>
      </c>
      <c r="Q2625" t="str">
        <f>IFERROR(IF(COUNTIF(個人情報!$BI$5:$BI$401,"登録番号" &amp; リスト!P2625)&gt;=1,"",IF(VLOOKUP(P2625,登録者リスト!$A$1:$D$43729,4,FALSE)=基本情報!$D$6,P2625,"")),"")</f>
        <v/>
      </c>
    </row>
    <row r="2626" spans="16:17" x14ac:dyDescent="0.15">
      <c r="P2626">
        <v>2625</v>
      </c>
      <c r="Q2626" t="str">
        <f>IFERROR(IF(COUNTIF(個人情報!$BI$5:$BI$401,"登録番号" &amp; リスト!P2626)&gt;=1,"",IF(VLOOKUP(P2626,登録者リスト!$A$1:$D$43729,4,FALSE)=基本情報!$D$6,P2626,"")),"")</f>
        <v/>
      </c>
    </row>
    <row r="2627" spans="16:17" x14ac:dyDescent="0.15">
      <c r="P2627">
        <v>2626</v>
      </c>
      <c r="Q2627" t="str">
        <f>IFERROR(IF(COUNTIF(個人情報!$BI$5:$BI$401,"登録番号" &amp; リスト!P2627)&gt;=1,"",IF(VLOOKUP(P2627,登録者リスト!$A$1:$D$43729,4,FALSE)=基本情報!$D$6,P2627,"")),"")</f>
        <v/>
      </c>
    </row>
    <row r="2628" spans="16:17" x14ac:dyDescent="0.15">
      <c r="P2628">
        <v>2627</v>
      </c>
      <c r="Q2628" t="str">
        <f>IFERROR(IF(COUNTIF(個人情報!$BI$5:$BI$401,"登録番号" &amp; リスト!P2628)&gt;=1,"",IF(VLOOKUP(P2628,登録者リスト!$A$1:$D$43729,4,FALSE)=基本情報!$D$6,P2628,"")),"")</f>
        <v/>
      </c>
    </row>
    <row r="2629" spans="16:17" x14ac:dyDescent="0.15">
      <c r="P2629">
        <v>2628</v>
      </c>
      <c r="Q2629" t="str">
        <f>IFERROR(IF(COUNTIF(個人情報!$BI$5:$BI$401,"登録番号" &amp; リスト!P2629)&gt;=1,"",IF(VLOOKUP(P2629,登録者リスト!$A$1:$D$43729,4,FALSE)=基本情報!$D$6,P2629,"")),"")</f>
        <v/>
      </c>
    </row>
    <row r="2630" spans="16:17" x14ac:dyDescent="0.15">
      <c r="P2630">
        <v>2629</v>
      </c>
      <c r="Q2630" t="str">
        <f>IFERROR(IF(COUNTIF(個人情報!$BI$5:$BI$401,"登録番号" &amp; リスト!P2630)&gt;=1,"",IF(VLOOKUP(P2630,登録者リスト!$A$1:$D$43729,4,FALSE)=基本情報!$D$6,P2630,"")),"")</f>
        <v/>
      </c>
    </row>
    <row r="2631" spans="16:17" x14ac:dyDescent="0.15">
      <c r="P2631">
        <v>2630</v>
      </c>
      <c r="Q2631" t="str">
        <f>IFERROR(IF(COUNTIF(個人情報!$BI$5:$BI$401,"登録番号" &amp; リスト!P2631)&gt;=1,"",IF(VLOOKUP(P2631,登録者リスト!$A$1:$D$43729,4,FALSE)=基本情報!$D$6,P2631,"")),"")</f>
        <v/>
      </c>
    </row>
    <row r="2632" spans="16:17" x14ac:dyDescent="0.15">
      <c r="P2632">
        <v>2631</v>
      </c>
      <c r="Q2632" t="str">
        <f>IFERROR(IF(COUNTIF(個人情報!$BI$5:$BI$401,"登録番号" &amp; リスト!P2632)&gt;=1,"",IF(VLOOKUP(P2632,登録者リスト!$A$1:$D$43729,4,FALSE)=基本情報!$D$6,P2632,"")),"")</f>
        <v/>
      </c>
    </row>
    <row r="2633" spans="16:17" x14ac:dyDescent="0.15">
      <c r="P2633">
        <v>2632</v>
      </c>
      <c r="Q2633" t="str">
        <f>IFERROR(IF(COUNTIF(個人情報!$BI$5:$BI$401,"登録番号" &amp; リスト!P2633)&gt;=1,"",IF(VLOOKUP(P2633,登録者リスト!$A$1:$D$43729,4,FALSE)=基本情報!$D$6,P2633,"")),"")</f>
        <v/>
      </c>
    </row>
    <row r="2634" spans="16:17" x14ac:dyDescent="0.15">
      <c r="P2634">
        <v>2633</v>
      </c>
      <c r="Q2634" t="str">
        <f>IFERROR(IF(COUNTIF(個人情報!$BI$5:$BI$401,"登録番号" &amp; リスト!P2634)&gt;=1,"",IF(VLOOKUP(P2634,登録者リスト!$A$1:$D$43729,4,FALSE)=基本情報!$D$6,P2634,"")),"")</f>
        <v/>
      </c>
    </row>
    <row r="2635" spans="16:17" x14ac:dyDescent="0.15">
      <c r="P2635">
        <v>2634</v>
      </c>
      <c r="Q2635" t="str">
        <f>IFERROR(IF(COUNTIF(個人情報!$BI$5:$BI$401,"登録番号" &amp; リスト!P2635)&gt;=1,"",IF(VLOOKUP(P2635,登録者リスト!$A$1:$D$43729,4,FALSE)=基本情報!$D$6,P2635,"")),"")</f>
        <v/>
      </c>
    </row>
    <row r="2636" spans="16:17" x14ac:dyDescent="0.15">
      <c r="P2636">
        <v>2635</v>
      </c>
      <c r="Q2636" t="str">
        <f>IFERROR(IF(COUNTIF(個人情報!$BI$5:$BI$401,"登録番号" &amp; リスト!P2636)&gt;=1,"",IF(VLOOKUP(P2636,登録者リスト!$A$1:$D$43729,4,FALSE)=基本情報!$D$6,P2636,"")),"")</f>
        <v/>
      </c>
    </row>
    <row r="2637" spans="16:17" x14ac:dyDescent="0.15">
      <c r="P2637">
        <v>2636</v>
      </c>
      <c r="Q2637" t="str">
        <f>IFERROR(IF(COUNTIF(個人情報!$BI$5:$BI$401,"登録番号" &amp; リスト!P2637)&gt;=1,"",IF(VLOOKUP(P2637,登録者リスト!$A$1:$D$43729,4,FALSE)=基本情報!$D$6,P2637,"")),"")</f>
        <v/>
      </c>
    </row>
    <row r="2638" spans="16:17" x14ac:dyDescent="0.15">
      <c r="P2638">
        <v>2637</v>
      </c>
      <c r="Q2638" t="str">
        <f>IFERROR(IF(COUNTIF(個人情報!$BI$5:$BI$401,"登録番号" &amp; リスト!P2638)&gt;=1,"",IF(VLOOKUP(P2638,登録者リスト!$A$1:$D$43729,4,FALSE)=基本情報!$D$6,P2638,"")),"")</f>
        <v/>
      </c>
    </row>
    <row r="2639" spans="16:17" x14ac:dyDescent="0.15">
      <c r="P2639">
        <v>2638</v>
      </c>
      <c r="Q2639" t="str">
        <f>IFERROR(IF(COUNTIF(個人情報!$BI$5:$BI$401,"登録番号" &amp; リスト!P2639)&gt;=1,"",IF(VLOOKUP(P2639,登録者リスト!$A$1:$D$43729,4,FALSE)=基本情報!$D$6,P2639,"")),"")</f>
        <v/>
      </c>
    </row>
    <row r="2640" spans="16:17" x14ac:dyDescent="0.15">
      <c r="P2640">
        <v>2639</v>
      </c>
      <c r="Q2640" t="str">
        <f>IFERROR(IF(COUNTIF(個人情報!$BI$5:$BI$401,"登録番号" &amp; リスト!P2640)&gt;=1,"",IF(VLOOKUP(P2640,登録者リスト!$A$1:$D$43729,4,FALSE)=基本情報!$D$6,P2640,"")),"")</f>
        <v/>
      </c>
    </row>
    <row r="2641" spans="16:17" x14ac:dyDescent="0.15">
      <c r="P2641">
        <v>2640</v>
      </c>
      <c r="Q2641" t="str">
        <f>IFERROR(IF(COUNTIF(個人情報!$BI$5:$BI$401,"登録番号" &amp; リスト!P2641)&gt;=1,"",IF(VLOOKUP(P2641,登録者リスト!$A$1:$D$43729,4,FALSE)=基本情報!$D$6,P2641,"")),"")</f>
        <v/>
      </c>
    </row>
    <row r="2642" spans="16:17" x14ac:dyDescent="0.15">
      <c r="P2642">
        <v>2641</v>
      </c>
      <c r="Q2642" t="str">
        <f>IFERROR(IF(COUNTIF(個人情報!$BI$5:$BI$401,"登録番号" &amp; リスト!P2642)&gt;=1,"",IF(VLOOKUP(P2642,登録者リスト!$A$1:$D$43729,4,FALSE)=基本情報!$D$6,P2642,"")),"")</f>
        <v/>
      </c>
    </row>
    <row r="2643" spans="16:17" x14ac:dyDescent="0.15">
      <c r="P2643">
        <v>2642</v>
      </c>
      <c r="Q2643" t="str">
        <f>IFERROR(IF(COUNTIF(個人情報!$BI$5:$BI$401,"登録番号" &amp; リスト!P2643)&gt;=1,"",IF(VLOOKUP(P2643,登録者リスト!$A$1:$D$43729,4,FALSE)=基本情報!$D$6,P2643,"")),"")</f>
        <v/>
      </c>
    </row>
    <row r="2644" spans="16:17" x14ac:dyDescent="0.15">
      <c r="P2644">
        <v>2643</v>
      </c>
      <c r="Q2644" t="str">
        <f>IFERROR(IF(COUNTIF(個人情報!$BI$5:$BI$401,"登録番号" &amp; リスト!P2644)&gt;=1,"",IF(VLOOKUP(P2644,登録者リスト!$A$1:$D$43729,4,FALSE)=基本情報!$D$6,P2644,"")),"")</f>
        <v/>
      </c>
    </row>
    <row r="2645" spans="16:17" x14ac:dyDescent="0.15">
      <c r="P2645">
        <v>2644</v>
      </c>
      <c r="Q2645" t="str">
        <f>IFERROR(IF(COUNTIF(個人情報!$BI$5:$BI$401,"登録番号" &amp; リスト!P2645)&gt;=1,"",IF(VLOOKUP(P2645,登録者リスト!$A$1:$D$43729,4,FALSE)=基本情報!$D$6,P2645,"")),"")</f>
        <v/>
      </c>
    </row>
    <row r="2646" spans="16:17" x14ac:dyDescent="0.15">
      <c r="P2646">
        <v>2645</v>
      </c>
      <c r="Q2646" t="str">
        <f>IFERROR(IF(COUNTIF(個人情報!$BI$5:$BI$401,"登録番号" &amp; リスト!P2646)&gt;=1,"",IF(VLOOKUP(P2646,登録者リスト!$A$1:$D$43729,4,FALSE)=基本情報!$D$6,P2646,"")),"")</f>
        <v/>
      </c>
    </row>
    <row r="2647" spans="16:17" x14ac:dyDescent="0.15">
      <c r="P2647">
        <v>2646</v>
      </c>
      <c r="Q2647" t="str">
        <f>IFERROR(IF(COUNTIF(個人情報!$BI$5:$BI$401,"登録番号" &amp; リスト!P2647)&gt;=1,"",IF(VLOOKUP(P2647,登録者リスト!$A$1:$D$43729,4,FALSE)=基本情報!$D$6,P2647,"")),"")</f>
        <v/>
      </c>
    </row>
    <row r="2648" spans="16:17" x14ac:dyDescent="0.15">
      <c r="P2648">
        <v>2647</v>
      </c>
      <c r="Q2648" t="str">
        <f>IFERROR(IF(COUNTIF(個人情報!$BI$5:$BI$401,"登録番号" &amp; リスト!P2648)&gt;=1,"",IF(VLOOKUP(P2648,登録者リスト!$A$1:$D$43729,4,FALSE)=基本情報!$D$6,P2648,"")),"")</f>
        <v/>
      </c>
    </row>
    <row r="2649" spans="16:17" x14ac:dyDescent="0.15">
      <c r="P2649">
        <v>2648</v>
      </c>
      <c r="Q2649" t="str">
        <f>IFERROR(IF(COUNTIF(個人情報!$BI$5:$BI$401,"登録番号" &amp; リスト!P2649)&gt;=1,"",IF(VLOOKUP(P2649,登録者リスト!$A$1:$D$43729,4,FALSE)=基本情報!$D$6,P2649,"")),"")</f>
        <v/>
      </c>
    </row>
    <row r="2650" spans="16:17" x14ac:dyDescent="0.15">
      <c r="P2650">
        <v>2649</v>
      </c>
      <c r="Q2650" t="str">
        <f>IFERROR(IF(COUNTIF(個人情報!$BI$5:$BI$401,"登録番号" &amp; リスト!P2650)&gt;=1,"",IF(VLOOKUP(P2650,登録者リスト!$A$1:$D$43729,4,FALSE)=基本情報!$D$6,P2650,"")),"")</f>
        <v/>
      </c>
    </row>
    <row r="2651" spans="16:17" x14ac:dyDescent="0.15">
      <c r="P2651">
        <v>2650</v>
      </c>
      <c r="Q2651" t="str">
        <f>IFERROR(IF(COUNTIF(個人情報!$BI$5:$BI$401,"登録番号" &amp; リスト!P2651)&gt;=1,"",IF(VLOOKUP(P2651,登録者リスト!$A$1:$D$43729,4,FALSE)=基本情報!$D$6,P2651,"")),"")</f>
        <v/>
      </c>
    </row>
    <row r="2652" spans="16:17" x14ac:dyDescent="0.15">
      <c r="P2652">
        <v>2651</v>
      </c>
      <c r="Q2652" t="str">
        <f>IFERROR(IF(COUNTIF(個人情報!$BI$5:$BI$401,"登録番号" &amp; リスト!P2652)&gt;=1,"",IF(VLOOKUP(P2652,登録者リスト!$A$1:$D$43729,4,FALSE)=基本情報!$D$6,P2652,"")),"")</f>
        <v/>
      </c>
    </row>
    <row r="2653" spans="16:17" x14ac:dyDescent="0.15">
      <c r="P2653">
        <v>2652</v>
      </c>
      <c r="Q2653" t="str">
        <f>IFERROR(IF(COUNTIF(個人情報!$BI$5:$BI$401,"登録番号" &amp; リスト!P2653)&gt;=1,"",IF(VLOOKUP(P2653,登録者リスト!$A$1:$D$43729,4,FALSE)=基本情報!$D$6,P2653,"")),"")</f>
        <v/>
      </c>
    </row>
    <row r="2654" spans="16:17" x14ac:dyDescent="0.15">
      <c r="P2654">
        <v>2653</v>
      </c>
      <c r="Q2654" t="str">
        <f>IFERROR(IF(COUNTIF(個人情報!$BI$5:$BI$401,"登録番号" &amp; リスト!P2654)&gt;=1,"",IF(VLOOKUP(P2654,登録者リスト!$A$1:$D$43729,4,FALSE)=基本情報!$D$6,P2654,"")),"")</f>
        <v/>
      </c>
    </row>
    <row r="2655" spans="16:17" x14ac:dyDescent="0.15">
      <c r="P2655">
        <v>2654</v>
      </c>
      <c r="Q2655" t="str">
        <f>IFERROR(IF(COUNTIF(個人情報!$BI$5:$BI$401,"登録番号" &amp; リスト!P2655)&gt;=1,"",IF(VLOOKUP(P2655,登録者リスト!$A$1:$D$43729,4,FALSE)=基本情報!$D$6,P2655,"")),"")</f>
        <v/>
      </c>
    </row>
    <row r="2656" spans="16:17" x14ac:dyDescent="0.15">
      <c r="P2656">
        <v>2655</v>
      </c>
      <c r="Q2656" t="str">
        <f>IFERROR(IF(COUNTIF(個人情報!$BI$5:$BI$401,"登録番号" &amp; リスト!P2656)&gt;=1,"",IF(VLOOKUP(P2656,登録者リスト!$A$1:$D$43729,4,FALSE)=基本情報!$D$6,P2656,"")),"")</f>
        <v/>
      </c>
    </row>
    <row r="2657" spans="16:17" x14ac:dyDescent="0.15">
      <c r="P2657">
        <v>2656</v>
      </c>
      <c r="Q2657" t="str">
        <f>IFERROR(IF(COUNTIF(個人情報!$BI$5:$BI$401,"登録番号" &amp; リスト!P2657)&gt;=1,"",IF(VLOOKUP(P2657,登録者リスト!$A$1:$D$43729,4,FALSE)=基本情報!$D$6,P2657,"")),"")</f>
        <v/>
      </c>
    </row>
    <row r="2658" spans="16:17" x14ac:dyDescent="0.15">
      <c r="P2658">
        <v>2657</v>
      </c>
      <c r="Q2658" t="str">
        <f>IFERROR(IF(COUNTIF(個人情報!$BI$5:$BI$401,"登録番号" &amp; リスト!P2658)&gt;=1,"",IF(VLOOKUP(P2658,登録者リスト!$A$1:$D$43729,4,FALSE)=基本情報!$D$6,P2658,"")),"")</f>
        <v/>
      </c>
    </row>
    <row r="2659" spans="16:17" x14ac:dyDescent="0.15">
      <c r="P2659">
        <v>2658</v>
      </c>
      <c r="Q2659" t="str">
        <f>IFERROR(IF(COUNTIF(個人情報!$BI$5:$BI$401,"登録番号" &amp; リスト!P2659)&gt;=1,"",IF(VLOOKUP(P2659,登録者リスト!$A$1:$D$43729,4,FALSE)=基本情報!$D$6,P2659,"")),"")</f>
        <v/>
      </c>
    </row>
    <row r="2660" spans="16:17" x14ac:dyDescent="0.15">
      <c r="P2660">
        <v>2659</v>
      </c>
      <c r="Q2660" t="str">
        <f>IFERROR(IF(COUNTIF(個人情報!$BI$5:$BI$401,"登録番号" &amp; リスト!P2660)&gt;=1,"",IF(VLOOKUP(P2660,登録者リスト!$A$1:$D$43729,4,FALSE)=基本情報!$D$6,P2660,"")),"")</f>
        <v/>
      </c>
    </row>
    <row r="2661" spans="16:17" x14ac:dyDescent="0.15">
      <c r="P2661">
        <v>2660</v>
      </c>
      <c r="Q2661" t="str">
        <f>IFERROR(IF(COUNTIF(個人情報!$BI$5:$BI$401,"登録番号" &amp; リスト!P2661)&gt;=1,"",IF(VLOOKUP(P2661,登録者リスト!$A$1:$D$43729,4,FALSE)=基本情報!$D$6,P2661,"")),"")</f>
        <v/>
      </c>
    </row>
    <row r="2662" spans="16:17" x14ac:dyDescent="0.15">
      <c r="P2662">
        <v>2661</v>
      </c>
      <c r="Q2662" t="str">
        <f>IFERROR(IF(COUNTIF(個人情報!$BI$5:$BI$401,"登録番号" &amp; リスト!P2662)&gt;=1,"",IF(VLOOKUP(P2662,登録者リスト!$A$1:$D$43729,4,FALSE)=基本情報!$D$6,P2662,"")),"")</f>
        <v/>
      </c>
    </row>
    <row r="2663" spans="16:17" x14ac:dyDescent="0.15">
      <c r="P2663">
        <v>2662</v>
      </c>
      <c r="Q2663" t="str">
        <f>IFERROR(IF(COUNTIF(個人情報!$BI$5:$BI$401,"登録番号" &amp; リスト!P2663)&gt;=1,"",IF(VLOOKUP(P2663,登録者リスト!$A$1:$D$43729,4,FALSE)=基本情報!$D$6,P2663,"")),"")</f>
        <v/>
      </c>
    </row>
    <row r="2664" spans="16:17" x14ac:dyDescent="0.15">
      <c r="P2664">
        <v>2663</v>
      </c>
      <c r="Q2664" t="str">
        <f>IFERROR(IF(COUNTIF(個人情報!$BI$5:$BI$401,"登録番号" &amp; リスト!P2664)&gt;=1,"",IF(VLOOKUP(P2664,登録者リスト!$A$1:$D$43729,4,FALSE)=基本情報!$D$6,P2664,"")),"")</f>
        <v/>
      </c>
    </row>
    <row r="2665" spans="16:17" x14ac:dyDescent="0.15">
      <c r="P2665">
        <v>2664</v>
      </c>
      <c r="Q2665" t="str">
        <f>IFERROR(IF(COUNTIF(個人情報!$BI$5:$BI$401,"登録番号" &amp; リスト!P2665)&gt;=1,"",IF(VLOOKUP(P2665,登録者リスト!$A$1:$D$43729,4,FALSE)=基本情報!$D$6,P2665,"")),"")</f>
        <v/>
      </c>
    </row>
    <row r="2666" spans="16:17" x14ac:dyDescent="0.15">
      <c r="P2666">
        <v>2665</v>
      </c>
      <c r="Q2666" t="str">
        <f>IFERROR(IF(COUNTIF(個人情報!$BI$5:$BI$401,"登録番号" &amp; リスト!P2666)&gt;=1,"",IF(VLOOKUP(P2666,登録者リスト!$A$1:$D$43729,4,FALSE)=基本情報!$D$6,P2666,"")),"")</f>
        <v/>
      </c>
    </row>
    <row r="2667" spans="16:17" x14ac:dyDescent="0.15">
      <c r="P2667">
        <v>2666</v>
      </c>
      <c r="Q2667" t="str">
        <f>IFERROR(IF(COUNTIF(個人情報!$BI$5:$BI$401,"登録番号" &amp; リスト!P2667)&gt;=1,"",IF(VLOOKUP(P2667,登録者リスト!$A$1:$D$43729,4,FALSE)=基本情報!$D$6,P2667,"")),"")</f>
        <v/>
      </c>
    </row>
    <row r="2668" spans="16:17" x14ac:dyDescent="0.15">
      <c r="P2668">
        <v>2667</v>
      </c>
      <c r="Q2668" t="str">
        <f>IFERROR(IF(COUNTIF(個人情報!$BI$5:$BI$401,"登録番号" &amp; リスト!P2668)&gt;=1,"",IF(VLOOKUP(P2668,登録者リスト!$A$1:$D$43729,4,FALSE)=基本情報!$D$6,P2668,"")),"")</f>
        <v/>
      </c>
    </row>
    <row r="2669" spans="16:17" x14ac:dyDescent="0.15">
      <c r="P2669">
        <v>2668</v>
      </c>
      <c r="Q2669" t="str">
        <f>IFERROR(IF(COUNTIF(個人情報!$BI$5:$BI$401,"登録番号" &amp; リスト!P2669)&gt;=1,"",IF(VLOOKUP(P2669,登録者リスト!$A$1:$D$43729,4,FALSE)=基本情報!$D$6,P2669,"")),"")</f>
        <v/>
      </c>
    </row>
    <row r="2670" spans="16:17" x14ac:dyDescent="0.15">
      <c r="P2670">
        <v>2669</v>
      </c>
      <c r="Q2670" t="str">
        <f>IFERROR(IF(COUNTIF(個人情報!$BI$5:$BI$401,"登録番号" &amp; リスト!P2670)&gt;=1,"",IF(VLOOKUP(P2670,登録者リスト!$A$1:$D$43729,4,FALSE)=基本情報!$D$6,P2670,"")),"")</f>
        <v/>
      </c>
    </row>
    <row r="2671" spans="16:17" x14ac:dyDescent="0.15">
      <c r="P2671">
        <v>2670</v>
      </c>
      <c r="Q2671" t="str">
        <f>IFERROR(IF(COUNTIF(個人情報!$BI$5:$BI$401,"登録番号" &amp; リスト!P2671)&gt;=1,"",IF(VLOOKUP(P2671,登録者リスト!$A$1:$D$43729,4,FALSE)=基本情報!$D$6,P2671,"")),"")</f>
        <v/>
      </c>
    </row>
    <row r="2672" spans="16:17" x14ac:dyDescent="0.15">
      <c r="P2672">
        <v>2671</v>
      </c>
      <c r="Q2672" t="str">
        <f>IFERROR(IF(COUNTIF(個人情報!$BI$5:$BI$401,"登録番号" &amp; リスト!P2672)&gt;=1,"",IF(VLOOKUP(P2672,登録者リスト!$A$1:$D$43729,4,FALSE)=基本情報!$D$6,P2672,"")),"")</f>
        <v/>
      </c>
    </row>
    <row r="2673" spans="16:17" x14ac:dyDescent="0.15">
      <c r="P2673">
        <v>2672</v>
      </c>
      <c r="Q2673" t="str">
        <f>IFERROR(IF(COUNTIF(個人情報!$BI$5:$BI$401,"登録番号" &amp; リスト!P2673)&gt;=1,"",IF(VLOOKUP(P2673,登録者リスト!$A$1:$D$43729,4,FALSE)=基本情報!$D$6,P2673,"")),"")</f>
        <v/>
      </c>
    </row>
    <row r="2674" spans="16:17" x14ac:dyDescent="0.15">
      <c r="P2674">
        <v>2673</v>
      </c>
      <c r="Q2674" t="str">
        <f>IFERROR(IF(COUNTIF(個人情報!$BI$5:$BI$401,"登録番号" &amp; リスト!P2674)&gt;=1,"",IF(VLOOKUP(P2674,登録者リスト!$A$1:$D$43729,4,FALSE)=基本情報!$D$6,P2674,"")),"")</f>
        <v/>
      </c>
    </row>
    <row r="2675" spans="16:17" x14ac:dyDescent="0.15">
      <c r="P2675">
        <v>2674</v>
      </c>
      <c r="Q2675" t="str">
        <f>IFERROR(IF(COUNTIF(個人情報!$BI$5:$BI$401,"登録番号" &amp; リスト!P2675)&gt;=1,"",IF(VLOOKUP(P2675,登録者リスト!$A$1:$D$43729,4,FALSE)=基本情報!$D$6,P2675,"")),"")</f>
        <v/>
      </c>
    </row>
    <row r="2676" spans="16:17" x14ac:dyDescent="0.15">
      <c r="P2676">
        <v>2675</v>
      </c>
      <c r="Q2676" t="str">
        <f>IFERROR(IF(COUNTIF(個人情報!$BI$5:$BI$401,"登録番号" &amp; リスト!P2676)&gt;=1,"",IF(VLOOKUP(P2676,登録者リスト!$A$1:$D$43729,4,FALSE)=基本情報!$D$6,P2676,"")),"")</f>
        <v/>
      </c>
    </row>
    <row r="2677" spans="16:17" x14ac:dyDescent="0.15">
      <c r="P2677">
        <v>2676</v>
      </c>
      <c r="Q2677" t="str">
        <f>IFERROR(IF(COUNTIF(個人情報!$BI$5:$BI$401,"登録番号" &amp; リスト!P2677)&gt;=1,"",IF(VLOOKUP(P2677,登録者リスト!$A$1:$D$43729,4,FALSE)=基本情報!$D$6,P2677,"")),"")</f>
        <v/>
      </c>
    </row>
    <row r="2678" spans="16:17" x14ac:dyDescent="0.15">
      <c r="P2678">
        <v>2677</v>
      </c>
      <c r="Q2678" t="str">
        <f>IFERROR(IF(COUNTIF(個人情報!$BI$5:$BI$401,"登録番号" &amp; リスト!P2678)&gt;=1,"",IF(VLOOKUP(P2678,登録者リスト!$A$1:$D$43729,4,FALSE)=基本情報!$D$6,P2678,"")),"")</f>
        <v/>
      </c>
    </row>
    <row r="2679" spans="16:17" x14ac:dyDescent="0.15">
      <c r="P2679">
        <v>2678</v>
      </c>
      <c r="Q2679" t="str">
        <f>IFERROR(IF(COUNTIF(個人情報!$BI$5:$BI$401,"登録番号" &amp; リスト!P2679)&gt;=1,"",IF(VLOOKUP(P2679,登録者リスト!$A$1:$D$43729,4,FALSE)=基本情報!$D$6,P2679,"")),"")</f>
        <v/>
      </c>
    </row>
    <row r="2680" spans="16:17" x14ac:dyDescent="0.15">
      <c r="P2680">
        <v>2679</v>
      </c>
      <c r="Q2680" t="str">
        <f>IFERROR(IF(COUNTIF(個人情報!$BI$5:$BI$401,"登録番号" &amp; リスト!P2680)&gt;=1,"",IF(VLOOKUP(P2680,登録者リスト!$A$1:$D$43729,4,FALSE)=基本情報!$D$6,P2680,"")),"")</f>
        <v/>
      </c>
    </row>
    <row r="2681" spans="16:17" x14ac:dyDescent="0.15">
      <c r="P2681">
        <v>2680</v>
      </c>
      <c r="Q2681" t="str">
        <f>IFERROR(IF(COUNTIF(個人情報!$BI$5:$BI$401,"登録番号" &amp; リスト!P2681)&gt;=1,"",IF(VLOOKUP(P2681,登録者リスト!$A$1:$D$43729,4,FALSE)=基本情報!$D$6,P2681,"")),"")</f>
        <v/>
      </c>
    </row>
    <row r="2682" spans="16:17" x14ac:dyDescent="0.15">
      <c r="P2682">
        <v>2681</v>
      </c>
      <c r="Q2682" t="str">
        <f>IFERROR(IF(COUNTIF(個人情報!$BI$5:$BI$401,"登録番号" &amp; リスト!P2682)&gt;=1,"",IF(VLOOKUP(P2682,登録者リスト!$A$1:$D$43729,4,FALSE)=基本情報!$D$6,P2682,"")),"")</f>
        <v/>
      </c>
    </row>
    <row r="2683" spans="16:17" x14ac:dyDescent="0.15">
      <c r="P2683">
        <v>2682</v>
      </c>
      <c r="Q2683" t="str">
        <f>IFERROR(IF(COUNTIF(個人情報!$BI$5:$BI$401,"登録番号" &amp; リスト!P2683)&gt;=1,"",IF(VLOOKUP(P2683,登録者リスト!$A$1:$D$43729,4,FALSE)=基本情報!$D$6,P2683,"")),"")</f>
        <v/>
      </c>
    </row>
    <row r="2684" spans="16:17" x14ac:dyDescent="0.15">
      <c r="P2684">
        <v>2683</v>
      </c>
      <c r="Q2684" t="str">
        <f>IFERROR(IF(COUNTIF(個人情報!$BI$5:$BI$401,"登録番号" &amp; リスト!P2684)&gt;=1,"",IF(VLOOKUP(P2684,登録者リスト!$A$1:$D$43729,4,FALSE)=基本情報!$D$6,P2684,"")),"")</f>
        <v/>
      </c>
    </row>
    <row r="2685" spans="16:17" x14ac:dyDescent="0.15">
      <c r="P2685">
        <v>2684</v>
      </c>
      <c r="Q2685" t="str">
        <f>IFERROR(IF(COUNTIF(個人情報!$BI$5:$BI$401,"登録番号" &amp; リスト!P2685)&gt;=1,"",IF(VLOOKUP(P2685,登録者リスト!$A$1:$D$43729,4,FALSE)=基本情報!$D$6,P2685,"")),"")</f>
        <v/>
      </c>
    </row>
    <row r="2686" spans="16:17" x14ac:dyDescent="0.15">
      <c r="P2686">
        <v>2685</v>
      </c>
      <c r="Q2686" t="str">
        <f>IFERROR(IF(COUNTIF(個人情報!$BI$5:$BI$401,"登録番号" &amp; リスト!P2686)&gt;=1,"",IF(VLOOKUP(P2686,登録者リスト!$A$1:$D$43729,4,FALSE)=基本情報!$D$6,P2686,"")),"")</f>
        <v/>
      </c>
    </row>
    <row r="2687" spans="16:17" x14ac:dyDescent="0.15">
      <c r="P2687">
        <v>2686</v>
      </c>
      <c r="Q2687" t="str">
        <f>IFERROR(IF(COUNTIF(個人情報!$BI$5:$BI$401,"登録番号" &amp; リスト!P2687)&gt;=1,"",IF(VLOOKUP(P2687,登録者リスト!$A$1:$D$43729,4,FALSE)=基本情報!$D$6,P2687,"")),"")</f>
        <v/>
      </c>
    </row>
    <row r="2688" spans="16:17" x14ac:dyDescent="0.15">
      <c r="P2688">
        <v>2687</v>
      </c>
      <c r="Q2688" t="str">
        <f>IFERROR(IF(COUNTIF(個人情報!$BI$5:$BI$401,"登録番号" &amp; リスト!P2688)&gt;=1,"",IF(VLOOKUP(P2688,登録者リスト!$A$1:$D$43729,4,FALSE)=基本情報!$D$6,P2688,"")),"")</f>
        <v/>
      </c>
    </row>
    <row r="2689" spans="16:17" x14ac:dyDescent="0.15">
      <c r="P2689">
        <v>2688</v>
      </c>
      <c r="Q2689" t="str">
        <f>IFERROR(IF(COUNTIF(個人情報!$BI$5:$BI$401,"登録番号" &amp; リスト!P2689)&gt;=1,"",IF(VLOOKUP(P2689,登録者リスト!$A$1:$D$43729,4,FALSE)=基本情報!$D$6,P2689,"")),"")</f>
        <v/>
      </c>
    </row>
    <row r="2690" spans="16:17" x14ac:dyDescent="0.15">
      <c r="P2690">
        <v>2689</v>
      </c>
      <c r="Q2690" t="str">
        <f>IFERROR(IF(COUNTIF(個人情報!$BI$5:$BI$401,"登録番号" &amp; リスト!P2690)&gt;=1,"",IF(VLOOKUP(P2690,登録者リスト!$A$1:$D$43729,4,FALSE)=基本情報!$D$6,P2690,"")),"")</f>
        <v/>
      </c>
    </row>
    <row r="2691" spans="16:17" x14ac:dyDescent="0.15">
      <c r="P2691">
        <v>2690</v>
      </c>
      <c r="Q2691" t="str">
        <f>IFERROR(IF(COUNTIF(個人情報!$BI$5:$BI$401,"登録番号" &amp; リスト!P2691)&gt;=1,"",IF(VLOOKUP(P2691,登録者リスト!$A$1:$D$43729,4,FALSE)=基本情報!$D$6,P2691,"")),"")</f>
        <v/>
      </c>
    </row>
    <row r="2692" spans="16:17" x14ac:dyDescent="0.15">
      <c r="P2692">
        <v>2691</v>
      </c>
      <c r="Q2692" t="str">
        <f>IFERROR(IF(COUNTIF(個人情報!$BI$5:$BI$401,"登録番号" &amp; リスト!P2692)&gt;=1,"",IF(VLOOKUP(P2692,登録者リスト!$A$1:$D$43729,4,FALSE)=基本情報!$D$6,P2692,"")),"")</f>
        <v/>
      </c>
    </row>
    <row r="2693" spans="16:17" x14ac:dyDescent="0.15">
      <c r="P2693">
        <v>2692</v>
      </c>
      <c r="Q2693" t="str">
        <f>IFERROR(IF(COUNTIF(個人情報!$BI$5:$BI$401,"登録番号" &amp; リスト!P2693)&gt;=1,"",IF(VLOOKUP(P2693,登録者リスト!$A$1:$D$43729,4,FALSE)=基本情報!$D$6,P2693,"")),"")</f>
        <v/>
      </c>
    </row>
    <row r="2694" spans="16:17" x14ac:dyDescent="0.15">
      <c r="P2694">
        <v>2693</v>
      </c>
      <c r="Q2694" t="str">
        <f>IFERROR(IF(COUNTIF(個人情報!$BI$5:$BI$401,"登録番号" &amp; リスト!P2694)&gt;=1,"",IF(VLOOKUP(P2694,登録者リスト!$A$1:$D$43729,4,FALSE)=基本情報!$D$6,P2694,"")),"")</f>
        <v/>
      </c>
    </row>
    <row r="2695" spans="16:17" x14ac:dyDescent="0.15">
      <c r="P2695">
        <v>2694</v>
      </c>
      <c r="Q2695" t="str">
        <f>IFERROR(IF(COUNTIF(個人情報!$BI$5:$BI$401,"登録番号" &amp; リスト!P2695)&gt;=1,"",IF(VLOOKUP(P2695,登録者リスト!$A$1:$D$43729,4,FALSE)=基本情報!$D$6,P2695,"")),"")</f>
        <v/>
      </c>
    </row>
    <row r="2696" spans="16:17" x14ac:dyDescent="0.15">
      <c r="P2696">
        <v>2695</v>
      </c>
      <c r="Q2696" t="str">
        <f>IFERROR(IF(COUNTIF(個人情報!$BI$5:$BI$401,"登録番号" &amp; リスト!P2696)&gt;=1,"",IF(VLOOKUP(P2696,登録者リスト!$A$1:$D$43729,4,FALSE)=基本情報!$D$6,P2696,"")),"")</f>
        <v/>
      </c>
    </row>
    <row r="2697" spans="16:17" x14ac:dyDescent="0.15">
      <c r="P2697">
        <v>2696</v>
      </c>
      <c r="Q2697" t="str">
        <f>IFERROR(IF(COUNTIF(個人情報!$BI$5:$BI$401,"登録番号" &amp; リスト!P2697)&gt;=1,"",IF(VLOOKUP(P2697,登録者リスト!$A$1:$D$43729,4,FALSE)=基本情報!$D$6,P2697,"")),"")</f>
        <v/>
      </c>
    </row>
    <row r="2698" spans="16:17" x14ac:dyDescent="0.15">
      <c r="P2698">
        <v>2697</v>
      </c>
      <c r="Q2698" t="str">
        <f>IFERROR(IF(COUNTIF(個人情報!$BI$5:$BI$401,"登録番号" &amp; リスト!P2698)&gt;=1,"",IF(VLOOKUP(P2698,登録者リスト!$A$1:$D$43729,4,FALSE)=基本情報!$D$6,P2698,"")),"")</f>
        <v/>
      </c>
    </row>
    <row r="2699" spans="16:17" x14ac:dyDescent="0.15">
      <c r="P2699">
        <v>2698</v>
      </c>
      <c r="Q2699" t="str">
        <f>IFERROR(IF(COUNTIF(個人情報!$BI$5:$BI$401,"登録番号" &amp; リスト!P2699)&gt;=1,"",IF(VLOOKUP(P2699,登録者リスト!$A$1:$D$43729,4,FALSE)=基本情報!$D$6,P2699,"")),"")</f>
        <v/>
      </c>
    </row>
    <row r="2700" spans="16:17" x14ac:dyDescent="0.15">
      <c r="P2700">
        <v>2699</v>
      </c>
      <c r="Q2700" t="str">
        <f>IFERROR(IF(COUNTIF(個人情報!$BI$5:$BI$401,"登録番号" &amp; リスト!P2700)&gt;=1,"",IF(VLOOKUP(P2700,登録者リスト!$A$1:$D$43729,4,FALSE)=基本情報!$D$6,P2700,"")),"")</f>
        <v/>
      </c>
    </row>
    <row r="2701" spans="16:17" x14ac:dyDescent="0.15">
      <c r="P2701">
        <v>2700</v>
      </c>
      <c r="Q2701" t="str">
        <f>IFERROR(IF(COUNTIF(個人情報!$BI$5:$BI$401,"登録番号" &amp; リスト!P2701)&gt;=1,"",IF(VLOOKUP(P2701,登録者リスト!$A$1:$D$43729,4,FALSE)=基本情報!$D$6,P2701,"")),"")</f>
        <v/>
      </c>
    </row>
    <row r="2702" spans="16:17" x14ac:dyDescent="0.15">
      <c r="P2702">
        <v>2701</v>
      </c>
      <c r="Q2702" t="str">
        <f>IFERROR(IF(COUNTIF(個人情報!$BI$5:$BI$401,"登録番号" &amp; リスト!P2702)&gt;=1,"",IF(VLOOKUP(P2702,登録者リスト!$A$1:$D$43729,4,FALSE)=基本情報!$D$6,P2702,"")),"")</f>
        <v/>
      </c>
    </row>
    <row r="2703" spans="16:17" x14ac:dyDescent="0.15">
      <c r="P2703">
        <v>2702</v>
      </c>
      <c r="Q2703" t="str">
        <f>IFERROR(IF(COUNTIF(個人情報!$BI$5:$BI$401,"登録番号" &amp; リスト!P2703)&gt;=1,"",IF(VLOOKUP(P2703,登録者リスト!$A$1:$D$43729,4,FALSE)=基本情報!$D$6,P2703,"")),"")</f>
        <v/>
      </c>
    </row>
    <row r="2704" spans="16:17" x14ac:dyDescent="0.15">
      <c r="P2704">
        <v>2703</v>
      </c>
      <c r="Q2704" t="str">
        <f>IFERROR(IF(COUNTIF(個人情報!$BI$5:$BI$401,"登録番号" &amp; リスト!P2704)&gt;=1,"",IF(VLOOKUP(P2704,登録者リスト!$A$1:$D$43729,4,FALSE)=基本情報!$D$6,P2704,"")),"")</f>
        <v/>
      </c>
    </row>
    <row r="2705" spans="16:17" x14ac:dyDescent="0.15">
      <c r="P2705">
        <v>2704</v>
      </c>
      <c r="Q2705" t="str">
        <f>IFERROR(IF(COUNTIF(個人情報!$BI$5:$BI$401,"登録番号" &amp; リスト!P2705)&gt;=1,"",IF(VLOOKUP(P2705,登録者リスト!$A$1:$D$43729,4,FALSE)=基本情報!$D$6,P2705,"")),"")</f>
        <v/>
      </c>
    </row>
    <row r="2706" spans="16:17" x14ac:dyDescent="0.15">
      <c r="P2706">
        <v>2705</v>
      </c>
      <c r="Q2706" t="str">
        <f>IFERROR(IF(COUNTIF(個人情報!$BI$5:$BI$401,"登録番号" &amp; リスト!P2706)&gt;=1,"",IF(VLOOKUP(P2706,登録者リスト!$A$1:$D$43729,4,FALSE)=基本情報!$D$6,P2706,"")),"")</f>
        <v/>
      </c>
    </row>
    <row r="2707" spans="16:17" x14ac:dyDescent="0.15">
      <c r="P2707">
        <v>2706</v>
      </c>
      <c r="Q2707" t="str">
        <f>IFERROR(IF(COUNTIF(個人情報!$BI$5:$BI$401,"登録番号" &amp; リスト!P2707)&gt;=1,"",IF(VLOOKUP(P2707,登録者リスト!$A$1:$D$43729,4,FALSE)=基本情報!$D$6,P2707,"")),"")</f>
        <v/>
      </c>
    </row>
    <row r="2708" spans="16:17" x14ac:dyDescent="0.15">
      <c r="P2708">
        <v>2707</v>
      </c>
      <c r="Q2708" t="str">
        <f>IFERROR(IF(COUNTIF(個人情報!$BI$5:$BI$401,"登録番号" &amp; リスト!P2708)&gt;=1,"",IF(VLOOKUP(P2708,登録者リスト!$A$1:$D$43729,4,FALSE)=基本情報!$D$6,P2708,"")),"")</f>
        <v/>
      </c>
    </row>
    <row r="2709" spans="16:17" x14ac:dyDescent="0.15">
      <c r="P2709">
        <v>2708</v>
      </c>
      <c r="Q2709" t="str">
        <f>IFERROR(IF(COUNTIF(個人情報!$BI$5:$BI$401,"登録番号" &amp; リスト!P2709)&gt;=1,"",IF(VLOOKUP(P2709,登録者リスト!$A$1:$D$43729,4,FALSE)=基本情報!$D$6,P2709,"")),"")</f>
        <v/>
      </c>
    </row>
    <row r="2710" spans="16:17" x14ac:dyDescent="0.15">
      <c r="P2710">
        <v>2709</v>
      </c>
      <c r="Q2710" t="str">
        <f>IFERROR(IF(COUNTIF(個人情報!$BI$5:$BI$401,"登録番号" &amp; リスト!P2710)&gt;=1,"",IF(VLOOKUP(P2710,登録者リスト!$A$1:$D$43729,4,FALSE)=基本情報!$D$6,P2710,"")),"")</f>
        <v/>
      </c>
    </row>
    <row r="2711" spans="16:17" x14ac:dyDescent="0.15">
      <c r="P2711">
        <v>2710</v>
      </c>
      <c r="Q2711" t="str">
        <f>IFERROR(IF(COUNTIF(個人情報!$BI$5:$BI$401,"登録番号" &amp; リスト!P2711)&gt;=1,"",IF(VLOOKUP(P2711,登録者リスト!$A$1:$D$43729,4,FALSE)=基本情報!$D$6,P2711,"")),"")</f>
        <v/>
      </c>
    </row>
    <row r="2712" spans="16:17" x14ac:dyDescent="0.15">
      <c r="P2712">
        <v>2711</v>
      </c>
      <c r="Q2712" t="str">
        <f>IFERROR(IF(COUNTIF(個人情報!$BI$5:$BI$401,"登録番号" &amp; リスト!P2712)&gt;=1,"",IF(VLOOKUP(P2712,登録者リスト!$A$1:$D$43729,4,FALSE)=基本情報!$D$6,P2712,"")),"")</f>
        <v/>
      </c>
    </row>
    <row r="2713" spans="16:17" x14ac:dyDescent="0.15">
      <c r="P2713">
        <v>2712</v>
      </c>
      <c r="Q2713" t="str">
        <f>IFERROR(IF(COUNTIF(個人情報!$BI$5:$BI$401,"登録番号" &amp; リスト!P2713)&gt;=1,"",IF(VLOOKUP(P2713,登録者リスト!$A$1:$D$43729,4,FALSE)=基本情報!$D$6,P2713,"")),"")</f>
        <v/>
      </c>
    </row>
    <row r="2714" spans="16:17" x14ac:dyDescent="0.15">
      <c r="P2714">
        <v>2713</v>
      </c>
      <c r="Q2714" t="str">
        <f>IFERROR(IF(COUNTIF(個人情報!$BI$5:$BI$401,"登録番号" &amp; リスト!P2714)&gt;=1,"",IF(VLOOKUP(P2714,登録者リスト!$A$1:$D$43729,4,FALSE)=基本情報!$D$6,P2714,"")),"")</f>
        <v/>
      </c>
    </row>
    <row r="2715" spans="16:17" x14ac:dyDescent="0.15">
      <c r="P2715">
        <v>2714</v>
      </c>
      <c r="Q2715" t="str">
        <f>IFERROR(IF(COUNTIF(個人情報!$BI$5:$BI$401,"登録番号" &amp; リスト!P2715)&gt;=1,"",IF(VLOOKUP(P2715,登録者リスト!$A$1:$D$43729,4,FALSE)=基本情報!$D$6,P2715,"")),"")</f>
        <v/>
      </c>
    </row>
    <row r="2716" spans="16:17" x14ac:dyDescent="0.15">
      <c r="P2716">
        <v>2715</v>
      </c>
      <c r="Q2716" t="str">
        <f>IFERROR(IF(COUNTIF(個人情報!$BI$5:$BI$401,"登録番号" &amp; リスト!P2716)&gt;=1,"",IF(VLOOKUP(P2716,登録者リスト!$A$1:$D$43729,4,FALSE)=基本情報!$D$6,P2716,"")),"")</f>
        <v/>
      </c>
    </row>
    <row r="2717" spans="16:17" x14ac:dyDescent="0.15">
      <c r="P2717">
        <v>2716</v>
      </c>
      <c r="Q2717" t="str">
        <f>IFERROR(IF(COUNTIF(個人情報!$BI$5:$BI$401,"登録番号" &amp; リスト!P2717)&gt;=1,"",IF(VLOOKUP(P2717,登録者リスト!$A$1:$D$43729,4,FALSE)=基本情報!$D$6,P2717,"")),"")</f>
        <v/>
      </c>
    </row>
    <row r="2718" spans="16:17" x14ac:dyDescent="0.15">
      <c r="P2718">
        <v>2717</v>
      </c>
      <c r="Q2718" t="str">
        <f>IFERROR(IF(COUNTIF(個人情報!$BI$5:$BI$401,"登録番号" &amp; リスト!P2718)&gt;=1,"",IF(VLOOKUP(P2718,登録者リスト!$A$1:$D$43729,4,FALSE)=基本情報!$D$6,P2718,"")),"")</f>
        <v/>
      </c>
    </row>
    <row r="2719" spans="16:17" x14ac:dyDescent="0.15">
      <c r="P2719">
        <v>2718</v>
      </c>
      <c r="Q2719" t="str">
        <f>IFERROR(IF(COUNTIF(個人情報!$BI$5:$BI$401,"登録番号" &amp; リスト!P2719)&gt;=1,"",IF(VLOOKUP(P2719,登録者リスト!$A$1:$D$43729,4,FALSE)=基本情報!$D$6,P2719,"")),"")</f>
        <v/>
      </c>
    </row>
    <row r="2720" spans="16:17" x14ac:dyDescent="0.15">
      <c r="P2720">
        <v>2719</v>
      </c>
      <c r="Q2720" t="str">
        <f>IFERROR(IF(COUNTIF(個人情報!$BI$5:$BI$401,"登録番号" &amp; リスト!P2720)&gt;=1,"",IF(VLOOKUP(P2720,登録者リスト!$A$1:$D$43729,4,FALSE)=基本情報!$D$6,P2720,"")),"")</f>
        <v/>
      </c>
    </row>
    <row r="2721" spans="16:17" x14ac:dyDescent="0.15">
      <c r="P2721">
        <v>2720</v>
      </c>
      <c r="Q2721" t="str">
        <f>IFERROR(IF(COUNTIF(個人情報!$BI$5:$BI$401,"登録番号" &amp; リスト!P2721)&gt;=1,"",IF(VLOOKUP(P2721,登録者リスト!$A$1:$D$43729,4,FALSE)=基本情報!$D$6,P2721,"")),"")</f>
        <v/>
      </c>
    </row>
    <row r="2722" spans="16:17" x14ac:dyDescent="0.15">
      <c r="P2722">
        <v>2721</v>
      </c>
      <c r="Q2722" t="str">
        <f>IFERROR(IF(COUNTIF(個人情報!$BI$5:$BI$401,"登録番号" &amp; リスト!P2722)&gt;=1,"",IF(VLOOKUP(P2722,登録者リスト!$A$1:$D$43729,4,FALSE)=基本情報!$D$6,P2722,"")),"")</f>
        <v/>
      </c>
    </row>
    <row r="2723" spans="16:17" x14ac:dyDescent="0.15">
      <c r="P2723">
        <v>2722</v>
      </c>
      <c r="Q2723" t="str">
        <f>IFERROR(IF(COUNTIF(個人情報!$BI$5:$BI$401,"登録番号" &amp; リスト!P2723)&gt;=1,"",IF(VLOOKUP(P2723,登録者リスト!$A$1:$D$43729,4,FALSE)=基本情報!$D$6,P2723,"")),"")</f>
        <v/>
      </c>
    </row>
    <row r="2724" spans="16:17" x14ac:dyDescent="0.15">
      <c r="P2724">
        <v>2723</v>
      </c>
      <c r="Q2724" t="str">
        <f>IFERROR(IF(COUNTIF(個人情報!$BI$5:$BI$401,"登録番号" &amp; リスト!P2724)&gt;=1,"",IF(VLOOKUP(P2724,登録者リスト!$A$1:$D$43729,4,FALSE)=基本情報!$D$6,P2724,"")),"")</f>
        <v/>
      </c>
    </row>
    <row r="2725" spans="16:17" x14ac:dyDescent="0.15">
      <c r="P2725">
        <v>2724</v>
      </c>
      <c r="Q2725" t="str">
        <f>IFERROR(IF(COUNTIF(個人情報!$BI$5:$BI$401,"登録番号" &amp; リスト!P2725)&gt;=1,"",IF(VLOOKUP(P2725,登録者リスト!$A$1:$D$43729,4,FALSE)=基本情報!$D$6,P2725,"")),"")</f>
        <v/>
      </c>
    </row>
    <row r="2726" spans="16:17" x14ac:dyDescent="0.15">
      <c r="P2726">
        <v>2725</v>
      </c>
      <c r="Q2726" t="str">
        <f>IFERROR(IF(COUNTIF(個人情報!$BI$5:$BI$401,"登録番号" &amp; リスト!P2726)&gt;=1,"",IF(VLOOKUP(P2726,登録者リスト!$A$1:$D$43729,4,FALSE)=基本情報!$D$6,P2726,"")),"")</f>
        <v/>
      </c>
    </row>
    <row r="2727" spans="16:17" x14ac:dyDescent="0.15">
      <c r="P2727">
        <v>2726</v>
      </c>
      <c r="Q2727" t="str">
        <f>IFERROR(IF(COUNTIF(個人情報!$BI$5:$BI$401,"登録番号" &amp; リスト!P2727)&gt;=1,"",IF(VLOOKUP(P2727,登録者リスト!$A$1:$D$43729,4,FALSE)=基本情報!$D$6,P2727,"")),"")</f>
        <v/>
      </c>
    </row>
    <row r="2728" spans="16:17" x14ac:dyDescent="0.15">
      <c r="P2728">
        <v>2727</v>
      </c>
      <c r="Q2728" t="str">
        <f>IFERROR(IF(COUNTIF(個人情報!$BI$5:$BI$401,"登録番号" &amp; リスト!P2728)&gt;=1,"",IF(VLOOKUP(P2728,登録者リスト!$A$1:$D$43729,4,FALSE)=基本情報!$D$6,P2728,"")),"")</f>
        <v/>
      </c>
    </row>
    <row r="2729" spans="16:17" x14ac:dyDescent="0.15">
      <c r="P2729">
        <v>2728</v>
      </c>
      <c r="Q2729" t="str">
        <f>IFERROR(IF(COUNTIF(個人情報!$BI$5:$BI$401,"登録番号" &amp; リスト!P2729)&gt;=1,"",IF(VLOOKUP(P2729,登録者リスト!$A$1:$D$43729,4,FALSE)=基本情報!$D$6,P2729,"")),"")</f>
        <v/>
      </c>
    </row>
    <row r="2730" spans="16:17" x14ac:dyDescent="0.15">
      <c r="P2730">
        <v>2729</v>
      </c>
      <c r="Q2730" t="str">
        <f>IFERROR(IF(COUNTIF(個人情報!$BI$5:$BI$401,"登録番号" &amp; リスト!P2730)&gt;=1,"",IF(VLOOKUP(P2730,登録者リスト!$A$1:$D$43729,4,FALSE)=基本情報!$D$6,P2730,"")),"")</f>
        <v/>
      </c>
    </row>
    <row r="2731" spans="16:17" x14ac:dyDescent="0.15">
      <c r="P2731">
        <v>2730</v>
      </c>
      <c r="Q2731" t="str">
        <f>IFERROR(IF(COUNTIF(個人情報!$BI$5:$BI$401,"登録番号" &amp; リスト!P2731)&gt;=1,"",IF(VLOOKUP(P2731,登録者リスト!$A$1:$D$43729,4,FALSE)=基本情報!$D$6,P2731,"")),"")</f>
        <v/>
      </c>
    </row>
    <row r="2732" spans="16:17" x14ac:dyDescent="0.15">
      <c r="P2732">
        <v>2731</v>
      </c>
      <c r="Q2732" t="str">
        <f>IFERROR(IF(COUNTIF(個人情報!$BI$5:$BI$401,"登録番号" &amp; リスト!P2732)&gt;=1,"",IF(VLOOKUP(P2732,登録者リスト!$A$1:$D$43729,4,FALSE)=基本情報!$D$6,P2732,"")),"")</f>
        <v/>
      </c>
    </row>
    <row r="2733" spans="16:17" x14ac:dyDescent="0.15">
      <c r="P2733">
        <v>2732</v>
      </c>
      <c r="Q2733" t="str">
        <f>IFERROR(IF(COUNTIF(個人情報!$BI$5:$BI$401,"登録番号" &amp; リスト!P2733)&gt;=1,"",IF(VLOOKUP(P2733,登録者リスト!$A$1:$D$43729,4,FALSE)=基本情報!$D$6,P2733,"")),"")</f>
        <v/>
      </c>
    </row>
    <row r="2734" spans="16:17" x14ac:dyDescent="0.15">
      <c r="P2734">
        <v>2733</v>
      </c>
      <c r="Q2734" t="str">
        <f>IFERROR(IF(COUNTIF(個人情報!$BI$5:$BI$401,"登録番号" &amp; リスト!P2734)&gt;=1,"",IF(VLOOKUP(P2734,登録者リスト!$A$1:$D$43729,4,FALSE)=基本情報!$D$6,P2734,"")),"")</f>
        <v/>
      </c>
    </row>
    <row r="2735" spans="16:17" x14ac:dyDescent="0.15">
      <c r="P2735">
        <v>2734</v>
      </c>
      <c r="Q2735" t="str">
        <f>IFERROR(IF(COUNTIF(個人情報!$BI$5:$BI$401,"登録番号" &amp; リスト!P2735)&gt;=1,"",IF(VLOOKUP(P2735,登録者リスト!$A$1:$D$43729,4,FALSE)=基本情報!$D$6,P2735,"")),"")</f>
        <v/>
      </c>
    </row>
    <row r="2736" spans="16:17" x14ac:dyDescent="0.15">
      <c r="P2736">
        <v>2735</v>
      </c>
      <c r="Q2736" t="str">
        <f>IFERROR(IF(COUNTIF(個人情報!$BI$5:$BI$401,"登録番号" &amp; リスト!P2736)&gt;=1,"",IF(VLOOKUP(P2736,登録者リスト!$A$1:$D$43729,4,FALSE)=基本情報!$D$6,P2736,"")),"")</f>
        <v/>
      </c>
    </row>
    <row r="2737" spans="16:17" x14ac:dyDescent="0.15">
      <c r="P2737">
        <v>2736</v>
      </c>
      <c r="Q2737" t="str">
        <f>IFERROR(IF(COUNTIF(個人情報!$BI$5:$BI$401,"登録番号" &amp; リスト!P2737)&gt;=1,"",IF(VLOOKUP(P2737,登録者リスト!$A$1:$D$43729,4,FALSE)=基本情報!$D$6,P2737,"")),"")</f>
        <v/>
      </c>
    </row>
    <row r="2738" spans="16:17" x14ac:dyDescent="0.15">
      <c r="P2738">
        <v>2737</v>
      </c>
      <c r="Q2738" t="str">
        <f>IFERROR(IF(COUNTIF(個人情報!$BI$5:$BI$401,"登録番号" &amp; リスト!P2738)&gt;=1,"",IF(VLOOKUP(P2738,登録者リスト!$A$1:$D$43729,4,FALSE)=基本情報!$D$6,P2738,"")),"")</f>
        <v/>
      </c>
    </row>
    <row r="2739" spans="16:17" x14ac:dyDescent="0.15">
      <c r="P2739">
        <v>2738</v>
      </c>
      <c r="Q2739" t="str">
        <f>IFERROR(IF(COUNTIF(個人情報!$BI$5:$BI$401,"登録番号" &amp; リスト!P2739)&gt;=1,"",IF(VLOOKUP(P2739,登録者リスト!$A$1:$D$43729,4,FALSE)=基本情報!$D$6,P2739,"")),"")</f>
        <v/>
      </c>
    </row>
    <row r="2740" spans="16:17" x14ac:dyDescent="0.15">
      <c r="P2740">
        <v>2739</v>
      </c>
      <c r="Q2740" t="str">
        <f>IFERROR(IF(COUNTIF(個人情報!$BI$5:$BI$401,"登録番号" &amp; リスト!P2740)&gt;=1,"",IF(VLOOKUP(P2740,登録者リスト!$A$1:$D$43729,4,FALSE)=基本情報!$D$6,P2740,"")),"")</f>
        <v/>
      </c>
    </row>
    <row r="2741" spans="16:17" x14ac:dyDescent="0.15">
      <c r="P2741">
        <v>2740</v>
      </c>
      <c r="Q2741" t="str">
        <f>IFERROR(IF(COUNTIF(個人情報!$BI$5:$BI$401,"登録番号" &amp; リスト!P2741)&gt;=1,"",IF(VLOOKUP(P2741,登録者リスト!$A$1:$D$43729,4,FALSE)=基本情報!$D$6,P2741,"")),"")</f>
        <v/>
      </c>
    </row>
    <row r="2742" spans="16:17" x14ac:dyDescent="0.15">
      <c r="P2742">
        <v>2741</v>
      </c>
      <c r="Q2742" t="str">
        <f>IFERROR(IF(COUNTIF(個人情報!$BI$5:$BI$401,"登録番号" &amp; リスト!P2742)&gt;=1,"",IF(VLOOKUP(P2742,登録者リスト!$A$1:$D$43729,4,FALSE)=基本情報!$D$6,P2742,"")),"")</f>
        <v/>
      </c>
    </row>
    <row r="2743" spans="16:17" x14ac:dyDescent="0.15">
      <c r="P2743">
        <v>2742</v>
      </c>
      <c r="Q2743" t="str">
        <f>IFERROR(IF(COUNTIF(個人情報!$BI$5:$BI$401,"登録番号" &amp; リスト!P2743)&gt;=1,"",IF(VLOOKUP(P2743,登録者リスト!$A$1:$D$43729,4,FALSE)=基本情報!$D$6,P2743,"")),"")</f>
        <v/>
      </c>
    </row>
    <row r="2744" spans="16:17" x14ac:dyDescent="0.15">
      <c r="P2744">
        <v>2743</v>
      </c>
      <c r="Q2744" t="str">
        <f>IFERROR(IF(COUNTIF(個人情報!$BI$5:$BI$401,"登録番号" &amp; リスト!P2744)&gt;=1,"",IF(VLOOKUP(P2744,登録者リスト!$A$1:$D$43729,4,FALSE)=基本情報!$D$6,P2744,"")),"")</f>
        <v/>
      </c>
    </row>
    <row r="2745" spans="16:17" x14ac:dyDescent="0.15">
      <c r="P2745">
        <v>2744</v>
      </c>
      <c r="Q2745" t="str">
        <f>IFERROR(IF(COUNTIF(個人情報!$BI$5:$BI$401,"登録番号" &amp; リスト!P2745)&gt;=1,"",IF(VLOOKUP(P2745,登録者リスト!$A$1:$D$43729,4,FALSE)=基本情報!$D$6,P2745,"")),"")</f>
        <v/>
      </c>
    </row>
    <row r="2746" spans="16:17" x14ac:dyDescent="0.15">
      <c r="P2746">
        <v>2745</v>
      </c>
      <c r="Q2746" t="str">
        <f>IFERROR(IF(COUNTIF(個人情報!$BI$5:$BI$401,"登録番号" &amp; リスト!P2746)&gt;=1,"",IF(VLOOKUP(P2746,登録者リスト!$A$1:$D$43729,4,FALSE)=基本情報!$D$6,P2746,"")),"")</f>
        <v/>
      </c>
    </row>
    <row r="2747" spans="16:17" x14ac:dyDescent="0.15">
      <c r="P2747">
        <v>2746</v>
      </c>
      <c r="Q2747" t="str">
        <f>IFERROR(IF(COUNTIF(個人情報!$BI$5:$BI$401,"登録番号" &amp; リスト!P2747)&gt;=1,"",IF(VLOOKUP(P2747,登録者リスト!$A$1:$D$43729,4,FALSE)=基本情報!$D$6,P2747,"")),"")</f>
        <v/>
      </c>
    </row>
    <row r="2748" spans="16:17" x14ac:dyDescent="0.15">
      <c r="P2748">
        <v>2747</v>
      </c>
      <c r="Q2748" t="str">
        <f>IFERROR(IF(COUNTIF(個人情報!$BI$5:$BI$401,"登録番号" &amp; リスト!P2748)&gt;=1,"",IF(VLOOKUP(P2748,登録者リスト!$A$1:$D$43729,4,FALSE)=基本情報!$D$6,P2748,"")),"")</f>
        <v/>
      </c>
    </row>
    <row r="2749" spans="16:17" x14ac:dyDescent="0.15">
      <c r="P2749">
        <v>2748</v>
      </c>
      <c r="Q2749" t="str">
        <f>IFERROR(IF(COUNTIF(個人情報!$BI$5:$BI$401,"登録番号" &amp; リスト!P2749)&gt;=1,"",IF(VLOOKUP(P2749,登録者リスト!$A$1:$D$43729,4,FALSE)=基本情報!$D$6,P2749,"")),"")</f>
        <v/>
      </c>
    </row>
    <row r="2750" spans="16:17" x14ac:dyDescent="0.15">
      <c r="P2750">
        <v>2749</v>
      </c>
      <c r="Q2750" t="str">
        <f>IFERROR(IF(COUNTIF(個人情報!$BI$5:$BI$401,"登録番号" &amp; リスト!P2750)&gt;=1,"",IF(VLOOKUP(P2750,登録者リスト!$A$1:$D$43729,4,FALSE)=基本情報!$D$6,P2750,"")),"")</f>
        <v/>
      </c>
    </row>
    <row r="2751" spans="16:17" x14ac:dyDescent="0.15">
      <c r="P2751">
        <v>2750</v>
      </c>
      <c r="Q2751" t="str">
        <f>IFERROR(IF(COUNTIF(個人情報!$BI$5:$BI$401,"登録番号" &amp; リスト!P2751)&gt;=1,"",IF(VLOOKUP(P2751,登録者リスト!$A$1:$D$43729,4,FALSE)=基本情報!$D$6,P2751,"")),"")</f>
        <v/>
      </c>
    </row>
    <row r="2752" spans="16:17" x14ac:dyDescent="0.15">
      <c r="P2752">
        <v>2751</v>
      </c>
      <c r="Q2752" t="str">
        <f>IFERROR(IF(COUNTIF(個人情報!$BI$5:$BI$401,"登録番号" &amp; リスト!P2752)&gt;=1,"",IF(VLOOKUP(P2752,登録者リスト!$A$1:$D$43729,4,FALSE)=基本情報!$D$6,P2752,"")),"")</f>
        <v/>
      </c>
    </row>
    <row r="2753" spans="16:17" x14ac:dyDescent="0.15">
      <c r="P2753">
        <v>2752</v>
      </c>
      <c r="Q2753" t="str">
        <f>IFERROR(IF(COUNTIF(個人情報!$BI$5:$BI$401,"登録番号" &amp; リスト!P2753)&gt;=1,"",IF(VLOOKUP(P2753,登録者リスト!$A$1:$D$43729,4,FALSE)=基本情報!$D$6,P2753,"")),"")</f>
        <v/>
      </c>
    </row>
    <row r="2754" spans="16:17" x14ac:dyDescent="0.15">
      <c r="P2754">
        <v>2753</v>
      </c>
      <c r="Q2754" t="str">
        <f>IFERROR(IF(COUNTIF(個人情報!$BI$5:$BI$401,"登録番号" &amp; リスト!P2754)&gt;=1,"",IF(VLOOKUP(P2754,登録者リスト!$A$1:$D$43729,4,FALSE)=基本情報!$D$6,P2754,"")),"")</f>
        <v/>
      </c>
    </row>
    <row r="2755" spans="16:17" x14ac:dyDescent="0.15">
      <c r="P2755">
        <v>2754</v>
      </c>
      <c r="Q2755" t="str">
        <f>IFERROR(IF(COUNTIF(個人情報!$BI$5:$BI$401,"登録番号" &amp; リスト!P2755)&gt;=1,"",IF(VLOOKUP(P2755,登録者リスト!$A$1:$D$43729,4,FALSE)=基本情報!$D$6,P2755,"")),"")</f>
        <v/>
      </c>
    </row>
    <row r="2756" spans="16:17" x14ac:dyDescent="0.15">
      <c r="P2756">
        <v>2755</v>
      </c>
      <c r="Q2756" t="str">
        <f>IFERROR(IF(COUNTIF(個人情報!$BI$5:$BI$401,"登録番号" &amp; リスト!P2756)&gt;=1,"",IF(VLOOKUP(P2756,登録者リスト!$A$1:$D$43729,4,FALSE)=基本情報!$D$6,P2756,"")),"")</f>
        <v/>
      </c>
    </row>
    <row r="2757" spans="16:17" x14ac:dyDescent="0.15">
      <c r="P2757">
        <v>2756</v>
      </c>
      <c r="Q2757" t="str">
        <f>IFERROR(IF(COUNTIF(個人情報!$BI$5:$BI$401,"登録番号" &amp; リスト!P2757)&gt;=1,"",IF(VLOOKUP(P2757,登録者リスト!$A$1:$D$43729,4,FALSE)=基本情報!$D$6,P2757,"")),"")</f>
        <v/>
      </c>
    </row>
    <row r="2758" spans="16:17" x14ac:dyDescent="0.15">
      <c r="P2758">
        <v>2757</v>
      </c>
      <c r="Q2758" t="str">
        <f>IFERROR(IF(COUNTIF(個人情報!$BI$5:$BI$401,"登録番号" &amp; リスト!P2758)&gt;=1,"",IF(VLOOKUP(P2758,登録者リスト!$A$1:$D$43729,4,FALSE)=基本情報!$D$6,P2758,"")),"")</f>
        <v/>
      </c>
    </row>
    <row r="2759" spans="16:17" x14ac:dyDescent="0.15">
      <c r="P2759">
        <v>2758</v>
      </c>
      <c r="Q2759" t="str">
        <f>IFERROR(IF(COUNTIF(個人情報!$BI$5:$BI$401,"登録番号" &amp; リスト!P2759)&gt;=1,"",IF(VLOOKUP(P2759,登録者リスト!$A$1:$D$43729,4,FALSE)=基本情報!$D$6,P2759,"")),"")</f>
        <v/>
      </c>
    </row>
    <row r="2760" spans="16:17" x14ac:dyDescent="0.15">
      <c r="P2760">
        <v>2759</v>
      </c>
      <c r="Q2760" t="str">
        <f>IFERROR(IF(COUNTIF(個人情報!$BI$5:$BI$401,"登録番号" &amp; リスト!P2760)&gt;=1,"",IF(VLOOKUP(P2760,登録者リスト!$A$1:$D$43729,4,FALSE)=基本情報!$D$6,P2760,"")),"")</f>
        <v/>
      </c>
    </row>
    <row r="2761" spans="16:17" x14ac:dyDescent="0.15">
      <c r="P2761">
        <v>2760</v>
      </c>
      <c r="Q2761" t="str">
        <f>IFERROR(IF(COUNTIF(個人情報!$BI$5:$BI$401,"登録番号" &amp; リスト!P2761)&gt;=1,"",IF(VLOOKUP(P2761,登録者リスト!$A$1:$D$43729,4,FALSE)=基本情報!$D$6,P2761,"")),"")</f>
        <v/>
      </c>
    </row>
    <row r="2762" spans="16:17" x14ac:dyDescent="0.15">
      <c r="P2762">
        <v>2761</v>
      </c>
      <c r="Q2762" t="str">
        <f>IFERROR(IF(COUNTIF(個人情報!$BI$5:$BI$401,"登録番号" &amp; リスト!P2762)&gt;=1,"",IF(VLOOKUP(P2762,登録者リスト!$A$1:$D$43729,4,FALSE)=基本情報!$D$6,P2762,"")),"")</f>
        <v/>
      </c>
    </row>
    <row r="2763" spans="16:17" x14ac:dyDescent="0.15">
      <c r="P2763">
        <v>2762</v>
      </c>
      <c r="Q2763" t="str">
        <f>IFERROR(IF(COUNTIF(個人情報!$BI$5:$BI$401,"登録番号" &amp; リスト!P2763)&gt;=1,"",IF(VLOOKUP(P2763,登録者リスト!$A$1:$D$43729,4,FALSE)=基本情報!$D$6,P2763,"")),"")</f>
        <v/>
      </c>
    </row>
    <row r="2764" spans="16:17" x14ac:dyDescent="0.15">
      <c r="P2764">
        <v>2763</v>
      </c>
      <c r="Q2764" t="str">
        <f>IFERROR(IF(COUNTIF(個人情報!$BI$5:$BI$401,"登録番号" &amp; リスト!P2764)&gt;=1,"",IF(VLOOKUP(P2764,登録者リスト!$A$1:$D$43729,4,FALSE)=基本情報!$D$6,P2764,"")),"")</f>
        <v/>
      </c>
    </row>
    <row r="2765" spans="16:17" x14ac:dyDescent="0.15">
      <c r="P2765">
        <v>2764</v>
      </c>
      <c r="Q2765" t="str">
        <f>IFERROR(IF(COUNTIF(個人情報!$BI$5:$BI$401,"登録番号" &amp; リスト!P2765)&gt;=1,"",IF(VLOOKUP(P2765,登録者リスト!$A$1:$D$43729,4,FALSE)=基本情報!$D$6,P2765,"")),"")</f>
        <v/>
      </c>
    </row>
    <row r="2766" spans="16:17" x14ac:dyDescent="0.15">
      <c r="P2766">
        <v>2765</v>
      </c>
      <c r="Q2766" t="str">
        <f>IFERROR(IF(COUNTIF(個人情報!$BI$5:$BI$401,"登録番号" &amp; リスト!P2766)&gt;=1,"",IF(VLOOKUP(P2766,登録者リスト!$A$1:$D$43729,4,FALSE)=基本情報!$D$6,P2766,"")),"")</f>
        <v/>
      </c>
    </row>
    <row r="2767" spans="16:17" x14ac:dyDescent="0.15">
      <c r="P2767">
        <v>2766</v>
      </c>
      <c r="Q2767" t="str">
        <f>IFERROR(IF(COUNTIF(個人情報!$BI$5:$BI$401,"登録番号" &amp; リスト!P2767)&gt;=1,"",IF(VLOOKUP(P2767,登録者リスト!$A$1:$D$43729,4,FALSE)=基本情報!$D$6,P2767,"")),"")</f>
        <v/>
      </c>
    </row>
    <row r="2768" spans="16:17" x14ac:dyDescent="0.15">
      <c r="P2768">
        <v>2767</v>
      </c>
      <c r="Q2768" t="str">
        <f>IFERROR(IF(COUNTIF(個人情報!$BI$5:$BI$401,"登録番号" &amp; リスト!P2768)&gt;=1,"",IF(VLOOKUP(P2768,登録者リスト!$A$1:$D$43729,4,FALSE)=基本情報!$D$6,P2768,"")),"")</f>
        <v/>
      </c>
    </row>
    <row r="2769" spans="16:17" x14ac:dyDescent="0.15">
      <c r="P2769">
        <v>2768</v>
      </c>
      <c r="Q2769" t="str">
        <f>IFERROR(IF(COUNTIF(個人情報!$BI$5:$BI$401,"登録番号" &amp; リスト!P2769)&gt;=1,"",IF(VLOOKUP(P2769,登録者リスト!$A$1:$D$43729,4,FALSE)=基本情報!$D$6,P2769,"")),"")</f>
        <v/>
      </c>
    </row>
    <row r="2770" spans="16:17" x14ac:dyDescent="0.15">
      <c r="P2770">
        <v>2769</v>
      </c>
      <c r="Q2770" t="str">
        <f>IFERROR(IF(COUNTIF(個人情報!$BI$5:$BI$401,"登録番号" &amp; リスト!P2770)&gt;=1,"",IF(VLOOKUP(P2770,登録者リスト!$A$1:$D$43729,4,FALSE)=基本情報!$D$6,P2770,"")),"")</f>
        <v/>
      </c>
    </row>
    <row r="2771" spans="16:17" x14ac:dyDescent="0.15">
      <c r="P2771">
        <v>2770</v>
      </c>
      <c r="Q2771" t="str">
        <f>IFERROR(IF(COUNTIF(個人情報!$BI$5:$BI$401,"登録番号" &amp; リスト!P2771)&gt;=1,"",IF(VLOOKUP(P2771,登録者リスト!$A$1:$D$43729,4,FALSE)=基本情報!$D$6,P2771,"")),"")</f>
        <v/>
      </c>
    </row>
    <row r="2772" spans="16:17" x14ac:dyDescent="0.15">
      <c r="P2772">
        <v>2771</v>
      </c>
      <c r="Q2772" t="str">
        <f>IFERROR(IF(COUNTIF(個人情報!$BI$5:$BI$401,"登録番号" &amp; リスト!P2772)&gt;=1,"",IF(VLOOKUP(P2772,登録者リスト!$A$1:$D$43729,4,FALSE)=基本情報!$D$6,P2772,"")),"")</f>
        <v/>
      </c>
    </row>
    <row r="2773" spans="16:17" x14ac:dyDescent="0.15">
      <c r="P2773">
        <v>2772</v>
      </c>
      <c r="Q2773" t="str">
        <f>IFERROR(IF(COUNTIF(個人情報!$BI$5:$BI$401,"登録番号" &amp; リスト!P2773)&gt;=1,"",IF(VLOOKUP(P2773,登録者リスト!$A$1:$D$43729,4,FALSE)=基本情報!$D$6,P2773,"")),"")</f>
        <v/>
      </c>
    </row>
    <row r="2774" spans="16:17" x14ac:dyDescent="0.15">
      <c r="P2774">
        <v>2773</v>
      </c>
      <c r="Q2774" t="str">
        <f>IFERROR(IF(COUNTIF(個人情報!$BI$5:$BI$401,"登録番号" &amp; リスト!P2774)&gt;=1,"",IF(VLOOKUP(P2774,登録者リスト!$A$1:$D$43729,4,FALSE)=基本情報!$D$6,P2774,"")),"")</f>
        <v/>
      </c>
    </row>
    <row r="2775" spans="16:17" x14ac:dyDescent="0.15">
      <c r="P2775">
        <v>2774</v>
      </c>
      <c r="Q2775" t="str">
        <f>IFERROR(IF(COUNTIF(個人情報!$BI$5:$BI$401,"登録番号" &amp; リスト!P2775)&gt;=1,"",IF(VLOOKUP(P2775,登録者リスト!$A$1:$D$43729,4,FALSE)=基本情報!$D$6,P2775,"")),"")</f>
        <v/>
      </c>
    </row>
    <row r="2776" spans="16:17" x14ac:dyDescent="0.15">
      <c r="P2776">
        <v>2775</v>
      </c>
      <c r="Q2776" t="str">
        <f>IFERROR(IF(COUNTIF(個人情報!$BI$5:$BI$401,"登録番号" &amp; リスト!P2776)&gt;=1,"",IF(VLOOKUP(P2776,登録者リスト!$A$1:$D$43729,4,FALSE)=基本情報!$D$6,P2776,"")),"")</f>
        <v/>
      </c>
    </row>
    <row r="2777" spans="16:17" x14ac:dyDescent="0.15">
      <c r="P2777">
        <v>2776</v>
      </c>
      <c r="Q2777" t="str">
        <f>IFERROR(IF(COUNTIF(個人情報!$BI$5:$BI$401,"登録番号" &amp; リスト!P2777)&gt;=1,"",IF(VLOOKUP(P2777,登録者リスト!$A$1:$D$43729,4,FALSE)=基本情報!$D$6,P2777,"")),"")</f>
        <v/>
      </c>
    </row>
    <row r="2778" spans="16:17" x14ac:dyDescent="0.15">
      <c r="P2778">
        <v>2777</v>
      </c>
      <c r="Q2778" t="str">
        <f>IFERROR(IF(COUNTIF(個人情報!$BI$5:$BI$401,"登録番号" &amp; リスト!P2778)&gt;=1,"",IF(VLOOKUP(P2778,登録者リスト!$A$1:$D$43729,4,FALSE)=基本情報!$D$6,P2778,"")),"")</f>
        <v/>
      </c>
    </row>
    <row r="2779" spans="16:17" x14ac:dyDescent="0.15">
      <c r="P2779">
        <v>2778</v>
      </c>
      <c r="Q2779" t="str">
        <f>IFERROR(IF(COUNTIF(個人情報!$BI$5:$BI$401,"登録番号" &amp; リスト!P2779)&gt;=1,"",IF(VLOOKUP(P2779,登録者リスト!$A$1:$D$43729,4,FALSE)=基本情報!$D$6,P2779,"")),"")</f>
        <v/>
      </c>
    </row>
    <row r="2780" spans="16:17" x14ac:dyDescent="0.15">
      <c r="P2780">
        <v>2779</v>
      </c>
      <c r="Q2780" t="str">
        <f>IFERROR(IF(COUNTIF(個人情報!$BI$5:$BI$401,"登録番号" &amp; リスト!P2780)&gt;=1,"",IF(VLOOKUP(P2780,登録者リスト!$A$1:$D$43729,4,FALSE)=基本情報!$D$6,P2780,"")),"")</f>
        <v/>
      </c>
    </row>
    <row r="2781" spans="16:17" x14ac:dyDescent="0.15">
      <c r="P2781">
        <v>2780</v>
      </c>
      <c r="Q2781" t="str">
        <f>IFERROR(IF(COUNTIF(個人情報!$BI$5:$BI$401,"登録番号" &amp; リスト!P2781)&gt;=1,"",IF(VLOOKUP(P2781,登録者リスト!$A$1:$D$43729,4,FALSE)=基本情報!$D$6,P2781,"")),"")</f>
        <v/>
      </c>
    </row>
    <row r="2782" spans="16:17" x14ac:dyDescent="0.15">
      <c r="P2782">
        <v>2781</v>
      </c>
      <c r="Q2782" t="str">
        <f>IFERROR(IF(COUNTIF(個人情報!$BI$5:$BI$401,"登録番号" &amp; リスト!P2782)&gt;=1,"",IF(VLOOKUP(P2782,登録者リスト!$A$1:$D$43729,4,FALSE)=基本情報!$D$6,P2782,"")),"")</f>
        <v/>
      </c>
    </row>
    <row r="2783" spans="16:17" x14ac:dyDescent="0.15">
      <c r="P2783">
        <v>2782</v>
      </c>
      <c r="Q2783" t="str">
        <f>IFERROR(IF(COUNTIF(個人情報!$BI$5:$BI$401,"登録番号" &amp; リスト!P2783)&gt;=1,"",IF(VLOOKUP(P2783,登録者リスト!$A$1:$D$43729,4,FALSE)=基本情報!$D$6,P2783,"")),"")</f>
        <v/>
      </c>
    </row>
    <row r="2784" spans="16:17" x14ac:dyDescent="0.15">
      <c r="P2784">
        <v>2783</v>
      </c>
      <c r="Q2784" t="str">
        <f>IFERROR(IF(COUNTIF(個人情報!$BI$5:$BI$401,"登録番号" &amp; リスト!P2784)&gt;=1,"",IF(VLOOKUP(P2784,登録者リスト!$A$1:$D$43729,4,FALSE)=基本情報!$D$6,P2784,"")),"")</f>
        <v/>
      </c>
    </row>
    <row r="2785" spans="16:17" x14ac:dyDescent="0.15">
      <c r="P2785">
        <v>2784</v>
      </c>
      <c r="Q2785" t="str">
        <f>IFERROR(IF(COUNTIF(個人情報!$BI$5:$BI$401,"登録番号" &amp; リスト!P2785)&gt;=1,"",IF(VLOOKUP(P2785,登録者リスト!$A$1:$D$43729,4,FALSE)=基本情報!$D$6,P2785,"")),"")</f>
        <v/>
      </c>
    </row>
    <row r="2786" spans="16:17" x14ac:dyDescent="0.15">
      <c r="P2786">
        <v>2785</v>
      </c>
      <c r="Q2786" t="str">
        <f>IFERROR(IF(COUNTIF(個人情報!$BI$5:$BI$401,"登録番号" &amp; リスト!P2786)&gt;=1,"",IF(VLOOKUP(P2786,登録者リスト!$A$1:$D$43729,4,FALSE)=基本情報!$D$6,P2786,"")),"")</f>
        <v/>
      </c>
    </row>
    <row r="2787" spans="16:17" x14ac:dyDescent="0.15">
      <c r="P2787">
        <v>2786</v>
      </c>
      <c r="Q2787" t="str">
        <f>IFERROR(IF(COUNTIF(個人情報!$BI$5:$BI$401,"登録番号" &amp; リスト!P2787)&gt;=1,"",IF(VLOOKUP(P2787,登録者リスト!$A$1:$D$43729,4,FALSE)=基本情報!$D$6,P2787,"")),"")</f>
        <v/>
      </c>
    </row>
    <row r="2788" spans="16:17" x14ac:dyDescent="0.15">
      <c r="P2788">
        <v>2787</v>
      </c>
      <c r="Q2788" t="str">
        <f>IFERROR(IF(COUNTIF(個人情報!$BI$5:$BI$401,"登録番号" &amp; リスト!P2788)&gt;=1,"",IF(VLOOKUP(P2788,登録者リスト!$A$1:$D$43729,4,FALSE)=基本情報!$D$6,P2788,"")),"")</f>
        <v/>
      </c>
    </row>
    <row r="2789" spans="16:17" x14ac:dyDescent="0.15">
      <c r="P2789">
        <v>2788</v>
      </c>
      <c r="Q2789" t="str">
        <f>IFERROR(IF(COUNTIF(個人情報!$BI$5:$BI$401,"登録番号" &amp; リスト!P2789)&gt;=1,"",IF(VLOOKUP(P2789,登録者リスト!$A$1:$D$43729,4,FALSE)=基本情報!$D$6,P2789,"")),"")</f>
        <v/>
      </c>
    </row>
    <row r="2790" spans="16:17" x14ac:dyDescent="0.15">
      <c r="P2790">
        <v>2789</v>
      </c>
      <c r="Q2790" t="str">
        <f>IFERROR(IF(COUNTIF(個人情報!$BI$5:$BI$401,"登録番号" &amp; リスト!P2790)&gt;=1,"",IF(VLOOKUP(P2790,登録者リスト!$A$1:$D$43729,4,FALSE)=基本情報!$D$6,P2790,"")),"")</f>
        <v/>
      </c>
    </row>
    <row r="2791" spans="16:17" x14ac:dyDescent="0.15">
      <c r="P2791">
        <v>2790</v>
      </c>
      <c r="Q2791" t="str">
        <f>IFERROR(IF(COUNTIF(個人情報!$BI$5:$BI$401,"登録番号" &amp; リスト!P2791)&gt;=1,"",IF(VLOOKUP(P2791,登録者リスト!$A$1:$D$43729,4,FALSE)=基本情報!$D$6,P2791,"")),"")</f>
        <v/>
      </c>
    </row>
    <row r="2792" spans="16:17" x14ac:dyDescent="0.15">
      <c r="P2792">
        <v>2791</v>
      </c>
      <c r="Q2792" t="str">
        <f>IFERROR(IF(COUNTIF(個人情報!$BI$5:$BI$401,"登録番号" &amp; リスト!P2792)&gt;=1,"",IF(VLOOKUP(P2792,登録者リスト!$A$1:$D$43729,4,FALSE)=基本情報!$D$6,P2792,"")),"")</f>
        <v/>
      </c>
    </row>
    <row r="2793" spans="16:17" x14ac:dyDescent="0.15">
      <c r="P2793">
        <v>2792</v>
      </c>
      <c r="Q2793" t="str">
        <f>IFERROR(IF(COUNTIF(個人情報!$BI$5:$BI$401,"登録番号" &amp; リスト!P2793)&gt;=1,"",IF(VLOOKUP(P2793,登録者リスト!$A$1:$D$43729,4,FALSE)=基本情報!$D$6,P2793,"")),"")</f>
        <v/>
      </c>
    </row>
    <row r="2794" spans="16:17" x14ac:dyDescent="0.15">
      <c r="P2794">
        <v>2793</v>
      </c>
      <c r="Q2794" t="str">
        <f>IFERROR(IF(COUNTIF(個人情報!$BI$5:$BI$401,"登録番号" &amp; リスト!P2794)&gt;=1,"",IF(VLOOKUP(P2794,登録者リスト!$A$1:$D$43729,4,FALSE)=基本情報!$D$6,P2794,"")),"")</f>
        <v/>
      </c>
    </row>
    <row r="2795" spans="16:17" x14ac:dyDescent="0.15">
      <c r="P2795">
        <v>2794</v>
      </c>
      <c r="Q2795" t="str">
        <f>IFERROR(IF(COUNTIF(個人情報!$BI$5:$BI$401,"登録番号" &amp; リスト!P2795)&gt;=1,"",IF(VLOOKUP(P2795,登録者リスト!$A$1:$D$43729,4,FALSE)=基本情報!$D$6,P2795,"")),"")</f>
        <v/>
      </c>
    </row>
    <row r="2796" spans="16:17" x14ac:dyDescent="0.15">
      <c r="P2796">
        <v>2795</v>
      </c>
      <c r="Q2796" t="str">
        <f>IFERROR(IF(COUNTIF(個人情報!$BI$5:$BI$401,"登録番号" &amp; リスト!P2796)&gt;=1,"",IF(VLOOKUP(P2796,登録者リスト!$A$1:$D$43729,4,FALSE)=基本情報!$D$6,P2796,"")),"")</f>
        <v/>
      </c>
    </row>
    <row r="2797" spans="16:17" x14ac:dyDescent="0.15">
      <c r="P2797">
        <v>2796</v>
      </c>
      <c r="Q2797" t="str">
        <f>IFERROR(IF(COUNTIF(個人情報!$BI$5:$BI$401,"登録番号" &amp; リスト!P2797)&gt;=1,"",IF(VLOOKUP(P2797,登録者リスト!$A$1:$D$43729,4,FALSE)=基本情報!$D$6,P2797,"")),"")</f>
        <v/>
      </c>
    </row>
    <row r="2798" spans="16:17" x14ac:dyDescent="0.15">
      <c r="P2798">
        <v>2797</v>
      </c>
      <c r="Q2798" t="str">
        <f>IFERROR(IF(COUNTIF(個人情報!$BI$5:$BI$401,"登録番号" &amp; リスト!P2798)&gt;=1,"",IF(VLOOKUP(P2798,登録者リスト!$A$1:$D$43729,4,FALSE)=基本情報!$D$6,P2798,"")),"")</f>
        <v/>
      </c>
    </row>
    <row r="2799" spans="16:17" x14ac:dyDescent="0.15">
      <c r="P2799">
        <v>2798</v>
      </c>
      <c r="Q2799" t="str">
        <f>IFERROR(IF(COUNTIF(個人情報!$BI$5:$BI$401,"登録番号" &amp; リスト!P2799)&gt;=1,"",IF(VLOOKUP(P2799,登録者リスト!$A$1:$D$43729,4,FALSE)=基本情報!$D$6,P2799,"")),"")</f>
        <v/>
      </c>
    </row>
    <row r="2800" spans="16:17" x14ac:dyDescent="0.15">
      <c r="P2800">
        <v>2799</v>
      </c>
      <c r="Q2800" t="str">
        <f>IFERROR(IF(COUNTIF(個人情報!$BI$5:$BI$401,"登録番号" &amp; リスト!P2800)&gt;=1,"",IF(VLOOKUP(P2800,登録者リスト!$A$1:$D$43729,4,FALSE)=基本情報!$D$6,P2800,"")),"")</f>
        <v/>
      </c>
    </row>
    <row r="2801" spans="16:17" x14ac:dyDescent="0.15">
      <c r="P2801">
        <v>2800</v>
      </c>
      <c r="Q2801" t="str">
        <f>IFERROR(IF(COUNTIF(個人情報!$BI$5:$BI$401,"登録番号" &amp; リスト!P2801)&gt;=1,"",IF(VLOOKUP(P2801,登録者リスト!$A$1:$D$43729,4,FALSE)=基本情報!$D$6,P2801,"")),"")</f>
        <v/>
      </c>
    </row>
    <row r="2802" spans="16:17" x14ac:dyDescent="0.15">
      <c r="P2802">
        <v>2801</v>
      </c>
      <c r="Q2802" t="str">
        <f>IFERROR(IF(COUNTIF(個人情報!$BI$5:$BI$401,"登録番号" &amp; リスト!P2802)&gt;=1,"",IF(VLOOKUP(P2802,登録者リスト!$A$1:$D$43729,4,FALSE)=基本情報!$D$6,P2802,"")),"")</f>
        <v/>
      </c>
    </row>
    <row r="2803" spans="16:17" x14ac:dyDescent="0.15">
      <c r="P2803">
        <v>2802</v>
      </c>
      <c r="Q2803" t="str">
        <f>IFERROR(IF(COUNTIF(個人情報!$BI$5:$BI$401,"登録番号" &amp; リスト!P2803)&gt;=1,"",IF(VLOOKUP(P2803,登録者リスト!$A$1:$D$43729,4,FALSE)=基本情報!$D$6,P2803,"")),"")</f>
        <v/>
      </c>
    </row>
    <row r="2804" spans="16:17" x14ac:dyDescent="0.15">
      <c r="P2804">
        <v>2803</v>
      </c>
      <c r="Q2804" t="str">
        <f>IFERROR(IF(COUNTIF(個人情報!$BI$5:$BI$401,"登録番号" &amp; リスト!P2804)&gt;=1,"",IF(VLOOKUP(P2804,登録者リスト!$A$1:$D$43729,4,FALSE)=基本情報!$D$6,P2804,"")),"")</f>
        <v/>
      </c>
    </row>
    <row r="2805" spans="16:17" x14ac:dyDescent="0.15">
      <c r="P2805">
        <v>2804</v>
      </c>
      <c r="Q2805" t="str">
        <f>IFERROR(IF(COUNTIF(個人情報!$BI$5:$BI$401,"登録番号" &amp; リスト!P2805)&gt;=1,"",IF(VLOOKUP(P2805,登録者リスト!$A$1:$D$43729,4,FALSE)=基本情報!$D$6,P2805,"")),"")</f>
        <v/>
      </c>
    </row>
    <row r="2806" spans="16:17" x14ac:dyDescent="0.15">
      <c r="P2806">
        <v>2805</v>
      </c>
      <c r="Q2806" t="str">
        <f>IFERROR(IF(COUNTIF(個人情報!$BI$5:$BI$401,"登録番号" &amp; リスト!P2806)&gt;=1,"",IF(VLOOKUP(P2806,登録者リスト!$A$1:$D$43729,4,FALSE)=基本情報!$D$6,P2806,"")),"")</f>
        <v/>
      </c>
    </row>
    <row r="2807" spans="16:17" x14ac:dyDescent="0.15">
      <c r="P2807">
        <v>2806</v>
      </c>
      <c r="Q2807" t="str">
        <f>IFERROR(IF(COUNTIF(個人情報!$BI$5:$BI$401,"登録番号" &amp; リスト!P2807)&gt;=1,"",IF(VLOOKUP(P2807,登録者リスト!$A$1:$D$43729,4,FALSE)=基本情報!$D$6,P2807,"")),"")</f>
        <v/>
      </c>
    </row>
    <row r="2808" spans="16:17" x14ac:dyDescent="0.15">
      <c r="P2808">
        <v>2807</v>
      </c>
      <c r="Q2808" t="str">
        <f>IFERROR(IF(COUNTIF(個人情報!$BI$5:$BI$401,"登録番号" &amp; リスト!P2808)&gt;=1,"",IF(VLOOKUP(P2808,登録者リスト!$A$1:$D$43729,4,FALSE)=基本情報!$D$6,P2808,"")),"")</f>
        <v/>
      </c>
    </row>
    <row r="2809" spans="16:17" x14ac:dyDescent="0.15">
      <c r="P2809">
        <v>2808</v>
      </c>
      <c r="Q2809" t="str">
        <f>IFERROR(IF(COUNTIF(個人情報!$BI$5:$BI$401,"登録番号" &amp; リスト!P2809)&gt;=1,"",IF(VLOOKUP(P2809,登録者リスト!$A$1:$D$43729,4,FALSE)=基本情報!$D$6,P2809,"")),"")</f>
        <v/>
      </c>
    </row>
    <row r="2810" spans="16:17" x14ac:dyDescent="0.15">
      <c r="P2810">
        <v>2809</v>
      </c>
      <c r="Q2810" t="str">
        <f>IFERROR(IF(COUNTIF(個人情報!$BI$5:$BI$401,"登録番号" &amp; リスト!P2810)&gt;=1,"",IF(VLOOKUP(P2810,登録者リスト!$A$1:$D$43729,4,FALSE)=基本情報!$D$6,P2810,"")),"")</f>
        <v/>
      </c>
    </row>
    <row r="2811" spans="16:17" x14ac:dyDescent="0.15">
      <c r="P2811">
        <v>2810</v>
      </c>
      <c r="Q2811" t="str">
        <f>IFERROR(IF(COUNTIF(個人情報!$BI$5:$BI$401,"登録番号" &amp; リスト!P2811)&gt;=1,"",IF(VLOOKUP(P2811,登録者リスト!$A$1:$D$43729,4,FALSE)=基本情報!$D$6,P2811,"")),"")</f>
        <v/>
      </c>
    </row>
    <row r="2812" spans="16:17" x14ac:dyDescent="0.15">
      <c r="P2812">
        <v>2811</v>
      </c>
      <c r="Q2812" t="str">
        <f>IFERROR(IF(COUNTIF(個人情報!$BI$5:$BI$401,"登録番号" &amp; リスト!P2812)&gt;=1,"",IF(VLOOKUP(P2812,登録者リスト!$A$1:$D$43729,4,FALSE)=基本情報!$D$6,P2812,"")),"")</f>
        <v/>
      </c>
    </row>
    <row r="2813" spans="16:17" x14ac:dyDescent="0.15">
      <c r="P2813">
        <v>2812</v>
      </c>
      <c r="Q2813" t="str">
        <f>IFERROR(IF(COUNTIF(個人情報!$BI$5:$BI$401,"登録番号" &amp; リスト!P2813)&gt;=1,"",IF(VLOOKUP(P2813,登録者リスト!$A$1:$D$43729,4,FALSE)=基本情報!$D$6,P2813,"")),"")</f>
        <v/>
      </c>
    </row>
    <row r="2814" spans="16:17" x14ac:dyDescent="0.15">
      <c r="P2814">
        <v>2813</v>
      </c>
      <c r="Q2814" t="str">
        <f>IFERROR(IF(COUNTIF(個人情報!$BI$5:$BI$401,"登録番号" &amp; リスト!P2814)&gt;=1,"",IF(VLOOKUP(P2814,登録者リスト!$A$1:$D$43729,4,FALSE)=基本情報!$D$6,P2814,"")),"")</f>
        <v/>
      </c>
    </row>
    <row r="2815" spans="16:17" x14ac:dyDescent="0.15">
      <c r="P2815">
        <v>2814</v>
      </c>
      <c r="Q2815" t="str">
        <f>IFERROR(IF(COUNTIF(個人情報!$BI$5:$BI$401,"登録番号" &amp; リスト!P2815)&gt;=1,"",IF(VLOOKUP(P2815,登録者リスト!$A$1:$D$43729,4,FALSE)=基本情報!$D$6,P2815,"")),"")</f>
        <v/>
      </c>
    </row>
    <row r="2816" spans="16:17" x14ac:dyDescent="0.15">
      <c r="P2816">
        <v>2815</v>
      </c>
      <c r="Q2816" t="str">
        <f>IFERROR(IF(COUNTIF(個人情報!$BI$5:$BI$401,"登録番号" &amp; リスト!P2816)&gt;=1,"",IF(VLOOKUP(P2816,登録者リスト!$A$1:$D$43729,4,FALSE)=基本情報!$D$6,P2816,"")),"")</f>
        <v/>
      </c>
    </row>
    <row r="2817" spans="16:17" x14ac:dyDescent="0.15">
      <c r="P2817">
        <v>2816</v>
      </c>
      <c r="Q2817" t="str">
        <f>IFERROR(IF(COUNTIF(個人情報!$BI$5:$BI$401,"登録番号" &amp; リスト!P2817)&gt;=1,"",IF(VLOOKUP(P2817,登録者リスト!$A$1:$D$43729,4,FALSE)=基本情報!$D$6,P2817,"")),"")</f>
        <v/>
      </c>
    </row>
    <row r="2818" spans="16:17" x14ac:dyDescent="0.15">
      <c r="P2818">
        <v>2817</v>
      </c>
      <c r="Q2818" t="str">
        <f>IFERROR(IF(COUNTIF(個人情報!$BI$5:$BI$401,"登録番号" &amp; リスト!P2818)&gt;=1,"",IF(VLOOKUP(P2818,登録者リスト!$A$1:$D$43729,4,FALSE)=基本情報!$D$6,P2818,"")),"")</f>
        <v/>
      </c>
    </row>
    <row r="2819" spans="16:17" x14ac:dyDescent="0.15">
      <c r="P2819">
        <v>2818</v>
      </c>
      <c r="Q2819" t="str">
        <f>IFERROR(IF(COUNTIF(個人情報!$BI$5:$BI$401,"登録番号" &amp; リスト!P2819)&gt;=1,"",IF(VLOOKUP(P2819,登録者リスト!$A$1:$D$43729,4,FALSE)=基本情報!$D$6,P2819,"")),"")</f>
        <v/>
      </c>
    </row>
    <row r="2820" spans="16:17" x14ac:dyDescent="0.15">
      <c r="P2820">
        <v>2819</v>
      </c>
      <c r="Q2820" t="str">
        <f>IFERROR(IF(COUNTIF(個人情報!$BI$5:$BI$401,"登録番号" &amp; リスト!P2820)&gt;=1,"",IF(VLOOKUP(P2820,登録者リスト!$A$1:$D$43729,4,FALSE)=基本情報!$D$6,P2820,"")),"")</f>
        <v/>
      </c>
    </row>
    <row r="2821" spans="16:17" x14ac:dyDescent="0.15">
      <c r="P2821">
        <v>2820</v>
      </c>
      <c r="Q2821" t="str">
        <f>IFERROR(IF(COUNTIF(個人情報!$BI$5:$BI$401,"登録番号" &amp; リスト!P2821)&gt;=1,"",IF(VLOOKUP(P2821,登録者リスト!$A$1:$D$43729,4,FALSE)=基本情報!$D$6,P2821,"")),"")</f>
        <v/>
      </c>
    </row>
    <row r="2822" spans="16:17" x14ac:dyDescent="0.15">
      <c r="P2822">
        <v>2821</v>
      </c>
      <c r="Q2822" t="str">
        <f>IFERROR(IF(COUNTIF(個人情報!$BI$5:$BI$401,"登録番号" &amp; リスト!P2822)&gt;=1,"",IF(VLOOKUP(P2822,登録者リスト!$A$1:$D$43729,4,FALSE)=基本情報!$D$6,P2822,"")),"")</f>
        <v/>
      </c>
    </row>
    <row r="2823" spans="16:17" x14ac:dyDescent="0.15">
      <c r="P2823">
        <v>2822</v>
      </c>
      <c r="Q2823" t="str">
        <f>IFERROR(IF(COUNTIF(個人情報!$BI$5:$BI$401,"登録番号" &amp; リスト!P2823)&gt;=1,"",IF(VLOOKUP(P2823,登録者リスト!$A$1:$D$43729,4,FALSE)=基本情報!$D$6,P2823,"")),"")</f>
        <v/>
      </c>
    </row>
    <row r="2824" spans="16:17" x14ac:dyDescent="0.15">
      <c r="P2824">
        <v>2823</v>
      </c>
      <c r="Q2824" t="str">
        <f>IFERROR(IF(COUNTIF(個人情報!$BI$5:$BI$401,"登録番号" &amp; リスト!P2824)&gt;=1,"",IF(VLOOKUP(P2824,登録者リスト!$A$1:$D$43729,4,FALSE)=基本情報!$D$6,P2824,"")),"")</f>
        <v/>
      </c>
    </row>
    <row r="2825" spans="16:17" x14ac:dyDescent="0.15">
      <c r="P2825">
        <v>2824</v>
      </c>
      <c r="Q2825" t="str">
        <f>IFERROR(IF(COUNTIF(個人情報!$BI$5:$BI$401,"登録番号" &amp; リスト!P2825)&gt;=1,"",IF(VLOOKUP(P2825,登録者リスト!$A$1:$D$43729,4,FALSE)=基本情報!$D$6,P2825,"")),"")</f>
        <v/>
      </c>
    </row>
    <row r="2826" spans="16:17" x14ac:dyDescent="0.15">
      <c r="P2826">
        <v>2825</v>
      </c>
      <c r="Q2826" t="str">
        <f>IFERROR(IF(COUNTIF(個人情報!$BI$5:$BI$401,"登録番号" &amp; リスト!P2826)&gt;=1,"",IF(VLOOKUP(P2826,登録者リスト!$A$1:$D$43729,4,FALSE)=基本情報!$D$6,P2826,"")),"")</f>
        <v/>
      </c>
    </row>
    <row r="2827" spans="16:17" x14ac:dyDescent="0.15">
      <c r="P2827">
        <v>2826</v>
      </c>
      <c r="Q2827" t="str">
        <f>IFERROR(IF(COUNTIF(個人情報!$BI$5:$BI$401,"登録番号" &amp; リスト!P2827)&gt;=1,"",IF(VLOOKUP(P2827,登録者リスト!$A$1:$D$43729,4,FALSE)=基本情報!$D$6,P2827,"")),"")</f>
        <v/>
      </c>
    </row>
    <row r="2828" spans="16:17" x14ac:dyDescent="0.15">
      <c r="P2828">
        <v>2827</v>
      </c>
      <c r="Q2828" t="str">
        <f>IFERROR(IF(COUNTIF(個人情報!$BI$5:$BI$401,"登録番号" &amp; リスト!P2828)&gt;=1,"",IF(VLOOKUP(P2828,登録者リスト!$A$1:$D$43729,4,FALSE)=基本情報!$D$6,P2828,"")),"")</f>
        <v/>
      </c>
    </row>
    <row r="2829" spans="16:17" x14ac:dyDescent="0.15">
      <c r="P2829">
        <v>2828</v>
      </c>
      <c r="Q2829" t="str">
        <f>IFERROR(IF(COUNTIF(個人情報!$BI$5:$BI$401,"登録番号" &amp; リスト!P2829)&gt;=1,"",IF(VLOOKUP(P2829,登録者リスト!$A$1:$D$43729,4,FALSE)=基本情報!$D$6,P2829,"")),"")</f>
        <v/>
      </c>
    </row>
    <row r="2830" spans="16:17" x14ac:dyDescent="0.15">
      <c r="P2830">
        <v>2829</v>
      </c>
      <c r="Q2830" t="str">
        <f>IFERROR(IF(COUNTIF(個人情報!$BI$5:$BI$401,"登録番号" &amp; リスト!P2830)&gt;=1,"",IF(VLOOKUP(P2830,登録者リスト!$A$1:$D$43729,4,FALSE)=基本情報!$D$6,P2830,"")),"")</f>
        <v/>
      </c>
    </row>
    <row r="2831" spans="16:17" x14ac:dyDescent="0.15">
      <c r="P2831">
        <v>2830</v>
      </c>
      <c r="Q2831" t="str">
        <f>IFERROR(IF(COUNTIF(個人情報!$BI$5:$BI$401,"登録番号" &amp; リスト!P2831)&gt;=1,"",IF(VLOOKUP(P2831,登録者リスト!$A$1:$D$43729,4,FALSE)=基本情報!$D$6,P2831,"")),"")</f>
        <v/>
      </c>
    </row>
    <row r="2832" spans="16:17" x14ac:dyDescent="0.15">
      <c r="P2832">
        <v>2831</v>
      </c>
      <c r="Q2832" t="str">
        <f>IFERROR(IF(COUNTIF(個人情報!$BI$5:$BI$401,"登録番号" &amp; リスト!P2832)&gt;=1,"",IF(VLOOKUP(P2832,登録者リスト!$A$1:$D$43729,4,FALSE)=基本情報!$D$6,P2832,"")),"")</f>
        <v/>
      </c>
    </row>
    <row r="2833" spans="16:17" x14ac:dyDescent="0.15">
      <c r="P2833">
        <v>2832</v>
      </c>
      <c r="Q2833" t="str">
        <f>IFERROR(IF(COUNTIF(個人情報!$BI$5:$BI$401,"登録番号" &amp; リスト!P2833)&gt;=1,"",IF(VLOOKUP(P2833,登録者リスト!$A$1:$D$43729,4,FALSE)=基本情報!$D$6,P2833,"")),"")</f>
        <v/>
      </c>
    </row>
    <row r="2834" spans="16:17" x14ac:dyDescent="0.15">
      <c r="P2834">
        <v>2833</v>
      </c>
      <c r="Q2834" t="str">
        <f>IFERROR(IF(COUNTIF(個人情報!$BI$5:$BI$401,"登録番号" &amp; リスト!P2834)&gt;=1,"",IF(VLOOKUP(P2834,登録者リスト!$A$1:$D$43729,4,FALSE)=基本情報!$D$6,P2834,"")),"")</f>
        <v/>
      </c>
    </row>
    <row r="2835" spans="16:17" x14ac:dyDescent="0.15">
      <c r="P2835">
        <v>2834</v>
      </c>
      <c r="Q2835" t="str">
        <f>IFERROR(IF(COUNTIF(個人情報!$BI$5:$BI$401,"登録番号" &amp; リスト!P2835)&gt;=1,"",IF(VLOOKUP(P2835,登録者リスト!$A$1:$D$43729,4,FALSE)=基本情報!$D$6,P2835,"")),"")</f>
        <v/>
      </c>
    </row>
    <row r="2836" spans="16:17" x14ac:dyDescent="0.15">
      <c r="P2836">
        <v>2835</v>
      </c>
      <c r="Q2836" t="str">
        <f>IFERROR(IF(COUNTIF(個人情報!$BI$5:$BI$401,"登録番号" &amp; リスト!P2836)&gt;=1,"",IF(VLOOKUP(P2836,登録者リスト!$A$1:$D$43729,4,FALSE)=基本情報!$D$6,P2836,"")),"")</f>
        <v/>
      </c>
    </row>
    <row r="2837" spans="16:17" x14ac:dyDescent="0.15">
      <c r="P2837">
        <v>2836</v>
      </c>
      <c r="Q2837" t="str">
        <f>IFERROR(IF(COUNTIF(個人情報!$BI$5:$BI$401,"登録番号" &amp; リスト!P2837)&gt;=1,"",IF(VLOOKUP(P2837,登録者リスト!$A$1:$D$43729,4,FALSE)=基本情報!$D$6,P2837,"")),"")</f>
        <v/>
      </c>
    </row>
    <row r="2838" spans="16:17" x14ac:dyDescent="0.15">
      <c r="P2838">
        <v>2837</v>
      </c>
      <c r="Q2838" t="str">
        <f>IFERROR(IF(COUNTIF(個人情報!$BI$5:$BI$401,"登録番号" &amp; リスト!P2838)&gt;=1,"",IF(VLOOKUP(P2838,登録者リスト!$A$1:$D$43729,4,FALSE)=基本情報!$D$6,P2838,"")),"")</f>
        <v/>
      </c>
    </row>
    <row r="2839" spans="16:17" x14ac:dyDescent="0.15">
      <c r="P2839">
        <v>2838</v>
      </c>
      <c r="Q2839" t="str">
        <f>IFERROR(IF(COUNTIF(個人情報!$BI$5:$BI$401,"登録番号" &amp; リスト!P2839)&gt;=1,"",IF(VLOOKUP(P2839,登録者リスト!$A$1:$D$43729,4,FALSE)=基本情報!$D$6,P2839,"")),"")</f>
        <v/>
      </c>
    </row>
    <row r="2840" spans="16:17" x14ac:dyDescent="0.15">
      <c r="P2840">
        <v>2839</v>
      </c>
      <c r="Q2840" t="str">
        <f>IFERROR(IF(COUNTIF(個人情報!$BI$5:$BI$401,"登録番号" &amp; リスト!P2840)&gt;=1,"",IF(VLOOKUP(P2840,登録者リスト!$A$1:$D$43729,4,FALSE)=基本情報!$D$6,P2840,"")),"")</f>
        <v/>
      </c>
    </row>
    <row r="2841" spans="16:17" x14ac:dyDescent="0.15">
      <c r="P2841">
        <v>2840</v>
      </c>
      <c r="Q2841" t="str">
        <f>IFERROR(IF(COUNTIF(個人情報!$BI$5:$BI$401,"登録番号" &amp; リスト!P2841)&gt;=1,"",IF(VLOOKUP(P2841,登録者リスト!$A$1:$D$43729,4,FALSE)=基本情報!$D$6,P2841,"")),"")</f>
        <v/>
      </c>
    </row>
    <row r="2842" spans="16:17" x14ac:dyDescent="0.15">
      <c r="P2842">
        <v>2841</v>
      </c>
      <c r="Q2842" t="str">
        <f>IFERROR(IF(COUNTIF(個人情報!$BI$5:$BI$401,"登録番号" &amp; リスト!P2842)&gt;=1,"",IF(VLOOKUP(P2842,登録者リスト!$A$1:$D$43729,4,FALSE)=基本情報!$D$6,P2842,"")),"")</f>
        <v/>
      </c>
    </row>
    <row r="2843" spans="16:17" x14ac:dyDescent="0.15">
      <c r="P2843">
        <v>2842</v>
      </c>
      <c r="Q2843" t="str">
        <f>IFERROR(IF(COUNTIF(個人情報!$BI$5:$BI$401,"登録番号" &amp; リスト!P2843)&gt;=1,"",IF(VLOOKUP(P2843,登録者リスト!$A$1:$D$43729,4,FALSE)=基本情報!$D$6,P2843,"")),"")</f>
        <v/>
      </c>
    </row>
    <row r="2844" spans="16:17" x14ac:dyDescent="0.15">
      <c r="P2844">
        <v>2843</v>
      </c>
      <c r="Q2844" t="str">
        <f>IFERROR(IF(COUNTIF(個人情報!$BI$5:$BI$401,"登録番号" &amp; リスト!P2844)&gt;=1,"",IF(VLOOKUP(P2844,登録者リスト!$A$1:$D$43729,4,FALSE)=基本情報!$D$6,P2844,"")),"")</f>
        <v/>
      </c>
    </row>
    <row r="2845" spans="16:17" x14ac:dyDescent="0.15">
      <c r="P2845">
        <v>2844</v>
      </c>
      <c r="Q2845" t="str">
        <f>IFERROR(IF(COUNTIF(個人情報!$BI$5:$BI$401,"登録番号" &amp; リスト!P2845)&gt;=1,"",IF(VLOOKUP(P2845,登録者リスト!$A$1:$D$43729,4,FALSE)=基本情報!$D$6,P2845,"")),"")</f>
        <v/>
      </c>
    </row>
    <row r="2846" spans="16:17" x14ac:dyDescent="0.15">
      <c r="P2846">
        <v>2845</v>
      </c>
      <c r="Q2846" t="str">
        <f>IFERROR(IF(COUNTIF(個人情報!$BI$5:$BI$401,"登録番号" &amp; リスト!P2846)&gt;=1,"",IF(VLOOKUP(P2846,登録者リスト!$A$1:$D$43729,4,FALSE)=基本情報!$D$6,P2846,"")),"")</f>
        <v/>
      </c>
    </row>
    <row r="2847" spans="16:17" x14ac:dyDescent="0.15">
      <c r="P2847">
        <v>2846</v>
      </c>
      <c r="Q2847" t="str">
        <f>IFERROR(IF(COUNTIF(個人情報!$BI$5:$BI$401,"登録番号" &amp; リスト!P2847)&gt;=1,"",IF(VLOOKUP(P2847,登録者リスト!$A$1:$D$43729,4,FALSE)=基本情報!$D$6,P2847,"")),"")</f>
        <v/>
      </c>
    </row>
    <row r="2848" spans="16:17" x14ac:dyDescent="0.15">
      <c r="P2848">
        <v>2847</v>
      </c>
      <c r="Q2848" t="str">
        <f>IFERROR(IF(COUNTIF(個人情報!$BI$5:$BI$401,"登録番号" &amp; リスト!P2848)&gt;=1,"",IF(VLOOKUP(P2848,登録者リスト!$A$1:$D$43729,4,FALSE)=基本情報!$D$6,P2848,"")),"")</f>
        <v/>
      </c>
    </row>
    <row r="2849" spans="16:17" x14ac:dyDescent="0.15">
      <c r="P2849">
        <v>2848</v>
      </c>
      <c r="Q2849" t="str">
        <f>IFERROR(IF(COUNTIF(個人情報!$BI$5:$BI$401,"登録番号" &amp; リスト!P2849)&gt;=1,"",IF(VLOOKUP(P2849,登録者リスト!$A$1:$D$43729,4,FALSE)=基本情報!$D$6,P2849,"")),"")</f>
        <v/>
      </c>
    </row>
    <row r="2850" spans="16:17" x14ac:dyDescent="0.15">
      <c r="P2850">
        <v>2849</v>
      </c>
      <c r="Q2850" t="str">
        <f>IFERROR(IF(COUNTIF(個人情報!$BI$5:$BI$401,"登録番号" &amp; リスト!P2850)&gt;=1,"",IF(VLOOKUP(P2850,登録者リスト!$A$1:$D$43729,4,FALSE)=基本情報!$D$6,P2850,"")),"")</f>
        <v/>
      </c>
    </row>
    <row r="2851" spans="16:17" x14ac:dyDescent="0.15">
      <c r="P2851">
        <v>2850</v>
      </c>
      <c r="Q2851" t="str">
        <f>IFERROR(IF(COUNTIF(個人情報!$BI$5:$BI$401,"登録番号" &amp; リスト!P2851)&gt;=1,"",IF(VLOOKUP(P2851,登録者リスト!$A$1:$D$43729,4,FALSE)=基本情報!$D$6,P2851,"")),"")</f>
        <v/>
      </c>
    </row>
    <row r="2852" spans="16:17" x14ac:dyDescent="0.15">
      <c r="P2852">
        <v>2851</v>
      </c>
      <c r="Q2852" t="str">
        <f>IFERROR(IF(COUNTIF(個人情報!$BI$5:$BI$401,"登録番号" &amp; リスト!P2852)&gt;=1,"",IF(VLOOKUP(P2852,登録者リスト!$A$1:$D$43729,4,FALSE)=基本情報!$D$6,P2852,"")),"")</f>
        <v/>
      </c>
    </row>
    <row r="2853" spans="16:17" x14ac:dyDescent="0.15">
      <c r="P2853">
        <v>2852</v>
      </c>
      <c r="Q2853" t="str">
        <f>IFERROR(IF(COUNTIF(個人情報!$BI$5:$BI$401,"登録番号" &amp; リスト!P2853)&gt;=1,"",IF(VLOOKUP(P2853,登録者リスト!$A$1:$D$43729,4,FALSE)=基本情報!$D$6,P2853,"")),"")</f>
        <v/>
      </c>
    </row>
    <row r="2854" spans="16:17" x14ac:dyDescent="0.15">
      <c r="P2854">
        <v>2853</v>
      </c>
      <c r="Q2854" t="str">
        <f>IFERROR(IF(COUNTIF(個人情報!$BI$5:$BI$401,"登録番号" &amp; リスト!P2854)&gt;=1,"",IF(VLOOKUP(P2854,登録者リスト!$A$1:$D$43729,4,FALSE)=基本情報!$D$6,P2854,"")),"")</f>
        <v/>
      </c>
    </row>
    <row r="2855" spans="16:17" x14ac:dyDescent="0.15">
      <c r="P2855">
        <v>2854</v>
      </c>
      <c r="Q2855" t="str">
        <f>IFERROR(IF(COUNTIF(個人情報!$BI$5:$BI$401,"登録番号" &amp; リスト!P2855)&gt;=1,"",IF(VLOOKUP(P2855,登録者リスト!$A$1:$D$43729,4,FALSE)=基本情報!$D$6,P2855,"")),"")</f>
        <v/>
      </c>
    </row>
    <row r="2856" spans="16:17" x14ac:dyDescent="0.15">
      <c r="P2856">
        <v>2855</v>
      </c>
      <c r="Q2856" t="str">
        <f>IFERROR(IF(COUNTIF(個人情報!$BI$5:$BI$401,"登録番号" &amp; リスト!P2856)&gt;=1,"",IF(VLOOKUP(P2856,登録者リスト!$A$1:$D$43729,4,FALSE)=基本情報!$D$6,P2856,"")),"")</f>
        <v/>
      </c>
    </row>
    <row r="2857" spans="16:17" x14ac:dyDescent="0.15">
      <c r="P2857">
        <v>2856</v>
      </c>
      <c r="Q2857" t="str">
        <f>IFERROR(IF(COUNTIF(個人情報!$BI$5:$BI$401,"登録番号" &amp; リスト!P2857)&gt;=1,"",IF(VLOOKUP(P2857,登録者リスト!$A$1:$D$43729,4,FALSE)=基本情報!$D$6,P2857,"")),"")</f>
        <v/>
      </c>
    </row>
    <row r="2858" spans="16:17" x14ac:dyDescent="0.15">
      <c r="P2858">
        <v>2857</v>
      </c>
      <c r="Q2858" t="str">
        <f>IFERROR(IF(COUNTIF(個人情報!$BI$5:$BI$401,"登録番号" &amp; リスト!P2858)&gt;=1,"",IF(VLOOKUP(P2858,登録者リスト!$A$1:$D$43729,4,FALSE)=基本情報!$D$6,P2858,"")),"")</f>
        <v/>
      </c>
    </row>
    <row r="2859" spans="16:17" x14ac:dyDescent="0.15">
      <c r="P2859">
        <v>2858</v>
      </c>
      <c r="Q2859" t="str">
        <f>IFERROR(IF(COUNTIF(個人情報!$BI$5:$BI$401,"登録番号" &amp; リスト!P2859)&gt;=1,"",IF(VLOOKUP(P2859,登録者リスト!$A$1:$D$43729,4,FALSE)=基本情報!$D$6,P2859,"")),"")</f>
        <v/>
      </c>
    </row>
    <row r="2860" spans="16:17" x14ac:dyDescent="0.15">
      <c r="P2860">
        <v>2859</v>
      </c>
      <c r="Q2860" t="str">
        <f>IFERROR(IF(COUNTIF(個人情報!$BI$5:$BI$401,"登録番号" &amp; リスト!P2860)&gt;=1,"",IF(VLOOKUP(P2860,登録者リスト!$A$1:$D$43729,4,FALSE)=基本情報!$D$6,P2860,"")),"")</f>
        <v/>
      </c>
    </row>
    <row r="2861" spans="16:17" x14ac:dyDescent="0.15">
      <c r="P2861">
        <v>2860</v>
      </c>
      <c r="Q2861" t="str">
        <f>IFERROR(IF(COUNTIF(個人情報!$BI$5:$BI$401,"登録番号" &amp; リスト!P2861)&gt;=1,"",IF(VLOOKUP(P2861,登録者リスト!$A$1:$D$43729,4,FALSE)=基本情報!$D$6,P2861,"")),"")</f>
        <v/>
      </c>
    </row>
    <row r="2862" spans="16:17" x14ac:dyDescent="0.15">
      <c r="P2862">
        <v>2861</v>
      </c>
      <c r="Q2862" t="str">
        <f>IFERROR(IF(COUNTIF(個人情報!$BI$5:$BI$401,"登録番号" &amp; リスト!P2862)&gt;=1,"",IF(VLOOKUP(P2862,登録者リスト!$A$1:$D$43729,4,FALSE)=基本情報!$D$6,P2862,"")),"")</f>
        <v/>
      </c>
    </row>
    <row r="2863" spans="16:17" x14ac:dyDescent="0.15">
      <c r="P2863">
        <v>2862</v>
      </c>
      <c r="Q2863" t="str">
        <f>IFERROR(IF(COUNTIF(個人情報!$BI$5:$BI$401,"登録番号" &amp; リスト!P2863)&gt;=1,"",IF(VLOOKUP(P2863,登録者リスト!$A$1:$D$43729,4,FALSE)=基本情報!$D$6,P2863,"")),"")</f>
        <v/>
      </c>
    </row>
    <row r="2864" spans="16:17" x14ac:dyDescent="0.15">
      <c r="P2864">
        <v>2863</v>
      </c>
      <c r="Q2864" t="str">
        <f>IFERROR(IF(COUNTIF(個人情報!$BI$5:$BI$401,"登録番号" &amp; リスト!P2864)&gt;=1,"",IF(VLOOKUP(P2864,登録者リスト!$A$1:$D$43729,4,FALSE)=基本情報!$D$6,P2864,"")),"")</f>
        <v/>
      </c>
    </row>
    <row r="2865" spans="16:17" x14ac:dyDescent="0.15">
      <c r="P2865">
        <v>2864</v>
      </c>
      <c r="Q2865" t="str">
        <f>IFERROR(IF(COUNTIF(個人情報!$BI$5:$BI$401,"登録番号" &amp; リスト!P2865)&gt;=1,"",IF(VLOOKUP(P2865,登録者リスト!$A$1:$D$43729,4,FALSE)=基本情報!$D$6,P2865,"")),"")</f>
        <v/>
      </c>
    </row>
    <row r="2866" spans="16:17" x14ac:dyDescent="0.15">
      <c r="P2866">
        <v>2865</v>
      </c>
      <c r="Q2866" t="str">
        <f>IFERROR(IF(COUNTIF(個人情報!$BI$5:$BI$401,"登録番号" &amp; リスト!P2866)&gt;=1,"",IF(VLOOKUP(P2866,登録者リスト!$A$1:$D$43729,4,FALSE)=基本情報!$D$6,P2866,"")),"")</f>
        <v/>
      </c>
    </row>
    <row r="2867" spans="16:17" x14ac:dyDescent="0.15">
      <c r="P2867">
        <v>2866</v>
      </c>
      <c r="Q2867" t="str">
        <f>IFERROR(IF(COUNTIF(個人情報!$BI$5:$BI$401,"登録番号" &amp; リスト!P2867)&gt;=1,"",IF(VLOOKUP(P2867,登録者リスト!$A$1:$D$43729,4,FALSE)=基本情報!$D$6,P2867,"")),"")</f>
        <v/>
      </c>
    </row>
    <row r="2868" spans="16:17" x14ac:dyDescent="0.15">
      <c r="P2868">
        <v>2867</v>
      </c>
      <c r="Q2868" t="str">
        <f>IFERROR(IF(COUNTIF(個人情報!$BI$5:$BI$401,"登録番号" &amp; リスト!P2868)&gt;=1,"",IF(VLOOKUP(P2868,登録者リスト!$A$1:$D$43729,4,FALSE)=基本情報!$D$6,P2868,"")),"")</f>
        <v/>
      </c>
    </row>
    <row r="2869" spans="16:17" x14ac:dyDescent="0.15">
      <c r="P2869">
        <v>2868</v>
      </c>
      <c r="Q2869" t="str">
        <f>IFERROR(IF(COUNTIF(個人情報!$BI$5:$BI$401,"登録番号" &amp; リスト!P2869)&gt;=1,"",IF(VLOOKUP(P2869,登録者リスト!$A$1:$D$43729,4,FALSE)=基本情報!$D$6,P2869,"")),"")</f>
        <v/>
      </c>
    </row>
    <row r="2870" spans="16:17" x14ac:dyDescent="0.15">
      <c r="P2870">
        <v>2869</v>
      </c>
      <c r="Q2870" t="str">
        <f>IFERROR(IF(COUNTIF(個人情報!$BI$5:$BI$401,"登録番号" &amp; リスト!P2870)&gt;=1,"",IF(VLOOKUP(P2870,登録者リスト!$A$1:$D$43729,4,FALSE)=基本情報!$D$6,P2870,"")),"")</f>
        <v/>
      </c>
    </row>
    <row r="2871" spans="16:17" x14ac:dyDescent="0.15">
      <c r="P2871">
        <v>2870</v>
      </c>
      <c r="Q2871" t="str">
        <f>IFERROR(IF(COUNTIF(個人情報!$BI$5:$BI$401,"登録番号" &amp; リスト!P2871)&gt;=1,"",IF(VLOOKUP(P2871,登録者リスト!$A$1:$D$43729,4,FALSE)=基本情報!$D$6,P2871,"")),"")</f>
        <v/>
      </c>
    </row>
    <row r="2872" spans="16:17" x14ac:dyDescent="0.15">
      <c r="P2872">
        <v>2871</v>
      </c>
      <c r="Q2872" t="str">
        <f>IFERROR(IF(COUNTIF(個人情報!$BI$5:$BI$401,"登録番号" &amp; リスト!P2872)&gt;=1,"",IF(VLOOKUP(P2872,登録者リスト!$A$1:$D$43729,4,FALSE)=基本情報!$D$6,P2872,"")),"")</f>
        <v/>
      </c>
    </row>
    <row r="2873" spans="16:17" x14ac:dyDescent="0.15">
      <c r="P2873">
        <v>2872</v>
      </c>
      <c r="Q2873" t="str">
        <f>IFERROR(IF(COUNTIF(個人情報!$BI$5:$BI$401,"登録番号" &amp; リスト!P2873)&gt;=1,"",IF(VLOOKUP(P2873,登録者リスト!$A$1:$D$43729,4,FALSE)=基本情報!$D$6,P2873,"")),"")</f>
        <v/>
      </c>
    </row>
    <row r="2874" spans="16:17" x14ac:dyDescent="0.15">
      <c r="P2874">
        <v>2873</v>
      </c>
      <c r="Q2874" t="str">
        <f>IFERROR(IF(COUNTIF(個人情報!$BI$5:$BI$401,"登録番号" &amp; リスト!P2874)&gt;=1,"",IF(VLOOKUP(P2874,登録者リスト!$A$1:$D$43729,4,FALSE)=基本情報!$D$6,P2874,"")),"")</f>
        <v/>
      </c>
    </row>
    <row r="2875" spans="16:17" x14ac:dyDescent="0.15">
      <c r="P2875">
        <v>2874</v>
      </c>
      <c r="Q2875" t="str">
        <f>IFERROR(IF(COUNTIF(個人情報!$BI$5:$BI$401,"登録番号" &amp; リスト!P2875)&gt;=1,"",IF(VLOOKUP(P2875,登録者リスト!$A$1:$D$43729,4,FALSE)=基本情報!$D$6,P2875,"")),"")</f>
        <v/>
      </c>
    </row>
    <row r="2876" spans="16:17" x14ac:dyDescent="0.15">
      <c r="P2876">
        <v>2875</v>
      </c>
      <c r="Q2876" t="str">
        <f>IFERROR(IF(COUNTIF(個人情報!$BI$5:$BI$401,"登録番号" &amp; リスト!P2876)&gt;=1,"",IF(VLOOKUP(P2876,登録者リスト!$A$1:$D$43729,4,FALSE)=基本情報!$D$6,P2876,"")),"")</f>
        <v/>
      </c>
    </row>
    <row r="2877" spans="16:17" x14ac:dyDescent="0.15">
      <c r="P2877">
        <v>2876</v>
      </c>
      <c r="Q2877" t="str">
        <f>IFERROR(IF(COUNTIF(個人情報!$BI$5:$BI$401,"登録番号" &amp; リスト!P2877)&gt;=1,"",IF(VLOOKUP(P2877,登録者リスト!$A$1:$D$43729,4,FALSE)=基本情報!$D$6,P2877,"")),"")</f>
        <v/>
      </c>
    </row>
    <row r="2878" spans="16:17" x14ac:dyDescent="0.15">
      <c r="P2878">
        <v>2877</v>
      </c>
      <c r="Q2878" t="str">
        <f>IFERROR(IF(COUNTIF(個人情報!$BI$5:$BI$401,"登録番号" &amp; リスト!P2878)&gt;=1,"",IF(VLOOKUP(P2878,登録者リスト!$A$1:$D$43729,4,FALSE)=基本情報!$D$6,P2878,"")),"")</f>
        <v/>
      </c>
    </row>
    <row r="2879" spans="16:17" x14ac:dyDescent="0.15">
      <c r="P2879">
        <v>2878</v>
      </c>
      <c r="Q2879" t="str">
        <f>IFERROR(IF(COUNTIF(個人情報!$BI$5:$BI$401,"登録番号" &amp; リスト!P2879)&gt;=1,"",IF(VLOOKUP(P2879,登録者リスト!$A$1:$D$43729,4,FALSE)=基本情報!$D$6,P2879,"")),"")</f>
        <v/>
      </c>
    </row>
    <row r="2880" spans="16:17" x14ac:dyDescent="0.15">
      <c r="P2880">
        <v>2879</v>
      </c>
      <c r="Q2880" t="str">
        <f>IFERROR(IF(COUNTIF(個人情報!$BI$5:$BI$401,"登録番号" &amp; リスト!P2880)&gt;=1,"",IF(VLOOKUP(P2880,登録者リスト!$A$1:$D$43729,4,FALSE)=基本情報!$D$6,P2880,"")),"")</f>
        <v/>
      </c>
    </row>
    <row r="2881" spans="16:17" x14ac:dyDescent="0.15">
      <c r="P2881">
        <v>2880</v>
      </c>
      <c r="Q2881" t="str">
        <f>IFERROR(IF(COUNTIF(個人情報!$BI$5:$BI$401,"登録番号" &amp; リスト!P2881)&gt;=1,"",IF(VLOOKUP(P2881,登録者リスト!$A$1:$D$43729,4,FALSE)=基本情報!$D$6,P2881,"")),"")</f>
        <v/>
      </c>
    </row>
    <row r="2882" spans="16:17" x14ac:dyDescent="0.15">
      <c r="P2882">
        <v>2881</v>
      </c>
      <c r="Q2882" t="str">
        <f>IFERROR(IF(COUNTIF(個人情報!$BI$5:$BI$401,"登録番号" &amp; リスト!P2882)&gt;=1,"",IF(VLOOKUP(P2882,登録者リスト!$A$1:$D$43729,4,FALSE)=基本情報!$D$6,P2882,"")),"")</f>
        <v/>
      </c>
    </row>
    <row r="2883" spans="16:17" x14ac:dyDescent="0.15">
      <c r="P2883">
        <v>2882</v>
      </c>
      <c r="Q2883" t="str">
        <f>IFERROR(IF(COUNTIF(個人情報!$BI$5:$BI$401,"登録番号" &amp; リスト!P2883)&gt;=1,"",IF(VLOOKUP(P2883,登録者リスト!$A$1:$D$43729,4,FALSE)=基本情報!$D$6,P2883,"")),"")</f>
        <v/>
      </c>
    </row>
    <row r="2884" spans="16:17" x14ac:dyDescent="0.15">
      <c r="P2884">
        <v>2883</v>
      </c>
      <c r="Q2884" t="str">
        <f>IFERROR(IF(COUNTIF(個人情報!$BI$5:$BI$401,"登録番号" &amp; リスト!P2884)&gt;=1,"",IF(VLOOKUP(P2884,登録者リスト!$A$1:$D$43729,4,FALSE)=基本情報!$D$6,P2884,"")),"")</f>
        <v/>
      </c>
    </row>
    <row r="2885" spans="16:17" x14ac:dyDescent="0.15">
      <c r="P2885">
        <v>2884</v>
      </c>
      <c r="Q2885" t="str">
        <f>IFERROR(IF(COUNTIF(個人情報!$BI$5:$BI$401,"登録番号" &amp; リスト!P2885)&gt;=1,"",IF(VLOOKUP(P2885,登録者リスト!$A$1:$D$43729,4,FALSE)=基本情報!$D$6,P2885,"")),"")</f>
        <v/>
      </c>
    </row>
    <row r="2886" spans="16:17" x14ac:dyDescent="0.15">
      <c r="P2886">
        <v>2885</v>
      </c>
      <c r="Q2886" t="str">
        <f>IFERROR(IF(COUNTIF(個人情報!$BI$5:$BI$401,"登録番号" &amp; リスト!P2886)&gt;=1,"",IF(VLOOKUP(P2886,登録者リスト!$A$1:$D$43729,4,FALSE)=基本情報!$D$6,P2886,"")),"")</f>
        <v/>
      </c>
    </row>
    <row r="2887" spans="16:17" x14ac:dyDescent="0.15">
      <c r="P2887">
        <v>2886</v>
      </c>
      <c r="Q2887" t="str">
        <f>IFERROR(IF(COUNTIF(個人情報!$BI$5:$BI$401,"登録番号" &amp; リスト!P2887)&gt;=1,"",IF(VLOOKUP(P2887,登録者リスト!$A$1:$D$43729,4,FALSE)=基本情報!$D$6,P2887,"")),"")</f>
        <v/>
      </c>
    </row>
    <row r="2888" spans="16:17" x14ac:dyDescent="0.15">
      <c r="P2888">
        <v>2887</v>
      </c>
      <c r="Q2888" t="str">
        <f>IFERROR(IF(COUNTIF(個人情報!$BI$5:$BI$401,"登録番号" &amp; リスト!P2888)&gt;=1,"",IF(VLOOKUP(P2888,登録者リスト!$A$1:$D$43729,4,FALSE)=基本情報!$D$6,P2888,"")),"")</f>
        <v/>
      </c>
    </row>
    <row r="2889" spans="16:17" x14ac:dyDescent="0.15">
      <c r="P2889">
        <v>2888</v>
      </c>
      <c r="Q2889" t="str">
        <f>IFERROR(IF(COUNTIF(個人情報!$BI$5:$BI$401,"登録番号" &amp; リスト!P2889)&gt;=1,"",IF(VLOOKUP(P2889,登録者リスト!$A$1:$D$43729,4,FALSE)=基本情報!$D$6,P2889,"")),"")</f>
        <v/>
      </c>
    </row>
    <row r="2890" spans="16:17" x14ac:dyDescent="0.15">
      <c r="P2890">
        <v>2889</v>
      </c>
      <c r="Q2890" t="str">
        <f>IFERROR(IF(COUNTIF(個人情報!$BI$5:$BI$401,"登録番号" &amp; リスト!P2890)&gt;=1,"",IF(VLOOKUP(P2890,登録者リスト!$A$1:$D$43729,4,FALSE)=基本情報!$D$6,P2890,"")),"")</f>
        <v/>
      </c>
    </row>
    <row r="2891" spans="16:17" x14ac:dyDescent="0.15">
      <c r="P2891">
        <v>2890</v>
      </c>
      <c r="Q2891" t="str">
        <f>IFERROR(IF(COUNTIF(個人情報!$BI$5:$BI$401,"登録番号" &amp; リスト!P2891)&gt;=1,"",IF(VLOOKUP(P2891,登録者リスト!$A$1:$D$43729,4,FALSE)=基本情報!$D$6,P2891,"")),"")</f>
        <v/>
      </c>
    </row>
    <row r="2892" spans="16:17" x14ac:dyDescent="0.15">
      <c r="P2892">
        <v>2891</v>
      </c>
      <c r="Q2892" t="str">
        <f>IFERROR(IF(COUNTIF(個人情報!$BI$5:$BI$401,"登録番号" &amp; リスト!P2892)&gt;=1,"",IF(VLOOKUP(P2892,登録者リスト!$A$1:$D$43729,4,FALSE)=基本情報!$D$6,P2892,"")),"")</f>
        <v/>
      </c>
    </row>
    <row r="2893" spans="16:17" x14ac:dyDescent="0.15">
      <c r="P2893">
        <v>2892</v>
      </c>
      <c r="Q2893" t="str">
        <f>IFERROR(IF(COUNTIF(個人情報!$BI$5:$BI$401,"登録番号" &amp; リスト!P2893)&gt;=1,"",IF(VLOOKUP(P2893,登録者リスト!$A$1:$D$43729,4,FALSE)=基本情報!$D$6,P2893,"")),"")</f>
        <v/>
      </c>
    </row>
    <row r="2894" spans="16:17" x14ac:dyDescent="0.15">
      <c r="P2894">
        <v>2893</v>
      </c>
      <c r="Q2894" t="str">
        <f>IFERROR(IF(COUNTIF(個人情報!$BI$5:$BI$401,"登録番号" &amp; リスト!P2894)&gt;=1,"",IF(VLOOKUP(P2894,登録者リスト!$A$1:$D$43729,4,FALSE)=基本情報!$D$6,P2894,"")),"")</f>
        <v/>
      </c>
    </row>
    <row r="2895" spans="16:17" x14ac:dyDescent="0.15">
      <c r="P2895">
        <v>2894</v>
      </c>
      <c r="Q2895" t="str">
        <f>IFERROR(IF(COUNTIF(個人情報!$BI$5:$BI$401,"登録番号" &amp; リスト!P2895)&gt;=1,"",IF(VLOOKUP(P2895,登録者リスト!$A$1:$D$43729,4,FALSE)=基本情報!$D$6,P2895,"")),"")</f>
        <v/>
      </c>
    </row>
    <row r="2896" spans="16:17" x14ac:dyDescent="0.15">
      <c r="P2896">
        <v>2895</v>
      </c>
      <c r="Q2896" t="str">
        <f>IFERROR(IF(COUNTIF(個人情報!$BI$5:$BI$401,"登録番号" &amp; リスト!P2896)&gt;=1,"",IF(VLOOKUP(P2896,登録者リスト!$A$1:$D$43729,4,FALSE)=基本情報!$D$6,P2896,"")),"")</f>
        <v/>
      </c>
    </row>
    <row r="2897" spans="16:17" x14ac:dyDescent="0.15">
      <c r="P2897">
        <v>2896</v>
      </c>
      <c r="Q2897" t="str">
        <f>IFERROR(IF(COUNTIF(個人情報!$BI$5:$BI$401,"登録番号" &amp; リスト!P2897)&gt;=1,"",IF(VLOOKUP(P2897,登録者リスト!$A$1:$D$43729,4,FALSE)=基本情報!$D$6,P2897,"")),"")</f>
        <v/>
      </c>
    </row>
    <row r="2898" spans="16:17" x14ac:dyDescent="0.15">
      <c r="P2898">
        <v>2897</v>
      </c>
      <c r="Q2898" t="str">
        <f>IFERROR(IF(COUNTIF(個人情報!$BI$5:$BI$401,"登録番号" &amp; リスト!P2898)&gt;=1,"",IF(VLOOKUP(P2898,登録者リスト!$A$1:$D$43729,4,FALSE)=基本情報!$D$6,P2898,"")),"")</f>
        <v/>
      </c>
    </row>
    <row r="2899" spans="16:17" x14ac:dyDescent="0.15">
      <c r="P2899">
        <v>2898</v>
      </c>
      <c r="Q2899" t="str">
        <f>IFERROR(IF(COUNTIF(個人情報!$BI$5:$BI$401,"登録番号" &amp; リスト!P2899)&gt;=1,"",IF(VLOOKUP(P2899,登録者リスト!$A$1:$D$43729,4,FALSE)=基本情報!$D$6,P2899,"")),"")</f>
        <v/>
      </c>
    </row>
    <row r="2900" spans="16:17" x14ac:dyDescent="0.15">
      <c r="P2900">
        <v>2899</v>
      </c>
      <c r="Q2900" t="str">
        <f>IFERROR(IF(COUNTIF(個人情報!$BI$5:$BI$401,"登録番号" &amp; リスト!P2900)&gt;=1,"",IF(VLOOKUP(P2900,登録者リスト!$A$1:$D$43729,4,FALSE)=基本情報!$D$6,P2900,"")),"")</f>
        <v/>
      </c>
    </row>
    <row r="2901" spans="16:17" x14ac:dyDescent="0.15">
      <c r="P2901">
        <v>2900</v>
      </c>
      <c r="Q2901" t="str">
        <f>IFERROR(IF(COUNTIF(個人情報!$BI$5:$BI$401,"登録番号" &amp; リスト!P2901)&gt;=1,"",IF(VLOOKUP(P2901,登録者リスト!$A$1:$D$43729,4,FALSE)=基本情報!$D$6,P2901,"")),"")</f>
        <v/>
      </c>
    </row>
    <row r="2902" spans="16:17" x14ac:dyDescent="0.15">
      <c r="P2902">
        <v>2901</v>
      </c>
      <c r="Q2902" t="str">
        <f>IFERROR(IF(COUNTIF(個人情報!$BI$5:$BI$401,"登録番号" &amp; リスト!P2902)&gt;=1,"",IF(VLOOKUP(P2902,登録者リスト!$A$1:$D$43729,4,FALSE)=基本情報!$D$6,P2902,"")),"")</f>
        <v/>
      </c>
    </row>
    <row r="2903" spans="16:17" x14ac:dyDescent="0.15">
      <c r="P2903">
        <v>2902</v>
      </c>
      <c r="Q2903" t="str">
        <f>IFERROR(IF(COUNTIF(個人情報!$BI$5:$BI$401,"登録番号" &amp; リスト!P2903)&gt;=1,"",IF(VLOOKUP(P2903,登録者リスト!$A$1:$D$43729,4,FALSE)=基本情報!$D$6,P2903,"")),"")</f>
        <v/>
      </c>
    </row>
    <row r="2904" spans="16:17" x14ac:dyDescent="0.15">
      <c r="P2904">
        <v>2903</v>
      </c>
      <c r="Q2904" t="str">
        <f>IFERROR(IF(COUNTIF(個人情報!$BI$5:$BI$401,"登録番号" &amp; リスト!P2904)&gt;=1,"",IF(VLOOKUP(P2904,登録者リスト!$A$1:$D$43729,4,FALSE)=基本情報!$D$6,P2904,"")),"")</f>
        <v/>
      </c>
    </row>
    <row r="2905" spans="16:17" x14ac:dyDescent="0.15">
      <c r="P2905">
        <v>2904</v>
      </c>
      <c r="Q2905" t="str">
        <f>IFERROR(IF(COUNTIF(個人情報!$BI$5:$BI$401,"登録番号" &amp; リスト!P2905)&gt;=1,"",IF(VLOOKUP(P2905,登録者リスト!$A$1:$D$43729,4,FALSE)=基本情報!$D$6,P2905,"")),"")</f>
        <v/>
      </c>
    </row>
    <row r="2906" spans="16:17" x14ac:dyDescent="0.15">
      <c r="P2906">
        <v>2905</v>
      </c>
      <c r="Q2906" t="str">
        <f>IFERROR(IF(COUNTIF(個人情報!$BI$5:$BI$401,"登録番号" &amp; リスト!P2906)&gt;=1,"",IF(VLOOKUP(P2906,登録者リスト!$A$1:$D$43729,4,FALSE)=基本情報!$D$6,P2906,"")),"")</f>
        <v/>
      </c>
    </row>
    <row r="2907" spans="16:17" x14ac:dyDescent="0.15">
      <c r="P2907">
        <v>2906</v>
      </c>
      <c r="Q2907" t="str">
        <f>IFERROR(IF(COUNTIF(個人情報!$BI$5:$BI$401,"登録番号" &amp; リスト!P2907)&gt;=1,"",IF(VLOOKUP(P2907,登録者リスト!$A$1:$D$43729,4,FALSE)=基本情報!$D$6,P2907,"")),"")</f>
        <v/>
      </c>
    </row>
    <row r="2908" spans="16:17" x14ac:dyDescent="0.15">
      <c r="P2908">
        <v>2907</v>
      </c>
      <c r="Q2908" t="str">
        <f>IFERROR(IF(COUNTIF(個人情報!$BI$5:$BI$401,"登録番号" &amp; リスト!P2908)&gt;=1,"",IF(VLOOKUP(P2908,登録者リスト!$A$1:$D$43729,4,FALSE)=基本情報!$D$6,P2908,"")),"")</f>
        <v/>
      </c>
    </row>
    <row r="2909" spans="16:17" x14ac:dyDescent="0.15">
      <c r="P2909">
        <v>2908</v>
      </c>
      <c r="Q2909" t="str">
        <f>IFERROR(IF(COUNTIF(個人情報!$BI$5:$BI$401,"登録番号" &amp; リスト!P2909)&gt;=1,"",IF(VLOOKUP(P2909,登録者リスト!$A$1:$D$43729,4,FALSE)=基本情報!$D$6,P2909,"")),"")</f>
        <v/>
      </c>
    </row>
    <row r="2910" spans="16:17" x14ac:dyDescent="0.15">
      <c r="P2910">
        <v>2909</v>
      </c>
      <c r="Q2910" t="str">
        <f>IFERROR(IF(COUNTIF(個人情報!$BI$5:$BI$401,"登録番号" &amp; リスト!P2910)&gt;=1,"",IF(VLOOKUP(P2910,登録者リスト!$A$1:$D$43729,4,FALSE)=基本情報!$D$6,P2910,"")),"")</f>
        <v/>
      </c>
    </row>
    <row r="2911" spans="16:17" x14ac:dyDescent="0.15">
      <c r="P2911">
        <v>2910</v>
      </c>
      <c r="Q2911" t="str">
        <f>IFERROR(IF(COUNTIF(個人情報!$BI$5:$BI$401,"登録番号" &amp; リスト!P2911)&gt;=1,"",IF(VLOOKUP(P2911,登録者リスト!$A$1:$D$43729,4,FALSE)=基本情報!$D$6,P2911,"")),"")</f>
        <v/>
      </c>
    </row>
    <row r="2912" spans="16:17" x14ac:dyDescent="0.15">
      <c r="P2912">
        <v>2911</v>
      </c>
      <c r="Q2912" t="str">
        <f>IFERROR(IF(COUNTIF(個人情報!$BI$5:$BI$401,"登録番号" &amp; リスト!P2912)&gt;=1,"",IF(VLOOKUP(P2912,登録者リスト!$A$1:$D$43729,4,FALSE)=基本情報!$D$6,P2912,"")),"")</f>
        <v/>
      </c>
    </row>
    <row r="2913" spans="16:17" x14ac:dyDescent="0.15">
      <c r="P2913">
        <v>2912</v>
      </c>
      <c r="Q2913" t="str">
        <f>IFERROR(IF(COUNTIF(個人情報!$BI$5:$BI$401,"登録番号" &amp; リスト!P2913)&gt;=1,"",IF(VLOOKUP(P2913,登録者リスト!$A$1:$D$43729,4,FALSE)=基本情報!$D$6,P2913,"")),"")</f>
        <v/>
      </c>
    </row>
    <row r="2914" spans="16:17" x14ac:dyDescent="0.15">
      <c r="P2914">
        <v>2913</v>
      </c>
      <c r="Q2914" t="str">
        <f>IFERROR(IF(COUNTIF(個人情報!$BI$5:$BI$401,"登録番号" &amp; リスト!P2914)&gt;=1,"",IF(VLOOKUP(P2914,登録者リスト!$A$1:$D$43729,4,FALSE)=基本情報!$D$6,P2914,"")),"")</f>
        <v/>
      </c>
    </row>
    <row r="2915" spans="16:17" x14ac:dyDescent="0.15">
      <c r="P2915">
        <v>2914</v>
      </c>
      <c r="Q2915" t="str">
        <f>IFERROR(IF(COUNTIF(個人情報!$BI$5:$BI$401,"登録番号" &amp; リスト!P2915)&gt;=1,"",IF(VLOOKUP(P2915,登録者リスト!$A$1:$D$43729,4,FALSE)=基本情報!$D$6,P2915,"")),"")</f>
        <v/>
      </c>
    </row>
    <row r="2916" spans="16:17" x14ac:dyDescent="0.15">
      <c r="P2916">
        <v>2915</v>
      </c>
      <c r="Q2916" t="str">
        <f>IFERROR(IF(COUNTIF(個人情報!$BI$5:$BI$401,"登録番号" &amp; リスト!P2916)&gt;=1,"",IF(VLOOKUP(P2916,登録者リスト!$A$1:$D$43729,4,FALSE)=基本情報!$D$6,P2916,"")),"")</f>
        <v/>
      </c>
    </row>
    <row r="2917" spans="16:17" x14ac:dyDescent="0.15">
      <c r="P2917">
        <v>2916</v>
      </c>
      <c r="Q2917" t="str">
        <f>IFERROR(IF(COUNTIF(個人情報!$BI$5:$BI$401,"登録番号" &amp; リスト!P2917)&gt;=1,"",IF(VLOOKUP(P2917,登録者リスト!$A$1:$D$43729,4,FALSE)=基本情報!$D$6,P2917,"")),"")</f>
        <v/>
      </c>
    </row>
    <row r="2918" spans="16:17" x14ac:dyDescent="0.15">
      <c r="P2918">
        <v>2917</v>
      </c>
      <c r="Q2918" t="str">
        <f>IFERROR(IF(COUNTIF(個人情報!$BI$5:$BI$401,"登録番号" &amp; リスト!P2918)&gt;=1,"",IF(VLOOKUP(P2918,登録者リスト!$A$1:$D$43729,4,FALSE)=基本情報!$D$6,P2918,"")),"")</f>
        <v/>
      </c>
    </row>
    <row r="2919" spans="16:17" x14ac:dyDescent="0.15">
      <c r="P2919">
        <v>2918</v>
      </c>
      <c r="Q2919" t="str">
        <f>IFERROR(IF(COUNTIF(個人情報!$BI$5:$BI$401,"登録番号" &amp; リスト!P2919)&gt;=1,"",IF(VLOOKUP(P2919,登録者リスト!$A$1:$D$43729,4,FALSE)=基本情報!$D$6,P2919,"")),"")</f>
        <v/>
      </c>
    </row>
    <row r="2920" spans="16:17" x14ac:dyDescent="0.15">
      <c r="P2920">
        <v>2919</v>
      </c>
      <c r="Q2920" t="str">
        <f>IFERROR(IF(COUNTIF(個人情報!$BI$5:$BI$401,"登録番号" &amp; リスト!P2920)&gt;=1,"",IF(VLOOKUP(P2920,登録者リスト!$A$1:$D$43729,4,FALSE)=基本情報!$D$6,P2920,"")),"")</f>
        <v/>
      </c>
    </row>
    <row r="2921" spans="16:17" x14ac:dyDescent="0.15">
      <c r="P2921">
        <v>2920</v>
      </c>
      <c r="Q2921" t="str">
        <f>IFERROR(IF(COUNTIF(個人情報!$BI$5:$BI$401,"登録番号" &amp; リスト!P2921)&gt;=1,"",IF(VLOOKUP(P2921,登録者リスト!$A$1:$D$43729,4,FALSE)=基本情報!$D$6,P2921,"")),"")</f>
        <v/>
      </c>
    </row>
    <row r="2922" spans="16:17" x14ac:dyDescent="0.15">
      <c r="P2922">
        <v>2921</v>
      </c>
      <c r="Q2922" t="str">
        <f>IFERROR(IF(COUNTIF(個人情報!$BI$5:$BI$401,"登録番号" &amp; リスト!P2922)&gt;=1,"",IF(VLOOKUP(P2922,登録者リスト!$A$1:$D$43729,4,FALSE)=基本情報!$D$6,P2922,"")),"")</f>
        <v/>
      </c>
    </row>
    <row r="2923" spans="16:17" x14ac:dyDescent="0.15">
      <c r="P2923">
        <v>2922</v>
      </c>
      <c r="Q2923" t="str">
        <f>IFERROR(IF(COUNTIF(個人情報!$BI$5:$BI$401,"登録番号" &amp; リスト!P2923)&gt;=1,"",IF(VLOOKUP(P2923,登録者リスト!$A$1:$D$43729,4,FALSE)=基本情報!$D$6,P2923,"")),"")</f>
        <v/>
      </c>
    </row>
    <row r="2924" spans="16:17" x14ac:dyDescent="0.15">
      <c r="P2924">
        <v>2923</v>
      </c>
      <c r="Q2924" t="str">
        <f>IFERROR(IF(COUNTIF(個人情報!$BI$5:$BI$401,"登録番号" &amp; リスト!P2924)&gt;=1,"",IF(VLOOKUP(P2924,登録者リスト!$A$1:$D$43729,4,FALSE)=基本情報!$D$6,P2924,"")),"")</f>
        <v/>
      </c>
    </row>
    <row r="2925" spans="16:17" x14ac:dyDescent="0.15">
      <c r="P2925">
        <v>2924</v>
      </c>
      <c r="Q2925" t="str">
        <f>IFERROR(IF(COUNTIF(個人情報!$BI$5:$BI$401,"登録番号" &amp; リスト!P2925)&gt;=1,"",IF(VLOOKUP(P2925,登録者リスト!$A$1:$D$43729,4,FALSE)=基本情報!$D$6,P2925,"")),"")</f>
        <v/>
      </c>
    </row>
    <row r="2926" spans="16:17" x14ac:dyDescent="0.15">
      <c r="P2926">
        <v>2925</v>
      </c>
      <c r="Q2926" t="str">
        <f>IFERROR(IF(COUNTIF(個人情報!$BI$5:$BI$401,"登録番号" &amp; リスト!P2926)&gt;=1,"",IF(VLOOKUP(P2926,登録者リスト!$A$1:$D$43729,4,FALSE)=基本情報!$D$6,P2926,"")),"")</f>
        <v/>
      </c>
    </row>
    <row r="2927" spans="16:17" x14ac:dyDescent="0.15">
      <c r="P2927">
        <v>2926</v>
      </c>
      <c r="Q2927" t="str">
        <f>IFERROR(IF(COUNTIF(個人情報!$BI$5:$BI$401,"登録番号" &amp; リスト!P2927)&gt;=1,"",IF(VLOOKUP(P2927,登録者リスト!$A$1:$D$43729,4,FALSE)=基本情報!$D$6,P2927,"")),"")</f>
        <v/>
      </c>
    </row>
    <row r="2928" spans="16:17" x14ac:dyDescent="0.15">
      <c r="P2928">
        <v>2927</v>
      </c>
      <c r="Q2928" t="str">
        <f>IFERROR(IF(COUNTIF(個人情報!$BI$5:$BI$401,"登録番号" &amp; リスト!P2928)&gt;=1,"",IF(VLOOKUP(P2928,登録者リスト!$A$1:$D$43729,4,FALSE)=基本情報!$D$6,P2928,"")),"")</f>
        <v/>
      </c>
    </row>
    <row r="2929" spans="16:17" x14ac:dyDescent="0.15">
      <c r="P2929">
        <v>2928</v>
      </c>
      <c r="Q2929" t="str">
        <f>IFERROR(IF(COUNTIF(個人情報!$BI$5:$BI$401,"登録番号" &amp; リスト!P2929)&gt;=1,"",IF(VLOOKUP(P2929,登録者リスト!$A$1:$D$43729,4,FALSE)=基本情報!$D$6,P2929,"")),"")</f>
        <v/>
      </c>
    </row>
    <row r="2930" spans="16:17" x14ac:dyDescent="0.15">
      <c r="P2930">
        <v>2929</v>
      </c>
      <c r="Q2930" t="str">
        <f>IFERROR(IF(COUNTIF(個人情報!$BI$5:$BI$401,"登録番号" &amp; リスト!P2930)&gt;=1,"",IF(VLOOKUP(P2930,登録者リスト!$A$1:$D$43729,4,FALSE)=基本情報!$D$6,P2930,"")),"")</f>
        <v/>
      </c>
    </row>
    <row r="2931" spans="16:17" x14ac:dyDescent="0.15">
      <c r="P2931">
        <v>2930</v>
      </c>
      <c r="Q2931" t="str">
        <f>IFERROR(IF(COUNTIF(個人情報!$BI$5:$BI$401,"登録番号" &amp; リスト!P2931)&gt;=1,"",IF(VLOOKUP(P2931,登録者リスト!$A$1:$D$43729,4,FALSE)=基本情報!$D$6,P2931,"")),"")</f>
        <v/>
      </c>
    </row>
    <row r="2932" spans="16:17" x14ac:dyDescent="0.15">
      <c r="P2932">
        <v>2931</v>
      </c>
      <c r="Q2932" t="str">
        <f>IFERROR(IF(COUNTIF(個人情報!$BI$5:$BI$401,"登録番号" &amp; リスト!P2932)&gt;=1,"",IF(VLOOKUP(P2932,登録者リスト!$A$1:$D$43729,4,FALSE)=基本情報!$D$6,P2932,"")),"")</f>
        <v/>
      </c>
    </row>
    <row r="2933" spans="16:17" x14ac:dyDescent="0.15">
      <c r="P2933">
        <v>2932</v>
      </c>
      <c r="Q2933" t="str">
        <f>IFERROR(IF(COUNTIF(個人情報!$BI$5:$BI$401,"登録番号" &amp; リスト!P2933)&gt;=1,"",IF(VLOOKUP(P2933,登録者リスト!$A$1:$D$43729,4,FALSE)=基本情報!$D$6,P2933,"")),"")</f>
        <v/>
      </c>
    </row>
    <row r="2934" spans="16:17" x14ac:dyDescent="0.15">
      <c r="P2934">
        <v>2933</v>
      </c>
      <c r="Q2934" t="str">
        <f>IFERROR(IF(COUNTIF(個人情報!$BI$5:$BI$401,"登録番号" &amp; リスト!P2934)&gt;=1,"",IF(VLOOKUP(P2934,登録者リスト!$A$1:$D$43729,4,FALSE)=基本情報!$D$6,P2934,"")),"")</f>
        <v/>
      </c>
    </row>
    <row r="2935" spans="16:17" x14ac:dyDescent="0.15">
      <c r="P2935">
        <v>2934</v>
      </c>
      <c r="Q2935" t="str">
        <f>IFERROR(IF(COUNTIF(個人情報!$BI$5:$BI$401,"登録番号" &amp; リスト!P2935)&gt;=1,"",IF(VLOOKUP(P2935,登録者リスト!$A$1:$D$43729,4,FALSE)=基本情報!$D$6,P2935,"")),"")</f>
        <v/>
      </c>
    </row>
    <row r="2936" spans="16:17" x14ac:dyDescent="0.15">
      <c r="P2936">
        <v>2935</v>
      </c>
      <c r="Q2936" t="str">
        <f>IFERROR(IF(COUNTIF(個人情報!$BI$5:$BI$401,"登録番号" &amp; リスト!P2936)&gt;=1,"",IF(VLOOKUP(P2936,登録者リスト!$A$1:$D$43729,4,FALSE)=基本情報!$D$6,P2936,"")),"")</f>
        <v/>
      </c>
    </row>
    <row r="2937" spans="16:17" x14ac:dyDescent="0.15">
      <c r="P2937">
        <v>2936</v>
      </c>
      <c r="Q2937" t="str">
        <f>IFERROR(IF(COUNTIF(個人情報!$BI$5:$BI$401,"登録番号" &amp; リスト!P2937)&gt;=1,"",IF(VLOOKUP(P2937,登録者リスト!$A$1:$D$43729,4,FALSE)=基本情報!$D$6,P2937,"")),"")</f>
        <v/>
      </c>
    </row>
    <row r="2938" spans="16:17" x14ac:dyDescent="0.15">
      <c r="P2938">
        <v>2937</v>
      </c>
      <c r="Q2938" t="str">
        <f>IFERROR(IF(COUNTIF(個人情報!$BI$5:$BI$401,"登録番号" &amp; リスト!P2938)&gt;=1,"",IF(VLOOKUP(P2938,登録者リスト!$A$1:$D$43729,4,FALSE)=基本情報!$D$6,P2938,"")),"")</f>
        <v/>
      </c>
    </row>
    <row r="2939" spans="16:17" x14ac:dyDescent="0.15">
      <c r="P2939">
        <v>2938</v>
      </c>
      <c r="Q2939" t="str">
        <f>IFERROR(IF(COUNTIF(個人情報!$BI$5:$BI$401,"登録番号" &amp; リスト!P2939)&gt;=1,"",IF(VLOOKUP(P2939,登録者リスト!$A$1:$D$43729,4,FALSE)=基本情報!$D$6,P2939,"")),"")</f>
        <v/>
      </c>
    </row>
    <row r="2940" spans="16:17" x14ac:dyDescent="0.15">
      <c r="P2940">
        <v>2939</v>
      </c>
      <c r="Q2940" t="str">
        <f>IFERROR(IF(COUNTIF(個人情報!$BI$5:$BI$401,"登録番号" &amp; リスト!P2940)&gt;=1,"",IF(VLOOKUP(P2940,登録者リスト!$A$1:$D$43729,4,FALSE)=基本情報!$D$6,P2940,"")),"")</f>
        <v/>
      </c>
    </row>
    <row r="2941" spans="16:17" x14ac:dyDescent="0.15">
      <c r="P2941">
        <v>2940</v>
      </c>
      <c r="Q2941" t="str">
        <f>IFERROR(IF(COUNTIF(個人情報!$BI$5:$BI$401,"登録番号" &amp; リスト!P2941)&gt;=1,"",IF(VLOOKUP(P2941,登録者リスト!$A$1:$D$43729,4,FALSE)=基本情報!$D$6,P2941,"")),"")</f>
        <v/>
      </c>
    </row>
    <row r="2942" spans="16:17" x14ac:dyDescent="0.15">
      <c r="P2942">
        <v>2941</v>
      </c>
      <c r="Q2942" t="str">
        <f>IFERROR(IF(COUNTIF(個人情報!$BI$5:$BI$401,"登録番号" &amp; リスト!P2942)&gt;=1,"",IF(VLOOKUP(P2942,登録者リスト!$A$1:$D$43729,4,FALSE)=基本情報!$D$6,P2942,"")),"")</f>
        <v/>
      </c>
    </row>
    <row r="2943" spans="16:17" x14ac:dyDescent="0.15">
      <c r="P2943">
        <v>2942</v>
      </c>
      <c r="Q2943" t="str">
        <f>IFERROR(IF(COUNTIF(個人情報!$BI$5:$BI$401,"登録番号" &amp; リスト!P2943)&gt;=1,"",IF(VLOOKUP(P2943,登録者リスト!$A$1:$D$43729,4,FALSE)=基本情報!$D$6,P2943,"")),"")</f>
        <v/>
      </c>
    </row>
    <row r="2944" spans="16:17" x14ac:dyDescent="0.15">
      <c r="P2944">
        <v>2943</v>
      </c>
      <c r="Q2944" t="str">
        <f>IFERROR(IF(COUNTIF(個人情報!$BI$5:$BI$401,"登録番号" &amp; リスト!P2944)&gt;=1,"",IF(VLOOKUP(P2944,登録者リスト!$A$1:$D$43729,4,FALSE)=基本情報!$D$6,P2944,"")),"")</f>
        <v/>
      </c>
    </row>
    <row r="2945" spans="16:17" x14ac:dyDescent="0.15">
      <c r="P2945">
        <v>2944</v>
      </c>
      <c r="Q2945" t="str">
        <f>IFERROR(IF(COUNTIF(個人情報!$BI$5:$BI$401,"登録番号" &amp; リスト!P2945)&gt;=1,"",IF(VLOOKUP(P2945,登録者リスト!$A$1:$D$43729,4,FALSE)=基本情報!$D$6,P2945,"")),"")</f>
        <v/>
      </c>
    </row>
    <row r="2946" spans="16:17" x14ac:dyDescent="0.15">
      <c r="P2946">
        <v>2945</v>
      </c>
      <c r="Q2946" t="str">
        <f>IFERROR(IF(COUNTIF(個人情報!$BI$5:$BI$401,"登録番号" &amp; リスト!P2946)&gt;=1,"",IF(VLOOKUP(P2946,登録者リスト!$A$1:$D$43729,4,FALSE)=基本情報!$D$6,P2946,"")),"")</f>
        <v/>
      </c>
    </row>
    <row r="2947" spans="16:17" x14ac:dyDescent="0.15">
      <c r="P2947">
        <v>2946</v>
      </c>
      <c r="Q2947" t="str">
        <f>IFERROR(IF(COUNTIF(個人情報!$BI$5:$BI$401,"登録番号" &amp; リスト!P2947)&gt;=1,"",IF(VLOOKUP(P2947,登録者リスト!$A$1:$D$43729,4,FALSE)=基本情報!$D$6,P2947,"")),"")</f>
        <v/>
      </c>
    </row>
    <row r="2948" spans="16:17" x14ac:dyDescent="0.15">
      <c r="P2948">
        <v>2947</v>
      </c>
      <c r="Q2948" t="str">
        <f>IFERROR(IF(COUNTIF(個人情報!$BI$5:$BI$401,"登録番号" &amp; リスト!P2948)&gt;=1,"",IF(VLOOKUP(P2948,登録者リスト!$A$1:$D$43729,4,FALSE)=基本情報!$D$6,P2948,"")),"")</f>
        <v/>
      </c>
    </row>
    <row r="2949" spans="16:17" x14ac:dyDescent="0.15">
      <c r="P2949">
        <v>2948</v>
      </c>
      <c r="Q2949" t="str">
        <f>IFERROR(IF(COUNTIF(個人情報!$BI$5:$BI$401,"登録番号" &amp; リスト!P2949)&gt;=1,"",IF(VLOOKUP(P2949,登録者リスト!$A$1:$D$43729,4,FALSE)=基本情報!$D$6,P2949,"")),"")</f>
        <v/>
      </c>
    </row>
    <row r="2950" spans="16:17" x14ac:dyDescent="0.15">
      <c r="P2950">
        <v>2949</v>
      </c>
      <c r="Q2950" t="str">
        <f>IFERROR(IF(COUNTIF(個人情報!$BI$5:$BI$401,"登録番号" &amp; リスト!P2950)&gt;=1,"",IF(VLOOKUP(P2950,登録者リスト!$A$1:$D$43729,4,FALSE)=基本情報!$D$6,P2950,"")),"")</f>
        <v/>
      </c>
    </row>
    <row r="2951" spans="16:17" x14ac:dyDescent="0.15">
      <c r="P2951">
        <v>2950</v>
      </c>
      <c r="Q2951" t="str">
        <f>IFERROR(IF(COUNTIF(個人情報!$BI$5:$BI$401,"登録番号" &amp; リスト!P2951)&gt;=1,"",IF(VLOOKUP(P2951,登録者リスト!$A$1:$D$43729,4,FALSE)=基本情報!$D$6,P2951,"")),"")</f>
        <v/>
      </c>
    </row>
    <row r="2952" spans="16:17" x14ac:dyDescent="0.15">
      <c r="P2952">
        <v>2951</v>
      </c>
      <c r="Q2952" t="str">
        <f>IFERROR(IF(COUNTIF(個人情報!$BI$5:$BI$401,"登録番号" &amp; リスト!P2952)&gt;=1,"",IF(VLOOKUP(P2952,登録者リスト!$A$1:$D$43729,4,FALSE)=基本情報!$D$6,P2952,"")),"")</f>
        <v/>
      </c>
    </row>
    <row r="2953" spans="16:17" x14ac:dyDescent="0.15">
      <c r="P2953">
        <v>2952</v>
      </c>
      <c r="Q2953" t="str">
        <f>IFERROR(IF(COUNTIF(個人情報!$BI$5:$BI$401,"登録番号" &amp; リスト!P2953)&gt;=1,"",IF(VLOOKUP(P2953,登録者リスト!$A$1:$D$43729,4,FALSE)=基本情報!$D$6,P2953,"")),"")</f>
        <v/>
      </c>
    </row>
    <row r="2954" spans="16:17" x14ac:dyDescent="0.15">
      <c r="P2954">
        <v>2953</v>
      </c>
      <c r="Q2954" t="str">
        <f>IFERROR(IF(COUNTIF(個人情報!$BI$5:$BI$401,"登録番号" &amp; リスト!P2954)&gt;=1,"",IF(VLOOKUP(P2954,登録者リスト!$A$1:$D$43729,4,FALSE)=基本情報!$D$6,P2954,"")),"")</f>
        <v/>
      </c>
    </row>
    <row r="2955" spans="16:17" x14ac:dyDescent="0.15">
      <c r="P2955">
        <v>2954</v>
      </c>
      <c r="Q2955" t="str">
        <f>IFERROR(IF(COUNTIF(個人情報!$BI$5:$BI$401,"登録番号" &amp; リスト!P2955)&gt;=1,"",IF(VLOOKUP(P2955,登録者リスト!$A$1:$D$43729,4,FALSE)=基本情報!$D$6,P2955,"")),"")</f>
        <v/>
      </c>
    </row>
    <row r="2956" spans="16:17" x14ac:dyDescent="0.15">
      <c r="P2956">
        <v>2955</v>
      </c>
      <c r="Q2956" t="str">
        <f>IFERROR(IF(COUNTIF(個人情報!$BI$5:$BI$401,"登録番号" &amp; リスト!P2956)&gt;=1,"",IF(VLOOKUP(P2956,登録者リスト!$A$1:$D$43729,4,FALSE)=基本情報!$D$6,P2956,"")),"")</f>
        <v/>
      </c>
    </row>
    <row r="2957" spans="16:17" x14ac:dyDescent="0.15">
      <c r="P2957">
        <v>2956</v>
      </c>
      <c r="Q2957" t="str">
        <f>IFERROR(IF(COUNTIF(個人情報!$BI$5:$BI$401,"登録番号" &amp; リスト!P2957)&gt;=1,"",IF(VLOOKUP(P2957,登録者リスト!$A$1:$D$43729,4,FALSE)=基本情報!$D$6,P2957,"")),"")</f>
        <v/>
      </c>
    </row>
    <row r="2958" spans="16:17" x14ac:dyDescent="0.15">
      <c r="P2958">
        <v>2957</v>
      </c>
      <c r="Q2958" t="str">
        <f>IFERROR(IF(COUNTIF(個人情報!$BI$5:$BI$401,"登録番号" &amp; リスト!P2958)&gt;=1,"",IF(VLOOKUP(P2958,登録者リスト!$A$1:$D$43729,4,FALSE)=基本情報!$D$6,P2958,"")),"")</f>
        <v/>
      </c>
    </row>
    <row r="2959" spans="16:17" x14ac:dyDescent="0.15">
      <c r="P2959">
        <v>2958</v>
      </c>
      <c r="Q2959" t="str">
        <f>IFERROR(IF(COUNTIF(個人情報!$BI$5:$BI$401,"登録番号" &amp; リスト!P2959)&gt;=1,"",IF(VLOOKUP(P2959,登録者リスト!$A$1:$D$43729,4,FALSE)=基本情報!$D$6,P2959,"")),"")</f>
        <v/>
      </c>
    </row>
    <row r="2960" spans="16:17" x14ac:dyDescent="0.15">
      <c r="P2960">
        <v>2959</v>
      </c>
      <c r="Q2960" t="str">
        <f>IFERROR(IF(COUNTIF(個人情報!$BI$5:$BI$401,"登録番号" &amp; リスト!P2960)&gt;=1,"",IF(VLOOKUP(P2960,登録者リスト!$A$1:$D$43729,4,FALSE)=基本情報!$D$6,P2960,"")),"")</f>
        <v/>
      </c>
    </row>
    <row r="2961" spans="16:17" x14ac:dyDescent="0.15">
      <c r="P2961">
        <v>2960</v>
      </c>
      <c r="Q2961" t="str">
        <f>IFERROR(IF(COUNTIF(個人情報!$BI$5:$BI$401,"登録番号" &amp; リスト!P2961)&gt;=1,"",IF(VLOOKUP(P2961,登録者リスト!$A$1:$D$43729,4,FALSE)=基本情報!$D$6,P2961,"")),"")</f>
        <v/>
      </c>
    </row>
    <row r="2962" spans="16:17" x14ac:dyDescent="0.15">
      <c r="P2962">
        <v>2961</v>
      </c>
      <c r="Q2962" t="str">
        <f>IFERROR(IF(COUNTIF(個人情報!$BI$5:$BI$401,"登録番号" &amp; リスト!P2962)&gt;=1,"",IF(VLOOKUP(P2962,登録者リスト!$A$1:$D$43729,4,FALSE)=基本情報!$D$6,P2962,"")),"")</f>
        <v/>
      </c>
    </row>
    <row r="2963" spans="16:17" x14ac:dyDescent="0.15">
      <c r="P2963">
        <v>2962</v>
      </c>
      <c r="Q2963" t="str">
        <f>IFERROR(IF(COUNTIF(個人情報!$BI$5:$BI$401,"登録番号" &amp; リスト!P2963)&gt;=1,"",IF(VLOOKUP(P2963,登録者リスト!$A$1:$D$43729,4,FALSE)=基本情報!$D$6,P2963,"")),"")</f>
        <v/>
      </c>
    </row>
    <row r="2964" spans="16:17" x14ac:dyDescent="0.15">
      <c r="P2964">
        <v>2963</v>
      </c>
      <c r="Q2964" t="str">
        <f>IFERROR(IF(COUNTIF(個人情報!$BI$5:$BI$401,"登録番号" &amp; リスト!P2964)&gt;=1,"",IF(VLOOKUP(P2964,登録者リスト!$A$1:$D$43729,4,FALSE)=基本情報!$D$6,P2964,"")),"")</f>
        <v/>
      </c>
    </row>
    <row r="2965" spans="16:17" x14ac:dyDescent="0.15">
      <c r="P2965">
        <v>2964</v>
      </c>
      <c r="Q2965" t="str">
        <f>IFERROR(IF(COUNTIF(個人情報!$BI$5:$BI$401,"登録番号" &amp; リスト!P2965)&gt;=1,"",IF(VLOOKUP(P2965,登録者リスト!$A$1:$D$43729,4,FALSE)=基本情報!$D$6,P2965,"")),"")</f>
        <v/>
      </c>
    </row>
    <row r="2966" spans="16:17" x14ac:dyDescent="0.15">
      <c r="P2966">
        <v>2965</v>
      </c>
      <c r="Q2966" t="str">
        <f>IFERROR(IF(COUNTIF(個人情報!$BI$5:$BI$401,"登録番号" &amp; リスト!P2966)&gt;=1,"",IF(VLOOKUP(P2966,登録者リスト!$A$1:$D$43729,4,FALSE)=基本情報!$D$6,P2966,"")),"")</f>
        <v/>
      </c>
    </row>
    <row r="2967" spans="16:17" x14ac:dyDescent="0.15">
      <c r="P2967">
        <v>2966</v>
      </c>
      <c r="Q2967" t="str">
        <f>IFERROR(IF(COUNTIF(個人情報!$BI$5:$BI$401,"登録番号" &amp; リスト!P2967)&gt;=1,"",IF(VLOOKUP(P2967,登録者リスト!$A$1:$D$43729,4,FALSE)=基本情報!$D$6,P2967,"")),"")</f>
        <v/>
      </c>
    </row>
    <row r="2968" spans="16:17" x14ac:dyDescent="0.15">
      <c r="P2968">
        <v>2967</v>
      </c>
      <c r="Q2968" t="str">
        <f>IFERROR(IF(COUNTIF(個人情報!$BI$5:$BI$401,"登録番号" &amp; リスト!P2968)&gt;=1,"",IF(VLOOKUP(P2968,登録者リスト!$A$1:$D$43729,4,FALSE)=基本情報!$D$6,P2968,"")),"")</f>
        <v/>
      </c>
    </row>
    <row r="2969" spans="16:17" x14ac:dyDescent="0.15">
      <c r="P2969">
        <v>2968</v>
      </c>
      <c r="Q2969" t="str">
        <f>IFERROR(IF(COUNTIF(個人情報!$BI$5:$BI$401,"登録番号" &amp; リスト!P2969)&gt;=1,"",IF(VLOOKUP(P2969,登録者リスト!$A$1:$D$43729,4,FALSE)=基本情報!$D$6,P2969,"")),"")</f>
        <v/>
      </c>
    </row>
    <row r="2970" spans="16:17" x14ac:dyDescent="0.15">
      <c r="P2970">
        <v>2969</v>
      </c>
      <c r="Q2970" t="str">
        <f>IFERROR(IF(COUNTIF(個人情報!$BI$5:$BI$401,"登録番号" &amp; リスト!P2970)&gt;=1,"",IF(VLOOKUP(P2970,登録者リスト!$A$1:$D$43729,4,FALSE)=基本情報!$D$6,P2970,"")),"")</f>
        <v/>
      </c>
    </row>
    <row r="2971" spans="16:17" x14ac:dyDescent="0.15">
      <c r="P2971">
        <v>2970</v>
      </c>
      <c r="Q2971" t="str">
        <f>IFERROR(IF(COUNTIF(個人情報!$BI$5:$BI$401,"登録番号" &amp; リスト!P2971)&gt;=1,"",IF(VLOOKUP(P2971,登録者リスト!$A$1:$D$43729,4,FALSE)=基本情報!$D$6,P2971,"")),"")</f>
        <v/>
      </c>
    </row>
    <row r="2972" spans="16:17" x14ac:dyDescent="0.15">
      <c r="P2972">
        <v>2971</v>
      </c>
      <c r="Q2972" t="str">
        <f>IFERROR(IF(COUNTIF(個人情報!$BI$5:$BI$401,"登録番号" &amp; リスト!P2972)&gt;=1,"",IF(VLOOKUP(P2972,登録者リスト!$A$1:$D$43729,4,FALSE)=基本情報!$D$6,P2972,"")),"")</f>
        <v/>
      </c>
    </row>
    <row r="2973" spans="16:17" x14ac:dyDescent="0.15">
      <c r="P2973">
        <v>2972</v>
      </c>
      <c r="Q2973" t="str">
        <f>IFERROR(IF(COUNTIF(個人情報!$BI$5:$BI$401,"登録番号" &amp; リスト!P2973)&gt;=1,"",IF(VLOOKUP(P2973,登録者リスト!$A$1:$D$43729,4,FALSE)=基本情報!$D$6,P2973,"")),"")</f>
        <v/>
      </c>
    </row>
    <row r="2974" spans="16:17" x14ac:dyDescent="0.15">
      <c r="P2974">
        <v>2973</v>
      </c>
      <c r="Q2974" t="str">
        <f>IFERROR(IF(COUNTIF(個人情報!$BI$5:$BI$401,"登録番号" &amp; リスト!P2974)&gt;=1,"",IF(VLOOKUP(P2974,登録者リスト!$A$1:$D$43729,4,FALSE)=基本情報!$D$6,P2974,"")),"")</f>
        <v/>
      </c>
    </row>
    <row r="2975" spans="16:17" x14ac:dyDescent="0.15">
      <c r="P2975">
        <v>2974</v>
      </c>
      <c r="Q2975" t="str">
        <f>IFERROR(IF(COUNTIF(個人情報!$BI$5:$BI$401,"登録番号" &amp; リスト!P2975)&gt;=1,"",IF(VLOOKUP(P2975,登録者リスト!$A$1:$D$43729,4,FALSE)=基本情報!$D$6,P2975,"")),"")</f>
        <v/>
      </c>
    </row>
    <row r="2976" spans="16:17" x14ac:dyDescent="0.15">
      <c r="P2976">
        <v>2975</v>
      </c>
      <c r="Q2976" t="str">
        <f>IFERROR(IF(COUNTIF(個人情報!$BI$5:$BI$401,"登録番号" &amp; リスト!P2976)&gt;=1,"",IF(VLOOKUP(P2976,登録者リスト!$A$1:$D$43729,4,FALSE)=基本情報!$D$6,P2976,"")),"")</f>
        <v/>
      </c>
    </row>
    <row r="2977" spans="16:17" x14ac:dyDescent="0.15">
      <c r="P2977">
        <v>2976</v>
      </c>
      <c r="Q2977" t="str">
        <f>IFERROR(IF(COUNTIF(個人情報!$BI$5:$BI$401,"登録番号" &amp; リスト!P2977)&gt;=1,"",IF(VLOOKUP(P2977,登録者リスト!$A$1:$D$43729,4,FALSE)=基本情報!$D$6,P2977,"")),"")</f>
        <v/>
      </c>
    </row>
    <row r="2978" spans="16:17" x14ac:dyDescent="0.15">
      <c r="P2978">
        <v>2977</v>
      </c>
      <c r="Q2978" t="str">
        <f>IFERROR(IF(COUNTIF(個人情報!$BI$5:$BI$401,"登録番号" &amp; リスト!P2978)&gt;=1,"",IF(VLOOKUP(P2978,登録者リスト!$A$1:$D$43729,4,FALSE)=基本情報!$D$6,P2978,"")),"")</f>
        <v/>
      </c>
    </row>
    <row r="2979" spans="16:17" x14ac:dyDescent="0.15">
      <c r="P2979">
        <v>2978</v>
      </c>
      <c r="Q2979" t="str">
        <f>IFERROR(IF(COUNTIF(個人情報!$BI$5:$BI$401,"登録番号" &amp; リスト!P2979)&gt;=1,"",IF(VLOOKUP(P2979,登録者リスト!$A$1:$D$43729,4,FALSE)=基本情報!$D$6,P2979,"")),"")</f>
        <v/>
      </c>
    </row>
    <row r="2980" spans="16:17" x14ac:dyDescent="0.15">
      <c r="P2980">
        <v>2979</v>
      </c>
      <c r="Q2980" t="str">
        <f>IFERROR(IF(COUNTIF(個人情報!$BI$5:$BI$401,"登録番号" &amp; リスト!P2980)&gt;=1,"",IF(VLOOKUP(P2980,登録者リスト!$A$1:$D$43729,4,FALSE)=基本情報!$D$6,P2980,"")),"")</f>
        <v/>
      </c>
    </row>
    <row r="2981" spans="16:17" x14ac:dyDescent="0.15">
      <c r="P2981">
        <v>2980</v>
      </c>
      <c r="Q2981" t="str">
        <f>IFERROR(IF(COUNTIF(個人情報!$BI$5:$BI$401,"登録番号" &amp; リスト!P2981)&gt;=1,"",IF(VLOOKUP(P2981,登録者リスト!$A$1:$D$43729,4,FALSE)=基本情報!$D$6,P2981,"")),"")</f>
        <v/>
      </c>
    </row>
    <row r="2982" spans="16:17" x14ac:dyDescent="0.15">
      <c r="P2982">
        <v>2981</v>
      </c>
      <c r="Q2982" t="str">
        <f>IFERROR(IF(COUNTIF(個人情報!$BI$5:$BI$401,"登録番号" &amp; リスト!P2982)&gt;=1,"",IF(VLOOKUP(P2982,登録者リスト!$A$1:$D$43729,4,FALSE)=基本情報!$D$6,P2982,"")),"")</f>
        <v/>
      </c>
    </row>
    <row r="2983" spans="16:17" x14ac:dyDescent="0.15">
      <c r="P2983">
        <v>2982</v>
      </c>
      <c r="Q2983" t="str">
        <f>IFERROR(IF(COUNTIF(個人情報!$BI$5:$BI$401,"登録番号" &amp; リスト!P2983)&gt;=1,"",IF(VLOOKUP(P2983,登録者リスト!$A$1:$D$43729,4,FALSE)=基本情報!$D$6,P2983,"")),"")</f>
        <v/>
      </c>
    </row>
    <row r="2984" spans="16:17" x14ac:dyDescent="0.15">
      <c r="P2984">
        <v>2983</v>
      </c>
      <c r="Q2984" t="str">
        <f>IFERROR(IF(COUNTIF(個人情報!$BI$5:$BI$401,"登録番号" &amp; リスト!P2984)&gt;=1,"",IF(VLOOKUP(P2984,登録者リスト!$A$1:$D$43729,4,FALSE)=基本情報!$D$6,P2984,"")),"")</f>
        <v/>
      </c>
    </row>
    <row r="2985" spans="16:17" x14ac:dyDescent="0.15">
      <c r="P2985">
        <v>2984</v>
      </c>
      <c r="Q2985" t="str">
        <f>IFERROR(IF(COUNTIF(個人情報!$BI$5:$BI$401,"登録番号" &amp; リスト!P2985)&gt;=1,"",IF(VLOOKUP(P2985,登録者リスト!$A$1:$D$43729,4,FALSE)=基本情報!$D$6,P2985,"")),"")</f>
        <v/>
      </c>
    </row>
    <row r="2986" spans="16:17" x14ac:dyDescent="0.15">
      <c r="P2986">
        <v>2985</v>
      </c>
      <c r="Q2986" t="str">
        <f>IFERROR(IF(COUNTIF(個人情報!$BI$5:$BI$401,"登録番号" &amp; リスト!P2986)&gt;=1,"",IF(VLOOKUP(P2986,登録者リスト!$A$1:$D$43729,4,FALSE)=基本情報!$D$6,P2986,"")),"")</f>
        <v/>
      </c>
    </row>
    <row r="2987" spans="16:17" x14ac:dyDescent="0.15">
      <c r="P2987">
        <v>2986</v>
      </c>
      <c r="Q2987" t="str">
        <f>IFERROR(IF(COUNTIF(個人情報!$BI$5:$BI$401,"登録番号" &amp; リスト!P2987)&gt;=1,"",IF(VLOOKUP(P2987,登録者リスト!$A$1:$D$43729,4,FALSE)=基本情報!$D$6,P2987,"")),"")</f>
        <v/>
      </c>
    </row>
    <row r="2988" spans="16:17" x14ac:dyDescent="0.15">
      <c r="P2988">
        <v>2987</v>
      </c>
      <c r="Q2988" t="str">
        <f>IFERROR(IF(COUNTIF(個人情報!$BI$5:$BI$401,"登録番号" &amp; リスト!P2988)&gt;=1,"",IF(VLOOKUP(P2988,登録者リスト!$A$1:$D$43729,4,FALSE)=基本情報!$D$6,P2988,"")),"")</f>
        <v/>
      </c>
    </row>
    <row r="2989" spans="16:17" x14ac:dyDescent="0.15">
      <c r="P2989">
        <v>2988</v>
      </c>
      <c r="Q2989" t="str">
        <f>IFERROR(IF(COUNTIF(個人情報!$BI$5:$BI$401,"登録番号" &amp; リスト!P2989)&gt;=1,"",IF(VLOOKUP(P2989,登録者リスト!$A$1:$D$43729,4,FALSE)=基本情報!$D$6,P2989,"")),"")</f>
        <v/>
      </c>
    </row>
    <row r="2990" spans="16:17" x14ac:dyDescent="0.15">
      <c r="P2990">
        <v>2989</v>
      </c>
      <c r="Q2990" t="str">
        <f>IFERROR(IF(COUNTIF(個人情報!$BI$5:$BI$401,"登録番号" &amp; リスト!P2990)&gt;=1,"",IF(VLOOKUP(P2990,登録者リスト!$A$1:$D$43729,4,FALSE)=基本情報!$D$6,P2990,"")),"")</f>
        <v/>
      </c>
    </row>
    <row r="2991" spans="16:17" x14ac:dyDescent="0.15">
      <c r="P2991">
        <v>2990</v>
      </c>
      <c r="Q2991" t="str">
        <f>IFERROR(IF(COUNTIF(個人情報!$BI$5:$BI$401,"登録番号" &amp; リスト!P2991)&gt;=1,"",IF(VLOOKUP(P2991,登録者リスト!$A$1:$D$43729,4,FALSE)=基本情報!$D$6,P2991,"")),"")</f>
        <v/>
      </c>
    </row>
    <row r="2992" spans="16:17" x14ac:dyDescent="0.15">
      <c r="P2992">
        <v>2991</v>
      </c>
      <c r="Q2992" t="str">
        <f>IFERROR(IF(COUNTIF(個人情報!$BI$5:$BI$401,"登録番号" &amp; リスト!P2992)&gt;=1,"",IF(VLOOKUP(P2992,登録者リスト!$A$1:$D$43729,4,FALSE)=基本情報!$D$6,P2992,"")),"")</f>
        <v/>
      </c>
    </row>
    <row r="2993" spans="16:17" x14ac:dyDescent="0.15">
      <c r="P2993">
        <v>2992</v>
      </c>
      <c r="Q2993" t="str">
        <f>IFERROR(IF(COUNTIF(個人情報!$BI$5:$BI$401,"登録番号" &amp; リスト!P2993)&gt;=1,"",IF(VLOOKUP(P2993,登録者リスト!$A$1:$D$43729,4,FALSE)=基本情報!$D$6,P2993,"")),"")</f>
        <v/>
      </c>
    </row>
    <row r="2994" spans="16:17" x14ac:dyDescent="0.15">
      <c r="P2994">
        <v>2993</v>
      </c>
      <c r="Q2994" t="str">
        <f>IFERROR(IF(COUNTIF(個人情報!$BI$5:$BI$401,"登録番号" &amp; リスト!P2994)&gt;=1,"",IF(VLOOKUP(P2994,登録者リスト!$A$1:$D$43729,4,FALSE)=基本情報!$D$6,P2994,"")),"")</f>
        <v/>
      </c>
    </row>
    <row r="2995" spans="16:17" x14ac:dyDescent="0.15">
      <c r="P2995">
        <v>2994</v>
      </c>
      <c r="Q2995" t="str">
        <f>IFERROR(IF(COUNTIF(個人情報!$BI$5:$BI$401,"登録番号" &amp; リスト!P2995)&gt;=1,"",IF(VLOOKUP(P2995,登録者リスト!$A$1:$D$43729,4,FALSE)=基本情報!$D$6,P2995,"")),"")</f>
        <v/>
      </c>
    </row>
    <row r="2996" spans="16:17" x14ac:dyDescent="0.15">
      <c r="P2996">
        <v>2995</v>
      </c>
      <c r="Q2996" t="str">
        <f>IFERROR(IF(COUNTIF(個人情報!$BI$5:$BI$401,"登録番号" &amp; リスト!P2996)&gt;=1,"",IF(VLOOKUP(P2996,登録者リスト!$A$1:$D$43729,4,FALSE)=基本情報!$D$6,P2996,"")),"")</f>
        <v/>
      </c>
    </row>
    <row r="2997" spans="16:17" x14ac:dyDescent="0.15">
      <c r="P2997">
        <v>2996</v>
      </c>
      <c r="Q2997" t="str">
        <f>IFERROR(IF(COUNTIF(個人情報!$BI$5:$BI$401,"登録番号" &amp; リスト!P2997)&gt;=1,"",IF(VLOOKUP(P2997,登録者リスト!$A$1:$D$43729,4,FALSE)=基本情報!$D$6,P2997,"")),"")</f>
        <v/>
      </c>
    </row>
    <row r="2998" spans="16:17" x14ac:dyDescent="0.15">
      <c r="P2998">
        <v>2997</v>
      </c>
      <c r="Q2998" t="str">
        <f>IFERROR(IF(COUNTIF(個人情報!$BI$5:$BI$401,"登録番号" &amp; リスト!P2998)&gt;=1,"",IF(VLOOKUP(P2998,登録者リスト!$A$1:$D$43729,4,FALSE)=基本情報!$D$6,P2998,"")),"")</f>
        <v/>
      </c>
    </row>
    <row r="2999" spans="16:17" x14ac:dyDescent="0.15">
      <c r="P2999">
        <v>2998</v>
      </c>
      <c r="Q2999" t="str">
        <f>IFERROR(IF(COUNTIF(個人情報!$BI$5:$BI$401,"登録番号" &amp; リスト!P2999)&gt;=1,"",IF(VLOOKUP(P2999,登録者リスト!$A$1:$D$43729,4,FALSE)=基本情報!$D$6,P2999,"")),"")</f>
        <v/>
      </c>
    </row>
    <row r="3000" spans="16:17" x14ac:dyDescent="0.15">
      <c r="P3000">
        <v>2999</v>
      </c>
      <c r="Q3000" t="str">
        <f>IFERROR(IF(COUNTIF(個人情報!$BI$5:$BI$401,"登録番号" &amp; リスト!P3000)&gt;=1,"",IF(VLOOKUP(P3000,登録者リスト!$A$1:$D$43729,4,FALSE)=基本情報!$D$6,P3000,"")),"")</f>
        <v/>
      </c>
    </row>
    <row r="3001" spans="16:17" x14ac:dyDescent="0.15">
      <c r="P3001">
        <v>3000</v>
      </c>
      <c r="Q3001" t="str">
        <f>IFERROR(IF(COUNTIF(個人情報!$BI$5:$BI$401,"登録番号" &amp; リスト!P3001)&gt;=1,"",IF(VLOOKUP(P3001,登録者リスト!$A$1:$D$43729,4,FALSE)=基本情報!$D$6,P3001,"")),"")</f>
        <v/>
      </c>
    </row>
    <row r="3002" spans="16:17" x14ac:dyDescent="0.15">
      <c r="P3002">
        <v>3001</v>
      </c>
      <c r="Q3002" t="str">
        <f>IFERROR(IF(COUNTIF(個人情報!$BI$5:$BI$401,"登録番号" &amp; リスト!P3002)&gt;=1,"",IF(VLOOKUP(P3002,登録者リスト!$A$1:$D$43729,4,FALSE)=基本情報!$D$6,P3002,"")),"")</f>
        <v/>
      </c>
    </row>
    <row r="3003" spans="16:17" x14ac:dyDescent="0.15">
      <c r="P3003">
        <v>3002</v>
      </c>
      <c r="Q3003" t="str">
        <f>IFERROR(IF(COUNTIF(個人情報!$BI$5:$BI$401,"登録番号" &amp; リスト!P3003)&gt;=1,"",IF(VLOOKUP(P3003,登録者リスト!$A$1:$D$43729,4,FALSE)=基本情報!$D$6,P3003,"")),"")</f>
        <v/>
      </c>
    </row>
    <row r="3004" spans="16:17" x14ac:dyDescent="0.15">
      <c r="P3004">
        <v>3003</v>
      </c>
      <c r="Q3004" t="str">
        <f>IFERROR(IF(COUNTIF(個人情報!$BI$5:$BI$401,"登録番号" &amp; リスト!P3004)&gt;=1,"",IF(VLOOKUP(P3004,登録者リスト!$A$1:$D$43729,4,FALSE)=基本情報!$D$6,P3004,"")),"")</f>
        <v/>
      </c>
    </row>
    <row r="3005" spans="16:17" x14ac:dyDescent="0.15">
      <c r="P3005">
        <v>3004</v>
      </c>
      <c r="Q3005" t="str">
        <f>IFERROR(IF(COUNTIF(個人情報!$BI$5:$BI$401,"登録番号" &amp; リスト!P3005)&gt;=1,"",IF(VLOOKUP(P3005,登録者リスト!$A$1:$D$43729,4,FALSE)=基本情報!$D$6,P3005,"")),"")</f>
        <v/>
      </c>
    </row>
    <row r="3006" spans="16:17" x14ac:dyDescent="0.15">
      <c r="P3006">
        <v>3005</v>
      </c>
      <c r="Q3006" t="str">
        <f>IFERROR(IF(COUNTIF(個人情報!$BI$5:$BI$401,"登録番号" &amp; リスト!P3006)&gt;=1,"",IF(VLOOKUP(P3006,登録者リスト!$A$1:$D$43729,4,FALSE)=基本情報!$D$6,P3006,"")),"")</f>
        <v/>
      </c>
    </row>
    <row r="3007" spans="16:17" x14ac:dyDescent="0.15">
      <c r="P3007">
        <v>3006</v>
      </c>
      <c r="Q3007" t="str">
        <f>IFERROR(IF(COUNTIF(個人情報!$BI$5:$BI$401,"登録番号" &amp; リスト!P3007)&gt;=1,"",IF(VLOOKUP(P3007,登録者リスト!$A$1:$D$43729,4,FALSE)=基本情報!$D$6,P3007,"")),"")</f>
        <v/>
      </c>
    </row>
    <row r="3008" spans="16:17" x14ac:dyDescent="0.15">
      <c r="P3008">
        <v>3007</v>
      </c>
      <c r="Q3008" t="str">
        <f>IFERROR(IF(COUNTIF(個人情報!$BI$5:$BI$401,"登録番号" &amp; リスト!P3008)&gt;=1,"",IF(VLOOKUP(P3008,登録者リスト!$A$1:$D$43729,4,FALSE)=基本情報!$D$6,P3008,"")),"")</f>
        <v/>
      </c>
    </row>
    <row r="3009" spans="16:17" x14ac:dyDescent="0.15">
      <c r="P3009">
        <v>3008</v>
      </c>
      <c r="Q3009" t="str">
        <f>IFERROR(IF(COUNTIF(個人情報!$BI$5:$BI$401,"登録番号" &amp; リスト!P3009)&gt;=1,"",IF(VLOOKUP(P3009,登録者リスト!$A$1:$D$43729,4,FALSE)=基本情報!$D$6,P3009,"")),"")</f>
        <v/>
      </c>
    </row>
    <row r="3010" spans="16:17" x14ac:dyDescent="0.15">
      <c r="P3010">
        <v>3009</v>
      </c>
      <c r="Q3010" t="str">
        <f>IFERROR(IF(COUNTIF(個人情報!$BI$5:$BI$401,"登録番号" &amp; リスト!P3010)&gt;=1,"",IF(VLOOKUP(P3010,登録者リスト!$A$1:$D$43729,4,FALSE)=基本情報!$D$6,P3010,"")),"")</f>
        <v/>
      </c>
    </row>
    <row r="3011" spans="16:17" x14ac:dyDescent="0.15">
      <c r="P3011">
        <v>3010</v>
      </c>
      <c r="Q3011" t="str">
        <f>IFERROR(IF(COUNTIF(個人情報!$BI$5:$BI$401,"登録番号" &amp; リスト!P3011)&gt;=1,"",IF(VLOOKUP(P3011,登録者リスト!$A$1:$D$43729,4,FALSE)=基本情報!$D$6,P3011,"")),"")</f>
        <v/>
      </c>
    </row>
    <row r="3012" spans="16:17" x14ac:dyDescent="0.15">
      <c r="P3012">
        <v>3011</v>
      </c>
      <c r="Q3012" t="str">
        <f>IFERROR(IF(COUNTIF(個人情報!$BI$5:$BI$401,"登録番号" &amp; リスト!P3012)&gt;=1,"",IF(VLOOKUP(P3012,登録者リスト!$A$1:$D$43729,4,FALSE)=基本情報!$D$6,P3012,"")),"")</f>
        <v/>
      </c>
    </row>
    <row r="3013" spans="16:17" x14ac:dyDescent="0.15">
      <c r="P3013">
        <v>3012</v>
      </c>
      <c r="Q3013" t="str">
        <f>IFERROR(IF(COUNTIF(個人情報!$BI$5:$BI$401,"登録番号" &amp; リスト!P3013)&gt;=1,"",IF(VLOOKUP(P3013,登録者リスト!$A$1:$D$43729,4,FALSE)=基本情報!$D$6,P3013,"")),"")</f>
        <v/>
      </c>
    </row>
    <row r="3014" spans="16:17" x14ac:dyDescent="0.15">
      <c r="P3014">
        <v>3013</v>
      </c>
      <c r="Q3014" t="str">
        <f>IFERROR(IF(COUNTIF(個人情報!$BI$5:$BI$401,"登録番号" &amp; リスト!P3014)&gt;=1,"",IF(VLOOKUP(P3014,登録者リスト!$A$1:$D$43729,4,FALSE)=基本情報!$D$6,P3014,"")),"")</f>
        <v/>
      </c>
    </row>
    <row r="3015" spans="16:17" x14ac:dyDescent="0.15">
      <c r="P3015">
        <v>3014</v>
      </c>
      <c r="Q3015" t="str">
        <f>IFERROR(IF(COUNTIF(個人情報!$BI$5:$BI$401,"登録番号" &amp; リスト!P3015)&gt;=1,"",IF(VLOOKUP(P3015,登録者リスト!$A$1:$D$43729,4,FALSE)=基本情報!$D$6,P3015,"")),"")</f>
        <v/>
      </c>
    </row>
    <row r="3016" spans="16:17" x14ac:dyDescent="0.15">
      <c r="P3016">
        <v>3015</v>
      </c>
      <c r="Q3016" t="str">
        <f>IFERROR(IF(COUNTIF(個人情報!$BI$5:$BI$401,"登録番号" &amp; リスト!P3016)&gt;=1,"",IF(VLOOKUP(P3016,登録者リスト!$A$1:$D$43729,4,FALSE)=基本情報!$D$6,P3016,"")),"")</f>
        <v/>
      </c>
    </row>
    <row r="3017" spans="16:17" x14ac:dyDescent="0.15">
      <c r="P3017">
        <v>3016</v>
      </c>
      <c r="Q3017" t="str">
        <f>IFERROR(IF(COUNTIF(個人情報!$BI$5:$BI$401,"登録番号" &amp; リスト!P3017)&gt;=1,"",IF(VLOOKUP(P3017,登録者リスト!$A$1:$D$43729,4,FALSE)=基本情報!$D$6,P3017,"")),"")</f>
        <v/>
      </c>
    </row>
    <row r="3018" spans="16:17" x14ac:dyDescent="0.15">
      <c r="P3018">
        <v>3017</v>
      </c>
      <c r="Q3018" t="str">
        <f>IFERROR(IF(COUNTIF(個人情報!$BI$5:$BI$401,"登録番号" &amp; リスト!P3018)&gt;=1,"",IF(VLOOKUP(P3018,登録者リスト!$A$1:$D$43729,4,FALSE)=基本情報!$D$6,P3018,"")),"")</f>
        <v/>
      </c>
    </row>
    <row r="3019" spans="16:17" x14ac:dyDescent="0.15">
      <c r="P3019">
        <v>3018</v>
      </c>
      <c r="Q3019" t="str">
        <f>IFERROR(IF(COUNTIF(個人情報!$BI$5:$BI$401,"登録番号" &amp; リスト!P3019)&gt;=1,"",IF(VLOOKUP(P3019,登録者リスト!$A$1:$D$43729,4,FALSE)=基本情報!$D$6,P3019,"")),"")</f>
        <v/>
      </c>
    </row>
    <row r="3020" spans="16:17" x14ac:dyDescent="0.15">
      <c r="P3020">
        <v>3019</v>
      </c>
      <c r="Q3020" t="str">
        <f>IFERROR(IF(COUNTIF(個人情報!$BI$5:$BI$401,"登録番号" &amp; リスト!P3020)&gt;=1,"",IF(VLOOKUP(P3020,登録者リスト!$A$1:$D$43729,4,FALSE)=基本情報!$D$6,P3020,"")),"")</f>
        <v/>
      </c>
    </row>
    <row r="3021" spans="16:17" x14ac:dyDescent="0.15">
      <c r="P3021">
        <v>3020</v>
      </c>
      <c r="Q3021" t="str">
        <f>IFERROR(IF(COUNTIF(個人情報!$BI$5:$BI$401,"登録番号" &amp; リスト!P3021)&gt;=1,"",IF(VLOOKUP(P3021,登録者リスト!$A$1:$D$43729,4,FALSE)=基本情報!$D$6,P3021,"")),"")</f>
        <v/>
      </c>
    </row>
    <row r="3022" spans="16:17" x14ac:dyDescent="0.15">
      <c r="P3022">
        <v>3021</v>
      </c>
      <c r="Q3022" t="str">
        <f>IFERROR(IF(COUNTIF(個人情報!$BI$5:$BI$401,"登録番号" &amp; リスト!P3022)&gt;=1,"",IF(VLOOKUP(P3022,登録者リスト!$A$1:$D$43729,4,FALSE)=基本情報!$D$6,P3022,"")),"")</f>
        <v/>
      </c>
    </row>
    <row r="3023" spans="16:17" x14ac:dyDescent="0.15">
      <c r="P3023">
        <v>3022</v>
      </c>
      <c r="Q3023" t="str">
        <f>IFERROR(IF(COUNTIF(個人情報!$BI$5:$BI$401,"登録番号" &amp; リスト!P3023)&gt;=1,"",IF(VLOOKUP(P3023,登録者リスト!$A$1:$D$43729,4,FALSE)=基本情報!$D$6,P3023,"")),"")</f>
        <v/>
      </c>
    </row>
    <row r="3024" spans="16:17" x14ac:dyDescent="0.15">
      <c r="P3024">
        <v>3023</v>
      </c>
      <c r="Q3024" t="str">
        <f>IFERROR(IF(COUNTIF(個人情報!$BI$5:$BI$401,"登録番号" &amp; リスト!P3024)&gt;=1,"",IF(VLOOKUP(P3024,登録者リスト!$A$1:$D$43729,4,FALSE)=基本情報!$D$6,P3024,"")),"")</f>
        <v/>
      </c>
    </row>
    <row r="3025" spans="16:17" x14ac:dyDescent="0.15">
      <c r="P3025">
        <v>3024</v>
      </c>
      <c r="Q3025" t="str">
        <f>IFERROR(IF(COUNTIF(個人情報!$BI$5:$BI$401,"登録番号" &amp; リスト!P3025)&gt;=1,"",IF(VLOOKUP(P3025,登録者リスト!$A$1:$D$43729,4,FALSE)=基本情報!$D$6,P3025,"")),"")</f>
        <v/>
      </c>
    </row>
    <row r="3026" spans="16:17" x14ac:dyDescent="0.15">
      <c r="P3026">
        <v>3025</v>
      </c>
      <c r="Q3026" t="str">
        <f>IFERROR(IF(COUNTIF(個人情報!$BI$5:$BI$401,"登録番号" &amp; リスト!P3026)&gt;=1,"",IF(VLOOKUP(P3026,登録者リスト!$A$1:$D$43729,4,FALSE)=基本情報!$D$6,P3026,"")),"")</f>
        <v/>
      </c>
    </row>
    <row r="3027" spans="16:17" x14ac:dyDescent="0.15">
      <c r="P3027">
        <v>3026</v>
      </c>
      <c r="Q3027" t="str">
        <f>IFERROR(IF(COUNTIF(個人情報!$BI$5:$BI$401,"登録番号" &amp; リスト!P3027)&gt;=1,"",IF(VLOOKUP(P3027,登録者リスト!$A$1:$D$43729,4,FALSE)=基本情報!$D$6,P3027,"")),"")</f>
        <v/>
      </c>
    </row>
    <row r="3028" spans="16:17" x14ac:dyDescent="0.15">
      <c r="P3028">
        <v>3027</v>
      </c>
      <c r="Q3028" t="str">
        <f>IFERROR(IF(COUNTIF(個人情報!$BI$5:$BI$401,"登録番号" &amp; リスト!P3028)&gt;=1,"",IF(VLOOKUP(P3028,登録者リスト!$A$1:$D$43729,4,FALSE)=基本情報!$D$6,P3028,"")),"")</f>
        <v/>
      </c>
    </row>
    <row r="3029" spans="16:17" x14ac:dyDescent="0.15">
      <c r="P3029">
        <v>3028</v>
      </c>
      <c r="Q3029" t="str">
        <f>IFERROR(IF(COUNTIF(個人情報!$BI$5:$BI$401,"登録番号" &amp; リスト!P3029)&gt;=1,"",IF(VLOOKUP(P3029,登録者リスト!$A$1:$D$43729,4,FALSE)=基本情報!$D$6,P3029,"")),"")</f>
        <v/>
      </c>
    </row>
    <row r="3030" spans="16:17" x14ac:dyDescent="0.15">
      <c r="P3030">
        <v>3029</v>
      </c>
      <c r="Q3030" t="str">
        <f>IFERROR(IF(COUNTIF(個人情報!$BI$5:$BI$401,"登録番号" &amp; リスト!P3030)&gt;=1,"",IF(VLOOKUP(P3030,登録者リスト!$A$1:$D$43729,4,FALSE)=基本情報!$D$6,P3030,"")),"")</f>
        <v/>
      </c>
    </row>
    <row r="3031" spans="16:17" x14ac:dyDescent="0.15">
      <c r="P3031">
        <v>3030</v>
      </c>
      <c r="Q3031" t="str">
        <f>IFERROR(IF(COUNTIF(個人情報!$BI$5:$BI$401,"登録番号" &amp; リスト!P3031)&gt;=1,"",IF(VLOOKUP(P3031,登録者リスト!$A$1:$D$43729,4,FALSE)=基本情報!$D$6,P3031,"")),"")</f>
        <v/>
      </c>
    </row>
    <row r="3032" spans="16:17" x14ac:dyDescent="0.15">
      <c r="P3032">
        <v>3031</v>
      </c>
      <c r="Q3032" t="str">
        <f>IFERROR(IF(COUNTIF(個人情報!$BI$5:$BI$401,"登録番号" &amp; リスト!P3032)&gt;=1,"",IF(VLOOKUP(P3032,登録者リスト!$A$1:$D$43729,4,FALSE)=基本情報!$D$6,P3032,"")),"")</f>
        <v/>
      </c>
    </row>
    <row r="3033" spans="16:17" x14ac:dyDescent="0.15">
      <c r="P3033">
        <v>3032</v>
      </c>
      <c r="Q3033" t="str">
        <f>IFERROR(IF(COUNTIF(個人情報!$BI$5:$BI$401,"登録番号" &amp; リスト!P3033)&gt;=1,"",IF(VLOOKUP(P3033,登録者リスト!$A$1:$D$43729,4,FALSE)=基本情報!$D$6,P3033,"")),"")</f>
        <v/>
      </c>
    </row>
    <row r="3034" spans="16:17" x14ac:dyDescent="0.15">
      <c r="P3034">
        <v>3033</v>
      </c>
      <c r="Q3034" t="str">
        <f>IFERROR(IF(COUNTIF(個人情報!$BI$5:$BI$401,"登録番号" &amp; リスト!P3034)&gt;=1,"",IF(VLOOKUP(P3034,登録者リスト!$A$1:$D$43729,4,FALSE)=基本情報!$D$6,P3034,"")),"")</f>
        <v/>
      </c>
    </row>
    <row r="3035" spans="16:17" x14ac:dyDescent="0.15">
      <c r="P3035">
        <v>3034</v>
      </c>
      <c r="Q3035" t="str">
        <f>IFERROR(IF(COUNTIF(個人情報!$BI$5:$BI$401,"登録番号" &amp; リスト!P3035)&gt;=1,"",IF(VLOOKUP(P3035,登録者リスト!$A$1:$D$43729,4,FALSE)=基本情報!$D$6,P3035,"")),"")</f>
        <v/>
      </c>
    </row>
    <row r="3036" spans="16:17" x14ac:dyDescent="0.15">
      <c r="P3036">
        <v>3035</v>
      </c>
      <c r="Q3036" t="str">
        <f>IFERROR(IF(COUNTIF(個人情報!$BI$5:$BI$401,"登録番号" &amp; リスト!P3036)&gt;=1,"",IF(VLOOKUP(P3036,登録者リスト!$A$1:$D$43729,4,FALSE)=基本情報!$D$6,P3036,"")),"")</f>
        <v/>
      </c>
    </row>
    <row r="3037" spans="16:17" x14ac:dyDescent="0.15">
      <c r="P3037">
        <v>3036</v>
      </c>
      <c r="Q3037" t="str">
        <f>IFERROR(IF(COUNTIF(個人情報!$BI$5:$BI$401,"登録番号" &amp; リスト!P3037)&gt;=1,"",IF(VLOOKUP(P3037,登録者リスト!$A$1:$D$43729,4,FALSE)=基本情報!$D$6,P3037,"")),"")</f>
        <v/>
      </c>
    </row>
    <row r="3038" spans="16:17" x14ac:dyDescent="0.15">
      <c r="P3038">
        <v>3037</v>
      </c>
      <c r="Q3038" t="str">
        <f>IFERROR(IF(COUNTIF(個人情報!$BI$5:$BI$401,"登録番号" &amp; リスト!P3038)&gt;=1,"",IF(VLOOKUP(P3038,登録者リスト!$A$1:$D$43729,4,FALSE)=基本情報!$D$6,P3038,"")),"")</f>
        <v/>
      </c>
    </row>
    <row r="3039" spans="16:17" x14ac:dyDescent="0.15">
      <c r="P3039">
        <v>3038</v>
      </c>
      <c r="Q3039" t="str">
        <f>IFERROR(IF(COUNTIF(個人情報!$BI$5:$BI$401,"登録番号" &amp; リスト!P3039)&gt;=1,"",IF(VLOOKUP(P3039,登録者リスト!$A$1:$D$43729,4,FALSE)=基本情報!$D$6,P3039,"")),"")</f>
        <v/>
      </c>
    </row>
    <row r="3040" spans="16:17" x14ac:dyDescent="0.15">
      <c r="P3040">
        <v>3039</v>
      </c>
      <c r="Q3040" t="str">
        <f>IFERROR(IF(COUNTIF(個人情報!$BI$5:$BI$401,"登録番号" &amp; リスト!P3040)&gt;=1,"",IF(VLOOKUP(P3040,登録者リスト!$A$1:$D$43729,4,FALSE)=基本情報!$D$6,P3040,"")),"")</f>
        <v/>
      </c>
    </row>
    <row r="3041" spans="16:17" x14ac:dyDescent="0.15">
      <c r="P3041">
        <v>3040</v>
      </c>
      <c r="Q3041" t="str">
        <f>IFERROR(IF(COUNTIF(個人情報!$BI$5:$BI$401,"登録番号" &amp; リスト!P3041)&gt;=1,"",IF(VLOOKUP(P3041,登録者リスト!$A$1:$D$43729,4,FALSE)=基本情報!$D$6,P3041,"")),"")</f>
        <v/>
      </c>
    </row>
    <row r="3042" spans="16:17" x14ac:dyDescent="0.15">
      <c r="P3042">
        <v>3041</v>
      </c>
      <c r="Q3042" t="str">
        <f>IFERROR(IF(COUNTIF(個人情報!$BI$5:$BI$401,"登録番号" &amp; リスト!P3042)&gt;=1,"",IF(VLOOKUP(P3042,登録者リスト!$A$1:$D$43729,4,FALSE)=基本情報!$D$6,P3042,"")),"")</f>
        <v/>
      </c>
    </row>
    <row r="3043" spans="16:17" x14ac:dyDescent="0.15">
      <c r="P3043">
        <v>3042</v>
      </c>
      <c r="Q3043" t="str">
        <f>IFERROR(IF(COUNTIF(個人情報!$BI$5:$BI$401,"登録番号" &amp; リスト!P3043)&gt;=1,"",IF(VLOOKUP(P3043,登録者リスト!$A$1:$D$43729,4,FALSE)=基本情報!$D$6,P3043,"")),"")</f>
        <v/>
      </c>
    </row>
    <row r="3044" spans="16:17" x14ac:dyDescent="0.15">
      <c r="P3044">
        <v>3043</v>
      </c>
      <c r="Q3044" t="str">
        <f>IFERROR(IF(COUNTIF(個人情報!$BI$5:$BI$401,"登録番号" &amp; リスト!P3044)&gt;=1,"",IF(VLOOKUP(P3044,登録者リスト!$A$1:$D$43729,4,FALSE)=基本情報!$D$6,P3044,"")),"")</f>
        <v/>
      </c>
    </row>
    <row r="3045" spans="16:17" x14ac:dyDescent="0.15">
      <c r="P3045">
        <v>3044</v>
      </c>
      <c r="Q3045" t="str">
        <f>IFERROR(IF(COUNTIF(個人情報!$BI$5:$BI$401,"登録番号" &amp; リスト!P3045)&gt;=1,"",IF(VLOOKUP(P3045,登録者リスト!$A$1:$D$43729,4,FALSE)=基本情報!$D$6,P3045,"")),"")</f>
        <v/>
      </c>
    </row>
    <row r="3046" spans="16:17" x14ac:dyDescent="0.15">
      <c r="P3046">
        <v>3045</v>
      </c>
      <c r="Q3046" t="str">
        <f>IFERROR(IF(COUNTIF(個人情報!$BI$5:$BI$401,"登録番号" &amp; リスト!P3046)&gt;=1,"",IF(VLOOKUP(P3046,登録者リスト!$A$1:$D$43729,4,FALSE)=基本情報!$D$6,P3046,"")),"")</f>
        <v/>
      </c>
    </row>
    <row r="3047" spans="16:17" x14ac:dyDescent="0.15">
      <c r="P3047">
        <v>3046</v>
      </c>
      <c r="Q3047" t="str">
        <f>IFERROR(IF(COUNTIF(個人情報!$BI$5:$BI$401,"登録番号" &amp; リスト!P3047)&gt;=1,"",IF(VLOOKUP(P3047,登録者リスト!$A$1:$D$43729,4,FALSE)=基本情報!$D$6,P3047,"")),"")</f>
        <v/>
      </c>
    </row>
    <row r="3048" spans="16:17" x14ac:dyDescent="0.15">
      <c r="P3048">
        <v>3047</v>
      </c>
      <c r="Q3048" t="str">
        <f>IFERROR(IF(COUNTIF(個人情報!$BI$5:$BI$401,"登録番号" &amp; リスト!P3048)&gt;=1,"",IF(VLOOKUP(P3048,登録者リスト!$A$1:$D$43729,4,FALSE)=基本情報!$D$6,P3048,"")),"")</f>
        <v/>
      </c>
    </row>
    <row r="3049" spans="16:17" x14ac:dyDescent="0.15">
      <c r="P3049">
        <v>3048</v>
      </c>
      <c r="Q3049" t="str">
        <f>IFERROR(IF(COUNTIF(個人情報!$BI$5:$BI$401,"登録番号" &amp; リスト!P3049)&gt;=1,"",IF(VLOOKUP(P3049,登録者リスト!$A$1:$D$43729,4,FALSE)=基本情報!$D$6,P3049,"")),"")</f>
        <v/>
      </c>
    </row>
    <row r="3050" spans="16:17" x14ac:dyDescent="0.15">
      <c r="P3050">
        <v>3049</v>
      </c>
      <c r="Q3050" t="str">
        <f>IFERROR(IF(COUNTIF(個人情報!$BI$5:$BI$401,"登録番号" &amp; リスト!P3050)&gt;=1,"",IF(VLOOKUP(P3050,登録者リスト!$A$1:$D$43729,4,FALSE)=基本情報!$D$6,P3050,"")),"")</f>
        <v/>
      </c>
    </row>
    <row r="3051" spans="16:17" x14ac:dyDescent="0.15">
      <c r="P3051">
        <v>3050</v>
      </c>
      <c r="Q3051" t="str">
        <f>IFERROR(IF(COUNTIF(個人情報!$BI$5:$BI$401,"登録番号" &amp; リスト!P3051)&gt;=1,"",IF(VLOOKUP(P3051,登録者リスト!$A$1:$D$43729,4,FALSE)=基本情報!$D$6,P3051,"")),"")</f>
        <v/>
      </c>
    </row>
    <row r="3052" spans="16:17" x14ac:dyDescent="0.15">
      <c r="P3052">
        <v>3051</v>
      </c>
      <c r="Q3052" t="str">
        <f>IFERROR(IF(COUNTIF(個人情報!$BI$5:$BI$401,"登録番号" &amp; リスト!P3052)&gt;=1,"",IF(VLOOKUP(P3052,登録者リスト!$A$1:$D$43729,4,FALSE)=基本情報!$D$6,P3052,"")),"")</f>
        <v/>
      </c>
    </row>
    <row r="3053" spans="16:17" x14ac:dyDescent="0.15">
      <c r="P3053">
        <v>3052</v>
      </c>
      <c r="Q3053" t="str">
        <f>IFERROR(IF(COUNTIF(個人情報!$BI$5:$BI$401,"登録番号" &amp; リスト!P3053)&gt;=1,"",IF(VLOOKUP(P3053,登録者リスト!$A$1:$D$43729,4,FALSE)=基本情報!$D$6,P3053,"")),"")</f>
        <v/>
      </c>
    </row>
    <row r="3054" spans="16:17" x14ac:dyDescent="0.15">
      <c r="P3054">
        <v>3053</v>
      </c>
      <c r="Q3054" t="str">
        <f>IFERROR(IF(COUNTIF(個人情報!$BI$5:$BI$401,"登録番号" &amp; リスト!P3054)&gt;=1,"",IF(VLOOKUP(P3054,登録者リスト!$A$1:$D$43729,4,FALSE)=基本情報!$D$6,P3054,"")),"")</f>
        <v/>
      </c>
    </row>
    <row r="3055" spans="16:17" x14ac:dyDescent="0.15">
      <c r="P3055">
        <v>3054</v>
      </c>
      <c r="Q3055" t="str">
        <f>IFERROR(IF(COUNTIF(個人情報!$BI$5:$BI$401,"登録番号" &amp; リスト!P3055)&gt;=1,"",IF(VLOOKUP(P3055,登録者リスト!$A$1:$D$43729,4,FALSE)=基本情報!$D$6,P3055,"")),"")</f>
        <v/>
      </c>
    </row>
    <row r="3056" spans="16:17" x14ac:dyDescent="0.15">
      <c r="P3056">
        <v>3055</v>
      </c>
      <c r="Q3056" t="str">
        <f>IFERROR(IF(COUNTIF(個人情報!$BI$5:$BI$401,"登録番号" &amp; リスト!P3056)&gt;=1,"",IF(VLOOKUP(P3056,登録者リスト!$A$1:$D$43729,4,FALSE)=基本情報!$D$6,P3056,"")),"")</f>
        <v/>
      </c>
    </row>
    <row r="3057" spans="16:17" x14ac:dyDescent="0.15">
      <c r="P3057">
        <v>3056</v>
      </c>
      <c r="Q3057" t="str">
        <f>IFERROR(IF(COUNTIF(個人情報!$BI$5:$BI$401,"登録番号" &amp; リスト!P3057)&gt;=1,"",IF(VLOOKUP(P3057,登録者リスト!$A$1:$D$43729,4,FALSE)=基本情報!$D$6,P3057,"")),"")</f>
        <v/>
      </c>
    </row>
    <row r="3058" spans="16:17" x14ac:dyDescent="0.15">
      <c r="P3058">
        <v>3057</v>
      </c>
      <c r="Q3058" t="str">
        <f>IFERROR(IF(COUNTIF(個人情報!$BI$5:$BI$401,"登録番号" &amp; リスト!P3058)&gt;=1,"",IF(VLOOKUP(P3058,登録者リスト!$A$1:$D$43729,4,FALSE)=基本情報!$D$6,P3058,"")),"")</f>
        <v/>
      </c>
    </row>
    <row r="3059" spans="16:17" x14ac:dyDescent="0.15">
      <c r="P3059">
        <v>3058</v>
      </c>
      <c r="Q3059" t="str">
        <f>IFERROR(IF(COUNTIF(個人情報!$BI$5:$BI$401,"登録番号" &amp; リスト!P3059)&gt;=1,"",IF(VLOOKUP(P3059,登録者リスト!$A$1:$D$43729,4,FALSE)=基本情報!$D$6,P3059,"")),"")</f>
        <v/>
      </c>
    </row>
    <row r="3060" spans="16:17" x14ac:dyDescent="0.15">
      <c r="P3060">
        <v>3059</v>
      </c>
      <c r="Q3060" t="str">
        <f>IFERROR(IF(COUNTIF(個人情報!$BI$5:$BI$401,"登録番号" &amp; リスト!P3060)&gt;=1,"",IF(VLOOKUP(P3060,登録者リスト!$A$1:$D$43729,4,FALSE)=基本情報!$D$6,P3060,"")),"")</f>
        <v/>
      </c>
    </row>
    <row r="3061" spans="16:17" x14ac:dyDescent="0.15">
      <c r="P3061">
        <v>3060</v>
      </c>
      <c r="Q3061" t="str">
        <f>IFERROR(IF(COUNTIF(個人情報!$BI$5:$BI$401,"登録番号" &amp; リスト!P3061)&gt;=1,"",IF(VLOOKUP(P3061,登録者リスト!$A$1:$D$43729,4,FALSE)=基本情報!$D$6,P3061,"")),"")</f>
        <v/>
      </c>
    </row>
    <row r="3062" spans="16:17" x14ac:dyDescent="0.15">
      <c r="P3062">
        <v>3061</v>
      </c>
      <c r="Q3062" t="str">
        <f>IFERROR(IF(COUNTIF(個人情報!$BI$5:$BI$401,"登録番号" &amp; リスト!P3062)&gt;=1,"",IF(VLOOKUP(P3062,登録者リスト!$A$1:$D$43729,4,FALSE)=基本情報!$D$6,P3062,"")),"")</f>
        <v/>
      </c>
    </row>
    <row r="3063" spans="16:17" x14ac:dyDescent="0.15">
      <c r="P3063">
        <v>3062</v>
      </c>
      <c r="Q3063" t="str">
        <f>IFERROR(IF(COUNTIF(個人情報!$BI$5:$BI$401,"登録番号" &amp; リスト!P3063)&gt;=1,"",IF(VLOOKUP(P3063,登録者リスト!$A$1:$D$43729,4,FALSE)=基本情報!$D$6,P3063,"")),"")</f>
        <v/>
      </c>
    </row>
    <row r="3064" spans="16:17" x14ac:dyDescent="0.15">
      <c r="P3064">
        <v>3063</v>
      </c>
      <c r="Q3064" t="str">
        <f>IFERROR(IF(COUNTIF(個人情報!$BI$5:$BI$401,"登録番号" &amp; リスト!P3064)&gt;=1,"",IF(VLOOKUP(P3064,登録者リスト!$A$1:$D$43729,4,FALSE)=基本情報!$D$6,P3064,"")),"")</f>
        <v/>
      </c>
    </row>
    <row r="3065" spans="16:17" x14ac:dyDescent="0.15">
      <c r="P3065">
        <v>3064</v>
      </c>
      <c r="Q3065" t="str">
        <f>IFERROR(IF(COUNTIF(個人情報!$BI$5:$BI$401,"登録番号" &amp; リスト!P3065)&gt;=1,"",IF(VLOOKUP(P3065,登録者リスト!$A$1:$D$43729,4,FALSE)=基本情報!$D$6,P3065,"")),"")</f>
        <v/>
      </c>
    </row>
    <row r="3066" spans="16:17" x14ac:dyDescent="0.15">
      <c r="P3066">
        <v>3065</v>
      </c>
      <c r="Q3066" t="str">
        <f>IFERROR(IF(COUNTIF(個人情報!$BI$5:$BI$401,"登録番号" &amp; リスト!P3066)&gt;=1,"",IF(VLOOKUP(P3066,登録者リスト!$A$1:$D$43729,4,FALSE)=基本情報!$D$6,P3066,"")),"")</f>
        <v/>
      </c>
    </row>
    <row r="3067" spans="16:17" x14ac:dyDescent="0.15">
      <c r="P3067">
        <v>3066</v>
      </c>
      <c r="Q3067" t="str">
        <f>IFERROR(IF(COUNTIF(個人情報!$BI$5:$BI$401,"登録番号" &amp; リスト!P3067)&gt;=1,"",IF(VLOOKUP(P3067,登録者リスト!$A$1:$D$43729,4,FALSE)=基本情報!$D$6,P3067,"")),"")</f>
        <v/>
      </c>
    </row>
    <row r="3068" spans="16:17" x14ac:dyDescent="0.15">
      <c r="P3068">
        <v>3067</v>
      </c>
      <c r="Q3068" t="str">
        <f>IFERROR(IF(COUNTIF(個人情報!$BI$5:$BI$401,"登録番号" &amp; リスト!P3068)&gt;=1,"",IF(VLOOKUP(P3068,登録者リスト!$A$1:$D$43729,4,FALSE)=基本情報!$D$6,P3068,"")),"")</f>
        <v/>
      </c>
    </row>
    <row r="3069" spans="16:17" x14ac:dyDescent="0.15">
      <c r="P3069">
        <v>3068</v>
      </c>
      <c r="Q3069" t="str">
        <f>IFERROR(IF(COUNTIF(個人情報!$BI$5:$BI$401,"登録番号" &amp; リスト!P3069)&gt;=1,"",IF(VLOOKUP(P3069,登録者リスト!$A$1:$D$43729,4,FALSE)=基本情報!$D$6,P3069,"")),"")</f>
        <v/>
      </c>
    </row>
    <row r="3070" spans="16:17" x14ac:dyDescent="0.15">
      <c r="P3070">
        <v>3069</v>
      </c>
      <c r="Q3070" t="str">
        <f>IFERROR(IF(COUNTIF(個人情報!$BI$5:$BI$401,"登録番号" &amp; リスト!P3070)&gt;=1,"",IF(VLOOKUP(P3070,登録者リスト!$A$1:$D$43729,4,FALSE)=基本情報!$D$6,P3070,"")),"")</f>
        <v/>
      </c>
    </row>
    <row r="3071" spans="16:17" x14ac:dyDescent="0.15">
      <c r="P3071">
        <v>3070</v>
      </c>
      <c r="Q3071" t="str">
        <f>IFERROR(IF(COUNTIF(個人情報!$BI$5:$BI$401,"登録番号" &amp; リスト!P3071)&gt;=1,"",IF(VLOOKUP(P3071,登録者リスト!$A$1:$D$43729,4,FALSE)=基本情報!$D$6,P3071,"")),"")</f>
        <v/>
      </c>
    </row>
    <row r="3072" spans="16:17" x14ac:dyDescent="0.15">
      <c r="P3072">
        <v>3071</v>
      </c>
      <c r="Q3072" t="str">
        <f>IFERROR(IF(COUNTIF(個人情報!$BI$5:$BI$401,"登録番号" &amp; リスト!P3072)&gt;=1,"",IF(VLOOKUP(P3072,登録者リスト!$A$1:$D$43729,4,FALSE)=基本情報!$D$6,P3072,"")),"")</f>
        <v/>
      </c>
    </row>
    <row r="3073" spans="16:17" x14ac:dyDescent="0.15">
      <c r="P3073">
        <v>3072</v>
      </c>
      <c r="Q3073" t="str">
        <f>IFERROR(IF(COUNTIF(個人情報!$BI$5:$BI$401,"登録番号" &amp; リスト!P3073)&gt;=1,"",IF(VLOOKUP(P3073,登録者リスト!$A$1:$D$43729,4,FALSE)=基本情報!$D$6,P3073,"")),"")</f>
        <v/>
      </c>
    </row>
    <row r="3074" spans="16:17" x14ac:dyDescent="0.15">
      <c r="P3074">
        <v>3073</v>
      </c>
      <c r="Q3074" t="str">
        <f>IFERROR(IF(COUNTIF(個人情報!$BI$5:$BI$401,"登録番号" &amp; リスト!P3074)&gt;=1,"",IF(VLOOKUP(P3074,登録者リスト!$A$1:$D$43729,4,FALSE)=基本情報!$D$6,P3074,"")),"")</f>
        <v/>
      </c>
    </row>
    <row r="3075" spans="16:17" x14ac:dyDescent="0.15">
      <c r="P3075">
        <v>3074</v>
      </c>
      <c r="Q3075" t="str">
        <f>IFERROR(IF(COUNTIF(個人情報!$BI$5:$BI$401,"登録番号" &amp; リスト!P3075)&gt;=1,"",IF(VLOOKUP(P3075,登録者リスト!$A$1:$D$43729,4,FALSE)=基本情報!$D$6,P3075,"")),"")</f>
        <v/>
      </c>
    </row>
    <row r="3076" spans="16:17" x14ac:dyDescent="0.15">
      <c r="P3076">
        <v>3075</v>
      </c>
      <c r="Q3076" t="str">
        <f>IFERROR(IF(COUNTIF(個人情報!$BI$5:$BI$401,"登録番号" &amp; リスト!P3076)&gt;=1,"",IF(VLOOKUP(P3076,登録者リスト!$A$1:$D$43729,4,FALSE)=基本情報!$D$6,P3076,"")),"")</f>
        <v/>
      </c>
    </row>
    <row r="3077" spans="16:17" x14ac:dyDescent="0.15">
      <c r="P3077">
        <v>3076</v>
      </c>
      <c r="Q3077" t="str">
        <f>IFERROR(IF(COUNTIF(個人情報!$BI$5:$BI$401,"登録番号" &amp; リスト!P3077)&gt;=1,"",IF(VLOOKUP(P3077,登録者リスト!$A$1:$D$43729,4,FALSE)=基本情報!$D$6,P3077,"")),"")</f>
        <v/>
      </c>
    </row>
    <row r="3078" spans="16:17" x14ac:dyDescent="0.15">
      <c r="P3078">
        <v>3077</v>
      </c>
      <c r="Q3078" t="str">
        <f>IFERROR(IF(COUNTIF(個人情報!$BI$5:$BI$401,"登録番号" &amp; リスト!P3078)&gt;=1,"",IF(VLOOKUP(P3078,登録者リスト!$A$1:$D$43729,4,FALSE)=基本情報!$D$6,P3078,"")),"")</f>
        <v/>
      </c>
    </row>
    <row r="3079" spans="16:17" x14ac:dyDescent="0.15">
      <c r="P3079">
        <v>3078</v>
      </c>
      <c r="Q3079" t="str">
        <f>IFERROR(IF(COUNTIF(個人情報!$BI$5:$BI$401,"登録番号" &amp; リスト!P3079)&gt;=1,"",IF(VLOOKUP(P3079,登録者リスト!$A$1:$D$43729,4,FALSE)=基本情報!$D$6,P3079,"")),"")</f>
        <v/>
      </c>
    </row>
    <row r="3080" spans="16:17" x14ac:dyDescent="0.15">
      <c r="P3080">
        <v>3079</v>
      </c>
      <c r="Q3080" t="str">
        <f>IFERROR(IF(COUNTIF(個人情報!$BI$5:$BI$401,"登録番号" &amp; リスト!P3080)&gt;=1,"",IF(VLOOKUP(P3080,登録者リスト!$A$1:$D$43729,4,FALSE)=基本情報!$D$6,P3080,"")),"")</f>
        <v/>
      </c>
    </row>
    <row r="3081" spans="16:17" x14ac:dyDescent="0.15">
      <c r="P3081">
        <v>3080</v>
      </c>
      <c r="Q3081" t="str">
        <f>IFERROR(IF(COUNTIF(個人情報!$BI$5:$BI$401,"登録番号" &amp; リスト!P3081)&gt;=1,"",IF(VLOOKUP(P3081,登録者リスト!$A$1:$D$43729,4,FALSE)=基本情報!$D$6,P3081,"")),"")</f>
        <v/>
      </c>
    </row>
    <row r="3082" spans="16:17" x14ac:dyDescent="0.15">
      <c r="P3082">
        <v>3081</v>
      </c>
      <c r="Q3082" t="str">
        <f>IFERROR(IF(COUNTIF(個人情報!$BI$5:$BI$401,"登録番号" &amp; リスト!P3082)&gt;=1,"",IF(VLOOKUP(P3082,登録者リスト!$A$1:$D$43729,4,FALSE)=基本情報!$D$6,P3082,"")),"")</f>
        <v/>
      </c>
    </row>
    <row r="3083" spans="16:17" x14ac:dyDescent="0.15">
      <c r="P3083">
        <v>3082</v>
      </c>
      <c r="Q3083" t="str">
        <f>IFERROR(IF(COUNTIF(個人情報!$BI$5:$BI$401,"登録番号" &amp; リスト!P3083)&gt;=1,"",IF(VLOOKUP(P3083,登録者リスト!$A$1:$D$43729,4,FALSE)=基本情報!$D$6,P3083,"")),"")</f>
        <v/>
      </c>
    </row>
    <row r="3084" spans="16:17" x14ac:dyDescent="0.15">
      <c r="P3084">
        <v>3083</v>
      </c>
      <c r="Q3084" t="str">
        <f>IFERROR(IF(COUNTIF(個人情報!$BI$5:$BI$401,"登録番号" &amp; リスト!P3084)&gt;=1,"",IF(VLOOKUP(P3084,登録者リスト!$A$1:$D$43729,4,FALSE)=基本情報!$D$6,P3084,"")),"")</f>
        <v/>
      </c>
    </row>
    <row r="3085" spans="16:17" x14ac:dyDescent="0.15">
      <c r="P3085">
        <v>3084</v>
      </c>
      <c r="Q3085" t="str">
        <f>IFERROR(IF(COUNTIF(個人情報!$BI$5:$BI$401,"登録番号" &amp; リスト!P3085)&gt;=1,"",IF(VLOOKUP(P3085,登録者リスト!$A$1:$D$43729,4,FALSE)=基本情報!$D$6,P3085,"")),"")</f>
        <v/>
      </c>
    </row>
    <row r="3086" spans="16:17" x14ac:dyDescent="0.15">
      <c r="P3086">
        <v>3085</v>
      </c>
      <c r="Q3086" t="str">
        <f>IFERROR(IF(COUNTIF(個人情報!$BI$5:$BI$401,"登録番号" &amp; リスト!P3086)&gt;=1,"",IF(VLOOKUP(P3086,登録者リスト!$A$1:$D$43729,4,FALSE)=基本情報!$D$6,P3086,"")),"")</f>
        <v/>
      </c>
    </row>
    <row r="3087" spans="16:17" x14ac:dyDescent="0.15">
      <c r="P3087">
        <v>3086</v>
      </c>
      <c r="Q3087" t="str">
        <f>IFERROR(IF(COUNTIF(個人情報!$BI$5:$BI$401,"登録番号" &amp; リスト!P3087)&gt;=1,"",IF(VLOOKUP(P3087,登録者リスト!$A$1:$D$43729,4,FALSE)=基本情報!$D$6,P3087,"")),"")</f>
        <v/>
      </c>
    </row>
    <row r="3088" spans="16:17" x14ac:dyDescent="0.15">
      <c r="P3088">
        <v>3087</v>
      </c>
      <c r="Q3088" t="str">
        <f>IFERROR(IF(COUNTIF(個人情報!$BI$5:$BI$401,"登録番号" &amp; リスト!P3088)&gt;=1,"",IF(VLOOKUP(P3088,登録者リスト!$A$1:$D$43729,4,FALSE)=基本情報!$D$6,P3088,"")),"")</f>
        <v/>
      </c>
    </row>
    <row r="3089" spans="16:17" x14ac:dyDescent="0.15">
      <c r="P3089">
        <v>3088</v>
      </c>
      <c r="Q3089" t="str">
        <f>IFERROR(IF(COUNTIF(個人情報!$BI$5:$BI$401,"登録番号" &amp; リスト!P3089)&gt;=1,"",IF(VLOOKUP(P3089,登録者リスト!$A$1:$D$43729,4,FALSE)=基本情報!$D$6,P3089,"")),"")</f>
        <v/>
      </c>
    </row>
    <row r="3090" spans="16:17" x14ac:dyDescent="0.15">
      <c r="P3090">
        <v>3089</v>
      </c>
      <c r="Q3090" t="str">
        <f>IFERROR(IF(COUNTIF(個人情報!$BI$5:$BI$401,"登録番号" &amp; リスト!P3090)&gt;=1,"",IF(VLOOKUP(P3090,登録者リスト!$A$1:$D$43729,4,FALSE)=基本情報!$D$6,P3090,"")),"")</f>
        <v/>
      </c>
    </row>
    <row r="3091" spans="16:17" x14ac:dyDescent="0.15">
      <c r="P3091">
        <v>3090</v>
      </c>
      <c r="Q3091" t="str">
        <f>IFERROR(IF(COUNTIF(個人情報!$BI$5:$BI$401,"登録番号" &amp; リスト!P3091)&gt;=1,"",IF(VLOOKUP(P3091,登録者リスト!$A$1:$D$43729,4,FALSE)=基本情報!$D$6,P3091,"")),"")</f>
        <v/>
      </c>
    </row>
    <row r="3092" spans="16:17" x14ac:dyDescent="0.15">
      <c r="P3092">
        <v>3091</v>
      </c>
      <c r="Q3092" t="str">
        <f>IFERROR(IF(COUNTIF(個人情報!$BI$5:$BI$401,"登録番号" &amp; リスト!P3092)&gt;=1,"",IF(VLOOKUP(P3092,登録者リスト!$A$1:$D$43729,4,FALSE)=基本情報!$D$6,P3092,"")),"")</f>
        <v/>
      </c>
    </row>
    <row r="3093" spans="16:17" x14ac:dyDescent="0.15">
      <c r="P3093">
        <v>3092</v>
      </c>
      <c r="Q3093" t="str">
        <f>IFERROR(IF(COUNTIF(個人情報!$BI$5:$BI$401,"登録番号" &amp; リスト!P3093)&gt;=1,"",IF(VLOOKUP(P3093,登録者リスト!$A$1:$D$43729,4,FALSE)=基本情報!$D$6,P3093,"")),"")</f>
        <v/>
      </c>
    </row>
    <row r="3094" spans="16:17" x14ac:dyDescent="0.15">
      <c r="P3094">
        <v>3093</v>
      </c>
      <c r="Q3094" t="str">
        <f>IFERROR(IF(COUNTIF(個人情報!$BI$5:$BI$401,"登録番号" &amp; リスト!P3094)&gt;=1,"",IF(VLOOKUP(P3094,登録者リスト!$A$1:$D$43729,4,FALSE)=基本情報!$D$6,P3094,"")),"")</f>
        <v/>
      </c>
    </row>
    <row r="3095" spans="16:17" x14ac:dyDescent="0.15">
      <c r="P3095">
        <v>3094</v>
      </c>
      <c r="Q3095" t="str">
        <f>IFERROR(IF(COUNTIF(個人情報!$BI$5:$BI$401,"登録番号" &amp; リスト!P3095)&gt;=1,"",IF(VLOOKUP(P3095,登録者リスト!$A$1:$D$43729,4,FALSE)=基本情報!$D$6,P3095,"")),"")</f>
        <v/>
      </c>
    </row>
    <row r="3096" spans="16:17" x14ac:dyDescent="0.15">
      <c r="P3096">
        <v>3095</v>
      </c>
      <c r="Q3096" t="str">
        <f>IFERROR(IF(COUNTIF(個人情報!$BI$5:$BI$401,"登録番号" &amp; リスト!P3096)&gt;=1,"",IF(VLOOKUP(P3096,登録者リスト!$A$1:$D$43729,4,FALSE)=基本情報!$D$6,P3096,"")),"")</f>
        <v/>
      </c>
    </row>
    <row r="3097" spans="16:17" x14ac:dyDescent="0.15">
      <c r="P3097">
        <v>3096</v>
      </c>
      <c r="Q3097" t="str">
        <f>IFERROR(IF(COUNTIF(個人情報!$BI$5:$BI$401,"登録番号" &amp; リスト!P3097)&gt;=1,"",IF(VLOOKUP(P3097,登録者リスト!$A$1:$D$43729,4,FALSE)=基本情報!$D$6,P3097,"")),"")</f>
        <v/>
      </c>
    </row>
    <row r="3098" spans="16:17" x14ac:dyDescent="0.15">
      <c r="P3098">
        <v>3097</v>
      </c>
      <c r="Q3098" t="str">
        <f>IFERROR(IF(COUNTIF(個人情報!$BI$5:$BI$401,"登録番号" &amp; リスト!P3098)&gt;=1,"",IF(VLOOKUP(P3098,登録者リスト!$A$1:$D$43729,4,FALSE)=基本情報!$D$6,P3098,"")),"")</f>
        <v/>
      </c>
    </row>
    <row r="3099" spans="16:17" x14ac:dyDescent="0.15">
      <c r="P3099">
        <v>3098</v>
      </c>
      <c r="Q3099" t="str">
        <f>IFERROR(IF(COUNTIF(個人情報!$BI$5:$BI$401,"登録番号" &amp; リスト!P3099)&gt;=1,"",IF(VLOOKUP(P3099,登録者リスト!$A$1:$D$43729,4,FALSE)=基本情報!$D$6,P3099,"")),"")</f>
        <v/>
      </c>
    </row>
    <row r="3100" spans="16:17" x14ac:dyDescent="0.15">
      <c r="P3100">
        <v>3099</v>
      </c>
      <c r="Q3100" t="str">
        <f>IFERROR(IF(COUNTIF(個人情報!$BI$5:$BI$401,"登録番号" &amp; リスト!P3100)&gt;=1,"",IF(VLOOKUP(P3100,登録者リスト!$A$1:$D$43729,4,FALSE)=基本情報!$D$6,P3100,"")),"")</f>
        <v/>
      </c>
    </row>
    <row r="3101" spans="16:17" x14ac:dyDescent="0.15">
      <c r="P3101">
        <v>3100</v>
      </c>
      <c r="Q3101" t="str">
        <f>IFERROR(IF(COUNTIF(個人情報!$BI$5:$BI$401,"登録番号" &amp; リスト!P3101)&gt;=1,"",IF(VLOOKUP(P3101,登録者リスト!$A$1:$D$43729,4,FALSE)=基本情報!$D$6,P3101,"")),"")</f>
        <v/>
      </c>
    </row>
    <row r="3102" spans="16:17" x14ac:dyDescent="0.15">
      <c r="P3102">
        <v>3101</v>
      </c>
      <c r="Q3102" t="str">
        <f>IFERROR(IF(COUNTIF(個人情報!$BI$5:$BI$401,"登録番号" &amp; リスト!P3102)&gt;=1,"",IF(VLOOKUP(P3102,登録者リスト!$A$1:$D$43729,4,FALSE)=基本情報!$D$6,P3102,"")),"")</f>
        <v/>
      </c>
    </row>
    <row r="3103" spans="16:17" x14ac:dyDescent="0.15">
      <c r="P3103">
        <v>3102</v>
      </c>
      <c r="Q3103" t="str">
        <f>IFERROR(IF(COUNTIF(個人情報!$BI$5:$BI$401,"登録番号" &amp; リスト!P3103)&gt;=1,"",IF(VLOOKUP(P3103,登録者リスト!$A$1:$D$43729,4,FALSE)=基本情報!$D$6,P3103,"")),"")</f>
        <v/>
      </c>
    </row>
    <row r="3104" spans="16:17" x14ac:dyDescent="0.15">
      <c r="P3104">
        <v>3103</v>
      </c>
      <c r="Q3104" t="str">
        <f>IFERROR(IF(COUNTIF(個人情報!$BI$5:$BI$401,"登録番号" &amp; リスト!P3104)&gt;=1,"",IF(VLOOKUP(P3104,登録者リスト!$A$1:$D$43729,4,FALSE)=基本情報!$D$6,P3104,"")),"")</f>
        <v/>
      </c>
    </row>
    <row r="3105" spans="16:17" x14ac:dyDescent="0.15">
      <c r="P3105">
        <v>3104</v>
      </c>
      <c r="Q3105" t="str">
        <f>IFERROR(IF(COUNTIF(個人情報!$BI$5:$BI$401,"登録番号" &amp; リスト!P3105)&gt;=1,"",IF(VLOOKUP(P3105,登録者リスト!$A$1:$D$43729,4,FALSE)=基本情報!$D$6,P3105,"")),"")</f>
        <v/>
      </c>
    </row>
    <row r="3106" spans="16:17" x14ac:dyDescent="0.15">
      <c r="P3106">
        <v>3105</v>
      </c>
      <c r="Q3106" t="str">
        <f>IFERROR(IF(COUNTIF(個人情報!$BI$5:$BI$401,"登録番号" &amp; リスト!P3106)&gt;=1,"",IF(VLOOKUP(P3106,登録者リスト!$A$1:$D$43729,4,FALSE)=基本情報!$D$6,P3106,"")),"")</f>
        <v/>
      </c>
    </row>
    <row r="3107" spans="16:17" x14ac:dyDescent="0.15">
      <c r="P3107">
        <v>3106</v>
      </c>
      <c r="Q3107" t="str">
        <f>IFERROR(IF(COUNTIF(個人情報!$BI$5:$BI$401,"登録番号" &amp; リスト!P3107)&gt;=1,"",IF(VLOOKUP(P3107,登録者リスト!$A$1:$D$43729,4,FALSE)=基本情報!$D$6,P3107,"")),"")</f>
        <v/>
      </c>
    </row>
    <row r="3108" spans="16:17" x14ac:dyDescent="0.15">
      <c r="P3108">
        <v>3107</v>
      </c>
      <c r="Q3108" t="str">
        <f>IFERROR(IF(COUNTIF(個人情報!$BI$5:$BI$401,"登録番号" &amp; リスト!P3108)&gt;=1,"",IF(VLOOKUP(P3108,登録者リスト!$A$1:$D$43729,4,FALSE)=基本情報!$D$6,P3108,"")),"")</f>
        <v/>
      </c>
    </row>
    <row r="3109" spans="16:17" x14ac:dyDescent="0.15">
      <c r="P3109">
        <v>3108</v>
      </c>
      <c r="Q3109" t="str">
        <f>IFERROR(IF(COUNTIF(個人情報!$BI$5:$BI$401,"登録番号" &amp; リスト!P3109)&gt;=1,"",IF(VLOOKUP(P3109,登録者リスト!$A$1:$D$43729,4,FALSE)=基本情報!$D$6,P3109,"")),"")</f>
        <v/>
      </c>
    </row>
    <row r="3110" spans="16:17" x14ac:dyDescent="0.15">
      <c r="P3110">
        <v>3109</v>
      </c>
      <c r="Q3110" t="str">
        <f>IFERROR(IF(COUNTIF(個人情報!$BI$5:$BI$401,"登録番号" &amp; リスト!P3110)&gt;=1,"",IF(VLOOKUP(P3110,登録者リスト!$A$1:$D$43729,4,FALSE)=基本情報!$D$6,P3110,"")),"")</f>
        <v/>
      </c>
    </row>
    <row r="3111" spans="16:17" x14ac:dyDescent="0.15">
      <c r="P3111">
        <v>3110</v>
      </c>
      <c r="Q3111" t="str">
        <f>IFERROR(IF(COUNTIF(個人情報!$BI$5:$BI$401,"登録番号" &amp; リスト!P3111)&gt;=1,"",IF(VLOOKUP(P3111,登録者リスト!$A$1:$D$43729,4,FALSE)=基本情報!$D$6,P3111,"")),"")</f>
        <v/>
      </c>
    </row>
    <row r="3112" spans="16:17" x14ac:dyDescent="0.15">
      <c r="P3112">
        <v>3111</v>
      </c>
      <c r="Q3112" t="str">
        <f>IFERROR(IF(COUNTIF(個人情報!$BI$5:$BI$401,"登録番号" &amp; リスト!P3112)&gt;=1,"",IF(VLOOKUP(P3112,登録者リスト!$A$1:$D$43729,4,FALSE)=基本情報!$D$6,P3112,"")),"")</f>
        <v/>
      </c>
    </row>
    <row r="3113" spans="16:17" x14ac:dyDescent="0.15">
      <c r="P3113">
        <v>3112</v>
      </c>
      <c r="Q3113" t="str">
        <f>IFERROR(IF(COUNTIF(個人情報!$BI$5:$BI$401,"登録番号" &amp; リスト!P3113)&gt;=1,"",IF(VLOOKUP(P3113,登録者リスト!$A$1:$D$43729,4,FALSE)=基本情報!$D$6,P3113,"")),"")</f>
        <v/>
      </c>
    </row>
    <row r="3114" spans="16:17" x14ac:dyDescent="0.15">
      <c r="P3114">
        <v>3113</v>
      </c>
      <c r="Q3114" t="str">
        <f>IFERROR(IF(COUNTIF(個人情報!$BI$5:$BI$401,"登録番号" &amp; リスト!P3114)&gt;=1,"",IF(VLOOKUP(P3114,登録者リスト!$A$1:$D$43729,4,FALSE)=基本情報!$D$6,P3114,"")),"")</f>
        <v/>
      </c>
    </row>
    <row r="3115" spans="16:17" x14ac:dyDescent="0.15">
      <c r="P3115">
        <v>3114</v>
      </c>
      <c r="Q3115" t="str">
        <f>IFERROR(IF(COUNTIF(個人情報!$BI$5:$BI$401,"登録番号" &amp; リスト!P3115)&gt;=1,"",IF(VLOOKUP(P3115,登録者リスト!$A$1:$D$43729,4,FALSE)=基本情報!$D$6,P3115,"")),"")</f>
        <v/>
      </c>
    </row>
    <row r="3116" spans="16:17" x14ac:dyDescent="0.15">
      <c r="P3116">
        <v>3115</v>
      </c>
      <c r="Q3116" t="str">
        <f>IFERROR(IF(COUNTIF(個人情報!$BI$5:$BI$401,"登録番号" &amp; リスト!P3116)&gt;=1,"",IF(VLOOKUP(P3116,登録者リスト!$A$1:$D$43729,4,FALSE)=基本情報!$D$6,P3116,"")),"")</f>
        <v/>
      </c>
    </row>
    <row r="3117" spans="16:17" x14ac:dyDescent="0.15">
      <c r="P3117">
        <v>3116</v>
      </c>
      <c r="Q3117" t="str">
        <f>IFERROR(IF(COUNTIF(個人情報!$BI$5:$BI$401,"登録番号" &amp; リスト!P3117)&gt;=1,"",IF(VLOOKUP(P3117,登録者リスト!$A$1:$D$43729,4,FALSE)=基本情報!$D$6,P3117,"")),"")</f>
        <v/>
      </c>
    </row>
    <row r="3118" spans="16:17" x14ac:dyDescent="0.15">
      <c r="P3118">
        <v>3117</v>
      </c>
      <c r="Q3118" t="str">
        <f>IFERROR(IF(COUNTIF(個人情報!$BI$5:$BI$401,"登録番号" &amp; リスト!P3118)&gt;=1,"",IF(VLOOKUP(P3118,登録者リスト!$A$1:$D$43729,4,FALSE)=基本情報!$D$6,P3118,"")),"")</f>
        <v/>
      </c>
    </row>
    <row r="3119" spans="16:17" x14ac:dyDescent="0.15">
      <c r="P3119">
        <v>3118</v>
      </c>
      <c r="Q3119" t="str">
        <f>IFERROR(IF(COUNTIF(個人情報!$BI$5:$BI$401,"登録番号" &amp; リスト!P3119)&gt;=1,"",IF(VLOOKUP(P3119,登録者リスト!$A$1:$D$43729,4,FALSE)=基本情報!$D$6,P3119,"")),"")</f>
        <v/>
      </c>
    </row>
    <row r="3120" spans="16:17" x14ac:dyDescent="0.15">
      <c r="P3120">
        <v>3119</v>
      </c>
      <c r="Q3120" t="str">
        <f>IFERROR(IF(COUNTIF(個人情報!$BI$5:$BI$401,"登録番号" &amp; リスト!P3120)&gt;=1,"",IF(VLOOKUP(P3120,登録者リスト!$A$1:$D$43729,4,FALSE)=基本情報!$D$6,P3120,"")),"")</f>
        <v/>
      </c>
    </row>
    <row r="3121" spans="16:17" x14ac:dyDescent="0.15">
      <c r="P3121">
        <v>3120</v>
      </c>
      <c r="Q3121" t="str">
        <f>IFERROR(IF(COUNTIF(個人情報!$BI$5:$BI$401,"登録番号" &amp; リスト!P3121)&gt;=1,"",IF(VLOOKUP(P3121,登録者リスト!$A$1:$D$43729,4,FALSE)=基本情報!$D$6,P3121,"")),"")</f>
        <v/>
      </c>
    </row>
    <row r="3122" spans="16:17" x14ac:dyDescent="0.15">
      <c r="P3122">
        <v>3121</v>
      </c>
      <c r="Q3122" t="str">
        <f>IFERROR(IF(COUNTIF(個人情報!$BI$5:$BI$401,"登録番号" &amp; リスト!P3122)&gt;=1,"",IF(VLOOKUP(P3122,登録者リスト!$A$1:$D$43729,4,FALSE)=基本情報!$D$6,P3122,"")),"")</f>
        <v/>
      </c>
    </row>
    <row r="3123" spans="16:17" x14ac:dyDescent="0.15">
      <c r="P3123">
        <v>3122</v>
      </c>
      <c r="Q3123" t="str">
        <f>IFERROR(IF(COUNTIF(個人情報!$BI$5:$BI$401,"登録番号" &amp; リスト!P3123)&gt;=1,"",IF(VLOOKUP(P3123,登録者リスト!$A$1:$D$43729,4,FALSE)=基本情報!$D$6,P3123,"")),"")</f>
        <v/>
      </c>
    </row>
    <row r="3124" spans="16:17" x14ac:dyDescent="0.15">
      <c r="P3124">
        <v>3123</v>
      </c>
      <c r="Q3124" t="str">
        <f>IFERROR(IF(COUNTIF(個人情報!$BI$5:$BI$401,"登録番号" &amp; リスト!P3124)&gt;=1,"",IF(VLOOKUP(P3124,登録者リスト!$A$1:$D$43729,4,FALSE)=基本情報!$D$6,P3124,"")),"")</f>
        <v/>
      </c>
    </row>
    <row r="3125" spans="16:17" x14ac:dyDescent="0.15">
      <c r="P3125">
        <v>3124</v>
      </c>
      <c r="Q3125" t="str">
        <f>IFERROR(IF(COUNTIF(個人情報!$BI$5:$BI$401,"登録番号" &amp; リスト!P3125)&gt;=1,"",IF(VLOOKUP(P3125,登録者リスト!$A$1:$D$43729,4,FALSE)=基本情報!$D$6,P3125,"")),"")</f>
        <v/>
      </c>
    </row>
    <row r="3126" spans="16:17" x14ac:dyDescent="0.15">
      <c r="P3126">
        <v>3125</v>
      </c>
      <c r="Q3126" t="str">
        <f>IFERROR(IF(COUNTIF(個人情報!$BI$5:$BI$401,"登録番号" &amp; リスト!P3126)&gt;=1,"",IF(VLOOKUP(P3126,登録者リスト!$A$1:$D$43729,4,FALSE)=基本情報!$D$6,P3126,"")),"")</f>
        <v/>
      </c>
    </row>
    <row r="3127" spans="16:17" x14ac:dyDescent="0.15">
      <c r="P3127">
        <v>3126</v>
      </c>
      <c r="Q3127" t="str">
        <f>IFERROR(IF(COUNTIF(個人情報!$BI$5:$BI$401,"登録番号" &amp; リスト!P3127)&gt;=1,"",IF(VLOOKUP(P3127,登録者リスト!$A$1:$D$43729,4,FALSE)=基本情報!$D$6,P3127,"")),"")</f>
        <v/>
      </c>
    </row>
    <row r="3128" spans="16:17" x14ac:dyDescent="0.15">
      <c r="P3128">
        <v>3127</v>
      </c>
      <c r="Q3128" t="str">
        <f>IFERROR(IF(COUNTIF(個人情報!$BI$5:$BI$401,"登録番号" &amp; リスト!P3128)&gt;=1,"",IF(VLOOKUP(P3128,登録者リスト!$A$1:$D$43729,4,FALSE)=基本情報!$D$6,P3128,"")),"")</f>
        <v/>
      </c>
    </row>
    <row r="3129" spans="16:17" x14ac:dyDescent="0.15">
      <c r="P3129">
        <v>3128</v>
      </c>
      <c r="Q3129" t="str">
        <f>IFERROR(IF(COUNTIF(個人情報!$BI$5:$BI$401,"登録番号" &amp; リスト!P3129)&gt;=1,"",IF(VLOOKUP(P3129,登録者リスト!$A$1:$D$43729,4,FALSE)=基本情報!$D$6,P3129,"")),"")</f>
        <v/>
      </c>
    </row>
    <row r="3130" spans="16:17" x14ac:dyDescent="0.15">
      <c r="P3130">
        <v>3129</v>
      </c>
      <c r="Q3130" t="str">
        <f>IFERROR(IF(COUNTIF(個人情報!$BI$5:$BI$401,"登録番号" &amp; リスト!P3130)&gt;=1,"",IF(VLOOKUP(P3130,登録者リスト!$A$1:$D$43729,4,FALSE)=基本情報!$D$6,P3130,"")),"")</f>
        <v/>
      </c>
    </row>
    <row r="3131" spans="16:17" x14ac:dyDescent="0.15">
      <c r="P3131">
        <v>3130</v>
      </c>
      <c r="Q3131" t="str">
        <f>IFERROR(IF(COUNTIF(個人情報!$BI$5:$BI$401,"登録番号" &amp; リスト!P3131)&gt;=1,"",IF(VLOOKUP(P3131,登録者リスト!$A$1:$D$43729,4,FALSE)=基本情報!$D$6,P3131,"")),"")</f>
        <v/>
      </c>
    </row>
    <row r="3132" spans="16:17" x14ac:dyDescent="0.15">
      <c r="P3132">
        <v>3131</v>
      </c>
      <c r="Q3132" t="str">
        <f>IFERROR(IF(COUNTIF(個人情報!$BI$5:$BI$401,"登録番号" &amp; リスト!P3132)&gt;=1,"",IF(VLOOKUP(P3132,登録者リスト!$A$1:$D$43729,4,FALSE)=基本情報!$D$6,P3132,"")),"")</f>
        <v/>
      </c>
    </row>
    <row r="3133" spans="16:17" x14ac:dyDescent="0.15">
      <c r="P3133">
        <v>3132</v>
      </c>
      <c r="Q3133" t="str">
        <f>IFERROR(IF(COUNTIF(個人情報!$BI$5:$BI$401,"登録番号" &amp; リスト!P3133)&gt;=1,"",IF(VLOOKUP(P3133,登録者リスト!$A$1:$D$43729,4,FALSE)=基本情報!$D$6,P3133,"")),"")</f>
        <v/>
      </c>
    </row>
    <row r="3134" spans="16:17" x14ac:dyDescent="0.15">
      <c r="P3134">
        <v>3133</v>
      </c>
      <c r="Q3134" t="str">
        <f>IFERROR(IF(COUNTIF(個人情報!$BI$5:$BI$401,"登録番号" &amp; リスト!P3134)&gt;=1,"",IF(VLOOKUP(P3134,登録者リスト!$A$1:$D$43729,4,FALSE)=基本情報!$D$6,P3134,"")),"")</f>
        <v/>
      </c>
    </row>
    <row r="3135" spans="16:17" x14ac:dyDescent="0.15">
      <c r="P3135">
        <v>3134</v>
      </c>
      <c r="Q3135" t="str">
        <f>IFERROR(IF(COUNTIF(個人情報!$BI$5:$BI$401,"登録番号" &amp; リスト!P3135)&gt;=1,"",IF(VLOOKUP(P3135,登録者リスト!$A$1:$D$43729,4,FALSE)=基本情報!$D$6,P3135,"")),"")</f>
        <v/>
      </c>
    </row>
    <row r="3136" spans="16:17" x14ac:dyDescent="0.15">
      <c r="P3136">
        <v>3135</v>
      </c>
      <c r="Q3136" t="str">
        <f>IFERROR(IF(COUNTIF(個人情報!$BI$5:$BI$401,"登録番号" &amp; リスト!P3136)&gt;=1,"",IF(VLOOKUP(P3136,登録者リスト!$A$1:$D$43729,4,FALSE)=基本情報!$D$6,P3136,"")),"")</f>
        <v/>
      </c>
    </row>
    <row r="3137" spans="16:17" x14ac:dyDescent="0.15">
      <c r="P3137">
        <v>3136</v>
      </c>
      <c r="Q3137" t="str">
        <f>IFERROR(IF(COUNTIF(個人情報!$BI$5:$BI$401,"登録番号" &amp; リスト!P3137)&gt;=1,"",IF(VLOOKUP(P3137,登録者リスト!$A$1:$D$43729,4,FALSE)=基本情報!$D$6,P3137,"")),"")</f>
        <v/>
      </c>
    </row>
    <row r="3138" spans="16:17" x14ac:dyDescent="0.15">
      <c r="P3138">
        <v>3137</v>
      </c>
      <c r="Q3138" t="str">
        <f>IFERROR(IF(COUNTIF(個人情報!$BI$5:$BI$401,"登録番号" &amp; リスト!P3138)&gt;=1,"",IF(VLOOKUP(P3138,登録者リスト!$A$1:$D$43729,4,FALSE)=基本情報!$D$6,P3138,"")),"")</f>
        <v/>
      </c>
    </row>
    <row r="3139" spans="16:17" x14ac:dyDescent="0.15">
      <c r="P3139">
        <v>3138</v>
      </c>
      <c r="Q3139" t="str">
        <f>IFERROR(IF(COUNTIF(個人情報!$BI$5:$BI$401,"登録番号" &amp; リスト!P3139)&gt;=1,"",IF(VLOOKUP(P3139,登録者リスト!$A$1:$D$43729,4,FALSE)=基本情報!$D$6,P3139,"")),"")</f>
        <v/>
      </c>
    </row>
    <row r="3140" spans="16:17" x14ac:dyDescent="0.15">
      <c r="P3140">
        <v>3139</v>
      </c>
      <c r="Q3140" t="str">
        <f>IFERROR(IF(COUNTIF(個人情報!$BI$5:$BI$401,"登録番号" &amp; リスト!P3140)&gt;=1,"",IF(VLOOKUP(P3140,登録者リスト!$A$1:$D$43729,4,FALSE)=基本情報!$D$6,P3140,"")),"")</f>
        <v/>
      </c>
    </row>
    <row r="3141" spans="16:17" x14ac:dyDescent="0.15">
      <c r="P3141">
        <v>3140</v>
      </c>
      <c r="Q3141" t="str">
        <f>IFERROR(IF(COUNTIF(個人情報!$BI$5:$BI$401,"登録番号" &amp; リスト!P3141)&gt;=1,"",IF(VLOOKUP(P3141,登録者リスト!$A$1:$D$43729,4,FALSE)=基本情報!$D$6,P3141,"")),"")</f>
        <v/>
      </c>
    </row>
    <row r="3142" spans="16:17" x14ac:dyDescent="0.15">
      <c r="P3142">
        <v>3141</v>
      </c>
      <c r="Q3142" t="str">
        <f>IFERROR(IF(COUNTIF(個人情報!$BI$5:$BI$401,"登録番号" &amp; リスト!P3142)&gt;=1,"",IF(VLOOKUP(P3142,登録者リスト!$A$1:$D$43729,4,FALSE)=基本情報!$D$6,P3142,"")),"")</f>
        <v/>
      </c>
    </row>
    <row r="3143" spans="16:17" x14ac:dyDescent="0.15">
      <c r="P3143">
        <v>3142</v>
      </c>
      <c r="Q3143" t="str">
        <f>IFERROR(IF(COUNTIF(個人情報!$BI$5:$BI$401,"登録番号" &amp; リスト!P3143)&gt;=1,"",IF(VLOOKUP(P3143,登録者リスト!$A$1:$D$43729,4,FALSE)=基本情報!$D$6,P3143,"")),"")</f>
        <v/>
      </c>
    </row>
    <row r="3144" spans="16:17" x14ac:dyDescent="0.15">
      <c r="P3144">
        <v>3143</v>
      </c>
      <c r="Q3144" t="str">
        <f>IFERROR(IF(COUNTIF(個人情報!$BI$5:$BI$401,"登録番号" &amp; リスト!P3144)&gt;=1,"",IF(VLOOKUP(P3144,登録者リスト!$A$1:$D$43729,4,FALSE)=基本情報!$D$6,P3144,"")),"")</f>
        <v/>
      </c>
    </row>
    <row r="3145" spans="16:17" x14ac:dyDescent="0.15">
      <c r="P3145">
        <v>3144</v>
      </c>
      <c r="Q3145" t="str">
        <f>IFERROR(IF(COUNTIF(個人情報!$BI$5:$BI$401,"登録番号" &amp; リスト!P3145)&gt;=1,"",IF(VLOOKUP(P3145,登録者リスト!$A$1:$D$43729,4,FALSE)=基本情報!$D$6,P3145,"")),"")</f>
        <v/>
      </c>
    </row>
    <row r="3146" spans="16:17" x14ac:dyDescent="0.15">
      <c r="P3146">
        <v>3145</v>
      </c>
      <c r="Q3146" t="str">
        <f>IFERROR(IF(COUNTIF(個人情報!$BI$5:$BI$401,"登録番号" &amp; リスト!P3146)&gt;=1,"",IF(VLOOKUP(P3146,登録者リスト!$A$1:$D$43729,4,FALSE)=基本情報!$D$6,P3146,"")),"")</f>
        <v/>
      </c>
    </row>
    <row r="3147" spans="16:17" x14ac:dyDescent="0.15">
      <c r="P3147">
        <v>3146</v>
      </c>
      <c r="Q3147" t="str">
        <f>IFERROR(IF(COUNTIF(個人情報!$BI$5:$BI$401,"登録番号" &amp; リスト!P3147)&gt;=1,"",IF(VLOOKUP(P3147,登録者リスト!$A$1:$D$43729,4,FALSE)=基本情報!$D$6,P3147,"")),"")</f>
        <v/>
      </c>
    </row>
    <row r="3148" spans="16:17" x14ac:dyDescent="0.15">
      <c r="P3148">
        <v>3147</v>
      </c>
      <c r="Q3148" t="str">
        <f>IFERROR(IF(COUNTIF(個人情報!$BI$5:$BI$401,"登録番号" &amp; リスト!P3148)&gt;=1,"",IF(VLOOKUP(P3148,登録者リスト!$A$1:$D$43729,4,FALSE)=基本情報!$D$6,P3148,"")),"")</f>
        <v/>
      </c>
    </row>
    <row r="3149" spans="16:17" x14ac:dyDescent="0.15">
      <c r="P3149">
        <v>3148</v>
      </c>
      <c r="Q3149" t="str">
        <f>IFERROR(IF(COUNTIF(個人情報!$BI$5:$BI$401,"登録番号" &amp; リスト!P3149)&gt;=1,"",IF(VLOOKUP(P3149,登録者リスト!$A$1:$D$43729,4,FALSE)=基本情報!$D$6,P3149,"")),"")</f>
        <v/>
      </c>
    </row>
    <row r="3150" spans="16:17" x14ac:dyDescent="0.15">
      <c r="P3150">
        <v>3149</v>
      </c>
      <c r="Q3150" t="str">
        <f>IFERROR(IF(COUNTIF(個人情報!$BI$5:$BI$401,"登録番号" &amp; リスト!P3150)&gt;=1,"",IF(VLOOKUP(P3150,登録者リスト!$A$1:$D$43729,4,FALSE)=基本情報!$D$6,P3150,"")),"")</f>
        <v/>
      </c>
    </row>
    <row r="3151" spans="16:17" x14ac:dyDescent="0.15">
      <c r="P3151">
        <v>3150</v>
      </c>
      <c r="Q3151" t="str">
        <f>IFERROR(IF(COUNTIF(個人情報!$BI$5:$BI$401,"登録番号" &amp; リスト!P3151)&gt;=1,"",IF(VLOOKUP(P3151,登録者リスト!$A$1:$D$43729,4,FALSE)=基本情報!$D$6,P3151,"")),"")</f>
        <v/>
      </c>
    </row>
    <row r="3152" spans="16:17" x14ac:dyDescent="0.15">
      <c r="P3152">
        <v>3151</v>
      </c>
      <c r="Q3152" t="str">
        <f>IFERROR(IF(COUNTIF(個人情報!$BI$5:$BI$401,"登録番号" &amp; リスト!P3152)&gt;=1,"",IF(VLOOKUP(P3152,登録者リスト!$A$1:$D$43729,4,FALSE)=基本情報!$D$6,P3152,"")),"")</f>
        <v/>
      </c>
    </row>
    <row r="3153" spans="16:17" x14ac:dyDescent="0.15">
      <c r="P3153">
        <v>3152</v>
      </c>
      <c r="Q3153" t="str">
        <f>IFERROR(IF(COUNTIF(個人情報!$BI$5:$BI$401,"登録番号" &amp; リスト!P3153)&gt;=1,"",IF(VLOOKUP(P3153,登録者リスト!$A$1:$D$43729,4,FALSE)=基本情報!$D$6,P3153,"")),"")</f>
        <v/>
      </c>
    </row>
    <row r="3154" spans="16:17" x14ac:dyDescent="0.15">
      <c r="P3154">
        <v>3153</v>
      </c>
      <c r="Q3154" t="str">
        <f>IFERROR(IF(COUNTIF(個人情報!$BI$5:$BI$401,"登録番号" &amp; リスト!P3154)&gt;=1,"",IF(VLOOKUP(P3154,登録者リスト!$A$1:$D$43729,4,FALSE)=基本情報!$D$6,P3154,"")),"")</f>
        <v/>
      </c>
    </row>
    <row r="3155" spans="16:17" x14ac:dyDescent="0.15">
      <c r="P3155">
        <v>3154</v>
      </c>
      <c r="Q3155" t="str">
        <f>IFERROR(IF(COUNTIF(個人情報!$BI$5:$BI$401,"登録番号" &amp; リスト!P3155)&gt;=1,"",IF(VLOOKUP(P3155,登録者リスト!$A$1:$D$43729,4,FALSE)=基本情報!$D$6,P3155,"")),"")</f>
        <v/>
      </c>
    </row>
    <row r="3156" spans="16:17" x14ac:dyDescent="0.15">
      <c r="P3156">
        <v>3155</v>
      </c>
      <c r="Q3156" t="str">
        <f>IFERROR(IF(COUNTIF(個人情報!$BI$5:$BI$401,"登録番号" &amp; リスト!P3156)&gt;=1,"",IF(VLOOKUP(P3156,登録者リスト!$A$1:$D$43729,4,FALSE)=基本情報!$D$6,P3156,"")),"")</f>
        <v/>
      </c>
    </row>
    <row r="3157" spans="16:17" x14ac:dyDescent="0.15">
      <c r="P3157">
        <v>3156</v>
      </c>
      <c r="Q3157" t="str">
        <f>IFERROR(IF(COUNTIF(個人情報!$BI$5:$BI$401,"登録番号" &amp; リスト!P3157)&gt;=1,"",IF(VLOOKUP(P3157,登録者リスト!$A$1:$D$43729,4,FALSE)=基本情報!$D$6,P3157,"")),"")</f>
        <v/>
      </c>
    </row>
    <row r="3158" spans="16:17" x14ac:dyDescent="0.15">
      <c r="P3158">
        <v>3157</v>
      </c>
      <c r="Q3158" t="str">
        <f>IFERROR(IF(COUNTIF(個人情報!$BI$5:$BI$401,"登録番号" &amp; リスト!P3158)&gt;=1,"",IF(VLOOKUP(P3158,登録者リスト!$A$1:$D$43729,4,FALSE)=基本情報!$D$6,P3158,"")),"")</f>
        <v/>
      </c>
    </row>
    <row r="3159" spans="16:17" x14ac:dyDescent="0.15">
      <c r="P3159">
        <v>3158</v>
      </c>
      <c r="Q3159" t="str">
        <f>IFERROR(IF(COUNTIF(個人情報!$BI$5:$BI$401,"登録番号" &amp; リスト!P3159)&gt;=1,"",IF(VLOOKUP(P3159,登録者リスト!$A$1:$D$43729,4,FALSE)=基本情報!$D$6,P3159,"")),"")</f>
        <v/>
      </c>
    </row>
    <row r="3160" spans="16:17" x14ac:dyDescent="0.15">
      <c r="P3160">
        <v>3159</v>
      </c>
      <c r="Q3160" t="str">
        <f>IFERROR(IF(COUNTIF(個人情報!$BI$5:$BI$401,"登録番号" &amp; リスト!P3160)&gt;=1,"",IF(VLOOKUP(P3160,登録者リスト!$A$1:$D$43729,4,FALSE)=基本情報!$D$6,P3160,"")),"")</f>
        <v/>
      </c>
    </row>
    <row r="3161" spans="16:17" x14ac:dyDescent="0.15">
      <c r="P3161">
        <v>3160</v>
      </c>
      <c r="Q3161" t="str">
        <f>IFERROR(IF(COUNTIF(個人情報!$BI$5:$BI$401,"登録番号" &amp; リスト!P3161)&gt;=1,"",IF(VLOOKUP(P3161,登録者リスト!$A$1:$D$43729,4,FALSE)=基本情報!$D$6,P3161,"")),"")</f>
        <v/>
      </c>
    </row>
    <row r="3162" spans="16:17" x14ac:dyDescent="0.15">
      <c r="P3162">
        <v>3161</v>
      </c>
      <c r="Q3162" t="str">
        <f>IFERROR(IF(COUNTIF(個人情報!$BI$5:$BI$401,"登録番号" &amp; リスト!P3162)&gt;=1,"",IF(VLOOKUP(P3162,登録者リスト!$A$1:$D$43729,4,FALSE)=基本情報!$D$6,P3162,"")),"")</f>
        <v/>
      </c>
    </row>
    <row r="3163" spans="16:17" x14ac:dyDescent="0.15">
      <c r="P3163">
        <v>3162</v>
      </c>
      <c r="Q3163" t="str">
        <f>IFERROR(IF(COUNTIF(個人情報!$BI$5:$BI$401,"登録番号" &amp; リスト!P3163)&gt;=1,"",IF(VLOOKUP(P3163,登録者リスト!$A$1:$D$43729,4,FALSE)=基本情報!$D$6,P3163,"")),"")</f>
        <v/>
      </c>
    </row>
    <row r="3164" spans="16:17" x14ac:dyDescent="0.15">
      <c r="P3164">
        <v>3163</v>
      </c>
      <c r="Q3164" t="str">
        <f>IFERROR(IF(COUNTIF(個人情報!$BI$5:$BI$401,"登録番号" &amp; リスト!P3164)&gt;=1,"",IF(VLOOKUP(P3164,登録者リスト!$A$1:$D$43729,4,FALSE)=基本情報!$D$6,P3164,"")),"")</f>
        <v/>
      </c>
    </row>
    <row r="3165" spans="16:17" x14ac:dyDescent="0.15">
      <c r="P3165">
        <v>3164</v>
      </c>
      <c r="Q3165" t="str">
        <f>IFERROR(IF(COUNTIF(個人情報!$BI$5:$BI$401,"登録番号" &amp; リスト!P3165)&gt;=1,"",IF(VLOOKUP(P3165,登録者リスト!$A$1:$D$43729,4,FALSE)=基本情報!$D$6,P3165,"")),"")</f>
        <v/>
      </c>
    </row>
    <row r="3166" spans="16:17" x14ac:dyDescent="0.15">
      <c r="P3166">
        <v>3165</v>
      </c>
      <c r="Q3166" t="str">
        <f>IFERROR(IF(COUNTIF(個人情報!$BI$5:$BI$401,"登録番号" &amp; リスト!P3166)&gt;=1,"",IF(VLOOKUP(P3166,登録者リスト!$A$1:$D$43729,4,FALSE)=基本情報!$D$6,P3166,"")),"")</f>
        <v/>
      </c>
    </row>
    <row r="3167" spans="16:17" x14ac:dyDescent="0.15">
      <c r="P3167">
        <v>3166</v>
      </c>
      <c r="Q3167" t="str">
        <f>IFERROR(IF(COUNTIF(個人情報!$BI$5:$BI$401,"登録番号" &amp; リスト!P3167)&gt;=1,"",IF(VLOOKUP(P3167,登録者リスト!$A$1:$D$43729,4,FALSE)=基本情報!$D$6,P3167,"")),"")</f>
        <v/>
      </c>
    </row>
    <row r="3168" spans="16:17" x14ac:dyDescent="0.15">
      <c r="P3168">
        <v>3167</v>
      </c>
      <c r="Q3168" t="str">
        <f>IFERROR(IF(COUNTIF(個人情報!$BI$5:$BI$401,"登録番号" &amp; リスト!P3168)&gt;=1,"",IF(VLOOKUP(P3168,登録者リスト!$A$1:$D$43729,4,FALSE)=基本情報!$D$6,P3168,"")),"")</f>
        <v/>
      </c>
    </row>
    <row r="3169" spans="16:17" x14ac:dyDescent="0.15">
      <c r="P3169">
        <v>3168</v>
      </c>
      <c r="Q3169" t="str">
        <f>IFERROR(IF(COUNTIF(個人情報!$BI$5:$BI$401,"登録番号" &amp; リスト!P3169)&gt;=1,"",IF(VLOOKUP(P3169,登録者リスト!$A$1:$D$43729,4,FALSE)=基本情報!$D$6,P3169,"")),"")</f>
        <v/>
      </c>
    </row>
    <row r="3170" spans="16:17" x14ac:dyDescent="0.15">
      <c r="P3170">
        <v>3169</v>
      </c>
      <c r="Q3170" t="str">
        <f>IFERROR(IF(COUNTIF(個人情報!$BI$5:$BI$401,"登録番号" &amp; リスト!P3170)&gt;=1,"",IF(VLOOKUP(P3170,登録者リスト!$A$1:$D$43729,4,FALSE)=基本情報!$D$6,P3170,"")),"")</f>
        <v/>
      </c>
    </row>
    <row r="3171" spans="16:17" x14ac:dyDescent="0.15">
      <c r="P3171">
        <v>3170</v>
      </c>
      <c r="Q3171" t="str">
        <f>IFERROR(IF(COUNTIF(個人情報!$BI$5:$BI$401,"登録番号" &amp; リスト!P3171)&gt;=1,"",IF(VLOOKUP(P3171,登録者リスト!$A$1:$D$43729,4,FALSE)=基本情報!$D$6,P3171,"")),"")</f>
        <v/>
      </c>
    </row>
    <row r="3172" spans="16:17" x14ac:dyDescent="0.15">
      <c r="P3172">
        <v>3171</v>
      </c>
      <c r="Q3172" t="str">
        <f>IFERROR(IF(COUNTIF(個人情報!$BI$5:$BI$401,"登録番号" &amp; リスト!P3172)&gt;=1,"",IF(VLOOKUP(P3172,登録者リスト!$A$1:$D$43729,4,FALSE)=基本情報!$D$6,P3172,"")),"")</f>
        <v/>
      </c>
    </row>
    <row r="3173" spans="16:17" x14ac:dyDescent="0.15">
      <c r="P3173">
        <v>3172</v>
      </c>
      <c r="Q3173" t="str">
        <f>IFERROR(IF(COUNTIF(個人情報!$BI$5:$BI$401,"登録番号" &amp; リスト!P3173)&gt;=1,"",IF(VLOOKUP(P3173,登録者リスト!$A$1:$D$43729,4,FALSE)=基本情報!$D$6,P3173,"")),"")</f>
        <v/>
      </c>
    </row>
    <row r="3174" spans="16:17" x14ac:dyDescent="0.15">
      <c r="P3174">
        <v>3173</v>
      </c>
      <c r="Q3174" t="str">
        <f>IFERROR(IF(COUNTIF(個人情報!$BI$5:$BI$401,"登録番号" &amp; リスト!P3174)&gt;=1,"",IF(VLOOKUP(P3174,登録者リスト!$A$1:$D$43729,4,FALSE)=基本情報!$D$6,P3174,"")),"")</f>
        <v/>
      </c>
    </row>
    <row r="3175" spans="16:17" x14ac:dyDescent="0.15">
      <c r="P3175">
        <v>3174</v>
      </c>
      <c r="Q3175" t="str">
        <f>IFERROR(IF(COUNTIF(個人情報!$BI$5:$BI$401,"登録番号" &amp; リスト!P3175)&gt;=1,"",IF(VLOOKUP(P3175,登録者リスト!$A$1:$D$43729,4,FALSE)=基本情報!$D$6,P3175,"")),"")</f>
        <v/>
      </c>
    </row>
    <row r="3176" spans="16:17" x14ac:dyDescent="0.15">
      <c r="P3176">
        <v>3175</v>
      </c>
      <c r="Q3176" t="str">
        <f>IFERROR(IF(COUNTIF(個人情報!$BI$5:$BI$401,"登録番号" &amp; リスト!P3176)&gt;=1,"",IF(VLOOKUP(P3176,登録者リスト!$A$1:$D$43729,4,FALSE)=基本情報!$D$6,P3176,"")),"")</f>
        <v/>
      </c>
    </row>
    <row r="3177" spans="16:17" x14ac:dyDescent="0.15">
      <c r="P3177">
        <v>3176</v>
      </c>
      <c r="Q3177" t="str">
        <f>IFERROR(IF(COUNTIF(個人情報!$BI$5:$BI$401,"登録番号" &amp; リスト!P3177)&gt;=1,"",IF(VLOOKUP(P3177,登録者リスト!$A$1:$D$43729,4,FALSE)=基本情報!$D$6,P3177,"")),"")</f>
        <v/>
      </c>
    </row>
    <row r="3178" spans="16:17" x14ac:dyDescent="0.15">
      <c r="P3178">
        <v>3177</v>
      </c>
      <c r="Q3178" t="str">
        <f>IFERROR(IF(COUNTIF(個人情報!$BI$5:$BI$401,"登録番号" &amp; リスト!P3178)&gt;=1,"",IF(VLOOKUP(P3178,登録者リスト!$A$1:$D$43729,4,FALSE)=基本情報!$D$6,P3178,"")),"")</f>
        <v/>
      </c>
    </row>
    <row r="3179" spans="16:17" x14ac:dyDescent="0.15">
      <c r="P3179">
        <v>3178</v>
      </c>
      <c r="Q3179" t="str">
        <f>IFERROR(IF(COUNTIF(個人情報!$BI$5:$BI$401,"登録番号" &amp; リスト!P3179)&gt;=1,"",IF(VLOOKUP(P3179,登録者リスト!$A$1:$D$43729,4,FALSE)=基本情報!$D$6,P3179,"")),"")</f>
        <v/>
      </c>
    </row>
    <row r="3180" spans="16:17" x14ac:dyDescent="0.15">
      <c r="P3180">
        <v>3179</v>
      </c>
      <c r="Q3180" t="str">
        <f>IFERROR(IF(COUNTIF(個人情報!$BI$5:$BI$401,"登録番号" &amp; リスト!P3180)&gt;=1,"",IF(VLOOKUP(P3180,登録者リスト!$A$1:$D$43729,4,FALSE)=基本情報!$D$6,P3180,"")),"")</f>
        <v/>
      </c>
    </row>
    <row r="3181" spans="16:17" x14ac:dyDescent="0.15">
      <c r="P3181">
        <v>3180</v>
      </c>
      <c r="Q3181" t="str">
        <f>IFERROR(IF(COUNTIF(個人情報!$BI$5:$BI$401,"登録番号" &amp; リスト!P3181)&gt;=1,"",IF(VLOOKUP(P3181,登録者リスト!$A$1:$D$43729,4,FALSE)=基本情報!$D$6,P3181,"")),"")</f>
        <v/>
      </c>
    </row>
    <row r="3182" spans="16:17" x14ac:dyDescent="0.15">
      <c r="P3182">
        <v>3181</v>
      </c>
      <c r="Q3182" t="str">
        <f>IFERROR(IF(COUNTIF(個人情報!$BI$5:$BI$401,"登録番号" &amp; リスト!P3182)&gt;=1,"",IF(VLOOKUP(P3182,登録者リスト!$A$1:$D$43729,4,FALSE)=基本情報!$D$6,P3182,"")),"")</f>
        <v/>
      </c>
    </row>
    <row r="3183" spans="16:17" x14ac:dyDescent="0.15">
      <c r="P3183">
        <v>3182</v>
      </c>
      <c r="Q3183" t="str">
        <f>IFERROR(IF(COUNTIF(個人情報!$BI$5:$BI$401,"登録番号" &amp; リスト!P3183)&gt;=1,"",IF(VLOOKUP(P3183,登録者リスト!$A$1:$D$43729,4,FALSE)=基本情報!$D$6,P3183,"")),"")</f>
        <v/>
      </c>
    </row>
    <row r="3184" spans="16:17" x14ac:dyDescent="0.15">
      <c r="P3184">
        <v>3183</v>
      </c>
      <c r="Q3184" t="str">
        <f>IFERROR(IF(COUNTIF(個人情報!$BI$5:$BI$401,"登録番号" &amp; リスト!P3184)&gt;=1,"",IF(VLOOKUP(P3184,登録者リスト!$A$1:$D$43729,4,FALSE)=基本情報!$D$6,P3184,"")),"")</f>
        <v/>
      </c>
    </row>
    <row r="3185" spans="16:17" x14ac:dyDescent="0.15">
      <c r="P3185">
        <v>3184</v>
      </c>
      <c r="Q3185" t="str">
        <f>IFERROR(IF(COUNTIF(個人情報!$BI$5:$BI$401,"登録番号" &amp; リスト!P3185)&gt;=1,"",IF(VLOOKUP(P3185,登録者リスト!$A$1:$D$43729,4,FALSE)=基本情報!$D$6,P3185,"")),"")</f>
        <v/>
      </c>
    </row>
    <row r="3186" spans="16:17" x14ac:dyDescent="0.15">
      <c r="P3186">
        <v>3185</v>
      </c>
      <c r="Q3186" t="str">
        <f>IFERROR(IF(COUNTIF(個人情報!$BI$5:$BI$401,"登録番号" &amp; リスト!P3186)&gt;=1,"",IF(VLOOKUP(P3186,登録者リスト!$A$1:$D$43729,4,FALSE)=基本情報!$D$6,P3186,"")),"")</f>
        <v/>
      </c>
    </row>
    <row r="3187" spans="16:17" x14ac:dyDescent="0.15">
      <c r="P3187">
        <v>3186</v>
      </c>
      <c r="Q3187" t="str">
        <f>IFERROR(IF(COUNTIF(個人情報!$BI$5:$BI$401,"登録番号" &amp; リスト!P3187)&gt;=1,"",IF(VLOOKUP(P3187,登録者リスト!$A$1:$D$43729,4,FALSE)=基本情報!$D$6,P3187,"")),"")</f>
        <v/>
      </c>
    </row>
    <row r="3188" spans="16:17" x14ac:dyDescent="0.15">
      <c r="P3188">
        <v>3187</v>
      </c>
      <c r="Q3188" t="str">
        <f>IFERROR(IF(COUNTIF(個人情報!$BI$5:$BI$401,"登録番号" &amp; リスト!P3188)&gt;=1,"",IF(VLOOKUP(P3188,登録者リスト!$A$1:$D$43729,4,FALSE)=基本情報!$D$6,P3188,"")),"")</f>
        <v/>
      </c>
    </row>
    <row r="3189" spans="16:17" x14ac:dyDescent="0.15">
      <c r="P3189">
        <v>3188</v>
      </c>
      <c r="Q3189" t="str">
        <f>IFERROR(IF(COUNTIF(個人情報!$BI$5:$BI$401,"登録番号" &amp; リスト!P3189)&gt;=1,"",IF(VLOOKUP(P3189,登録者リスト!$A$1:$D$43729,4,FALSE)=基本情報!$D$6,P3189,"")),"")</f>
        <v/>
      </c>
    </row>
    <row r="3190" spans="16:17" x14ac:dyDescent="0.15">
      <c r="P3190">
        <v>3189</v>
      </c>
      <c r="Q3190" t="str">
        <f>IFERROR(IF(COUNTIF(個人情報!$BI$5:$BI$401,"登録番号" &amp; リスト!P3190)&gt;=1,"",IF(VLOOKUP(P3190,登録者リスト!$A$1:$D$43729,4,FALSE)=基本情報!$D$6,P3190,"")),"")</f>
        <v/>
      </c>
    </row>
    <row r="3191" spans="16:17" x14ac:dyDescent="0.15">
      <c r="P3191">
        <v>3190</v>
      </c>
      <c r="Q3191" t="str">
        <f>IFERROR(IF(COUNTIF(個人情報!$BI$5:$BI$401,"登録番号" &amp; リスト!P3191)&gt;=1,"",IF(VLOOKUP(P3191,登録者リスト!$A$1:$D$43729,4,FALSE)=基本情報!$D$6,P3191,"")),"")</f>
        <v/>
      </c>
    </row>
    <row r="3192" spans="16:17" x14ac:dyDescent="0.15">
      <c r="P3192">
        <v>3191</v>
      </c>
      <c r="Q3192" t="str">
        <f>IFERROR(IF(COUNTIF(個人情報!$BI$5:$BI$401,"登録番号" &amp; リスト!P3192)&gt;=1,"",IF(VLOOKUP(P3192,登録者リスト!$A$1:$D$43729,4,FALSE)=基本情報!$D$6,P3192,"")),"")</f>
        <v/>
      </c>
    </row>
    <row r="3193" spans="16:17" x14ac:dyDescent="0.15">
      <c r="P3193">
        <v>3192</v>
      </c>
      <c r="Q3193" t="str">
        <f>IFERROR(IF(COUNTIF(個人情報!$BI$5:$BI$401,"登録番号" &amp; リスト!P3193)&gt;=1,"",IF(VLOOKUP(P3193,登録者リスト!$A$1:$D$43729,4,FALSE)=基本情報!$D$6,P3193,"")),"")</f>
        <v/>
      </c>
    </row>
    <row r="3194" spans="16:17" x14ac:dyDescent="0.15">
      <c r="P3194">
        <v>3193</v>
      </c>
      <c r="Q3194" t="str">
        <f>IFERROR(IF(COUNTIF(個人情報!$BI$5:$BI$401,"登録番号" &amp; リスト!P3194)&gt;=1,"",IF(VLOOKUP(P3194,登録者リスト!$A$1:$D$43729,4,FALSE)=基本情報!$D$6,P3194,"")),"")</f>
        <v/>
      </c>
    </row>
    <row r="3195" spans="16:17" x14ac:dyDescent="0.15">
      <c r="P3195">
        <v>3194</v>
      </c>
      <c r="Q3195" t="str">
        <f>IFERROR(IF(COUNTIF(個人情報!$BI$5:$BI$401,"登録番号" &amp; リスト!P3195)&gt;=1,"",IF(VLOOKUP(P3195,登録者リスト!$A$1:$D$43729,4,FALSE)=基本情報!$D$6,P3195,"")),"")</f>
        <v/>
      </c>
    </row>
    <row r="3196" spans="16:17" x14ac:dyDescent="0.15">
      <c r="P3196">
        <v>3195</v>
      </c>
      <c r="Q3196" t="str">
        <f>IFERROR(IF(COUNTIF(個人情報!$BI$5:$BI$401,"登録番号" &amp; リスト!P3196)&gt;=1,"",IF(VLOOKUP(P3196,登録者リスト!$A$1:$D$43729,4,FALSE)=基本情報!$D$6,P3196,"")),"")</f>
        <v/>
      </c>
    </row>
    <row r="3197" spans="16:17" x14ac:dyDescent="0.15">
      <c r="P3197">
        <v>3196</v>
      </c>
      <c r="Q3197" t="str">
        <f>IFERROR(IF(COUNTIF(個人情報!$BI$5:$BI$401,"登録番号" &amp; リスト!P3197)&gt;=1,"",IF(VLOOKUP(P3197,登録者リスト!$A$1:$D$43729,4,FALSE)=基本情報!$D$6,P3197,"")),"")</f>
        <v/>
      </c>
    </row>
    <row r="3198" spans="16:17" x14ac:dyDescent="0.15">
      <c r="P3198">
        <v>3197</v>
      </c>
      <c r="Q3198" t="str">
        <f>IFERROR(IF(COUNTIF(個人情報!$BI$5:$BI$401,"登録番号" &amp; リスト!P3198)&gt;=1,"",IF(VLOOKUP(P3198,登録者リスト!$A$1:$D$43729,4,FALSE)=基本情報!$D$6,P3198,"")),"")</f>
        <v/>
      </c>
    </row>
    <row r="3199" spans="16:17" x14ac:dyDescent="0.15">
      <c r="P3199">
        <v>3198</v>
      </c>
      <c r="Q3199" t="str">
        <f>IFERROR(IF(COUNTIF(個人情報!$BI$5:$BI$401,"登録番号" &amp; リスト!P3199)&gt;=1,"",IF(VLOOKUP(P3199,登録者リスト!$A$1:$D$43729,4,FALSE)=基本情報!$D$6,P3199,"")),"")</f>
        <v/>
      </c>
    </row>
    <row r="3200" spans="16:17" x14ac:dyDescent="0.15">
      <c r="P3200">
        <v>3199</v>
      </c>
      <c r="Q3200" t="str">
        <f>IFERROR(IF(COUNTIF(個人情報!$BI$5:$BI$401,"登録番号" &amp; リスト!P3200)&gt;=1,"",IF(VLOOKUP(P3200,登録者リスト!$A$1:$D$43729,4,FALSE)=基本情報!$D$6,P3200,"")),"")</f>
        <v/>
      </c>
    </row>
    <row r="3201" spans="16:17" x14ac:dyDescent="0.15">
      <c r="P3201">
        <v>3200</v>
      </c>
      <c r="Q3201" t="str">
        <f>IFERROR(IF(COUNTIF(個人情報!$BI$5:$BI$401,"登録番号" &amp; リスト!P3201)&gt;=1,"",IF(VLOOKUP(P3201,登録者リスト!$A$1:$D$43729,4,FALSE)=基本情報!$D$6,P3201,"")),"")</f>
        <v/>
      </c>
    </row>
    <row r="3202" spans="16:17" x14ac:dyDescent="0.15">
      <c r="P3202">
        <v>3201</v>
      </c>
      <c r="Q3202" t="str">
        <f>IFERROR(IF(COUNTIF(個人情報!$BI$5:$BI$401,"登録番号" &amp; リスト!P3202)&gt;=1,"",IF(VLOOKUP(P3202,登録者リスト!$A$1:$D$43729,4,FALSE)=基本情報!$D$6,P3202,"")),"")</f>
        <v/>
      </c>
    </row>
    <row r="3203" spans="16:17" x14ac:dyDescent="0.15">
      <c r="P3203">
        <v>3202</v>
      </c>
      <c r="Q3203" t="str">
        <f>IFERROR(IF(COUNTIF(個人情報!$BI$5:$BI$401,"登録番号" &amp; リスト!P3203)&gt;=1,"",IF(VLOOKUP(P3203,登録者リスト!$A$1:$D$43729,4,FALSE)=基本情報!$D$6,P3203,"")),"")</f>
        <v/>
      </c>
    </row>
    <row r="3204" spans="16:17" x14ac:dyDescent="0.15">
      <c r="P3204">
        <v>3203</v>
      </c>
      <c r="Q3204" t="str">
        <f>IFERROR(IF(COUNTIF(個人情報!$BI$5:$BI$401,"登録番号" &amp; リスト!P3204)&gt;=1,"",IF(VLOOKUP(P3204,登録者リスト!$A$1:$D$43729,4,FALSE)=基本情報!$D$6,P3204,"")),"")</f>
        <v/>
      </c>
    </row>
    <row r="3205" spans="16:17" x14ac:dyDescent="0.15">
      <c r="P3205">
        <v>3204</v>
      </c>
      <c r="Q3205" t="str">
        <f>IFERROR(IF(COUNTIF(個人情報!$BI$5:$BI$401,"登録番号" &amp; リスト!P3205)&gt;=1,"",IF(VLOOKUP(P3205,登録者リスト!$A$1:$D$43729,4,FALSE)=基本情報!$D$6,P3205,"")),"")</f>
        <v/>
      </c>
    </row>
    <row r="3206" spans="16:17" x14ac:dyDescent="0.15">
      <c r="P3206">
        <v>3205</v>
      </c>
      <c r="Q3206" t="str">
        <f>IFERROR(IF(COUNTIF(個人情報!$BI$5:$BI$401,"登録番号" &amp; リスト!P3206)&gt;=1,"",IF(VLOOKUP(P3206,登録者リスト!$A$1:$D$43729,4,FALSE)=基本情報!$D$6,P3206,"")),"")</f>
        <v/>
      </c>
    </row>
    <row r="3207" spans="16:17" x14ac:dyDescent="0.15">
      <c r="P3207">
        <v>3206</v>
      </c>
      <c r="Q3207" t="str">
        <f>IFERROR(IF(COUNTIF(個人情報!$BI$5:$BI$401,"登録番号" &amp; リスト!P3207)&gt;=1,"",IF(VLOOKUP(P3207,登録者リスト!$A$1:$D$43729,4,FALSE)=基本情報!$D$6,P3207,"")),"")</f>
        <v/>
      </c>
    </row>
    <row r="3208" spans="16:17" x14ac:dyDescent="0.15">
      <c r="P3208">
        <v>3207</v>
      </c>
      <c r="Q3208" t="str">
        <f>IFERROR(IF(COUNTIF(個人情報!$BI$5:$BI$401,"登録番号" &amp; リスト!P3208)&gt;=1,"",IF(VLOOKUP(P3208,登録者リスト!$A$1:$D$43729,4,FALSE)=基本情報!$D$6,P3208,"")),"")</f>
        <v/>
      </c>
    </row>
    <row r="3209" spans="16:17" x14ac:dyDescent="0.15">
      <c r="P3209">
        <v>3208</v>
      </c>
      <c r="Q3209" t="str">
        <f>IFERROR(IF(COUNTIF(個人情報!$BI$5:$BI$401,"登録番号" &amp; リスト!P3209)&gt;=1,"",IF(VLOOKUP(P3209,登録者リスト!$A$1:$D$43729,4,FALSE)=基本情報!$D$6,P3209,"")),"")</f>
        <v/>
      </c>
    </row>
    <row r="3210" spans="16:17" x14ac:dyDescent="0.15">
      <c r="P3210">
        <v>3209</v>
      </c>
      <c r="Q3210" t="str">
        <f>IFERROR(IF(COUNTIF(個人情報!$BI$5:$BI$401,"登録番号" &amp; リスト!P3210)&gt;=1,"",IF(VLOOKUP(P3210,登録者リスト!$A$1:$D$43729,4,FALSE)=基本情報!$D$6,P3210,"")),"")</f>
        <v/>
      </c>
    </row>
    <row r="3211" spans="16:17" x14ac:dyDescent="0.15">
      <c r="P3211">
        <v>3210</v>
      </c>
      <c r="Q3211" t="str">
        <f>IFERROR(IF(COUNTIF(個人情報!$BI$5:$BI$401,"登録番号" &amp; リスト!P3211)&gt;=1,"",IF(VLOOKUP(P3211,登録者リスト!$A$1:$D$43729,4,FALSE)=基本情報!$D$6,P3211,"")),"")</f>
        <v/>
      </c>
    </row>
    <row r="3212" spans="16:17" x14ac:dyDescent="0.15">
      <c r="P3212">
        <v>3211</v>
      </c>
      <c r="Q3212" t="str">
        <f>IFERROR(IF(COUNTIF(個人情報!$BI$5:$BI$401,"登録番号" &amp; リスト!P3212)&gt;=1,"",IF(VLOOKUP(P3212,登録者リスト!$A$1:$D$43729,4,FALSE)=基本情報!$D$6,P3212,"")),"")</f>
        <v/>
      </c>
    </row>
    <row r="3213" spans="16:17" x14ac:dyDescent="0.15">
      <c r="P3213">
        <v>3212</v>
      </c>
      <c r="Q3213" t="str">
        <f>IFERROR(IF(COUNTIF(個人情報!$BI$5:$BI$401,"登録番号" &amp; リスト!P3213)&gt;=1,"",IF(VLOOKUP(P3213,登録者リスト!$A$1:$D$43729,4,FALSE)=基本情報!$D$6,P3213,"")),"")</f>
        <v/>
      </c>
    </row>
    <row r="3214" spans="16:17" x14ac:dyDescent="0.15">
      <c r="P3214">
        <v>3213</v>
      </c>
      <c r="Q3214" t="str">
        <f>IFERROR(IF(COUNTIF(個人情報!$BI$5:$BI$401,"登録番号" &amp; リスト!P3214)&gt;=1,"",IF(VLOOKUP(P3214,登録者リスト!$A$1:$D$43729,4,FALSE)=基本情報!$D$6,P3214,"")),"")</f>
        <v/>
      </c>
    </row>
    <row r="3215" spans="16:17" x14ac:dyDescent="0.15">
      <c r="P3215">
        <v>3214</v>
      </c>
      <c r="Q3215" t="str">
        <f>IFERROR(IF(COUNTIF(個人情報!$BI$5:$BI$401,"登録番号" &amp; リスト!P3215)&gt;=1,"",IF(VLOOKUP(P3215,登録者リスト!$A$1:$D$43729,4,FALSE)=基本情報!$D$6,P3215,"")),"")</f>
        <v/>
      </c>
    </row>
    <row r="3216" spans="16:17" x14ac:dyDescent="0.15">
      <c r="P3216">
        <v>3215</v>
      </c>
      <c r="Q3216" t="str">
        <f>IFERROR(IF(COUNTIF(個人情報!$BI$5:$BI$401,"登録番号" &amp; リスト!P3216)&gt;=1,"",IF(VLOOKUP(P3216,登録者リスト!$A$1:$D$43729,4,FALSE)=基本情報!$D$6,P3216,"")),"")</f>
        <v/>
      </c>
    </row>
    <row r="3217" spans="16:17" x14ac:dyDescent="0.15">
      <c r="P3217">
        <v>3216</v>
      </c>
      <c r="Q3217" t="str">
        <f>IFERROR(IF(COUNTIF(個人情報!$BI$5:$BI$401,"登録番号" &amp; リスト!P3217)&gt;=1,"",IF(VLOOKUP(P3217,登録者リスト!$A$1:$D$43729,4,FALSE)=基本情報!$D$6,P3217,"")),"")</f>
        <v/>
      </c>
    </row>
    <row r="3218" spans="16:17" x14ac:dyDescent="0.15">
      <c r="P3218">
        <v>3217</v>
      </c>
      <c r="Q3218" t="str">
        <f>IFERROR(IF(COUNTIF(個人情報!$BI$5:$BI$401,"登録番号" &amp; リスト!P3218)&gt;=1,"",IF(VLOOKUP(P3218,登録者リスト!$A$1:$D$43729,4,FALSE)=基本情報!$D$6,P3218,"")),"")</f>
        <v/>
      </c>
    </row>
    <row r="3219" spans="16:17" x14ac:dyDescent="0.15">
      <c r="P3219">
        <v>3218</v>
      </c>
      <c r="Q3219" t="str">
        <f>IFERROR(IF(COUNTIF(個人情報!$BI$5:$BI$401,"登録番号" &amp; リスト!P3219)&gt;=1,"",IF(VLOOKUP(P3219,登録者リスト!$A$1:$D$43729,4,FALSE)=基本情報!$D$6,P3219,"")),"")</f>
        <v/>
      </c>
    </row>
    <row r="3220" spans="16:17" x14ac:dyDescent="0.15">
      <c r="P3220">
        <v>3219</v>
      </c>
      <c r="Q3220" t="str">
        <f>IFERROR(IF(COUNTIF(個人情報!$BI$5:$BI$401,"登録番号" &amp; リスト!P3220)&gt;=1,"",IF(VLOOKUP(P3220,登録者リスト!$A$1:$D$43729,4,FALSE)=基本情報!$D$6,P3220,"")),"")</f>
        <v/>
      </c>
    </row>
    <row r="3221" spans="16:17" x14ac:dyDescent="0.15">
      <c r="P3221">
        <v>3220</v>
      </c>
      <c r="Q3221" t="str">
        <f>IFERROR(IF(COUNTIF(個人情報!$BI$5:$BI$401,"登録番号" &amp; リスト!P3221)&gt;=1,"",IF(VLOOKUP(P3221,登録者リスト!$A$1:$D$43729,4,FALSE)=基本情報!$D$6,P3221,"")),"")</f>
        <v/>
      </c>
    </row>
    <row r="3222" spans="16:17" x14ac:dyDescent="0.15">
      <c r="P3222">
        <v>3221</v>
      </c>
      <c r="Q3222" t="str">
        <f>IFERROR(IF(COUNTIF(個人情報!$BI$5:$BI$401,"登録番号" &amp; リスト!P3222)&gt;=1,"",IF(VLOOKUP(P3222,登録者リスト!$A$1:$D$43729,4,FALSE)=基本情報!$D$6,P3222,"")),"")</f>
        <v/>
      </c>
    </row>
    <row r="3223" spans="16:17" x14ac:dyDescent="0.15">
      <c r="P3223">
        <v>3222</v>
      </c>
      <c r="Q3223" t="str">
        <f>IFERROR(IF(COUNTIF(個人情報!$BI$5:$BI$401,"登録番号" &amp; リスト!P3223)&gt;=1,"",IF(VLOOKUP(P3223,登録者リスト!$A$1:$D$43729,4,FALSE)=基本情報!$D$6,P3223,"")),"")</f>
        <v/>
      </c>
    </row>
    <row r="3224" spans="16:17" x14ac:dyDescent="0.15">
      <c r="P3224">
        <v>3223</v>
      </c>
      <c r="Q3224" t="str">
        <f>IFERROR(IF(COUNTIF(個人情報!$BI$5:$BI$401,"登録番号" &amp; リスト!P3224)&gt;=1,"",IF(VLOOKUP(P3224,登録者リスト!$A$1:$D$43729,4,FALSE)=基本情報!$D$6,P3224,"")),"")</f>
        <v/>
      </c>
    </row>
    <row r="3225" spans="16:17" x14ac:dyDescent="0.15">
      <c r="P3225">
        <v>3224</v>
      </c>
      <c r="Q3225" t="str">
        <f>IFERROR(IF(COUNTIF(個人情報!$BI$5:$BI$401,"登録番号" &amp; リスト!P3225)&gt;=1,"",IF(VLOOKUP(P3225,登録者リスト!$A$1:$D$43729,4,FALSE)=基本情報!$D$6,P3225,"")),"")</f>
        <v/>
      </c>
    </row>
    <row r="3226" spans="16:17" x14ac:dyDescent="0.15">
      <c r="P3226">
        <v>3225</v>
      </c>
      <c r="Q3226" t="str">
        <f>IFERROR(IF(COUNTIF(個人情報!$BI$5:$BI$401,"登録番号" &amp; リスト!P3226)&gt;=1,"",IF(VLOOKUP(P3226,登録者リスト!$A$1:$D$43729,4,FALSE)=基本情報!$D$6,P3226,"")),"")</f>
        <v/>
      </c>
    </row>
    <row r="3227" spans="16:17" x14ac:dyDescent="0.15">
      <c r="P3227">
        <v>3226</v>
      </c>
      <c r="Q3227" t="str">
        <f>IFERROR(IF(COUNTIF(個人情報!$BI$5:$BI$401,"登録番号" &amp; リスト!P3227)&gt;=1,"",IF(VLOOKUP(P3227,登録者リスト!$A$1:$D$43729,4,FALSE)=基本情報!$D$6,P3227,"")),"")</f>
        <v/>
      </c>
    </row>
    <row r="3228" spans="16:17" x14ac:dyDescent="0.15">
      <c r="P3228">
        <v>3227</v>
      </c>
      <c r="Q3228" t="str">
        <f>IFERROR(IF(COUNTIF(個人情報!$BI$5:$BI$401,"登録番号" &amp; リスト!P3228)&gt;=1,"",IF(VLOOKUP(P3228,登録者リスト!$A$1:$D$43729,4,FALSE)=基本情報!$D$6,P3228,"")),"")</f>
        <v/>
      </c>
    </row>
    <row r="3229" spans="16:17" x14ac:dyDescent="0.15">
      <c r="P3229">
        <v>3228</v>
      </c>
      <c r="Q3229" t="str">
        <f>IFERROR(IF(COUNTIF(個人情報!$BI$5:$BI$401,"登録番号" &amp; リスト!P3229)&gt;=1,"",IF(VLOOKUP(P3229,登録者リスト!$A$1:$D$43729,4,FALSE)=基本情報!$D$6,P3229,"")),"")</f>
        <v/>
      </c>
    </row>
    <row r="3230" spans="16:17" x14ac:dyDescent="0.15">
      <c r="P3230">
        <v>3229</v>
      </c>
      <c r="Q3230" t="str">
        <f>IFERROR(IF(COUNTIF(個人情報!$BI$5:$BI$401,"登録番号" &amp; リスト!P3230)&gt;=1,"",IF(VLOOKUP(P3230,登録者リスト!$A$1:$D$43729,4,FALSE)=基本情報!$D$6,P3230,"")),"")</f>
        <v/>
      </c>
    </row>
    <row r="3231" spans="16:17" x14ac:dyDescent="0.15">
      <c r="P3231">
        <v>3230</v>
      </c>
      <c r="Q3231" t="str">
        <f>IFERROR(IF(COUNTIF(個人情報!$BI$5:$BI$401,"登録番号" &amp; リスト!P3231)&gt;=1,"",IF(VLOOKUP(P3231,登録者リスト!$A$1:$D$43729,4,FALSE)=基本情報!$D$6,P3231,"")),"")</f>
        <v/>
      </c>
    </row>
    <row r="3232" spans="16:17" x14ac:dyDescent="0.15">
      <c r="P3232">
        <v>3231</v>
      </c>
      <c r="Q3232" t="str">
        <f>IFERROR(IF(COUNTIF(個人情報!$BI$5:$BI$401,"登録番号" &amp; リスト!P3232)&gt;=1,"",IF(VLOOKUP(P3232,登録者リスト!$A$1:$D$43729,4,FALSE)=基本情報!$D$6,P3232,"")),"")</f>
        <v/>
      </c>
    </row>
    <row r="3233" spans="16:17" x14ac:dyDescent="0.15">
      <c r="P3233">
        <v>3232</v>
      </c>
      <c r="Q3233" t="str">
        <f>IFERROR(IF(COUNTIF(個人情報!$BI$5:$BI$401,"登録番号" &amp; リスト!P3233)&gt;=1,"",IF(VLOOKUP(P3233,登録者リスト!$A$1:$D$43729,4,FALSE)=基本情報!$D$6,P3233,"")),"")</f>
        <v/>
      </c>
    </row>
    <row r="3234" spans="16:17" x14ac:dyDescent="0.15">
      <c r="P3234">
        <v>3233</v>
      </c>
      <c r="Q3234" t="str">
        <f>IFERROR(IF(COUNTIF(個人情報!$BI$5:$BI$401,"登録番号" &amp; リスト!P3234)&gt;=1,"",IF(VLOOKUP(P3234,登録者リスト!$A$1:$D$43729,4,FALSE)=基本情報!$D$6,P3234,"")),"")</f>
        <v/>
      </c>
    </row>
    <row r="3235" spans="16:17" x14ac:dyDescent="0.15">
      <c r="P3235">
        <v>3234</v>
      </c>
      <c r="Q3235" t="str">
        <f>IFERROR(IF(COUNTIF(個人情報!$BI$5:$BI$401,"登録番号" &amp; リスト!P3235)&gt;=1,"",IF(VLOOKUP(P3235,登録者リスト!$A$1:$D$43729,4,FALSE)=基本情報!$D$6,P3235,"")),"")</f>
        <v/>
      </c>
    </row>
    <row r="3236" spans="16:17" x14ac:dyDescent="0.15">
      <c r="P3236">
        <v>3235</v>
      </c>
      <c r="Q3236" t="str">
        <f>IFERROR(IF(COUNTIF(個人情報!$BI$5:$BI$401,"登録番号" &amp; リスト!P3236)&gt;=1,"",IF(VLOOKUP(P3236,登録者リスト!$A$1:$D$43729,4,FALSE)=基本情報!$D$6,P3236,"")),"")</f>
        <v/>
      </c>
    </row>
    <row r="3237" spans="16:17" x14ac:dyDescent="0.15">
      <c r="P3237">
        <v>3236</v>
      </c>
      <c r="Q3237" t="str">
        <f>IFERROR(IF(COUNTIF(個人情報!$BI$5:$BI$401,"登録番号" &amp; リスト!P3237)&gt;=1,"",IF(VLOOKUP(P3237,登録者リスト!$A$1:$D$43729,4,FALSE)=基本情報!$D$6,P3237,"")),"")</f>
        <v/>
      </c>
    </row>
    <row r="3238" spans="16:17" x14ac:dyDescent="0.15">
      <c r="P3238">
        <v>3237</v>
      </c>
      <c r="Q3238" t="str">
        <f>IFERROR(IF(COUNTIF(個人情報!$BI$5:$BI$401,"登録番号" &amp; リスト!P3238)&gt;=1,"",IF(VLOOKUP(P3238,登録者リスト!$A$1:$D$43729,4,FALSE)=基本情報!$D$6,P3238,"")),"")</f>
        <v/>
      </c>
    </row>
    <row r="3239" spans="16:17" x14ac:dyDescent="0.15">
      <c r="P3239">
        <v>3238</v>
      </c>
      <c r="Q3239" t="str">
        <f>IFERROR(IF(COUNTIF(個人情報!$BI$5:$BI$401,"登録番号" &amp; リスト!P3239)&gt;=1,"",IF(VLOOKUP(P3239,登録者リスト!$A$1:$D$43729,4,FALSE)=基本情報!$D$6,P3239,"")),"")</f>
        <v/>
      </c>
    </row>
    <row r="3240" spans="16:17" x14ac:dyDescent="0.15">
      <c r="P3240">
        <v>3239</v>
      </c>
      <c r="Q3240" t="str">
        <f>IFERROR(IF(COUNTIF(個人情報!$BI$5:$BI$401,"登録番号" &amp; リスト!P3240)&gt;=1,"",IF(VLOOKUP(P3240,登録者リスト!$A$1:$D$43729,4,FALSE)=基本情報!$D$6,P3240,"")),"")</f>
        <v/>
      </c>
    </row>
    <row r="3241" spans="16:17" x14ac:dyDescent="0.15">
      <c r="P3241">
        <v>3240</v>
      </c>
      <c r="Q3241" t="str">
        <f>IFERROR(IF(COUNTIF(個人情報!$BI$5:$BI$401,"登録番号" &amp; リスト!P3241)&gt;=1,"",IF(VLOOKUP(P3241,登録者リスト!$A$1:$D$43729,4,FALSE)=基本情報!$D$6,P3241,"")),"")</f>
        <v/>
      </c>
    </row>
    <row r="3242" spans="16:17" x14ac:dyDescent="0.15">
      <c r="P3242">
        <v>3241</v>
      </c>
      <c r="Q3242" t="str">
        <f>IFERROR(IF(COUNTIF(個人情報!$BI$5:$BI$401,"登録番号" &amp; リスト!P3242)&gt;=1,"",IF(VLOOKUP(P3242,登録者リスト!$A$1:$D$43729,4,FALSE)=基本情報!$D$6,P3242,"")),"")</f>
        <v/>
      </c>
    </row>
    <row r="3243" spans="16:17" x14ac:dyDescent="0.15">
      <c r="P3243">
        <v>3242</v>
      </c>
      <c r="Q3243" t="str">
        <f>IFERROR(IF(COUNTIF(個人情報!$BI$5:$BI$401,"登録番号" &amp; リスト!P3243)&gt;=1,"",IF(VLOOKUP(P3243,登録者リスト!$A$1:$D$43729,4,FALSE)=基本情報!$D$6,P3243,"")),"")</f>
        <v/>
      </c>
    </row>
    <row r="3244" spans="16:17" x14ac:dyDescent="0.15">
      <c r="P3244">
        <v>3243</v>
      </c>
      <c r="Q3244" t="str">
        <f>IFERROR(IF(COUNTIF(個人情報!$BI$5:$BI$401,"登録番号" &amp; リスト!P3244)&gt;=1,"",IF(VLOOKUP(P3244,登録者リスト!$A$1:$D$43729,4,FALSE)=基本情報!$D$6,P3244,"")),"")</f>
        <v/>
      </c>
    </row>
    <row r="3245" spans="16:17" x14ac:dyDescent="0.15">
      <c r="P3245">
        <v>3244</v>
      </c>
      <c r="Q3245" t="str">
        <f>IFERROR(IF(COUNTIF(個人情報!$BI$5:$BI$401,"登録番号" &amp; リスト!P3245)&gt;=1,"",IF(VLOOKUP(P3245,登録者リスト!$A$1:$D$43729,4,FALSE)=基本情報!$D$6,P3245,"")),"")</f>
        <v/>
      </c>
    </row>
    <row r="3246" spans="16:17" x14ac:dyDescent="0.15">
      <c r="P3246">
        <v>3245</v>
      </c>
      <c r="Q3246" t="str">
        <f>IFERROR(IF(COUNTIF(個人情報!$BI$5:$BI$401,"登録番号" &amp; リスト!P3246)&gt;=1,"",IF(VLOOKUP(P3246,登録者リスト!$A$1:$D$43729,4,FALSE)=基本情報!$D$6,P3246,"")),"")</f>
        <v/>
      </c>
    </row>
    <row r="3247" spans="16:17" x14ac:dyDescent="0.15">
      <c r="P3247">
        <v>3246</v>
      </c>
      <c r="Q3247" t="str">
        <f>IFERROR(IF(COUNTIF(個人情報!$BI$5:$BI$401,"登録番号" &amp; リスト!P3247)&gt;=1,"",IF(VLOOKUP(P3247,登録者リスト!$A$1:$D$43729,4,FALSE)=基本情報!$D$6,P3247,"")),"")</f>
        <v/>
      </c>
    </row>
    <row r="3248" spans="16:17" x14ac:dyDescent="0.15">
      <c r="P3248">
        <v>3247</v>
      </c>
      <c r="Q3248" t="str">
        <f>IFERROR(IF(COUNTIF(個人情報!$BI$5:$BI$401,"登録番号" &amp; リスト!P3248)&gt;=1,"",IF(VLOOKUP(P3248,登録者リスト!$A$1:$D$43729,4,FALSE)=基本情報!$D$6,P3248,"")),"")</f>
        <v/>
      </c>
    </row>
    <row r="3249" spans="16:17" x14ac:dyDescent="0.15">
      <c r="P3249">
        <v>3248</v>
      </c>
      <c r="Q3249" t="str">
        <f>IFERROR(IF(COUNTIF(個人情報!$BI$5:$BI$401,"登録番号" &amp; リスト!P3249)&gt;=1,"",IF(VLOOKUP(P3249,登録者リスト!$A$1:$D$43729,4,FALSE)=基本情報!$D$6,P3249,"")),"")</f>
        <v/>
      </c>
    </row>
    <row r="3250" spans="16:17" x14ac:dyDescent="0.15">
      <c r="P3250">
        <v>3249</v>
      </c>
      <c r="Q3250" t="str">
        <f>IFERROR(IF(COUNTIF(個人情報!$BI$5:$BI$401,"登録番号" &amp; リスト!P3250)&gt;=1,"",IF(VLOOKUP(P3250,登録者リスト!$A$1:$D$43729,4,FALSE)=基本情報!$D$6,P3250,"")),"")</f>
        <v/>
      </c>
    </row>
    <row r="3251" spans="16:17" x14ac:dyDescent="0.15">
      <c r="P3251">
        <v>3250</v>
      </c>
      <c r="Q3251" t="str">
        <f>IFERROR(IF(COUNTIF(個人情報!$BI$5:$BI$401,"登録番号" &amp; リスト!P3251)&gt;=1,"",IF(VLOOKUP(P3251,登録者リスト!$A$1:$D$43729,4,FALSE)=基本情報!$D$6,P3251,"")),"")</f>
        <v/>
      </c>
    </row>
    <row r="3252" spans="16:17" x14ac:dyDescent="0.15">
      <c r="P3252">
        <v>3251</v>
      </c>
      <c r="Q3252" t="str">
        <f>IFERROR(IF(COUNTIF(個人情報!$BI$5:$BI$401,"登録番号" &amp; リスト!P3252)&gt;=1,"",IF(VLOOKUP(P3252,登録者リスト!$A$1:$D$43729,4,FALSE)=基本情報!$D$6,P3252,"")),"")</f>
        <v/>
      </c>
    </row>
    <row r="3253" spans="16:17" x14ac:dyDescent="0.15">
      <c r="P3253">
        <v>3252</v>
      </c>
      <c r="Q3253" t="str">
        <f>IFERROR(IF(COUNTIF(個人情報!$BI$5:$BI$401,"登録番号" &amp; リスト!P3253)&gt;=1,"",IF(VLOOKUP(P3253,登録者リスト!$A$1:$D$43729,4,FALSE)=基本情報!$D$6,P3253,"")),"")</f>
        <v/>
      </c>
    </row>
    <row r="3254" spans="16:17" x14ac:dyDescent="0.15">
      <c r="P3254">
        <v>3253</v>
      </c>
      <c r="Q3254" t="str">
        <f>IFERROR(IF(COUNTIF(個人情報!$BI$5:$BI$401,"登録番号" &amp; リスト!P3254)&gt;=1,"",IF(VLOOKUP(P3254,登録者リスト!$A$1:$D$43729,4,FALSE)=基本情報!$D$6,P3254,"")),"")</f>
        <v/>
      </c>
    </row>
    <row r="3255" spans="16:17" x14ac:dyDescent="0.15">
      <c r="P3255">
        <v>3254</v>
      </c>
      <c r="Q3255" t="str">
        <f>IFERROR(IF(COUNTIF(個人情報!$BI$5:$BI$401,"登録番号" &amp; リスト!P3255)&gt;=1,"",IF(VLOOKUP(P3255,登録者リスト!$A$1:$D$43729,4,FALSE)=基本情報!$D$6,P3255,"")),"")</f>
        <v/>
      </c>
    </row>
    <row r="3256" spans="16:17" x14ac:dyDescent="0.15">
      <c r="P3256">
        <v>3255</v>
      </c>
      <c r="Q3256" t="str">
        <f>IFERROR(IF(COUNTIF(個人情報!$BI$5:$BI$401,"登録番号" &amp; リスト!P3256)&gt;=1,"",IF(VLOOKUP(P3256,登録者リスト!$A$1:$D$43729,4,FALSE)=基本情報!$D$6,P3256,"")),"")</f>
        <v/>
      </c>
    </row>
    <row r="3257" spans="16:17" x14ac:dyDescent="0.15">
      <c r="P3257">
        <v>3256</v>
      </c>
      <c r="Q3257" t="str">
        <f>IFERROR(IF(COUNTIF(個人情報!$BI$5:$BI$401,"登録番号" &amp; リスト!P3257)&gt;=1,"",IF(VLOOKUP(P3257,登録者リスト!$A$1:$D$43729,4,FALSE)=基本情報!$D$6,P3257,"")),"")</f>
        <v/>
      </c>
    </row>
    <row r="3258" spans="16:17" x14ac:dyDescent="0.15">
      <c r="P3258">
        <v>3257</v>
      </c>
      <c r="Q3258" t="str">
        <f>IFERROR(IF(COUNTIF(個人情報!$BI$5:$BI$401,"登録番号" &amp; リスト!P3258)&gt;=1,"",IF(VLOOKUP(P3258,登録者リスト!$A$1:$D$43729,4,FALSE)=基本情報!$D$6,P3258,"")),"")</f>
        <v/>
      </c>
    </row>
    <row r="3259" spans="16:17" x14ac:dyDescent="0.15">
      <c r="P3259">
        <v>3258</v>
      </c>
      <c r="Q3259" t="str">
        <f>IFERROR(IF(COUNTIF(個人情報!$BI$5:$BI$401,"登録番号" &amp; リスト!P3259)&gt;=1,"",IF(VLOOKUP(P3259,登録者リスト!$A$1:$D$43729,4,FALSE)=基本情報!$D$6,P3259,"")),"")</f>
        <v/>
      </c>
    </row>
    <row r="3260" spans="16:17" x14ac:dyDescent="0.15">
      <c r="P3260">
        <v>3259</v>
      </c>
      <c r="Q3260" t="str">
        <f>IFERROR(IF(COUNTIF(個人情報!$BI$5:$BI$401,"登録番号" &amp; リスト!P3260)&gt;=1,"",IF(VLOOKUP(P3260,登録者リスト!$A$1:$D$43729,4,FALSE)=基本情報!$D$6,P3260,"")),"")</f>
        <v/>
      </c>
    </row>
    <row r="3261" spans="16:17" x14ac:dyDescent="0.15">
      <c r="P3261">
        <v>3260</v>
      </c>
      <c r="Q3261" t="str">
        <f>IFERROR(IF(COUNTIF(個人情報!$BI$5:$BI$401,"登録番号" &amp; リスト!P3261)&gt;=1,"",IF(VLOOKUP(P3261,登録者リスト!$A$1:$D$43729,4,FALSE)=基本情報!$D$6,P3261,"")),"")</f>
        <v/>
      </c>
    </row>
    <row r="3262" spans="16:17" x14ac:dyDescent="0.15">
      <c r="P3262">
        <v>3261</v>
      </c>
      <c r="Q3262" t="str">
        <f>IFERROR(IF(COUNTIF(個人情報!$BI$5:$BI$401,"登録番号" &amp; リスト!P3262)&gt;=1,"",IF(VLOOKUP(P3262,登録者リスト!$A$1:$D$43729,4,FALSE)=基本情報!$D$6,P3262,"")),"")</f>
        <v/>
      </c>
    </row>
    <row r="3263" spans="16:17" x14ac:dyDescent="0.15">
      <c r="P3263">
        <v>3262</v>
      </c>
      <c r="Q3263" t="str">
        <f>IFERROR(IF(COUNTIF(個人情報!$BI$5:$BI$401,"登録番号" &amp; リスト!P3263)&gt;=1,"",IF(VLOOKUP(P3263,登録者リスト!$A$1:$D$43729,4,FALSE)=基本情報!$D$6,P3263,"")),"")</f>
        <v/>
      </c>
    </row>
    <row r="3264" spans="16:17" x14ac:dyDescent="0.15">
      <c r="P3264">
        <v>3263</v>
      </c>
      <c r="Q3264" t="str">
        <f>IFERROR(IF(COUNTIF(個人情報!$BI$5:$BI$401,"登録番号" &amp; リスト!P3264)&gt;=1,"",IF(VLOOKUP(P3264,登録者リスト!$A$1:$D$43729,4,FALSE)=基本情報!$D$6,P3264,"")),"")</f>
        <v/>
      </c>
    </row>
    <row r="3265" spans="16:17" x14ac:dyDescent="0.15">
      <c r="P3265">
        <v>3264</v>
      </c>
      <c r="Q3265" t="str">
        <f>IFERROR(IF(COUNTIF(個人情報!$BI$5:$BI$401,"登録番号" &amp; リスト!P3265)&gt;=1,"",IF(VLOOKUP(P3265,登録者リスト!$A$1:$D$43729,4,FALSE)=基本情報!$D$6,P3265,"")),"")</f>
        <v/>
      </c>
    </row>
    <row r="3266" spans="16:17" x14ac:dyDescent="0.15">
      <c r="P3266">
        <v>3265</v>
      </c>
      <c r="Q3266" t="str">
        <f>IFERROR(IF(COUNTIF(個人情報!$BI$5:$BI$401,"登録番号" &amp; リスト!P3266)&gt;=1,"",IF(VLOOKUP(P3266,登録者リスト!$A$1:$D$43729,4,FALSE)=基本情報!$D$6,P3266,"")),"")</f>
        <v/>
      </c>
    </row>
    <row r="3267" spans="16:17" x14ac:dyDescent="0.15">
      <c r="P3267">
        <v>3266</v>
      </c>
      <c r="Q3267" t="str">
        <f>IFERROR(IF(COUNTIF(個人情報!$BI$5:$BI$401,"登録番号" &amp; リスト!P3267)&gt;=1,"",IF(VLOOKUP(P3267,登録者リスト!$A$1:$D$43729,4,FALSE)=基本情報!$D$6,P3267,"")),"")</f>
        <v/>
      </c>
    </row>
    <row r="3268" spans="16:17" x14ac:dyDescent="0.15">
      <c r="P3268">
        <v>3267</v>
      </c>
      <c r="Q3268" t="str">
        <f>IFERROR(IF(COUNTIF(個人情報!$BI$5:$BI$401,"登録番号" &amp; リスト!P3268)&gt;=1,"",IF(VLOOKUP(P3268,登録者リスト!$A$1:$D$43729,4,FALSE)=基本情報!$D$6,P3268,"")),"")</f>
        <v/>
      </c>
    </row>
    <row r="3269" spans="16:17" x14ac:dyDescent="0.15">
      <c r="P3269">
        <v>3268</v>
      </c>
      <c r="Q3269" t="str">
        <f>IFERROR(IF(COUNTIF(個人情報!$BI$5:$BI$401,"登録番号" &amp; リスト!P3269)&gt;=1,"",IF(VLOOKUP(P3269,登録者リスト!$A$1:$D$43729,4,FALSE)=基本情報!$D$6,P3269,"")),"")</f>
        <v/>
      </c>
    </row>
    <row r="3270" spans="16:17" x14ac:dyDescent="0.15">
      <c r="P3270">
        <v>3269</v>
      </c>
      <c r="Q3270" t="str">
        <f>IFERROR(IF(COUNTIF(個人情報!$BI$5:$BI$401,"登録番号" &amp; リスト!P3270)&gt;=1,"",IF(VLOOKUP(P3270,登録者リスト!$A$1:$D$43729,4,FALSE)=基本情報!$D$6,P3270,"")),"")</f>
        <v/>
      </c>
    </row>
    <row r="3271" spans="16:17" x14ac:dyDescent="0.15">
      <c r="P3271">
        <v>3270</v>
      </c>
      <c r="Q3271" t="str">
        <f>IFERROR(IF(COUNTIF(個人情報!$BI$5:$BI$401,"登録番号" &amp; リスト!P3271)&gt;=1,"",IF(VLOOKUP(P3271,登録者リスト!$A$1:$D$43729,4,FALSE)=基本情報!$D$6,P3271,"")),"")</f>
        <v/>
      </c>
    </row>
    <row r="3272" spans="16:17" x14ac:dyDescent="0.15">
      <c r="P3272">
        <v>3271</v>
      </c>
      <c r="Q3272" t="str">
        <f>IFERROR(IF(COUNTIF(個人情報!$BI$5:$BI$401,"登録番号" &amp; リスト!P3272)&gt;=1,"",IF(VLOOKUP(P3272,登録者リスト!$A$1:$D$43729,4,FALSE)=基本情報!$D$6,P3272,"")),"")</f>
        <v/>
      </c>
    </row>
    <row r="3273" spans="16:17" x14ac:dyDescent="0.15">
      <c r="P3273">
        <v>3272</v>
      </c>
      <c r="Q3273" t="str">
        <f>IFERROR(IF(COUNTIF(個人情報!$BI$5:$BI$401,"登録番号" &amp; リスト!P3273)&gt;=1,"",IF(VLOOKUP(P3273,登録者リスト!$A$1:$D$43729,4,FALSE)=基本情報!$D$6,P3273,"")),"")</f>
        <v/>
      </c>
    </row>
    <row r="3274" spans="16:17" x14ac:dyDescent="0.15">
      <c r="P3274">
        <v>3273</v>
      </c>
      <c r="Q3274" t="str">
        <f>IFERROR(IF(COUNTIF(個人情報!$BI$5:$BI$401,"登録番号" &amp; リスト!P3274)&gt;=1,"",IF(VLOOKUP(P3274,登録者リスト!$A$1:$D$43729,4,FALSE)=基本情報!$D$6,P3274,"")),"")</f>
        <v/>
      </c>
    </row>
    <row r="3275" spans="16:17" x14ac:dyDescent="0.15">
      <c r="P3275">
        <v>3274</v>
      </c>
      <c r="Q3275" t="str">
        <f>IFERROR(IF(COUNTIF(個人情報!$BI$5:$BI$401,"登録番号" &amp; リスト!P3275)&gt;=1,"",IF(VLOOKUP(P3275,登録者リスト!$A$1:$D$43729,4,FALSE)=基本情報!$D$6,P3275,"")),"")</f>
        <v/>
      </c>
    </row>
    <row r="3276" spans="16:17" x14ac:dyDescent="0.15">
      <c r="P3276">
        <v>3275</v>
      </c>
      <c r="Q3276" t="str">
        <f>IFERROR(IF(COUNTIF(個人情報!$BI$5:$BI$401,"登録番号" &amp; リスト!P3276)&gt;=1,"",IF(VLOOKUP(P3276,登録者リスト!$A$1:$D$43729,4,FALSE)=基本情報!$D$6,P3276,"")),"")</f>
        <v/>
      </c>
    </row>
    <row r="3277" spans="16:17" x14ac:dyDescent="0.15">
      <c r="P3277">
        <v>3276</v>
      </c>
      <c r="Q3277" t="str">
        <f>IFERROR(IF(COUNTIF(個人情報!$BI$5:$BI$401,"登録番号" &amp; リスト!P3277)&gt;=1,"",IF(VLOOKUP(P3277,登録者リスト!$A$1:$D$43729,4,FALSE)=基本情報!$D$6,P3277,"")),"")</f>
        <v/>
      </c>
    </row>
    <row r="3278" spans="16:17" x14ac:dyDescent="0.15">
      <c r="P3278">
        <v>3277</v>
      </c>
      <c r="Q3278" t="str">
        <f>IFERROR(IF(COUNTIF(個人情報!$BI$5:$BI$401,"登録番号" &amp; リスト!P3278)&gt;=1,"",IF(VLOOKUP(P3278,登録者リスト!$A$1:$D$43729,4,FALSE)=基本情報!$D$6,P3278,"")),"")</f>
        <v/>
      </c>
    </row>
    <row r="3279" spans="16:17" x14ac:dyDescent="0.15">
      <c r="P3279">
        <v>3278</v>
      </c>
      <c r="Q3279" t="str">
        <f>IFERROR(IF(COUNTIF(個人情報!$BI$5:$BI$401,"登録番号" &amp; リスト!P3279)&gt;=1,"",IF(VLOOKUP(P3279,登録者リスト!$A$1:$D$43729,4,FALSE)=基本情報!$D$6,P3279,"")),"")</f>
        <v/>
      </c>
    </row>
    <row r="3280" spans="16:17" x14ac:dyDescent="0.15">
      <c r="P3280">
        <v>3279</v>
      </c>
      <c r="Q3280" t="str">
        <f>IFERROR(IF(COUNTIF(個人情報!$BI$5:$BI$401,"登録番号" &amp; リスト!P3280)&gt;=1,"",IF(VLOOKUP(P3280,登録者リスト!$A$1:$D$43729,4,FALSE)=基本情報!$D$6,P3280,"")),"")</f>
        <v/>
      </c>
    </row>
    <row r="3281" spans="16:17" x14ac:dyDescent="0.15">
      <c r="P3281">
        <v>3280</v>
      </c>
      <c r="Q3281" t="str">
        <f>IFERROR(IF(COUNTIF(個人情報!$BI$5:$BI$401,"登録番号" &amp; リスト!P3281)&gt;=1,"",IF(VLOOKUP(P3281,登録者リスト!$A$1:$D$43729,4,FALSE)=基本情報!$D$6,P3281,"")),"")</f>
        <v/>
      </c>
    </row>
    <row r="3282" spans="16:17" x14ac:dyDescent="0.15">
      <c r="P3282">
        <v>3281</v>
      </c>
      <c r="Q3282" t="str">
        <f>IFERROR(IF(COUNTIF(個人情報!$BI$5:$BI$401,"登録番号" &amp; リスト!P3282)&gt;=1,"",IF(VLOOKUP(P3282,登録者リスト!$A$1:$D$43729,4,FALSE)=基本情報!$D$6,P3282,"")),"")</f>
        <v/>
      </c>
    </row>
    <row r="3283" spans="16:17" x14ac:dyDescent="0.15">
      <c r="P3283">
        <v>3282</v>
      </c>
      <c r="Q3283" t="str">
        <f>IFERROR(IF(COUNTIF(個人情報!$BI$5:$BI$401,"登録番号" &amp; リスト!P3283)&gt;=1,"",IF(VLOOKUP(P3283,登録者リスト!$A$1:$D$43729,4,FALSE)=基本情報!$D$6,P3283,"")),"")</f>
        <v/>
      </c>
    </row>
    <row r="3284" spans="16:17" x14ac:dyDescent="0.15">
      <c r="P3284">
        <v>3283</v>
      </c>
      <c r="Q3284" t="str">
        <f>IFERROR(IF(COUNTIF(個人情報!$BI$5:$BI$401,"登録番号" &amp; リスト!P3284)&gt;=1,"",IF(VLOOKUP(P3284,登録者リスト!$A$1:$D$43729,4,FALSE)=基本情報!$D$6,P3284,"")),"")</f>
        <v/>
      </c>
    </row>
    <row r="3285" spans="16:17" x14ac:dyDescent="0.15">
      <c r="P3285">
        <v>3284</v>
      </c>
      <c r="Q3285" t="str">
        <f>IFERROR(IF(COUNTIF(個人情報!$BI$5:$BI$401,"登録番号" &amp; リスト!P3285)&gt;=1,"",IF(VLOOKUP(P3285,登録者リスト!$A$1:$D$43729,4,FALSE)=基本情報!$D$6,P3285,"")),"")</f>
        <v/>
      </c>
    </row>
    <row r="3286" spans="16:17" x14ac:dyDescent="0.15">
      <c r="P3286">
        <v>3285</v>
      </c>
      <c r="Q3286" t="str">
        <f>IFERROR(IF(COUNTIF(個人情報!$BI$5:$BI$401,"登録番号" &amp; リスト!P3286)&gt;=1,"",IF(VLOOKUP(P3286,登録者リスト!$A$1:$D$43729,4,FALSE)=基本情報!$D$6,P3286,"")),"")</f>
        <v/>
      </c>
    </row>
    <row r="3287" spans="16:17" x14ac:dyDescent="0.15">
      <c r="P3287">
        <v>3286</v>
      </c>
      <c r="Q3287" t="str">
        <f>IFERROR(IF(COUNTIF(個人情報!$BI$5:$BI$401,"登録番号" &amp; リスト!P3287)&gt;=1,"",IF(VLOOKUP(P3287,登録者リスト!$A$1:$D$43729,4,FALSE)=基本情報!$D$6,P3287,"")),"")</f>
        <v/>
      </c>
    </row>
    <row r="3288" spans="16:17" x14ac:dyDescent="0.15">
      <c r="P3288">
        <v>3287</v>
      </c>
      <c r="Q3288" t="str">
        <f>IFERROR(IF(COUNTIF(個人情報!$BI$5:$BI$401,"登録番号" &amp; リスト!P3288)&gt;=1,"",IF(VLOOKUP(P3288,登録者リスト!$A$1:$D$43729,4,FALSE)=基本情報!$D$6,P3288,"")),"")</f>
        <v/>
      </c>
    </row>
    <row r="3289" spans="16:17" x14ac:dyDescent="0.15">
      <c r="P3289">
        <v>3288</v>
      </c>
      <c r="Q3289" t="str">
        <f>IFERROR(IF(COUNTIF(個人情報!$BI$5:$BI$401,"登録番号" &amp; リスト!P3289)&gt;=1,"",IF(VLOOKUP(P3289,登録者リスト!$A$1:$D$43729,4,FALSE)=基本情報!$D$6,P3289,"")),"")</f>
        <v/>
      </c>
    </row>
    <row r="3290" spans="16:17" x14ac:dyDescent="0.15">
      <c r="P3290">
        <v>3289</v>
      </c>
      <c r="Q3290" t="str">
        <f>IFERROR(IF(COUNTIF(個人情報!$BI$5:$BI$401,"登録番号" &amp; リスト!P3290)&gt;=1,"",IF(VLOOKUP(P3290,登録者リスト!$A$1:$D$43729,4,FALSE)=基本情報!$D$6,P3290,"")),"")</f>
        <v/>
      </c>
    </row>
    <row r="3291" spans="16:17" x14ac:dyDescent="0.15">
      <c r="P3291">
        <v>3290</v>
      </c>
      <c r="Q3291" t="str">
        <f>IFERROR(IF(COUNTIF(個人情報!$BI$5:$BI$401,"登録番号" &amp; リスト!P3291)&gt;=1,"",IF(VLOOKUP(P3291,登録者リスト!$A$1:$D$43729,4,FALSE)=基本情報!$D$6,P3291,"")),"")</f>
        <v/>
      </c>
    </row>
    <row r="3292" spans="16:17" x14ac:dyDescent="0.15">
      <c r="P3292">
        <v>3291</v>
      </c>
      <c r="Q3292" t="str">
        <f>IFERROR(IF(COUNTIF(個人情報!$BI$5:$BI$401,"登録番号" &amp; リスト!P3292)&gt;=1,"",IF(VLOOKUP(P3292,登録者リスト!$A$1:$D$43729,4,FALSE)=基本情報!$D$6,P3292,"")),"")</f>
        <v/>
      </c>
    </row>
    <row r="3293" spans="16:17" x14ac:dyDescent="0.15">
      <c r="P3293">
        <v>3292</v>
      </c>
      <c r="Q3293" t="str">
        <f>IFERROR(IF(COUNTIF(個人情報!$BI$5:$BI$401,"登録番号" &amp; リスト!P3293)&gt;=1,"",IF(VLOOKUP(P3293,登録者リスト!$A$1:$D$43729,4,FALSE)=基本情報!$D$6,P3293,"")),"")</f>
        <v/>
      </c>
    </row>
    <row r="3294" spans="16:17" x14ac:dyDescent="0.15">
      <c r="P3294">
        <v>3293</v>
      </c>
      <c r="Q3294" t="str">
        <f>IFERROR(IF(COUNTIF(個人情報!$BI$5:$BI$401,"登録番号" &amp; リスト!P3294)&gt;=1,"",IF(VLOOKUP(P3294,登録者リスト!$A$1:$D$43729,4,FALSE)=基本情報!$D$6,P3294,"")),"")</f>
        <v/>
      </c>
    </row>
    <row r="3295" spans="16:17" x14ac:dyDescent="0.15">
      <c r="P3295">
        <v>3294</v>
      </c>
      <c r="Q3295" t="str">
        <f>IFERROR(IF(COUNTIF(個人情報!$BI$5:$BI$401,"登録番号" &amp; リスト!P3295)&gt;=1,"",IF(VLOOKUP(P3295,登録者リスト!$A$1:$D$43729,4,FALSE)=基本情報!$D$6,P3295,"")),"")</f>
        <v/>
      </c>
    </row>
    <row r="3296" spans="16:17" x14ac:dyDescent="0.15">
      <c r="P3296">
        <v>3295</v>
      </c>
      <c r="Q3296" t="str">
        <f>IFERROR(IF(COUNTIF(個人情報!$BI$5:$BI$401,"登録番号" &amp; リスト!P3296)&gt;=1,"",IF(VLOOKUP(P3296,登録者リスト!$A$1:$D$43729,4,FALSE)=基本情報!$D$6,P3296,"")),"")</f>
        <v/>
      </c>
    </row>
    <row r="3297" spans="16:17" x14ac:dyDescent="0.15">
      <c r="P3297">
        <v>3296</v>
      </c>
      <c r="Q3297" t="str">
        <f>IFERROR(IF(COUNTIF(個人情報!$BI$5:$BI$401,"登録番号" &amp; リスト!P3297)&gt;=1,"",IF(VLOOKUP(P3297,登録者リスト!$A$1:$D$43729,4,FALSE)=基本情報!$D$6,P3297,"")),"")</f>
        <v/>
      </c>
    </row>
    <row r="3298" spans="16:17" x14ac:dyDescent="0.15">
      <c r="P3298">
        <v>3297</v>
      </c>
      <c r="Q3298" t="str">
        <f>IFERROR(IF(COUNTIF(個人情報!$BI$5:$BI$401,"登録番号" &amp; リスト!P3298)&gt;=1,"",IF(VLOOKUP(P3298,登録者リスト!$A$1:$D$43729,4,FALSE)=基本情報!$D$6,P3298,"")),"")</f>
        <v/>
      </c>
    </row>
    <row r="3299" spans="16:17" x14ac:dyDescent="0.15">
      <c r="P3299">
        <v>3298</v>
      </c>
      <c r="Q3299" t="str">
        <f>IFERROR(IF(COUNTIF(個人情報!$BI$5:$BI$401,"登録番号" &amp; リスト!P3299)&gt;=1,"",IF(VLOOKUP(P3299,登録者リスト!$A$1:$D$43729,4,FALSE)=基本情報!$D$6,P3299,"")),"")</f>
        <v/>
      </c>
    </row>
    <row r="3300" spans="16:17" x14ac:dyDescent="0.15">
      <c r="P3300">
        <v>3299</v>
      </c>
      <c r="Q3300" t="str">
        <f>IFERROR(IF(COUNTIF(個人情報!$BI$5:$BI$401,"登録番号" &amp; リスト!P3300)&gt;=1,"",IF(VLOOKUP(P3300,登録者リスト!$A$1:$D$43729,4,FALSE)=基本情報!$D$6,P3300,"")),"")</f>
        <v/>
      </c>
    </row>
    <row r="3301" spans="16:17" x14ac:dyDescent="0.15">
      <c r="P3301">
        <v>3300</v>
      </c>
      <c r="Q3301" t="str">
        <f>IFERROR(IF(COUNTIF(個人情報!$BI$5:$BI$401,"登録番号" &amp; リスト!P3301)&gt;=1,"",IF(VLOOKUP(P3301,登録者リスト!$A$1:$D$43729,4,FALSE)=基本情報!$D$6,P3301,"")),"")</f>
        <v/>
      </c>
    </row>
    <row r="3302" spans="16:17" x14ac:dyDescent="0.15">
      <c r="P3302">
        <v>3301</v>
      </c>
      <c r="Q3302" t="str">
        <f>IFERROR(IF(COUNTIF(個人情報!$BI$5:$BI$401,"登録番号" &amp; リスト!P3302)&gt;=1,"",IF(VLOOKUP(P3302,登録者リスト!$A$1:$D$43729,4,FALSE)=基本情報!$D$6,P3302,"")),"")</f>
        <v/>
      </c>
    </row>
    <row r="3303" spans="16:17" x14ac:dyDescent="0.15">
      <c r="P3303">
        <v>3302</v>
      </c>
      <c r="Q3303" t="str">
        <f>IFERROR(IF(COUNTIF(個人情報!$BI$5:$BI$401,"登録番号" &amp; リスト!P3303)&gt;=1,"",IF(VLOOKUP(P3303,登録者リスト!$A$1:$D$43729,4,FALSE)=基本情報!$D$6,P3303,"")),"")</f>
        <v/>
      </c>
    </row>
    <row r="3304" spans="16:17" x14ac:dyDescent="0.15">
      <c r="P3304">
        <v>3303</v>
      </c>
      <c r="Q3304" t="str">
        <f>IFERROR(IF(COUNTIF(個人情報!$BI$5:$BI$401,"登録番号" &amp; リスト!P3304)&gt;=1,"",IF(VLOOKUP(P3304,登録者リスト!$A$1:$D$43729,4,FALSE)=基本情報!$D$6,P3304,"")),"")</f>
        <v/>
      </c>
    </row>
    <row r="3305" spans="16:17" x14ac:dyDescent="0.15">
      <c r="P3305">
        <v>3304</v>
      </c>
      <c r="Q3305" t="str">
        <f>IFERROR(IF(COUNTIF(個人情報!$BI$5:$BI$401,"登録番号" &amp; リスト!P3305)&gt;=1,"",IF(VLOOKUP(P3305,登録者リスト!$A$1:$D$43729,4,FALSE)=基本情報!$D$6,P3305,"")),"")</f>
        <v/>
      </c>
    </row>
    <row r="3306" spans="16:17" x14ac:dyDescent="0.15">
      <c r="P3306">
        <v>3305</v>
      </c>
      <c r="Q3306" t="str">
        <f>IFERROR(IF(COUNTIF(個人情報!$BI$5:$BI$401,"登録番号" &amp; リスト!P3306)&gt;=1,"",IF(VLOOKUP(P3306,登録者リスト!$A$1:$D$43729,4,FALSE)=基本情報!$D$6,P3306,"")),"")</f>
        <v/>
      </c>
    </row>
    <row r="3307" spans="16:17" x14ac:dyDescent="0.15">
      <c r="P3307">
        <v>3306</v>
      </c>
      <c r="Q3307" t="str">
        <f>IFERROR(IF(COUNTIF(個人情報!$BI$5:$BI$401,"登録番号" &amp; リスト!P3307)&gt;=1,"",IF(VLOOKUP(P3307,登録者リスト!$A$1:$D$43729,4,FALSE)=基本情報!$D$6,P3307,"")),"")</f>
        <v/>
      </c>
    </row>
    <row r="3308" spans="16:17" x14ac:dyDescent="0.15">
      <c r="P3308">
        <v>3307</v>
      </c>
      <c r="Q3308" t="str">
        <f>IFERROR(IF(COUNTIF(個人情報!$BI$5:$BI$401,"登録番号" &amp; リスト!P3308)&gt;=1,"",IF(VLOOKUP(P3308,登録者リスト!$A$1:$D$43729,4,FALSE)=基本情報!$D$6,P3308,"")),"")</f>
        <v/>
      </c>
    </row>
    <row r="3309" spans="16:17" x14ac:dyDescent="0.15">
      <c r="P3309">
        <v>3308</v>
      </c>
      <c r="Q3309" t="str">
        <f>IFERROR(IF(COUNTIF(個人情報!$BI$5:$BI$401,"登録番号" &amp; リスト!P3309)&gt;=1,"",IF(VLOOKUP(P3309,登録者リスト!$A$1:$D$43729,4,FALSE)=基本情報!$D$6,P3309,"")),"")</f>
        <v/>
      </c>
    </row>
    <row r="3310" spans="16:17" x14ac:dyDescent="0.15">
      <c r="P3310">
        <v>3309</v>
      </c>
      <c r="Q3310" t="str">
        <f>IFERROR(IF(COUNTIF(個人情報!$BI$5:$BI$401,"登録番号" &amp; リスト!P3310)&gt;=1,"",IF(VLOOKUP(P3310,登録者リスト!$A$1:$D$43729,4,FALSE)=基本情報!$D$6,P3310,"")),"")</f>
        <v/>
      </c>
    </row>
    <row r="3311" spans="16:17" x14ac:dyDescent="0.15">
      <c r="P3311">
        <v>3310</v>
      </c>
      <c r="Q3311" t="str">
        <f>IFERROR(IF(COUNTIF(個人情報!$BI$5:$BI$401,"登録番号" &amp; リスト!P3311)&gt;=1,"",IF(VLOOKUP(P3311,登録者リスト!$A$1:$D$43729,4,FALSE)=基本情報!$D$6,P3311,"")),"")</f>
        <v/>
      </c>
    </row>
    <row r="3312" spans="16:17" x14ac:dyDescent="0.15">
      <c r="P3312">
        <v>3311</v>
      </c>
      <c r="Q3312" t="str">
        <f>IFERROR(IF(COUNTIF(個人情報!$BI$5:$BI$401,"登録番号" &amp; リスト!P3312)&gt;=1,"",IF(VLOOKUP(P3312,登録者リスト!$A$1:$D$43729,4,FALSE)=基本情報!$D$6,P3312,"")),"")</f>
        <v/>
      </c>
    </row>
    <row r="3313" spans="16:17" x14ac:dyDescent="0.15">
      <c r="P3313">
        <v>3312</v>
      </c>
      <c r="Q3313" t="str">
        <f>IFERROR(IF(COUNTIF(個人情報!$BI$5:$BI$401,"登録番号" &amp; リスト!P3313)&gt;=1,"",IF(VLOOKUP(P3313,登録者リスト!$A$1:$D$43729,4,FALSE)=基本情報!$D$6,P3313,"")),"")</f>
        <v/>
      </c>
    </row>
    <row r="3314" spans="16:17" x14ac:dyDescent="0.15">
      <c r="P3314">
        <v>3313</v>
      </c>
      <c r="Q3314" t="str">
        <f>IFERROR(IF(COUNTIF(個人情報!$BI$5:$BI$401,"登録番号" &amp; リスト!P3314)&gt;=1,"",IF(VLOOKUP(P3314,登録者リスト!$A$1:$D$43729,4,FALSE)=基本情報!$D$6,P3314,"")),"")</f>
        <v/>
      </c>
    </row>
    <row r="3315" spans="16:17" x14ac:dyDescent="0.15">
      <c r="P3315">
        <v>3314</v>
      </c>
      <c r="Q3315" t="str">
        <f>IFERROR(IF(COUNTIF(個人情報!$BI$5:$BI$401,"登録番号" &amp; リスト!P3315)&gt;=1,"",IF(VLOOKUP(P3315,登録者リスト!$A$1:$D$43729,4,FALSE)=基本情報!$D$6,P3315,"")),"")</f>
        <v/>
      </c>
    </row>
    <row r="3316" spans="16:17" x14ac:dyDescent="0.15">
      <c r="P3316">
        <v>3315</v>
      </c>
      <c r="Q3316" t="str">
        <f>IFERROR(IF(COUNTIF(個人情報!$BI$5:$BI$401,"登録番号" &amp; リスト!P3316)&gt;=1,"",IF(VLOOKUP(P3316,登録者リスト!$A$1:$D$43729,4,FALSE)=基本情報!$D$6,P3316,"")),"")</f>
        <v/>
      </c>
    </row>
    <row r="3317" spans="16:17" x14ac:dyDescent="0.15">
      <c r="P3317">
        <v>3316</v>
      </c>
      <c r="Q3317" t="str">
        <f>IFERROR(IF(COUNTIF(個人情報!$BI$5:$BI$401,"登録番号" &amp; リスト!P3317)&gt;=1,"",IF(VLOOKUP(P3317,登録者リスト!$A$1:$D$43729,4,FALSE)=基本情報!$D$6,P3317,"")),"")</f>
        <v/>
      </c>
    </row>
    <row r="3318" spans="16:17" x14ac:dyDescent="0.15">
      <c r="P3318">
        <v>3317</v>
      </c>
      <c r="Q3318" t="str">
        <f>IFERROR(IF(COUNTIF(個人情報!$BI$5:$BI$401,"登録番号" &amp; リスト!P3318)&gt;=1,"",IF(VLOOKUP(P3318,登録者リスト!$A$1:$D$43729,4,FALSE)=基本情報!$D$6,P3318,"")),"")</f>
        <v/>
      </c>
    </row>
    <row r="3319" spans="16:17" x14ac:dyDescent="0.15">
      <c r="P3319">
        <v>3318</v>
      </c>
      <c r="Q3319" t="str">
        <f>IFERROR(IF(COUNTIF(個人情報!$BI$5:$BI$401,"登録番号" &amp; リスト!P3319)&gt;=1,"",IF(VLOOKUP(P3319,登録者リスト!$A$1:$D$43729,4,FALSE)=基本情報!$D$6,P3319,"")),"")</f>
        <v/>
      </c>
    </row>
    <row r="3320" spans="16:17" x14ac:dyDescent="0.15">
      <c r="P3320">
        <v>3319</v>
      </c>
      <c r="Q3320" t="str">
        <f>IFERROR(IF(COUNTIF(個人情報!$BI$5:$BI$401,"登録番号" &amp; リスト!P3320)&gt;=1,"",IF(VLOOKUP(P3320,登録者リスト!$A$1:$D$43729,4,FALSE)=基本情報!$D$6,P3320,"")),"")</f>
        <v/>
      </c>
    </row>
    <row r="3321" spans="16:17" x14ac:dyDescent="0.15">
      <c r="P3321">
        <v>3320</v>
      </c>
      <c r="Q3321" t="str">
        <f>IFERROR(IF(COUNTIF(個人情報!$BI$5:$BI$401,"登録番号" &amp; リスト!P3321)&gt;=1,"",IF(VLOOKUP(P3321,登録者リスト!$A$1:$D$43729,4,FALSE)=基本情報!$D$6,P3321,"")),"")</f>
        <v/>
      </c>
    </row>
    <row r="3322" spans="16:17" x14ac:dyDescent="0.15">
      <c r="P3322">
        <v>3321</v>
      </c>
      <c r="Q3322" t="str">
        <f>IFERROR(IF(COUNTIF(個人情報!$BI$5:$BI$401,"登録番号" &amp; リスト!P3322)&gt;=1,"",IF(VLOOKUP(P3322,登録者リスト!$A$1:$D$43729,4,FALSE)=基本情報!$D$6,P3322,"")),"")</f>
        <v/>
      </c>
    </row>
    <row r="3323" spans="16:17" x14ac:dyDescent="0.15">
      <c r="P3323">
        <v>3322</v>
      </c>
      <c r="Q3323" t="str">
        <f>IFERROR(IF(COUNTIF(個人情報!$BI$5:$BI$401,"登録番号" &amp; リスト!P3323)&gt;=1,"",IF(VLOOKUP(P3323,登録者リスト!$A$1:$D$43729,4,FALSE)=基本情報!$D$6,P3323,"")),"")</f>
        <v/>
      </c>
    </row>
    <row r="3324" spans="16:17" x14ac:dyDescent="0.15">
      <c r="P3324">
        <v>3323</v>
      </c>
      <c r="Q3324" t="str">
        <f>IFERROR(IF(COUNTIF(個人情報!$BI$5:$BI$401,"登録番号" &amp; リスト!P3324)&gt;=1,"",IF(VLOOKUP(P3324,登録者リスト!$A$1:$D$43729,4,FALSE)=基本情報!$D$6,P3324,"")),"")</f>
        <v/>
      </c>
    </row>
    <row r="3325" spans="16:17" x14ac:dyDescent="0.15">
      <c r="P3325">
        <v>3324</v>
      </c>
      <c r="Q3325" t="str">
        <f>IFERROR(IF(COUNTIF(個人情報!$BI$5:$BI$401,"登録番号" &amp; リスト!P3325)&gt;=1,"",IF(VLOOKUP(P3325,登録者リスト!$A$1:$D$43729,4,FALSE)=基本情報!$D$6,P3325,"")),"")</f>
        <v/>
      </c>
    </row>
    <row r="3326" spans="16:17" x14ac:dyDescent="0.15">
      <c r="P3326">
        <v>3325</v>
      </c>
      <c r="Q3326" t="str">
        <f>IFERROR(IF(COUNTIF(個人情報!$BI$5:$BI$401,"登録番号" &amp; リスト!P3326)&gt;=1,"",IF(VLOOKUP(P3326,登録者リスト!$A$1:$D$43729,4,FALSE)=基本情報!$D$6,P3326,"")),"")</f>
        <v/>
      </c>
    </row>
    <row r="3327" spans="16:17" x14ac:dyDescent="0.15">
      <c r="P3327">
        <v>3326</v>
      </c>
      <c r="Q3327" t="str">
        <f>IFERROR(IF(COUNTIF(個人情報!$BI$5:$BI$401,"登録番号" &amp; リスト!P3327)&gt;=1,"",IF(VLOOKUP(P3327,登録者リスト!$A$1:$D$43729,4,FALSE)=基本情報!$D$6,P3327,"")),"")</f>
        <v/>
      </c>
    </row>
    <row r="3328" spans="16:17" x14ac:dyDescent="0.15">
      <c r="P3328">
        <v>3327</v>
      </c>
      <c r="Q3328" t="str">
        <f>IFERROR(IF(COUNTIF(個人情報!$BI$5:$BI$401,"登録番号" &amp; リスト!P3328)&gt;=1,"",IF(VLOOKUP(P3328,登録者リスト!$A$1:$D$43729,4,FALSE)=基本情報!$D$6,P3328,"")),"")</f>
        <v/>
      </c>
    </row>
    <row r="3329" spans="16:17" x14ac:dyDescent="0.15">
      <c r="P3329">
        <v>3328</v>
      </c>
      <c r="Q3329" t="str">
        <f>IFERROR(IF(COUNTIF(個人情報!$BI$5:$BI$401,"登録番号" &amp; リスト!P3329)&gt;=1,"",IF(VLOOKUP(P3329,登録者リスト!$A$1:$D$43729,4,FALSE)=基本情報!$D$6,P3329,"")),"")</f>
        <v/>
      </c>
    </row>
    <row r="3330" spans="16:17" x14ac:dyDescent="0.15">
      <c r="P3330">
        <v>3329</v>
      </c>
      <c r="Q3330" t="str">
        <f>IFERROR(IF(COUNTIF(個人情報!$BI$5:$BI$401,"登録番号" &amp; リスト!P3330)&gt;=1,"",IF(VLOOKUP(P3330,登録者リスト!$A$1:$D$43729,4,FALSE)=基本情報!$D$6,P3330,"")),"")</f>
        <v/>
      </c>
    </row>
    <row r="3331" spans="16:17" x14ac:dyDescent="0.15">
      <c r="P3331">
        <v>3330</v>
      </c>
      <c r="Q3331" t="str">
        <f>IFERROR(IF(COUNTIF(個人情報!$BI$5:$BI$401,"登録番号" &amp; リスト!P3331)&gt;=1,"",IF(VLOOKUP(P3331,登録者リスト!$A$1:$D$43729,4,FALSE)=基本情報!$D$6,P3331,"")),"")</f>
        <v/>
      </c>
    </row>
    <row r="3332" spans="16:17" x14ac:dyDescent="0.15">
      <c r="P3332">
        <v>3331</v>
      </c>
      <c r="Q3332" t="str">
        <f>IFERROR(IF(COUNTIF(個人情報!$BI$5:$BI$401,"登録番号" &amp; リスト!P3332)&gt;=1,"",IF(VLOOKUP(P3332,登録者リスト!$A$1:$D$43729,4,FALSE)=基本情報!$D$6,P3332,"")),"")</f>
        <v/>
      </c>
    </row>
    <row r="3333" spans="16:17" x14ac:dyDescent="0.15">
      <c r="P3333">
        <v>3332</v>
      </c>
      <c r="Q3333" t="str">
        <f>IFERROR(IF(COUNTIF(個人情報!$BI$5:$BI$401,"登録番号" &amp; リスト!P3333)&gt;=1,"",IF(VLOOKUP(P3333,登録者リスト!$A$1:$D$43729,4,FALSE)=基本情報!$D$6,P3333,"")),"")</f>
        <v/>
      </c>
    </row>
    <row r="3334" spans="16:17" x14ac:dyDescent="0.15">
      <c r="P3334">
        <v>3333</v>
      </c>
      <c r="Q3334" t="str">
        <f>IFERROR(IF(COUNTIF(個人情報!$BI$5:$BI$401,"登録番号" &amp; リスト!P3334)&gt;=1,"",IF(VLOOKUP(P3334,登録者リスト!$A$1:$D$43729,4,FALSE)=基本情報!$D$6,P3334,"")),"")</f>
        <v/>
      </c>
    </row>
    <row r="3335" spans="16:17" x14ac:dyDescent="0.15">
      <c r="P3335">
        <v>3334</v>
      </c>
      <c r="Q3335" t="str">
        <f>IFERROR(IF(COUNTIF(個人情報!$BI$5:$BI$401,"登録番号" &amp; リスト!P3335)&gt;=1,"",IF(VLOOKUP(P3335,登録者リスト!$A$1:$D$43729,4,FALSE)=基本情報!$D$6,P3335,"")),"")</f>
        <v/>
      </c>
    </row>
    <row r="3336" spans="16:17" x14ac:dyDescent="0.15">
      <c r="P3336">
        <v>3335</v>
      </c>
      <c r="Q3336" t="str">
        <f>IFERROR(IF(COUNTIF(個人情報!$BI$5:$BI$401,"登録番号" &amp; リスト!P3336)&gt;=1,"",IF(VLOOKUP(P3336,登録者リスト!$A$1:$D$43729,4,FALSE)=基本情報!$D$6,P3336,"")),"")</f>
        <v/>
      </c>
    </row>
    <row r="3337" spans="16:17" x14ac:dyDescent="0.15">
      <c r="P3337">
        <v>3336</v>
      </c>
      <c r="Q3337" t="str">
        <f>IFERROR(IF(COUNTIF(個人情報!$BI$5:$BI$401,"登録番号" &amp; リスト!P3337)&gt;=1,"",IF(VLOOKUP(P3337,登録者リスト!$A$1:$D$43729,4,FALSE)=基本情報!$D$6,P3337,"")),"")</f>
        <v/>
      </c>
    </row>
    <row r="3338" spans="16:17" x14ac:dyDescent="0.15">
      <c r="P3338">
        <v>3337</v>
      </c>
      <c r="Q3338" t="str">
        <f>IFERROR(IF(COUNTIF(個人情報!$BI$5:$BI$401,"登録番号" &amp; リスト!P3338)&gt;=1,"",IF(VLOOKUP(P3338,登録者リスト!$A$1:$D$43729,4,FALSE)=基本情報!$D$6,P3338,"")),"")</f>
        <v/>
      </c>
    </row>
    <row r="3339" spans="16:17" x14ac:dyDescent="0.15">
      <c r="P3339">
        <v>3338</v>
      </c>
      <c r="Q3339" t="str">
        <f>IFERROR(IF(COUNTIF(個人情報!$BI$5:$BI$401,"登録番号" &amp; リスト!P3339)&gt;=1,"",IF(VLOOKUP(P3339,登録者リスト!$A$1:$D$43729,4,FALSE)=基本情報!$D$6,P3339,"")),"")</f>
        <v/>
      </c>
    </row>
    <row r="3340" spans="16:17" x14ac:dyDescent="0.15">
      <c r="P3340">
        <v>3339</v>
      </c>
      <c r="Q3340" t="str">
        <f>IFERROR(IF(COUNTIF(個人情報!$BI$5:$BI$401,"登録番号" &amp; リスト!P3340)&gt;=1,"",IF(VLOOKUP(P3340,登録者リスト!$A$1:$D$43729,4,FALSE)=基本情報!$D$6,P3340,"")),"")</f>
        <v/>
      </c>
    </row>
    <row r="3341" spans="16:17" x14ac:dyDescent="0.15">
      <c r="P3341">
        <v>3340</v>
      </c>
      <c r="Q3341" t="str">
        <f>IFERROR(IF(COUNTIF(個人情報!$BI$5:$BI$401,"登録番号" &amp; リスト!P3341)&gt;=1,"",IF(VLOOKUP(P3341,登録者リスト!$A$1:$D$43729,4,FALSE)=基本情報!$D$6,P3341,"")),"")</f>
        <v/>
      </c>
    </row>
    <row r="3342" spans="16:17" x14ac:dyDescent="0.15">
      <c r="P3342">
        <v>3341</v>
      </c>
      <c r="Q3342" t="str">
        <f>IFERROR(IF(COUNTIF(個人情報!$BI$5:$BI$401,"登録番号" &amp; リスト!P3342)&gt;=1,"",IF(VLOOKUP(P3342,登録者リスト!$A$1:$D$43729,4,FALSE)=基本情報!$D$6,P3342,"")),"")</f>
        <v/>
      </c>
    </row>
    <row r="3343" spans="16:17" x14ac:dyDescent="0.15">
      <c r="P3343">
        <v>3342</v>
      </c>
      <c r="Q3343" t="str">
        <f>IFERROR(IF(COUNTIF(個人情報!$BI$5:$BI$401,"登録番号" &amp; リスト!P3343)&gt;=1,"",IF(VLOOKUP(P3343,登録者リスト!$A$1:$D$43729,4,FALSE)=基本情報!$D$6,P3343,"")),"")</f>
        <v/>
      </c>
    </row>
    <row r="3344" spans="16:17" x14ac:dyDescent="0.15">
      <c r="P3344">
        <v>3343</v>
      </c>
      <c r="Q3344" t="str">
        <f>IFERROR(IF(COUNTIF(個人情報!$BI$5:$BI$401,"登録番号" &amp; リスト!P3344)&gt;=1,"",IF(VLOOKUP(P3344,登録者リスト!$A$1:$D$43729,4,FALSE)=基本情報!$D$6,P3344,"")),"")</f>
        <v/>
      </c>
    </row>
    <row r="3345" spans="16:17" x14ac:dyDescent="0.15">
      <c r="P3345">
        <v>3344</v>
      </c>
      <c r="Q3345" t="str">
        <f>IFERROR(IF(COUNTIF(個人情報!$BI$5:$BI$401,"登録番号" &amp; リスト!P3345)&gt;=1,"",IF(VLOOKUP(P3345,登録者リスト!$A$1:$D$43729,4,FALSE)=基本情報!$D$6,P3345,"")),"")</f>
        <v/>
      </c>
    </row>
    <row r="3346" spans="16:17" x14ac:dyDescent="0.15">
      <c r="P3346">
        <v>3345</v>
      </c>
      <c r="Q3346" t="str">
        <f>IFERROR(IF(COUNTIF(個人情報!$BI$5:$BI$401,"登録番号" &amp; リスト!P3346)&gt;=1,"",IF(VLOOKUP(P3346,登録者リスト!$A$1:$D$43729,4,FALSE)=基本情報!$D$6,P3346,"")),"")</f>
        <v/>
      </c>
    </row>
    <row r="3347" spans="16:17" x14ac:dyDescent="0.15">
      <c r="P3347">
        <v>3346</v>
      </c>
      <c r="Q3347" t="str">
        <f>IFERROR(IF(COUNTIF(個人情報!$BI$5:$BI$401,"登録番号" &amp; リスト!P3347)&gt;=1,"",IF(VLOOKUP(P3347,登録者リスト!$A$1:$D$43729,4,FALSE)=基本情報!$D$6,P3347,"")),"")</f>
        <v/>
      </c>
    </row>
    <row r="3348" spans="16:17" x14ac:dyDescent="0.15">
      <c r="P3348">
        <v>3347</v>
      </c>
      <c r="Q3348" t="str">
        <f>IFERROR(IF(COUNTIF(個人情報!$BI$5:$BI$401,"登録番号" &amp; リスト!P3348)&gt;=1,"",IF(VLOOKUP(P3348,登録者リスト!$A$1:$D$43729,4,FALSE)=基本情報!$D$6,P3348,"")),"")</f>
        <v/>
      </c>
    </row>
    <row r="3349" spans="16:17" x14ac:dyDescent="0.15">
      <c r="P3349">
        <v>3348</v>
      </c>
      <c r="Q3349" t="str">
        <f>IFERROR(IF(COUNTIF(個人情報!$BI$5:$BI$401,"登録番号" &amp; リスト!P3349)&gt;=1,"",IF(VLOOKUP(P3349,登録者リスト!$A$1:$D$43729,4,FALSE)=基本情報!$D$6,P3349,"")),"")</f>
        <v/>
      </c>
    </row>
    <row r="3350" spans="16:17" x14ac:dyDescent="0.15">
      <c r="P3350">
        <v>3349</v>
      </c>
      <c r="Q3350" t="str">
        <f>IFERROR(IF(COUNTIF(個人情報!$BI$5:$BI$401,"登録番号" &amp; リスト!P3350)&gt;=1,"",IF(VLOOKUP(P3350,登録者リスト!$A$1:$D$43729,4,FALSE)=基本情報!$D$6,P3350,"")),"")</f>
        <v/>
      </c>
    </row>
    <row r="3351" spans="16:17" x14ac:dyDescent="0.15">
      <c r="P3351">
        <v>3350</v>
      </c>
      <c r="Q3351" t="str">
        <f>IFERROR(IF(COUNTIF(個人情報!$BI$5:$BI$401,"登録番号" &amp; リスト!P3351)&gt;=1,"",IF(VLOOKUP(P3351,登録者リスト!$A$1:$D$43729,4,FALSE)=基本情報!$D$6,P3351,"")),"")</f>
        <v/>
      </c>
    </row>
    <row r="3352" spans="16:17" x14ac:dyDescent="0.15">
      <c r="P3352">
        <v>3351</v>
      </c>
      <c r="Q3352" t="str">
        <f>IFERROR(IF(COUNTIF(個人情報!$BI$5:$BI$401,"登録番号" &amp; リスト!P3352)&gt;=1,"",IF(VLOOKUP(P3352,登録者リスト!$A$1:$D$43729,4,FALSE)=基本情報!$D$6,P3352,"")),"")</f>
        <v/>
      </c>
    </row>
    <row r="3353" spans="16:17" x14ac:dyDescent="0.15">
      <c r="P3353">
        <v>3352</v>
      </c>
      <c r="Q3353" t="str">
        <f>IFERROR(IF(COUNTIF(個人情報!$BI$5:$BI$401,"登録番号" &amp; リスト!P3353)&gt;=1,"",IF(VLOOKUP(P3353,登録者リスト!$A$1:$D$43729,4,FALSE)=基本情報!$D$6,P3353,"")),"")</f>
        <v/>
      </c>
    </row>
    <row r="3354" spans="16:17" x14ac:dyDescent="0.15">
      <c r="P3354">
        <v>3353</v>
      </c>
      <c r="Q3354" t="str">
        <f>IFERROR(IF(COUNTIF(個人情報!$BI$5:$BI$401,"登録番号" &amp; リスト!P3354)&gt;=1,"",IF(VLOOKUP(P3354,登録者リスト!$A$1:$D$43729,4,FALSE)=基本情報!$D$6,P3354,"")),"")</f>
        <v/>
      </c>
    </row>
    <row r="3355" spans="16:17" x14ac:dyDescent="0.15">
      <c r="P3355">
        <v>3354</v>
      </c>
      <c r="Q3355" t="str">
        <f>IFERROR(IF(COUNTIF(個人情報!$BI$5:$BI$401,"登録番号" &amp; リスト!P3355)&gt;=1,"",IF(VLOOKUP(P3355,登録者リスト!$A$1:$D$43729,4,FALSE)=基本情報!$D$6,P3355,"")),"")</f>
        <v/>
      </c>
    </row>
    <row r="3356" spans="16:17" x14ac:dyDescent="0.15">
      <c r="P3356">
        <v>3355</v>
      </c>
      <c r="Q3356" t="str">
        <f>IFERROR(IF(COUNTIF(個人情報!$BI$5:$BI$401,"登録番号" &amp; リスト!P3356)&gt;=1,"",IF(VLOOKUP(P3356,登録者リスト!$A$1:$D$43729,4,FALSE)=基本情報!$D$6,P3356,"")),"")</f>
        <v/>
      </c>
    </row>
    <row r="3357" spans="16:17" x14ac:dyDescent="0.15">
      <c r="P3357">
        <v>3356</v>
      </c>
      <c r="Q3357" t="str">
        <f>IFERROR(IF(COUNTIF(個人情報!$BI$5:$BI$401,"登録番号" &amp; リスト!P3357)&gt;=1,"",IF(VLOOKUP(P3357,登録者リスト!$A$1:$D$43729,4,FALSE)=基本情報!$D$6,P3357,"")),"")</f>
        <v/>
      </c>
    </row>
    <row r="3358" spans="16:17" x14ac:dyDescent="0.15">
      <c r="P3358">
        <v>3357</v>
      </c>
      <c r="Q3358" t="str">
        <f>IFERROR(IF(COUNTIF(個人情報!$BI$5:$BI$401,"登録番号" &amp; リスト!P3358)&gt;=1,"",IF(VLOOKUP(P3358,登録者リスト!$A$1:$D$43729,4,FALSE)=基本情報!$D$6,P3358,"")),"")</f>
        <v/>
      </c>
    </row>
    <row r="3359" spans="16:17" x14ac:dyDescent="0.15">
      <c r="P3359">
        <v>3358</v>
      </c>
      <c r="Q3359" t="str">
        <f>IFERROR(IF(COUNTIF(個人情報!$BI$5:$BI$401,"登録番号" &amp; リスト!P3359)&gt;=1,"",IF(VLOOKUP(P3359,登録者リスト!$A$1:$D$43729,4,FALSE)=基本情報!$D$6,P3359,"")),"")</f>
        <v/>
      </c>
    </row>
    <row r="3360" spans="16:17" x14ac:dyDescent="0.15">
      <c r="P3360">
        <v>3359</v>
      </c>
      <c r="Q3360" t="str">
        <f>IFERROR(IF(COUNTIF(個人情報!$BI$5:$BI$401,"登録番号" &amp; リスト!P3360)&gt;=1,"",IF(VLOOKUP(P3360,登録者リスト!$A$1:$D$43729,4,FALSE)=基本情報!$D$6,P3360,"")),"")</f>
        <v/>
      </c>
    </row>
    <row r="3361" spans="16:17" x14ac:dyDescent="0.15">
      <c r="P3361">
        <v>3360</v>
      </c>
      <c r="Q3361" t="str">
        <f>IFERROR(IF(COUNTIF(個人情報!$BI$5:$BI$401,"登録番号" &amp; リスト!P3361)&gt;=1,"",IF(VLOOKUP(P3361,登録者リスト!$A$1:$D$43729,4,FALSE)=基本情報!$D$6,P3361,"")),"")</f>
        <v/>
      </c>
    </row>
    <row r="3362" spans="16:17" x14ac:dyDescent="0.15">
      <c r="P3362">
        <v>3361</v>
      </c>
      <c r="Q3362" t="str">
        <f>IFERROR(IF(COUNTIF(個人情報!$BI$5:$BI$401,"登録番号" &amp; リスト!P3362)&gt;=1,"",IF(VLOOKUP(P3362,登録者リスト!$A$1:$D$43729,4,FALSE)=基本情報!$D$6,P3362,"")),"")</f>
        <v/>
      </c>
    </row>
    <row r="3363" spans="16:17" x14ac:dyDescent="0.15">
      <c r="P3363">
        <v>3362</v>
      </c>
      <c r="Q3363" t="str">
        <f>IFERROR(IF(COUNTIF(個人情報!$BI$5:$BI$401,"登録番号" &amp; リスト!P3363)&gt;=1,"",IF(VLOOKUP(P3363,登録者リスト!$A$1:$D$43729,4,FALSE)=基本情報!$D$6,P3363,"")),"")</f>
        <v/>
      </c>
    </row>
    <row r="3364" spans="16:17" x14ac:dyDescent="0.15">
      <c r="P3364">
        <v>3363</v>
      </c>
      <c r="Q3364" t="str">
        <f>IFERROR(IF(COUNTIF(個人情報!$BI$5:$BI$401,"登録番号" &amp; リスト!P3364)&gt;=1,"",IF(VLOOKUP(P3364,登録者リスト!$A$1:$D$43729,4,FALSE)=基本情報!$D$6,P3364,"")),"")</f>
        <v/>
      </c>
    </row>
    <row r="3365" spans="16:17" x14ac:dyDescent="0.15">
      <c r="P3365">
        <v>3364</v>
      </c>
      <c r="Q3365" t="str">
        <f>IFERROR(IF(COUNTIF(個人情報!$BI$5:$BI$401,"登録番号" &amp; リスト!P3365)&gt;=1,"",IF(VLOOKUP(P3365,登録者リスト!$A$1:$D$43729,4,FALSE)=基本情報!$D$6,P3365,"")),"")</f>
        <v/>
      </c>
    </row>
    <row r="3366" spans="16:17" x14ac:dyDescent="0.15">
      <c r="P3366">
        <v>3365</v>
      </c>
      <c r="Q3366" t="str">
        <f>IFERROR(IF(COUNTIF(個人情報!$BI$5:$BI$401,"登録番号" &amp; リスト!P3366)&gt;=1,"",IF(VLOOKUP(P3366,登録者リスト!$A$1:$D$43729,4,FALSE)=基本情報!$D$6,P3366,"")),"")</f>
        <v/>
      </c>
    </row>
    <row r="3367" spans="16:17" x14ac:dyDescent="0.15">
      <c r="P3367">
        <v>3366</v>
      </c>
      <c r="Q3367" t="str">
        <f>IFERROR(IF(COUNTIF(個人情報!$BI$5:$BI$401,"登録番号" &amp; リスト!P3367)&gt;=1,"",IF(VLOOKUP(P3367,登録者リスト!$A$1:$D$43729,4,FALSE)=基本情報!$D$6,P3367,"")),"")</f>
        <v/>
      </c>
    </row>
    <row r="3368" spans="16:17" x14ac:dyDescent="0.15">
      <c r="P3368">
        <v>3367</v>
      </c>
      <c r="Q3368" t="str">
        <f>IFERROR(IF(COUNTIF(個人情報!$BI$5:$BI$401,"登録番号" &amp; リスト!P3368)&gt;=1,"",IF(VLOOKUP(P3368,登録者リスト!$A$1:$D$43729,4,FALSE)=基本情報!$D$6,P3368,"")),"")</f>
        <v/>
      </c>
    </row>
    <row r="3369" spans="16:17" x14ac:dyDescent="0.15">
      <c r="P3369">
        <v>3368</v>
      </c>
      <c r="Q3369" t="str">
        <f>IFERROR(IF(COUNTIF(個人情報!$BI$5:$BI$401,"登録番号" &amp; リスト!P3369)&gt;=1,"",IF(VLOOKUP(P3369,登録者リスト!$A$1:$D$43729,4,FALSE)=基本情報!$D$6,P3369,"")),"")</f>
        <v/>
      </c>
    </row>
    <row r="3370" spans="16:17" x14ac:dyDescent="0.15">
      <c r="P3370">
        <v>3369</v>
      </c>
      <c r="Q3370" t="str">
        <f>IFERROR(IF(COUNTIF(個人情報!$BI$5:$BI$401,"登録番号" &amp; リスト!P3370)&gt;=1,"",IF(VLOOKUP(P3370,登録者リスト!$A$1:$D$43729,4,FALSE)=基本情報!$D$6,P3370,"")),"")</f>
        <v/>
      </c>
    </row>
    <row r="3371" spans="16:17" x14ac:dyDescent="0.15">
      <c r="P3371">
        <v>3370</v>
      </c>
      <c r="Q3371" t="str">
        <f>IFERROR(IF(COUNTIF(個人情報!$BI$5:$BI$401,"登録番号" &amp; リスト!P3371)&gt;=1,"",IF(VLOOKUP(P3371,登録者リスト!$A$1:$D$43729,4,FALSE)=基本情報!$D$6,P3371,"")),"")</f>
        <v/>
      </c>
    </row>
    <row r="3372" spans="16:17" x14ac:dyDescent="0.15">
      <c r="P3372">
        <v>3371</v>
      </c>
      <c r="Q3372" t="str">
        <f>IFERROR(IF(COUNTIF(個人情報!$BI$5:$BI$401,"登録番号" &amp; リスト!P3372)&gt;=1,"",IF(VLOOKUP(P3372,登録者リスト!$A$1:$D$43729,4,FALSE)=基本情報!$D$6,P3372,"")),"")</f>
        <v/>
      </c>
    </row>
    <row r="3373" spans="16:17" x14ac:dyDescent="0.15">
      <c r="P3373">
        <v>3372</v>
      </c>
      <c r="Q3373" t="str">
        <f>IFERROR(IF(COUNTIF(個人情報!$BI$5:$BI$401,"登録番号" &amp; リスト!P3373)&gt;=1,"",IF(VLOOKUP(P3373,登録者リスト!$A$1:$D$43729,4,FALSE)=基本情報!$D$6,P3373,"")),"")</f>
        <v/>
      </c>
    </row>
    <row r="3374" spans="16:17" x14ac:dyDescent="0.15">
      <c r="P3374">
        <v>3373</v>
      </c>
      <c r="Q3374" t="str">
        <f>IFERROR(IF(COUNTIF(個人情報!$BI$5:$BI$401,"登録番号" &amp; リスト!P3374)&gt;=1,"",IF(VLOOKUP(P3374,登録者リスト!$A$1:$D$43729,4,FALSE)=基本情報!$D$6,P3374,"")),"")</f>
        <v/>
      </c>
    </row>
    <row r="3375" spans="16:17" x14ac:dyDescent="0.15">
      <c r="P3375">
        <v>3374</v>
      </c>
      <c r="Q3375" t="str">
        <f>IFERROR(IF(COUNTIF(個人情報!$BI$5:$BI$401,"登録番号" &amp; リスト!P3375)&gt;=1,"",IF(VLOOKUP(P3375,登録者リスト!$A$1:$D$43729,4,FALSE)=基本情報!$D$6,P3375,"")),"")</f>
        <v/>
      </c>
    </row>
    <row r="3376" spans="16:17" x14ac:dyDescent="0.15">
      <c r="P3376">
        <v>3375</v>
      </c>
      <c r="Q3376" t="str">
        <f>IFERROR(IF(COUNTIF(個人情報!$BI$5:$BI$401,"登録番号" &amp; リスト!P3376)&gt;=1,"",IF(VLOOKUP(P3376,登録者リスト!$A$1:$D$43729,4,FALSE)=基本情報!$D$6,P3376,"")),"")</f>
        <v/>
      </c>
    </row>
    <row r="3377" spans="16:17" x14ac:dyDescent="0.15">
      <c r="P3377">
        <v>3376</v>
      </c>
      <c r="Q3377" t="str">
        <f>IFERROR(IF(COUNTIF(個人情報!$BI$5:$BI$401,"登録番号" &amp; リスト!P3377)&gt;=1,"",IF(VLOOKUP(P3377,登録者リスト!$A$1:$D$43729,4,FALSE)=基本情報!$D$6,P3377,"")),"")</f>
        <v/>
      </c>
    </row>
    <row r="3378" spans="16:17" x14ac:dyDescent="0.15">
      <c r="P3378">
        <v>3377</v>
      </c>
      <c r="Q3378" t="str">
        <f>IFERROR(IF(COUNTIF(個人情報!$BI$5:$BI$401,"登録番号" &amp; リスト!P3378)&gt;=1,"",IF(VLOOKUP(P3378,登録者リスト!$A$1:$D$43729,4,FALSE)=基本情報!$D$6,P3378,"")),"")</f>
        <v/>
      </c>
    </row>
    <row r="3379" spans="16:17" x14ac:dyDescent="0.15">
      <c r="P3379">
        <v>3378</v>
      </c>
      <c r="Q3379" t="str">
        <f>IFERROR(IF(COUNTIF(個人情報!$BI$5:$BI$401,"登録番号" &amp; リスト!P3379)&gt;=1,"",IF(VLOOKUP(P3379,登録者リスト!$A$1:$D$43729,4,FALSE)=基本情報!$D$6,P3379,"")),"")</f>
        <v/>
      </c>
    </row>
    <row r="3380" spans="16:17" x14ac:dyDescent="0.15">
      <c r="P3380">
        <v>3379</v>
      </c>
      <c r="Q3380" t="str">
        <f>IFERROR(IF(COUNTIF(個人情報!$BI$5:$BI$401,"登録番号" &amp; リスト!P3380)&gt;=1,"",IF(VLOOKUP(P3380,登録者リスト!$A$1:$D$43729,4,FALSE)=基本情報!$D$6,P3380,"")),"")</f>
        <v/>
      </c>
    </row>
    <row r="3381" spans="16:17" x14ac:dyDescent="0.15">
      <c r="P3381">
        <v>3380</v>
      </c>
      <c r="Q3381" t="str">
        <f>IFERROR(IF(COUNTIF(個人情報!$BI$5:$BI$401,"登録番号" &amp; リスト!P3381)&gt;=1,"",IF(VLOOKUP(P3381,登録者リスト!$A$1:$D$43729,4,FALSE)=基本情報!$D$6,P3381,"")),"")</f>
        <v/>
      </c>
    </row>
    <row r="3382" spans="16:17" x14ac:dyDescent="0.15">
      <c r="P3382">
        <v>3381</v>
      </c>
      <c r="Q3382" t="str">
        <f>IFERROR(IF(COUNTIF(個人情報!$BI$5:$BI$401,"登録番号" &amp; リスト!P3382)&gt;=1,"",IF(VLOOKUP(P3382,登録者リスト!$A$1:$D$43729,4,FALSE)=基本情報!$D$6,P3382,"")),"")</f>
        <v/>
      </c>
    </row>
    <row r="3383" spans="16:17" x14ac:dyDescent="0.15">
      <c r="P3383">
        <v>3382</v>
      </c>
      <c r="Q3383" t="str">
        <f>IFERROR(IF(COUNTIF(個人情報!$BI$5:$BI$401,"登録番号" &amp; リスト!P3383)&gt;=1,"",IF(VLOOKUP(P3383,登録者リスト!$A$1:$D$43729,4,FALSE)=基本情報!$D$6,P3383,"")),"")</f>
        <v/>
      </c>
    </row>
    <row r="3384" spans="16:17" x14ac:dyDescent="0.15">
      <c r="P3384">
        <v>3383</v>
      </c>
      <c r="Q3384" t="str">
        <f>IFERROR(IF(COUNTIF(個人情報!$BI$5:$BI$401,"登録番号" &amp; リスト!P3384)&gt;=1,"",IF(VLOOKUP(P3384,登録者リスト!$A$1:$D$43729,4,FALSE)=基本情報!$D$6,P3384,"")),"")</f>
        <v/>
      </c>
    </row>
    <row r="3385" spans="16:17" x14ac:dyDescent="0.15">
      <c r="P3385">
        <v>3384</v>
      </c>
      <c r="Q3385" t="str">
        <f>IFERROR(IF(COUNTIF(個人情報!$BI$5:$BI$401,"登録番号" &amp; リスト!P3385)&gt;=1,"",IF(VLOOKUP(P3385,登録者リスト!$A$1:$D$43729,4,FALSE)=基本情報!$D$6,P3385,"")),"")</f>
        <v/>
      </c>
    </row>
    <row r="3386" spans="16:17" x14ac:dyDescent="0.15">
      <c r="P3386">
        <v>3385</v>
      </c>
      <c r="Q3386" t="str">
        <f>IFERROR(IF(COUNTIF(個人情報!$BI$5:$BI$401,"登録番号" &amp; リスト!P3386)&gt;=1,"",IF(VLOOKUP(P3386,登録者リスト!$A$1:$D$43729,4,FALSE)=基本情報!$D$6,P3386,"")),"")</f>
        <v/>
      </c>
    </row>
    <row r="3387" spans="16:17" x14ac:dyDescent="0.15">
      <c r="P3387">
        <v>3386</v>
      </c>
      <c r="Q3387" t="str">
        <f>IFERROR(IF(COUNTIF(個人情報!$BI$5:$BI$401,"登録番号" &amp; リスト!P3387)&gt;=1,"",IF(VLOOKUP(P3387,登録者リスト!$A$1:$D$43729,4,FALSE)=基本情報!$D$6,P3387,"")),"")</f>
        <v/>
      </c>
    </row>
    <row r="3388" spans="16:17" x14ac:dyDescent="0.15">
      <c r="P3388">
        <v>3387</v>
      </c>
      <c r="Q3388" t="str">
        <f>IFERROR(IF(COUNTIF(個人情報!$BI$5:$BI$401,"登録番号" &amp; リスト!P3388)&gt;=1,"",IF(VLOOKUP(P3388,登録者リスト!$A$1:$D$43729,4,FALSE)=基本情報!$D$6,P3388,"")),"")</f>
        <v/>
      </c>
    </row>
    <row r="3389" spans="16:17" x14ac:dyDescent="0.15">
      <c r="P3389">
        <v>3388</v>
      </c>
      <c r="Q3389" t="str">
        <f>IFERROR(IF(COUNTIF(個人情報!$BI$5:$BI$401,"登録番号" &amp; リスト!P3389)&gt;=1,"",IF(VLOOKUP(P3389,登録者リスト!$A$1:$D$43729,4,FALSE)=基本情報!$D$6,P3389,"")),"")</f>
        <v/>
      </c>
    </row>
    <row r="3390" spans="16:17" x14ac:dyDescent="0.15">
      <c r="P3390">
        <v>3389</v>
      </c>
      <c r="Q3390" t="str">
        <f>IFERROR(IF(COUNTIF(個人情報!$BI$5:$BI$401,"登録番号" &amp; リスト!P3390)&gt;=1,"",IF(VLOOKUP(P3390,登録者リスト!$A$1:$D$43729,4,FALSE)=基本情報!$D$6,P3390,"")),"")</f>
        <v/>
      </c>
    </row>
    <row r="3391" spans="16:17" x14ac:dyDescent="0.15">
      <c r="P3391">
        <v>3390</v>
      </c>
      <c r="Q3391" t="str">
        <f>IFERROR(IF(COUNTIF(個人情報!$BI$5:$BI$401,"登録番号" &amp; リスト!P3391)&gt;=1,"",IF(VLOOKUP(P3391,登録者リスト!$A$1:$D$43729,4,FALSE)=基本情報!$D$6,P3391,"")),"")</f>
        <v/>
      </c>
    </row>
    <row r="3392" spans="16:17" x14ac:dyDescent="0.15">
      <c r="P3392">
        <v>3391</v>
      </c>
      <c r="Q3392" t="str">
        <f>IFERROR(IF(COUNTIF(個人情報!$BI$5:$BI$401,"登録番号" &amp; リスト!P3392)&gt;=1,"",IF(VLOOKUP(P3392,登録者リスト!$A$1:$D$43729,4,FALSE)=基本情報!$D$6,P3392,"")),"")</f>
        <v/>
      </c>
    </row>
    <row r="3393" spans="16:17" x14ac:dyDescent="0.15">
      <c r="P3393">
        <v>3392</v>
      </c>
      <c r="Q3393" t="str">
        <f>IFERROR(IF(COUNTIF(個人情報!$BI$5:$BI$401,"登録番号" &amp; リスト!P3393)&gt;=1,"",IF(VLOOKUP(P3393,登録者リスト!$A$1:$D$43729,4,FALSE)=基本情報!$D$6,P3393,"")),"")</f>
        <v/>
      </c>
    </row>
    <row r="3394" spans="16:17" x14ac:dyDescent="0.15">
      <c r="P3394">
        <v>3393</v>
      </c>
      <c r="Q3394" t="str">
        <f>IFERROR(IF(COUNTIF(個人情報!$BI$5:$BI$401,"登録番号" &amp; リスト!P3394)&gt;=1,"",IF(VLOOKUP(P3394,登録者リスト!$A$1:$D$43729,4,FALSE)=基本情報!$D$6,P3394,"")),"")</f>
        <v/>
      </c>
    </row>
    <row r="3395" spans="16:17" x14ac:dyDescent="0.15">
      <c r="P3395">
        <v>3394</v>
      </c>
      <c r="Q3395" t="str">
        <f>IFERROR(IF(COUNTIF(個人情報!$BI$5:$BI$401,"登録番号" &amp; リスト!P3395)&gt;=1,"",IF(VLOOKUP(P3395,登録者リスト!$A$1:$D$43729,4,FALSE)=基本情報!$D$6,P3395,"")),"")</f>
        <v/>
      </c>
    </row>
    <row r="3396" spans="16:17" x14ac:dyDescent="0.15">
      <c r="P3396">
        <v>3395</v>
      </c>
      <c r="Q3396" t="str">
        <f>IFERROR(IF(COUNTIF(個人情報!$BI$5:$BI$401,"登録番号" &amp; リスト!P3396)&gt;=1,"",IF(VLOOKUP(P3396,登録者リスト!$A$1:$D$43729,4,FALSE)=基本情報!$D$6,P3396,"")),"")</f>
        <v/>
      </c>
    </row>
    <row r="3397" spans="16:17" x14ac:dyDescent="0.15">
      <c r="P3397">
        <v>3396</v>
      </c>
      <c r="Q3397" t="str">
        <f>IFERROR(IF(COUNTIF(個人情報!$BI$5:$BI$401,"登録番号" &amp; リスト!P3397)&gt;=1,"",IF(VLOOKUP(P3397,登録者リスト!$A$1:$D$43729,4,FALSE)=基本情報!$D$6,P3397,"")),"")</f>
        <v/>
      </c>
    </row>
    <row r="3398" spans="16:17" x14ac:dyDescent="0.15">
      <c r="P3398">
        <v>3397</v>
      </c>
      <c r="Q3398" t="str">
        <f>IFERROR(IF(COUNTIF(個人情報!$BI$5:$BI$401,"登録番号" &amp; リスト!P3398)&gt;=1,"",IF(VLOOKUP(P3398,登録者リスト!$A$1:$D$43729,4,FALSE)=基本情報!$D$6,P3398,"")),"")</f>
        <v/>
      </c>
    </row>
    <row r="3399" spans="16:17" x14ac:dyDescent="0.15">
      <c r="P3399">
        <v>3398</v>
      </c>
      <c r="Q3399" t="str">
        <f>IFERROR(IF(COUNTIF(個人情報!$BI$5:$BI$401,"登録番号" &amp; リスト!P3399)&gt;=1,"",IF(VLOOKUP(P3399,登録者リスト!$A$1:$D$43729,4,FALSE)=基本情報!$D$6,P3399,"")),"")</f>
        <v/>
      </c>
    </row>
    <row r="3400" spans="16:17" x14ac:dyDescent="0.15">
      <c r="P3400">
        <v>3399</v>
      </c>
      <c r="Q3400" t="str">
        <f>IFERROR(IF(COUNTIF(個人情報!$BI$5:$BI$401,"登録番号" &amp; リスト!P3400)&gt;=1,"",IF(VLOOKUP(P3400,登録者リスト!$A$1:$D$43729,4,FALSE)=基本情報!$D$6,P3400,"")),"")</f>
        <v/>
      </c>
    </row>
    <row r="3401" spans="16:17" x14ac:dyDescent="0.15">
      <c r="P3401">
        <v>3400</v>
      </c>
      <c r="Q3401" t="str">
        <f>IFERROR(IF(COUNTIF(個人情報!$BI$5:$BI$401,"登録番号" &amp; リスト!P3401)&gt;=1,"",IF(VLOOKUP(P3401,登録者リスト!$A$1:$D$43729,4,FALSE)=基本情報!$D$6,P3401,"")),"")</f>
        <v/>
      </c>
    </row>
    <row r="3402" spans="16:17" x14ac:dyDescent="0.15">
      <c r="P3402">
        <v>3401</v>
      </c>
      <c r="Q3402" t="str">
        <f>IFERROR(IF(COUNTIF(個人情報!$BI$5:$BI$401,"登録番号" &amp; リスト!P3402)&gt;=1,"",IF(VLOOKUP(P3402,登録者リスト!$A$1:$D$43729,4,FALSE)=基本情報!$D$6,P3402,"")),"")</f>
        <v/>
      </c>
    </row>
    <row r="3403" spans="16:17" x14ac:dyDescent="0.15">
      <c r="P3403">
        <v>3402</v>
      </c>
      <c r="Q3403" t="str">
        <f>IFERROR(IF(COUNTIF(個人情報!$BI$5:$BI$401,"登録番号" &amp; リスト!P3403)&gt;=1,"",IF(VLOOKUP(P3403,登録者リスト!$A$1:$D$43729,4,FALSE)=基本情報!$D$6,P3403,"")),"")</f>
        <v/>
      </c>
    </row>
    <row r="3404" spans="16:17" x14ac:dyDescent="0.15">
      <c r="P3404">
        <v>3403</v>
      </c>
      <c r="Q3404" t="str">
        <f>IFERROR(IF(COUNTIF(個人情報!$BI$5:$BI$401,"登録番号" &amp; リスト!P3404)&gt;=1,"",IF(VLOOKUP(P3404,登録者リスト!$A$1:$D$43729,4,FALSE)=基本情報!$D$6,P3404,"")),"")</f>
        <v/>
      </c>
    </row>
    <row r="3405" spans="16:17" x14ac:dyDescent="0.15">
      <c r="P3405">
        <v>3404</v>
      </c>
      <c r="Q3405" t="str">
        <f>IFERROR(IF(COUNTIF(個人情報!$BI$5:$BI$401,"登録番号" &amp; リスト!P3405)&gt;=1,"",IF(VLOOKUP(P3405,登録者リスト!$A$1:$D$43729,4,FALSE)=基本情報!$D$6,P3405,"")),"")</f>
        <v/>
      </c>
    </row>
    <row r="3406" spans="16:17" x14ac:dyDescent="0.15">
      <c r="P3406">
        <v>3405</v>
      </c>
      <c r="Q3406" t="str">
        <f>IFERROR(IF(COUNTIF(個人情報!$BI$5:$BI$401,"登録番号" &amp; リスト!P3406)&gt;=1,"",IF(VLOOKUP(P3406,登録者リスト!$A$1:$D$43729,4,FALSE)=基本情報!$D$6,P3406,"")),"")</f>
        <v/>
      </c>
    </row>
    <row r="3407" spans="16:17" x14ac:dyDescent="0.15">
      <c r="P3407">
        <v>3406</v>
      </c>
      <c r="Q3407" t="str">
        <f>IFERROR(IF(COUNTIF(個人情報!$BI$5:$BI$401,"登録番号" &amp; リスト!P3407)&gt;=1,"",IF(VLOOKUP(P3407,登録者リスト!$A$1:$D$43729,4,FALSE)=基本情報!$D$6,P3407,"")),"")</f>
        <v/>
      </c>
    </row>
    <row r="3408" spans="16:17" x14ac:dyDescent="0.15">
      <c r="P3408">
        <v>3407</v>
      </c>
      <c r="Q3408" t="str">
        <f>IFERROR(IF(COUNTIF(個人情報!$BI$5:$BI$401,"登録番号" &amp; リスト!P3408)&gt;=1,"",IF(VLOOKUP(P3408,登録者リスト!$A$1:$D$43729,4,FALSE)=基本情報!$D$6,P3408,"")),"")</f>
        <v/>
      </c>
    </row>
    <row r="3409" spans="16:17" x14ac:dyDescent="0.15">
      <c r="P3409">
        <v>3408</v>
      </c>
      <c r="Q3409" t="str">
        <f>IFERROR(IF(COUNTIF(個人情報!$BI$5:$BI$401,"登録番号" &amp; リスト!P3409)&gt;=1,"",IF(VLOOKUP(P3409,登録者リスト!$A$1:$D$43729,4,FALSE)=基本情報!$D$6,P3409,"")),"")</f>
        <v/>
      </c>
    </row>
    <row r="3410" spans="16:17" x14ac:dyDescent="0.15">
      <c r="P3410">
        <v>3409</v>
      </c>
      <c r="Q3410" t="str">
        <f>IFERROR(IF(COUNTIF(個人情報!$BI$5:$BI$401,"登録番号" &amp; リスト!P3410)&gt;=1,"",IF(VLOOKUP(P3410,登録者リスト!$A$1:$D$43729,4,FALSE)=基本情報!$D$6,P3410,"")),"")</f>
        <v/>
      </c>
    </row>
    <row r="3411" spans="16:17" x14ac:dyDescent="0.15">
      <c r="P3411">
        <v>3410</v>
      </c>
      <c r="Q3411" t="str">
        <f>IFERROR(IF(COUNTIF(個人情報!$BI$5:$BI$401,"登録番号" &amp; リスト!P3411)&gt;=1,"",IF(VLOOKUP(P3411,登録者リスト!$A$1:$D$43729,4,FALSE)=基本情報!$D$6,P3411,"")),"")</f>
        <v/>
      </c>
    </row>
    <row r="3412" spans="16:17" x14ac:dyDescent="0.15">
      <c r="P3412">
        <v>3411</v>
      </c>
      <c r="Q3412" t="str">
        <f>IFERROR(IF(COUNTIF(個人情報!$BI$5:$BI$401,"登録番号" &amp; リスト!P3412)&gt;=1,"",IF(VLOOKUP(P3412,登録者リスト!$A$1:$D$43729,4,FALSE)=基本情報!$D$6,P3412,"")),"")</f>
        <v/>
      </c>
    </row>
    <row r="3413" spans="16:17" x14ac:dyDescent="0.15">
      <c r="P3413">
        <v>3412</v>
      </c>
      <c r="Q3413" t="str">
        <f>IFERROR(IF(COUNTIF(個人情報!$BI$5:$BI$401,"登録番号" &amp; リスト!P3413)&gt;=1,"",IF(VLOOKUP(P3413,登録者リスト!$A$1:$D$43729,4,FALSE)=基本情報!$D$6,P3413,"")),"")</f>
        <v/>
      </c>
    </row>
    <row r="3414" spans="16:17" x14ac:dyDescent="0.15">
      <c r="P3414">
        <v>3413</v>
      </c>
      <c r="Q3414" t="str">
        <f>IFERROR(IF(COUNTIF(個人情報!$BI$5:$BI$401,"登録番号" &amp; リスト!P3414)&gt;=1,"",IF(VLOOKUP(P3414,登録者リスト!$A$1:$D$43729,4,FALSE)=基本情報!$D$6,P3414,"")),"")</f>
        <v/>
      </c>
    </row>
    <row r="3415" spans="16:17" x14ac:dyDescent="0.15">
      <c r="P3415">
        <v>3414</v>
      </c>
      <c r="Q3415" t="str">
        <f>IFERROR(IF(COUNTIF(個人情報!$BI$5:$BI$401,"登録番号" &amp; リスト!P3415)&gt;=1,"",IF(VLOOKUP(P3415,登録者リスト!$A$1:$D$43729,4,FALSE)=基本情報!$D$6,P3415,"")),"")</f>
        <v/>
      </c>
    </row>
    <row r="3416" spans="16:17" x14ac:dyDescent="0.15">
      <c r="P3416">
        <v>3415</v>
      </c>
      <c r="Q3416" t="str">
        <f>IFERROR(IF(COUNTIF(個人情報!$BI$5:$BI$401,"登録番号" &amp; リスト!P3416)&gt;=1,"",IF(VLOOKUP(P3416,登録者リスト!$A$1:$D$43729,4,FALSE)=基本情報!$D$6,P3416,"")),"")</f>
        <v/>
      </c>
    </row>
    <row r="3417" spans="16:17" x14ac:dyDescent="0.15">
      <c r="P3417">
        <v>3416</v>
      </c>
      <c r="Q3417" t="str">
        <f>IFERROR(IF(COUNTIF(個人情報!$BI$5:$BI$401,"登録番号" &amp; リスト!P3417)&gt;=1,"",IF(VLOOKUP(P3417,登録者リスト!$A$1:$D$43729,4,FALSE)=基本情報!$D$6,P3417,"")),"")</f>
        <v/>
      </c>
    </row>
    <row r="3418" spans="16:17" x14ac:dyDescent="0.15">
      <c r="P3418">
        <v>3417</v>
      </c>
      <c r="Q3418" t="str">
        <f>IFERROR(IF(COUNTIF(個人情報!$BI$5:$BI$401,"登録番号" &amp; リスト!P3418)&gt;=1,"",IF(VLOOKUP(P3418,登録者リスト!$A$1:$D$43729,4,FALSE)=基本情報!$D$6,P3418,"")),"")</f>
        <v/>
      </c>
    </row>
    <row r="3419" spans="16:17" x14ac:dyDescent="0.15">
      <c r="P3419">
        <v>3418</v>
      </c>
      <c r="Q3419" t="str">
        <f>IFERROR(IF(COUNTIF(個人情報!$BI$5:$BI$401,"登録番号" &amp; リスト!P3419)&gt;=1,"",IF(VLOOKUP(P3419,登録者リスト!$A$1:$D$43729,4,FALSE)=基本情報!$D$6,P3419,"")),"")</f>
        <v/>
      </c>
    </row>
    <row r="3420" spans="16:17" x14ac:dyDescent="0.15">
      <c r="P3420">
        <v>3419</v>
      </c>
      <c r="Q3420" t="str">
        <f>IFERROR(IF(COUNTIF(個人情報!$BI$5:$BI$401,"登録番号" &amp; リスト!P3420)&gt;=1,"",IF(VLOOKUP(P3420,登録者リスト!$A$1:$D$43729,4,FALSE)=基本情報!$D$6,P3420,"")),"")</f>
        <v/>
      </c>
    </row>
    <row r="3421" spans="16:17" x14ac:dyDescent="0.15">
      <c r="P3421">
        <v>3420</v>
      </c>
      <c r="Q3421" t="str">
        <f>IFERROR(IF(COUNTIF(個人情報!$BI$5:$BI$401,"登録番号" &amp; リスト!P3421)&gt;=1,"",IF(VLOOKUP(P3421,登録者リスト!$A$1:$D$43729,4,FALSE)=基本情報!$D$6,P3421,"")),"")</f>
        <v/>
      </c>
    </row>
    <row r="3422" spans="16:17" x14ac:dyDescent="0.15">
      <c r="P3422">
        <v>3421</v>
      </c>
      <c r="Q3422" t="str">
        <f>IFERROR(IF(COUNTIF(個人情報!$BI$5:$BI$401,"登録番号" &amp; リスト!P3422)&gt;=1,"",IF(VLOOKUP(P3422,登録者リスト!$A$1:$D$43729,4,FALSE)=基本情報!$D$6,P3422,"")),"")</f>
        <v/>
      </c>
    </row>
    <row r="3423" spans="16:17" x14ac:dyDescent="0.15">
      <c r="P3423">
        <v>3422</v>
      </c>
      <c r="Q3423" t="str">
        <f>IFERROR(IF(COUNTIF(個人情報!$BI$5:$BI$401,"登録番号" &amp; リスト!P3423)&gt;=1,"",IF(VLOOKUP(P3423,登録者リスト!$A$1:$D$43729,4,FALSE)=基本情報!$D$6,P3423,"")),"")</f>
        <v/>
      </c>
    </row>
    <row r="3424" spans="16:17" x14ac:dyDescent="0.15">
      <c r="P3424">
        <v>3423</v>
      </c>
      <c r="Q3424" t="str">
        <f>IFERROR(IF(COUNTIF(個人情報!$BI$5:$BI$401,"登録番号" &amp; リスト!P3424)&gt;=1,"",IF(VLOOKUP(P3424,登録者リスト!$A$1:$D$43729,4,FALSE)=基本情報!$D$6,P3424,"")),"")</f>
        <v/>
      </c>
    </row>
    <row r="3425" spans="16:17" x14ac:dyDescent="0.15">
      <c r="P3425">
        <v>3424</v>
      </c>
      <c r="Q3425" t="str">
        <f>IFERROR(IF(COUNTIF(個人情報!$BI$5:$BI$401,"登録番号" &amp; リスト!P3425)&gt;=1,"",IF(VLOOKUP(P3425,登録者リスト!$A$1:$D$43729,4,FALSE)=基本情報!$D$6,P3425,"")),"")</f>
        <v/>
      </c>
    </row>
    <row r="3426" spans="16:17" x14ac:dyDescent="0.15">
      <c r="P3426">
        <v>3425</v>
      </c>
      <c r="Q3426" t="str">
        <f>IFERROR(IF(COUNTIF(個人情報!$BI$5:$BI$401,"登録番号" &amp; リスト!P3426)&gt;=1,"",IF(VLOOKUP(P3426,登録者リスト!$A$1:$D$43729,4,FALSE)=基本情報!$D$6,P3426,"")),"")</f>
        <v/>
      </c>
    </row>
    <row r="3427" spans="16:17" x14ac:dyDescent="0.15">
      <c r="P3427">
        <v>3426</v>
      </c>
      <c r="Q3427" t="str">
        <f>IFERROR(IF(COUNTIF(個人情報!$BI$5:$BI$401,"登録番号" &amp; リスト!P3427)&gt;=1,"",IF(VLOOKUP(P3427,登録者リスト!$A$1:$D$43729,4,FALSE)=基本情報!$D$6,P3427,"")),"")</f>
        <v/>
      </c>
    </row>
    <row r="3428" spans="16:17" x14ac:dyDescent="0.15">
      <c r="P3428">
        <v>3427</v>
      </c>
      <c r="Q3428" t="str">
        <f>IFERROR(IF(COUNTIF(個人情報!$BI$5:$BI$401,"登録番号" &amp; リスト!P3428)&gt;=1,"",IF(VLOOKUP(P3428,登録者リスト!$A$1:$D$43729,4,FALSE)=基本情報!$D$6,P3428,"")),"")</f>
        <v/>
      </c>
    </row>
    <row r="3429" spans="16:17" x14ac:dyDescent="0.15">
      <c r="P3429">
        <v>3428</v>
      </c>
      <c r="Q3429" t="str">
        <f>IFERROR(IF(COUNTIF(個人情報!$BI$5:$BI$401,"登録番号" &amp; リスト!P3429)&gt;=1,"",IF(VLOOKUP(P3429,登録者リスト!$A$1:$D$43729,4,FALSE)=基本情報!$D$6,P3429,"")),"")</f>
        <v/>
      </c>
    </row>
    <row r="3430" spans="16:17" x14ac:dyDescent="0.15">
      <c r="P3430">
        <v>3429</v>
      </c>
      <c r="Q3430" t="str">
        <f>IFERROR(IF(COUNTIF(個人情報!$BI$5:$BI$401,"登録番号" &amp; リスト!P3430)&gt;=1,"",IF(VLOOKUP(P3430,登録者リスト!$A$1:$D$43729,4,FALSE)=基本情報!$D$6,P3430,"")),"")</f>
        <v/>
      </c>
    </row>
    <row r="3431" spans="16:17" x14ac:dyDescent="0.15">
      <c r="P3431">
        <v>3430</v>
      </c>
      <c r="Q3431" t="str">
        <f>IFERROR(IF(COUNTIF(個人情報!$BI$5:$BI$401,"登録番号" &amp; リスト!P3431)&gt;=1,"",IF(VLOOKUP(P3431,登録者リスト!$A$1:$D$43729,4,FALSE)=基本情報!$D$6,P3431,"")),"")</f>
        <v/>
      </c>
    </row>
    <row r="3432" spans="16:17" x14ac:dyDescent="0.15">
      <c r="P3432">
        <v>3431</v>
      </c>
      <c r="Q3432" t="str">
        <f>IFERROR(IF(COUNTIF(個人情報!$BI$5:$BI$401,"登録番号" &amp; リスト!P3432)&gt;=1,"",IF(VLOOKUP(P3432,登録者リスト!$A$1:$D$43729,4,FALSE)=基本情報!$D$6,P3432,"")),"")</f>
        <v/>
      </c>
    </row>
    <row r="3433" spans="16:17" x14ac:dyDescent="0.15">
      <c r="P3433">
        <v>3432</v>
      </c>
      <c r="Q3433" t="str">
        <f>IFERROR(IF(COUNTIF(個人情報!$BI$5:$BI$401,"登録番号" &amp; リスト!P3433)&gt;=1,"",IF(VLOOKUP(P3433,登録者リスト!$A$1:$D$43729,4,FALSE)=基本情報!$D$6,P3433,"")),"")</f>
        <v/>
      </c>
    </row>
    <row r="3434" spans="16:17" x14ac:dyDescent="0.15">
      <c r="P3434">
        <v>3433</v>
      </c>
      <c r="Q3434" t="str">
        <f>IFERROR(IF(COUNTIF(個人情報!$BI$5:$BI$401,"登録番号" &amp; リスト!P3434)&gt;=1,"",IF(VLOOKUP(P3434,登録者リスト!$A$1:$D$43729,4,FALSE)=基本情報!$D$6,P3434,"")),"")</f>
        <v/>
      </c>
    </row>
    <row r="3435" spans="16:17" x14ac:dyDescent="0.15">
      <c r="P3435">
        <v>3434</v>
      </c>
      <c r="Q3435" t="str">
        <f>IFERROR(IF(COUNTIF(個人情報!$BI$5:$BI$401,"登録番号" &amp; リスト!P3435)&gt;=1,"",IF(VLOOKUP(P3435,登録者リスト!$A$1:$D$43729,4,FALSE)=基本情報!$D$6,P3435,"")),"")</f>
        <v/>
      </c>
    </row>
    <row r="3436" spans="16:17" x14ac:dyDescent="0.15">
      <c r="P3436">
        <v>3435</v>
      </c>
      <c r="Q3436" t="str">
        <f>IFERROR(IF(COUNTIF(個人情報!$BI$5:$BI$401,"登録番号" &amp; リスト!P3436)&gt;=1,"",IF(VLOOKUP(P3436,登録者リスト!$A$1:$D$43729,4,FALSE)=基本情報!$D$6,P3436,"")),"")</f>
        <v/>
      </c>
    </row>
    <row r="3437" spans="16:17" x14ac:dyDescent="0.15">
      <c r="P3437">
        <v>3436</v>
      </c>
      <c r="Q3437" t="str">
        <f>IFERROR(IF(COUNTIF(個人情報!$BI$5:$BI$401,"登録番号" &amp; リスト!P3437)&gt;=1,"",IF(VLOOKUP(P3437,登録者リスト!$A$1:$D$43729,4,FALSE)=基本情報!$D$6,P3437,"")),"")</f>
        <v/>
      </c>
    </row>
    <row r="3438" spans="16:17" x14ac:dyDescent="0.15">
      <c r="P3438">
        <v>3437</v>
      </c>
      <c r="Q3438" t="str">
        <f>IFERROR(IF(COUNTIF(個人情報!$BI$5:$BI$401,"登録番号" &amp; リスト!P3438)&gt;=1,"",IF(VLOOKUP(P3438,登録者リスト!$A$1:$D$43729,4,FALSE)=基本情報!$D$6,P3438,"")),"")</f>
        <v/>
      </c>
    </row>
    <row r="3439" spans="16:17" x14ac:dyDescent="0.15">
      <c r="P3439">
        <v>3438</v>
      </c>
      <c r="Q3439" t="str">
        <f>IFERROR(IF(COUNTIF(個人情報!$BI$5:$BI$401,"登録番号" &amp; リスト!P3439)&gt;=1,"",IF(VLOOKUP(P3439,登録者リスト!$A$1:$D$43729,4,FALSE)=基本情報!$D$6,P3439,"")),"")</f>
        <v/>
      </c>
    </row>
    <row r="3440" spans="16:17" x14ac:dyDescent="0.15">
      <c r="P3440">
        <v>3439</v>
      </c>
      <c r="Q3440" t="str">
        <f>IFERROR(IF(COUNTIF(個人情報!$BI$5:$BI$401,"登録番号" &amp; リスト!P3440)&gt;=1,"",IF(VLOOKUP(P3440,登録者リスト!$A$1:$D$43729,4,FALSE)=基本情報!$D$6,P3440,"")),"")</f>
        <v/>
      </c>
    </row>
    <row r="3441" spans="16:17" x14ac:dyDescent="0.15">
      <c r="P3441">
        <v>3440</v>
      </c>
      <c r="Q3441" t="str">
        <f>IFERROR(IF(COUNTIF(個人情報!$BI$5:$BI$401,"登録番号" &amp; リスト!P3441)&gt;=1,"",IF(VLOOKUP(P3441,登録者リスト!$A$1:$D$43729,4,FALSE)=基本情報!$D$6,P3441,"")),"")</f>
        <v/>
      </c>
    </row>
    <row r="3442" spans="16:17" x14ac:dyDescent="0.15">
      <c r="P3442">
        <v>3441</v>
      </c>
      <c r="Q3442" t="str">
        <f>IFERROR(IF(COUNTIF(個人情報!$BI$5:$BI$401,"登録番号" &amp; リスト!P3442)&gt;=1,"",IF(VLOOKUP(P3442,登録者リスト!$A$1:$D$43729,4,FALSE)=基本情報!$D$6,P3442,"")),"")</f>
        <v/>
      </c>
    </row>
    <row r="3443" spans="16:17" x14ac:dyDescent="0.15">
      <c r="P3443">
        <v>3442</v>
      </c>
      <c r="Q3443" t="str">
        <f>IFERROR(IF(COUNTIF(個人情報!$BI$5:$BI$401,"登録番号" &amp; リスト!P3443)&gt;=1,"",IF(VLOOKUP(P3443,登録者リスト!$A$1:$D$43729,4,FALSE)=基本情報!$D$6,P3443,"")),"")</f>
        <v/>
      </c>
    </row>
    <row r="3444" spans="16:17" x14ac:dyDescent="0.15">
      <c r="P3444">
        <v>3443</v>
      </c>
      <c r="Q3444" t="str">
        <f>IFERROR(IF(COUNTIF(個人情報!$BI$5:$BI$401,"登録番号" &amp; リスト!P3444)&gt;=1,"",IF(VLOOKUP(P3444,登録者リスト!$A$1:$D$43729,4,FALSE)=基本情報!$D$6,P3444,"")),"")</f>
        <v/>
      </c>
    </row>
    <row r="3445" spans="16:17" x14ac:dyDescent="0.15">
      <c r="P3445">
        <v>3444</v>
      </c>
      <c r="Q3445" t="str">
        <f>IFERROR(IF(COUNTIF(個人情報!$BI$5:$BI$401,"登録番号" &amp; リスト!P3445)&gt;=1,"",IF(VLOOKUP(P3445,登録者リスト!$A$1:$D$43729,4,FALSE)=基本情報!$D$6,P3445,"")),"")</f>
        <v/>
      </c>
    </row>
    <row r="3446" spans="16:17" x14ac:dyDescent="0.15">
      <c r="P3446">
        <v>3445</v>
      </c>
      <c r="Q3446" t="str">
        <f>IFERROR(IF(COUNTIF(個人情報!$BI$5:$BI$401,"登録番号" &amp; リスト!P3446)&gt;=1,"",IF(VLOOKUP(P3446,登録者リスト!$A$1:$D$43729,4,FALSE)=基本情報!$D$6,P3446,"")),"")</f>
        <v/>
      </c>
    </row>
    <row r="3447" spans="16:17" x14ac:dyDescent="0.15">
      <c r="P3447">
        <v>3446</v>
      </c>
      <c r="Q3447" t="str">
        <f>IFERROR(IF(COUNTIF(個人情報!$BI$5:$BI$401,"登録番号" &amp; リスト!P3447)&gt;=1,"",IF(VLOOKUP(P3447,登録者リスト!$A$1:$D$43729,4,FALSE)=基本情報!$D$6,P3447,"")),"")</f>
        <v/>
      </c>
    </row>
    <row r="3448" spans="16:17" x14ac:dyDescent="0.15">
      <c r="P3448">
        <v>3447</v>
      </c>
      <c r="Q3448" t="str">
        <f>IFERROR(IF(COUNTIF(個人情報!$BI$5:$BI$401,"登録番号" &amp; リスト!P3448)&gt;=1,"",IF(VLOOKUP(P3448,登録者リスト!$A$1:$D$43729,4,FALSE)=基本情報!$D$6,P3448,"")),"")</f>
        <v/>
      </c>
    </row>
    <row r="3449" spans="16:17" x14ac:dyDescent="0.15">
      <c r="P3449">
        <v>3448</v>
      </c>
      <c r="Q3449" t="str">
        <f>IFERROR(IF(COUNTIF(個人情報!$BI$5:$BI$401,"登録番号" &amp; リスト!P3449)&gt;=1,"",IF(VLOOKUP(P3449,登録者リスト!$A$1:$D$43729,4,FALSE)=基本情報!$D$6,P3449,"")),"")</f>
        <v/>
      </c>
    </row>
    <row r="3450" spans="16:17" x14ac:dyDescent="0.15">
      <c r="P3450">
        <v>3449</v>
      </c>
      <c r="Q3450" t="str">
        <f>IFERROR(IF(COUNTIF(個人情報!$BI$5:$BI$401,"登録番号" &amp; リスト!P3450)&gt;=1,"",IF(VLOOKUP(P3450,登録者リスト!$A$1:$D$43729,4,FALSE)=基本情報!$D$6,P3450,"")),"")</f>
        <v/>
      </c>
    </row>
    <row r="3451" spans="16:17" x14ac:dyDescent="0.15">
      <c r="P3451">
        <v>3450</v>
      </c>
      <c r="Q3451" t="str">
        <f>IFERROR(IF(COUNTIF(個人情報!$BI$5:$BI$401,"登録番号" &amp; リスト!P3451)&gt;=1,"",IF(VLOOKUP(P3451,登録者リスト!$A$1:$D$43729,4,FALSE)=基本情報!$D$6,P3451,"")),"")</f>
        <v/>
      </c>
    </row>
    <row r="3452" spans="16:17" x14ac:dyDescent="0.15">
      <c r="P3452">
        <v>3451</v>
      </c>
      <c r="Q3452" t="str">
        <f>IFERROR(IF(COUNTIF(個人情報!$BI$5:$BI$401,"登録番号" &amp; リスト!P3452)&gt;=1,"",IF(VLOOKUP(P3452,登録者リスト!$A$1:$D$43729,4,FALSE)=基本情報!$D$6,P3452,"")),"")</f>
        <v/>
      </c>
    </row>
    <row r="3453" spans="16:17" x14ac:dyDescent="0.15">
      <c r="P3453">
        <v>3452</v>
      </c>
      <c r="Q3453" t="str">
        <f>IFERROR(IF(COUNTIF(個人情報!$BI$5:$BI$401,"登録番号" &amp; リスト!P3453)&gt;=1,"",IF(VLOOKUP(P3453,登録者リスト!$A$1:$D$43729,4,FALSE)=基本情報!$D$6,P3453,"")),"")</f>
        <v/>
      </c>
    </row>
    <row r="3454" spans="16:17" x14ac:dyDescent="0.15">
      <c r="P3454">
        <v>3453</v>
      </c>
      <c r="Q3454" t="str">
        <f>IFERROR(IF(COUNTIF(個人情報!$BI$5:$BI$401,"登録番号" &amp; リスト!P3454)&gt;=1,"",IF(VLOOKUP(P3454,登録者リスト!$A$1:$D$43729,4,FALSE)=基本情報!$D$6,P3454,"")),"")</f>
        <v/>
      </c>
    </row>
    <row r="3455" spans="16:17" x14ac:dyDescent="0.15">
      <c r="P3455">
        <v>3454</v>
      </c>
      <c r="Q3455" t="str">
        <f>IFERROR(IF(COUNTIF(個人情報!$BI$5:$BI$401,"登録番号" &amp; リスト!P3455)&gt;=1,"",IF(VLOOKUP(P3455,登録者リスト!$A$1:$D$43729,4,FALSE)=基本情報!$D$6,P3455,"")),"")</f>
        <v/>
      </c>
    </row>
    <row r="3456" spans="16:17" x14ac:dyDescent="0.15">
      <c r="P3456">
        <v>3455</v>
      </c>
      <c r="Q3456" t="str">
        <f>IFERROR(IF(COUNTIF(個人情報!$BI$5:$BI$401,"登録番号" &amp; リスト!P3456)&gt;=1,"",IF(VLOOKUP(P3456,登録者リスト!$A$1:$D$43729,4,FALSE)=基本情報!$D$6,P3456,"")),"")</f>
        <v/>
      </c>
    </row>
    <row r="3457" spans="16:17" x14ac:dyDescent="0.15">
      <c r="P3457">
        <v>3456</v>
      </c>
      <c r="Q3457" t="str">
        <f>IFERROR(IF(COUNTIF(個人情報!$BI$5:$BI$401,"登録番号" &amp; リスト!P3457)&gt;=1,"",IF(VLOOKUP(P3457,登録者リスト!$A$1:$D$43729,4,FALSE)=基本情報!$D$6,P3457,"")),"")</f>
        <v/>
      </c>
    </row>
    <row r="3458" spans="16:17" x14ac:dyDescent="0.15">
      <c r="P3458">
        <v>3457</v>
      </c>
      <c r="Q3458" t="str">
        <f>IFERROR(IF(COUNTIF(個人情報!$BI$5:$BI$401,"登録番号" &amp; リスト!P3458)&gt;=1,"",IF(VLOOKUP(P3458,登録者リスト!$A$1:$D$43729,4,FALSE)=基本情報!$D$6,P3458,"")),"")</f>
        <v/>
      </c>
    </row>
    <row r="3459" spans="16:17" x14ac:dyDescent="0.15">
      <c r="P3459">
        <v>3458</v>
      </c>
      <c r="Q3459" t="str">
        <f>IFERROR(IF(COUNTIF(個人情報!$BI$5:$BI$401,"登録番号" &amp; リスト!P3459)&gt;=1,"",IF(VLOOKUP(P3459,登録者リスト!$A$1:$D$43729,4,FALSE)=基本情報!$D$6,P3459,"")),"")</f>
        <v/>
      </c>
    </row>
    <row r="3460" spans="16:17" x14ac:dyDescent="0.15">
      <c r="P3460">
        <v>3459</v>
      </c>
      <c r="Q3460" t="str">
        <f>IFERROR(IF(COUNTIF(個人情報!$BI$5:$BI$401,"登録番号" &amp; リスト!P3460)&gt;=1,"",IF(VLOOKUP(P3460,登録者リスト!$A$1:$D$43729,4,FALSE)=基本情報!$D$6,P3460,"")),"")</f>
        <v/>
      </c>
    </row>
    <row r="3461" spans="16:17" x14ac:dyDescent="0.15">
      <c r="P3461">
        <v>3460</v>
      </c>
      <c r="Q3461" t="str">
        <f>IFERROR(IF(COUNTIF(個人情報!$BI$5:$BI$401,"登録番号" &amp; リスト!P3461)&gt;=1,"",IF(VLOOKUP(P3461,登録者リスト!$A$1:$D$43729,4,FALSE)=基本情報!$D$6,P3461,"")),"")</f>
        <v/>
      </c>
    </row>
    <row r="3462" spans="16:17" x14ac:dyDescent="0.15">
      <c r="P3462">
        <v>3461</v>
      </c>
      <c r="Q3462" t="str">
        <f>IFERROR(IF(COUNTIF(個人情報!$BI$5:$BI$401,"登録番号" &amp; リスト!P3462)&gt;=1,"",IF(VLOOKUP(P3462,登録者リスト!$A$1:$D$43729,4,FALSE)=基本情報!$D$6,P3462,"")),"")</f>
        <v/>
      </c>
    </row>
    <row r="3463" spans="16:17" x14ac:dyDescent="0.15">
      <c r="P3463">
        <v>3462</v>
      </c>
      <c r="Q3463" t="str">
        <f>IFERROR(IF(COUNTIF(個人情報!$BI$5:$BI$401,"登録番号" &amp; リスト!P3463)&gt;=1,"",IF(VLOOKUP(P3463,登録者リスト!$A$1:$D$43729,4,FALSE)=基本情報!$D$6,P3463,"")),"")</f>
        <v/>
      </c>
    </row>
    <row r="3464" spans="16:17" x14ac:dyDescent="0.15">
      <c r="P3464">
        <v>3463</v>
      </c>
      <c r="Q3464" t="str">
        <f>IFERROR(IF(COUNTIF(個人情報!$BI$5:$BI$401,"登録番号" &amp; リスト!P3464)&gt;=1,"",IF(VLOOKUP(P3464,登録者リスト!$A$1:$D$43729,4,FALSE)=基本情報!$D$6,P3464,"")),"")</f>
        <v/>
      </c>
    </row>
    <row r="3465" spans="16:17" x14ac:dyDescent="0.15">
      <c r="P3465">
        <v>3464</v>
      </c>
      <c r="Q3465" t="str">
        <f>IFERROR(IF(COUNTIF(個人情報!$BI$5:$BI$401,"登録番号" &amp; リスト!P3465)&gt;=1,"",IF(VLOOKUP(P3465,登録者リスト!$A$1:$D$43729,4,FALSE)=基本情報!$D$6,P3465,"")),"")</f>
        <v/>
      </c>
    </row>
    <row r="3466" spans="16:17" x14ac:dyDescent="0.15">
      <c r="P3466">
        <v>3465</v>
      </c>
      <c r="Q3466" t="str">
        <f>IFERROR(IF(COUNTIF(個人情報!$BI$5:$BI$401,"登録番号" &amp; リスト!P3466)&gt;=1,"",IF(VLOOKUP(P3466,登録者リスト!$A$1:$D$43729,4,FALSE)=基本情報!$D$6,P3466,"")),"")</f>
        <v/>
      </c>
    </row>
    <row r="3467" spans="16:17" x14ac:dyDescent="0.15">
      <c r="P3467">
        <v>3466</v>
      </c>
      <c r="Q3467" t="str">
        <f>IFERROR(IF(COUNTIF(個人情報!$BI$5:$BI$401,"登録番号" &amp; リスト!P3467)&gt;=1,"",IF(VLOOKUP(P3467,登録者リスト!$A$1:$D$43729,4,FALSE)=基本情報!$D$6,P3467,"")),"")</f>
        <v/>
      </c>
    </row>
    <row r="3468" spans="16:17" x14ac:dyDescent="0.15">
      <c r="P3468">
        <v>3467</v>
      </c>
      <c r="Q3468" t="str">
        <f>IFERROR(IF(COUNTIF(個人情報!$BI$5:$BI$401,"登録番号" &amp; リスト!P3468)&gt;=1,"",IF(VLOOKUP(P3468,登録者リスト!$A$1:$D$43729,4,FALSE)=基本情報!$D$6,P3468,"")),"")</f>
        <v/>
      </c>
    </row>
    <row r="3469" spans="16:17" x14ac:dyDescent="0.15">
      <c r="P3469">
        <v>3468</v>
      </c>
      <c r="Q3469" t="str">
        <f>IFERROR(IF(COUNTIF(個人情報!$BI$5:$BI$401,"登録番号" &amp; リスト!P3469)&gt;=1,"",IF(VLOOKUP(P3469,登録者リスト!$A$1:$D$43729,4,FALSE)=基本情報!$D$6,P3469,"")),"")</f>
        <v/>
      </c>
    </row>
    <row r="3470" spans="16:17" x14ac:dyDescent="0.15">
      <c r="P3470">
        <v>3469</v>
      </c>
      <c r="Q3470" t="str">
        <f>IFERROR(IF(COUNTIF(個人情報!$BI$5:$BI$401,"登録番号" &amp; リスト!P3470)&gt;=1,"",IF(VLOOKUP(P3470,登録者リスト!$A$1:$D$43729,4,FALSE)=基本情報!$D$6,P3470,"")),"")</f>
        <v/>
      </c>
    </row>
    <row r="3471" spans="16:17" x14ac:dyDescent="0.15">
      <c r="P3471">
        <v>3470</v>
      </c>
      <c r="Q3471" t="str">
        <f>IFERROR(IF(COUNTIF(個人情報!$BI$5:$BI$401,"登録番号" &amp; リスト!P3471)&gt;=1,"",IF(VLOOKUP(P3471,登録者リスト!$A$1:$D$43729,4,FALSE)=基本情報!$D$6,P3471,"")),"")</f>
        <v/>
      </c>
    </row>
    <row r="3472" spans="16:17" x14ac:dyDescent="0.15">
      <c r="P3472">
        <v>3471</v>
      </c>
      <c r="Q3472" t="str">
        <f>IFERROR(IF(COUNTIF(個人情報!$BI$5:$BI$401,"登録番号" &amp; リスト!P3472)&gt;=1,"",IF(VLOOKUP(P3472,登録者リスト!$A$1:$D$43729,4,FALSE)=基本情報!$D$6,P3472,"")),"")</f>
        <v/>
      </c>
    </row>
    <row r="3473" spans="16:17" x14ac:dyDescent="0.15">
      <c r="P3473">
        <v>3472</v>
      </c>
      <c r="Q3473" t="str">
        <f>IFERROR(IF(COUNTIF(個人情報!$BI$5:$BI$401,"登録番号" &amp; リスト!P3473)&gt;=1,"",IF(VLOOKUP(P3473,登録者リスト!$A$1:$D$43729,4,FALSE)=基本情報!$D$6,P3473,"")),"")</f>
        <v/>
      </c>
    </row>
    <row r="3474" spans="16:17" x14ac:dyDescent="0.15">
      <c r="P3474">
        <v>3473</v>
      </c>
      <c r="Q3474" t="str">
        <f>IFERROR(IF(COUNTIF(個人情報!$BI$5:$BI$401,"登録番号" &amp; リスト!P3474)&gt;=1,"",IF(VLOOKUP(P3474,登録者リスト!$A$1:$D$43729,4,FALSE)=基本情報!$D$6,P3474,"")),"")</f>
        <v/>
      </c>
    </row>
    <row r="3475" spans="16:17" x14ac:dyDescent="0.15">
      <c r="P3475">
        <v>3474</v>
      </c>
      <c r="Q3475" t="str">
        <f>IFERROR(IF(COUNTIF(個人情報!$BI$5:$BI$401,"登録番号" &amp; リスト!P3475)&gt;=1,"",IF(VLOOKUP(P3475,登録者リスト!$A$1:$D$43729,4,FALSE)=基本情報!$D$6,P3475,"")),"")</f>
        <v/>
      </c>
    </row>
    <row r="3476" spans="16:17" x14ac:dyDescent="0.15">
      <c r="P3476">
        <v>3475</v>
      </c>
      <c r="Q3476" t="str">
        <f>IFERROR(IF(COUNTIF(個人情報!$BI$5:$BI$401,"登録番号" &amp; リスト!P3476)&gt;=1,"",IF(VLOOKUP(P3476,登録者リスト!$A$1:$D$43729,4,FALSE)=基本情報!$D$6,P3476,"")),"")</f>
        <v/>
      </c>
    </row>
    <row r="3477" spans="16:17" x14ac:dyDescent="0.15">
      <c r="P3477">
        <v>3476</v>
      </c>
      <c r="Q3477" t="str">
        <f>IFERROR(IF(COUNTIF(個人情報!$BI$5:$BI$401,"登録番号" &amp; リスト!P3477)&gt;=1,"",IF(VLOOKUP(P3477,登録者リスト!$A$1:$D$43729,4,FALSE)=基本情報!$D$6,P3477,"")),"")</f>
        <v/>
      </c>
    </row>
    <row r="3478" spans="16:17" x14ac:dyDescent="0.15">
      <c r="P3478">
        <v>3477</v>
      </c>
      <c r="Q3478" t="str">
        <f>IFERROR(IF(COUNTIF(個人情報!$BI$5:$BI$401,"登録番号" &amp; リスト!P3478)&gt;=1,"",IF(VLOOKUP(P3478,登録者リスト!$A$1:$D$43729,4,FALSE)=基本情報!$D$6,P3478,"")),"")</f>
        <v/>
      </c>
    </row>
    <row r="3479" spans="16:17" x14ac:dyDescent="0.15">
      <c r="P3479">
        <v>3478</v>
      </c>
      <c r="Q3479" t="str">
        <f>IFERROR(IF(COUNTIF(個人情報!$BI$5:$BI$401,"登録番号" &amp; リスト!P3479)&gt;=1,"",IF(VLOOKUP(P3479,登録者リスト!$A$1:$D$43729,4,FALSE)=基本情報!$D$6,P3479,"")),"")</f>
        <v/>
      </c>
    </row>
    <row r="3480" spans="16:17" x14ac:dyDescent="0.15">
      <c r="P3480">
        <v>3479</v>
      </c>
      <c r="Q3480" t="str">
        <f>IFERROR(IF(COUNTIF(個人情報!$BI$5:$BI$401,"登録番号" &amp; リスト!P3480)&gt;=1,"",IF(VLOOKUP(P3480,登録者リスト!$A$1:$D$43729,4,FALSE)=基本情報!$D$6,P3480,"")),"")</f>
        <v/>
      </c>
    </row>
    <row r="3481" spans="16:17" x14ac:dyDescent="0.15">
      <c r="P3481">
        <v>3480</v>
      </c>
      <c r="Q3481" t="str">
        <f>IFERROR(IF(COUNTIF(個人情報!$BI$5:$BI$401,"登録番号" &amp; リスト!P3481)&gt;=1,"",IF(VLOOKUP(P3481,登録者リスト!$A$1:$D$43729,4,FALSE)=基本情報!$D$6,P3481,"")),"")</f>
        <v/>
      </c>
    </row>
    <row r="3482" spans="16:17" x14ac:dyDescent="0.15">
      <c r="P3482">
        <v>3481</v>
      </c>
      <c r="Q3482" t="str">
        <f>IFERROR(IF(COUNTIF(個人情報!$BI$5:$BI$401,"登録番号" &amp; リスト!P3482)&gt;=1,"",IF(VLOOKUP(P3482,登録者リスト!$A$1:$D$43729,4,FALSE)=基本情報!$D$6,P3482,"")),"")</f>
        <v/>
      </c>
    </row>
    <row r="3483" spans="16:17" x14ac:dyDescent="0.15">
      <c r="P3483">
        <v>3482</v>
      </c>
      <c r="Q3483" t="str">
        <f>IFERROR(IF(COUNTIF(個人情報!$BI$5:$BI$401,"登録番号" &amp; リスト!P3483)&gt;=1,"",IF(VLOOKUP(P3483,登録者リスト!$A$1:$D$43729,4,FALSE)=基本情報!$D$6,P3483,"")),"")</f>
        <v/>
      </c>
    </row>
    <row r="3484" spans="16:17" x14ac:dyDescent="0.15">
      <c r="P3484">
        <v>3483</v>
      </c>
      <c r="Q3484" t="str">
        <f>IFERROR(IF(COUNTIF(個人情報!$BI$5:$BI$401,"登録番号" &amp; リスト!P3484)&gt;=1,"",IF(VLOOKUP(P3484,登録者リスト!$A$1:$D$43729,4,FALSE)=基本情報!$D$6,P3484,"")),"")</f>
        <v/>
      </c>
    </row>
    <row r="3485" spans="16:17" x14ac:dyDescent="0.15">
      <c r="P3485">
        <v>3484</v>
      </c>
      <c r="Q3485" t="str">
        <f>IFERROR(IF(COUNTIF(個人情報!$BI$5:$BI$401,"登録番号" &amp; リスト!P3485)&gt;=1,"",IF(VLOOKUP(P3485,登録者リスト!$A$1:$D$43729,4,FALSE)=基本情報!$D$6,P3485,"")),"")</f>
        <v/>
      </c>
    </row>
    <row r="3486" spans="16:17" x14ac:dyDescent="0.15">
      <c r="P3486">
        <v>3485</v>
      </c>
      <c r="Q3486" t="str">
        <f>IFERROR(IF(COUNTIF(個人情報!$BI$5:$BI$401,"登録番号" &amp; リスト!P3486)&gt;=1,"",IF(VLOOKUP(P3486,登録者リスト!$A$1:$D$43729,4,FALSE)=基本情報!$D$6,P3486,"")),"")</f>
        <v/>
      </c>
    </row>
    <row r="3487" spans="16:17" x14ac:dyDescent="0.15">
      <c r="P3487">
        <v>3486</v>
      </c>
      <c r="Q3487" t="str">
        <f>IFERROR(IF(COUNTIF(個人情報!$BI$5:$BI$401,"登録番号" &amp; リスト!P3487)&gt;=1,"",IF(VLOOKUP(P3487,登録者リスト!$A$1:$D$43729,4,FALSE)=基本情報!$D$6,P3487,"")),"")</f>
        <v/>
      </c>
    </row>
    <row r="3488" spans="16:17" x14ac:dyDescent="0.15">
      <c r="P3488">
        <v>3487</v>
      </c>
      <c r="Q3488" t="str">
        <f>IFERROR(IF(COUNTIF(個人情報!$BI$5:$BI$401,"登録番号" &amp; リスト!P3488)&gt;=1,"",IF(VLOOKUP(P3488,登録者リスト!$A$1:$D$43729,4,FALSE)=基本情報!$D$6,P3488,"")),"")</f>
        <v/>
      </c>
    </row>
    <row r="3489" spans="16:17" x14ac:dyDescent="0.15">
      <c r="P3489">
        <v>3488</v>
      </c>
      <c r="Q3489" t="str">
        <f>IFERROR(IF(COUNTIF(個人情報!$BI$5:$BI$401,"登録番号" &amp; リスト!P3489)&gt;=1,"",IF(VLOOKUP(P3489,登録者リスト!$A$1:$D$43729,4,FALSE)=基本情報!$D$6,P3489,"")),"")</f>
        <v/>
      </c>
    </row>
    <row r="3490" spans="16:17" x14ac:dyDescent="0.15">
      <c r="P3490">
        <v>3489</v>
      </c>
      <c r="Q3490" t="str">
        <f>IFERROR(IF(COUNTIF(個人情報!$BI$5:$BI$401,"登録番号" &amp; リスト!P3490)&gt;=1,"",IF(VLOOKUP(P3490,登録者リスト!$A$1:$D$43729,4,FALSE)=基本情報!$D$6,P3490,"")),"")</f>
        <v/>
      </c>
    </row>
    <row r="3491" spans="16:17" x14ac:dyDescent="0.15">
      <c r="P3491">
        <v>3490</v>
      </c>
      <c r="Q3491" t="str">
        <f>IFERROR(IF(COUNTIF(個人情報!$BI$5:$BI$401,"登録番号" &amp; リスト!P3491)&gt;=1,"",IF(VLOOKUP(P3491,登録者リスト!$A$1:$D$43729,4,FALSE)=基本情報!$D$6,P3491,"")),"")</f>
        <v/>
      </c>
    </row>
    <row r="3492" spans="16:17" x14ac:dyDescent="0.15">
      <c r="P3492">
        <v>3491</v>
      </c>
      <c r="Q3492" t="str">
        <f>IFERROR(IF(COUNTIF(個人情報!$BI$5:$BI$401,"登録番号" &amp; リスト!P3492)&gt;=1,"",IF(VLOOKUP(P3492,登録者リスト!$A$1:$D$43729,4,FALSE)=基本情報!$D$6,P3492,"")),"")</f>
        <v/>
      </c>
    </row>
    <row r="3493" spans="16:17" x14ac:dyDescent="0.15">
      <c r="P3493">
        <v>3492</v>
      </c>
      <c r="Q3493" t="str">
        <f>IFERROR(IF(COUNTIF(個人情報!$BI$5:$BI$401,"登録番号" &amp; リスト!P3493)&gt;=1,"",IF(VLOOKUP(P3493,登録者リスト!$A$1:$D$43729,4,FALSE)=基本情報!$D$6,P3493,"")),"")</f>
        <v/>
      </c>
    </row>
    <row r="3494" spans="16:17" x14ac:dyDescent="0.15">
      <c r="P3494">
        <v>3493</v>
      </c>
      <c r="Q3494" t="str">
        <f>IFERROR(IF(COUNTIF(個人情報!$BI$5:$BI$401,"登録番号" &amp; リスト!P3494)&gt;=1,"",IF(VLOOKUP(P3494,登録者リスト!$A$1:$D$43729,4,FALSE)=基本情報!$D$6,P3494,"")),"")</f>
        <v/>
      </c>
    </row>
    <row r="3495" spans="16:17" x14ac:dyDescent="0.15">
      <c r="P3495">
        <v>3494</v>
      </c>
      <c r="Q3495" t="str">
        <f>IFERROR(IF(COUNTIF(個人情報!$BI$5:$BI$401,"登録番号" &amp; リスト!P3495)&gt;=1,"",IF(VLOOKUP(P3495,登録者リスト!$A$1:$D$43729,4,FALSE)=基本情報!$D$6,P3495,"")),"")</f>
        <v/>
      </c>
    </row>
    <row r="3496" spans="16:17" x14ac:dyDescent="0.15">
      <c r="P3496">
        <v>3495</v>
      </c>
      <c r="Q3496" t="str">
        <f>IFERROR(IF(COUNTIF(個人情報!$BI$5:$BI$401,"登録番号" &amp; リスト!P3496)&gt;=1,"",IF(VLOOKUP(P3496,登録者リスト!$A$1:$D$43729,4,FALSE)=基本情報!$D$6,P3496,"")),"")</f>
        <v/>
      </c>
    </row>
    <row r="3497" spans="16:17" x14ac:dyDescent="0.15">
      <c r="P3497">
        <v>3496</v>
      </c>
      <c r="Q3497" t="str">
        <f>IFERROR(IF(COUNTIF(個人情報!$BI$5:$BI$401,"登録番号" &amp; リスト!P3497)&gt;=1,"",IF(VLOOKUP(P3497,登録者リスト!$A$1:$D$43729,4,FALSE)=基本情報!$D$6,P3497,"")),"")</f>
        <v/>
      </c>
    </row>
    <row r="3498" spans="16:17" x14ac:dyDescent="0.15">
      <c r="P3498">
        <v>3497</v>
      </c>
      <c r="Q3498" t="str">
        <f>IFERROR(IF(COUNTIF(個人情報!$BI$5:$BI$401,"登録番号" &amp; リスト!P3498)&gt;=1,"",IF(VLOOKUP(P3498,登録者リスト!$A$1:$D$43729,4,FALSE)=基本情報!$D$6,P3498,"")),"")</f>
        <v/>
      </c>
    </row>
    <row r="3499" spans="16:17" x14ac:dyDescent="0.15">
      <c r="P3499">
        <v>3498</v>
      </c>
      <c r="Q3499" t="str">
        <f>IFERROR(IF(COUNTIF(個人情報!$BI$5:$BI$401,"登録番号" &amp; リスト!P3499)&gt;=1,"",IF(VLOOKUP(P3499,登録者リスト!$A$1:$D$43729,4,FALSE)=基本情報!$D$6,P3499,"")),"")</f>
        <v/>
      </c>
    </row>
    <row r="3500" spans="16:17" x14ac:dyDescent="0.15">
      <c r="P3500">
        <v>3499</v>
      </c>
      <c r="Q3500" t="str">
        <f>IFERROR(IF(COUNTIF(個人情報!$BI$5:$BI$401,"登録番号" &amp; リスト!P3500)&gt;=1,"",IF(VLOOKUP(P3500,登録者リスト!$A$1:$D$43729,4,FALSE)=基本情報!$D$6,P3500,"")),"")</f>
        <v/>
      </c>
    </row>
    <row r="3501" spans="16:17" x14ac:dyDescent="0.15">
      <c r="P3501">
        <v>3500</v>
      </c>
      <c r="Q3501" t="str">
        <f>IFERROR(IF(COUNTIF(個人情報!$BI$5:$BI$401,"登録番号" &amp; リスト!P3501)&gt;=1,"",IF(VLOOKUP(P3501,登録者リスト!$A$1:$D$43729,4,FALSE)=基本情報!$D$6,P3501,"")),"")</f>
        <v/>
      </c>
    </row>
    <row r="3502" spans="16:17" x14ac:dyDescent="0.15">
      <c r="P3502">
        <v>3501</v>
      </c>
      <c r="Q3502" t="str">
        <f>IFERROR(IF(COUNTIF(個人情報!$BI$5:$BI$401,"登録番号" &amp; リスト!P3502)&gt;=1,"",IF(VLOOKUP(P3502,登録者リスト!$A$1:$D$43729,4,FALSE)=基本情報!$D$6,P3502,"")),"")</f>
        <v/>
      </c>
    </row>
    <row r="3503" spans="16:17" x14ac:dyDescent="0.15">
      <c r="P3503">
        <v>3502</v>
      </c>
      <c r="Q3503" t="str">
        <f>IFERROR(IF(COUNTIF(個人情報!$BI$5:$BI$401,"登録番号" &amp; リスト!P3503)&gt;=1,"",IF(VLOOKUP(P3503,登録者リスト!$A$1:$D$43729,4,FALSE)=基本情報!$D$6,P3503,"")),"")</f>
        <v/>
      </c>
    </row>
    <row r="3504" spans="16:17" x14ac:dyDescent="0.15">
      <c r="P3504">
        <v>3503</v>
      </c>
      <c r="Q3504" t="str">
        <f>IFERROR(IF(COUNTIF(個人情報!$BI$5:$BI$401,"登録番号" &amp; リスト!P3504)&gt;=1,"",IF(VLOOKUP(P3504,登録者リスト!$A$1:$D$43729,4,FALSE)=基本情報!$D$6,P3504,"")),"")</f>
        <v/>
      </c>
    </row>
    <row r="3505" spans="16:17" x14ac:dyDescent="0.15">
      <c r="P3505">
        <v>3504</v>
      </c>
      <c r="Q3505" t="str">
        <f>IFERROR(IF(COUNTIF(個人情報!$BI$5:$BI$401,"登録番号" &amp; リスト!P3505)&gt;=1,"",IF(VLOOKUP(P3505,登録者リスト!$A$1:$D$43729,4,FALSE)=基本情報!$D$6,P3505,"")),"")</f>
        <v/>
      </c>
    </row>
    <row r="3506" spans="16:17" x14ac:dyDescent="0.15">
      <c r="P3506">
        <v>3505</v>
      </c>
      <c r="Q3506" t="str">
        <f>IFERROR(IF(COUNTIF(個人情報!$BI$5:$BI$401,"登録番号" &amp; リスト!P3506)&gt;=1,"",IF(VLOOKUP(P3506,登録者リスト!$A$1:$D$43729,4,FALSE)=基本情報!$D$6,P3506,"")),"")</f>
        <v/>
      </c>
    </row>
    <row r="3507" spans="16:17" x14ac:dyDescent="0.15">
      <c r="P3507">
        <v>3506</v>
      </c>
      <c r="Q3507" t="str">
        <f>IFERROR(IF(COUNTIF(個人情報!$BI$5:$BI$401,"登録番号" &amp; リスト!P3507)&gt;=1,"",IF(VLOOKUP(P3507,登録者リスト!$A$1:$D$43729,4,FALSE)=基本情報!$D$6,P3507,"")),"")</f>
        <v/>
      </c>
    </row>
    <row r="3508" spans="16:17" x14ac:dyDescent="0.15">
      <c r="P3508">
        <v>3507</v>
      </c>
      <c r="Q3508" t="str">
        <f>IFERROR(IF(COUNTIF(個人情報!$BI$5:$BI$401,"登録番号" &amp; リスト!P3508)&gt;=1,"",IF(VLOOKUP(P3508,登録者リスト!$A$1:$D$43729,4,FALSE)=基本情報!$D$6,P3508,"")),"")</f>
        <v/>
      </c>
    </row>
    <row r="3509" spans="16:17" x14ac:dyDescent="0.15">
      <c r="P3509">
        <v>3508</v>
      </c>
      <c r="Q3509" t="str">
        <f>IFERROR(IF(COUNTIF(個人情報!$BI$5:$BI$401,"登録番号" &amp; リスト!P3509)&gt;=1,"",IF(VLOOKUP(P3509,登録者リスト!$A$1:$D$43729,4,FALSE)=基本情報!$D$6,P3509,"")),"")</f>
        <v/>
      </c>
    </row>
    <row r="3510" spans="16:17" x14ac:dyDescent="0.15">
      <c r="P3510">
        <v>3509</v>
      </c>
      <c r="Q3510" t="str">
        <f>IFERROR(IF(COUNTIF(個人情報!$BI$5:$BI$401,"登録番号" &amp; リスト!P3510)&gt;=1,"",IF(VLOOKUP(P3510,登録者リスト!$A$1:$D$43729,4,FALSE)=基本情報!$D$6,P3510,"")),"")</f>
        <v/>
      </c>
    </row>
    <row r="3511" spans="16:17" x14ac:dyDescent="0.15">
      <c r="P3511">
        <v>3510</v>
      </c>
      <c r="Q3511" t="str">
        <f>IFERROR(IF(COUNTIF(個人情報!$BI$5:$BI$401,"登録番号" &amp; リスト!P3511)&gt;=1,"",IF(VLOOKUP(P3511,登録者リスト!$A$1:$D$43729,4,FALSE)=基本情報!$D$6,P3511,"")),"")</f>
        <v/>
      </c>
    </row>
    <row r="3512" spans="16:17" x14ac:dyDescent="0.15">
      <c r="P3512">
        <v>3511</v>
      </c>
      <c r="Q3512" t="str">
        <f>IFERROR(IF(COUNTIF(個人情報!$BI$5:$BI$401,"登録番号" &amp; リスト!P3512)&gt;=1,"",IF(VLOOKUP(P3512,登録者リスト!$A$1:$D$43729,4,FALSE)=基本情報!$D$6,P3512,"")),"")</f>
        <v/>
      </c>
    </row>
    <row r="3513" spans="16:17" x14ac:dyDescent="0.15">
      <c r="P3513">
        <v>3512</v>
      </c>
      <c r="Q3513" t="str">
        <f>IFERROR(IF(COUNTIF(個人情報!$BI$5:$BI$401,"登録番号" &amp; リスト!P3513)&gt;=1,"",IF(VLOOKUP(P3513,登録者リスト!$A$1:$D$43729,4,FALSE)=基本情報!$D$6,P3513,"")),"")</f>
        <v/>
      </c>
    </row>
    <row r="3514" spans="16:17" x14ac:dyDescent="0.15">
      <c r="P3514">
        <v>3513</v>
      </c>
      <c r="Q3514" t="str">
        <f>IFERROR(IF(COUNTIF(個人情報!$BI$5:$BI$401,"登録番号" &amp; リスト!P3514)&gt;=1,"",IF(VLOOKUP(P3514,登録者リスト!$A$1:$D$43729,4,FALSE)=基本情報!$D$6,P3514,"")),"")</f>
        <v/>
      </c>
    </row>
    <row r="3515" spans="16:17" x14ac:dyDescent="0.15">
      <c r="P3515">
        <v>3514</v>
      </c>
      <c r="Q3515" t="str">
        <f>IFERROR(IF(COUNTIF(個人情報!$BI$5:$BI$401,"登録番号" &amp; リスト!P3515)&gt;=1,"",IF(VLOOKUP(P3515,登録者リスト!$A$1:$D$43729,4,FALSE)=基本情報!$D$6,P3515,"")),"")</f>
        <v/>
      </c>
    </row>
    <row r="3516" spans="16:17" x14ac:dyDescent="0.15">
      <c r="P3516">
        <v>3515</v>
      </c>
      <c r="Q3516" t="str">
        <f>IFERROR(IF(COUNTIF(個人情報!$BI$5:$BI$401,"登録番号" &amp; リスト!P3516)&gt;=1,"",IF(VLOOKUP(P3516,登録者リスト!$A$1:$D$43729,4,FALSE)=基本情報!$D$6,P3516,"")),"")</f>
        <v/>
      </c>
    </row>
    <row r="3517" spans="16:17" x14ac:dyDescent="0.15">
      <c r="P3517">
        <v>3516</v>
      </c>
      <c r="Q3517" t="str">
        <f>IFERROR(IF(COUNTIF(個人情報!$BI$5:$BI$401,"登録番号" &amp; リスト!P3517)&gt;=1,"",IF(VLOOKUP(P3517,登録者リスト!$A$1:$D$43729,4,FALSE)=基本情報!$D$6,P3517,"")),"")</f>
        <v/>
      </c>
    </row>
    <row r="3518" spans="16:17" x14ac:dyDescent="0.15">
      <c r="P3518">
        <v>3517</v>
      </c>
      <c r="Q3518" t="str">
        <f>IFERROR(IF(COUNTIF(個人情報!$BI$5:$BI$401,"登録番号" &amp; リスト!P3518)&gt;=1,"",IF(VLOOKUP(P3518,登録者リスト!$A$1:$D$43729,4,FALSE)=基本情報!$D$6,P3518,"")),"")</f>
        <v/>
      </c>
    </row>
    <row r="3519" spans="16:17" x14ac:dyDescent="0.15">
      <c r="P3519">
        <v>3518</v>
      </c>
      <c r="Q3519" t="str">
        <f>IFERROR(IF(COUNTIF(個人情報!$BI$5:$BI$401,"登録番号" &amp; リスト!P3519)&gt;=1,"",IF(VLOOKUP(P3519,登録者リスト!$A$1:$D$43729,4,FALSE)=基本情報!$D$6,P3519,"")),"")</f>
        <v/>
      </c>
    </row>
    <row r="3520" spans="16:17" x14ac:dyDescent="0.15">
      <c r="P3520">
        <v>3519</v>
      </c>
      <c r="Q3520" t="str">
        <f>IFERROR(IF(COUNTIF(個人情報!$BI$5:$BI$401,"登録番号" &amp; リスト!P3520)&gt;=1,"",IF(VLOOKUP(P3520,登録者リスト!$A$1:$D$43729,4,FALSE)=基本情報!$D$6,P3520,"")),"")</f>
        <v/>
      </c>
    </row>
    <row r="3521" spans="16:17" x14ac:dyDescent="0.15">
      <c r="P3521">
        <v>3520</v>
      </c>
      <c r="Q3521" t="str">
        <f>IFERROR(IF(COUNTIF(個人情報!$BI$5:$BI$401,"登録番号" &amp; リスト!P3521)&gt;=1,"",IF(VLOOKUP(P3521,登録者リスト!$A$1:$D$43729,4,FALSE)=基本情報!$D$6,P3521,"")),"")</f>
        <v/>
      </c>
    </row>
    <row r="3522" spans="16:17" x14ac:dyDescent="0.15">
      <c r="P3522">
        <v>3521</v>
      </c>
      <c r="Q3522" t="str">
        <f>IFERROR(IF(COUNTIF(個人情報!$BI$5:$BI$401,"登録番号" &amp; リスト!P3522)&gt;=1,"",IF(VLOOKUP(P3522,登録者リスト!$A$1:$D$43729,4,FALSE)=基本情報!$D$6,P3522,"")),"")</f>
        <v/>
      </c>
    </row>
    <row r="3523" spans="16:17" x14ac:dyDescent="0.15">
      <c r="P3523">
        <v>3522</v>
      </c>
      <c r="Q3523" t="str">
        <f>IFERROR(IF(COUNTIF(個人情報!$BI$5:$BI$401,"登録番号" &amp; リスト!P3523)&gt;=1,"",IF(VLOOKUP(P3523,登録者リスト!$A$1:$D$43729,4,FALSE)=基本情報!$D$6,P3523,"")),"")</f>
        <v/>
      </c>
    </row>
    <row r="3524" spans="16:17" x14ac:dyDescent="0.15">
      <c r="P3524">
        <v>3523</v>
      </c>
      <c r="Q3524" t="str">
        <f>IFERROR(IF(COUNTIF(個人情報!$BI$5:$BI$401,"登録番号" &amp; リスト!P3524)&gt;=1,"",IF(VLOOKUP(P3524,登録者リスト!$A$1:$D$43729,4,FALSE)=基本情報!$D$6,P3524,"")),"")</f>
        <v/>
      </c>
    </row>
    <row r="3525" spans="16:17" x14ac:dyDescent="0.15">
      <c r="P3525">
        <v>3524</v>
      </c>
      <c r="Q3525" t="str">
        <f>IFERROR(IF(COUNTIF(個人情報!$BI$5:$BI$401,"登録番号" &amp; リスト!P3525)&gt;=1,"",IF(VLOOKUP(P3525,登録者リスト!$A$1:$D$43729,4,FALSE)=基本情報!$D$6,P3525,"")),"")</f>
        <v/>
      </c>
    </row>
    <row r="3526" spans="16:17" x14ac:dyDescent="0.15">
      <c r="P3526">
        <v>3525</v>
      </c>
      <c r="Q3526" t="str">
        <f>IFERROR(IF(COUNTIF(個人情報!$BI$5:$BI$401,"登録番号" &amp; リスト!P3526)&gt;=1,"",IF(VLOOKUP(P3526,登録者リスト!$A$1:$D$43729,4,FALSE)=基本情報!$D$6,P3526,"")),"")</f>
        <v/>
      </c>
    </row>
    <row r="3527" spans="16:17" x14ac:dyDescent="0.15">
      <c r="P3527">
        <v>3526</v>
      </c>
      <c r="Q3527" t="str">
        <f>IFERROR(IF(COUNTIF(個人情報!$BI$5:$BI$401,"登録番号" &amp; リスト!P3527)&gt;=1,"",IF(VLOOKUP(P3527,登録者リスト!$A$1:$D$43729,4,FALSE)=基本情報!$D$6,P3527,"")),"")</f>
        <v/>
      </c>
    </row>
    <row r="3528" spans="16:17" x14ac:dyDescent="0.15">
      <c r="P3528">
        <v>3527</v>
      </c>
      <c r="Q3528" t="str">
        <f>IFERROR(IF(COUNTIF(個人情報!$BI$5:$BI$401,"登録番号" &amp; リスト!P3528)&gt;=1,"",IF(VLOOKUP(P3528,登録者リスト!$A$1:$D$43729,4,FALSE)=基本情報!$D$6,P3528,"")),"")</f>
        <v/>
      </c>
    </row>
    <row r="3529" spans="16:17" x14ac:dyDescent="0.15">
      <c r="P3529">
        <v>3528</v>
      </c>
      <c r="Q3529" t="str">
        <f>IFERROR(IF(COUNTIF(個人情報!$BI$5:$BI$401,"登録番号" &amp; リスト!P3529)&gt;=1,"",IF(VLOOKUP(P3529,登録者リスト!$A$1:$D$43729,4,FALSE)=基本情報!$D$6,P3529,"")),"")</f>
        <v/>
      </c>
    </row>
    <row r="3530" spans="16:17" x14ac:dyDescent="0.15">
      <c r="P3530">
        <v>3529</v>
      </c>
      <c r="Q3530" t="str">
        <f>IFERROR(IF(COUNTIF(個人情報!$BI$5:$BI$401,"登録番号" &amp; リスト!P3530)&gt;=1,"",IF(VLOOKUP(P3530,登録者リスト!$A$1:$D$43729,4,FALSE)=基本情報!$D$6,P3530,"")),"")</f>
        <v/>
      </c>
    </row>
    <row r="3531" spans="16:17" x14ac:dyDescent="0.15">
      <c r="P3531">
        <v>3530</v>
      </c>
      <c r="Q3531" t="str">
        <f>IFERROR(IF(COUNTIF(個人情報!$BI$5:$BI$401,"登録番号" &amp; リスト!P3531)&gt;=1,"",IF(VLOOKUP(P3531,登録者リスト!$A$1:$D$43729,4,FALSE)=基本情報!$D$6,P3531,"")),"")</f>
        <v/>
      </c>
    </row>
    <row r="3532" spans="16:17" x14ac:dyDescent="0.15">
      <c r="P3532">
        <v>3531</v>
      </c>
      <c r="Q3532" t="str">
        <f>IFERROR(IF(COUNTIF(個人情報!$BI$5:$BI$401,"登録番号" &amp; リスト!P3532)&gt;=1,"",IF(VLOOKUP(P3532,登録者リスト!$A$1:$D$43729,4,FALSE)=基本情報!$D$6,P3532,"")),"")</f>
        <v/>
      </c>
    </row>
    <row r="3533" spans="16:17" x14ac:dyDescent="0.15">
      <c r="P3533">
        <v>3532</v>
      </c>
      <c r="Q3533" t="str">
        <f>IFERROR(IF(COUNTIF(個人情報!$BI$5:$BI$401,"登録番号" &amp; リスト!P3533)&gt;=1,"",IF(VLOOKUP(P3533,登録者リスト!$A$1:$D$43729,4,FALSE)=基本情報!$D$6,P3533,"")),"")</f>
        <v/>
      </c>
    </row>
    <row r="3534" spans="16:17" x14ac:dyDescent="0.15">
      <c r="P3534">
        <v>3533</v>
      </c>
      <c r="Q3534" t="str">
        <f>IFERROR(IF(COUNTIF(個人情報!$BI$5:$BI$401,"登録番号" &amp; リスト!P3534)&gt;=1,"",IF(VLOOKUP(P3534,登録者リスト!$A$1:$D$43729,4,FALSE)=基本情報!$D$6,P3534,"")),"")</f>
        <v/>
      </c>
    </row>
    <row r="3535" spans="16:17" x14ac:dyDescent="0.15">
      <c r="P3535">
        <v>3534</v>
      </c>
      <c r="Q3535" t="str">
        <f>IFERROR(IF(COUNTIF(個人情報!$BI$5:$BI$401,"登録番号" &amp; リスト!P3535)&gt;=1,"",IF(VLOOKUP(P3535,登録者リスト!$A$1:$D$43729,4,FALSE)=基本情報!$D$6,P3535,"")),"")</f>
        <v/>
      </c>
    </row>
    <row r="3536" spans="16:17" x14ac:dyDescent="0.15">
      <c r="P3536">
        <v>3535</v>
      </c>
      <c r="Q3536" t="str">
        <f>IFERROR(IF(COUNTIF(個人情報!$BI$5:$BI$401,"登録番号" &amp; リスト!P3536)&gt;=1,"",IF(VLOOKUP(P3536,登録者リスト!$A$1:$D$43729,4,FALSE)=基本情報!$D$6,P3536,"")),"")</f>
        <v/>
      </c>
    </row>
    <row r="3537" spans="16:17" x14ac:dyDescent="0.15">
      <c r="P3537">
        <v>3536</v>
      </c>
      <c r="Q3537" t="str">
        <f>IFERROR(IF(COUNTIF(個人情報!$BI$5:$BI$401,"登録番号" &amp; リスト!P3537)&gt;=1,"",IF(VLOOKUP(P3537,登録者リスト!$A$1:$D$43729,4,FALSE)=基本情報!$D$6,P3537,"")),"")</f>
        <v/>
      </c>
    </row>
    <row r="3538" spans="16:17" x14ac:dyDescent="0.15">
      <c r="P3538">
        <v>3537</v>
      </c>
      <c r="Q3538" t="str">
        <f>IFERROR(IF(COUNTIF(個人情報!$BI$5:$BI$401,"登録番号" &amp; リスト!P3538)&gt;=1,"",IF(VLOOKUP(P3538,登録者リスト!$A$1:$D$43729,4,FALSE)=基本情報!$D$6,P3538,"")),"")</f>
        <v/>
      </c>
    </row>
    <row r="3539" spans="16:17" x14ac:dyDescent="0.15">
      <c r="P3539">
        <v>3538</v>
      </c>
      <c r="Q3539" t="str">
        <f>IFERROR(IF(COUNTIF(個人情報!$BI$5:$BI$401,"登録番号" &amp; リスト!P3539)&gt;=1,"",IF(VLOOKUP(P3539,登録者リスト!$A$1:$D$43729,4,FALSE)=基本情報!$D$6,P3539,"")),"")</f>
        <v/>
      </c>
    </row>
    <row r="3540" spans="16:17" x14ac:dyDescent="0.15">
      <c r="P3540">
        <v>3539</v>
      </c>
      <c r="Q3540" t="str">
        <f>IFERROR(IF(COUNTIF(個人情報!$BI$5:$BI$401,"登録番号" &amp; リスト!P3540)&gt;=1,"",IF(VLOOKUP(P3540,登録者リスト!$A$1:$D$43729,4,FALSE)=基本情報!$D$6,P3540,"")),"")</f>
        <v/>
      </c>
    </row>
    <row r="3541" spans="16:17" x14ac:dyDescent="0.15">
      <c r="P3541">
        <v>3540</v>
      </c>
      <c r="Q3541" t="str">
        <f>IFERROR(IF(COUNTIF(個人情報!$BI$5:$BI$401,"登録番号" &amp; リスト!P3541)&gt;=1,"",IF(VLOOKUP(P3541,登録者リスト!$A$1:$D$43729,4,FALSE)=基本情報!$D$6,P3541,"")),"")</f>
        <v/>
      </c>
    </row>
    <row r="3542" spans="16:17" x14ac:dyDescent="0.15">
      <c r="P3542">
        <v>3541</v>
      </c>
      <c r="Q3542" t="str">
        <f>IFERROR(IF(COUNTIF(個人情報!$BI$5:$BI$401,"登録番号" &amp; リスト!P3542)&gt;=1,"",IF(VLOOKUP(P3542,登録者リスト!$A$1:$D$43729,4,FALSE)=基本情報!$D$6,P3542,"")),"")</f>
        <v/>
      </c>
    </row>
    <row r="3543" spans="16:17" x14ac:dyDescent="0.15">
      <c r="P3543">
        <v>3542</v>
      </c>
      <c r="Q3543" t="str">
        <f>IFERROR(IF(COUNTIF(個人情報!$BI$5:$BI$401,"登録番号" &amp; リスト!P3543)&gt;=1,"",IF(VLOOKUP(P3543,登録者リスト!$A$1:$D$43729,4,FALSE)=基本情報!$D$6,P3543,"")),"")</f>
        <v/>
      </c>
    </row>
    <row r="3544" spans="16:17" x14ac:dyDescent="0.15">
      <c r="P3544">
        <v>3543</v>
      </c>
      <c r="Q3544" t="str">
        <f>IFERROR(IF(COUNTIF(個人情報!$BI$5:$BI$401,"登録番号" &amp; リスト!P3544)&gt;=1,"",IF(VLOOKUP(P3544,登録者リスト!$A$1:$D$43729,4,FALSE)=基本情報!$D$6,P3544,"")),"")</f>
        <v/>
      </c>
    </row>
    <row r="3545" spans="16:17" x14ac:dyDescent="0.15">
      <c r="P3545">
        <v>3544</v>
      </c>
      <c r="Q3545" t="str">
        <f>IFERROR(IF(COUNTIF(個人情報!$BI$5:$BI$401,"登録番号" &amp; リスト!P3545)&gt;=1,"",IF(VLOOKUP(P3545,登録者リスト!$A$1:$D$43729,4,FALSE)=基本情報!$D$6,P3545,"")),"")</f>
        <v/>
      </c>
    </row>
    <row r="3546" spans="16:17" x14ac:dyDescent="0.15">
      <c r="P3546">
        <v>3545</v>
      </c>
      <c r="Q3546" t="str">
        <f>IFERROR(IF(COUNTIF(個人情報!$BI$5:$BI$401,"登録番号" &amp; リスト!P3546)&gt;=1,"",IF(VLOOKUP(P3546,登録者リスト!$A$1:$D$43729,4,FALSE)=基本情報!$D$6,P3546,"")),"")</f>
        <v/>
      </c>
    </row>
    <row r="3547" spans="16:17" x14ac:dyDescent="0.15">
      <c r="P3547">
        <v>3546</v>
      </c>
      <c r="Q3547" t="str">
        <f>IFERROR(IF(COUNTIF(個人情報!$BI$5:$BI$401,"登録番号" &amp; リスト!P3547)&gt;=1,"",IF(VLOOKUP(P3547,登録者リスト!$A$1:$D$43729,4,FALSE)=基本情報!$D$6,P3547,"")),"")</f>
        <v/>
      </c>
    </row>
    <row r="3548" spans="16:17" x14ac:dyDescent="0.15">
      <c r="P3548">
        <v>3547</v>
      </c>
      <c r="Q3548" t="str">
        <f>IFERROR(IF(COUNTIF(個人情報!$BI$5:$BI$401,"登録番号" &amp; リスト!P3548)&gt;=1,"",IF(VLOOKUP(P3548,登録者リスト!$A$1:$D$43729,4,FALSE)=基本情報!$D$6,P3548,"")),"")</f>
        <v/>
      </c>
    </row>
    <row r="3549" spans="16:17" x14ac:dyDescent="0.15">
      <c r="P3549">
        <v>3548</v>
      </c>
      <c r="Q3549" t="str">
        <f>IFERROR(IF(COUNTIF(個人情報!$BI$5:$BI$401,"登録番号" &amp; リスト!P3549)&gt;=1,"",IF(VLOOKUP(P3549,登録者リスト!$A$1:$D$43729,4,FALSE)=基本情報!$D$6,P3549,"")),"")</f>
        <v/>
      </c>
    </row>
    <row r="3550" spans="16:17" x14ac:dyDescent="0.15">
      <c r="P3550">
        <v>3549</v>
      </c>
      <c r="Q3550" t="str">
        <f>IFERROR(IF(COUNTIF(個人情報!$BI$5:$BI$401,"登録番号" &amp; リスト!P3550)&gt;=1,"",IF(VLOOKUP(P3550,登録者リスト!$A$1:$D$43729,4,FALSE)=基本情報!$D$6,P3550,"")),"")</f>
        <v/>
      </c>
    </row>
    <row r="3551" spans="16:17" x14ac:dyDescent="0.15">
      <c r="P3551">
        <v>3550</v>
      </c>
      <c r="Q3551" t="str">
        <f>IFERROR(IF(COUNTIF(個人情報!$BI$5:$BI$401,"登録番号" &amp; リスト!P3551)&gt;=1,"",IF(VLOOKUP(P3551,登録者リスト!$A$1:$D$43729,4,FALSE)=基本情報!$D$6,P3551,"")),"")</f>
        <v/>
      </c>
    </row>
    <row r="3552" spans="16:17" x14ac:dyDescent="0.15">
      <c r="P3552">
        <v>3551</v>
      </c>
      <c r="Q3552" t="str">
        <f>IFERROR(IF(COUNTIF(個人情報!$BI$5:$BI$401,"登録番号" &amp; リスト!P3552)&gt;=1,"",IF(VLOOKUP(P3552,登録者リスト!$A$1:$D$43729,4,FALSE)=基本情報!$D$6,P3552,"")),"")</f>
        <v/>
      </c>
    </row>
    <row r="3553" spans="16:17" x14ac:dyDescent="0.15">
      <c r="P3553">
        <v>3552</v>
      </c>
      <c r="Q3553" t="str">
        <f>IFERROR(IF(COUNTIF(個人情報!$BI$5:$BI$401,"登録番号" &amp; リスト!P3553)&gt;=1,"",IF(VLOOKUP(P3553,登録者リスト!$A$1:$D$43729,4,FALSE)=基本情報!$D$6,P3553,"")),"")</f>
        <v/>
      </c>
    </row>
    <row r="3554" spans="16:17" x14ac:dyDescent="0.15">
      <c r="P3554">
        <v>3553</v>
      </c>
      <c r="Q3554" t="str">
        <f>IFERROR(IF(COUNTIF(個人情報!$BI$5:$BI$401,"登録番号" &amp; リスト!P3554)&gt;=1,"",IF(VLOOKUP(P3554,登録者リスト!$A$1:$D$43729,4,FALSE)=基本情報!$D$6,P3554,"")),"")</f>
        <v/>
      </c>
    </row>
    <row r="3555" spans="16:17" x14ac:dyDescent="0.15">
      <c r="P3555">
        <v>3554</v>
      </c>
      <c r="Q3555" t="str">
        <f>IFERROR(IF(COUNTIF(個人情報!$BI$5:$BI$401,"登録番号" &amp; リスト!P3555)&gt;=1,"",IF(VLOOKUP(P3555,登録者リスト!$A$1:$D$43729,4,FALSE)=基本情報!$D$6,P3555,"")),"")</f>
        <v/>
      </c>
    </row>
    <row r="3556" spans="16:17" x14ac:dyDescent="0.15">
      <c r="P3556">
        <v>3555</v>
      </c>
      <c r="Q3556" t="str">
        <f>IFERROR(IF(COUNTIF(個人情報!$BI$5:$BI$401,"登録番号" &amp; リスト!P3556)&gt;=1,"",IF(VLOOKUP(P3556,登録者リスト!$A$1:$D$43729,4,FALSE)=基本情報!$D$6,P3556,"")),"")</f>
        <v/>
      </c>
    </row>
    <row r="3557" spans="16:17" x14ac:dyDescent="0.15">
      <c r="P3557">
        <v>3556</v>
      </c>
      <c r="Q3557" t="str">
        <f>IFERROR(IF(COUNTIF(個人情報!$BI$5:$BI$401,"登録番号" &amp; リスト!P3557)&gt;=1,"",IF(VLOOKUP(P3557,登録者リスト!$A$1:$D$43729,4,FALSE)=基本情報!$D$6,P3557,"")),"")</f>
        <v/>
      </c>
    </row>
    <row r="3558" spans="16:17" x14ac:dyDescent="0.15">
      <c r="P3558">
        <v>3557</v>
      </c>
      <c r="Q3558" t="str">
        <f>IFERROR(IF(COUNTIF(個人情報!$BI$5:$BI$401,"登録番号" &amp; リスト!P3558)&gt;=1,"",IF(VLOOKUP(P3558,登録者リスト!$A$1:$D$43729,4,FALSE)=基本情報!$D$6,P3558,"")),"")</f>
        <v/>
      </c>
    </row>
    <row r="3559" spans="16:17" x14ac:dyDescent="0.15">
      <c r="P3559">
        <v>3558</v>
      </c>
      <c r="Q3559" t="str">
        <f>IFERROR(IF(COUNTIF(個人情報!$BI$5:$BI$401,"登録番号" &amp; リスト!P3559)&gt;=1,"",IF(VLOOKUP(P3559,登録者リスト!$A$1:$D$43729,4,FALSE)=基本情報!$D$6,P3559,"")),"")</f>
        <v/>
      </c>
    </row>
    <row r="3560" spans="16:17" x14ac:dyDescent="0.15">
      <c r="P3560">
        <v>3559</v>
      </c>
      <c r="Q3560" t="str">
        <f>IFERROR(IF(COUNTIF(個人情報!$BI$5:$BI$401,"登録番号" &amp; リスト!P3560)&gt;=1,"",IF(VLOOKUP(P3560,登録者リスト!$A$1:$D$43729,4,FALSE)=基本情報!$D$6,P3560,"")),"")</f>
        <v/>
      </c>
    </row>
    <row r="3561" spans="16:17" x14ac:dyDescent="0.15">
      <c r="P3561">
        <v>3560</v>
      </c>
      <c r="Q3561" t="str">
        <f>IFERROR(IF(COUNTIF(個人情報!$BI$5:$BI$401,"登録番号" &amp; リスト!P3561)&gt;=1,"",IF(VLOOKUP(P3561,登録者リスト!$A$1:$D$43729,4,FALSE)=基本情報!$D$6,P3561,"")),"")</f>
        <v/>
      </c>
    </row>
    <row r="3562" spans="16:17" x14ac:dyDescent="0.15">
      <c r="P3562">
        <v>3561</v>
      </c>
      <c r="Q3562" t="str">
        <f>IFERROR(IF(COUNTIF(個人情報!$BI$5:$BI$401,"登録番号" &amp; リスト!P3562)&gt;=1,"",IF(VLOOKUP(P3562,登録者リスト!$A$1:$D$43729,4,FALSE)=基本情報!$D$6,P3562,"")),"")</f>
        <v/>
      </c>
    </row>
    <row r="3563" spans="16:17" x14ac:dyDescent="0.15">
      <c r="P3563">
        <v>3562</v>
      </c>
      <c r="Q3563" t="str">
        <f>IFERROR(IF(COUNTIF(個人情報!$BI$5:$BI$401,"登録番号" &amp; リスト!P3563)&gt;=1,"",IF(VLOOKUP(P3563,登録者リスト!$A$1:$D$43729,4,FALSE)=基本情報!$D$6,P3563,"")),"")</f>
        <v/>
      </c>
    </row>
    <row r="3564" spans="16:17" x14ac:dyDescent="0.15">
      <c r="P3564">
        <v>3563</v>
      </c>
      <c r="Q3564" t="str">
        <f>IFERROR(IF(COUNTIF(個人情報!$BI$5:$BI$401,"登録番号" &amp; リスト!P3564)&gt;=1,"",IF(VLOOKUP(P3564,登録者リスト!$A$1:$D$43729,4,FALSE)=基本情報!$D$6,P3564,"")),"")</f>
        <v/>
      </c>
    </row>
    <row r="3565" spans="16:17" x14ac:dyDescent="0.15">
      <c r="P3565">
        <v>3564</v>
      </c>
      <c r="Q3565" t="str">
        <f>IFERROR(IF(COUNTIF(個人情報!$BI$5:$BI$401,"登録番号" &amp; リスト!P3565)&gt;=1,"",IF(VLOOKUP(P3565,登録者リスト!$A$1:$D$43729,4,FALSE)=基本情報!$D$6,P3565,"")),"")</f>
        <v/>
      </c>
    </row>
    <row r="3566" spans="16:17" x14ac:dyDescent="0.15">
      <c r="P3566">
        <v>3565</v>
      </c>
      <c r="Q3566" t="str">
        <f>IFERROR(IF(COUNTIF(個人情報!$BI$5:$BI$401,"登録番号" &amp; リスト!P3566)&gt;=1,"",IF(VLOOKUP(P3566,登録者リスト!$A$1:$D$43729,4,FALSE)=基本情報!$D$6,P3566,"")),"")</f>
        <v/>
      </c>
    </row>
    <row r="3567" spans="16:17" x14ac:dyDescent="0.15">
      <c r="P3567">
        <v>3566</v>
      </c>
      <c r="Q3567" t="str">
        <f>IFERROR(IF(COUNTIF(個人情報!$BI$5:$BI$401,"登録番号" &amp; リスト!P3567)&gt;=1,"",IF(VLOOKUP(P3567,登録者リスト!$A$1:$D$43729,4,FALSE)=基本情報!$D$6,P3567,"")),"")</f>
        <v/>
      </c>
    </row>
    <row r="3568" spans="16:17" x14ac:dyDescent="0.15">
      <c r="P3568">
        <v>3567</v>
      </c>
      <c r="Q3568" t="str">
        <f>IFERROR(IF(COUNTIF(個人情報!$BI$5:$BI$401,"登録番号" &amp; リスト!P3568)&gt;=1,"",IF(VLOOKUP(P3568,登録者リスト!$A$1:$D$43729,4,FALSE)=基本情報!$D$6,P3568,"")),"")</f>
        <v/>
      </c>
    </row>
    <row r="3569" spans="16:17" x14ac:dyDescent="0.15">
      <c r="P3569">
        <v>3568</v>
      </c>
      <c r="Q3569" t="str">
        <f>IFERROR(IF(COUNTIF(個人情報!$BI$5:$BI$401,"登録番号" &amp; リスト!P3569)&gt;=1,"",IF(VLOOKUP(P3569,登録者リスト!$A$1:$D$43729,4,FALSE)=基本情報!$D$6,P3569,"")),"")</f>
        <v/>
      </c>
    </row>
    <row r="3570" spans="16:17" x14ac:dyDescent="0.15">
      <c r="P3570">
        <v>3569</v>
      </c>
      <c r="Q3570" t="str">
        <f>IFERROR(IF(COUNTIF(個人情報!$BI$5:$BI$401,"登録番号" &amp; リスト!P3570)&gt;=1,"",IF(VLOOKUP(P3570,登録者リスト!$A$1:$D$43729,4,FALSE)=基本情報!$D$6,P3570,"")),"")</f>
        <v/>
      </c>
    </row>
    <row r="3571" spans="16:17" x14ac:dyDescent="0.15">
      <c r="P3571">
        <v>3570</v>
      </c>
      <c r="Q3571" t="str">
        <f>IFERROR(IF(COUNTIF(個人情報!$BI$5:$BI$401,"登録番号" &amp; リスト!P3571)&gt;=1,"",IF(VLOOKUP(P3571,登録者リスト!$A$1:$D$43729,4,FALSE)=基本情報!$D$6,P3571,"")),"")</f>
        <v/>
      </c>
    </row>
    <row r="3572" spans="16:17" x14ac:dyDescent="0.15">
      <c r="P3572">
        <v>3571</v>
      </c>
      <c r="Q3572" t="str">
        <f>IFERROR(IF(COUNTIF(個人情報!$BI$5:$BI$401,"登録番号" &amp; リスト!P3572)&gt;=1,"",IF(VLOOKUP(P3572,登録者リスト!$A$1:$D$43729,4,FALSE)=基本情報!$D$6,P3572,"")),"")</f>
        <v/>
      </c>
    </row>
    <row r="3573" spans="16:17" x14ac:dyDescent="0.15">
      <c r="P3573">
        <v>3572</v>
      </c>
      <c r="Q3573" t="str">
        <f>IFERROR(IF(COUNTIF(個人情報!$BI$5:$BI$401,"登録番号" &amp; リスト!P3573)&gt;=1,"",IF(VLOOKUP(P3573,登録者リスト!$A$1:$D$43729,4,FALSE)=基本情報!$D$6,P3573,"")),"")</f>
        <v/>
      </c>
    </row>
    <row r="3574" spans="16:17" x14ac:dyDescent="0.15">
      <c r="P3574">
        <v>3573</v>
      </c>
      <c r="Q3574" t="str">
        <f>IFERROR(IF(COUNTIF(個人情報!$BI$5:$BI$401,"登録番号" &amp; リスト!P3574)&gt;=1,"",IF(VLOOKUP(P3574,登録者リスト!$A$1:$D$43729,4,FALSE)=基本情報!$D$6,P3574,"")),"")</f>
        <v/>
      </c>
    </row>
    <row r="3575" spans="16:17" x14ac:dyDescent="0.15">
      <c r="P3575">
        <v>3574</v>
      </c>
      <c r="Q3575" t="str">
        <f>IFERROR(IF(COUNTIF(個人情報!$BI$5:$BI$401,"登録番号" &amp; リスト!P3575)&gt;=1,"",IF(VLOOKUP(P3575,登録者リスト!$A$1:$D$43729,4,FALSE)=基本情報!$D$6,P3575,"")),"")</f>
        <v/>
      </c>
    </row>
    <row r="3576" spans="16:17" x14ac:dyDescent="0.15">
      <c r="P3576">
        <v>3575</v>
      </c>
      <c r="Q3576" t="str">
        <f>IFERROR(IF(COUNTIF(個人情報!$BI$5:$BI$401,"登録番号" &amp; リスト!P3576)&gt;=1,"",IF(VLOOKUP(P3576,登録者リスト!$A$1:$D$43729,4,FALSE)=基本情報!$D$6,P3576,"")),"")</f>
        <v/>
      </c>
    </row>
    <row r="3577" spans="16:17" x14ac:dyDescent="0.15">
      <c r="P3577">
        <v>3576</v>
      </c>
      <c r="Q3577" t="str">
        <f>IFERROR(IF(COUNTIF(個人情報!$BI$5:$BI$401,"登録番号" &amp; リスト!P3577)&gt;=1,"",IF(VLOOKUP(P3577,登録者リスト!$A$1:$D$43729,4,FALSE)=基本情報!$D$6,P3577,"")),"")</f>
        <v/>
      </c>
    </row>
    <row r="3578" spans="16:17" x14ac:dyDescent="0.15">
      <c r="P3578">
        <v>3577</v>
      </c>
      <c r="Q3578" t="str">
        <f>IFERROR(IF(COUNTIF(個人情報!$BI$5:$BI$401,"登録番号" &amp; リスト!P3578)&gt;=1,"",IF(VLOOKUP(P3578,登録者リスト!$A$1:$D$43729,4,FALSE)=基本情報!$D$6,P3578,"")),"")</f>
        <v/>
      </c>
    </row>
    <row r="3579" spans="16:17" x14ac:dyDescent="0.15">
      <c r="P3579">
        <v>3578</v>
      </c>
      <c r="Q3579" t="str">
        <f>IFERROR(IF(COUNTIF(個人情報!$BI$5:$BI$401,"登録番号" &amp; リスト!P3579)&gt;=1,"",IF(VLOOKUP(P3579,登録者リスト!$A$1:$D$43729,4,FALSE)=基本情報!$D$6,P3579,"")),"")</f>
        <v/>
      </c>
    </row>
    <row r="3580" spans="16:17" x14ac:dyDescent="0.15">
      <c r="P3580">
        <v>3579</v>
      </c>
      <c r="Q3580" t="str">
        <f>IFERROR(IF(COUNTIF(個人情報!$BI$5:$BI$401,"登録番号" &amp; リスト!P3580)&gt;=1,"",IF(VLOOKUP(P3580,登録者リスト!$A$1:$D$43729,4,FALSE)=基本情報!$D$6,P3580,"")),"")</f>
        <v/>
      </c>
    </row>
    <row r="3581" spans="16:17" x14ac:dyDescent="0.15">
      <c r="P3581">
        <v>3580</v>
      </c>
      <c r="Q3581" t="str">
        <f>IFERROR(IF(COUNTIF(個人情報!$BI$5:$BI$401,"登録番号" &amp; リスト!P3581)&gt;=1,"",IF(VLOOKUP(P3581,登録者リスト!$A$1:$D$43729,4,FALSE)=基本情報!$D$6,P3581,"")),"")</f>
        <v/>
      </c>
    </row>
    <row r="3582" spans="16:17" x14ac:dyDescent="0.15">
      <c r="P3582">
        <v>3581</v>
      </c>
      <c r="Q3582" t="str">
        <f>IFERROR(IF(COUNTIF(個人情報!$BI$5:$BI$401,"登録番号" &amp; リスト!P3582)&gt;=1,"",IF(VLOOKUP(P3582,登録者リスト!$A$1:$D$43729,4,FALSE)=基本情報!$D$6,P3582,"")),"")</f>
        <v/>
      </c>
    </row>
    <row r="3583" spans="16:17" x14ac:dyDescent="0.15">
      <c r="P3583">
        <v>3582</v>
      </c>
      <c r="Q3583" t="str">
        <f>IFERROR(IF(COUNTIF(個人情報!$BI$5:$BI$401,"登録番号" &amp; リスト!P3583)&gt;=1,"",IF(VLOOKUP(P3583,登録者リスト!$A$1:$D$43729,4,FALSE)=基本情報!$D$6,P3583,"")),"")</f>
        <v/>
      </c>
    </row>
    <row r="3584" spans="16:17" x14ac:dyDescent="0.15">
      <c r="P3584">
        <v>3583</v>
      </c>
      <c r="Q3584" t="str">
        <f>IFERROR(IF(COUNTIF(個人情報!$BI$5:$BI$401,"登録番号" &amp; リスト!P3584)&gt;=1,"",IF(VLOOKUP(P3584,登録者リスト!$A$1:$D$43729,4,FALSE)=基本情報!$D$6,P3584,"")),"")</f>
        <v/>
      </c>
    </row>
    <row r="3585" spans="16:17" x14ac:dyDescent="0.15">
      <c r="P3585">
        <v>3584</v>
      </c>
      <c r="Q3585" t="str">
        <f>IFERROR(IF(COUNTIF(個人情報!$BI$5:$BI$401,"登録番号" &amp; リスト!P3585)&gt;=1,"",IF(VLOOKUP(P3585,登録者リスト!$A$1:$D$43729,4,FALSE)=基本情報!$D$6,P3585,"")),"")</f>
        <v/>
      </c>
    </row>
    <row r="3586" spans="16:17" x14ac:dyDescent="0.15">
      <c r="P3586">
        <v>3585</v>
      </c>
      <c r="Q3586" t="str">
        <f>IFERROR(IF(COUNTIF(個人情報!$BI$5:$BI$401,"登録番号" &amp; リスト!P3586)&gt;=1,"",IF(VLOOKUP(P3586,登録者リスト!$A$1:$D$43729,4,FALSE)=基本情報!$D$6,P3586,"")),"")</f>
        <v/>
      </c>
    </row>
    <row r="3587" spans="16:17" x14ac:dyDescent="0.15">
      <c r="P3587">
        <v>3586</v>
      </c>
      <c r="Q3587" t="str">
        <f>IFERROR(IF(COUNTIF(個人情報!$BI$5:$BI$401,"登録番号" &amp; リスト!P3587)&gt;=1,"",IF(VLOOKUP(P3587,登録者リスト!$A$1:$D$43729,4,FALSE)=基本情報!$D$6,P3587,"")),"")</f>
        <v/>
      </c>
    </row>
    <row r="3588" spans="16:17" x14ac:dyDescent="0.15">
      <c r="P3588">
        <v>3587</v>
      </c>
      <c r="Q3588" t="str">
        <f>IFERROR(IF(COUNTIF(個人情報!$BI$5:$BI$401,"登録番号" &amp; リスト!P3588)&gt;=1,"",IF(VLOOKUP(P3588,登録者リスト!$A$1:$D$43729,4,FALSE)=基本情報!$D$6,P3588,"")),"")</f>
        <v/>
      </c>
    </row>
    <row r="3589" spans="16:17" x14ac:dyDescent="0.15">
      <c r="P3589">
        <v>3588</v>
      </c>
      <c r="Q3589" t="str">
        <f>IFERROR(IF(COUNTIF(個人情報!$BI$5:$BI$401,"登録番号" &amp; リスト!P3589)&gt;=1,"",IF(VLOOKUP(P3589,登録者リスト!$A$1:$D$43729,4,FALSE)=基本情報!$D$6,P3589,"")),"")</f>
        <v/>
      </c>
    </row>
    <row r="3590" spans="16:17" x14ac:dyDescent="0.15">
      <c r="P3590">
        <v>3589</v>
      </c>
      <c r="Q3590" t="str">
        <f>IFERROR(IF(COUNTIF(個人情報!$BI$5:$BI$401,"登録番号" &amp; リスト!P3590)&gt;=1,"",IF(VLOOKUP(P3590,登録者リスト!$A$1:$D$43729,4,FALSE)=基本情報!$D$6,P3590,"")),"")</f>
        <v/>
      </c>
    </row>
    <row r="3591" spans="16:17" x14ac:dyDescent="0.15">
      <c r="P3591">
        <v>3590</v>
      </c>
      <c r="Q3591" t="str">
        <f>IFERROR(IF(COUNTIF(個人情報!$BI$5:$BI$401,"登録番号" &amp; リスト!P3591)&gt;=1,"",IF(VLOOKUP(P3591,登録者リスト!$A$1:$D$43729,4,FALSE)=基本情報!$D$6,P3591,"")),"")</f>
        <v/>
      </c>
    </row>
    <row r="3592" spans="16:17" x14ac:dyDescent="0.15">
      <c r="P3592">
        <v>3591</v>
      </c>
      <c r="Q3592" t="str">
        <f>IFERROR(IF(COUNTIF(個人情報!$BI$5:$BI$401,"登録番号" &amp; リスト!P3592)&gt;=1,"",IF(VLOOKUP(P3592,登録者リスト!$A$1:$D$43729,4,FALSE)=基本情報!$D$6,P3592,"")),"")</f>
        <v/>
      </c>
    </row>
    <row r="3593" spans="16:17" x14ac:dyDescent="0.15">
      <c r="P3593">
        <v>3592</v>
      </c>
      <c r="Q3593" t="str">
        <f>IFERROR(IF(COUNTIF(個人情報!$BI$5:$BI$401,"登録番号" &amp; リスト!P3593)&gt;=1,"",IF(VLOOKUP(P3593,登録者リスト!$A$1:$D$43729,4,FALSE)=基本情報!$D$6,P3593,"")),"")</f>
        <v/>
      </c>
    </row>
    <row r="3594" spans="16:17" x14ac:dyDescent="0.15">
      <c r="P3594">
        <v>3593</v>
      </c>
      <c r="Q3594" t="str">
        <f>IFERROR(IF(COUNTIF(個人情報!$BI$5:$BI$401,"登録番号" &amp; リスト!P3594)&gt;=1,"",IF(VLOOKUP(P3594,登録者リスト!$A$1:$D$43729,4,FALSE)=基本情報!$D$6,P3594,"")),"")</f>
        <v/>
      </c>
    </row>
    <row r="3595" spans="16:17" x14ac:dyDescent="0.15">
      <c r="P3595">
        <v>3594</v>
      </c>
      <c r="Q3595" t="str">
        <f>IFERROR(IF(COUNTIF(個人情報!$BI$5:$BI$401,"登録番号" &amp; リスト!P3595)&gt;=1,"",IF(VLOOKUP(P3595,登録者リスト!$A$1:$D$43729,4,FALSE)=基本情報!$D$6,P3595,"")),"")</f>
        <v/>
      </c>
    </row>
    <row r="3596" spans="16:17" x14ac:dyDescent="0.15">
      <c r="P3596">
        <v>3595</v>
      </c>
      <c r="Q3596" t="str">
        <f>IFERROR(IF(COUNTIF(個人情報!$BI$5:$BI$401,"登録番号" &amp; リスト!P3596)&gt;=1,"",IF(VLOOKUP(P3596,登録者リスト!$A$1:$D$43729,4,FALSE)=基本情報!$D$6,P3596,"")),"")</f>
        <v/>
      </c>
    </row>
    <row r="3597" spans="16:17" x14ac:dyDescent="0.15">
      <c r="P3597">
        <v>3596</v>
      </c>
      <c r="Q3597" t="str">
        <f>IFERROR(IF(COUNTIF(個人情報!$BI$5:$BI$401,"登録番号" &amp; リスト!P3597)&gt;=1,"",IF(VLOOKUP(P3597,登録者リスト!$A$1:$D$43729,4,FALSE)=基本情報!$D$6,P3597,"")),"")</f>
        <v/>
      </c>
    </row>
    <row r="3598" spans="16:17" x14ac:dyDescent="0.15">
      <c r="P3598">
        <v>3597</v>
      </c>
      <c r="Q3598" t="str">
        <f>IFERROR(IF(COUNTIF(個人情報!$BI$5:$BI$401,"登録番号" &amp; リスト!P3598)&gt;=1,"",IF(VLOOKUP(P3598,登録者リスト!$A$1:$D$43729,4,FALSE)=基本情報!$D$6,P3598,"")),"")</f>
        <v/>
      </c>
    </row>
    <row r="3599" spans="16:17" x14ac:dyDescent="0.15">
      <c r="P3599">
        <v>3598</v>
      </c>
      <c r="Q3599" t="str">
        <f>IFERROR(IF(COUNTIF(個人情報!$BI$5:$BI$401,"登録番号" &amp; リスト!P3599)&gt;=1,"",IF(VLOOKUP(P3599,登録者リスト!$A$1:$D$43729,4,FALSE)=基本情報!$D$6,P3599,"")),"")</f>
        <v/>
      </c>
    </row>
    <row r="3600" spans="16:17" x14ac:dyDescent="0.15">
      <c r="P3600">
        <v>3599</v>
      </c>
      <c r="Q3600" t="str">
        <f>IFERROR(IF(COUNTIF(個人情報!$BI$5:$BI$401,"登録番号" &amp; リスト!P3600)&gt;=1,"",IF(VLOOKUP(P3600,登録者リスト!$A$1:$D$43729,4,FALSE)=基本情報!$D$6,P3600,"")),"")</f>
        <v/>
      </c>
    </row>
    <row r="3601" spans="16:17" x14ac:dyDescent="0.15">
      <c r="P3601">
        <v>3600</v>
      </c>
      <c r="Q3601" t="str">
        <f>IFERROR(IF(COUNTIF(個人情報!$BI$5:$BI$401,"登録番号" &amp; リスト!P3601)&gt;=1,"",IF(VLOOKUP(P3601,登録者リスト!$A$1:$D$43729,4,FALSE)=基本情報!$D$6,P3601,"")),"")</f>
        <v/>
      </c>
    </row>
    <row r="3602" spans="16:17" x14ac:dyDescent="0.15">
      <c r="P3602">
        <v>3601</v>
      </c>
      <c r="Q3602" t="str">
        <f>IFERROR(IF(COUNTIF(個人情報!$BI$5:$BI$401,"登録番号" &amp; リスト!P3602)&gt;=1,"",IF(VLOOKUP(P3602,登録者リスト!$A$1:$D$43729,4,FALSE)=基本情報!$D$6,P3602,"")),"")</f>
        <v/>
      </c>
    </row>
    <row r="3603" spans="16:17" x14ac:dyDescent="0.15">
      <c r="P3603">
        <v>3602</v>
      </c>
      <c r="Q3603" t="str">
        <f>IFERROR(IF(COUNTIF(個人情報!$BI$5:$BI$401,"登録番号" &amp; リスト!P3603)&gt;=1,"",IF(VLOOKUP(P3603,登録者リスト!$A$1:$D$43729,4,FALSE)=基本情報!$D$6,P3603,"")),"")</f>
        <v/>
      </c>
    </row>
    <row r="3604" spans="16:17" x14ac:dyDescent="0.15">
      <c r="P3604">
        <v>3603</v>
      </c>
      <c r="Q3604" t="str">
        <f>IFERROR(IF(COUNTIF(個人情報!$BI$5:$BI$401,"登録番号" &amp; リスト!P3604)&gt;=1,"",IF(VLOOKUP(P3604,登録者リスト!$A$1:$D$43729,4,FALSE)=基本情報!$D$6,P3604,"")),"")</f>
        <v/>
      </c>
    </row>
    <row r="3605" spans="16:17" x14ac:dyDescent="0.15">
      <c r="P3605">
        <v>3604</v>
      </c>
      <c r="Q3605" t="str">
        <f>IFERROR(IF(COUNTIF(個人情報!$BI$5:$BI$401,"登録番号" &amp; リスト!P3605)&gt;=1,"",IF(VLOOKUP(P3605,登録者リスト!$A$1:$D$43729,4,FALSE)=基本情報!$D$6,P3605,"")),"")</f>
        <v/>
      </c>
    </row>
    <row r="3606" spans="16:17" x14ac:dyDescent="0.15">
      <c r="P3606">
        <v>3605</v>
      </c>
      <c r="Q3606" t="str">
        <f>IFERROR(IF(COUNTIF(個人情報!$BI$5:$BI$401,"登録番号" &amp; リスト!P3606)&gt;=1,"",IF(VLOOKUP(P3606,登録者リスト!$A$1:$D$43729,4,FALSE)=基本情報!$D$6,P3606,"")),"")</f>
        <v/>
      </c>
    </row>
    <row r="3607" spans="16:17" x14ac:dyDescent="0.15">
      <c r="P3607">
        <v>3606</v>
      </c>
      <c r="Q3607" t="str">
        <f>IFERROR(IF(COUNTIF(個人情報!$BI$5:$BI$401,"登録番号" &amp; リスト!P3607)&gt;=1,"",IF(VLOOKUP(P3607,登録者リスト!$A$1:$D$43729,4,FALSE)=基本情報!$D$6,P3607,"")),"")</f>
        <v/>
      </c>
    </row>
    <row r="3608" spans="16:17" x14ac:dyDescent="0.15">
      <c r="P3608">
        <v>3607</v>
      </c>
      <c r="Q3608" t="str">
        <f>IFERROR(IF(COUNTIF(個人情報!$BI$5:$BI$401,"登録番号" &amp; リスト!P3608)&gt;=1,"",IF(VLOOKUP(P3608,登録者リスト!$A$1:$D$43729,4,FALSE)=基本情報!$D$6,P3608,"")),"")</f>
        <v/>
      </c>
    </row>
    <row r="3609" spans="16:17" x14ac:dyDescent="0.15">
      <c r="P3609">
        <v>3608</v>
      </c>
      <c r="Q3609" t="str">
        <f>IFERROR(IF(COUNTIF(個人情報!$BI$5:$BI$401,"登録番号" &amp; リスト!P3609)&gt;=1,"",IF(VLOOKUP(P3609,登録者リスト!$A$1:$D$43729,4,FALSE)=基本情報!$D$6,P3609,"")),"")</f>
        <v/>
      </c>
    </row>
    <row r="3610" spans="16:17" x14ac:dyDescent="0.15">
      <c r="P3610">
        <v>3609</v>
      </c>
      <c r="Q3610" t="str">
        <f>IFERROR(IF(COUNTIF(個人情報!$BI$5:$BI$401,"登録番号" &amp; リスト!P3610)&gt;=1,"",IF(VLOOKUP(P3610,登録者リスト!$A$1:$D$43729,4,FALSE)=基本情報!$D$6,P3610,"")),"")</f>
        <v/>
      </c>
    </row>
    <row r="3611" spans="16:17" x14ac:dyDescent="0.15">
      <c r="P3611">
        <v>3610</v>
      </c>
      <c r="Q3611" t="str">
        <f>IFERROR(IF(COUNTIF(個人情報!$BI$5:$BI$401,"登録番号" &amp; リスト!P3611)&gt;=1,"",IF(VLOOKUP(P3611,登録者リスト!$A$1:$D$43729,4,FALSE)=基本情報!$D$6,P3611,"")),"")</f>
        <v/>
      </c>
    </row>
    <row r="3612" spans="16:17" x14ac:dyDescent="0.15">
      <c r="P3612">
        <v>3611</v>
      </c>
      <c r="Q3612" t="str">
        <f>IFERROR(IF(COUNTIF(個人情報!$BI$5:$BI$401,"登録番号" &amp; リスト!P3612)&gt;=1,"",IF(VLOOKUP(P3612,登録者リスト!$A$1:$D$43729,4,FALSE)=基本情報!$D$6,P3612,"")),"")</f>
        <v/>
      </c>
    </row>
    <row r="3613" spans="16:17" x14ac:dyDescent="0.15">
      <c r="P3613">
        <v>3612</v>
      </c>
      <c r="Q3613" t="str">
        <f>IFERROR(IF(COUNTIF(個人情報!$BI$5:$BI$401,"登録番号" &amp; リスト!P3613)&gt;=1,"",IF(VLOOKUP(P3613,登録者リスト!$A$1:$D$43729,4,FALSE)=基本情報!$D$6,P3613,"")),"")</f>
        <v/>
      </c>
    </row>
    <row r="3614" spans="16:17" x14ac:dyDescent="0.15">
      <c r="P3614">
        <v>3613</v>
      </c>
      <c r="Q3614" t="str">
        <f>IFERROR(IF(COUNTIF(個人情報!$BI$5:$BI$401,"登録番号" &amp; リスト!P3614)&gt;=1,"",IF(VLOOKUP(P3614,登録者リスト!$A$1:$D$43729,4,FALSE)=基本情報!$D$6,P3614,"")),"")</f>
        <v/>
      </c>
    </row>
    <row r="3615" spans="16:17" x14ac:dyDescent="0.15">
      <c r="P3615">
        <v>3614</v>
      </c>
      <c r="Q3615" t="str">
        <f>IFERROR(IF(COUNTIF(個人情報!$BI$5:$BI$401,"登録番号" &amp; リスト!P3615)&gt;=1,"",IF(VLOOKUP(P3615,登録者リスト!$A$1:$D$43729,4,FALSE)=基本情報!$D$6,P3615,"")),"")</f>
        <v/>
      </c>
    </row>
    <row r="3616" spans="16:17" x14ac:dyDescent="0.15">
      <c r="P3616">
        <v>3615</v>
      </c>
      <c r="Q3616" t="str">
        <f>IFERROR(IF(COUNTIF(個人情報!$BI$5:$BI$401,"登録番号" &amp; リスト!P3616)&gt;=1,"",IF(VLOOKUP(P3616,登録者リスト!$A$1:$D$43729,4,FALSE)=基本情報!$D$6,P3616,"")),"")</f>
        <v/>
      </c>
    </row>
    <row r="3617" spans="16:17" x14ac:dyDescent="0.15">
      <c r="P3617">
        <v>3616</v>
      </c>
      <c r="Q3617" t="str">
        <f>IFERROR(IF(COUNTIF(個人情報!$BI$5:$BI$401,"登録番号" &amp; リスト!P3617)&gt;=1,"",IF(VLOOKUP(P3617,登録者リスト!$A$1:$D$43729,4,FALSE)=基本情報!$D$6,P3617,"")),"")</f>
        <v/>
      </c>
    </row>
    <row r="3618" spans="16:17" x14ac:dyDescent="0.15">
      <c r="P3618">
        <v>3617</v>
      </c>
      <c r="Q3618" t="str">
        <f>IFERROR(IF(COUNTIF(個人情報!$BI$5:$BI$401,"登録番号" &amp; リスト!P3618)&gt;=1,"",IF(VLOOKUP(P3618,登録者リスト!$A$1:$D$43729,4,FALSE)=基本情報!$D$6,P3618,"")),"")</f>
        <v/>
      </c>
    </row>
    <row r="3619" spans="16:17" x14ac:dyDescent="0.15">
      <c r="P3619">
        <v>3618</v>
      </c>
      <c r="Q3619" t="str">
        <f>IFERROR(IF(COUNTIF(個人情報!$BI$5:$BI$401,"登録番号" &amp; リスト!P3619)&gt;=1,"",IF(VLOOKUP(P3619,登録者リスト!$A$1:$D$43729,4,FALSE)=基本情報!$D$6,P3619,"")),"")</f>
        <v/>
      </c>
    </row>
    <row r="3620" spans="16:17" x14ac:dyDescent="0.15">
      <c r="P3620">
        <v>3619</v>
      </c>
      <c r="Q3620" t="str">
        <f>IFERROR(IF(COUNTIF(個人情報!$BI$5:$BI$401,"登録番号" &amp; リスト!P3620)&gt;=1,"",IF(VLOOKUP(P3620,登録者リスト!$A$1:$D$43729,4,FALSE)=基本情報!$D$6,P3620,"")),"")</f>
        <v/>
      </c>
    </row>
    <row r="3621" spans="16:17" x14ac:dyDescent="0.15">
      <c r="P3621">
        <v>3620</v>
      </c>
      <c r="Q3621" t="str">
        <f>IFERROR(IF(COUNTIF(個人情報!$BI$5:$BI$401,"登録番号" &amp; リスト!P3621)&gt;=1,"",IF(VLOOKUP(P3621,登録者リスト!$A$1:$D$43729,4,FALSE)=基本情報!$D$6,P3621,"")),"")</f>
        <v/>
      </c>
    </row>
    <row r="3622" spans="16:17" x14ac:dyDescent="0.15">
      <c r="P3622">
        <v>3621</v>
      </c>
      <c r="Q3622" t="str">
        <f>IFERROR(IF(COUNTIF(個人情報!$BI$5:$BI$401,"登録番号" &amp; リスト!P3622)&gt;=1,"",IF(VLOOKUP(P3622,登録者リスト!$A$1:$D$43729,4,FALSE)=基本情報!$D$6,P3622,"")),"")</f>
        <v/>
      </c>
    </row>
    <row r="3623" spans="16:17" x14ac:dyDescent="0.15">
      <c r="P3623">
        <v>3622</v>
      </c>
      <c r="Q3623" t="str">
        <f>IFERROR(IF(COUNTIF(個人情報!$BI$5:$BI$401,"登録番号" &amp; リスト!P3623)&gt;=1,"",IF(VLOOKUP(P3623,登録者リスト!$A$1:$D$43729,4,FALSE)=基本情報!$D$6,P3623,"")),"")</f>
        <v/>
      </c>
    </row>
    <row r="3624" spans="16:17" x14ac:dyDescent="0.15">
      <c r="P3624">
        <v>3623</v>
      </c>
      <c r="Q3624" t="str">
        <f>IFERROR(IF(COUNTIF(個人情報!$BI$5:$BI$401,"登録番号" &amp; リスト!P3624)&gt;=1,"",IF(VLOOKUP(P3624,登録者リスト!$A$1:$D$43729,4,FALSE)=基本情報!$D$6,P3624,"")),"")</f>
        <v/>
      </c>
    </row>
    <row r="3625" spans="16:17" x14ac:dyDescent="0.15">
      <c r="P3625">
        <v>3624</v>
      </c>
      <c r="Q3625" t="str">
        <f>IFERROR(IF(COUNTIF(個人情報!$BI$5:$BI$401,"登録番号" &amp; リスト!P3625)&gt;=1,"",IF(VLOOKUP(P3625,登録者リスト!$A$1:$D$43729,4,FALSE)=基本情報!$D$6,P3625,"")),"")</f>
        <v/>
      </c>
    </row>
    <row r="3626" spans="16:17" x14ac:dyDescent="0.15">
      <c r="P3626">
        <v>3625</v>
      </c>
      <c r="Q3626" t="str">
        <f>IFERROR(IF(COUNTIF(個人情報!$BI$5:$BI$401,"登録番号" &amp; リスト!P3626)&gt;=1,"",IF(VLOOKUP(P3626,登録者リスト!$A$1:$D$43729,4,FALSE)=基本情報!$D$6,P3626,"")),"")</f>
        <v/>
      </c>
    </row>
    <row r="3627" spans="16:17" x14ac:dyDescent="0.15">
      <c r="P3627">
        <v>3626</v>
      </c>
      <c r="Q3627" t="str">
        <f>IFERROR(IF(COUNTIF(個人情報!$BI$5:$BI$401,"登録番号" &amp; リスト!P3627)&gt;=1,"",IF(VLOOKUP(P3627,登録者リスト!$A$1:$D$43729,4,FALSE)=基本情報!$D$6,P3627,"")),"")</f>
        <v/>
      </c>
    </row>
    <row r="3628" spans="16:17" x14ac:dyDescent="0.15">
      <c r="P3628">
        <v>3627</v>
      </c>
      <c r="Q3628" t="str">
        <f>IFERROR(IF(COUNTIF(個人情報!$BI$5:$BI$401,"登録番号" &amp; リスト!P3628)&gt;=1,"",IF(VLOOKUP(P3628,登録者リスト!$A$1:$D$43729,4,FALSE)=基本情報!$D$6,P3628,"")),"")</f>
        <v/>
      </c>
    </row>
    <row r="3629" spans="16:17" x14ac:dyDescent="0.15">
      <c r="P3629">
        <v>3628</v>
      </c>
      <c r="Q3629" t="str">
        <f>IFERROR(IF(COUNTIF(個人情報!$BI$5:$BI$401,"登録番号" &amp; リスト!P3629)&gt;=1,"",IF(VLOOKUP(P3629,登録者リスト!$A$1:$D$43729,4,FALSE)=基本情報!$D$6,P3629,"")),"")</f>
        <v/>
      </c>
    </row>
    <row r="3630" spans="16:17" x14ac:dyDescent="0.15">
      <c r="P3630">
        <v>3629</v>
      </c>
      <c r="Q3630" t="str">
        <f>IFERROR(IF(COUNTIF(個人情報!$BI$5:$BI$401,"登録番号" &amp; リスト!P3630)&gt;=1,"",IF(VLOOKUP(P3630,登録者リスト!$A$1:$D$43729,4,FALSE)=基本情報!$D$6,P3630,"")),"")</f>
        <v/>
      </c>
    </row>
    <row r="3631" spans="16:17" x14ac:dyDescent="0.15">
      <c r="P3631">
        <v>3630</v>
      </c>
      <c r="Q3631" t="str">
        <f>IFERROR(IF(COUNTIF(個人情報!$BI$5:$BI$401,"登録番号" &amp; リスト!P3631)&gt;=1,"",IF(VLOOKUP(P3631,登録者リスト!$A$1:$D$43729,4,FALSE)=基本情報!$D$6,P3631,"")),"")</f>
        <v/>
      </c>
    </row>
    <row r="3632" spans="16:17" x14ac:dyDescent="0.15">
      <c r="P3632">
        <v>3631</v>
      </c>
      <c r="Q3632" t="str">
        <f>IFERROR(IF(COUNTIF(個人情報!$BI$5:$BI$401,"登録番号" &amp; リスト!P3632)&gt;=1,"",IF(VLOOKUP(P3632,登録者リスト!$A$1:$D$43729,4,FALSE)=基本情報!$D$6,P3632,"")),"")</f>
        <v/>
      </c>
    </row>
    <row r="3633" spans="16:17" x14ac:dyDescent="0.15">
      <c r="P3633">
        <v>3632</v>
      </c>
      <c r="Q3633" t="str">
        <f>IFERROR(IF(COUNTIF(個人情報!$BI$5:$BI$401,"登録番号" &amp; リスト!P3633)&gt;=1,"",IF(VLOOKUP(P3633,登録者リスト!$A$1:$D$43729,4,FALSE)=基本情報!$D$6,P3633,"")),"")</f>
        <v/>
      </c>
    </row>
    <row r="3634" spans="16:17" x14ac:dyDescent="0.15">
      <c r="P3634">
        <v>3633</v>
      </c>
      <c r="Q3634" t="str">
        <f>IFERROR(IF(COUNTIF(個人情報!$BI$5:$BI$401,"登録番号" &amp; リスト!P3634)&gt;=1,"",IF(VLOOKUP(P3634,登録者リスト!$A$1:$D$43729,4,FALSE)=基本情報!$D$6,P3634,"")),"")</f>
        <v/>
      </c>
    </row>
    <row r="3635" spans="16:17" x14ac:dyDescent="0.15">
      <c r="P3635">
        <v>3634</v>
      </c>
      <c r="Q3635" t="str">
        <f>IFERROR(IF(COUNTIF(個人情報!$BI$5:$BI$401,"登録番号" &amp; リスト!P3635)&gt;=1,"",IF(VLOOKUP(P3635,登録者リスト!$A$1:$D$43729,4,FALSE)=基本情報!$D$6,P3635,"")),"")</f>
        <v/>
      </c>
    </row>
    <row r="3636" spans="16:17" x14ac:dyDescent="0.15">
      <c r="P3636">
        <v>3635</v>
      </c>
      <c r="Q3636" t="str">
        <f>IFERROR(IF(COUNTIF(個人情報!$BI$5:$BI$401,"登録番号" &amp; リスト!P3636)&gt;=1,"",IF(VLOOKUP(P3636,登録者リスト!$A$1:$D$43729,4,FALSE)=基本情報!$D$6,P3636,"")),"")</f>
        <v/>
      </c>
    </row>
    <row r="3637" spans="16:17" x14ac:dyDescent="0.15">
      <c r="P3637">
        <v>3636</v>
      </c>
      <c r="Q3637" t="str">
        <f>IFERROR(IF(COUNTIF(個人情報!$BI$5:$BI$401,"登録番号" &amp; リスト!P3637)&gt;=1,"",IF(VLOOKUP(P3637,登録者リスト!$A$1:$D$43729,4,FALSE)=基本情報!$D$6,P3637,"")),"")</f>
        <v/>
      </c>
    </row>
    <row r="3638" spans="16:17" x14ac:dyDescent="0.15">
      <c r="P3638">
        <v>3637</v>
      </c>
      <c r="Q3638" t="str">
        <f>IFERROR(IF(COUNTIF(個人情報!$BI$5:$BI$401,"登録番号" &amp; リスト!P3638)&gt;=1,"",IF(VLOOKUP(P3638,登録者リスト!$A$1:$D$43729,4,FALSE)=基本情報!$D$6,P3638,"")),"")</f>
        <v/>
      </c>
    </row>
    <row r="3639" spans="16:17" x14ac:dyDescent="0.15">
      <c r="P3639">
        <v>3638</v>
      </c>
      <c r="Q3639" t="str">
        <f>IFERROR(IF(COUNTIF(個人情報!$BI$5:$BI$401,"登録番号" &amp; リスト!P3639)&gt;=1,"",IF(VLOOKUP(P3639,登録者リスト!$A$1:$D$43729,4,FALSE)=基本情報!$D$6,P3639,"")),"")</f>
        <v/>
      </c>
    </row>
    <row r="3640" spans="16:17" x14ac:dyDescent="0.15">
      <c r="P3640">
        <v>3639</v>
      </c>
      <c r="Q3640" t="str">
        <f>IFERROR(IF(COUNTIF(個人情報!$BI$5:$BI$401,"登録番号" &amp; リスト!P3640)&gt;=1,"",IF(VLOOKUP(P3640,登録者リスト!$A$1:$D$43729,4,FALSE)=基本情報!$D$6,P3640,"")),"")</f>
        <v/>
      </c>
    </row>
    <row r="3641" spans="16:17" x14ac:dyDescent="0.15">
      <c r="P3641">
        <v>3640</v>
      </c>
      <c r="Q3641" t="str">
        <f>IFERROR(IF(COUNTIF(個人情報!$BI$5:$BI$401,"登録番号" &amp; リスト!P3641)&gt;=1,"",IF(VLOOKUP(P3641,登録者リスト!$A$1:$D$43729,4,FALSE)=基本情報!$D$6,P3641,"")),"")</f>
        <v/>
      </c>
    </row>
    <row r="3642" spans="16:17" x14ac:dyDescent="0.15">
      <c r="P3642">
        <v>3641</v>
      </c>
      <c r="Q3642" t="str">
        <f>IFERROR(IF(COUNTIF(個人情報!$BI$5:$BI$401,"登録番号" &amp; リスト!P3642)&gt;=1,"",IF(VLOOKUP(P3642,登録者リスト!$A$1:$D$43729,4,FALSE)=基本情報!$D$6,P3642,"")),"")</f>
        <v/>
      </c>
    </row>
    <row r="3643" spans="16:17" x14ac:dyDescent="0.15">
      <c r="P3643">
        <v>3642</v>
      </c>
      <c r="Q3643" t="str">
        <f>IFERROR(IF(COUNTIF(個人情報!$BI$5:$BI$401,"登録番号" &amp; リスト!P3643)&gt;=1,"",IF(VLOOKUP(P3643,登録者リスト!$A$1:$D$43729,4,FALSE)=基本情報!$D$6,P3643,"")),"")</f>
        <v/>
      </c>
    </row>
    <row r="3644" spans="16:17" x14ac:dyDescent="0.15">
      <c r="P3644">
        <v>3643</v>
      </c>
      <c r="Q3644" t="str">
        <f>IFERROR(IF(COUNTIF(個人情報!$BI$5:$BI$401,"登録番号" &amp; リスト!P3644)&gt;=1,"",IF(VLOOKUP(P3644,登録者リスト!$A$1:$D$43729,4,FALSE)=基本情報!$D$6,P3644,"")),"")</f>
        <v/>
      </c>
    </row>
    <row r="3645" spans="16:17" x14ac:dyDescent="0.15">
      <c r="P3645">
        <v>3644</v>
      </c>
      <c r="Q3645" t="str">
        <f>IFERROR(IF(COUNTIF(個人情報!$BI$5:$BI$401,"登録番号" &amp; リスト!P3645)&gt;=1,"",IF(VLOOKUP(P3645,登録者リスト!$A$1:$D$43729,4,FALSE)=基本情報!$D$6,P3645,"")),"")</f>
        <v/>
      </c>
    </row>
    <row r="3646" spans="16:17" x14ac:dyDescent="0.15">
      <c r="P3646">
        <v>3645</v>
      </c>
      <c r="Q3646" t="str">
        <f>IFERROR(IF(COUNTIF(個人情報!$BI$5:$BI$401,"登録番号" &amp; リスト!P3646)&gt;=1,"",IF(VLOOKUP(P3646,登録者リスト!$A$1:$D$43729,4,FALSE)=基本情報!$D$6,P3646,"")),"")</f>
        <v/>
      </c>
    </row>
    <row r="3647" spans="16:17" x14ac:dyDescent="0.15">
      <c r="P3647">
        <v>3646</v>
      </c>
      <c r="Q3647" t="str">
        <f>IFERROR(IF(COUNTIF(個人情報!$BI$5:$BI$401,"登録番号" &amp; リスト!P3647)&gt;=1,"",IF(VLOOKUP(P3647,登録者リスト!$A$1:$D$43729,4,FALSE)=基本情報!$D$6,P3647,"")),"")</f>
        <v/>
      </c>
    </row>
    <row r="3648" spans="16:17" x14ac:dyDescent="0.15">
      <c r="P3648">
        <v>3647</v>
      </c>
      <c r="Q3648" t="str">
        <f>IFERROR(IF(COUNTIF(個人情報!$BI$5:$BI$401,"登録番号" &amp; リスト!P3648)&gt;=1,"",IF(VLOOKUP(P3648,登録者リスト!$A$1:$D$43729,4,FALSE)=基本情報!$D$6,P3648,"")),"")</f>
        <v/>
      </c>
    </row>
    <row r="3649" spans="16:17" x14ac:dyDescent="0.15">
      <c r="P3649">
        <v>3648</v>
      </c>
      <c r="Q3649" t="str">
        <f>IFERROR(IF(COUNTIF(個人情報!$BI$5:$BI$401,"登録番号" &amp; リスト!P3649)&gt;=1,"",IF(VLOOKUP(P3649,登録者リスト!$A$1:$D$43729,4,FALSE)=基本情報!$D$6,P3649,"")),"")</f>
        <v/>
      </c>
    </row>
    <row r="3650" spans="16:17" x14ac:dyDescent="0.15">
      <c r="P3650">
        <v>3649</v>
      </c>
      <c r="Q3650" t="str">
        <f>IFERROR(IF(COUNTIF(個人情報!$BI$5:$BI$401,"登録番号" &amp; リスト!P3650)&gt;=1,"",IF(VLOOKUP(P3650,登録者リスト!$A$1:$D$43729,4,FALSE)=基本情報!$D$6,P3650,"")),"")</f>
        <v/>
      </c>
    </row>
    <row r="3651" spans="16:17" x14ac:dyDescent="0.15">
      <c r="P3651">
        <v>3650</v>
      </c>
      <c r="Q3651" t="str">
        <f>IFERROR(IF(COUNTIF(個人情報!$BI$5:$BI$401,"登録番号" &amp; リスト!P3651)&gt;=1,"",IF(VLOOKUP(P3651,登録者リスト!$A$1:$D$43729,4,FALSE)=基本情報!$D$6,P3651,"")),"")</f>
        <v/>
      </c>
    </row>
    <row r="3652" spans="16:17" x14ac:dyDescent="0.15">
      <c r="P3652">
        <v>3651</v>
      </c>
      <c r="Q3652" t="str">
        <f>IFERROR(IF(COUNTIF(個人情報!$BI$5:$BI$401,"登録番号" &amp; リスト!P3652)&gt;=1,"",IF(VLOOKUP(P3652,登録者リスト!$A$1:$D$43729,4,FALSE)=基本情報!$D$6,P3652,"")),"")</f>
        <v/>
      </c>
    </row>
    <row r="3653" spans="16:17" x14ac:dyDescent="0.15">
      <c r="P3653">
        <v>3652</v>
      </c>
      <c r="Q3653" t="str">
        <f>IFERROR(IF(COUNTIF(個人情報!$BI$5:$BI$401,"登録番号" &amp; リスト!P3653)&gt;=1,"",IF(VLOOKUP(P3653,登録者リスト!$A$1:$D$43729,4,FALSE)=基本情報!$D$6,P3653,"")),"")</f>
        <v/>
      </c>
    </row>
    <row r="3654" spans="16:17" x14ac:dyDescent="0.15">
      <c r="P3654">
        <v>3653</v>
      </c>
      <c r="Q3654" t="str">
        <f>IFERROR(IF(COUNTIF(個人情報!$BI$5:$BI$401,"登録番号" &amp; リスト!P3654)&gt;=1,"",IF(VLOOKUP(P3654,登録者リスト!$A$1:$D$43729,4,FALSE)=基本情報!$D$6,P3654,"")),"")</f>
        <v/>
      </c>
    </row>
    <row r="3655" spans="16:17" x14ac:dyDescent="0.15">
      <c r="P3655">
        <v>3654</v>
      </c>
      <c r="Q3655" t="str">
        <f>IFERROR(IF(COUNTIF(個人情報!$BI$5:$BI$401,"登録番号" &amp; リスト!P3655)&gt;=1,"",IF(VLOOKUP(P3655,登録者リスト!$A$1:$D$43729,4,FALSE)=基本情報!$D$6,P3655,"")),"")</f>
        <v/>
      </c>
    </row>
    <row r="3656" spans="16:17" x14ac:dyDescent="0.15">
      <c r="P3656">
        <v>3655</v>
      </c>
      <c r="Q3656" t="str">
        <f>IFERROR(IF(COUNTIF(個人情報!$BI$5:$BI$401,"登録番号" &amp; リスト!P3656)&gt;=1,"",IF(VLOOKUP(P3656,登録者リスト!$A$1:$D$43729,4,FALSE)=基本情報!$D$6,P3656,"")),"")</f>
        <v/>
      </c>
    </row>
    <row r="3657" spans="16:17" x14ac:dyDescent="0.15">
      <c r="P3657">
        <v>3656</v>
      </c>
      <c r="Q3657" t="str">
        <f>IFERROR(IF(COUNTIF(個人情報!$BI$5:$BI$401,"登録番号" &amp; リスト!P3657)&gt;=1,"",IF(VLOOKUP(P3657,登録者リスト!$A$1:$D$43729,4,FALSE)=基本情報!$D$6,P3657,"")),"")</f>
        <v/>
      </c>
    </row>
    <row r="3658" spans="16:17" x14ac:dyDescent="0.15">
      <c r="P3658">
        <v>3657</v>
      </c>
      <c r="Q3658" t="str">
        <f>IFERROR(IF(COUNTIF(個人情報!$BI$5:$BI$401,"登録番号" &amp; リスト!P3658)&gt;=1,"",IF(VLOOKUP(P3658,登録者リスト!$A$1:$D$43729,4,FALSE)=基本情報!$D$6,P3658,"")),"")</f>
        <v/>
      </c>
    </row>
    <row r="3659" spans="16:17" x14ac:dyDescent="0.15">
      <c r="P3659">
        <v>3658</v>
      </c>
      <c r="Q3659" t="str">
        <f>IFERROR(IF(COUNTIF(個人情報!$BI$5:$BI$401,"登録番号" &amp; リスト!P3659)&gt;=1,"",IF(VLOOKUP(P3659,登録者リスト!$A$1:$D$43729,4,FALSE)=基本情報!$D$6,P3659,"")),"")</f>
        <v/>
      </c>
    </row>
    <row r="3660" spans="16:17" x14ac:dyDescent="0.15">
      <c r="P3660">
        <v>3659</v>
      </c>
      <c r="Q3660" t="str">
        <f>IFERROR(IF(COUNTIF(個人情報!$BI$5:$BI$401,"登録番号" &amp; リスト!P3660)&gt;=1,"",IF(VLOOKUP(P3660,登録者リスト!$A$1:$D$43729,4,FALSE)=基本情報!$D$6,P3660,"")),"")</f>
        <v/>
      </c>
    </row>
    <row r="3661" spans="16:17" x14ac:dyDescent="0.15">
      <c r="P3661">
        <v>3660</v>
      </c>
      <c r="Q3661" t="str">
        <f>IFERROR(IF(COUNTIF(個人情報!$BI$5:$BI$401,"登録番号" &amp; リスト!P3661)&gt;=1,"",IF(VLOOKUP(P3661,登録者リスト!$A$1:$D$43729,4,FALSE)=基本情報!$D$6,P3661,"")),"")</f>
        <v/>
      </c>
    </row>
    <row r="3662" spans="16:17" x14ac:dyDescent="0.15">
      <c r="P3662">
        <v>3661</v>
      </c>
      <c r="Q3662" t="str">
        <f>IFERROR(IF(COUNTIF(個人情報!$BI$5:$BI$401,"登録番号" &amp; リスト!P3662)&gt;=1,"",IF(VLOOKUP(P3662,登録者リスト!$A$1:$D$43729,4,FALSE)=基本情報!$D$6,P3662,"")),"")</f>
        <v/>
      </c>
    </row>
    <row r="3663" spans="16:17" x14ac:dyDescent="0.15">
      <c r="P3663">
        <v>3662</v>
      </c>
      <c r="Q3663" t="str">
        <f>IFERROR(IF(COUNTIF(個人情報!$BI$5:$BI$401,"登録番号" &amp; リスト!P3663)&gt;=1,"",IF(VLOOKUP(P3663,登録者リスト!$A$1:$D$43729,4,FALSE)=基本情報!$D$6,P3663,"")),"")</f>
        <v/>
      </c>
    </row>
    <row r="3664" spans="16:17" x14ac:dyDescent="0.15">
      <c r="P3664">
        <v>3663</v>
      </c>
      <c r="Q3664" t="str">
        <f>IFERROR(IF(COUNTIF(個人情報!$BI$5:$BI$401,"登録番号" &amp; リスト!P3664)&gt;=1,"",IF(VLOOKUP(P3664,登録者リスト!$A$1:$D$43729,4,FALSE)=基本情報!$D$6,P3664,"")),"")</f>
        <v/>
      </c>
    </row>
    <row r="3665" spans="16:17" x14ac:dyDescent="0.15">
      <c r="P3665">
        <v>3664</v>
      </c>
      <c r="Q3665" t="str">
        <f>IFERROR(IF(COUNTIF(個人情報!$BI$5:$BI$401,"登録番号" &amp; リスト!P3665)&gt;=1,"",IF(VLOOKUP(P3665,登録者リスト!$A$1:$D$43729,4,FALSE)=基本情報!$D$6,P3665,"")),"")</f>
        <v/>
      </c>
    </row>
    <row r="3666" spans="16:17" x14ac:dyDescent="0.15">
      <c r="P3666">
        <v>3665</v>
      </c>
      <c r="Q3666" t="str">
        <f>IFERROR(IF(COUNTIF(個人情報!$BI$5:$BI$401,"登録番号" &amp; リスト!P3666)&gt;=1,"",IF(VLOOKUP(P3666,登録者リスト!$A$1:$D$43729,4,FALSE)=基本情報!$D$6,P3666,"")),"")</f>
        <v/>
      </c>
    </row>
    <row r="3667" spans="16:17" x14ac:dyDescent="0.15">
      <c r="P3667">
        <v>3666</v>
      </c>
      <c r="Q3667" t="str">
        <f>IFERROR(IF(COUNTIF(個人情報!$BI$5:$BI$401,"登録番号" &amp; リスト!P3667)&gt;=1,"",IF(VLOOKUP(P3667,登録者リスト!$A$1:$D$43729,4,FALSE)=基本情報!$D$6,P3667,"")),"")</f>
        <v/>
      </c>
    </row>
    <row r="3668" spans="16:17" x14ac:dyDescent="0.15">
      <c r="P3668">
        <v>3667</v>
      </c>
      <c r="Q3668" t="str">
        <f>IFERROR(IF(COUNTIF(個人情報!$BI$5:$BI$401,"登録番号" &amp; リスト!P3668)&gt;=1,"",IF(VLOOKUP(P3668,登録者リスト!$A$1:$D$43729,4,FALSE)=基本情報!$D$6,P3668,"")),"")</f>
        <v/>
      </c>
    </row>
    <row r="3669" spans="16:17" x14ac:dyDescent="0.15">
      <c r="P3669">
        <v>3668</v>
      </c>
      <c r="Q3669" t="str">
        <f>IFERROR(IF(COUNTIF(個人情報!$BI$5:$BI$401,"登録番号" &amp; リスト!P3669)&gt;=1,"",IF(VLOOKUP(P3669,登録者リスト!$A$1:$D$43729,4,FALSE)=基本情報!$D$6,P3669,"")),"")</f>
        <v/>
      </c>
    </row>
    <row r="3670" spans="16:17" x14ac:dyDescent="0.15">
      <c r="P3670">
        <v>3669</v>
      </c>
      <c r="Q3670" t="str">
        <f>IFERROR(IF(COUNTIF(個人情報!$BI$5:$BI$401,"登録番号" &amp; リスト!P3670)&gt;=1,"",IF(VLOOKUP(P3670,登録者リスト!$A$1:$D$43729,4,FALSE)=基本情報!$D$6,P3670,"")),"")</f>
        <v/>
      </c>
    </row>
    <row r="3671" spans="16:17" x14ac:dyDescent="0.15">
      <c r="P3671">
        <v>3670</v>
      </c>
      <c r="Q3671" t="str">
        <f>IFERROR(IF(COUNTIF(個人情報!$BI$5:$BI$401,"登録番号" &amp; リスト!P3671)&gt;=1,"",IF(VLOOKUP(P3671,登録者リスト!$A$1:$D$43729,4,FALSE)=基本情報!$D$6,P3671,"")),"")</f>
        <v/>
      </c>
    </row>
    <row r="3672" spans="16:17" x14ac:dyDescent="0.15">
      <c r="P3672">
        <v>3671</v>
      </c>
      <c r="Q3672" t="str">
        <f>IFERROR(IF(COUNTIF(個人情報!$BI$5:$BI$401,"登録番号" &amp; リスト!P3672)&gt;=1,"",IF(VLOOKUP(P3672,登録者リスト!$A$1:$D$43729,4,FALSE)=基本情報!$D$6,P3672,"")),"")</f>
        <v/>
      </c>
    </row>
    <row r="3673" spans="16:17" x14ac:dyDescent="0.15">
      <c r="P3673">
        <v>3672</v>
      </c>
      <c r="Q3673" t="str">
        <f>IFERROR(IF(COUNTIF(個人情報!$BI$5:$BI$401,"登録番号" &amp; リスト!P3673)&gt;=1,"",IF(VLOOKUP(P3673,登録者リスト!$A$1:$D$43729,4,FALSE)=基本情報!$D$6,P3673,"")),"")</f>
        <v/>
      </c>
    </row>
    <row r="3674" spans="16:17" x14ac:dyDescent="0.15">
      <c r="P3674">
        <v>3673</v>
      </c>
      <c r="Q3674" t="str">
        <f>IFERROR(IF(COUNTIF(個人情報!$BI$5:$BI$401,"登録番号" &amp; リスト!P3674)&gt;=1,"",IF(VLOOKUP(P3674,登録者リスト!$A$1:$D$43729,4,FALSE)=基本情報!$D$6,P3674,"")),"")</f>
        <v/>
      </c>
    </row>
    <row r="3675" spans="16:17" x14ac:dyDescent="0.15">
      <c r="P3675">
        <v>3674</v>
      </c>
      <c r="Q3675" t="str">
        <f>IFERROR(IF(COUNTIF(個人情報!$BI$5:$BI$401,"登録番号" &amp; リスト!P3675)&gt;=1,"",IF(VLOOKUP(P3675,登録者リスト!$A$1:$D$43729,4,FALSE)=基本情報!$D$6,P3675,"")),"")</f>
        <v/>
      </c>
    </row>
    <row r="3676" spans="16:17" x14ac:dyDescent="0.15">
      <c r="P3676">
        <v>3675</v>
      </c>
      <c r="Q3676" t="str">
        <f>IFERROR(IF(COUNTIF(個人情報!$BI$5:$BI$401,"登録番号" &amp; リスト!P3676)&gt;=1,"",IF(VLOOKUP(P3676,登録者リスト!$A$1:$D$43729,4,FALSE)=基本情報!$D$6,P3676,"")),"")</f>
        <v/>
      </c>
    </row>
    <row r="3677" spans="16:17" x14ac:dyDescent="0.15">
      <c r="P3677">
        <v>3676</v>
      </c>
      <c r="Q3677" t="str">
        <f>IFERROR(IF(COUNTIF(個人情報!$BI$5:$BI$401,"登録番号" &amp; リスト!P3677)&gt;=1,"",IF(VLOOKUP(P3677,登録者リスト!$A$1:$D$43729,4,FALSE)=基本情報!$D$6,P3677,"")),"")</f>
        <v/>
      </c>
    </row>
    <row r="3678" spans="16:17" x14ac:dyDescent="0.15">
      <c r="P3678">
        <v>3677</v>
      </c>
      <c r="Q3678" t="str">
        <f>IFERROR(IF(COUNTIF(個人情報!$BI$5:$BI$401,"登録番号" &amp; リスト!P3678)&gt;=1,"",IF(VLOOKUP(P3678,登録者リスト!$A$1:$D$43729,4,FALSE)=基本情報!$D$6,P3678,"")),"")</f>
        <v/>
      </c>
    </row>
    <row r="3679" spans="16:17" x14ac:dyDescent="0.15">
      <c r="P3679">
        <v>3678</v>
      </c>
      <c r="Q3679" t="str">
        <f>IFERROR(IF(COUNTIF(個人情報!$BI$5:$BI$401,"登録番号" &amp; リスト!P3679)&gt;=1,"",IF(VLOOKUP(P3679,登録者リスト!$A$1:$D$43729,4,FALSE)=基本情報!$D$6,P3679,"")),"")</f>
        <v/>
      </c>
    </row>
    <row r="3680" spans="16:17" x14ac:dyDescent="0.15">
      <c r="P3680">
        <v>3679</v>
      </c>
      <c r="Q3680" t="str">
        <f>IFERROR(IF(COUNTIF(個人情報!$BI$5:$BI$401,"登録番号" &amp; リスト!P3680)&gt;=1,"",IF(VLOOKUP(P3680,登録者リスト!$A$1:$D$43729,4,FALSE)=基本情報!$D$6,P3680,"")),"")</f>
        <v/>
      </c>
    </row>
    <row r="3681" spans="16:17" x14ac:dyDescent="0.15">
      <c r="P3681">
        <v>3680</v>
      </c>
      <c r="Q3681" t="str">
        <f>IFERROR(IF(COUNTIF(個人情報!$BI$5:$BI$401,"登録番号" &amp; リスト!P3681)&gt;=1,"",IF(VLOOKUP(P3681,登録者リスト!$A$1:$D$43729,4,FALSE)=基本情報!$D$6,P3681,"")),"")</f>
        <v/>
      </c>
    </row>
    <row r="3682" spans="16:17" x14ac:dyDescent="0.15">
      <c r="P3682">
        <v>3681</v>
      </c>
      <c r="Q3682" t="str">
        <f>IFERROR(IF(COUNTIF(個人情報!$BI$5:$BI$401,"登録番号" &amp; リスト!P3682)&gt;=1,"",IF(VLOOKUP(P3682,登録者リスト!$A$1:$D$43729,4,FALSE)=基本情報!$D$6,P3682,"")),"")</f>
        <v/>
      </c>
    </row>
    <row r="3683" spans="16:17" x14ac:dyDescent="0.15">
      <c r="P3683">
        <v>3682</v>
      </c>
      <c r="Q3683" t="str">
        <f>IFERROR(IF(COUNTIF(個人情報!$BI$5:$BI$401,"登録番号" &amp; リスト!P3683)&gt;=1,"",IF(VLOOKUP(P3683,登録者リスト!$A$1:$D$43729,4,FALSE)=基本情報!$D$6,P3683,"")),"")</f>
        <v/>
      </c>
    </row>
    <row r="3684" spans="16:17" x14ac:dyDescent="0.15">
      <c r="P3684">
        <v>3683</v>
      </c>
      <c r="Q3684" t="str">
        <f>IFERROR(IF(COUNTIF(個人情報!$BI$5:$BI$401,"登録番号" &amp; リスト!P3684)&gt;=1,"",IF(VLOOKUP(P3684,登録者リスト!$A$1:$D$43729,4,FALSE)=基本情報!$D$6,P3684,"")),"")</f>
        <v/>
      </c>
    </row>
    <row r="3685" spans="16:17" x14ac:dyDescent="0.15">
      <c r="P3685">
        <v>3684</v>
      </c>
      <c r="Q3685" t="str">
        <f>IFERROR(IF(COUNTIF(個人情報!$BI$5:$BI$401,"登録番号" &amp; リスト!P3685)&gt;=1,"",IF(VLOOKUP(P3685,登録者リスト!$A$1:$D$43729,4,FALSE)=基本情報!$D$6,P3685,"")),"")</f>
        <v/>
      </c>
    </row>
    <row r="3686" spans="16:17" x14ac:dyDescent="0.15">
      <c r="P3686">
        <v>3685</v>
      </c>
      <c r="Q3686" t="str">
        <f>IFERROR(IF(COUNTIF(個人情報!$BI$5:$BI$401,"登録番号" &amp; リスト!P3686)&gt;=1,"",IF(VLOOKUP(P3686,登録者リスト!$A$1:$D$43729,4,FALSE)=基本情報!$D$6,P3686,"")),"")</f>
        <v/>
      </c>
    </row>
    <row r="3687" spans="16:17" x14ac:dyDescent="0.15">
      <c r="P3687">
        <v>3686</v>
      </c>
      <c r="Q3687" t="str">
        <f>IFERROR(IF(COUNTIF(個人情報!$BI$5:$BI$401,"登録番号" &amp; リスト!P3687)&gt;=1,"",IF(VLOOKUP(P3687,登録者リスト!$A$1:$D$43729,4,FALSE)=基本情報!$D$6,P3687,"")),"")</f>
        <v/>
      </c>
    </row>
    <row r="3688" spans="16:17" x14ac:dyDescent="0.15">
      <c r="P3688">
        <v>3687</v>
      </c>
      <c r="Q3688" t="str">
        <f>IFERROR(IF(COUNTIF(個人情報!$BI$5:$BI$401,"登録番号" &amp; リスト!P3688)&gt;=1,"",IF(VLOOKUP(P3688,登録者リスト!$A$1:$D$43729,4,FALSE)=基本情報!$D$6,P3688,"")),"")</f>
        <v/>
      </c>
    </row>
    <row r="3689" spans="16:17" x14ac:dyDescent="0.15">
      <c r="P3689">
        <v>3688</v>
      </c>
      <c r="Q3689" t="str">
        <f>IFERROR(IF(COUNTIF(個人情報!$BI$5:$BI$401,"登録番号" &amp; リスト!P3689)&gt;=1,"",IF(VLOOKUP(P3689,登録者リスト!$A$1:$D$43729,4,FALSE)=基本情報!$D$6,P3689,"")),"")</f>
        <v/>
      </c>
    </row>
    <row r="3690" spans="16:17" x14ac:dyDescent="0.15">
      <c r="P3690">
        <v>3689</v>
      </c>
      <c r="Q3690" t="str">
        <f>IFERROR(IF(COUNTIF(個人情報!$BI$5:$BI$401,"登録番号" &amp; リスト!P3690)&gt;=1,"",IF(VLOOKUP(P3690,登録者リスト!$A$1:$D$43729,4,FALSE)=基本情報!$D$6,P3690,"")),"")</f>
        <v/>
      </c>
    </row>
    <row r="3691" spans="16:17" x14ac:dyDescent="0.15">
      <c r="P3691">
        <v>3690</v>
      </c>
      <c r="Q3691" t="str">
        <f>IFERROR(IF(COUNTIF(個人情報!$BI$5:$BI$401,"登録番号" &amp; リスト!P3691)&gt;=1,"",IF(VLOOKUP(P3691,登録者リスト!$A$1:$D$43729,4,FALSE)=基本情報!$D$6,P3691,"")),"")</f>
        <v/>
      </c>
    </row>
    <row r="3692" spans="16:17" x14ac:dyDescent="0.15">
      <c r="P3692">
        <v>3691</v>
      </c>
      <c r="Q3692" t="str">
        <f>IFERROR(IF(COUNTIF(個人情報!$BI$5:$BI$401,"登録番号" &amp; リスト!P3692)&gt;=1,"",IF(VLOOKUP(P3692,登録者リスト!$A$1:$D$43729,4,FALSE)=基本情報!$D$6,P3692,"")),"")</f>
        <v/>
      </c>
    </row>
    <row r="3693" spans="16:17" x14ac:dyDescent="0.15">
      <c r="P3693">
        <v>3692</v>
      </c>
      <c r="Q3693" t="str">
        <f>IFERROR(IF(COUNTIF(個人情報!$BI$5:$BI$401,"登録番号" &amp; リスト!P3693)&gt;=1,"",IF(VLOOKUP(P3693,登録者リスト!$A$1:$D$43729,4,FALSE)=基本情報!$D$6,P3693,"")),"")</f>
        <v/>
      </c>
    </row>
    <row r="3694" spans="16:17" x14ac:dyDescent="0.15">
      <c r="P3694">
        <v>3693</v>
      </c>
      <c r="Q3694" t="str">
        <f>IFERROR(IF(COUNTIF(個人情報!$BI$5:$BI$401,"登録番号" &amp; リスト!P3694)&gt;=1,"",IF(VLOOKUP(P3694,登録者リスト!$A$1:$D$43729,4,FALSE)=基本情報!$D$6,P3694,"")),"")</f>
        <v/>
      </c>
    </row>
    <row r="3695" spans="16:17" x14ac:dyDescent="0.15">
      <c r="P3695">
        <v>3694</v>
      </c>
      <c r="Q3695" t="str">
        <f>IFERROR(IF(COUNTIF(個人情報!$BI$5:$BI$401,"登録番号" &amp; リスト!P3695)&gt;=1,"",IF(VLOOKUP(P3695,登録者リスト!$A$1:$D$43729,4,FALSE)=基本情報!$D$6,P3695,"")),"")</f>
        <v/>
      </c>
    </row>
    <row r="3696" spans="16:17" x14ac:dyDescent="0.15">
      <c r="P3696">
        <v>3695</v>
      </c>
      <c r="Q3696" t="str">
        <f>IFERROR(IF(COUNTIF(個人情報!$BI$5:$BI$401,"登録番号" &amp; リスト!P3696)&gt;=1,"",IF(VLOOKUP(P3696,登録者リスト!$A$1:$D$43729,4,FALSE)=基本情報!$D$6,P3696,"")),"")</f>
        <v/>
      </c>
    </row>
    <row r="3697" spans="16:17" x14ac:dyDescent="0.15">
      <c r="P3697">
        <v>3696</v>
      </c>
      <c r="Q3697" t="str">
        <f>IFERROR(IF(COUNTIF(個人情報!$BI$5:$BI$401,"登録番号" &amp; リスト!P3697)&gt;=1,"",IF(VLOOKUP(P3697,登録者リスト!$A$1:$D$43729,4,FALSE)=基本情報!$D$6,P3697,"")),"")</f>
        <v/>
      </c>
    </row>
    <row r="3698" spans="16:17" x14ac:dyDescent="0.15">
      <c r="P3698">
        <v>3697</v>
      </c>
      <c r="Q3698" t="str">
        <f>IFERROR(IF(COUNTIF(個人情報!$BI$5:$BI$401,"登録番号" &amp; リスト!P3698)&gt;=1,"",IF(VLOOKUP(P3698,登録者リスト!$A$1:$D$43729,4,FALSE)=基本情報!$D$6,P3698,"")),"")</f>
        <v/>
      </c>
    </row>
    <row r="3699" spans="16:17" x14ac:dyDescent="0.15">
      <c r="P3699">
        <v>3698</v>
      </c>
      <c r="Q3699" t="str">
        <f>IFERROR(IF(COUNTIF(個人情報!$BI$5:$BI$401,"登録番号" &amp; リスト!P3699)&gt;=1,"",IF(VLOOKUP(P3699,登録者リスト!$A$1:$D$43729,4,FALSE)=基本情報!$D$6,P3699,"")),"")</f>
        <v/>
      </c>
    </row>
    <row r="3700" spans="16:17" x14ac:dyDescent="0.15">
      <c r="P3700">
        <v>3699</v>
      </c>
      <c r="Q3700" t="str">
        <f>IFERROR(IF(COUNTIF(個人情報!$BI$5:$BI$401,"登録番号" &amp; リスト!P3700)&gt;=1,"",IF(VLOOKUP(P3700,登録者リスト!$A$1:$D$43729,4,FALSE)=基本情報!$D$6,P3700,"")),"")</f>
        <v/>
      </c>
    </row>
    <row r="3701" spans="16:17" x14ac:dyDescent="0.15">
      <c r="P3701">
        <v>3700</v>
      </c>
      <c r="Q3701" t="str">
        <f>IFERROR(IF(COUNTIF(個人情報!$BI$5:$BI$401,"登録番号" &amp; リスト!P3701)&gt;=1,"",IF(VLOOKUP(P3701,登録者リスト!$A$1:$D$43729,4,FALSE)=基本情報!$D$6,P3701,"")),"")</f>
        <v/>
      </c>
    </row>
    <row r="3702" spans="16:17" x14ac:dyDescent="0.15">
      <c r="P3702">
        <v>3701</v>
      </c>
      <c r="Q3702" t="str">
        <f>IFERROR(IF(COUNTIF(個人情報!$BI$5:$BI$401,"登録番号" &amp; リスト!P3702)&gt;=1,"",IF(VLOOKUP(P3702,登録者リスト!$A$1:$D$43729,4,FALSE)=基本情報!$D$6,P3702,"")),"")</f>
        <v/>
      </c>
    </row>
    <row r="3703" spans="16:17" x14ac:dyDescent="0.15">
      <c r="P3703">
        <v>3702</v>
      </c>
      <c r="Q3703" t="str">
        <f>IFERROR(IF(COUNTIF(個人情報!$BI$5:$BI$401,"登録番号" &amp; リスト!P3703)&gt;=1,"",IF(VLOOKUP(P3703,登録者リスト!$A$1:$D$43729,4,FALSE)=基本情報!$D$6,P3703,"")),"")</f>
        <v/>
      </c>
    </row>
    <row r="3704" spans="16:17" x14ac:dyDescent="0.15">
      <c r="P3704">
        <v>3703</v>
      </c>
      <c r="Q3704" t="str">
        <f>IFERROR(IF(COUNTIF(個人情報!$BI$5:$BI$401,"登録番号" &amp; リスト!P3704)&gt;=1,"",IF(VLOOKUP(P3704,登録者リスト!$A$1:$D$43729,4,FALSE)=基本情報!$D$6,P3704,"")),"")</f>
        <v/>
      </c>
    </row>
    <row r="3705" spans="16:17" x14ac:dyDescent="0.15">
      <c r="P3705">
        <v>3704</v>
      </c>
      <c r="Q3705" t="str">
        <f>IFERROR(IF(COUNTIF(個人情報!$BI$5:$BI$401,"登録番号" &amp; リスト!P3705)&gt;=1,"",IF(VLOOKUP(P3705,登録者リスト!$A$1:$D$43729,4,FALSE)=基本情報!$D$6,P3705,"")),"")</f>
        <v/>
      </c>
    </row>
    <row r="3706" spans="16:17" x14ac:dyDescent="0.15">
      <c r="P3706">
        <v>3705</v>
      </c>
      <c r="Q3706" t="str">
        <f>IFERROR(IF(COUNTIF(個人情報!$BI$5:$BI$401,"登録番号" &amp; リスト!P3706)&gt;=1,"",IF(VLOOKUP(P3706,登録者リスト!$A$1:$D$43729,4,FALSE)=基本情報!$D$6,P3706,"")),"")</f>
        <v/>
      </c>
    </row>
    <row r="3707" spans="16:17" x14ac:dyDescent="0.15">
      <c r="P3707">
        <v>3706</v>
      </c>
      <c r="Q3707" t="str">
        <f>IFERROR(IF(COUNTIF(個人情報!$BI$5:$BI$401,"登録番号" &amp; リスト!P3707)&gt;=1,"",IF(VLOOKUP(P3707,登録者リスト!$A$1:$D$43729,4,FALSE)=基本情報!$D$6,P3707,"")),"")</f>
        <v/>
      </c>
    </row>
    <row r="3708" spans="16:17" x14ac:dyDescent="0.15">
      <c r="P3708">
        <v>3707</v>
      </c>
      <c r="Q3708" t="str">
        <f>IFERROR(IF(COUNTIF(個人情報!$BI$5:$BI$401,"登録番号" &amp; リスト!P3708)&gt;=1,"",IF(VLOOKUP(P3708,登録者リスト!$A$1:$D$43729,4,FALSE)=基本情報!$D$6,P3708,"")),"")</f>
        <v/>
      </c>
    </row>
    <row r="3709" spans="16:17" x14ac:dyDescent="0.15">
      <c r="P3709">
        <v>3708</v>
      </c>
      <c r="Q3709" t="str">
        <f>IFERROR(IF(COUNTIF(個人情報!$BI$5:$BI$401,"登録番号" &amp; リスト!P3709)&gt;=1,"",IF(VLOOKUP(P3709,登録者リスト!$A$1:$D$43729,4,FALSE)=基本情報!$D$6,P3709,"")),"")</f>
        <v/>
      </c>
    </row>
    <row r="3710" spans="16:17" x14ac:dyDescent="0.15">
      <c r="P3710">
        <v>3709</v>
      </c>
      <c r="Q3710" t="str">
        <f>IFERROR(IF(COUNTIF(個人情報!$BI$5:$BI$401,"登録番号" &amp; リスト!P3710)&gt;=1,"",IF(VLOOKUP(P3710,登録者リスト!$A$1:$D$43729,4,FALSE)=基本情報!$D$6,P3710,"")),"")</f>
        <v/>
      </c>
    </row>
    <row r="3711" spans="16:17" x14ac:dyDescent="0.15">
      <c r="P3711">
        <v>3710</v>
      </c>
      <c r="Q3711" t="str">
        <f>IFERROR(IF(COUNTIF(個人情報!$BI$5:$BI$401,"登録番号" &amp; リスト!P3711)&gt;=1,"",IF(VLOOKUP(P3711,登録者リスト!$A$1:$D$43729,4,FALSE)=基本情報!$D$6,P3711,"")),"")</f>
        <v/>
      </c>
    </row>
    <row r="3712" spans="16:17" x14ac:dyDescent="0.15">
      <c r="P3712">
        <v>3711</v>
      </c>
      <c r="Q3712" t="str">
        <f>IFERROR(IF(COUNTIF(個人情報!$BI$5:$BI$401,"登録番号" &amp; リスト!P3712)&gt;=1,"",IF(VLOOKUP(P3712,登録者リスト!$A$1:$D$43729,4,FALSE)=基本情報!$D$6,P3712,"")),"")</f>
        <v/>
      </c>
    </row>
    <row r="3713" spans="16:17" x14ac:dyDescent="0.15">
      <c r="P3713">
        <v>3712</v>
      </c>
      <c r="Q3713" t="str">
        <f>IFERROR(IF(COUNTIF(個人情報!$BI$5:$BI$401,"登録番号" &amp; リスト!P3713)&gt;=1,"",IF(VLOOKUP(P3713,登録者リスト!$A$1:$D$43729,4,FALSE)=基本情報!$D$6,P3713,"")),"")</f>
        <v/>
      </c>
    </row>
    <row r="3714" spans="16:17" x14ac:dyDescent="0.15">
      <c r="P3714">
        <v>3713</v>
      </c>
      <c r="Q3714" t="str">
        <f>IFERROR(IF(COUNTIF(個人情報!$BI$5:$BI$401,"登録番号" &amp; リスト!P3714)&gt;=1,"",IF(VLOOKUP(P3714,登録者リスト!$A$1:$D$43729,4,FALSE)=基本情報!$D$6,P3714,"")),"")</f>
        <v/>
      </c>
    </row>
    <row r="3715" spans="16:17" x14ac:dyDescent="0.15">
      <c r="P3715">
        <v>3714</v>
      </c>
      <c r="Q3715" t="str">
        <f>IFERROR(IF(COUNTIF(個人情報!$BI$5:$BI$401,"登録番号" &amp; リスト!P3715)&gt;=1,"",IF(VLOOKUP(P3715,登録者リスト!$A$1:$D$43729,4,FALSE)=基本情報!$D$6,P3715,"")),"")</f>
        <v/>
      </c>
    </row>
    <row r="3716" spans="16:17" x14ac:dyDescent="0.15">
      <c r="P3716">
        <v>3715</v>
      </c>
      <c r="Q3716" t="str">
        <f>IFERROR(IF(COUNTIF(個人情報!$BI$5:$BI$401,"登録番号" &amp; リスト!P3716)&gt;=1,"",IF(VLOOKUP(P3716,登録者リスト!$A$1:$D$43729,4,FALSE)=基本情報!$D$6,P3716,"")),"")</f>
        <v/>
      </c>
    </row>
    <row r="3717" spans="16:17" x14ac:dyDescent="0.15">
      <c r="P3717">
        <v>3716</v>
      </c>
      <c r="Q3717" t="str">
        <f>IFERROR(IF(COUNTIF(個人情報!$BI$5:$BI$401,"登録番号" &amp; リスト!P3717)&gt;=1,"",IF(VLOOKUP(P3717,登録者リスト!$A$1:$D$43729,4,FALSE)=基本情報!$D$6,P3717,"")),"")</f>
        <v/>
      </c>
    </row>
    <row r="3718" spans="16:17" x14ac:dyDescent="0.15">
      <c r="P3718">
        <v>3717</v>
      </c>
      <c r="Q3718" t="str">
        <f>IFERROR(IF(COUNTIF(個人情報!$BI$5:$BI$401,"登録番号" &amp; リスト!P3718)&gt;=1,"",IF(VLOOKUP(P3718,登録者リスト!$A$1:$D$43729,4,FALSE)=基本情報!$D$6,P3718,"")),"")</f>
        <v/>
      </c>
    </row>
    <row r="3719" spans="16:17" x14ac:dyDescent="0.15">
      <c r="P3719">
        <v>3718</v>
      </c>
      <c r="Q3719" t="str">
        <f>IFERROR(IF(COUNTIF(個人情報!$BI$5:$BI$401,"登録番号" &amp; リスト!P3719)&gt;=1,"",IF(VLOOKUP(P3719,登録者リスト!$A$1:$D$43729,4,FALSE)=基本情報!$D$6,P3719,"")),"")</f>
        <v/>
      </c>
    </row>
    <row r="3720" spans="16:17" x14ac:dyDescent="0.15">
      <c r="P3720">
        <v>3719</v>
      </c>
      <c r="Q3720" t="str">
        <f>IFERROR(IF(COUNTIF(個人情報!$BI$5:$BI$401,"登録番号" &amp; リスト!P3720)&gt;=1,"",IF(VLOOKUP(P3720,登録者リスト!$A$1:$D$43729,4,FALSE)=基本情報!$D$6,P3720,"")),"")</f>
        <v/>
      </c>
    </row>
    <row r="3721" spans="16:17" x14ac:dyDescent="0.15">
      <c r="P3721">
        <v>3720</v>
      </c>
      <c r="Q3721" t="str">
        <f>IFERROR(IF(COUNTIF(個人情報!$BI$5:$BI$401,"登録番号" &amp; リスト!P3721)&gt;=1,"",IF(VLOOKUP(P3721,登録者リスト!$A$1:$D$43729,4,FALSE)=基本情報!$D$6,P3721,"")),"")</f>
        <v/>
      </c>
    </row>
    <row r="3722" spans="16:17" x14ac:dyDescent="0.15">
      <c r="P3722">
        <v>3721</v>
      </c>
      <c r="Q3722" t="str">
        <f>IFERROR(IF(COUNTIF(個人情報!$BI$5:$BI$401,"登録番号" &amp; リスト!P3722)&gt;=1,"",IF(VLOOKUP(P3722,登録者リスト!$A$1:$D$43729,4,FALSE)=基本情報!$D$6,P3722,"")),"")</f>
        <v/>
      </c>
    </row>
    <row r="3723" spans="16:17" x14ac:dyDescent="0.15">
      <c r="P3723">
        <v>3722</v>
      </c>
      <c r="Q3723" t="str">
        <f>IFERROR(IF(COUNTIF(個人情報!$BI$5:$BI$401,"登録番号" &amp; リスト!P3723)&gt;=1,"",IF(VLOOKUP(P3723,登録者リスト!$A$1:$D$43729,4,FALSE)=基本情報!$D$6,P3723,"")),"")</f>
        <v/>
      </c>
    </row>
    <row r="3724" spans="16:17" x14ac:dyDescent="0.15">
      <c r="P3724">
        <v>3723</v>
      </c>
      <c r="Q3724" t="str">
        <f>IFERROR(IF(COUNTIF(個人情報!$BI$5:$BI$401,"登録番号" &amp; リスト!P3724)&gt;=1,"",IF(VLOOKUP(P3724,登録者リスト!$A$1:$D$43729,4,FALSE)=基本情報!$D$6,P3724,"")),"")</f>
        <v/>
      </c>
    </row>
    <row r="3725" spans="16:17" x14ac:dyDescent="0.15">
      <c r="P3725">
        <v>3724</v>
      </c>
      <c r="Q3725" t="str">
        <f>IFERROR(IF(COUNTIF(個人情報!$BI$5:$BI$401,"登録番号" &amp; リスト!P3725)&gt;=1,"",IF(VLOOKUP(P3725,登録者リスト!$A$1:$D$43729,4,FALSE)=基本情報!$D$6,P3725,"")),"")</f>
        <v/>
      </c>
    </row>
    <row r="3726" spans="16:17" x14ac:dyDescent="0.15">
      <c r="P3726">
        <v>3725</v>
      </c>
      <c r="Q3726" t="str">
        <f>IFERROR(IF(COUNTIF(個人情報!$BI$5:$BI$401,"登録番号" &amp; リスト!P3726)&gt;=1,"",IF(VLOOKUP(P3726,登録者リスト!$A$1:$D$43729,4,FALSE)=基本情報!$D$6,P3726,"")),"")</f>
        <v/>
      </c>
    </row>
    <row r="3727" spans="16:17" x14ac:dyDescent="0.15">
      <c r="P3727">
        <v>3726</v>
      </c>
      <c r="Q3727" t="str">
        <f>IFERROR(IF(COUNTIF(個人情報!$BI$5:$BI$401,"登録番号" &amp; リスト!P3727)&gt;=1,"",IF(VLOOKUP(P3727,登録者リスト!$A$1:$D$43729,4,FALSE)=基本情報!$D$6,P3727,"")),"")</f>
        <v/>
      </c>
    </row>
    <row r="3728" spans="16:17" x14ac:dyDescent="0.15">
      <c r="P3728">
        <v>3727</v>
      </c>
      <c r="Q3728" t="str">
        <f>IFERROR(IF(COUNTIF(個人情報!$BI$5:$BI$401,"登録番号" &amp; リスト!P3728)&gt;=1,"",IF(VLOOKUP(P3728,登録者リスト!$A$1:$D$43729,4,FALSE)=基本情報!$D$6,P3728,"")),"")</f>
        <v/>
      </c>
    </row>
    <row r="3729" spans="16:17" x14ac:dyDescent="0.15">
      <c r="P3729">
        <v>3728</v>
      </c>
      <c r="Q3729" t="str">
        <f>IFERROR(IF(COUNTIF(個人情報!$BI$5:$BI$401,"登録番号" &amp; リスト!P3729)&gt;=1,"",IF(VLOOKUP(P3729,登録者リスト!$A$1:$D$43729,4,FALSE)=基本情報!$D$6,P3729,"")),"")</f>
        <v/>
      </c>
    </row>
    <row r="3730" spans="16:17" x14ac:dyDescent="0.15">
      <c r="P3730">
        <v>3729</v>
      </c>
      <c r="Q3730" t="str">
        <f>IFERROR(IF(COUNTIF(個人情報!$BI$5:$BI$401,"登録番号" &amp; リスト!P3730)&gt;=1,"",IF(VLOOKUP(P3730,登録者リスト!$A$1:$D$43729,4,FALSE)=基本情報!$D$6,P3730,"")),"")</f>
        <v/>
      </c>
    </row>
    <row r="3731" spans="16:17" x14ac:dyDescent="0.15">
      <c r="P3731">
        <v>3730</v>
      </c>
      <c r="Q3731" t="str">
        <f>IFERROR(IF(COUNTIF(個人情報!$BI$5:$BI$401,"登録番号" &amp; リスト!P3731)&gt;=1,"",IF(VLOOKUP(P3731,登録者リスト!$A$1:$D$43729,4,FALSE)=基本情報!$D$6,P3731,"")),"")</f>
        <v/>
      </c>
    </row>
    <row r="3732" spans="16:17" x14ac:dyDescent="0.15">
      <c r="P3732">
        <v>3731</v>
      </c>
      <c r="Q3732" t="str">
        <f>IFERROR(IF(COUNTIF(個人情報!$BI$5:$BI$401,"登録番号" &amp; リスト!P3732)&gt;=1,"",IF(VLOOKUP(P3732,登録者リスト!$A$1:$D$43729,4,FALSE)=基本情報!$D$6,P3732,"")),"")</f>
        <v/>
      </c>
    </row>
    <row r="3733" spans="16:17" x14ac:dyDescent="0.15">
      <c r="P3733">
        <v>3732</v>
      </c>
      <c r="Q3733" t="str">
        <f>IFERROR(IF(COUNTIF(個人情報!$BI$5:$BI$401,"登録番号" &amp; リスト!P3733)&gt;=1,"",IF(VLOOKUP(P3733,登録者リスト!$A$1:$D$43729,4,FALSE)=基本情報!$D$6,P3733,"")),"")</f>
        <v/>
      </c>
    </row>
    <row r="3734" spans="16:17" x14ac:dyDescent="0.15">
      <c r="P3734">
        <v>3733</v>
      </c>
      <c r="Q3734" t="str">
        <f>IFERROR(IF(COUNTIF(個人情報!$BI$5:$BI$401,"登録番号" &amp; リスト!P3734)&gt;=1,"",IF(VLOOKUP(P3734,登録者リスト!$A$1:$D$43729,4,FALSE)=基本情報!$D$6,P3734,"")),"")</f>
        <v/>
      </c>
    </row>
    <row r="3735" spans="16:17" x14ac:dyDescent="0.15">
      <c r="P3735">
        <v>3734</v>
      </c>
      <c r="Q3735" t="str">
        <f>IFERROR(IF(COUNTIF(個人情報!$BI$5:$BI$401,"登録番号" &amp; リスト!P3735)&gt;=1,"",IF(VLOOKUP(P3735,登録者リスト!$A$1:$D$43729,4,FALSE)=基本情報!$D$6,P3735,"")),"")</f>
        <v/>
      </c>
    </row>
    <row r="3736" spans="16:17" x14ac:dyDescent="0.15">
      <c r="P3736">
        <v>3735</v>
      </c>
      <c r="Q3736" t="str">
        <f>IFERROR(IF(COUNTIF(個人情報!$BI$5:$BI$401,"登録番号" &amp; リスト!P3736)&gt;=1,"",IF(VLOOKUP(P3736,登録者リスト!$A$1:$D$43729,4,FALSE)=基本情報!$D$6,P3736,"")),"")</f>
        <v/>
      </c>
    </row>
    <row r="3737" spans="16:17" x14ac:dyDescent="0.15">
      <c r="P3737">
        <v>3736</v>
      </c>
      <c r="Q3737" t="str">
        <f>IFERROR(IF(COUNTIF(個人情報!$BI$5:$BI$401,"登録番号" &amp; リスト!P3737)&gt;=1,"",IF(VLOOKUP(P3737,登録者リスト!$A$1:$D$43729,4,FALSE)=基本情報!$D$6,P3737,"")),"")</f>
        <v/>
      </c>
    </row>
    <row r="3738" spans="16:17" x14ac:dyDescent="0.15">
      <c r="P3738">
        <v>3737</v>
      </c>
      <c r="Q3738" t="str">
        <f>IFERROR(IF(COUNTIF(個人情報!$BI$5:$BI$401,"登録番号" &amp; リスト!P3738)&gt;=1,"",IF(VLOOKUP(P3738,登録者リスト!$A$1:$D$43729,4,FALSE)=基本情報!$D$6,P3738,"")),"")</f>
        <v/>
      </c>
    </row>
    <row r="3739" spans="16:17" x14ac:dyDescent="0.15">
      <c r="P3739">
        <v>3738</v>
      </c>
      <c r="Q3739" t="str">
        <f>IFERROR(IF(COUNTIF(個人情報!$BI$5:$BI$401,"登録番号" &amp; リスト!P3739)&gt;=1,"",IF(VLOOKUP(P3739,登録者リスト!$A$1:$D$43729,4,FALSE)=基本情報!$D$6,P3739,"")),"")</f>
        <v/>
      </c>
    </row>
    <row r="3740" spans="16:17" x14ac:dyDescent="0.15">
      <c r="P3740">
        <v>3739</v>
      </c>
      <c r="Q3740" t="str">
        <f>IFERROR(IF(COUNTIF(個人情報!$BI$5:$BI$401,"登録番号" &amp; リスト!P3740)&gt;=1,"",IF(VLOOKUP(P3740,登録者リスト!$A$1:$D$43729,4,FALSE)=基本情報!$D$6,P3740,"")),"")</f>
        <v/>
      </c>
    </row>
    <row r="3741" spans="16:17" x14ac:dyDescent="0.15">
      <c r="P3741">
        <v>3740</v>
      </c>
      <c r="Q3741" t="str">
        <f>IFERROR(IF(COUNTIF(個人情報!$BI$5:$BI$401,"登録番号" &amp; リスト!P3741)&gt;=1,"",IF(VLOOKUP(P3741,登録者リスト!$A$1:$D$43729,4,FALSE)=基本情報!$D$6,P3741,"")),"")</f>
        <v/>
      </c>
    </row>
    <row r="3742" spans="16:17" x14ac:dyDescent="0.15">
      <c r="P3742">
        <v>3741</v>
      </c>
      <c r="Q3742" t="str">
        <f>IFERROR(IF(COUNTIF(個人情報!$BI$5:$BI$401,"登録番号" &amp; リスト!P3742)&gt;=1,"",IF(VLOOKUP(P3742,登録者リスト!$A$1:$D$43729,4,FALSE)=基本情報!$D$6,P3742,"")),"")</f>
        <v/>
      </c>
    </row>
    <row r="3743" spans="16:17" x14ac:dyDescent="0.15">
      <c r="P3743">
        <v>3742</v>
      </c>
      <c r="Q3743" t="str">
        <f>IFERROR(IF(COUNTIF(個人情報!$BI$5:$BI$401,"登録番号" &amp; リスト!P3743)&gt;=1,"",IF(VLOOKUP(P3743,登録者リスト!$A$1:$D$43729,4,FALSE)=基本情報!$D$6,P3743,"")),"")</f>
        <v/>
      </c>
    </row>
    <row r="3744" spans="16:17" x14ac:dyDescent="0.15">
      <c r="P3744">
        <v>3743</v>
      </c>
      <c r="Q3744" t="str">
        <f>IFERROR(IF(COUNTIF(個人情報!$BI$5:$BI$401,"登録番号" &amp; リスト!P3744)&gt;=1,"",IF(VLOOKUP(P3744,登録者リスト!$A$1:$D$43729,4,FALSE)=基本情報!$D$6,P3744,"")),"")</f>
        <v/>
      </c>
    </row>
    <row r="3745" spans="16:17" x14ac:dyDescent="0.15">
      <c r="P3745">
        <v>3744</v>
      </c>
      <c r="Q3745" t="str">
        <f>IFERROR(IF(COUNTIF(個人情報!$BI$5:$BI$401,"登録番号" &amp; リスト!P3745)&gt;=1,"",IF(VLOOKUP(P3745,登録者リスト!$A$1:$D$43729,4,FALSE)=基本情報!$D$6,P3745,"")),"")</f>
        <v/>
      </c>
    </row>
    <row r="3746" spans="16:17" x14ac:dyDescent="0.15">
      <c r="P3746">
        <v>3745</v>
      </c>
      <c r="Q3746" t="str">
        <f>IFERROR(IF(COUNTIF(個人情報!$BI$5:$BI$401,"登録番号" &amp; リスト!P3746)&gt;=1,"",IF(VLOOKUP(P3746,登録者リスト!$A$1:$D$43729,4,FALSE)=基本情報!$D$6,P3746,"")),"")</f>
        <v/>
      </c>
    </row>
    <row r="3747" spans="16:17" x14ac:dyDescent="0.15">
      <c r="P3747">
        <v>3746</v>
      </c>
      <c r="Q3747" t="str">
        <f>IFERROR(IF(COUNTIF(個人情報!$BI$5:$BI$401,"登録番号" &amp; リスト!P3747)&gt;=1,"",IF(VLOOKUP(P3747,登録者リスト!$A$1:$D$43729,4,FALSE)=基本情報!$D$6,P3747,"")),"")</f>
        <v/>
      </c>
    </row>
    <row r="3748" spans="16:17" x14ac:dyDescent="0.15">
      <c r="P3748">
        <v>3747</v>
      </c>
      <c r="Q3748" t="str">
        <f>IFERROR(IF(COUNTIF(個人情報!$BI$5:$BI$401,"登録番号" &amp; リスト!P3748)&gt;=1,"",IF(VLOOKUP(P3748,登録者リスト!$A$1:$D$43729,4,FALSE)=基本情報!$D$6,P3748,"")),"")</f>
        <v/>
      </c>
    </row>
    <row r="3749" spans="16:17" x14ac:dyDescent="0.15">
      <c r="P3749">
        <v>3748</v>
      </c>
      <c r="Q3749" t="str">
        <f>IFERROR(IF(COUNTIF(個人情報!$BI$5:$BI$401,"登録番号" &amp; リスト!P3749)&gt;=1,"",IF(VLOOKUP(P3749,登録者リスト!$A$1:$D$43729,4,FALSE)=基本情報!$D$6,P3749,"")),"")</f>
        <v/>
      </c>
    </row>
    <row r="3750" spans="16:17" x14ac:dyDescent="0.15">
      <c r="P3750">
        <v>3749</v>
      </c>
      <c r="Q3750" t="str">
        <f>IFERROR(IF(COUNTIF(個人情報!$BI$5:$BI$401,"登録番号" &amp; リスト!P3750)&gt;=1,"",IF(VLOOKUP(P3750,登録者リスト!$A$1:$D$43729,4,FALSE)=基本情報!$D$6,P3750,"")),"")</f>
        <v/>
      </c>
    </row>
    <row r="3751" spans="16:17" x14ac:dyDescent="0.15">
      <c r="P3751">
        <v>3750</v>
      </c>
      <c r="Q3751" t="str">
        <f>IFERROR(IF(COUNTIF(個人情報!$BI$5:$BI$401,"登録番号" &amp; リスト!P3751)&gt;=1,"",IF(VLOOKUP(P3751,登録者リスト!$A$1:$D$43729,4,FALSE)=基本情報!$D$6,P3751,"")),"")</f>
        <v/>
      </c>
    </row>
    <row r="3752" spans="16:17" x14ac:dyDescent="0.15">
      <c r="P3752">
        <v>3751</v>
      </c>
      <c r="Q3752" t="str">
        <f>IFERROR(IF(COUNTIF(個人情報!$BI$5:$BI$401,"登録番号" &amp; リスト!P3752)&gt;=1,"",IF(VLOOKUP(P3752,登録者リスト!$A$1:$D$43729,4,FALSE)=基本情報!$D$6,P3752,"")),"")</f>
        <v/>
      </c>
    </row>
    <row r="3753" spans="16:17" x14ac:dyDescent="0.15">
      <c r="P3753">
        <v>3752</v>
      </c>
      <c r="Q3753" t="str">
        <f>IFERROR(IF(COUNTIF(個人情報!$BI$5:$BI$401,"登録番号" &amp; リスト!P3753)&gt;=1,"",IF(VLOOKUP(P3753,登録者リスト!$A$1:$D$43729,4,FALSE)=基本情報!$D$6,P3753,"")),"")</f>
        <v/>
      </c>
    </row>
    <row r="3754" spans="16:17" x14ac:dyDescent="0.15">
      <c r="P3754">
        <v>3753</v>
      </c>
      <c r="Q3754" t="str">
        <f>IFERROR(IF(COUNTIF(個人情報!$BI$5:$BI$401,"登録番号" &amp; リスト!P3754)&gt;=1,"",IF(VLOOKUP(P3754,登録者リスト!$A$1:$D$43729,4,FALSE)=基本情報!$D$6,P3754,"")),"")</f>
        <v/>
      </c>
    </row>
    <row r="3755" spans="16:17" x14ac:dyDescent="0.15">
      <c r="P3755">
        <v>3754</v>
      </c>
      <c r="Q3755" t="str">
        <f>IFERROR(IF(COUNTIF(個人情報!$BI$5:$BI$401,"登録番号" &amp; リスト!P3755)&gt;=1,"",IF(VLOOKUP(P3755,登録者リスト!$A$1:$D$43729,4,FALSE)=基本情報!$D$6,P3755,"")),"")</f>
        <v/>
      </c>
    </row>
    <row r="3756" spans="16:17" x14ac:dyDescent="0.15">
      <c r="P3756">
        <v>3755</v>
      </c>
      <c r="Q3756" t="str">
        <f>IFERROR(IF(COUNTIF(個人情報!$BI$5:$BI$401,"登録番号" &amp; リスト!P3756)&gt;=1,"",IF(VLOOKUP(P3756,登録者リスト!$A$1:$D$43729,4,FALSE)=基本情報!$D$6,P3756,"")),"")</f>
        <v/>
      </c>
    </row>
    <row r="3757" spans="16:17" x14ac:dyDescent="0.15">
      <c r="P3757">
        <v>3756</v>
      </c>
      <c r="Q3757" t="str">
        <f>IFERROR(IF(COUNTIF(個人情報!$BI$5:$BI$401,"登録番号" &amp; リスト!P3757)&gt;=1,"",IF(VLOOKUP(P3757,登録者リスト!$A$1:$D$43729,4,FALSE)=基本情報!$D$6,P3757,"")),"")</f>
        <v/>
      </c>
    </row>
    <row r="3758" spans="16:17" x14ac:dyDescent="0.15">
      <c r="P3758">
        <v>3757</v>
      </c>
      <c r="Q3758" t="str">
        <f>IFERROR(IF(COUNTIF(個人情報!$BI$5:$BI$401,"登録番号" &amp; リスト!P3758)&gt;=1,"",IF(VLOOKUP(P3758,登録者リスト!$A$1:$D$43729,4,FALSE)=基本情報!$D$6,P3758,"")),"")</f>
        <v/>
      </c>
    </row>
    <row r="3759" spans="16:17" x14ac:dyDescent="0.15">
      <c r="P3759">
        <v>3758</v>
      </c>
      <c r="Q3759" t="str">
        <f>IFERROR(IF(COUNTIF(個人情報!$BI$5:$BI$401,"登録番号" &amp; リスト!P3759)&gt;=1,"",IF(VLOOKUP(P3759,登録者リスト!$A$1:$D$43729,4,FALSE)=基本情報!$D$6,P3759,"")),"")</f>
        <v/>
      </c>
    </row>
    <row r="3760" spans="16:17" x14ac:dyDescent="0.15">
      <c r="P3760">
        <v>3759</v>
      </c>
      <c r="Q3760" t="str">
        <f>IFERROR(IF(COUNTIF(個人情報!$BI$5:$BI$401,"登録番号" &amp; リスト!P3760)&gt;=1,"",IF(VLOOKUP(P3760,登録者リスト!$A$1:$D$43729,4,FALSE)=基本情報!$D$6,P3760,"")),"")</f>
        <v/>
      </c>
    </row>
    <row r="3761" spans="16:17" x14ac:dyDescent="0.15">
      <c r="P3761">
        <v>3760</v>
      </c>
      <c r="Q3761" t="str">
        <f>IFERROR(IF(COUNTIF(個人情報!$BI$5:$BI$401,"登録番号" &amp; リスト!P3761)&gt;=1,"",IF(VLOOKUP(P3761,登録者リスト!$A$1:$D$43729,4,FALSE)=基本情報!$D$6,P3761,"")),"")</f>
        <v/>
      </c>
    </row>
    <row r="3762" spans="16:17" x14ac:dyDescent="0.15">
      <c r="P3762">
        <v>3761</v>
      </c>
      <c r="Q3762" t="str">
        <f>IFERROR(IF(COUNTIF(個人情報!$BI$5:$BI$401,"登録番号" &amp; リスト!P3762)&gt;=1,"",IF(VLOOKUP(P3762,登録者リスト!$A$1:$D$43729,4,FALSE)=基本情報!$D$6,P3762,"")),"")</f>
        <v/>
      </c>
    </row>
    <row r="3763" spans="16:17" x14ac:dyDescent="0.15">
      <c r="P3763">
        <v>3762</v>
      </c>
      <c r="Q3763" t="str">
        <f>IFERROR(IF(COUNTIF(個人情報!$BI$5:$BI$401,"登録番号" &amp; リスト!P3763)&gt;=1,"",IF(VLOOKUP(P3763,登録者リスト!$A$1:$D$43729,4,FALSE)=基本情報!$D$6,P3763,"")),"")</f>
        <v/>
      </c>
    </row>
    <row r="3764" spans="16:17" x14ac:dyDescent="0.15">
      <c r="P3764">
        <v>3763</v>
      </c>
      <c r="Q3764" t="str">
        <f>IFERROR(IF(COUNTIF(個人情報!$BI$5:$BI$401,"登録番号" &amp; リスト!P3764)&gt;=1,"",IF(VLOOKUP(P3764,登録者リスト!$A$1:$D$43729,4,FALSE)=基本情報!$D$6,P3764,"")),"")</f>
        <v/>
      </c>
    </row>
    <row r="3765" spans="16:17" x14ac:dyDescent="0.15">
      <c r="P3765">
        <v>3764</v>
      </c>
      <c r="Q3765" t="str">
        <f>IFERROR(IF(COUNTIF(個人情報!$BI$5:$BI$401,"登録番号" &amp; リスト!P3765)&gt;=1,"",IF(VLOOKUP(P3765,登録者リスト!$A$1:$D$43729,4,FALSE)=基本情報!$D$6,P3765,"")),"")</f>
        <v/>
      </c>
    </row>
    <row r="3766" spans="16:17" x14ac:dyDescent="0.15">
      <c r="P3766">
        <v>3765</v>
      </c>
      <c r="Q3766" t="str">
        <f>IFERROR(IF(COUNTIF(個人情報!$BI$5:$BI$401,"登録番号" &amp; リスト!P3766)&gt;=1,"",IF(VLOOKUP(P3766,登録者リスト!$A$1:$D$43729,4,FALSE)=基本情報!$D$6,P3766,"")),"")</f>
        <v/>
      </c>
    </row>
    <row r="3767" spans="16:17" x14ac:dyDescent="0.15">
      <c r="P3767">
        <v>3766</v>
      </c>
      <c r="Q3767" t="str">
        <f>IFERROR(IF(COUNTIF(個人情報!$BI$5:$BI$401,"登録番号" &amp; リスト!P3767)&gt;=1,"",IF(VLOOKUP(P3767,登録者リスト!$A$1:$D$43729,4,FALSE)=基本情報!$D$6,P3767,"")),"")</f>
        <v/>
      </c>
    </row>
    <row r="3768" spans="16:17" x14ac:dyDescent="0.15">
      <c r="P3768">
        <v>3767</v>
      </c>
      <c r="Q3768" t="str">
        <f>IFERROR(IF(COUNTIF(個人情報!$BI$5:$BI$401,"登録番号" &amp; リスト!P3768)&gt;=1,"",IF(VLOOKUP(P3768,登録者リスト!$A$1:$D$43729,4,FALSE)=基本情報!$D$6,P3768,"")),"")</f>
        <v/>
      </c>
    </row>
    <row r="3769" spans="16:17" x14ac:dyDescent="0.15">
      <c r="P3769">
        <v>3768</v>
      </c>
      <c r="Q3769" t="str">
        <f>IFERROR(IF(COUNTIF(個人情報!$BI$5:$BI$401,"登録番号" &amp; リスト!P3769)&gt;=1,"",IF(VLOOKUP(P3769,登録者リスト!$A$1:$D$43729,4,FALSE)=基本情報!$D$6,P3769,"")),"")</f>
        <v/>
      </c>
    </row>
    <row r="3770" spans="16:17" x14ac:dyDescent="0.15">
      <c r="P3770">
        <v>3769</v>
      </c>
      <c r="Q3770" t="str">
        <f>IFERROR(IF(COUNTIF(個人情報!$BI$5:$BI$401,"登録番号" &amp; リスト!P3770)&gt;=1,"",IF(VLOOKUP(P3770,登録者リスト!$A$1:$D$43729,4,FALSE)=基本情報!$D$6,P3770,"")),"")</f>
        <v/>
      </c>
    </row>
    <row r="3771" spans="16:17" x14ac:dyDescent="0.15">
      <c r="P3771">
        <v>3770</v>
      </c>
      <c r="Q3771" t="str">
        <f>IFERROR(IF(COUNTIF(個人情報!$BI$5:$BI$401,"登録番号" &amp; リスト!P3771)&gt;=1,"",IF(VLOOKUP(P3771,登録者リスト!$A$1:$D$43729,4,FALSE)=基本情報!$D$6,P3771,"")),"")</f>
        <v/>
      </c>
    </row>
    <row r="3772" spans="16:17" x14ac:dyDescent="0.15">
      <c r="P3772">
        <v>3771</v>
      </c>
      <c r="Q3772" t="str">
        <f>IFERROR(IF(COUNTIF(個人情報!$BI$5:$BI$401,"登録番号" &amp; リスト!P3772)&gt;=1,"",IF(VLOOKUP(P3772,登録者リスト!$A$1:$D$43729,4,FALSE)=基本情報!$D$6,P3772,"")),"")</f>
        <v/>
      </c>
    </row>
    <row r="3773" spans="16:17" x14ac:dyDescent="0.15">
      <c r="P3773">
        <v>3772</v>
      </c>
      <c r="Q3773" t="str">
        <f>IFERROR(IF(COUNTIF(個人情報!$BI$5:$BI$401,"登録番号" &amp; リスト!P3773)&gt;=1,"",IF(VLOOKUP(P3773,登録者リスト!$A$1:$D$43729,4,FALSE)=基本情報!$D$6,P3773,"")),"")</f>
        <v/>
      </c>
    </row>
    <row r="3774" spans="16:17" x14ac:dyDescent="0.15">
      <c r="P3774">
        <v>3773</v>
      </c>
      <c r="Q3774" t="str">
        <f>IFERROR(IF(COUNTIF(個人情報!$BI$5:$BI$401,"登録番号" &amp; リスト!P3774)&gt;=1,"",IF(VLOOKUP(P3774,登録者リスト!$A$1:$D$43729,4,FALSE)=基本情報!$D$6,P3774,"")),"")</f>
        <v/>
      </c>
    </row>
    <row r="3775" spans="16:17" x14ac:dyDescent="0.15">
      <c r="P3775">
        <v>3774</v>
      </c>
      <c r="Q3775" t="str">
        <f>IFERROR(IF(COUNTIF(個人情報!$BI$5:$BI$401,"登録番号" &amp; リスト!P3775)&gt;=1,"",IF(VLOOKUP(P3775,登録者リスト!$A$1:$D$43729,4,FALSE)=基本情報!$D$6,P3775,"")),"")</f>
        <v/>
      </c>
    </row>
    <row r="3776" spans="16:17" x14ac:dyDescent="0.15">
      <c r="P3776">
        <v>3775</v>
      </c>
      <c r="Q3776" t="str">
        <f>IFERROR(IF(COUNTIF(個人情報!$BI$5:$BI$401,"登録番号" &amp; リスト!P3776)&gt;=1,"",IF(VLOOKUP(P3776,登録者リスト!$A$1:$D$43729,4,FALSE)=基本情報!$D$6,P3776,"")),"")</f>
        <v/>
      </c>
    </row>
    <row r="3777" spans="16:17" x14ac:dyDescent="0.15">
      <c r="P3777">
        <v>3776</v>
      </c>
      <c r="Q3777" t="str">
        <f>IFERROR(IF(COUNTIF(個人情報!$BI$5:$BI$401,"登録番号" &amp; リスト!P3777)&gt;=1,"",IF(VLOOKUP(P3777,登録者リスト!$A$1:$D$43729,4,FALSE)=基本情報!$D$6,P3777,"")),"")</f>
        <v/>
      </c>
    </row>
    <row r="3778" spans="16:17" x14ac:dyDescent="0.15">
      <c r="P3778">
        <v>3777</v>
      </c>
      <c r="Q3778" t="str">
        <f>IFERROR(IF(COUNTIF(個人情報!$BI$5:$BI$401,"登録番号" &amp; リスト!P3778)&gt;=1,"",IF(VLOOKUP(P3778,登録者リスト!$A$1:$D$43729,4,FALSE)=基本情報!$D$6,P3778,"")),"")</f>
        <v/>
      </c>
    </row>
    <row r="3779" spans="16:17" x14ac:dyDescent="0.15">
      <c r="P3779">
        <v>3778</v>
      </c>
      <c r="Q3779" t="str">
        <f>IFERROR(IF(COUNTIF(個人情報!$BI$5:$BI$401,"登録番号" &amp; リスト!P3779)&gt;=1,"",IF(VLOOKUP(P3779,登録者リスト!$A$1:$D$43729,4,FALSE)=基本情報!$D$6,P3779,"")),"")</f>
        <v/>
      </c>
    </row>
    <row r="3780" spans="16:17" x14ac:dyDescent="0.15">
      <c r="P3780">
        <v>3779</v>
      </c>
      <c r="Q3780" t="str">
        <f>IFERROR(IF(COUNTIF(個人情報!$BI$5:$BI$401,"登録番号" &amp; リスト!P3780)&gt;=1,"",IF(VLOOKUP(P3780,登録者リスト!$A$1:$D$43729,4,FALSE)=基本情報!$D$6,P3780,"")),"")</f>
        <v/>
      </c>
    </row>
    <row r="3781" spans="16:17" x14ac:dyDescent="0.15">
      <c r="P3781">
        <v>3780</v>
      </c>
      <c r="Q3781" t="str">
        <f>IFERROR(IF(COUNTIF(個人情報!$BI$5:$BI$401,"登録番号" &amp; リスト!P3781)&gt;=1,"",IF(VLOOKUP(P3781,登録者リスト!$A$1:$D$43729,4,FALSE)=基本情報!$D$6,P3781,"")),"")</f>
        <v/>
      </c>
    </row>
    <row r="3782" spans="16:17" x14ac:dyDescent="0.15">
      <c r="P3782">
        <v>3781</v>
      </c>
      <c r="Q3782" t="str">
        <f>IFERROR(IF(COUNTIF(個人情報!$BI$5:$BI$401,"登録番号" &amp; リスト!P3782)&gt;=1,"",IF(VLOOKUP(P3782,登録者リスト!$A$1:$D$43729,4,FALSE)=基本情報!$D$6,P3782,"")),"")</f>
        <v/>
      </c>
    </row>
    <row r="3783" spans="16:17" x14ac:dyDescent="0.15">
      <c r="P3783">
        <v>3782</v>
      </c>
      <c r="Q3783" t="str">
        <f>IFERROR(IF(COUNTIF(個人情報!$BI$5:$BI$401,"登録番号" &amp; リスト!P3783)&gt;=1,"",IF(VLOOKUP(P3783,登録者リスト!$A$1:$D$43729,4,FALSE)=基本情報!$D$6,P3783,"")),"")</f>
        <v/>
      </c>
    </row>
    <row r="3784" spans="16:17" x14ac:dyDescent="0.15">
      <c r="P3784">
        <v>3783</v>
      </c>
      <c r="Q3784" t="str">
        <f>IFERROR(IF(COUNTIF(個人情報!$BI$5:$BI$401,"登録番号" &amp; リスト!P3784)&gt;=1,"",IF(VLOOKUP(P3784,登録者リスト!$A$1:$D$43729,4,FALSE)=基本情報!$D$6,P3784,"")),"")</f>
        <v/>
      </c>
    </row>
    <row r="3785" spans="16:17" x14ac:dyDescent="0.15">
      <c r="P3785">
        <v>3784</v>
      </c>
      <c r="Q3785" t="str">
        <f>IFERROR(IF(COUNTIF(個人情報!$BI$5:$BI$401,"登録番号" &amp; リスト!P3785)&gt;=1,"",IF(VLOOKUP(P3785,登録者リスト!$A$1:$D$43729,4,FALSE)=基本情報!$D$6,P3785,"")),"")</f>
        <v/>
      </c>
    </row>
    <row r="3786" spans="16:17" x14ac:dyDescent="0.15">
      <c r="P3786">
        <v>3785</v>
      </c>
      <c r="Q3786" t="str">
        <f>IFERROR(IF(COUNTIF(個人情報!$BI$5:$BI$401,"登録番号" &amp; リスト!P3786)&gt;=1,"",IF(VLOOKUP(P3786,登録者リスト!$A$1:$D$43729,4,FALSE)=基本情報!$D$6,P3786,"")),"")</f>
        <v/>
      </c>
    </row>
    <row r="3787" spans="16:17" x14ac:dyDescent="0.15">
      <c r="P3787">
        <v>3786</v>
      </c>
      <c r="Q3787" t="str">
        <f>IFERROR(IF(COUNTIF(個人情報!$BI$5:$BI$401,"登録番号" &amp; リスト!P3787)&gt;=1,"",IF(VLOOKUP(P3787,登録者リスト!$A$1:$D$43729,4,FALSE)=基本情報!$D$6,P3787,"")),"")</f>
        <v/>
      </c>
    </row>
    <row r="3788" spans="16:17" x14ac:dyDescent="0.15">
      <c r="P3788">
        <v>3787</v>
      </c>
      <c r="Q3788" t="str">
        <f>IFERROR(IF(COUNTIF(個人情報!$BI$5:$BI$401,"登録番号" &amp; リスト!P3788)&gt;=1,"",IF(VLOOKUP(P3788,登録者リスト!$A$1:$D$43729,4,FALSE)=基本情報!$D$6,P3788,"")),"")</f>
        <v/>
      </c>
    </row>
    <row r="3789" spans="16:17" x14ac:dyDescent="0.15">
      <c r="P3789">
        <v>3788</v>
      </c>
      <c r="Q3789" t="str">
        <f>IFERROR(IF(COUNTIF(個人情報!$BI$5:$BI$401,"登録番号" &amp; リスト!P3789)&gt;=1,"",IF(VLOOKUP(P3789,登録者リスト!$A$1:$D$43729,4,FALSE)=基本情報!$D$6,P3789,"")),"")</f>
        <v/>
      </c>
    </row>
    <row r="3790" spans="16:17" x14ac:dyDescent="0.15">
      <c r="P3790">
        <v>3789</v>
      </c>
      <c r="Q3790" t="str">
        <f>IFERROR(IF(COUNTIF(個人情報!$BI$5:$BI$401,"登録番号" &amp; リスト!P3790)&gt;=1,"",IF(VLOOKUP(P3790,登録者リスト!$A$1:$D$43729,4,FALSE)=基本情報!$D$6,P3790,"")),"")</f>
        <v/>
      </c>
    </row>
    <row r="3791" spans="16:17" x14ac:dyDescent="0.15">
      <c r="P3791">
        <v>3790</v>
      </c>
      <c r="Q3791" t="str">
        <f>IFERROR(IF(COUNTIF(個人情報!$BI$5:$BI$401,"登録番号" &amp; リスト!P3791)&gt;=1,"",IF(VLOOKUP(P3791,登録者リスト!$A$1:$D$43729,4,FALSE)=基本情報!$D$6,P3791,"")),"")</f>
        <v/>
      </c>
    </row>
    <row r="3792" spans="16:17" x14ac:dyDescent="0.15">
      <c r="P3792">
        <v>3791</v>
      </c>
      <c r="Q3792" t="str">
        <f>IFERROR(IF(COUNTIF(個人情報!$BI$5:$BI$401,"登録番号" &amp; リスト!P3792)&gt;=1,"",IF(VLOOKUP(P3792,登録者リスト!$A$1:$D$43729,4,FALSE)=基本情報!$D$6,P3792,"")),"")</f>
        <v/>
      </c>
    </row>
    <row r="3793" spans="16:17" x14ac:dyDescent="0.15">
      <c r="P3793">
        <v>3792</v>
      </c>
      <c r="Q3793" t="str">
        <f>IFERROR(IF(COUNTIF(個人情報!$BI$5:$BI$401,"登録番号" &amp; リスト!P3793)&gt;=1,"",IF(VLOOKUP(P3793,登録者リスト!$A$1:$D$43729,4,FALSE)=基本情報!$D$6,P3793,"")),"")</f>
        <v/>
      </c>
    </row>
    <row r="3794" spans="16:17" x14ac:dyDescent="0.15">
      <c r="P3794">
        <v>3793</v>
      </c>
      <c r="Q3794" t="str">
        <f>IFERROR(IF(COUNTIF(個人情報!$BI$5:$BI$401,"登録番号" &amp; リスト!P3794)&gt;=1,"",IF(VLOOKUP(P3794,登録者リスト!$A$1:$D$43729,4,FALSE)=基本情報!$D$6,P3794,"")),"")</f>
        <v/>
      </c>
    </row>
    <row r="3795" spans="16:17" x14ac:dyDescent="0.15">
      <c r="P3795">
        <v>3794</v>
      </c>
      <c r="Q3795" t="str">
        <f>IFERROR(IF(COUNTIF(個人情報!$BI$5:$BI$401,"登録番号" &amp; リスト!P3795)&gt;=1,"",IF(VLOOKUP(P3795,登録者リスト!$A$1:$D$43729,4,FALSE)=基本情報!$D$6,P3795,"")),"")</f>
        <v/>
      </c>
    </row>
    <row r="3796" spans="16:17" x14ac:dyDescent="0.15">
      <c r="P3796">
        <v>3795</v>
      </c>
      <c r="Q3796" t="str">
        <f>IFERROR(IF(COUNTIF(個人情報!$BI$5:$BI$401,"登録番号" &amp; リスト!P3796)&gt;=1,"",IF(VLOOKUP(P3796,登録者リスト!$A$1:$D$43729,4,FALSE)=基本情報!$D$6,P3796,"")),"")</f>
        <v/>
      </c>
    </row>
    <row r="3797" spans="16:17" x14ac:dyDescent="0.15">
      <c r="P3797">
        <v>3796</v>
      </c>
      <c r="Q3797" t="str">
        <f>IFERROR(IF(COUNTIF(個人情報!$BI$5:$BI$401,"登録番号" &amp; リスト!P3797)&gt;=1,"",IF(VLOOKUP(P3797,登録者リスト!$A$1:$D$43729,4,FALSE)=基本情報!$D$6,P3797,"")),"")</f>
        <v/>
      </c>
    </row>
    <row r="3798" spans="16:17" x14ac:dyDescent="0.15">
      <c r="P3798">
        <v>3797</v>
      </c>
      <c r="Q3798" t="str">
        <f>IFERROR(IF(COUNTIF(個人情報!$BI$5:$BI$401,"登録番号" &amp; リスト!P3798)&gt;=1,"",IF(VLOOKUP(P3798,登録者リスト!$A$1:$D$43729,4,FALSE)=基本情報!$D$6,P3798,"")),"")</f>
        <v/>
      </c>
    </row>
    <row r="3799" spans="16:17" x14ac:dyDescent="0.15">
      <c r="P3799">
        <v>3798</v>
      </c>
      <c r="Q3799" t="str">
        <f>IFERROR(IF(COUNTIF(個人情報!$BI$5:$BI$401,"登録番号" &amp; リスト!P3799)&gt;=1,"",IF(VLOOKUP(P3799,登録者リスト!$A$1:$D$43729,4,FALSE)=基本情報!$D$6,P3799,"")),"")</f>
        <v/>
      </c>
    </row>
    <row r="3800" spans="16:17" x14ac:dyDescent="0.15">
      <c r="P3800">
        <v>3799</v>
      </c>
      <c r="Q3800" t="str">
        <f>IFERROR(IF(COUNTIF(個人情報!$BI$5:$BI$401,"登録番号" &amp; リスト!P3800)&gt;=1,"",IF(VLOOKUP(P3800,登録者リスト!$A$1:$D$43729,4,FALSE)=基本情報!$D$6,P3800,"")),"")</f>
        <v/>
      </c>
    </row>
    <row r="3801" spans="16:17" x14ac:dyDescent="0.15">
      <c r="P3801">
        <v>3800</v>
      </c>
      <c r="Q3801" t="str">
        <f>IFERROR(IF(COUNTIF(個人情報!$BI$5:$BI$401,"登録番号" &amp; リスト!P3801)&gt;=1,"",IF(VLOOKUP(P3801,登録者リスト!$A$1:$D$43729,4,FALSE)=基本情報!$D$6,P3801,"")),"")</f>
        <v/>
      </c>
    </row>
    <row r="3802" spans="16:17" x14ac:dyDescent="0.15">
      <c r="P3802">
        <v>3801</v>
      </c>
      <c r="Q3802" t="str">
        <f>IFERROR(IF(COUNTIF(個人情報!$BI$5:$BI$401,"登録番号" &amp; リスト!P3802)&gt;=1,"",IF(VLOOKUP(P3802,登録者リスト!$A$1:$D$43729,4,FALSE)=基本情報!$D$6,P3802,"")),"")</f>
        <v/>
      </c>
    </row>
    <row r="3803" spans="16:17" x14ac:dyDescent="0.15">
      <c r="P3803">
        <v>3802</v>
      </c>
      <c r="Q3803" t="str">
        <f>IFERROR(IF(COUNTIF(個人情報!$BI$5:$BI$401,"登録番号" &amp; リスト!P3803)&gt;=1,"",IF(VLOOKUP(P3803,登録者リスト!$A$1:$D$43729,4,FALSE)=基本情報!$D$6,P3803,"")),"")</f>
        <v/>
      </c>
    </row>
    <row r="3804" spans="16:17" x14ac:dyDescent="0.15">
      <c r="P3804">
        <v>3803</v>
      </c>
      <c r="Q3804" t="str">
        <f>IFERROR(IF(COUNTIF(個人情報!$BI$5:$BI$401,"登録番号" &amp; リスト!P3804)&gt;=1,"",IF(VLOOKUP(P3804,登録者リスト!$A$1:$D$43729,4,FALSE)=基本情報!$D$6,P3804,"")),"")</f>
        <v/>
      </c>
    </row>
    <row r="3805" spans="16:17" x14ac:dyDescent="0.15">
      <c r="P3805">
        <v>3804</v>
      </c>
      <c r="Q3805" t="str">
        <f>IFERROR(IF(COUNTIF(個人情報!$BI$5:$BI$401,"登録番号" &amp; リスト!P3805)&gt;=1,"",IF(VLOOKUP(P3805,登録者リスト!$A$1:$D$43729,4,FALSE)=基本情報!$D$6,P3805,"")),"")</f>
        <v/>
      </c>
    </row>
    <row r="3806" spans="16:17" x14ac:dyDescent="0.15">
      <c r="P3806">
        <v>3805</v>
      </c>
      <c r="Q3806" t="str">
        <f>IFERROR(IF(COUNTIF(個人情報!$BI$5:$BI$401,"登録番号" &amp; リスト!P3806)&gt;=1,"",IF(VLOOKUP(P3806,登録者リスト!$A$1:$D$43729,4,FALSE)=基本情報!$D$6,P3806,"")),"")</f>
        <v/>
      </c>
    </row>
    <row r="3807" spans="16:17" x14ac:dyDescent="0.15">
      <c r="P3807">
        <v>3806</v>
      </c>
      <c r="Q3807" t="str">
        <f>IFERROR(IF(COUNTIF(個人情報!$BI$5:$BI$401,"登録番号" &amp; リスト!P3807)&gt;=1,"",IF(VLOOKUP(P3807,登録者リスト!$A$1:$D$43729,4,FALSE)=基本情報!$D$6,P3807,"")),"")</f>
        <v/>
      </c>
    </row>
    <row r="3808" spans="16:17" x14ac:dyDescent="0.15">
      <c r="P3808">
        <v>3807</v>
      </c>
      <c r="Q3808" t="str">
        <f>IFERROR(IF(COUNTIF(個人情報!$BI$5:$BI$401,"登録番号" &amp; リスト!P3808)&gt;=1,"",IF(VLOOKUP(P3808,登録者リスト!$A$1:$D$43729,4,FALSE)=基本情報!$D$6,P3808,"")),"")</f>
        <v/>
      </c>
    </row>
    <row r="3809" spans="16:17" x14ac:dyDescent="0.15">
      <c r="P3809">
        <v>3808</v>
      </c>
      <c r="Q3809" t="str">
        <f>IFERROR(IF(COUNTIF(個人情報!$BI$5:$BI$401,"登録番号" &amp; リスト!P3809)&gt;=1,"",IF(VLOOKUP(P3809,登録者リスト!$A$1:$D$43729,4,FALSE)=基本情報!$D$6,P3809,"")),"")</f>
        <v/>
      </c>
    </row>
    <row r="3810" spans="16:17" x14ac:dyDescent="0.15">
      <c r="P3810">
        <v>3809</v>
      </c>
      <c r="Q3810" t="str">
        <f>IFERROR(IF(COUNTIF(個人情報!$BI$5:$BI$401,"登録番号" &amp; リスト!P3810)&gt;=1,"",IF(VLOOKUP(P3810,登録者リスト!$A$1:$D$43729,4,FALSE)=基本情報!$D$6,P3810,"")),"")</f>
        <v/>
      </c>
    </row>
    <row r="3811" spans="16:17" x14ac:dyDescent="0.15">
      <c r="P3811">
        <v>3810</v>
      </c>
      <c r="Q3811" t="str">
        <f>IFERROR(IF(COUNTIF(個人情報!$BI$5:$BI$401,"登録番号" &amp; リスト!P3811)&gt;=1,"",IF(VLOOKUP(P3811,登録者リスト!$A$1:$D$43729,4,FALSE)=基本情報!$D$6,P3811,"")),"")</f>
        <v/>
      </c>
    </row>
    <row r="3812" spans="16:17" x14ac:dyDescent="0.15">
      <c r="P3812">
        <v>3811</v>
      </c>
      <c r="Q3812" t="str">
        <f>IFERROR(IF(COUNTIF(個人情報!$BI$5:$BI$401,"登録番号" &amp; リスト!P3812)&gt;=1,"",IF(VLOOKUP(P3812,登録者リスト!$A$1:$D$43729,4,FALSE)=基本情報!$D$6,P3812,"")),"")</f>
        <v/>
      </c>
    </row>
    <row r="3813" spans="16:17" x14ac:dyDescent="0.15">
      <c r="P3813">
        <v>3812</v>
      </c>
      <c r="Q3813" t="str">
        <f>IFERROR(IF(COUNTIF(個人情報!$BI$5:$BI$401,"登録番号" &amp; リスト!P3813)&gt;=1,"",IF(VLOOKUP(P3813,登録者リスト!$A$1:$D$43729,4,FALSE)=基本情報!$D$6,P3813,"")),"")</f>
        <v/>
      </c>
    </row>
    <row r="3814" spans="16:17" x14ac:dyDescent="0.15">
      <c r="P3814">
        <v>3813</v>
      </c>
      <c r="Q3814" t="str">
        <f>IFERROR(IF(COUNTIF(個人情報!$BI$5:$BI$401,"登録番号" &amp; リスト!P3814)&gt;=1,"",IF(VLOOKUP(P3814,登録者リスト!$A$1:$D$43729,4,FALSE)=基本情報!$D$6,P3814,"")),"")</f>
        <v/>
      </c>
    </row>
    <row r="3815" spans="16:17" x14ac:dyDescent="0.15">
      <c r="P3815">
        <v>3814</v>
      </c>
      <c r="Q3815" t="str">
        <f>IFERROR(IF(COUNTIF(個人情報!$BI$5:$BI$401,"登録番号" &amp; リスト!P3815)&gt;=1,"",IF(VLOOKUP(P3815,登録者リスト!$A$1:$D$43729,4,FALSE)=基本情報!$D$6,P3815,"")),"")</f>
        <v/>
      </c>
    </row>
    <row r="3816" spans="16:17" x14ac:dyDescent="0.15">
      <c r="P3816">
        <v>3815</v>
      </c>
      <c r="Q3816" t="str">
        <f>IFERROR(IF(COUNTIF(個人情報!$BI$5:$BI$401,"登録番号" &amp; リスト!P3816)&gt;=1,"",IF(VLOOKUP(P3816,登録者リスト!$A$1:$D$43729,4,FALSE)=基本情報!$D$6,P3816,"")),"")</f>
        <v/>
      </c>
    </row>
    <row r="3817" spans="16:17" x14ac:dyDescent="0.15">
      <c r="P3817">
        <v>3816</v>
      </c>
      <c r="Q3817" t="str">
        <f>IFERROR(IF(COUNTIF(個人情報!$BI$5:$BI$401,"登録番号" &amp; リスト!P3817)&gt;=1,"",IF(VLOOKUP(P3817,登録者リスト!$A$1:$D$43729,4,FALSE)=基本情報!$D$6,P3817,"")),"")</f>
        <v/>
      </c>
    </row>
    <row r="3818" spans="16:17" x14ac:dyDescent="0.15">
      <c r="P3818">
        <v>3817</v>
      </c>
      <c r="Q3818" t="str">
        <f>IFERROR(IF(COUNTIF(個人情報!$BI$5:$BI$401,"登録番号" &amp; リスト!P3818)&gt;=1,"",IF(VLOOKUP(P3818,登録者リスト!$A$1:$D$43729,4,FALSE)=基本情報!$D$6,P3818,"")),"")</f>
        <v/>
      </c>
    </row>
    <row r="3819" spans="16:17" x14ac:dyDescent="0.15">
      <c r="P3819">
        <v>3818</v>
      </c>
      <c r="Q3819" t="str">
        <f>IFERROR(IF(COUNTIF(個人情報!$BI$5:$BI$401,"登録番号" &amp; リスト!P3819)&gt;=1,"",IF(VLOOKUP(P3819,登録者リスト!$A$1:$D$43729,4,FALSE)=基本情報!$D$6,P3819,"")),"")</f>
        <v/>
      </c>
    </row>
    <row r="3820" spans="16:17" x14ac:dyDescent="0.15">
      <c r="P3820">
        <v>3819</v>
      </c>
      <c r="Q3820" t="str">
        <f>IFERROR(IF(COUNTIF(個人情報!$BI$5:$BI$401,"登録番号" &amp; リスト!P3820)&gt;=1,"",IF(VLOOKUP(P3820,登録者リスト!$A$1:$D$43729,4,FALSE)=基本情報!$D$6,P3820,"")),"")</f>
        <v/>
      </c>
    </row>
    <row r="3821" spans="16:17" x14ac:dyDescent="0.15">
      <c r="P3821">
        <v>3820</v>
      </c>
      <c r="Q3821" t="str">
        <f>IFERROR(IF(COUNTIF(個人情報!$BI$5:$BI$401,"登録番号" &amp; リスト!P3821)&gt;=1,"",IF(VLOOKUP(P3821,登録者リスト!$A$1:$D$43729,4,FALSE)=基本情報!$D$6,P3821,"")),"")</f>
        <v/>
      </c>
    </row>
    <row r="3822" spans="16:17" x14ac:dyDescent="0.15">
      <c r="P3822">
        <v>3821</v>
      </c>
      <c r="Q3822" t="str">
        <f>IFERROR(IF(COUNTIF(個人情報!$BI$5:$BI$401,"登録番号" &amp; リスト!P3822)&gt;=1,"",IF(VLOOKUP(P3822,登録者リスト!$A$1:$D$43729,4,FALSE)=基本情報!$D$6,P3822,"")),"")</f>
        <v/>
      </c>
    </row>
    <row r="3823" spans="16:17" x14ac:dyDescent="0.15">
      <c r="P3823">
        <v>3822</v>
      </c>
      <c r="Q3823" t="str">
        <f>IFERROR(IF(COUNTIF(個人情報!$BI$5:$BI$401,"登録番号" &amp; リスト!P3823)&gt;=1,"",IF(VLOOKUP(P3823,登録者リスト!$A$1:$D$43729,4,FALSE)=基本情報!$D$6,P3823,"")),"")</f>
        <v/>
      </c>
    </row>
    <row r="3824" spans="16:17" x14ac:dyDescent="0.15">
      <c r="P3824">
        <v>3823</v>
      </c>
      <c r="Q3824" t="str">
        <f>IFERROR(IF(COUNTIF(個人情報!$BI$5:$BI$401,"登録番号" &amp; リスト!P3824)&gt;=1,"",IF(VLOOKUP(P3824,登録者リスト!$A$1:$D$43729,4,FALSE)=基本情報!$D$6,P3824,"")),"")</f>
        <v/>
      </c>
    </row>
    <row r="3825" spans="16:17" x14ac:dyDescent="0.15">
      <c r="P3825">
        <v>3824</v>
      </c>
      <c r="Q3825" t="str">
        <f>IFERROR(IF(COUNTIF(個人情報!$BI$5:$BI$401,"登録番号" &amp; リスト!P3825)&gt;=1,"",IF(VLOOKUP(P3825,登録者リスト!$A$1:$D$43729,4,FALSE)=基本情報!$D$6,P3825,"")),"")</f>
        <v/>
      </c>
    </row>
    <row r="3826" spans="16:17" x14ac:dyDescent="0.15">
      <c r="P3826">
        <v>3825</v>
      </c>
      <c r="Q3826" t="str">
        <f>IFERROR(IF(COUNTIF(個人情報!$BI$5:$BI$401,"登録番号" &amp; リスト!P3826)&gt;=1,"",IF(VLOOKUP(P3826,登録者リスト!$A$1:$D$43729,4,FALSE)=基本情報!$D$6,P3826,"")),"")</f>
        <v/>
      </c>
    </row>
    <row r="3827" spans="16:17" x14ac:dyDescent="0.15">
      <c r="P3827">
        <v>3826</v>
      </c>
      <c r="Q3827" t="str">
        <f>IFERROR(IF(COUNTIF(個人情報!$BI$5:$BI$401,"登録番号" &amp; リスト!P3827)&gt;=1,"",IF(VLOOKUP(P3827,登録者リスト!$A$1:$D$43729,4,FALSE)=基本情報!$D$6,P3827,"")),"")</f>
        <v/>
      </c>
    </row>
    <row r="3828" spans="16:17" x14ac:dyDescent="0.15">
      <c r="P3828">
        <v>3827</v>
      </c>
      <c r="Q3828" t="str">
        <f>IFERROR(IF(COUNTIF(個人情報!$BI$5:$BI$401,"登録番号" &amp; リスト!P3828)&gt;=1,"",IF(VLOOKUP(P3828,登録者リスト!$A$1:$D$43729,4,FALSE)=基本情報!$D$6,P3828,"")),"")</f>
        <v/>
      </c>
    </row>
    <row r="3829" spans="16:17" x14ac:dyDescent="0.15">
      <c r="P3829">
        <v>3828</v>
      </c>
      <c r="Q3829" t="str">
        <f>IFERROR(IF(COUNTIF(個人情報!$BI$5:$BI$401,"登録番号" &amp; リスト!P3829)&gt;=1,"",IF(VLOOKUP(P3829,登録者リスト!$A$1:$D$43729,4,FALSE)=基本情報!$D$6,P3829,"")),"")</f>
        <v/>
      </c>
    </row>
    <row r="3830" spans="16:17" x14ac:dyDescent="0.15">
      <c r="P3830">
        <v>3829</v>
      </c>
      <c r="Q3830" t="str">
        <f>IFERROR(IF(COUNTIF(個人情報!$BI$5:$BI$401,"登録番号" &amp; リスト!P3830)&gt;=1,"",IF(VLOOKUP(P3830,登録者リスト!$A$1:$D$43729,4,FALSE)=基本情報!$D$6,P3830,"")),"")</f>
        <v/>
      </c>
    </row>
    <row r="3831" spans="16:17" x14ac:dyDescent="0.15">
      <c r="P3831">
        <v>3830</v>
      </c>
      <c r="Q3831" t="str">
        <f>IFERROR(IF(COUNTIF(個人情報!$BI$5:$BI$401,"登録番号" &amp; リスト!P3831)&gt;=1,"",IF(VLOOKUP(P3831,登録者リスト!$A$1:$D$43729,4,FALSE)=基本情報!$D$6,P3831,"")),"")</f>
        <v/>
      </c>
    </row>
    <row r="3832" spans="16:17" x14ac:dyDescent="0.15">
      <c r="P3832">
        <v>3831</v>
      </c>
      <c r="Q3832" t="str">
        <f>IFERROR(IF(COUNTIF(個人情報!$BI$5:$BI$401,"登録番号" &amp; リスト!P3832)&gt;=1,"",IF(VLOOKUP(P3832,登録者リスト!$A$1:$D$43729,4,FALSE)=基本情報!$D$6,P3832,"")),"")</f>
        <v/>
      </c>
    </row>
    <row r="3833" spans="16:17" x14ac:dyDescent="0.15">
      <c r="P3833">
        <v>3832</v>
      </c>
      <c r="Q3833" t="str">
        <f>IFERROR(IF(COUNTIF(個人情報!$BI$5:$BI$401,"登録番号" &amp; リスト!P3833)&gt;=1,"",IF(VLOOKUP(P3833,登録者リスト!$A$1:$D$43729,4,FALSE)=基本情報!$D$6,P3833,"")),"")</f>
        <v/>
      </c>
    </row>
    <row r="3834" spans="16:17" x14ac:dyDescent="0.15">
      <c r="P3834">
        <v>3833</v>
      </c>
      <c r="Q3834" t="str">
        <f>IFERROR(IF(COUNTIF(個人情報!$BI$5:$BI$401,"登録番号" &amp; リスト!P3834)&gt;=1,"",IF(VLOOKUP(P3834,登録者リスト!$A$1:$D$43729,4,FALSE)=基本情報!$D$6,P3834,"")),"")</f>
        <v/>
      </c>
    </row>
    <row r="3835" spans="16:17" x14ac:dyDescent="0.15">
      <c r="P3835">
        <v>3834</v>
      </c>
      <c r="Q3835" t="str">
        <f>IFERROR(IF(COUNTIF(個人情報!$BI$5:$BI$401,"登録番号" &amp; リスト!P3835)&gt;=1,"",IF(VLOOKUP(P3835,登録者リスト!$A$1:$D$43729,4,FALSE)=基本情報!$D$6,P3835,"")),"")</f>
        <v/>
      </c>
    </row>
    <row r="3836" spans="16:17" x14ac:dyDescent="0.15">
      <c r="P3836">
        <v>3835</v>
      </c>
      <c r="Q3836" t="str">
        <f>IFERROR(IF(COUNTIF(個人情報!$BI$5:$BI$401,"登録番号" &amp; リスト!P3836)&gt;=1,"",IF(VLOOKUP(P3836,登録者リスト!$A$1:$D$43729,4,FALSE)=基本情報!$D$6,P3836,"")),"")</f>
        <v/>
      </c>
    </row>
    <row r="3837" spans="16:17" x14ac:dyDescent="0.15">
      <c r="P3837">
        <v>3836</v>
      </c>
      <c r="Q3837" t="str">
        <f>IFERROR(IF(COUNTIF(個人情報!$BI$5:$BI$401,"登録番号" &amp; リスト!P3837)&gt;=1,"",IF(VLOOKUP(P3837,登録者リスト!$A$1:$D$43729,4,FALSE)=基本情報!$D$6,P3837,"")),"")</f>
        <v/>
      </c>
    </row>
    <row r="3838" spans="16:17" x14ac:dyDescent="0.15">
      <c r="P3838">
        <v>3837</v>
      </c>
      <c r="Q3838" t="str">
        <f>IFERROR(IF(COUNTIF(個人情報!$BI$5:$BI$401,"登録番号" &amp; リスト!P3838)&gt;=1,"",IF(VLOOKUP(P3838,登録者リスト!$A$1:$D$43729,4,FALSE)=基本情報!$D$6,P3838,"")),"")</f>
        <v/>
      </c>
    </row>
    <row r="3839" spans="16:17" x14ac:dyDescent="0.15">
      <c r="P3839">
        <v>3838</v>
      </c>
      <c r="Q3839" t="str">
        <f>IFERROR(IF(COUNTIF(個人情報!$BI$5:$BI$401,"登録番号" &amp; リスト!P3839)&gt;=1,"",IF(VLOOKUP(P3839,登録者リスト!$A$1:$D$43729,4,FALSE)=基本情報!$D$6,P3839,"")),"")</f>
        <v/>
      </c>
    </row>
    <row r="3840" spans="16:17" x14ac:dyDescent="0.15">
      <c r="P3840">
        <v>3839</v>
      </c>
      <c r="Q3840" t="str">
        <f>IFERROR(IF(COUNTIF(個人情報!$BI$5:$BI$401,"登録番号" &amp; リスト!P3840)&gt;=1,"",IF(VLOOKUP(P3840,登録者リスト!$A$1:$D$43729,4,FALSE)=基本情報!$D$6,P3840,"")),"")</f>
        <v/>
      </c>
    </row>
    <row r="3841" spans="16:17" x14ac:dyDescent="0.15">
      <c r="P3841">
        <v>3840</v>
      </c>
      <c r="Q3841" t="str">
        <f>IFERROR(IF(COUNTIF(個人情報!$BI$5:$BI$401,"登録番号" &amp; リスト!P3841)&gt;=1,"",IF(VLOOKUP(P3841,登録者リスト!$A$1:$D$43729,4,FALSE)=基本情報!$D$6,P3841,"")),"")</f>
        <v/>
      </c>
    </row>
    <row r="3842" spans="16:17" x14ac:dyDescent="0.15">
      <c r="P3842">
        <v>3841</v>
      </c>
      <c r="Q3842" t="str">
        <f>IFERROR(IF(COUNTIF(個人情報!$BI$5:$BI$401,"登録番号" &amp; リスト!P3842)&gt;=1,"",IF(VLOOKUP(P3842,登録者リスト!$A$1:$D$43729,4,FALSE)=基本情報!$D$6,P3842,"")),"")</f>
        <v/>
      </c>
    </row>
    <row r="3843" spans="16:17" x14ac:dyDescent="0.15">
      <c r="P3843">
        <v>3842</v>
      </c>
      <c r="Q3843" t="str">
        <f>IFERROR(IF(COUNTIF(個人情報!$BI$5:$BI$401,"登録番号" &amp; リスト!P3843)&gt;=1,"",IF(VLOOKUP(P3843,登録者リスト!$A$1:$D$43729,4,FALSE)=基本情報!$D$6,P3843,"")),"")</f>
        <v/>
      </c>
    </row>
    <row r="3844" spans="16:17" x14ac:dyDescent="0.15">
      <c r="P3844">
        <v>3843</v>
      </c>
      <c r="Q3844" t="str">
        <f>IFERROR(IF(COUNTIF(個人情報!$BI$5:$BI$401,"登録番号" &amp; リスト!P3844)&gt;=1,"",IF(VLOOKUP(P3844,登録者リスト!$A$1:$D$43729,4,FALSE)=基本情報!$D$6,P3844,"")),"")</f>
        <v/>
      </c>
    </row>
    <row r="3845" spans="16:17" x14ac:dyDescent="0.15">
      <c r="P3845">
        <v>3844</v>
      </c>
      <c r="Q3845" t="str">
        <f>IFERROR(IF(COUNTIF(個人情報!$BI$5:$BI$401,"登録番号" &amp; リスト!P3845)&gt;=1,"",IF(VLOOKUP(P3845,登録者リスト!$A$1:$D$43729,4,FALSE)=基本情報!$D$6,P3845,"")),"")</f>
        <v/>
      </c>
    </row>
    <row r="3846" spans="16:17" x14ac:dyDescent="0.15">
      <c r="P3846">
        <v>3845</v>
      </c>
      <c r="Q3846" t="str">
        <f>IFERROR(IF(COUNTIF(個人情報!$BI$5:$BI$401,"登録番号" &amp; リスト!P3846)&gt;=1,"",IF(VLOOKUP(P3846,登録者リスト!$A$1:$D$43729,4,FALSE)=基本情報!$D$6,P3846,"")),"")</f>
        <v/>
      </c>
    </row>
    <row r="3847" spans="16:17" x14ac:dyDescent="0.15">
      <c r="P3847">
        <v>3846</v>
      </c>
      <c r="Q3847" t="str">
        <f>IFERROR(IF(COUNTIF(個人情報!$BI$5:$BI$401,"登録番号" &amp; リスト!P3847)&gt;=1,"",IF(VLOOKUP(P3847,登録者リスト!$A$1:$D$43729,4,FALSE)=基本情報!$D$6,P3847,"")),"")</f>
        <v/>
      </c>
    </row>
    <row r="3848" spans="16:17" x14ac:dyDescent="0.15">
      <c r="P3848">
        <v>3847</v>
      </c>
      <c r="Q3848" t="str">
        <f>IFERROR(IF(COUNTIF(個人情報!$BI$5:$BI$401,"登録番号" &amp; リスト!P3848)&gt;=1,"",IF(VLOOKUP(P3848,登録者リスト!$A$1:$D$43729,4,FALSE)=基本情報!$D$6,P3848,"")),"")</f>
        <v/>
      </c>
    </row>
    <row r="3849" spans="16:17" x14ac:dyDescent="0.15">
      <c r="P3849">
        <v>3848</v>
      </c>
      <c r="Q3849" t="str">
        <f>IFERROR(IF(COUNTIF(個人情報!$BI$5:$BI$401,"登録番号" &amp; リスト!P3849)&gt;=1,"",IF(VLOOKUP(P3849,登録者リスト!$A$1:$D$43729,4,FALSE)=基本情報!$D$6,P3849,"")),"")</f>
        <v/>
      </c>
    </row>
    <row r="3850" spans="16:17" x14ac:dyDescent="0.15">
      <c r="P3850">
        <v>3849</v>
      </c>
      <c r="Q3850" t="str">
        <f>IFERROR(IF(COUNTIF(個人情報!$BI$5:$BI$401,"登録番号" &amp; リスト!P3850)&gt;=1,"",IF(VLOOKUP(P3850,登録者リスト!$A$1:$D$43729,4,FALSE)=基本情報!$D$6,P3850,"")),"")</f>
        <v/>
      </c>
    </row>
    <row r="3851" spans="16:17" x14ac:dyDescent="0.15">
      <c r="P3851">
        <v>3850</v>
      </c>
      <c r="Q3851" t="str">
        <f>IFERROR(IF(COUNTIF(個人情報!$BI$5:$BI$401,"登録番号" &amp; リスト!P3851)&gt;=1,"",IF(VLOOKUP(P3851,登録者リスト!$A$1:$D$43729,4,FALSE)=基本情報!$D$6,P3851,"")),"")</f>
        <v/>
      </c>
    </row>
    <row r="3852" spans="16:17" x14ac:dyDescent="0.15">
      <c r="P3852">
        <v>3851</v>
      </c>
      <c r="Q3852" t="str">
        <f>IFERROR(IF(COUNTIF(個人情報!$BI$5:$BI$401,"登録番号" &amp; リスト!P3852)&gt;=1,"",IF(VLOOKUP(P3852,登録者リスト!$A$1:$D$43729,4,FALSE)=基本情報!$D$6,P3852,"")),"")</f>
        <v/>
      </c>
    </row>
    <row r="3853" spans="16:17" x14ac:dyDescent="0.15">
      <c r="P3853">
        <v>3852</v>
      </c>
      <c r="Q3853" t="str">
        <f>IFERROR(IF(COUNTIF(個人情報!$BI$5:$BI$401,"登録番号" &amp; リスト!P3853)&gt;=1,"",IF(VLOOKUP(P3853,登録者リスト!$A$1:$D$43729,4,FALSE)=基本情報!$D$6,P3853,"")),"")</f>
        <v/>
      </c>
    </row>
    <row r="3854" spans="16:17" x14ac:dyDescent="0.15">
      <c r="P3854">
        <v>3853</v>
      </c>
      <c r="Q3854" t="str">
        <f>IFERROR(IF(COUNTIF(個人情報!$BI$5:$BI$401,"登録番号" &amp; リスト!P3854)&gt;=1,"",IF(VLOOKUP(P3854,登録者リスト!$A$1:$D$43729,4,FALSE)=基本情報!$D$6,P3854,"")),"")</f>
        <v/>
      </c>
    </row>
    <row r="3855" spans="16:17" x14ac:dyDescent="0.15">
      <c r="P3855">
        <v>3854</v>
      </c>
      <c r="Q3855" t="str">
        <f>IFERROR(IF(COUNTIF(個人情報!$BI$5:$BI$401,"登録番号" &amp; リスト!P3855)&gt;=1,"",IF(VLOOKUP(P3855,登録者リスト!$A$1:$D$43729,4,FALSE)=基本情報!$D$6,P3855,"")),"")</f>
        <v/>
      </c>
    </row>
    <row r="3856" spans="16:17" x14ac:dyDescent="0.15">
      <c r="P3856">
        <v>3855</v>
      </c>
      <c r="Q3856" t="str">
        <f>IFERROR(IF(COUNTIF(個人情報!$BI$5:$BI$401,"登録番号" &amp; リスト!P3856)&gt;=1,"",IF(VLOOKUP(P3856,登録者リスト!$A$1:$D$43729,4,FALSE)=基本情報!$D$6,P3856,"")),"")</f>
        <v/>
      </c>
    </row>
    <row r="3857" spans="16:17" x14ac:dyDescent="0.15">
      <c r="P3857">
        <v>3856</v>
      </c>
      <c r="Q3857" t="str">
        <f>IFERROR(IF(COUNTIF(個人情報!$BI$5:$BI$401,"登録番号" &amp; リスト!P3857)&gt;=1,"",IF(VLOOKUP(P3857,登録者リスト!$A$1:$D$43729,4,FALSE)=基本情報!$D$6,P3857,"")),"")</f>
        <v/>
      </c>
    </row>
    <row r="3858" spans="16:17" x14ac:dyDescent="0.15">
      <c r="P3858">
        <v>3857</v>
      </c>
      <c r="Q3858" t="str">
        <f>IFERROR(IF(COUNTIF(個人情報!$BI$5:$BI$401,"登録番号" &amp; リスト!P3858)&gt;=1,"",IF(VLOOKUP(P3858,登録者リスト!$A$1:$D$43729,4,FALSE)=基本情報!$D$6,P3858,"")),"")</f>
        <v/>
      </c>
    </row>
    <row r="3859" spans="16:17" x14ac:dyDescent="0.15">
      <c r="P3859">
        <v>3858</v>
      </c>
      <c r="Q3859" t="str">
        <f>IFERROR(IF(COUNTIF(個人情報!$BI$5:$BI$401,"登録番号" &amp; リスト!P3859)&gt;=1,"",IF(VLOOKUP(P3859,登録者リスト!$A$1:$D$43729,4,FALSE)=基本情報!$D$6,P3859,"")),"")</f>
        <v/>
      </c>
    </row>
    <row r="3860" spans="16:17" x14ac:dyDescent="0.15">
      <c r="P3860">
        <v>3859</v>
      </c>
      <c r="Q3860" t="str">
        <f>IFERROR(IF(COUNTIF(個人情報!$BI$5:$BI$401,"登録番号" &amp; リスト!P3860)&gt;=1,"",IF(VLOOKUP(P3860,登録者リスト!$A$1:$D$43729,4,FALSE)=基本情報!$D$6,P3860,"")),"")</f>
        <v/>
      </c>
    </row>
    <row r="3861" spans="16:17" x14ac:dyDescent="0.15">
      <c r="P3861">
        <v>3860</v>
      </c>
      <c r="Q3861" t="str">
        <f>IFERROR(IF(COUNTIF(個人情報!$BI$5:$BI$401,"登録番号" &amp; リスト!P3861)&gt;=1,"",IF(VLOOKUP(P3861,登録者リスト!$A$1:$D$43729,4,FALSE)=基本情報!$D$6,P3861,"")),"")</f>
        <v/>
      </c>
    </row>
    <row r="3862" spans="16:17" x14ac:dyDescent="0.15">
      <c r="P3862">
        <v>3861</v>
      </c>
      <c r="Q3862" t="str">
        <f>IFERROR(IF(COUNTIF(個人情報!$BI$5:$BI$401,"登録番号" &amp; リスト!P3862)&gt;=1,"",IF(VLOOKUP(P3862,登録者リスト!$A$1:$D$43729,4,FALSE)=基本情報!$D$6,P3862,"")),"")</f>
        <v/>
      </c>
    </row>
    <row r="3863" spans="16:17" x14ac:dyDescent="0.15">
      <c r="P3863">
        <v>3862</v>
      </c>
      <c r="Q3863" t="str">
        <f>IFERROR(IF(COUNTIF(個人情報!$BI$5:$BI$401,"登録番号" &amp; リスト!P3863)&gt;=1,"",IF(VLOOKUP(P3863,登録者リスト!$A$1:$D$43729,4,FALSE)=基本情報!$D$6,P3863,"")),"")</f>
        <v/>
      </c>
    </row>
    <row r="3864" spans="16:17" x14ac:dyDescent="0.15">
      <c r="P3864">
        <v>3863</v>
      </c>
      <c r="Q3864" t="str">
        <f>IFERROR(IF(COUNTIF(個人情報!$BI$5:$BI$401,"登録番号" &amp; リスト!P3864)&gt;=1,"",IF(VLOOKUP(P3864,登録者リスト!$A$1:$D$43729,4,FALSE)=基本情報!$D$6,P3864,"")),"")</f>
        <v/>
      </c>
    </row>
    <row r="3865" spans="16:17" x14ac:dyDescent="0.15">
      <c r="P3865">
        <v>3864</v>
      </c>
      <c r="Q3865" t="str">
        <f>IFERROR(IF(COUNTIF(個人情報!$BI$5:$BI$401,"登録番号" &amp; リスト!P3865)&gt;=1,"",IF(VLOOKUP(P3865,登録者リスト!$A$1:$D$43729,4,FALSE)=基本情報!$D$6,P3865,"")),"")</f>
        <v/>
      </c>
    </row>
    <row r="3866" spans="16:17" x14ac:dyDescent="0.15">
      <c r="P3866">
        <v>3865</v>
      </c>
      <c r="Q3866" t="str">
        <f>IFERROR(IF(COUNTIF(個人情報!$BI$5:$BI$401,"登録番号" &amp; リスト!P3866)&gt;=1,"",IF(VLOOKUP(P3866,登録者リスト!$A$1:$D$43729,4,FALSE)=基本情報!$D$6,P3866,"")),"")</f>
        <v/>
      </c>
    </row>
    <row r="3867" spans="16:17" x14ac:dyDescent="0.15">
      <c r="P3867">
        <v>3866</v>
      </c>
      <c r="Q3867" t="str">
        <f>IFERROR(IF(COUNTIF(個人情報!$BI$5:$BI$401,"登録番号" &amp; リスト!P3867)&gt;=1,"",IF(VLOOKUP(P3867,登録者リスト!$A$1:$D$43729,4,FALSE)=基本情報!$D$6,P3867,"")),"")</f>
        <v/>
      </c>
    </row>
    <row r="3868" spans="16:17" x14ac:dyDescent="0.15">
      <c r="P3868">
        <v>3867</v>
      </c>
      <c r="Q3868" t="str">
        <f>IFERROR(IF(COUNTIF(個人情報!$BI$5:$BI$401,"登録番号" &amp; リスト!P3868)&gt;=1,"",IF(VLOOKUP(P3868,登録者リスト!$A$1:$D$43729,4,FALSE)=基本情報!$D$6,P3868,"")),"")</f>
        <v/>
      </c>
    </row>
    <row r="3869" spans="16:17" x14ac:dyDescent="0.15">
      <c r="P3869">
        <v>3868</v>
      </c>
      <c r="Q3869" t="str">
        <f>IFERROR(IF(COUNTIF(個人情報!$BI$5:$BI$401,"登録番号" &amp; リスト!P3869)&gt;=1,"",IF(VLOOKUP(P3869,登録者リスト!$A$1:$D$43729,4,FALSE)=基本情報!$D$6,P3869,"")),"")</f>
        <v/>
      </c>
    </row>
    <row r="3870" spans="16:17" x14ac:dyDescent="0.15">
      <c r="P3870">
        <v>3869</v>
      </c>
      <c r="Q3870" t="str">
        <f>IFERROR(IF(COUNTIF(個人情報!$BI$5:$BI$401,"登録番号" &amp; リスト!P3870)&gt;=1,"",IF(VLOOKUP(P3870,登録者リスト!$A$1:$D$43729,4,FALSE)=基本情報!$D$6,P3870,"")),"")</f>
        <v/>
      </c>
    </row>
    <row r="3871" spans="16:17" x14ac:dyDescent="0.15">
      <c r="P3871">
        <v>3870</v>
      </c>
      <c r="Q3871" t="str">
        <f>IFERROR(IF(COUNTIF(個人情報!$BI$5:$BI$401,"登録番号" &amp; リスト!P3871)&gt;=1,"",IF(VLOOKUP(P3871,登録者リスト!$A$1:$D$43729,4,FALSE)=基本情報!$D$6,P3871,"")),"")</f>
        <v/>
      </c>
    </row>
    <row r="3872" spans="16:17" x14ac:dyDescent="0.15">
      <c r="P3872">
        <v>3871</v>
      </c>
      <c r="Q3872" t="str">
        <f>IFERROR(IF(COUNTIF(個人情報!$BI$5:$BI$401,"登録番号" &amp; リスト!P3872)&gt;=1,"",IF(VLOOKUP(P3872,登録者リスト!$A$1:$D$43729,4,FALSE)=基本情報!$D$6,P3872,"")),"")</f>
        <v/>
      </c>
    </row>
    <row r="3873" spans="16:17" x14ac:dyDescent="0.15">
      <c r="P3873">
        <v>3872</v>
      </c>
      <c r="Q3873" t="str">
        <f>IFERROR(IF(COUNTIF(個人情報!$BI$5:$BI$401,"登録番号" &amp; リスト!P3873)&gt;=1,"",IF(VLOOKUP(P3873,登録者リスト!$A$1:$D$43729,4,FALSE)=基本情報!$D$6,P3873,"")),"")</f>
        <v/>
      </c>
    </row>
    <row r="3874" spans="16:17" x14ac:dyDescent="0.15">
      <c r="P3874">
        <v>3873</v>
      </c>
      <c r="Q3874" t="str">
        <f>IFERROR(IF(COUNTIF(個人情報!$BI$5:$BI$401,"登録番号" &amp; リスト!P3874)&gt;=1,"",IF(VLOOKUP(P3874,登録者リスト!$A$1:$D$43729,4,FALSE)=基本情報!$D$6,P3874,"")),"")</f>
        <v/>
      </c>
    </row>
    <row r="3875" spans="16:17" x14ac:dyDescent="0.15">
      <c r="P3875">
        <v>3874</v>
      </c>
      <c r="Q3875" t="str">
        <f>IFERROR(IF(COUNTIF(個人情報!$BI$5:$BI$401,"登録番号" &amp; リスト!P3875)&gt;=1,"",IF(VLOOKUP(P3875,登録者リスト!$A$1:$D$43729,4,FALSE)=基本情報!$D$6,P3875,"")),"")</f>
        <v/>
      </c>
    </row>
    <row r="3876" spans="16:17" x14ac:dyDescent="0.15">
      <c r="P3876">
        <v>3875</v>
      </c>
      <c r="Q3876" t="str">
        <f>IFERROR(IF(COUNTIF(個人情報!$BI$5:$BI$401,"登録番号" &amp; リスト!P3876)&gt;=1,"",IF(VLOOKUP(P3876,登録者リスト!$A$1:$D$43729,4,FALSE)=基本情報!$D$6,P3876,"")),"")</f>
        <v/>
      </c>
    </row>
    <row r="3877" spans="16:17" x14ac:dyDescent="0.15">
      <c r="P3877">
        <v>3876</v>
      </c>
      <c r="Q3877" t="str">
        <f>IFERROR(IF(COUNTIF(個人情報!$BI$5:$BI$401,"登録番号" &amp; リスト!P3877)&gt;=1,"",IF(VLOOKUP(P3877,登録者リスト!$A$1:$D$43729,4,FALSE)=基本情報!$D$6,P3877,"")),"")</f>
        <v/>
      </c>
    </row>
    <row r="3878" spans="16:17" x14ac:dyDescent="0.15">
      <c r="P3878">
        <v>3877</v>
      </c>
      <c r="Q3878" t="str">
        <f>IFERROR(IF(COUNTIF(個人情報!$BI$5:$BI$401,"登録番号" &amp; リスト!P3878)&gt;=1,"",IF(VLOOKUP(P3878,登録者リスト!$A$1:$D$43729,4,FALSE)=基本情報!$D$6,P3878,"")),"")</f>
        <v/>
      </c>
    </row>
    <row r="3879" spans="16:17" x14ac:dyDescent="0.15">
      <c r="P3879">
        <v>3878</v>
      </c>
      <c r="Q3879" t="str">
        <f>IFERROR(IF(COUNTIF(個人情報!$BI$5:$BI$401,"登録番号" &amp; リスト!P3879)&gt;=1,"",IF(VLOOKUP(P3879,登録者リスト!$A$1:$D$43729,4,FALSE)=基本情報!$D$6,P3879,"")),"")</f>
        <v/>
      </c>
    </row>
    <row r="3880" spans="16:17" x14ac:dyDescent="0.15">
      <c r="P3880">
        <v>3879</v>
      </c>
      <c r="Q3880" t="str">
        <f>IFERROR(IF(COUNTIF(個人情報!$BI$5:$BI$401,"登録番号" &amp; リスト!P3880)&gt;=1,"",IF(VLOOKUP(P3880,登録者リスト!$A$1:$D$43729,4,FALSE)=基本情報!$D$6,P3880,"")),"")</f>
        <v/>
      </c>
    </row>
    <row r="3881" spans="16:17" x14ac:dyDescent="0.15">
      <c r="P3881">
        <v>3880</v>
      </c>
      <c r="Q3881" t="str">
        <f>IFERROR(IF(COUNTIF(個人情報!$BI$5:$BI$401,"登録番号" &amp; リスト!P3881)&gt;=1,"",IF(VLOOKUP(P3881,登録者リスト!$A$1:$D$43729,4,FALSE)=基本情報!$D$6,P3881,"")),"")</f>
        <v/>
      </c>
    </row>
    <row r="3882" spans="16:17" x14ac:dyDescent="0.15">
      <c r="P3882">
        <v>3881</v>
      </c>
      <c r="Q3882" t="str">
        <f>IFERROR(IF(COUNTIF(個人情報!$BI$5:$BI$401,"登録番号" &amp; リスト!P3882)&gt;=1,"",IF(VLOOKUP(P3882,登録者リスト!$A$1:$D$43729,4,FALSE)=基本情報!$D$6,P3882,"")),"")</f>
        <v/>
      </c>
    </row>
    <row r="3883" spans="16:17" x14ac:dyDescent="0.15">
      <c r="P3883">
        <v>3882</v>
      </c>
      <c r="Q3883" t="str">
        <f>IFERROR(IF(COUNTIF(個人情報!$BI$5:$BI$401,"登録番号" &amp; リスト!P3883)&gt;=1,"",IF(VLOOKUP(P3883,登録者リスト!$A$1:$D$43729,4,FALSE)=基本情報!$D$6,P3883,"")),"")</f>
        <v/>
      </c>
    </row>
    <row r="3884" spans="16:17" x14ac:dyDescent="0.15">
      <c r="P3884">
        <v>3883</v>
      </c>
      <c r="Q3884" t="str">
        <f>IFERROR(IF(COUNTIF(個人情報!$BI$5:$BI$401,"登録番号" &amp; リスト!P3884)&gt;=1,"",IF(VLOOKUP(P3884,登録者リスト!$A$1:$D$43729,4,FALSE)=基本情報!$D$6,P3884,"")),"")</f>
        <v/>
      </c>
    </row>
    <row r="3885" spans="16:17" x14ac:dyDescent="0.15">
      <c r="P3885">
        <v>3884</v>
      </c>
      <c r="Q3885" t="str">
        <f>IFERROR(IF(COUNTIF(個人情報!$BI$5:$BI$401,"登録番号" &amp; リスト!P3885)&gt;=1,"",IF(VLOOKUP(P3885,登録者リスト!$A$1:$D$43729,4,FALSE)=基本情報!$D$6,P3885,"")),"")</f>
        <v/>
      </c>
    </row>
    <row r="3886" spans="16:17" x14ac:dyDescent="0.15">
      <c r="P3886">
        <v>3885</v>
      </c>
      <c r="Q3886" t="str">
        <f>IFERROR(IF(COUNTIF(個人情報!$BI$5:$BI$401,"登録番号" &amp; リスト!P3886)&gt;=1,"",IF(VLOOKUP(P3886,登録者リスト!$A$1:$D$43729,4,FALSE)=基本情報!$D$6,P3886,"")),"")</f>
        <v/>
      </c>
    </row>
    <row r="3887" spans="16:17" x14ac:dyDescent="0.15">
      <c r="P3887">
        <v>3886</v>
      </c>
      <c r="Q3887" t="str">
        <f>IFERROR(IF(COUNTIF(個人情報!$BI$5:$BI$401,"登録番号" &amp; リスト!P3887)&gt;=1,"",IF(VLOOKUP(P3887,登録者リスト!$A$1:$D$43729,4,FALSE)=基本情報!$D$6,P3887,"")),"")</f>
        <v/>
      </c>
    </row>
    <row r="3888" spans="16:17" x14ac:dyDescent="0.15">
      <c r="P3888">
        <v>3887</v>
      </c>
      <c r="Q3888" t="str">
        <f>IFERROR(IF(COUNTIF(個人情報!$BI$5:$BI$401,"登録番号" &amp; リスト!P3888)&gt;=1,"",IF(VLOOKUP(P3888,登録者リスト!$A$1:$D$43729,4,FALSE)=基本情報!$D$6,P3888,"")),"")</f>
        <v/>
      </c>
    </row>
    <row r="3889" spans="16:17" x14ac:dyDescent="0.15">
      <c r="P3889">
        <v>3888</v>
      </c>
      <c r="Q3889" t="str">
        <f>IFERROR(IF(COUNTIF(個人情報!$BI$5:$BI$401,"登録番号" &amp; リスト!P3889)&gt;=1,"",IF(VLOOKUP(P3889,登録者リスト!$A$1:$D$43729,4,FALSE)=基本情報!$D$6,P3889,"")),"")</f>
        <v/>
      </c>
    </row>
    <row r="3890" spans="16:17" x14ac:dyDescent="0.15">
      <c r="P3890">
        <v>3889</v>
      </c>
      <c r="Q3890" t="str">
        <f>IFERROR(IF(COUNTIF(個人情報!$BI$5:$BI$401,"登録番号" &amp; リスト!P3890)&gt;=1,"",IF(VLOOKUP(P3890,登録者リスト!$A$1:$D$43729,4,FALSE)=基本情報!$D$6,P3890,"")),"")</f>
        <v/>
      </c>
    </row>
    <row r="3891" spans="16:17" x14ac:dyDescent="0.15">
      <c r="P3891">
        <v>3890</v>
      </c>
      <c r="Q3891" t="str">
        <f>IFERROR(IF(COUNTIF(個人情報!$BI$5:$BI$401,"登録番号" &amp; リスト!P3891)&gt;=1,"",IF(VLOOKUP(P3891,登録者リスト!$A$1:$D$43729,4,FALSE)=基本情報!$D$6,P3891,"")),"")</f>
        <v/>
      </c>
    </row>
    <row r="3892" spans="16:17" x14ac:dyDescent="0.15">
      <c r="P3892">
        <v>3891</v>
      </c>
      <c r="Q3892" t="str">
        <f>IFERROR(IF(COUNTIF(個人情報!$BI$5:$BI$401,"登録番号" &amp; リスト!P3892)&gt;=1,"",IF(VLOOKUP(P3892,登録者リスト!$A$1:$D$43729,4,FALSE)=基本情報!$D$6,P3892,"")),"")</f>
        <v/>
      </c>
    </row>
    <row r="3893" spans="16:17" x14ac:dyDescent="0.15">
      <c r="P3893">
        <v>3892</v>
      </c>
      <c r="Q3893" t="str">
        <f>IFERROR(IF(COUNTIF(個人情報!$BI$5:$BI$401,"登録番号" &amp; リスト!P3893)&gt;=1,"",IF(VLOOKUP(P3893,登録者リスト!$A$1:$D$43729,4,FALSE)=基本情報!$D$6,P3893,"")),"")</f>
        <v/>
      </c>
    </row>
    <row r="3894" spans="16:17" x14ac:dyDescent="0.15">
      <c r="P3894">
        <v>3893</v>
      </c>
      <c r="Q3894" t="str">
        <f>IFERROR(IF(COUNTIF(個人情報!$BI$5:$BI$401,"登録番号" &amp; リスト!P3894)&gt;=1,"",IF(VLOOKUP(P3894,登録者リスト!$A$1:$D$43729,4,FALSE)=基本情報!$D$6,P3894,"")),"")</f>
        <v/>
      </c>
    </row>
    <row r="3895" spans="16:17" x14ac:dyDescent="0.15">
      <c r="P3895">
        <v>3894</v>
      </c>
      <c r="Q3895" t="str">
        <f>IFERROR(IF(COUNTIF(個人情報!$BI$5:$BI$401,"登録番号" &amp; リスト!P3895)&gt;=1,"",IF(VLOOKUP(P3895,登録者リスト!$A$1:$D$43729,4,FALSE)=基本情報!$D$6,P3895,"")),"")</f>
        <v/>
      </c>
    </row>
    <row r="3896" spans="16:17" x14ac:dyDescent="0.15">
      <c r="P3896">
        <v>3895</v>
      </c>
      <c r="Q3896" t="str">
        <f>IFERROR(IF(COUNTIF(個人情報!$BI$5:$BI$401,"登録番号" &amp; リスト!P3896)&gt;=1,"",IF(VLOOKUP(P3896,登録者リスト!$A$1:$D$43729,4,FALSE)=基本情報!$D$6,P3896,"")),"")</f>
        <v/>
      </c>
    </row>
    <row r="3897" spans="16:17" x14ac:dyDescent="0.15">
      <c r="P3897">
        <v>3896</v>
      </c>
      <c r="Q3897" t="str">
        <f>IFERROR(IF(COUNTIF(個人情報!$BI$5:$BI$401,"登録番号" &amp; リスト!P3897)&gt;=1,"",IF(VLOOKUP(P3897,登録者リスト!$A$1:$D$43729,4,FALSE)=基本情報!$D$6,P3897,"")),"")</f>
        <v/>
      </c>
    </row>
    <row r="3898" spans="16:17" x14ac:dyDescent="0.15">
      <c r="P3898">
        <v>3897</v>
      </c>
      <c r="Q3898" t="str">
        <f>IFERROR(IF(COUNTIF(個人情報!$BI$5:$BI$401,"登録番号" &amp; リスト!P3898)&gt;=1,"",IF(VLOOKUP(P3898,登録者リスト!$A$1:$D$43729,4,FALSE)=基本情報!$D$6,P3898,"")),"")</f>
        <v/>
      </c>
    </row>
    <row r="3899" spans="16:17" x14ac:dyDescent="0.15">
      <c r="P3899">
        <v>3898</v>
      </c>
      <c r="Q3899" t="str">
        <f>IFERROR(IF(COUNTIF(個人情報!$BI$5:$BI$401,"登録番号" &amp; リスト!P3899)&gt;=1,"",IF(VLOOKUP(P3899,登録者リスト!$A$1:$D$43729,4,FALSE)=基本情報!$D$6,P3899,"")),"")</f>
        <v/>
      </c>
    </row>
    <row r="3900" spans="16:17" x14ac:dyDescent="0.15">
      <c r="P3900">
        <v>3899</v>
      </c>
      <c r="Q3900" t="str">
        <f>IFERROR(IF(COUNTIF(個人情報!$BI$5:$BI$401,"登録番号" &amp; リスト!P3900)&gt;=1,"",IF(VLOOKUP(P3900,登録者リスト!$A$1:$D$43729,4,FALSE)=基本情報!$D$6,P3900,"")),"")</f>
        <v/>
      </c>
    </row>
    <row r="3901" spans="16:17" x14ac:dyDescent="0.15">
      <c r="P3901">
        <v>3900</v>
      </c>
      <c r="Q3901" t="str">
        <f>IFERROR(IF(COUNTIF(個人情報!$BI$5:$BI$401,"登録番号" &amp; リスト!P3901)&gt;=1,"",IF(VLOOKUP(P3901,登録者リスト!$A$1:$D$43729,4,FALSE)=基本情報!$D$6,P3901,"")),"")</f>
        <v/>
      </c>
    </row>
    <row r="3902" spans="16:17" x14ac:dyDescent="0.15">
      <c r="P3902">
        <v>3901</v>
      </c>
      <c r="Q3902" t="str">
        <f>IFERROR(IF(COUNTIF(個人情報!$BI$5:$BI$401,"登録番号" &amp; リスト!P3902)&gt;=1,"",IF(VLOOKUP(P3902,登録者リスト!$A$1:$D$43729,4,FALSE)=基本情報!$D$6,P3902,"")),"")</f>
        <v/>
      </c>
    </row>
    <row r="3903" spans="16:17" x14ac:dyDescent="0.15">
      <c r="P3903">
        <v>3902</v>
      </c>
      <c r="Q3903" t="str">
        <f>IFERROR(IF(COUNTIF(個人情報!$BI$5:$BI$401,"登録番号" &amp; リスト!P3903)&gt;=1,"",IF(VLOOKUP(P3903,登録者リスト!$A$1:$D$43729,4,FALSE)=基本情報!$D$6,P3903,"")),"")</f>
        <v/>
      </c>
    </row>
    <row r="3904" spans="16:17" x14ac:dyDescent="0.15">
      <c r="P3904">
        <v>3903</v>
      </c>
      <c r="Q3904" t="str">
        <f>IFERROR(IF(COUNTIF(個人情報!$BI$5:$BI$401,"登録番号" &amp; リスト!P3904)&gt;=1,"",IF(VLOOKUP(P3904,登録者リスト!$A$1:$D$43729,4,FALSE)=基本情報!$D$6,P3904,"")),"")</f>
        <v/>
      </c>
    </row>
    <row r="3905" spans="16:17" x14ac:dyDescent="0.15">
      <c r="P3905">
        <v>3904</v>
      </c>
      <c r="Q3905" t="str">
        <f>IFERROR(IF(COUNTIF(個人情報!$BI$5:$BI$401,"登録番号" &amp; リスト!P3905)&gt;=1,"",IF(VLOOKUP(P3905,登録者リスト!$A$1:$D$43729,4,FALSE)=基本情報!$D$6,P3905,"")),"")</f>
        <v/>
      </c>
    </row>
    <row r="3906" spans="16:17" x14ac:dyDescent="0.15">
      <c r="P3906">
        <v>3905</v>
      </c>
      <c r="Q3906" t="str">
        <f>IFERROR(IF(COUNTIF(個人情報!$BI$5:$BI$401,"登録番号" &amp; リスト!P3906)&gt;=1,"",IF(VLOOKUP(P3906,登録者リスト!$A$1:$D$43729,4,FALSE)=基本情報!$D$6,P3906,"")),"")</f>
        <v/>
      </c>
    </row>
    <row r="3907" spans="16:17" x14ac:dyDescent="0.15">
      <c r="P3907">
        <v>3906</v>
      </c>
      <c r="Q3907" t="str">
        <f>IFERROR(IF(COUNTIF(個人情報!$BI$5:$BI$401,"登録番号" &amp; リスト!P3907)&gt;=1,"",IF(VLOOKUP(P3907,登録者リスト!$A$1:$D$43729,4,FALSE)=基本情報!$D$6,P3907,"")),"")</f>
        <v/>
      </c>
    </row>
    <row r="3908" spans="16:17" x14ac:dyDescent="0.15">
      <c r="P3908">
        <v>3907</v>
      </c>
      <c r="Q3908" t="str">
        <f>IFERROR(IF(COUNTIF(個人情報!$BI$5:$BI$401,"登録番号" &amp; リスト!P3908)&gt;=1,"",IF(VLOOKUP(P3908,登録者リスト!$A$1:$D$43729,4,FALSE)=基本情報!$D$6,P3908,"")),"")</f>
        <v/>
      </c>
    </row>
    <row r="3909" spans="16:17" x14ac:dyDescent="0.15">
      <c r="P3909">
        <v>3908</v>
      </c>
      <c r="Q3909" t="str">
        <f>IFERROR(IF(COUNTIF(個人情報!$BI$5:$BI$401,"登録番号" &amp; リスト!P3909)&gt;=1,"",IF(VLOOKUP(P3909,登録者リスト!$A$1:$D$43729,4,FALSE)=基本情報!$D$6,P3909,"")),"")</f>
        <v/>
      </c>
    </row>
    <row r="3910" spans="16:17" x14ac:dyDescent="0.15">
      <c r="P3910">
        <v>3909</v>
      </c>
      <c r="Q3910" t="str">
        <f>IFERROR(IF(COUNTIF(個人情報!$BI$5:$BI$401,"登録番号" &amp; リスト!P3910)&gt;=1,"",IF(VLOOKUP(P3910,登録者リスト!$A$1:$D$43729,4,FALSE)=基本情報!$D$6,P3910,"")),"")</f>
        <v/>
      </c>
    </row>
    <row r="3911" spans="16:17" x14ac:dyDescent="0.15">
      <c r="P3911">
        <v>3910</v>
      </c>
      <c r="Q3911" t="str">
        <f>IFERROR(IF(COUNTIF(個人情報!$BI$5:$BI$401,"登録番号" &amp; リスト!P3911)&gt;=1,"",IF(VLOOKUP(P3911,登録者リスト!$A$1:$D$43729,4,FALSE)=基本情報!$D$6,P3911,"")),"")</f>
        <v/>
      </c>
    </row>
    <row r="3912" spans="16:17" x14ac:dyDescent="0.15">
      <c r="P3912">
        <v>3911</v>
      </c>
      <c r="Q3912" t="str">
        <f>IFERROR(IF(COUNTIF(個人情報!$BI$5:$BI$401,"登録番号" &amp; リスト!P3912)&gt;=1,"",IF(VLOOKUP(P3912,登録者リスト!$A$1:$D$43729,4,FALSE)=基本情報!$D$6,P3912,"")),"")</f>
        <v/>
      </c>
    </row>
    <row r="3913" spans="16:17" x14ac:dyDescent="0.15">
      <c r="P3913">
        <v>3912</v>
      </c>
      <c r="Q3913" t="str">
        <f>IFERROR(IF(COUNTIF(個人情報!$BI$5:$BI$401,"登録番号" &amp; リスト!P3913)&gt;=1,"",IF(VLOOKUP(P3913,登録者リスト!$A$1:$D$43729,4,FALSE)=基本情報!$D$6,P3913,"")),"")</f>
        <v/>
      </c>
    </row>
    <row r="3914" spans="16:17" x14ac:dyDescent="0.15">
      <c r="P3914">
        <v>3913</v>
      </c>
      <c r="Q3914" t="str">
        <f>IFERROR(IF(COUNTIF(個人情報!$BI$5:$BI$401,"登録番号" &amp; リスト!P3914)&gt;=1,"",IF(VLOOKUP(P3914,登録者リスト!$A$1:$D$43729,4,FALSE)=基本情報!$D$6,P3914,"")),"")</f>
        <v/>
      </c>
    </row>
    <row r="3915" spans="16:17" x14ac:dyDescent="0.15">
      <c r="P3915">
        <v>3914</v>
      </c>
      <c r="Q3915" t="str">
        <f>IFERROR(IF(COUNTIF(個人情報!$BI$5:$BI$401,"登録番号" &amp; リスト!P3915)&gt;=1,"",IF(VLOOKUP(P3915,登録者リスト!$A$1:$D$43729,4,FALSE)=基本情報!$D$6,P3915,"")),"")</f>
        <v/>
      </c>
    </row>
    <row r="3916" spans="16:17" x14ac:dyDescent="0.15">
      <c r="P3916">
        <v>3915</v>
      </c>
      <c r="Q3916" t="str">
        <f>IFERROR(IF(COUNTIF(個人情報!$BI$5:$BI$401,"登録番号" &amp; リスト!P3916)&gt;=1,"",IF(VLOOKUP(P3916,登録者リスト!$A$1:$D$43729,4,FALSE)=基本情報!$D$6,P3916,"")),"")</f>
        <v/>
      </c>
    </row>
    <row r="3917" spans="16:17" x14ac:dyDescent="0.15">
      <c r="P3917">
        <v>3916</v>
      </c>
      <c r="Q3917" t="str">
        <f>IFERROR(IF(COUNTIF(個人情報!$BI$5:$BI$401,"登録番号" &amp; リスト!P3917)&gt;=1,"",IF(VLOOKUP(P3917,登録者リスト!$A$1:$D$43729,4,FALSE)=基本情報!$D$6,P3917,"")),"")</f>
        <v/>
      </c>
    </row>
    <row r="3918" spans="16:17" x14ac:dyDescent="0.15">
      <c r="P3918">
        <v>3917</v>
      </c>
      <c r="Q3918" t="str">
        <f>IFERROR(IF(COUNTIF(個人情報!$BI$5:$BI$401,"登録番号" &amp; リスト!P3918)&gt;=1,"",IF(VLOOKUP(P3918,登録者リスト!$A$1:$D$43729,4,FALSE)=基本情報!$D$6,P3918,"")),"")</f>
        <v/>
      </c>
    </row>
    <row r="3919" spans="16:17" x14ac:dyDescent="0.15">
      <c r="P3919">
        <v>3918</v>
      </c>
      <c r="Q3919" t="str">
        <f>IFERROR(IF(COUNTIF(個人情報!$BI$5:$BI$401,"登録番号" &amp; リスト!P3919)&gt;=1,"",IF(VLOOKUP(P3919,登録者リスト!$A$1:$D$43729,4,FALSE)=基本情報!$D$6,P3919,"")),"")</f>
        <v/>
      </c>
    </row>
    <row r="3920" spans="16:17" x14ac:dyDescent="0.15">
      <c r="P3920">
        <v>3919</v>
      </c>
      <c r="Q3920" t="str">
        <f>IFERROR(IF(COUNTIF(個人情報!$BI$5:$BI$401,"登録番号" &amp; リスト!P3920)&gt;=1,"",IF(VLOOKUP(P3920,登録者リスト!$A$1:$D$43729,4,FALSE)=基本情報!$D$6,P3920,"")),"")</f>
        <v/>
      </c>
    </row>
    <row r="3921" spans="16:17" x14ac:dyDescent="0.15">
      <c r="P3921">
        <v>3920</v>
      </c>
      <c r="Q3921" t="str">
        <f>IFERROR(IF(COUNTIF(個人情報!$BI$5:$BI$401,"登録番号" &amp; リスト!P3921)&gt;=1,"",IF(VLOOKUP(P3921,登録者リスト!$A$1:$D$43729,4,FALSE)=基本情報!$D$6,P3921,"")),"")</f>
        <v/>
      </c>
    </row>
    <row r="3922" spans="16:17" x14ac:dyDescent="0.15">
      <c r="P3922">
        <v>3921</v>
      </c>
      <c r="Q3922" t="str">
        <f>IFERROR(IF(COUNTIF(個人情報!$BI$5:$BI$401,"登録番号" &amp; リスト!P3922)&gt;=1,"",IF(VLOOKUP(P3922,登録者リスト!$A$1:$D$43729,4,FALSE)=基本情報!$D$6,P3922,"")),"")</f>
        <v/>
      </c>
    </row>
    <row r="3923" spans="16:17" x14ac:dyDescent="0.15">
      <c r="P3923">
        <v>3922</v>
      </c>
      <c r="Q3923" t="str">
        <f>IFERROR(IF(COUNTIF(個人情報!$BI$5:$BI$401,"登録番号" &amp; リスト!P3923)&gt;=1,"",IF(VLOOKUP(P3923,登録者リスト!$A$1:$D$43729,4,FALSE)=基本情報!$D$6,P3923,"")),"")</f>
        <v/>
      </c>
    </row>
    <row r="3924" spans="16:17" x14ac:dyDescent="0.15">
      <c r="P3924">
        <v>3923</v>
      </c>
      <c r="Q3924" t="str">
        <f>IFERROR(IF(COUNTIF(個人情報!$BI$5:$BI$401,"登録番号" &amp; リスト!P3924)&gt;=1,"",IF(VLOOKUP(P3924,登録者リスト!$A$1:$D$43729,4,FALSE)=基本情報!$D$6,P3924,"")),"")</f>
        <v/>
      </c>
    </row>
    <row r="3925" spans="16:17" x14ac:dyDescent="0.15">
      <c r="P3925">
        <v>3924</v>
      </c>
      <c r="Q3925" t="str">
        <f>IFERROR(IF(COUNTIF(個人情報!$BI$5:$BI$401,"登録番号" &amp; リスト!P3925)&gt;=1,"",IF(VLOOKUP(P3925,登録者リスト!$A$1:$D$43729,4,FALSE)=基本情報!$D$6,P3925,"")),"")</f>
        <v/>
      </c>
    </row>
    <row r="3926" spans="16:17" x14ac:dyDescent="0.15">
      <c r="P3926">
        <v>3925</v>
      </c>
      <c r="Q3926" t="str">
        <f>IFERROR(IF(COUNTIF(個人情報!$BI$5:$BI$401,"登録番号" &amp; リスト!P3926)&gt;=1,"",IF(VLOOKUP(P3926,登録者リスト!$A$1:$D$43729,4,FALSE)=基本情報!$D$6,P3926,"")),"")</f>
        <v/>
      </c>
    </row>
    <row r="3927" spans="16:17" x14ac:dyDescent="0.15">
      <c r="P3927">
        <v>3926</v>
      </c>
      <c r="Q3927" t="str">
        <f>IFERROR(IF(COUNTIF(個人情報!$BI$5:$BI$401,"登録番号" &amp; リスト!P3927)&gt;=1,"",IF(VLOOKUP(P3927,登録者リスト!$A$1:$D$43729,4,FALSE)=基本情報!$D$6,P3927,"")),"")</f>
        <v/>
      </c>
    </row>
    <row r="3928" spans="16:17" x14ac:dyDescent="0.15">
      <c r="P3928">
        <v>3927</v>
      </c>
      <c r="Q3928" t="str">
        <f>IFERROR(IF(COUNTIF(個人情報!$BI$5:$BI$401,"登録番号" &amp; リスト!P3928)&gt;=1,"",IF(VLOOKUP(P3928,登録者リスト!$A$1:$D$43729,4,FALSE)=基本情報!$D$6,P3928,"")),"")</f>
        <v/>
      </c>
    </row>
    <row r="3929" spans="16:17" x14ac:dyDescent="0.15">
      <c r="P3929">
        <v>3928</v>
      </c>
      <c r="Q3929" t="str">
        <f>IFERROR(IF(COUNTIF(個人情報!$BI$5:$BI$401,"登録番号" &amp; リスト!P3929)&gt;=1,"",IF(VLOOKUP(P3929,登録者リスト!$A$1:$D$43729,4,FALSE)=基本情報!$D$6,P3929,"")),"")</f>
        <v/>
      </c>
    </row>
    <row r="3930" spans="16:17" x14ac:dyDescent="0.15">
      <c r="P3930">
        <v>3929</v>
      </c>
      <c r="Q3930" t="str">
        <f>IFERROR(IF(COUNTIF(個人情報!$BI$5:$BI$401,"登録番号" &amp; リスト!P3930)&gt;=1,"",IF(VLOOKUP(P3930,登録者リスト!$A$1:$D$43729,4,FALSE)=基本情報!$D$6,P3930,"")),"")</f>
        <v/>
      </c>
    </row>
    <row r="3931" spans="16:17" x14ac:dyDescent="0.15">
      <c r="P3931">
        <v>3930</v>
      </c>
      <c r="Q3931" t="str">
        <f>IFERROR(IF(COUNTIF(個人情報!$BI$5:$BI$401,"登録番号" &amp; リスト!P3931)&gt;=1,"",IF(VLOOKUP(P3931,登録者リスト!$A$1:$D$43729,4,FALSE)=基本情報!$D$6,P3931,"")),"")</f>
        <v/>
      </c>
    </row>
    <row r="3932" spans="16:17" x14ac:dyDescent="0.15">
      <c r="P3932">
        <v>3931</v>
      </c>
      <c r="Q3932" t="str">
        <f>IFERROR(IF(COUNTIF(個人情報!$BI$5:$BI$401,"登録番号" &amp; リスト!P3932)&gt;=1,"",IF(VLOOKUP(P3932,登録者リスト!$A$1:$D$43729,4,FALSE)=基本情報!$D$6,P3932,"")),"")</f>
        <v/>
      </c>
    </row>
    <row r="3933" spans="16:17" x14ac:dyDescent="0.15">
      <c r="P3933">
        <v>3932</v>
      </c>
      <c r="Q3933" t="str">
        <f>IFERROR(IF(COUNTIF(個人情報!$BI$5:$BI$401,"登録番号" &amp; リスト!P3933)&gt;=1,"",IF(VLOOKUP(P3933,登録者リスト!$A$1:$D$43729,4,FALSE)=基本情報!$D$6,P3933,"")),"")</f>
        <v/>
      </c>
    </row>
    <row r="3934" spans="16:17" x14ac:dyDescent="0.15">
      <c r="P3934">
        <v>3933</v>
      </c>
      <c r="Q3934" t="str">
        <f>IFERROR(IF(COUNTIF(個人情報!$BI$5:$BI$401,"登録番号" &amp; リスト!P3934)&gt;=1,"",IF(VLOOKUP(P3934,登録者リスト!$A$1:$D$43729,4,FALSE)=基本情報!$D$6,P3934,"")),"")</f>
        <v/>
      </c>
    </row>
    <row r="3935" spans="16:17" x14ac:dyDescent="0.15">
      <c r="P3935">
        <v>3934</v>
      </c>
      <c r="Q3935" t="str">
        <f>IFERROR(IF(COUNTIF(個人情報!$BI$5:$BI$401,"登録番号" &amp; リスト!P3935)&gt;=1,"",IF(VLOOKUP(P3935,登録者リスト!$A$1:$D$43729,4,FALSE)=基本情報!$D$6,P3935,"")),"")</f>
        <v/>
      </c>
    </row>
    <row r="3936" spans="16:17" x14ac:dyDescent="0.15">
      <c r="P3936">
        <v>3935</v>
      </c>
      <c r="Q3936" t="str">
        <f>IFERROR(IF(COUNTIF(個人情報!$BI$5:$BI$401,"登録番号" &amp; リスト!P3936)&gt;=1,"",IF(VLOOKUP(P3936,登録者リスト!$A$1:$D$43729,4,FALSE)=基本情報!$D$6,P3936,"")),"")</f>
        <v/>
      </c>
    </row>
    <row r="3937" spans="16:17" x14ac:dyDescent="0.15">
      <c r="P3937">
        <v>3936</v>
      </c>
      <c r="Q3937" t="str">
        <f>IFERROR(IF(COUNTIF(個人情報!$BI$5:$BI$401,"登録番号" &amp; リスト!P3937)&gt;=1,"",IF(VLOOKUP(P3937,登録者リスト!$A$1:$D$43729,4,FALSE)=基本情報!$D$6,P3937,"")),"")</f>
        <v/>
      </c>
    </row>
    <row r="3938" spans="16:17" x14ac:dyDescent="0.15">
      <c r="P3938">
        <v>3937</v>
      </c>
      <c r="Q3938" t="str">
        <f>IFERROR(IF(COUNTIF(個人情報!$BI$5:$BI$401,"登録番号" &amp; リスト!P3938)&gt;=1,"",IF(VLOOKUP(P3938,登録者リスト!$A$1:$D$43729,4,FALSE)=基本情報!$D$6,P3938,"")),"")</f>
        <v/>
      </c>
    </row>
    <row r="3939" spans="16:17" x14ac:dyDescent="0.15">
      <c r="P3939">
        <v>3938</v>
      </c>
      <c r="Q3939" t="str">
        <f>IFERROR(IF(COUNTIF(個人情報!$BI$5:$BI$401,"登録番号" &amp; リスト!P3939)&gt;=1,"",IF(VLOOKUP(P3939,登録者リスト!$A$1:$D$43729,4,FALSE)=基本情報!$D$6,P3939,"")),"")</f>
        <v/>
      </c>
    </row>
    <row r="3940" spans="16:17" x14ac:dyDescent="0.15">
      <c r="P3940">
        <v>3939</v>
      </c>
      <c r="Q3940" t="str">
        <f>IFERROR(IF(COUNTIF(個人情報!$BI$5:$BI$401,"登録番号" &amp; リスト!P3940)&gt;=1,"",IF(VLOOKUP(P3940,登録者リスト!$A$1:$D$43729,4,FALSE)=基本情報!$D$6,P3940,"")),"")</f>
        <v/>
      </c>
    </row>
    <row r="3941" spans="16:17" x14ac:dyDescent="0.15">
      <c r="P3941">
        <v>3940</v>
      </c>
      <c r="Q3941" t="str">
        <f>IFERROR(IF(COUNTIF(個人情報!$BI$5:$BI$401,"登録番号" &amp; リスト!P3941)&gt;=1,"",IF(VLOOKUP(P3941,登録者リスト!$A$1:$D$43729,4,FALSE)=基本情報!$D$6,P3941,"")),"")</f>
        <v/>
      </c>
    </row>
    <row r="3942" spans="16:17" x14ac:dyDescent="0.15">
      <c r="P3942">
        <v>3941</v>
      </c>
      <c r="Q3942" t="str">
        <f>IFERROR(IF(COUNTIF(個人情報!$BI$5:$BI$401,"登録番号" &amp; リスト!P3942)&gt;=1,"",IF(VLOOKUP(P3942,登録者リスト!$A$1:$D$43729,4,FALSE)=基本情報!$D$6,P3942,"")),"")</f>
        <v/>
      </c>
    </row>
    <row r="3943" spans="16:17" x14ac:dyDescent="0.15">
      <c r="P3943">
        <v>3942</v>
      </c>
      <c r="Q3943" t="str">
        <f>IFERROR(IF(COUNTIF(個人情報!$BI$5:$BI$401,"登録番号" &amp; リスト!P3943)&gt;=1,"",IF(VLOOKUP(P3943,登録者リスト!$A$1:$D$43729,4,FALSE)=基本情報!$D$6,P3943,"")),"")</f>
        <v/>
      </c>
    </row>
    <row r="3944" spans="16:17" x14ac:dyDescent="0.15">
      <c r="P3944">
        <v>3943</v>
      </c>
      <c r="Q3944" t="str">
        <f>IFERROR(IF(COUNTIF(個人情報!$BI$5:$BI$401,"登録番号" &amp; リスト!P3944)&gt;=1,"",IF(VLOOKUP(P3944,登録者リスト!$A$1:$D$43729,4,FALSE)=基本情報!$D$6,P3944,"")),"")</f>
        <v/>
      </c>
    </row>
    <row r="3945" spans="16:17" x14ac:dyDescent="0.15">
      <c r="P3945">
        <v>3944</v>
      </c>
      <c r="Q3945" t="str">
        <f>IFERROR(IF(COUNTIF(個人情報!$BI$5:$BI$401,"登録番号" &amp; リスト!P3945)&gt;=1,"",IF(VLOOKUP(P3945,登録者リスト!$A$1:$D$43729,4,FALSE)=基本情報!$D$6,P3945,"")),"")</f>
        <v/>
      </c>
    </row>
    <row r="3946" spans="16:17" x14ac:dyDescent="0.15">
      <c r="P3946">
        <v>3945</v>
      </c>
      <c r="Q3946" t="str">
        <f>IFERROR(IF(COUNTIF(個人情報!$BI$5:$BI$401,"登録番号" &amp; リスト!P3946)&gt;=1,"",IF(VLOOKUP(P3946,登録者リスト!$A$1:$D$43729,4,FALSE)=基本情報!$D$6,P3946,"")),"")</f>
        <v/>
      </c>
    </row>
    <row r="3947" spans="16:17" x14ac:dyDescent="0.15">
      <c r="P3947">
        <v>3946</v>
      </c>
      <c r="Q3947" t="str">
        <f>IFERROR(IF(COUNTIF(個人情報!$BI$5:$BI$401,"登録番号" &amp; リスト!P3947)&gt;=1,"",IF(VLOOKUP(P3947,登録者リスト!$A$1:$D$43729,4,FALSE)=基本情報!$D$6,P3947,"")),"")</f>
        <v/>
      </c>
    </row>
    <row r="3948" spans="16:17" x14ac:dyDescent="0.15">
      <c r="P3948">
        <v>3947</v>
      </c>
      <c r="Q3948" t="str">
        <f>IFERROR(IF(COUNTIF(個人情報!$BI$5:$BI$401,"登録番号" &amp; リスト!P3948)&gt;=1,"",IF(VLOOKUP(P3948,登録者リスト!$A$1:$D$43729,4,FALSE)=基本情報!$D$6,P3948,"")),"")</f>
        <v/>
      </c>
    </row>
    <row r="3949" spans="16:17" x14ac:dyDescent="0.15">
      <c r="P3949">
        <v>3948</v>
      </c>
      <c r="Q3949" t="str">
        <f>IFERROR(IF(COUNTIF(個人情報!$BI$5:$BI$401,"登録番号" &amp; リスト!P3949)&gt;=1,"",IF(VLOOKUP(P3949,登録者リスト!$A$1:$D$43729,4,FALSE)=基本情報!$D$6,P3949,"")),"")</f>
        <v/>
      </c>
    </row>
    <row r="3950" spans="16:17" x14ac:dyDescent="0.15">
      <c r="P3950">
        <v>3949</v>
      </c>
      <c r="Q3950" t="str">
        <f>IFERROR(IF(COUNTIF(個人情報!$BI$5:$BI$401,"登録番号" &amp; リスト!P3950)&gt;=1,"",IF(VLOOKUP(P3950,登録者リスト!$A$1:$D$43729,4,FALSE)=基本情報!$D$6,P3950,"")),"")</f>
        <v/>
      </c>
    </row>
    <row r="3951" spans="16:17" x14ac:dyDescent="0.15">
      <c r="P3951">
        <v>3950</v>
      </c>
      <c r="Q3951" t="str">
        <f>IFERROR(IF(COUNTIF(個人情報!$BI$5:$BI$401,"登録番号" &amp; リスト!P3951)&gt;=1,"",IF(VLOOKUP(P3951,登録者リスト!$A$1:$D$43729,4,FALSE)=基本情報!$D$6,P3951,"")),"")</f>
        <v/>
      </c>
    </row>
    <row r="3952" spans="16:17" x14ac:dyDescent="0.15">
      <c r="P3952">
        <v>3951</v>
      </c>
      <c r="Q3952" t="str">
        <f>IFERROR(IF(COUNTIF(個人情報!$BI$5:$BI$401,"登録番号" &amp; リスト!P3952)&gt;=1,"",IF(VLOOKUP(P3952,登録者リスト!$A$1:$D$43729,4,FALSE)=基本情報!$D$6,P3952,"")),"")</f>
        <v/>
      </c>
    </row>
    <row r="3953" spans="16:17" x14ac:dyDescent="0.15">
      <c r="P3953">
        <v>3952</v>
      </c>
      <c r="Q3953" t="str">
        <f>IFERROR(IF(COUNTIF(個人情報!$BI$5:$BI$401,"登録番号" &amp; リスト!P3953)&gt;=1,"",IF(VLOOKUP(P3953,登録者リスト!$A$1:$D$43729,4,FALSE)=基本情報!$D$6,P3953,"")),"")</f>
        <v/>
      </c>
    </row>
    <row r="3954" spans="16:17" x14ac:dyDescent="0.15">
      <c r="P3954">
        <v>3953</v>
      </c>
      <c r="Q3954" t="str">
        <f>IFERROR(IF(COUNTIF(個人情報!$BI$5:$BI$401,"登録番号" &amp; リスト!P3954)&gt;=1,"",IF(VLOOKUP(P3954,登録者リスト!$A$1:$D$43729,4,FALSE)=基本情報!$D$6,P3954,"")),"")</f>
        <v/>
      </c>
    </row>
    <row r="3955" spans="16:17" x14ac:dyDescent="0.15">
      <c r="P3955">
        <v>3954</v>
      </c>
      <c r="Q3955" t="str">
        <f>IFERROR(IF(COUNTIF(個人情報!$BI$5:$BI$401,"登録番号" &amp; リスト!P3955)&gt;=1,"",IF(VLOOKUP(P3955,登録者リスト!$A$1:$D$43729,4,FALSE)=基本情報!$D$6,P3955,"")),"")</f>
        <v/>
      </c>
    </row>
    <row r="3956" spans="16:17" x14ac:dyDescent="0.15">
      <c r="P3956">
        <v>3955</v>
      </c>
      <c r="Q3956" t="str">
        <f>IFERROR(IF(COUNTIF(個人情報!$BI$5:$BI$401,"登録番号" &amp; リスト!P3956)&gt;=1,"",IF(VLOOKUP(P3956,登録者リスト!$A$1:$D$43729,4,FALSE)=基本情報!$D$6,P3956,"")),"")</f>
        <v/>
      </c>
    </row>
    <row r="3957" spans="16:17" x14ac:dyDescent="0.15">
      <c r="P3957">
        <v>3956</v>
      </c>
      <c r="Q3957" t="str">
        <f>IFERROR(IF(COUNTIF(個人情報!$BI$5:$BI$401,"登録番号" &amp; リスト!P3957)&gt;=1,"",IF(VLOOKUP(P3957,登録者リスト!$A$1:$D$43729,4,FALSE)=基本情報!$D$6,P3957,"")),"")</f>
        <v/>
      </c>
    </row>
    <row r="3958" spans="16:17" x14ac:dyDescent="0.15">
      <c r="P3958">
        <v>3957</v>
      </c>
      <c r="Q3958" t="str">
        <f>IFERROR(IF(COUNTIF(個人情報!$BI$5:$BI$401,"登録番号" &amp; リスト!P3958)&gt;=1,"",IF(VLOOKUP(P3958,登録者リスト!$A$1:$D$43729,4,FALSE)=基本情報!$D$6,P3958,"")),"")</f>
        <v/>
      </c>
    </row>
    <row r="3959" spans="16:17" x14ac:dyDescent="0.15">
      <c r="P3959">
        <v>3958</v>
      </c>
      <c r="Q3959" t="str">
        <f>IFERROR(IF(COUNTIF(個人情報!$BI$5:$BI$401,"登録番号" &amp; リスト!P3959)&gt;=1,"",IF(VLOOKUP(P3959,登録者リスト!$A$1:$D$43729,4,FALSE)=基本情報!$D$6,P3959,"")),"")</f>
        <v/>
      </c>
    </row>
    <row r="3960" spans="16:17" x14ac:dyDescent="0.15">
      <c r="P3960">
        <v>3959</v>
      </c>
      <c r="Q3960" t="str">
        <f>IFERROR(IF(COUNTIF(個人情報!$BI$5:$BI$401,"登録番号" &amp; リスト!P3960)&gt;=1,"",IF(VLOOKUP(P3960,登録者リスト!$A$1:$D$43729,4,FALSE)=基本情報!$D$6,P3960,"")),"")</f>
        <v/>
      </c>
    </row>
    <row r="3961" spans="16:17" x14ac:dyDescent="0.15">
      <c r="P3961">
        <v>3960</v>
      </c>
      <c r="Q3961" t="str">
        <f>IFERROR(IF(COUNTIF(個人情報!$BI$5:$BI$401,"登録番号" &amp; リスト!P3961)&gt;=1,"",IF(VLOOKUP(P3961,登録者リスト!$A$1:$D$43729,4,FALSE)=基本情報!$D$6,P3961,"")),"")</f>
        <v/>
      </c>
    </row>
    <row r="3962" spans="16:17" x14ac:dyDescent="0.15">
      <c r="P3962">
        <v>3961</v>
      </c>
      <c r="Q3962" t="str">
        <f>IFERROR(IF(COUNTIF(個人情報!$BI$5:$BI$401,"登録番号" &amp; リスト!P3962)&gt;=1,"",IF(VLOOKUP(P3962,登録者リスト!$A$1:$D$43729,4,FALSE)=基本情報!$D$6,P3962,"")),"")</f>
        <v/>
      </c>
    </row>
    <row r="3963" spans="16:17" x14ac:dyDescent="0.15">
      <c r="P3963">
        <v>3962</v>
      </c>
      <c r="Q3963" t="str">
        <f>IFERROR(IF(COUNTIF(個人情報!$BI$5:$BI$401,"登録番号" &amp; リスト!P3963)&gt;=1,"",IF(VLOOKUP(P3963,登録者リスト!$A$1:$D$43729,4,FALSE)=基本情報!$D$6,P3963,"")),"")</f>
        <v/>
      </c>
    </row>
    <row r="3964" spans="16:17" x14ac:dyDescent="0.15">
      <c r="P3964">
        <v>3963</v>
      </c>
      <c r="Q3964" t="str">
        <f>IFERROR(IF(COUNTIF(個人情報!$BI$5:$BI$401,"登録番号" &amp; リスト!P3964)&gt;=1,"",IF(VLOOKUP(P3964,登録者リスト!$A$1:$D$43729,4,FALSE)=基本情報!$D$6,P3964,"")),"")</f>
        <v/>
      </c>
    </row>
    <row r="3965" spans="16:17" x14ac:dyDescent="0.15">
      <c r="P3965">
        <v>3964</v>
      </c>
      <c r="Q3965" t="str">
        <f>IFERROR(IF(COUNTIF(個人情報!$BI$5:$BI$401,"登録番号" &amp; リスト!P3965)&gt;=1,"",IF(VLOOKUP(P3965,登録者リスト!$A$1:$D$43729,4,FALSE)=基本情報!$D$6,P3965,"")),"")</f>
        <v/>
      </c>
    </row>
    <row r="3966" spans="16:17" x14ac:dyDescent="0.15">
      <c r="P3966">
        <v>3965</v>
      </c>
      <c r="Q3966" t="str">
        <f>IFERROR(IF(COUNTIF(個人情報!$BI$5:$BI$401,"登録番号" &amp; リスト!P3966)&gt;=1,"",IF(VLOOKUP(P3966,登録者リスト!$A$1:$D$43729,4,FALSE)=基本情報!$D$6,P3966,"")),"")</f>
        <v/>
      </c>
    </row>
    <row r="3967" spans="16:17" x14ac:dyDescent="0.15">
      <c r="P3967">
        <v>3966</v>
      </c>
      <c r="Q3967" t="str">
        <f>IFERROR(IF(COUNTIF(個人情報!$BI$5:$BI$401,"登録番号" &amp; リスト!P3967)&gt;=1,"",IF(VLOOKUP(P3967,登録者リスト!$A$1:$D$43729,4,FALSE)=基本情報!$D$6,P3967,"")),"")</f>
        <v/>
      </c>
    </row>
    <row r="3968" spans="16:17" x14ac:dyDescent="0.15">
      <c r="P3968">
        <v>3967</v>
      </c>
      <c r="Q3968" t="str">
        <f>IFERROR(IF(COUNTIF(個人情報!$BI$5:$BI$401,"登録番号" &amp; リスト!P3968)&gt;=1,"",IF(VLOOKUP(P3968,登録者リスト!$A$1:$D$43729,4,FALSE)=基本情報!$D$6,P3968,"")),"")</f>
        <v/>
      </c>
    </row>
    <row r="3969" spans="16:17" x14ac:dyDescent="0.15">
      <c r="P3969">
        <v>3968</v>
      </c>
      <c r="Q3969" t="str">
        <f>IFERROR(IF(COUNTIF(個人情報!$BI$5:$BI$401,"登録番号" &amp; リスト!P3969)&gt;=1,"",IF(VLOOKUP(P3969,登録者リスト!$A$1:$D$43729,4,FALSE)=基本情報!$D$6,P3969,"")),"")</f>
        <v/>
      </c>
    </row>
    <row r="3970" spans="16:17" x14ac:dyDescent="0.15">
      <c r="P3970">
        <v>3969</v>
      </c>
      <c r="Q3970" t="str">
        <f>IFERROR(IF(COUNTIF(個人情報!$BI$5:$BI$401,"登録番号" &amp; リスト!P3970)&gt;=1,"",IF(VLOOKUP(P3970,登録者リスト!$A$1:$D$43729,4,FALSE)=基本情報!$D$6,P3970,"")),"")</f>
        <v/>
      </c>
    </row>
    <row r="3971" spans="16:17" x14ac:dyDescent="0.15">
      <c r="P3971">
        <v>3970</v>
      </c>
      <c r="Q3971" t="str">
        <f>IFERROR(IF(COUNTIF(個人情報!$BI$5:$BI$401,"登録番号" &amp; リスト!P3971)&gt;=1,"",IF(VLOOKUP(P3971,登録者リスト!$A$1:$D$43729,4,FALSE)=基本情報!$D$6,P3971,"")),"")</f>
        <v/>
      </c>
    </row>
    <row r="3972" spans="16:17" x14ac:dyDescent="0.15">
      <c r="P3972">
        <v>3971</v>
      </c>
      <c r="Q3972" t="str">
        <f>IFERROR(IF(COUNTIF(個人情報!$BI$5:$BI$401,"登録番号" &amp; リスト!P3972)&gt;=1,"",IF(VLOOKUP(P3972,登録者リスト!$A$1:$D$43729,4,FALSE)=基本情報!$D$6,P3972,"")),"")</f>
        <v/>
      </c>
    </row>
    <row r="3973" spans="16:17" x14ac:dyDescent="0.15">
      <c r="P3973">
        <v>3972</v>
      </c>
      <c r="Q3973" t="str">
        <f>IFERROR(IF(COUNTIF(個人情報!$BI$5:$BI$401,"登録番号" &amp; リスト!P3973)&gt;=1,"",IF(VLOOKUP(P3973,登録者リスト!$A$1:$D$43729,4,FALSE)=基本情報!$D$6,P3973,"")),"")</f>
        <v/>
      </c>
    </row>
    <row r="3974" spans="16:17" x14ac:dyDescent="0.15">
      <c r="P3974">
        <v>3973</v>
      </c>
      <c r="Q3974" t="str">
        <f>IFERROR(IF(COUNTIF(個人情報!$BI$5:$BI$401,"登録番号" &amp; リスト!P3974)&gt;=1,"",IF(VLOOKUP(P3974,登録者リスト!$A$1:$D$43729,4,FALSE)=基本情報!$D$6,P3974,"")),"")</f>
        <v/>
      </c>
    </row>
    <row r="3975" spans="16:17" x14ac:dyDescent="0.15">
      <c r="P3975">
        <v>3974</v>
      </c>
      <c r="Q3975" t="str">
        <f>IFERROR(IF(COUNTIF(個人情報!$BI$5:$BI$401,"登録番号" &amp; リスト!P3975)&gt;=1,"",IF(VLOOKUP(P3975,登録者リスト!$A$1:$D$43729,4,FALSE)=基本情報!$D$6,P3975,"")),"")</f>
        <v/>
      </c>
    </row>
    <row r="3976" spans="16:17" x14ac:dyDescent="0.15">
      <c r="P3976">
        <v>3975</v>
      </c>
      <c r="Q3976" t="str">
        <f>IFERROR(IF(COUNTIF(個人情報!$BI$5:$BI$401,"登録番号" &amp; リスト!P3976)&gt;=1,"",IF(VLOOKUP(P3976,登録者リスト!$A$1:$D$43729,4,FALSE)=基本情報!$D$6,P3976,"")),"")</f>
        <v/>
      </c>
    </row>
    <row r="3977" spans="16:17" x14ac:dyDescent="0.15">
      <c r="P3977">
        <v>3976</v>
      </c>
      <c r="Q3977" t="str">
        <f>IFERROR(IF(COUNTIF(個人情報!$BI$5:$BI$401,"登録番号" &amp; リスト!P3977)&gt;=1,"",IF(VLOOKUP(P3977,登録者リスト!$A$1:$D$43729,4,FALSE)=基本情報!$D$6,P3977,"")),"")</f>
        <v/>
      </c>
    </row>
    <row r="3978" spans="16:17" x14ac:dyDescent="0.15">
      <c r="P3978">
        <v>3977</v>
      </c>
      <c r="Q3978" t="str">
        <f>IFERROR(IF(COUNTIF(個人情報!$BI$5:$BI$401,"登録番号" &amp; リスト!P3978)&gt;=1,"",IF(VLOOKUP(P3978,登録者リスト!$A$1:$D$43729,4,FALSE)=基本情報!$D$6,P3978,"")),"")</f>
        <v/>
      </c>
    </row>
    <row r="3979" spans="16:17" x14ac:dyDescent="0.15">
      <c r="P3979">
        <v>3978</v>
      </c>
      <c r="Q3979" t="str">
        <f>IFERROR(IF(COUNTIF(個人情報!$BI$5:$BI$401,"登録番号" &amp; リスト!P3979)&gt;=1,"",IF(VLOOKUP(P3979,登録者リスト!$A$1:$D$43729,4,FALSE)=基本情報!$D$6,P3979,"")),"")</f>
        <v/>
      </c>
    </row>
    <row r="3980" spans="16:17" x14ac:dyDescent="0.15">
      <c r="P3980">
        <v>3979</v>
      </c>
      <c r="Q3980" t="str">
        <f>IFERROR(IF(COUNTIF(個人情報!$BI$5:$BI$401,"登録番号" &amp; リスト!P3980)&gt;=1,"",IF(VLOOKUP(P3980,登録者リスト!$A$1:$D$43729,4,FALSE)=基本情報!$D$6,P3980,"")),"")</f>
        <v/>
      </c>
    </row>
    <row r="3981" spans="16:17" x14ac:dyDescent="0.15">
      <c r="P3981">
        <v>3980</v>
      </c>
      <c r="Q3981" t="str">
        <f>IFERROR(IF(COUNTIF(個人情報!$BI$5:$BI$401,"登録番号" &amp; リスト!P3981)&gt;=1,"",IF(VLOOKUP(P3981,登録者リスト!$A$1:$D$43729,4,FALSE)=基本情報!$D$6,P3981,"")),"")</f>
        <v/>
      </c>
    </row>
    <row r="3982" spans="16:17" x14ac:dyDescent="0.15">
      <c r="P3982">
        <v>3981</v>
      </c>
      <c r="Q3982" t="str">
        <f>IFERROR(IF(COUNTIF(個人情報!$BI$5:$BI$401,"登録番号" &amp; リスト!P3982)&gt;=1,"",IF(VLOOKUP(P3982,登録者リスト!$A$1:$D$43729,4,FALSE)=基本情報!$D$6,P3982,"")),"")</f>
        <v/>
      </c>
    </row>
    <row r="3983" spans="16:17" x14ac:dyDescent="0.15">
      <c r="P3983">
        <v>3982</v>
      </c>
      <c r="Q3983" t="str">
        <f>IFERROR(IF(COUNTIF(個人情報!$BI$5:$BI$401,"登録番号" &amp; リスト!P3983)&gt;=1,"",IF(VLOOKUP(P3983,登録者リスト!$A$1:$D$43729,4,FALSE)=基本情報!$D$6,P3983,"")),"")</f>
        <v/>
      </c>
    </row>
    <row r="3984" spans="16:17" x14ac:dyDescent="0.15">
      <c r="P3984">
        <v>3983</v>
      </c>
      <c r="Q3984" t="str">
        <f>IFERROR(IF(COUNTIF(個人情報!$BI$5:$BI$401,"登録番号" &amp; リスト!P3984)&gt;=1,"",IF(VLOOKUP(P3984,登録者リスト!$A$1:$D$43729,4,FALSE)=基本情報!$D$6,P3984,"")),"")</f>
        <v/>
      </c>
    </row>
    <row r="3985" spans="16:17" x14ac:dyDescent="0.15">
      <c r="P3985">
        <v>3984</v>
      </c>
      <c r="Q3985" t="str">
        <f>IFERROR(IF(COUNTIF(個人情報!$BI$5:$BI$401,"登録番号" &amp; リスト!P3985)&gt;=1,"",IF(VLOOKUP(P3985,登録者リスト!$A$1:$D$43729,4,FALSE)=基本情報!$D$6,P3985,"")),"")</f>
        <v/>
      </c>
    </row>
    <row r="3986" spans="16:17" x14ac:dyDescent="0.15">
      <c r="P3986">
        <v>3985</v>
      </c>
      <c r="Q3986" t="str">
        <f>IFERROR(IF(COUNTIF(個人情報!$BI$5:$BI$401,"登録番号" &amp; リスト!P3986)&gt;=1,"",IF(VLOOKUP(P3986,登録者リスト!$A$1:$D$43729,4,FALSE)=基本情報!$D$6,P3986,"")),"")</f>
        <v/>
      </c>
    </row>
    <row r="3987" spans="16:17" x14ac:dyDescent="0.15">
      <c r="P3987">
        <v>3986</v>
      </c>
      <c r="Q3987" t="str">
        <f>IFERROR(IF(COUNTIF(個人情報!$BI$5:$BI$401,"登録番号" &amp; リスト!P3987)&gt;=1,"",IF(VLOOKUP(P3987,登録者リスト!$A$1:$D$43729,4,FALSE)=基本情報!$D$6,P3987,"")),"")</f>
        <v/>
      </c>
    </row>
    <row r="3988" spans="16:17" x14ac:dyDescent="0.15">
      <c r="P3988">
        <v>3987</v>
      </c>
      <c r="Q3988" t="str">
        <f>IFERROR(IF(COUNTIF(個人情報!$BI$5:$BI$401,"登録番号" &amp; リスト!P3988)&gt;=1,"",IF(VLOOKUP(P3988,登録者リスト!$A$1:$D$43729,4,FALSE)=基本情報!$D$6,P3988,"")),"")</f>
        <v/>
      </c>
    </row>
    <row r="3989" spans="16:17" x14ac:dyDescent="0.15">
      <c r="P3989">
        <v>3988</v>
      </c>
      <c r="Q3989" t="str">
        <f>IFERROR(IF(COUNTIF(個人情報!$BI$5:$BI$401,"登録番号" &amp; リスト!P3989)&gt;=1,"",IF(VLOOKUP(P3989,登録者リスト!$A$1:$D$43729,4,FALSE)=基本情報!$D$6,P3989,"")),"")</f>
        <v/>
      </c>
    </row>
    <row r="3990" spans="16:17" x14ac:dyDescent="0.15">
      <c r="P3990">
        <v>3989</v>
      </c>
      <c r="Q3990" t="str">
        <f>IFERROR(IF(COUNTIF(個人情報!$BI$5:$BI$401,"登録番号" &amp; リスト!P3990)&gt;=1,"",IF(VLOOKUP(P3990,登録者リスト!$A$1:$D$43729,4,FALSE)=基本情報!$D$6,P3990,"")),"")</f>
        <v/>
      </c>
    </row>
    <row r="3991" spans="16:17" x14ac:dyDescent="0.15">
      <c r="P3991">
        <v>3990</v>
      </c>
      <c r="Q3991" t="str">
        <f>IFERROR(IF(COUNTIF(個人情報!$BI$5:$BI$401,"登録番号" &amp; リスト!P3991)&gt;=1,"",IF(VLOOKUP(P3991,登録者リスト!$A$1:$D$43729,4,FALSE)=基本情報!$D$6,P3991,"")),"")</f>
        <v/>
      </c>
    </row>
    <row r="3992" spans="16:17" x14ac:dyDescent="0.15">
      <c r="P3992">
        <v>3991</v>
      </c>
      <c r="Q3992" t="str">
        <f>IFERROR(IF(COUNTIF(個人情報!$BI$5:$BI$401,"登録番号" &amp; リスト!P3992)&gt;=1,"",IF(VLOOKUP(P3992,登録者リスト!$A$1:$D$43729,4,FALSE)=基本情報!$D$6,P3992,"")),"")</f>
        <v/>
      </c>
    </row>
    <row r="3993" spans="16:17" x14ac:dyDescent="0.15">
      <c r="P3993">
        <v>3992</v>
      </c>
      <c r="Q3993" t="str">
        <f>IFERROR(IF(COUNTIF(個人情報!$BI$5:$BI$401,"登録番号" &amp; リスト!P3993)&gt;=1,"",IF(VLOOKUP(P3993,登録者リスト!$A$1:$D$43729,4,FALSE)=基本情報!$D$6,P3993,"")),"")</f>
        <v/>
      </c>
    </row>
    <row r="3994" spans="16:17" x14ac:dyDescent="0.15">
      <c r="P3994">
        <v>3993</v>
      </c>
      <c r="Q3994" t="str">
        <f>IFERROR(IF(COUNTIF(個人情報!$BI$5:$BI$401,"登録番号" &amp; リスト!P3994)&gt;=1,"",IF(VLOOKUP(P3994,登録者リスト!$A$1:$D$43729,4,FALSE)=基本情報!$D$6,P3994,"")),"")</f>
        <v/>
      </c>
    </row>
    <row r="3995" spans="16:17" x14ac:dyDescent="0.15">
      <c r="P3995">
        <v>3994</v>
      </c>
      <c r="Q3995" t="str">
        <f>IFERROR(IF(COUNTIF(個人情報!$BI$5:$BI$401,"登録番号" &amp; リスト!P3995)&gt;=1,"",IF(VLOOKUP(P3995,登録者リスト!$A$1:$D$43729,4,FALSE)=基本情報!$D$6,P3995,"")),"")</f>
        <v/>
      </c>
    </row>
    <row r="3996" spans="16:17" x14ac:dyDescent="0.15">
      <c r="P3996">
        <v>3995</v>
      </c>
      <c r="Q3996" t="str">
        <f>IFERROR(IF(COUNTIF(個人情報!$BI$5:$BI$401,"登録番号" &amp; リスト!P3996)&gt;=1,"",IF(VLOOKUP(P3996,登録者リスト!$A$1:$D$43729,4,FALSE)=基本情報!$D$6,P3996,"")),"")</f>
        <v/>
      </c>
    </row>
    <row r="3997" spans="16:17" x14ac:dyDescent="0.15">
      <c r="P3997">
        <v>3996</v>
      </c>
      <c r="Q3997" t="str">
        <f>IFERROR(IF(COUNTIF(個人情報!$BI$5:$BI$401,"登録番号" &amp; リスト!P3997)&gt;=1,"",IF(VLOOKUP(P3997,登録者リスト!$A$1:$D$43729,4,FALSE)=基本情報!$D$6,P3997,"")),"")</f>
        <v/>
      </c>
    </row>
    <row r="3998" spans="16:17" x14ac:dyDescent="0.15">
      <c r="P3998">
        <v>3997</v>
      </c>
      <c r="Q3998" t="str">
        <f>IFERROR(IF(COUNTIF(個人情報!$BI$5:$BI$401,"登録番号" &amp; リスト!P3998)&gt;=1,"",IF(VLOOKUP(P3998,登録者リスト!$A$1:$D$43729,4,FALSE)=基本情報!$D$6,P3998,"")),"")</f>
        <v/>
      </c>
    </row>
    <row r="3999" spans="16:17" x14ac:dyDescent="0.15">
      <c r="P3999">
        <v>3998</v>
      </c>
      <c r="Q3999" t="str">
        <f>IFERROR(IF(COUNTIF(個人情報!$BI$5:$BI$401,"登録番号" &amp; リスト!P3999)&gt;=1,"",IF(VLOOKUP(P3999,登録者リスト!$A$1:$D$43729,4,FALSE)=基本情報!$D$6,P3999,"")),"")</f>
        <v/>
      </c>
    </row>
    <row r="4000" spans="16:17" x14ac:dyDescent="0.15">
      <c r="P4000">
        <v>3999</v>
      </c>
      <c r="Q4000" t="str">
        <f>IFERROR(IF(COUNTIF(個人情報!$BI$5:$BI$401,"登録番号" &amp; リスト!P4000)&gt;=1,"",IF(VLOOKUP(P4000,登録者リスト!$A$1:$D$43729,4,FALSE)=基本情報!$D$6,P4000,"")),"")</f>
        <v/>
      </c>
    </row>
    <row r="4001" spans="16:17" x14ac:dyDescent="0.15">
      <c r="P4001">
        <v>4000</v>
      </c>
      <c r="Q4001" t="str">
        <f>IFERROR(IF(COUNTIF(個人情報!$BI$5:$BI$401,"登録番号" &amp; リスト!P4001)&gt;=1,"",IF(VLOOKUP(P4001,登録者リスト!$A$1:$D$43729,4,FALSE)=基本情報!$D$6,P4001,"")),"")</f>
        <v/>
      </c>
    </row>
    <row r="4002" spans="16:17" x14ac:dyDescent="0.15">
      <c r="P4002">
        <v>4001</v>
      </c>
      <c r="Q4002" t="str">
        <f>IFERROR(IF(COUNTIF(個人情報!$BI$5:$BI$401,"登録番号" &amp; リスト!P4002)&gt;=1,"",IF(VLOOKUP(P4002,登録者リスト!$A$1:$D$43729,4,FALSE)=基本情報!$D$6,P4002,"")),"")</f>
        <v/>
      </c>
    </row>
    <row r="4003" spans="16:17" x14ac:dyDescent="0.15">
      <c r="P4003">
        <v>4002</v>
      </c>
      <c r="Q4003" t="str">
        <f>IFERROR(IF(COUNTIF(個人情報!$BI$5:$BI$401,"登録番号" &amp; リスト!P4003)&gt;=1,"",IF(VLOOKUP(P4003,登録者リスト!$A$1:$D$43729,4,FALSE)=基本情報!$D$6,P4003,"")),"")</f>
        <v/>
      </c>
    </row>
    <row r="4004" spans="16:17" x14ac:dyDescent="0.15">
      <c r="P4004">
        <v>4003</v>
      </c>
      <c r="Q4004" t="str">
        <f>IFERROR(IF(COUNTIF(個人情報!$BI$5:$BI$401,"登録番号" &amp; リスト!P4004)&gt;=1,"",IF(VLOOKUP(P4004,登録者リスト!$A$1:$D$43729,4,FALSE)=基本情報!$D$6,P4004,"")),"")</f>
        <v/>
      </c>
    </row>
    <row r="4005" spans="16:17" x14ac:dyDescent="0.15">
      <c r="P4005">
        <v>4004</v>
      </c>
      <c r="Q4005" t="str">
        <f>IFERROR(IF(COUNTIF(個人情報!$BI$5:$BI$401,"登録番号" &amp; リスト!P4005)&gt;=1,"",IF(VLOOKUP(P4005,登録者リスト!$A$1:$D$43729,4,FALSE)=基本情報!$D$6,P4005,"")),"")</f>
        <v/>
      </c>
    </row>
    <row r="4006" spans="16:17" x14ac:dyDescent="0.15">
      <c r="P4006">
        <v>4005</v>
      </c>
      <c r="Q4006" t="str">
        <f>IFERROR(IF(COUNTIF(個人情報!$BI$5:$BI$401,"登録番号" &amp; リスト!P4006)&gt;=1,"",IF(VLOOKUP(P4006,登録者リスト!$A$1:$D$43729,4,FALSE)=基本情報!$D$6,P4006,"")),"")</f>
        <v/>
      </c>
    </row>
    <row r="4007" spans="16:17" x14ac:dyDescent="0.15">
      <c r="P4007">
        <v>4006</v>
      </c>
      <c r="Q4007" t="str">
        <f>IFERROR(IF(COUNTIF(個人情報!$BI$5:$BI$401,"登録番号" &amp; リスト!P4007)&gt;=1,"",IF(VLOOKUP(P4007,登録者リスト!$A$1:$D$43729,4,FALSE)=基本情報!$D$6,P4007,"")),"")</f>
        <v/>
      </c>
    </row>
    <row r="4008" spans="16:17" x14ac:dyDescent="0.15">
      <c r="P4008">
        <v>4007</v>
      </c>
      <c r="Q4008" t="str">
        <f>IFERROR(IF(COUNTIF(個人情報!$BI$5:$BI$401,"登録番号" &amp; リスト!P4008)&gt;=1,"",IF(VLOOKUP(P4008,登録者リスト!$A$1:$D$43729,4,FALSE)=基本情報!$D$6,P4008,"")),"")</f>
        <v/>
      </c>
    </row>
    <row r="4009" spans="16:17" x14ac:dyDescent="0.15">
      <c r="P4009">
        <v>4008</v>
      </c>
      <c r="Q4009" t="str">
        <f>IFERROR(IF(COUNTIF(個人情報!$BI$5:$BI$401,"登録番号" &amp; リスト!P4009)&gt;=1,"",IF(VLOOKUP(P4009,登録者リスト!$A$1:$D$43729,4,FALSE)=基本情報!$D$6,P4009,"")),"")</f>
        <v/>
      </c>
    </row>
    <row r="4010" spans="16:17" x14ac:dyDescent="0.15">
      <c r="P4010">
        <v>4009</v>
      </c>
      <c r="Q4010" t="str">
        <f>IFERROR(IF(COUNTIF(個人情報!$BI$5:$BI$401,"登録番号" &amp; リスト!P4010)&gt;=1,"",IF(VLOOKUP(P4010,登録者リスト!$A$1:$D$43729,4,FALSE)=基本情報!$D$6,P4010,"")),"")</f>
        <v/>
      </c>
    </row>
    <row r="4011" spans="16:17" x14ac:dyDescent="0.15">
      <c r="P4011">
        <v>4010</v>
      </c>
      <c r="Q4011" t="str">
        <f>IFERROR(IF(COUNTIF(個人情報!$BI$5:$BI$401,"登録番号" &amp; リスト!P4011)&gt;=1,"",IF(VLOOKUP(P4011,登録者リスト!$A$1:$D$43729,4,FALSE)=基本情報!$D$6,P4011,"")),"")</f>
        <v/>
      </c>
    </row>
    <row r="4012" spans="16:17" x14ac:dyDescent="0.15">
      <c r="P4012">
        <v>4011</v>
      </c>
      <c r="Q4012" t="str">
        <f>IFERROR(IF(COUNTIF(個人情報!$BI$5:$BI$401,"登録番号" &amp; リスト!P4012)&gt;=1,"",IF(VLOOKUP(P4012,登録者リスト!$A$1:$D$43729,4,FALSE)=基本情報!$D$6,P4012,"")),"")</f>
        <v/>
      </c>
    </row>
    <row r="4013" spans="16:17" x14ac:dyDescent="0.15">
      <c r="P4013">
        <v>4012</v>
      </c>
      <c r="Q4013" t="str">
        <f>IFERROR(IF(COUNTIF(個人情報!$BI$5:$BI$401,"登録番号" &amp; リスト!P4013)&gt;=1,"",IF(VLOOKUP(P4013,登録者リスト!$A$1:$D$43729,4,FALSE)=基本情報!$D$6,P4013,"")),"")</f>
        <v/>
      </c>
    </row>
    <row r="4014" spans="16:17" x14ac:dyDescent="0.15">
      <c r="P4014">
        <v>4013</v>
      </c>
      <c r="Q4014" t="str">
        <f>IFERROR(IF(COUNTIF(個人情報!$BI$5:$BI$401,"登録番号" &amp; リスト!P4014)&gt;=1,"",IF(VLOOKUP(P4014,登録者リスト!$A$1:$D$43729,4,FALSE)=基本情報!$D$6,P4014,"")),"")</f>
        <v/>
      </c>
    </row>
    <row r="4015" spans="16:17" x14ac:dyDescent="0.15">
      <c r="P4015">
        <v>4014</v>
      </c>
      <c r="Q4015" t="str">
        <f>IFERROR(IF(COUNTIF(個人情報!$BI$5:$BI$401,"登録番号" &amp; リスト!P4015)&gt;=1,"",IF(VLOOKUP(P4015,登録者リスト!$A$1:$D$43729,4,FALSE)=基本情報!$D$6,P4015,"")),"")</f>
        <v/>
      </c>
    </row>
    <row r="4016" spans="16:17" x14ac:dyDescent="0.15">
      <c r="P4016">
        <v>4015</v>
      </c>
      <c r="Q4016" t="str">
        <f>IFERROR(IF(COUNTIF(個人情報!$BI$5:$BI$401,"登録番号" &amp; リスト!P4016)&gt;=1,"",IF(VLOOKUP(P4016,登録者リスト!$A$1:$D$43729,4,FALSE)=基本情報!$D$6,P4016,"")),"")</f>
        <v/>
      </c>
    </row>
    <row r="4017" spans="16:17" x14ac:dyDescent="0.15">
      <c r="P4017">
        <v>4016</v>
      </c>
      <c r="Q4017" t="str">
        <f>IFERROR(IF(COUNTIF(個人情報!$BI$5:$BI$401,"登録番号" &amp; リスト!P4017)&gt;=1,"",IF(VLOOKUP(P4017,登録者リスト!$A$1:$D$43729,4,FALSE)=基本情報!$D$6,P4017,"")),"")</f>
        <v/>
      </c>
    </row>
    <row r="4018" spans="16:17" x14ac:dyDescent="0.15">
      <c r="P4018">
        <v>4017</v>
      </c>
      <c r="Q4018" t="str">
        <f>IFERROR(IF(COUNTIF(個人情報!$BI$5:$BI$401,"登録番号" &amp; リスト!P4018)&gt;=1,"",IF(VLOOKUP(P4018,登録者リスト!$A$1:$D$43729,4,FALSE)=基本情報!$D$6,P4018,"")),"")</f>
        <v/>
      </c>
    </row>
    <row r="4019" spans="16:17" x14ac:dyDescent="0.15">
      <c r="P4019">
        <v>4018</v>
      </c>
      <c r="Q4019" t="str">
        <f>IFERROR(IF(COUNTIF(個人情報!$BI$5:$BI$401,"登録番号" &amp; リスト!P4019)&gt;=1,"",IF(VLOOKUP(P4019,登録者リスト!$A$1:$D$43729,4,FALSE)=基本情報!$D$6,P4019,"")),"")</f>
        <v/>
      </c>
    </row>
    <row r="4020" spans="16:17" x14ac:dyDescent="0.15">
      <c r="P4020">
        <v>4019</v>
      </c>
      <c r="Q4020" t="str">
        <f>IFERROR(IF(COUNTIF(個人情報!$BI$5:$BI$401,"登録番号" &amp; リスト!P4020)&gt;=1,"",IF(VLOOKUP(P4020,登録者リスト!$A$1:$D$43729,4,FALSE)=基本情報!$D$6,P4020,"")),"")</f>
        <v/>
      </c>
    </row>
    <row r="4021" spans="16:17" x14ac:dyDescent="0.15">
      <c r="P4021">
        <v>4020</v>
      </c>
      <c r="Q4021" t="str">
        <f>IFERROR(IF(COUNTIF(個人情報!$BI$5:$BI$401,"登録番号" &amp; リスト!P4021)&gt;=1,"",IF(VLOOKUP(P4021,登録者リスト!$A$1:$D$43729,4,FALSE)=基本情報!$D$6,P4021,"")),"")</f>
        <v/>
      </c>
    </row>
    <row r="4022" spans="16:17" x14ac:dyDescent="0.15">
      <c r="P4022">
        <v>4021</v>
      </c>
      <c r="Q4022" t="str">
        <f>IFERROR(IF(COUNTIF(個人情報!$BI$5:$BI$401,"登録番号" &amp; リスト!P4022)&gt;=1,"",IF(VLOOKUP(P4022,登録者リスト!$A$1:$D$43729,4,FALSE)=基本情報!$D$6,P4022,"")),"")</f>
        <v/>
      </c>
    </row>
    <row r="4023" spans="16:17" x14ac:dyDescent="0.15">
      <c r="P4023">
        <v>4022</v>
      </c>
      <c r="Q4023" t="str">
        <f>IFERROR(IF(COUNTIF(個人情報!$BI$5:$BI$401,"登録番号" &amp; リスト!P4023)&gt;=1,"",IF(VLOOKUP(P4023,登録者リスト!$A$1:$D$43729,4,FALSE)=基本情報!$D$6,P4023,"")),"")</f>
        <v/>
      </c>
    </row>
    <row r="4024" spans="16:17" x14ac:dyDescent="0.15">
      <c r="P4024">
        <v>4023</v>
      </c>
      <c r="Q4024" t="str">
        <f>IFERROR(IF(COUNTIF(個人情報!$BI$5:$BI$401,"登録番号" &amp; リスト!P4024)&gt;=1,"",IF(VLOOKUP(P4024,登録者リスト!$A$1:$D$43729,4,FALSE)=基本情報!$D$6,P4024,"")),"")</f>
        <v/>
      </c>
    </row>
    <row r="4025" spans="16:17" x14ac:dyDescent="0.15">
      <c r="P4025">
        <v>4024</v>
      </c>
      <c r="Q4025" t="str">
        <f>IFERROR(IF(COUNTIF(個人情報!$BI$5:$BI$401,"登録番号" &amp; リスト!P4025)&gt;=1,"",IF(VLOOKUP(P4025,登録者リスト!$A$1:$D$43729,4,FALSE)=基本情報!$D$6,P4025,"")),"")</f>
        <v/>
      </c>
    </row>
    <row r="4026" spans="16:17" x14ac:dyDescent="0.15">
      <c r="P4026">
        <v>4025</v>
      </c>
      <c r="Q4026" t="str">
        <f>IFERROR(IF(COUNTIF(個人情報!$BI$5:$BI$401,"登録番号" &amp; リスト!P4026)&gt;=1,"",IF(VLOOKUP(P4026,登録者リスト!$A$1:$D$43729,4,FALSE)=基本情報!$D$6,P4026,"")),"")</f>
        <v/>
      </c>
    </row>
    <row r="4027" spans="16:17" x14ac:dyDescent="0.15">
      <c r="P4027">
        <v>4026</v>
      </c>
      <c r="Q4027" t="str">
        <f>IFERROR(IF(COUNTIF(個人情報!$BI$5:$BI$401,"登録番号" &amp; リスト!P4027)&gt;=1,"",IF(VLOOKUP(P4027,登録者リスト!$A$1:$D$43729,4,FALSE)=基本情報!$D$6,P4027,"")),"")</f>
        <v/>
      </c>
    </row>
    <row r="4028" spans="16:17" x14ac:dyDescent="0.15">
      <c r="P4028">
        <v>4027</v>
      </c>
      <c r="Q4028" t="str">
        <f>IFERROR(IF(COUNTIF(個人情報!$BI$5:$BI$401,"登録番号" &amp; リスト!P4028)&gt;=1,"",IF(VLOOKUP(P4028,登録者リスト!$A$1:$D$43729,4,FALSE)=基本情報!$D$6,P4028,"")),"")</f>
        <v/>
      </c>
    </row>
    <row r="4029" spans="16:17" x14ac:dyDescent="0.15">
      <c r="P4029">
        <v>4028</v>
      </c>
      <c r="Q4029" t="str">
        <f>IFERROR(IF(COUNTIF(個人情報!$BI$5:$BI$401,"登録番号" &amp; リスト!P4029)&gt;=1,"",IF(VLOOKUP(P4029,登録者リスト!$A$1:$D$43729,4,FALSE)=基本情報!$D$6,P4029,"")),"")</f>
        <v/>
      </c>
    </row>
    <row r="4030" spans="16:17" x14ac:dyDescent="0.15">
      <c r="P4030">
        <v>4029</v>
      </c>
      <c r="Q4030" t="str">
        <f>IFERROR(IF(COUNTIF(個人情報!$BI$5:$BI$401,"登録番号" &amp; リスト!P4030)&gt;=1,"",IF(VLOOKUP(P4030,登録者リスト!$A$1:$D$43729,4,FALSE)=基本情報!$D$6,P4030,"")),"")</f>
        <v/>
      </c>
    </row>
    <row r="4031" spans="16:17" x14ac:dyDescent="0.15">
      <c r="P4031">
        <v>4030</v>
      </c>
      <c r="Q4031" t="str">
        <f>IFERROR(IF(COUNTIF(個人情報!$BI$5:$BI$401,"登録番号" &amp; リスト!P4031)&gt;=1,"",IF(VLOOKUP(P4031,登録者リスト!$A$1:$D$43729,4,FALSE)=基本情報!$D$6,P4031,"")),"")</f>
        <v/>
      </c>
    </row>
    <row r="4032" spans="16:17" x14ac:dyDescent="0.15">
      <c r="P4032">
        <v>4031</v>
      </c>
      <c r="Q4032" t="str">
        <f>IFERROR(IF(COUNTIF(個人情報!$BI$5:$BI$401,"登録番号" &amp; リスト!P4032)&gt;=1,"",IF(VLOOKUP(P4032,登録者リスト!$A$1:$D$43729,4,FALSE)=基本情報!$D$6,P4032,"")),"")</f>
        <v/>
      </c>
    </row>
    <row r="4033" spans="16:17" x14ac:dyDescent="0.15">
      <c r="P4033">
        <v>4032</v>
      </c>
      <c r="Q4033" t="str">
        <f>IFERROR(IF(COUNTIF(個人情報!$BI$5:$BI$401,"登録番号" &amp; リスト!P4033)&gt;=1,"",IF(VLOOKUP(P4033,登録者リスト!$A$1:$D$43729,4,FALSE)=基本情報!$D$6,P4033,"")),"")</f>
        <v/>
      </c>
    </row>
    <row r="4034" spans="16:17" x14ac:dyDescent="0.15">
      <c r="P4034">
        <v>4033</v>
      </c>
      <c r="Q4034" t="str">
        <f>IFERROR(IF(COUNTIF(個人情報!$BI$5:$BI$401,"登録番号" &amp; リスト!P4034)&gt;=1,"",IF(VLOOKUP(P4034,登録者リスト!$A$1:$D$43729,4,FALSE)=基本情報!$D$6,P4034,"")),"")</f>
        <v/>
      </c>
    </row>
    <row r="4035" spans="16:17" x14ac:dyDescent="0.15">
      <c r="P4035">
        <v>4034</v>
      </c>
      <c r="Q4035" t="str">
        <f>IFERROR(IF(COUNTIF(個人情報!$BI$5:$BI$401,"登録番号" &amp; リスト!P4035)&gt;=1,"",IF(VLOOKUP(P4035,登録者リスト!$A$1:$D$43729,4,FALSE)=基本情報!$D$6,P4035,"")),"")</f>
        <v/>
      </c>
    </row>
    <row r="4036" spans="16:17" x14ac:dyDescent="0.15">
      <c r="P4036">
        <v>4035</v>
      </c>
      <c r="Q4036" t="str">
        <f>IFERROR(IF(COUNTIF(個人情報!$BI$5:$BI$401,"登録番号" &amp; リスト!P4036)&gt;=1,"",IF(VLOOKUP(P4036,登録者リスト!$A$1:$D$43729,4,FALSE)=基本情報!$D$6,P4036,"")),"")</f>
        <v/>
      </c>
    </row>
    <row r="4037" spans="16:17" x14ac:dyDescent="0.15">
      <c r="P4037">
        <v>4036</v>
      </c>
      <c r="Q4037" t="str">
        <f>IFERROR(IF(COUNTIF(個人情報!$BI$5:$BI$401,"登録番号" &amp; リスト!P4037)&gt;=1,"",IF(VLOOKUP(P4037,登録者リスト!$A$1:$D$43729,4,FALSE)=基本情報!$D$6,P4037,"")),"")</f>
        <v/>
      </c>
    </row>
    <row r="4038" spans="16:17" x14ac:dyDescent="0.15">
      <c r="P4038">
        <v>4037</v>
      </c>
      <c r="Q4038" t="str">
        <f>IFERROR(IF(COUNTIF(個人情報!$BI$5:$BI$401,"登録番号" &amp; リスト!P4038)&gt;=1,"",IF(VLOOKUP(P4038,登録者リスト!$A$1:$D$43729,4,FALSE)=基本情報!$D$6,P4038,"")),"")</f>
        <v/>
      </c>
    </row>
    <row r="4039" spans="16:17" x14ac:dyDescent="0.15">
      <c r="P4039">
        <v>4038</v>
      </c>
      <c r="Q4039" t="str">
        <f>IFERROR(IF(COUNTIF(個人情報!$BI$5:$BI$401,"登録番号" &amp; リスト!P4039)&gt;=1,"",IF(VLOOKUP(P4039,登録者リスト!$A$1:$D$43729,4,FALSE)=基本情報!$D$6,P4039,"")),"")</f>
        <v/>
      </c>
    </row>
    <row r="4040" spans="16:17" x14ac:dyDescent="0.15">
      <c r="P4040">
        <v>4039</v>
      </c>
      <c r="Q4040" t="str">
        <f>IFERROR(IF(COUNTIF(個人情報!$BI$5:$BI$401,"登録番号" &amp; リスト!P4040)&gt;=1,"",IF(VLOOKUP(P4040,登録者リスト!$A$1:$D$43729,4,FALSE)=基本情報!$D$6,P4040,"")),"")</f>
        <v/>
      </c>
    </row>
    <row r="4041" spans="16:17" x14ac:dyDescent="0.15">
      <c r="P4041">
        <v>4040</v>
      </c>
      <c r="Q4041" t="str">
        <f>IFERROR(IF(COUNTIF(個人情報!$BI$5:$BI$401,"登録番号" &amp; リスト!P4041)&gt;=1,"",IF(VLOOKUP(P4041,登録者リスト!$A$1:$D$43729,4,FALSE)=基本情報!$D$6,P4041,"")),"")</f>
        <v/>
      </c>
    </row>
    <row r="4042" spans="16:17" x14ac:dyDescent="0.15">
      <c r="P4042">
        <v>4041</v>
      </c>
      <c r="Q4042" t="str">
        <f>IFERROR(IF(COUNTIF(個人情報!$BI$5:$BI$401,"登録番号" &amp; リスト!P4042)&gt;=1,"",IF(VLOOKUP(P4042,登録者リスト!$A$1:$D$43729,4,FALSE)=基本情報!$D$6,P4042,"")),"")</f>
        <v/>
      </c>
    </row>
    <row r="4043" spans="16:17" x14ac:dyDescent="0.15">
      <c r="P4043">
        <v>4042</v>
      </c>
      <c r="Q4043" t="str">
        <f>IFERROR(IF(COUNTIF(個人情報!$BI$5:$BI$401,"登録番号" &amp; リスト!P4043)&gt;=1,"",IF(VLOOKUP(P4043,登録者リスト!$A$1:$D$43729,4,FALSE)=基本情報!$D$6,P4043,"")),"")</f>
        <v/>
      </c>
    </row>
    <row r="4044" spans="16:17" x14ac:dyDescent="0.15">
      <c r="P4044">
        <v>4043</v>
      </c>
      <c r="Q4044" t="str">
        <f>IFERROR(IF(COUNTIF(個人情報!$BI$5:$BI$401,"登録番号" &amp; リスト!P4044)&gt;=1,"",IF(VLOOKUP(P4044,登録者リスト!$A$1:$D$43729,4,FALSE)=基本情報!$D$6,P4044,"")),"")</f>
        <v/>
      </c>
    </row>
    <row r="4045" spans="16:17" x14ac:dyDescent="0.15">
      <c r="P4045">
        <v>4044</v>
      </c>
      <c r="Q4045" t="str">
        <f>IFERROR(IF(COUNTIF(個人情報!$BI$5:$BI$401,"登録番号" &amp; リスト!P4045)&gt;=1,"",IF(VLOOKUP(P4045,登録者リスト!$A$1:$D$43729,4,FALSE)=基本情報!$D$6,P4045,"")),"")</f>
        <v/>
      </c>
    </row>
    <row r="4046" spans="16:17" x14ac:dyDescent="0.15">
      <c r="P4046">
        <v>4045</v>
      </c>
      <c r="Q4046" t="str">
        <f>IFERROR(IF(COUNTIF(個人情報!$BI$5:$BI$401,"登録番号" &amp; リスト!P4046)&gt;=1,"",IF(VLOOKUP(P4046,登録者リスト!$A$1:$D$43729,4,FALSE)=基本情報!$D$6,P4046,"")),"")</f>
        <v/>
      </c>
    </row>
    <row r="4047" spans="16:17" x14ac:dyDescent="0.15">
      <c r="P4047">
        <v>4046</v>
      </c>
      <c r="Q4047" t="str">
        <f>IFERROR(IF(COUNTIF(個人情報!$BI$5:$BI$401,"登録番号" &amp; リスト!P4047)&gt;=1,"",IF(VLOOKUP(P4047,登録者リスト!$A$1:$D$43729,4,FALSE)=基本情報!$D$6,P4047,"")),"")</f>
        <v/>
      </c>
    </row>
    <row r="4048" spans="16:17" x14ac:dyDescent="0.15">
      <c r="P4048">
        <v>4047</v>
      </c>
      <c r="Q4048" t="str">
        <f>IFERROR(IF(COUNTIF(個人情報!$BI$5:$BI$401,"登録番号" &amp; リスト!P4048)&gt;=1,"",IF(VLOOKUP(P4048,登録者リスト!$A$1:$D$43729,4,FALSE)=基本情報!$D$6,P4048,"")),"")</f>
        <v/>
      </c>
    </row>
    <row r="4049" spans="16:17" x14ac:dyDescent="0.15">
      <c r="P4049">
        <v>4048</v>
      </c>
      <c r="Q4049" t="str">
        <f>IFERROR(IF(COUNTIF(個人情報!$BI$5:$BI$401,"登録番号" &amp; リスト!P4049)&gt;=1,"",IF(VLOOKUP(P4049,登録者リスト!$A$1:$D$43729,4,FALSE)=基本情報!$D$6,P4049,"")),"")</f>
        <v/>
      </c>
    </row>
    <row r="4050" spans="16:17" x14ac:dyDescent="0.15">
      <c r="P4050">
        <v>4049</v>
      </c>
      <c r="Q4050" t="str">
        <f>IFERROR(IF(COUNTIF(個人情報!$BI$5:$BI$401,"登録番号" &amp; リスト!P4050)&gt;=1,"",IF(VLOOKUP(P4050,登録者リスト!$A$1:$D$43729,4,FALSE)=基本情報!$D$6,P4050,"")),"")</f>
        <v/>
      </c>
    </row>
    <row r="4051" spans="16:17" x14ac:dyDescent="0.15">
      <c r="P4051">
        <v>4050</v>
      </c>
      <c r="Q4051" t="str">
        <f>IFERROR(IF(COUNTIF(個人情報!$BI$5:$BI$401,"登録番号" &amp; リスト!P4051)&gt;=1,"",IF(VLOOKUP(P4051,登録者リスト!$A$1:$D$43729,4,FALSE)=基本情報!$D$6,P4051,"")),"")</f>
        <v/>
      </c>
    </row>
    <row r="4052" spans="16:17" x14ac:dyDescent="0.15">
      <c r="P4052">
        <v>4051</v>
      </c>
      <c r="Q4052" t="str">
        <f>IFERROR(IF(COUNTIF(個人情報!$BI$5:$BI$401,"登録番号" &amp; リスト!P4052)&gt;=1,"",IF(VLOOKUP(P4052,登録者リスト!$A$1:$D$43729,4,FALSE)=基本情報!$D$6,P4052,"")),"")</f>
        <v/>
      </c>
    </row>
    <row r="4053" spans="16:17" x14ac:dyDescent="0.15">
      <c r="P4053">
        <v>4052</v>
      </c>
      <c r="Q4053" t="str">
        <f>IFERROR(IF(COUNTIF(個人情報!$BI$5:$BI$401,"登録番号" &amp; リスト!P4053)&gt;=1,"",IF(VLOOKUP(P4053,登録者リスト!$A$1:$D$43729,4,FALSE)=基本情報!$D$6,P4053,"")),"")</f>
        <v/>
      </c>
    </row>
    <row r="4054" spans="16:17" x14ac:dyDescent="0.15">
      <c r="P4054">
        <v>4053</v>
      </c>
      <c r="Q4054" t="str">
        <f>IFERROR(IF(COUNTIF(個人情報!$BI$5:$BI$401,"登録番号" &amp; リスト!P4054)&gt;=1,"",IF(VLOOKUP(P4054,登録者リスト!$A$1:$D$43729,4,FALSE)=基本情報!$D$6,P4054,"")),"")</f>
        <v/>
      </c>
    </row>
    <row r="4055" spans="16:17" x14ac:dyDescent="0.15">
      <c r="P4055">
        <v>4054</v>
      </c>
      <c r="Q4055" t="str">
        <f>IFERROR(IF(COUNTIF(個人情報!$BI$5:$BI$401,"登録番号" &amp; リスト!P4055)&gt;=1,"",IF(VLOOKUP(P4055,登録者リスト!$A$1:$D$43729,4,FALSE)=基本情報!$D$6,P4055,"")),"")</f>
        <v/>
      </c>
    </row>
    <row r="4056" spans="16:17" x14ac:dyDescent="0.15">
      <c r="P4056">
        <v>4055</v>
      </c>
      <c r="Q4056" t="str">
        <f>IFERROR(IF(COUNTIF(個人情報!$BI$5:$BI$401,"登録番号" &amp; リスト!P4056)&gt;=1,"",IF(VLOOKUP(P4056,登録者リスト!$A$1:$D$43729,4,FALSE)=基本情報!$D$6,P4056,"")),"")</f>
        <v/>
      </c>
    </row>
    <row r="4057" spans="16:17" x14ac:dyDescent="0.15">
      <c r="P4057">
        <v>4056</v>
      </c>
      <c r="Q4057" t="str">
        <f>IFERROR(IF(COUNTIF(個人情報!$BI$5:$BI$401,"登録番号" &amp; リスト!P4057)&gt;=1,"",IF(VLOOKUP(P4057,登録者リスト!$A$1:$D$43729,4,FALSE)=基本情報!$D$6,P4057,"")),"")</f>
        <v/>
      </c>
    </row>
    <row r="4058" spans="16:17" x14ac:dyDescent="0.15">
      <c r="P4058">
        <v>4057</v>
      </c>
      <c r="Q4058" t="str">
        <f>IFERROR(IF(COUNTIF(個人情報!$BI$5:$BI$401,"登録番号" &amp; リスト!P4058)&gt;=1,"",IF(VLOOKUP(P4058,登録者リスト!$A$1:$D$43729,4,FALSE)=基本情報!$D$6,P4058,"")),"")</f>
        <v/>
      </c>
    </row>
    <row r="4059" spans="16:17" x14ac:dyDescent="0.15">
      <c r="P4059">
        <v>4058</v>
      </c>
      <c r="Q4059" t="str">
        <f>IFERROR(IF(COUNTIF(個人情報!$BI$5:$BI$401,"登録番号" &amp; リスト!P4059)&gt;=1,"",IF(VLOOKUP(P4059,登録者リスト!$A$1:$D$43729,4,FALSE)=基本情報!$D$6,P4059,"")),"")</f>
        <v/>
      </c>
    </row>
    <row r="4060" spans="16:17" x14ac:dyDescent="0.15">
      <c r="P4060">
        <v>4059</v>
      </c>
      <c r="Q4060" t="str">
        <f>IFERROR(IF(COUNTIF(個人情報!$BI$5:$BI$401,"登録番号" &amp; リスト!P4060)&gt;=1,"",IF(VLOOKUP(P4060,登録者リスト!$A$1:$D$43729,4,FALSE)=基本情報!$D$6,P4060,"")),"")</f>
        <v/>
      </c>
    </row>
    <row r="4061" spans="16:17" x14ac:dyDescent="0.15">
      <c r="P4061">
        <v>4060</v>
      </c>
      <c r="Q4061" t="str">
        <f>IFERROR(IF(COUNTIF(個人情報!$BI$5:$BI$401,"登録番号" &amp; リスト!P4061)&gt;=1,"",IF(VLOOKUP(P4061,登録者リスト!$A$1:$D$43729,4,FALSE)=基本情報!$D$6,P4061,"")),"")</f>
        <v/>
      </c>
    </row>
    <row r="4062" spans="16:17" x14ac:dyDescent="0.15">
      <c r="P4062">
        <v>4061</v>
      </c>
      <c r="Q4062" t="str">
        <f>IFERROR(IF(COUNTIF(個人情報!$BI$5:$BI$401,"登録番号" &amp; リスト!P4062)&gt;=1,"",IF(VLOOKUP(P4062,登録者リスト!$A$1:$D$43729,4,FALSE)=基本情報!$D$6,P4062,"")),"")</f>
        <v/>
      </c>
    </row>
    <row r="4063" spans="16:17" x14ac:dyDescent="0.15">
      <c r="P4063">
        <v>4062</v>
      </c>
      <c r="Q4063" t="str">
        <f>IFERROR(IF(COUNTIF(個人情報!$BI$5:$BI$401,"登録番号" &amp; リスト!P4063)&gt;=1,"",IF(VLOOKUP(P4063,登録者リスト!$A$1:$D$43729,4,FALSE)=基本情報!$D$6,P4063,"")),"")</f>
        <v/>
      </c>
    </row>
    <row r="4064" spans="16:17" x14ac:dyDescent="0.15">
      <c r="P4064">
        <v>4063</v>
      </c>
      <c r="Q4064" t="str">
        <f>IFERROR(IF(COUNTIF(個人情報!$BI$5:$BI$401,"登録番号" &amp; リスト!P4064)&gt;=1,"",IF(VLOOKUP(P4064,登録者リスト!$A$1:$D$43729,4,FALSE)=基本情報!$D$6,P4064,"")),"")</f>
        <v/>
      </c>
    </row>
    <row r="4065" spans="16:17" x14ac:dyDescent="0.15">
      <c r="P4065">
        <v>4064</v>
      </c>
      <c r="Q4065" t="str">
        <f>IFERROR(IF(COUNTIF(個人情報!$BI$5:$BI$401,"登録番号" &amp; リスト!P4065)&gt;=1,"",IF(VLOOKUP(P4065,登録者リスト!$A$1:$D$43729,4,FALSE)=基本情報!$D$6,P4065,"")),"")</f>
        <v/>
      </c>
    </row>
    <row r="4066" spans="16:17" x14ac:dyDescent="0.15">
      <c r="P4066">
        <v>4065</v>
      </c>
      <c r="Q4066" t="str">
        <f>IFERROR(IF(COUNTIF(個人情報!$BI$5:$BI$401,"登録番号" &amp; リスト!P4066)&gt;=1,"",IF(VLOOKUP(P4066,登録者リスト!$A$1:$D$43729,4,FALSE)=基本情報!$D$6,P4066,"")),"")</f>
        <v/>
      </c>
    </row>
    <row r="4067" spans="16:17" x14ac:dyDescent="0.15">
      <c r="P4067">
        <v>4066</v>
      </c>
      <c r="Q4067" t="str">
        <f>IFERROR(IF(COUNTIF(個人情報!$BI$5:$BI$401,"登録番号" &amp; リスト!P4067)&gt;=1,"",IF(VLOOKUP(P4067,登録者リスト!$A$1:$D$43729,4,FALSE)=基本情報!$D$6,P4067,"")),"")</f>
        <v/>
      </c>
    </row>
    <row r="4068" spans="16:17" x14ac:dyDescent="0.15">
      <c r="P4068">
        <v>4067</v>
      </c>
      <c r="Q4068" t="str">
        <f>IFERROR(IF(COUNTIF(個人情報!$BI$5:$BI$401,"登録番号" &amp; リスト!P4068)&gt;=1,"",IF(VLOOKUP(P4068,登録者リスト!$A$1:$D$43729,4,FALSE)=基本情報!$D$6,P4068,"")),"")</f>
        <v/>
      </c>
    </row>
    <row r="4069" spans="16:17" x14ac:dyDescent="0.15">
      <c r="P4069">
        <v>4068</v>
      </c>
      <c r="Q4069" t="str">
        <f>IFERROR(IF(COUNTIF(個人情報!$BI$5:$BI$401,"登録番号" &amp; リスト!P4069)&gt;=1,"",IF(VLOOKUP(P4069,登録者リスト!$A$1:$D$43729,4,FALSE)=基本情報!$D$6,P4069,"")),"")</f>
        <v/>
      </c>
    </row>
    <row r="4070" spans="16:17" x14ac:dyDescent="0.15">
      <c r="P4070">
        <v>4069</v>
      </c>
      <c r="Q4070" t="str">
        <f>IFERROR(IF(COUNTIF(個人情報!$BI$5:$BI$401,"登録番号" &amp; リスト!P4070)&gt;=1,"",IF(VLOOKUP(P4070,登録者リスト!$A$1:$D$43729,4,FALSE)=基本情報!$D$6,P4070,"")),"")</f>
        <v/>
      </c>
    </row>
    <row r="4071" spans="16:17" x14ac:dyDescent="0.15">
      <c r="P4071">
        <v>4070</v>
      </c>
      <c r="Q4071" t="str">
        <f>IFERROR(IF(COUNTIF(個人情報!$BI$5:$BI$401,"登録番号" &amp; リスト!P4071)&gt;=1,"",IF(VLOOKUP(P4071,登録者リスト!$A$1:$D$43729,4,FALSE)=基本情報!$D$6,P4071,"")),"")</f>
        <v/>
      </c>
    </row>
    <row r="4072" spans="16:17" x14ac:dyDescent="0.15">
      <c r="P4072">
        <v>4071</v>
      </c>
      <c r="Q4072" t="str">
        <f>IFERROR(IF(COUNTIF(個人情報!$BI$5:$BI$401,"登録番号" &amp; リスト!P4072)&gt;=1,"",IF(VLOOKUP(P4072,登録者リスト!$A$1:$D$43729,4,FALSE)=基本情報!$D$6,P4072,"")),"")</f>
        <v/>
      </c>
    </row>
    <row r="4073" spans="16:17" x14ac:dyDescent="0.15">
      <c r="P4073">
        <v>4072</v>
      </c>
      <c r="Q4073" t="str">
        <f>IFERROR(IF(COUNTIF(個人情報!$BI$5:$BI$401,"登録番号" &amp; リスト!P4073)&gt;=1,"",IF(VLOOKUP(P4073,登録者リスト!$A$1:$D$43729,4,FALSE)=基本情報!$D$6,P4073,"")),"")</f>
        <v/>
      </c>
    </row>
    <row r="4074" spans="16:17" x14ac:dyDescent="0.15">
      <c r="P4074">
        <v>4073</v>
      </c>
      <c r="Q4074" t="str">
        <f>IFERROR(IF(COUNTIF(個人情報!$BI$5:$BI$401,"登録番号" &amp; リスト!P4074)&gt;=1,"",IF(VLOOKUP(P4074,登録者リスト!$A$1:$D$43729,4,FALSE)=基本情報!$D$6,P4074,"")),"")</f>
        <v/>
      </c>
    </row>
    <row r="4075" spans="16:17" x14ac:dyDescent="0.15">
      <c r="P4075">
        <v>4074</v>
      </c>
      <c r="Q4075" t="str">
        <f>IFERROR(IF(COUNTIF(個人情報!$BI$5:$BI$401,"登録番号" &amp; リスト!P4075)&gt;=1,"",IF(VLOOKUP(P4075,登録者リスト!$A$1:$D$43729,4,FALSE)=基本情報!$D$6,P4075,"")),"")</f>
        <v/>
      </c>
    </row>
    <row r="4076" spans="16:17" x14ac:dyDescent="0.15">
      <c r="P4076">
        <v>4075</v>
      </c>
      <c r="Q4076" t="str">
        <f>IFERROR(IF(COUNTIF(個人情報!$BI$5:$BI$401,"登録番号" &amp; リスト!P4076)&gt;=1,"",IF(VLOOKUP(P4076,登録者リスト!$A$1:$D$43729,4,FALSE)=基本情報!$D$6,P4076,"")),"")</f>
        <v/>
      </c>
    </row>
    <row r="4077" spans="16:17" x14ac:dyDescent="0.15">
      <c r="P4077">
        <v>4076</v>
      </c>
      <c r="Q4077" t="str">
        <f>IFERROR(IF(COUNTIF(個人情報!$BI$5:$BI$401,"登録番号" &amp; リスト!P4077)&gt;=1,"",IF(VLOOKUP(P4077,登録者リスト!$A$1:$D$43729,4,FALSE)=基本情報!$D$6,P4077,"")),"")</f>
        <v/>
      </c>
    </row>
    <row r="4078" spans="16:17" x14ac:dyDescent="0.15">
      <c r="P4078">
        <v>4077</v>
      </c>
      <c r="Q4078" t="str">
        <f>IFERROR(IF(COUNTIF(個人情報!$BI$5:$BI$401,"登録番号" &amp; リスト!P4078)&gt;=1,"",IF(VLOOKUP(P4078,登録者リスト!$A$1:$D$43729,4,FALSE)=基本情報!$D$6,P4078,"")),"")</f>
        <v/>
      </c>
    </row>
    <row r="4079" spans="16:17" x14ac:dyDescent="0.15">
      <c r="P4079">
        <v>4078</v>
      </c>
      <c r="Q4079" t="str">
        <f>IFERROR(IF(COUNTIF(個人情報!$BI$5:$BI$401,"登録番号" &amp; リスト!P4079)&gt;=1,"",IF(VLOOKUP(P4079,登録者リスト!$A$1:$D$43729,4,FALSE)=基本情報!$D$6,P4079,"")),"")</f>
        <v/>
      </c>
    </row>
    <row r="4080" spans="16:17" x14ac:dyDescent="0.15">
      <c r="P4080">
        <v>4079</v>
      </c>
      <c r="Q4080" t="str">
        <f>IFERROR(IF(COUNTIF(個人情報!$BI$5:$BI$401,"登録番号" &amp; リスト!P4080)&gt;=1,"",IF(VLOOKUP(P4080,登録者リスト!$A$1:$D$43729,4,FALSE)=基本情報!$D$6,P4080,"")),"")</f>
        <v/>
      </c>
    </row>
    <row r="4081" spans="16:17" x14ac:dyDescent="0.15">
      <c r="P4081">
        <v>4080</v>
      </c>
      <c r="Q4081" t="str">
        <f>IFERROR(IF(COUNTIF(個人情報!$BI$5:$BI$401,"登録番号" &amp; リスト!P4081)&gt;=1,"",IF(VLOOKUP(P4081,登録者リスト!$A$1:$D$43729,4,FALSE)=基本情報!$D$6,P4081,"")),"")</f>
        <v/>
      </c>
    </row>
    <row r="4082" spans="16:17" x14ac:dyDescent="0.15">
      <c r="P4082">
        <v>4081</v>
      </c>
      <c r="Q4082" t="str">
        <f>IFERROR(IF(COUNTIF(個人情報!$BI$5:$BI$401,"登録番号" &amp; リスト!P4082)&gt;=1,"",IF(VLOOKUP(P4082,登録者リスト!$A$1:$D$43729,4,FALSE)=基本情報!$D$6,P4082,"")),"")</f>
        <v/>
      </c>
    </row>
    <row r="4083" spans="16:17" x14ac:dyDescent="0.15">
      <c r="P4083">
        <v>4082</v>
      </c>
      <c r="Q4083" t="str">
        <f>IFERROR(IF(COUNTIF(個人情報!$BI$5:$BI$401,"登録番号" &amp; リスト!P4083)&gt;=1,"",IF(VLOOKUP(P4083,登録者リスト!$A$1:$D$43729,4,FALSE)=基本情報!$D$6,P4083,"")),"")</f>
        <v/>
      </c>
    </row>
    <row r="4084" spans="16:17" x14ac:dyDescent="0.15">
      <c r="P4084">
        <v>4083</v>
      </c>
      <c r="Q4084" t="str">
        <f>IFERROR(IF(COUNTIF(個人情報!$BI$5:$BI$401,"登録番号" &amp; リスト!P4084)&gt;=1,"",IF(VLOOKUP(P4084,登録者リスト!$A$1:$D$43729,4,FALSE)=基本情報!$D$6,P4084,"")),"")</f>
        <v/>
      </c>
    </row>
    <row r="4085" spans="16:17" x14ac:dyDescent="0.15">
      <c r="P4085">
        <v>4084</v>
      </c>
      <c r="Q4085" t="str">
        <f>IFERROR(IF(COUNTIF(個人情報!$BI$5:$BI$401,"登録番号" &amp; リスト!P4085)&gt;=1,"",IF(VLOOKUP(P4085,登録者リスト!$A$1:$D$43729,4,FALSE)=基本情報!$D$6,P4085,"")),"")</f>
        <v/>
      </c>
    </row>
    <row r="4086" spans="16:17" x14ac:dyDescent="0.15">
      <c r="P4086">
        <v>4085</v>
      </c>
      <c r="Q4086" t="str">
        <f>IFERROR(IF(COUNTIF(個人情報!$BI$5:$BI$401,"登録番号" &amp; リスト!P4086)&gt;=1,"",IF(VLOOKUP(P4086,登録者リスト!$A$1:$D$43729,4,FALSE)=基本情報!$D$6,P4086,"")),"")</f>
        <v/>
      </c>
    </row>
    <row r="4087" spans="16:17" x14ac:dyDescent="0.15">
      <c r="P4087">
        <v>4086</v>
      </c>
      <c r="Q4087" t="str">
        <f>IFERROR(IF(COUNTIF(個人情報!$BI$5:$BI$401,"登録番号" &amp; リスト!P4087)&gt;=1,"",IF(VLOOKUP(P4087,登録者リスト!$A$1:$D$43729,4,FALSE)=基本情報!$D$6,P4087,"")),"")</f>
        <v/>
      </c>
    </row>
    <row r="4088" spans="16:17" x14ac:dyDescent="0.15">
      <c r="P4088">
        <v>4087</v>
      </c>
      <c r="Q4088" t="str">
        <f>IFERROR(IF(COUNTIF(個人情報!$BI$5:$BI$401,"登録番号" &amp; リスト!P4088)&gt;=1,"",IF(VLOOKUP(P4088,登録者リスト!$A$1:$D$43729,4,FALSE)=基本情報!$D$6,P4088,"")),"")</f>
        <v/>
      </c>
    </row>
    <row r="4089" spans="16:17" x14ac:dyDescent="0.15">
      <c r="P4089">
        <v>4088</v>
      </c>
      <c r="Q4089" t="str">
        <f>IFERROR(IF(COUNTIF(個人情報!$BI$5:$BI$401,"登録番号" &amp; リスト!P4089)&gt;=1,"",IF(VLOOKUP(P4089,登録者リスト!$A$1:$D$43729,4,FALSE)=基本情報!$D$6,P4089,"")),"")</f>
        <v/>
      </c>
    </row>
    <row r="4090" spans="16:17" x14ac:dyDescent="0.15">
      <c r="P4090">
        <v>4089</v>
      </c>
      <c r="Q4090" t="str">
        <f>IFERROR(IF(COUNTIF(個人情報!$BI$5:$BI$401,"登録番号" &amp; リスト!P4090)&gt;=1,"",IF(VLOOKUP(P4090,登録者リスト!$A$1:$D$43729,4,FALSE)=基本情報!$D$6,P4090,"")),"")</f>
        <v/>
      </c>
    </row>
    <row r="4091" spans="16:17" x14ac:dyDescent="0.15">
      <c r="P4091">
        <v>4090</v>
      </c>
      <c r="Q4091" t="str">
        <f>IFERROR(IF(COUNTIF(個人情報!$BI$5:$BI$401,"登録番号" &amp; リスト!P4091)&gt;=1,"",IF(VLOOKUP(P4091,登録者リスト!$A$1:$D$43729,4,FALSE)=基本情報!$D$6,P4091,"")),"")</f>
        <v/>
      </c>
    </row>
    <row r="4092" spans="16:17" x14ac:dyDescent="0.15">
      <c r="P4092">
        <v>4091</v>
      </c>
      <c r="Q4092" t="str">
        <f>IFERROR(IF(COUNTIF(個人情報!$BI$5:$BI$401,"登録番号" &amp; リスト!P4092)&gt;=1,"",IF(VLOOKUP(P4092,登録者リスト!$A$1:$D$43729,4,FALSE)=基本情報!$D$6,P4092,"")),"")</f>
        <v/>
      </c>
    </row>
    <row r="4093" spans="16:17" x14ac:dyDescent="0.15">
      <c r="P4093">
        <v>4092</v>
      </c>
      <c r="Q4093" t="str">
        <f>IFERROR(IF(COUNTIF(個人情報!$BI$5:$BI$401,"登録番号" &amp; リスト!P4093)&gt;=1,"",IF(VLOOKUP(P4093,登録者リスト!$A$1:$D$43729,4,FALSE)=基本情報!$D$6,P4093,"")),"")</f>
        <v/>
      </c>
    </row>
    <row r="4094" spans="16:17" x14ac:dyDescent="0.15">
      <c r="P4094">
        <v>4093</v>
      </c>
      <c r="Q4094" t="str">
        <f>IFERROR(IF(COUNTIF(個人情報!$BI$5:$BI$401,"登録番号" &amp; リスト!P4094)&gt;=1,"",IF(VLOOKUP(P4094,登録者リスト!$A$1:$D$43729,4,FALSE)=基本情報!$D$6,P4094,"")),"")</f>
        <v/>
      </c>
    </row>
    <row r="4095" spans="16:17" x14ac:dyDescent="0.15">
      <c r="P4095">
        <v>4094</v>
      </c>
      <c r="Q4095" t="str">
        <f>IFERROR(IF(COUNTIF(個人情報!$BI$5:$BI$401,"登録番号" &amp; リスト!P4095)&gt;=1,"",IF(VLOOKUP(P4095,登録者リスト!$A$1:$D$43729,4,FALSE)=基本情報!$D$6,P4095,"")),"")</f>
        <v/>
      </c>
    </row>
    <row r="4096" spans="16:17" x14ac:dyDescent="0.15">
      <c r="P4096">
        <v>4095</v>
      </c>
      <c r="Q4096" t="str">
        <f>IFERROR(IF(COUNTIF(個人情報!$BI$5:$BI$401,"登録番号" &amp; リスト!P4096)&gt;=1,"",IF(VLOOKUP(P4096,登録者リスト!$A$1:$D$43729,4,FALSE)=基本情報!$D$6,P4096,"")),"")</f>
        <v/>
      </c>
    </row>
    <row r="4097" spans="16:17" x14ac:dyDescent="0.15">
      <c r="P4097">
        <v>4096</v>
      </c>
      <c r="Q4097" t="str">
        <f>IFERROR(IF(COUNTIF(個人情報!$BI$5:$BI$401,"登録番号" &amp; リスト!P4097)&gt;=1,"",IF(VLOOKUP(P4097,登録者リスト!$A$1:$D$43729,4,FALSE)=基本情報!$D$6,P4097,"")),"")</f>
        <v/>
      </c>
    </row>
    <row r="4098" spans="16:17" x14ac:dyDescent="0.15">
      <c r="P4098">
        <v>4097</v>
      </c>
      <c r="Q4098" t="str">
        <f>IFERROR(IF(COUNTIF(個人情報!$BI$5:$BI$401,"登録番号" &amp; リスト!P4098)&gt;=1,"",IF(VLOOKUP(P4098,登録者リスト!$A$1:$D$43729,4,FALSE)=基本情報!$D$6,P4098,"")),"")</f>
        <v/>
      </c>
    </row>
    <row r="4099" spans="16:17" x14ac:dyDescent="0.15">
      <c r="P4099">
        <v>4098</v>
      </c>
      <c r="Q4099" t="str">
        <f>IFERROR(IF(COUNTIF(個人情報!$BI$5:$BI$401,"登録番号" &amp; リスト!P4099)&gt;=1,"",IF(VLOOKUP(P4099,登録者リスト!$A$1:$D$43729,4,FALSE)=基本情報!$D$6,P4099,"")),"")</f>
        <v/>
      </c>
    </row>
    <row r="4100" spans="16:17" x14ac:dyDescent="0.15">
      <c r="P4100">
        <v>4099</v>
      </c>
      <c r="Q4100" t="str">
        <f>IFERROR(IF(COUNTIF(個人情報!$BI$5:$BI$401,"登録番号" &amp; リスト!P4100)&gt;=1,"",IF(VLOOKUP(P4100,登録者リスト!$A$1:$D$43729,4,FALSE)=基本情報!$D$6,P4100,"")),"")</f>
        <v/>
      </c>
    </row>
    <row r="4101" spans="16:17" x14ac:dyDescent="0.15">
      <c r="P4101">
        <v>4100</v>
      </c>
      <c r="Q4101" t="str">
        <f>IFERROR(IF(COUNTIF(個人情報!$BI$5:$BI$401,"登録番号" &amp; リスト!P4101)&gt;=1,"",IF(VLOOKUP(P4101,登録者リスト!$A$1:$D$43729,4,FALSE)=基本情報!$D$6,P4101,"")),"")</f>
        <v/>
      </c>
    </row>
    <row r="4102" spans="16:17" x14ac:dyDescent="0.15">
      <c r="P4102">
        <v>4101</v>
      </c>
      <c r="Q4102" t="str">
        <f>IFERROR(IF(COUNTIF(個人情報!$BI$5:$BI$401,"登録番号" &amp; リスト!P4102)&gt;=1,"",IF(VLOOKUP(P4102,登録者リスト!$A$1:$D$43729,4,FALSE)=基本情報!$D$6,P4102,"")),"")</f>
        <v/>
      </c>
    </row>
    <row r="4103" spans="16:17" x14ac:dyDescent="0.15">
      <c r="P4103">
        <v>4102</v>
      </c>
      <c r="Q4103" t="str">
        <f>IFERROR(IF(COUNTIF(個人情報!$BI$5:$BI$401,"登録番号" &amp; リスト!P4103)&gt;=1,"",IF(VLOOKUP(P4103,登録者リスト!$A$1:$D$43729,4,FALSE)=基本情報!$D$6,P4103,"")),"")</f>
        <v/>
      </c>
    </row>
    <row r="4104" spans="16:17" x14ac:dyDescent="0.15">
      <c r="P4104">
        <v>4103</v>
      </c>
      <c r="Q4104" t="str">
        <f>IFERROR(IF(COUNTIF(個人情報!$BI$5:$BI$401,"登録番号" &amp; リスト!P4104)&gt;=1,"",IF(VLOOKUP(P4104,登録者リスト!$A$1:$D$43729,4,FALSE)=基本情報!$D$6,P4104,"")),"")</f>
        <v/>
      </c>
    </row>
    <row r="4105" spans="16:17" x14ac:dyDescent="0.15">
      <c r="P4105">
        <v>4104</v>
      </c>
      <c r="Q4105" t="str">
        <f>IFERROR(IF(COUNTIF(個人情報!$BI$5:$BI$401,"登録番号" &amp; リスト!P4105)&gt;=1,"",IF(VLOOKUP(P4105,登録者リスト!$A$1:$D$43729,4,FALSE)=基本情報!$D$6,P4105,"")),"")</f>
        <v/>
      </c>
    </row>
    <row r="4106" spans="16:17" x14ac:dyDescent="0.15">
      <c r="P4106">
        <v>4105</v>
      </c>
      <c r="Q4106" t="str">
        <f>IFERROR(IF(COUNTIF(個人情報!$BI$5:$BI$401,"登録番号" &amp; リスト!P4106)&gt;=1,"",IF(VLOOKUP(P4106,登録者リスト!$A$1:$D$43729,4,FALSE)=基本情報!$D$6,P4106,"")),"")</f>
        <v/>
      </c>
    </row>
    <row r="4107" spans="16:17" x14ac:dyDescent="0.15">
      <c r="P4107">
        <v>4106</v>
      </c>
      <c r="Q4107" t="str">
        <f>IFERROR(IF(COUNTIF(個人情報!$BI$5:$BI$401,"登録番号" &amp; リスト!P4107)&gt;=1,"",IF(VLOOKUP(P4107,登録者リスト!$A$1:$D$43729,4,FALSE)=基本情報!$D$6,P4107,"")),"")</f>
        <v/>
      </c>
    </row>
    <row r="4108" spans="16:17" x14ac:dyDescent="0.15">
      <c r="P4108">
        <v>4107</v>
      </c>
      <c r="Q4108" t="str">
        <f>IFERROR(IF(COUNTIF(個人情報!$BI$5:$BI$401,"登録番号" &amp; リスト!P4108)&gt;=1,"",IF(VLOOKUP(P4108,登録者リスト!$A$1:$D$43729,4,FALSE)=基本情報!$D$6,P4108,"")),"")</f>
        <v/>
      </c>
    </row>
    <row r="4109" spans="16:17" x14ac:dyDescent="0.15">
      <c r="P4109">
        <v>4108</v>
      </c>
      <c r="Q4109" t="str">
        <f>IFERROR(IF(COUNTIF(個人情報!$BI$5:$BI$401,"登録番号" &amp; リスト!P4109)&gt;=1,"",IF(VLOOKUP(P4109,登録者リスト!$A$1:$D$43729,4,FALSE)=基本情報!$D$6,P4109,"")),"")</f>
        <v/>
      </c>
    </row>
    <row r="4110" spans="16:17" x14ac:dyDescent="0.15">
      <c r="P4110">
        <v>4109</v>
      </c>
      <c r="Q4110" t="str">
        <f>IFERROR(IF(COUNTIF(個人情報!$BI$5:$BI$401,"登録番号" &amp; リスト!P4110)&gt;=1,"",IF(VLOOKUP(P4110,登録者リスト!$A$1:$D$43729,4,FALSE)=基本情報!$D$6,P4110,"")),"")</f>
        <v/>
      </c>
    </row>
    <row r="4111" spans="16:17" x14ac:dyDescent="0.15">
      <c r="P4111">
        <v>4110</v>
      </c>
      <c r="Q4111" t="str">
        <f>IFERROR(IF(COUNTIF(個人情報!$BI$5:$BI$401,"登録番号" &amp; リスト!P4111)&gt;=1,"",IF(VLOOKUP(P4111,登録者リスト!$A$1:$D$43729,4,FALSE)=基本情報!$D$6,P4111,"")),"")</f>
        <v/>
      </c>
    </row>
    <row r="4112" spans="16:17" x14ac:dyDescent="0.15">
      <c r="P4112">
        <v>4111</v>
      </c>
      <c r="Q4112" t="str">
        <f>IFERROR(IF(COUNTIF(個人情報!$BI$5:$BI$401,"登録番号" &amp; リスト!P4112)&gt;=1,"",IF(VLOOKUP(P4112,登録者リスト!$A$1:$D$43729,4,FALSE)=基本情報!$D$6,P4112,"")),"")</f>
        <v/>
      </c>
    </row>
    <row r="4113" spans="16:17" x14ac:dyDescent="0.15">
      <c r="P4113">
        <v>4112</v>
      </c>
      <c r="Q4113" t="str">
        <f>IFERROR(IF(COUNTIF(個人情報!$BI$5:$BI$401,"登録番号" &amp; リスト!P4113)&gt;=1,"",IF(VLOOKUP(P4113,登録者リスト!$A$1:$D$43729,4,FALSE)=基本情報!$D$6,P4113,"")),"")</f>
        <v/>
      </c>
    </row>
    <row r="4114" spans="16:17" x14ac:dyDescent="0.15">
      <c r="P4114">
        <v>4113</v>
      </c>
      <c r="Q4114" t="str">
        <f>IFERROR(IF(COUNTIF(個人情報!$BI$5:$BI$401,"登録番号" &amp; リスト!P4114)&gt;=1,"",IF(VLOOKUP(P4114,登録者リスト!$A$1:$D$43729,4,FALSE)=基本情報!$D$6,P4114,"")),"")</f>
        <v/>
      </c>
    </row>
    <row r="4115" spans="16:17" x14ac:dyDescent="0.15">
      <c r="P4115">
        <v>4114</v>
      </c>
      <c r="Q4115" t="str">
        <f>IFERROR(IF(COUNTIF(個人情報!$BI$5:$BI$401,"登録番号" &amp; リスト!P4115)&gt;=1,"",IF(VLOOKUP(P4115,登録者リスト!$A$1:$D$43729,4,FALSE)=基本情報!$D$6,P4115,"")),"")</f>
        <v/>
      </c>
    </row>
    <row r="4116" spans="16:17" x14ac:dyDescent="0.15">
      <c r="P4116">
        <v>4115</v>
      </c>
      <c r="Q4116" t="str">
        <f>IFERROR(IF(COUNTIF(個人情報!$BI$5:$BI$401,"登録番号" &amp; リスト!P4116)&gt;=1,"",IF(VLOOKUP(P4116,登録者リスト!$A$1:$D$43729,4,FALSE)=基本情報!$D$6,P4116,"")),"")</f>
        <v/>
      </c>
    </row>
    <row r="4117" spans="16:17" x14ac:dyDescent="0.15">
      <c r="P4117">
        <v>4116</v>
      </c>
      <c r="Q4117" t="str">
        <f>IFERROR(IF(COUNTIF(個人情報!$BI$5:$BI$401,"登録番号" &amp; リスト!P4117)&gt;=1,"",IF(VLOOKUP(P4117,登録者リスト!$A$1:$D$43729,4,FALSE)=基本情報!$D$6,P4117,"")),"")</f>
        <v/>
      </c>
    </row>
    <row r="4118" spans="16:17" x14ac:dyDescent="0.15">
      <c r="P4118">
        <v>4117</v>
      </c>
      <c r="Q4118" t="str">
        <f>IFERROR(IF(COUNTIF(個人情報!$BI$5:$BI$401,"登録番号" &amp; リスト!P4118)&gt;=1,"",IF(VLOOKUP(P4118,登録者リスト!$A$1:$D$43729,4,FALSE)=基本情報!$D$6,P4118,"")),"")</f>
        <v/>
      </c>
    </row>
    <row r="4119" spans="16:17" x14ac:dyDescent="0.15">
      <c r="P4119">
        <v>4118</v>
      </c>
      <c r="Q4119" t="str">
        <f>IFERROR(IF(COUNTIF(個人情報!$BI$5:$BI$401,"登録番号" &amp; リスト!P4119)&gt;=1,"",IF(VLOOKUP(P4119,登録者リスト!$A$1:$D$43729,4,FALSE)=基本情報!$D$6,P4119,"")),"")</f>
        <v/>
      </c>
    </row>
    <row r="4120" spans="16:17" x14ac:dyDescent="0.15">
      <c r="P4120">
        <v>4119</v>
      </c>
      <c r="Q4120" t="str">
        <f>IFERROR(IF(COUNTIF(個人情報!$BI$5:$BI$401,"登録番号" &amp; リスト!P4120)&gt;=1,"",IF(VLOOKUP(P4120,登録者リスト!$A$1:$D$43729,4,FALSE)=基本情報!$D$6,P4120,"")),"")</f>
        <v/>
      </c>
    </row>
    <row r="4121" spans="16:17" x14ac:dyDescent="0.15">
      <c r="P4121">
        <v>4120</v>
      </c>
      <c r="Q4121" t="str">
        <f>IFERROR(IF(COUNTIF(個人情報!$BI$5:$BI$401,"登録番号" &amp; リスト!P4121)&gt;=1,"",IF(VLOOKUP(P4121,登録者リスト!$A$1:$D$43729,4,FALSE)=基本情報!$D$6,P4121,"")),"")</f>
        <v/>
      </c>
    </row>
    <row r="4122" spans="16:17" x14ac:dyDescent="0.15">
      <c r="P4122">
        <v>4121</v>
      </c>
      <c r="Q4122" t="str">
        <f>IFERROR(IF(COUNTIF(個人情報!$BI$5:$BI$401,"登録番号" &amp; リスト!P4122)&gt;=1,"",IF(VLOOKUP(P4122,登録者リスト!$A$1:$D$43729,4,FALSE)=基本情報!$D$6,P4122,"")),"")</f>
        <v/>
      </c>
    </row>
    <row r="4123" spans="16:17" x14ac:dyDescent="0.15">
      <c r="P4123">
        <v>4122</v>
      </c>
      <c r="Q4123" t="str">
        <f>IFERROR(IF(COUNTIF(個人情報!$BI$5:$BI$401,"登録番号" &amp; リスト!P4123)&gt;=1,"",IF(VLOOKUP(P4123,登録者リスト!$A$1:$D$43729,4,FALSE)=基本情報!$D$6,P4123,"")),"")</f>
        <v/>
      </c>
    </row>
    <row r="4124" spans="16:17" x14ac:dyDescent="0.15">
      <c r="P4124">
        <v>4123</v>
      </c>
      <c r="Q4124" t="str">
        <f>IFERROR(IF(COUNTIF(個人情報!$BI$5:$BI$401,"登録番号" &amp; リスト!P4124)&gt;=1,"",IF(VLOOKUP(P4124,登録者リスト!$A$1:$D$43729,4,FALSE)=基本情報!$D$6,P4124,"")),"")</f>
        <v/>
      </c>
    </row>
    <row r="4125" spans="16:17" x14ac:dyDescent="0.15">
      <c r="P4125">
        <v>4124</v>
      </c>
      <c r="Q4125" t="str">
        <f>IFERROR(IF(COUNTIF(個人情報!$BI$5:$BI$401,"登録番号" &amp; リスト!P4125)&gt;=1,"",IF(VLOOKUP(P4125,登録者リスト!$A$1:$D$43729,4,FALSE)=基本情報!$D$6,P4125,"")),"")</f>
        <v/>
      </c>
    </row>
    <row r="4126" spans="16:17" x14ac:dyDescent="0.15">
      <c r="P4126">
        <v>4125</v>
      </c>
      <c r="Q4126" t="str">
        <f>IFERROR(IF(COUNTIF(個人情報!$BI$5:$BI$401,"登録番号" &amp; リスト!P4126)&gt;=1,"",IF(VLOOKUP(P4126,登録者リスト!$A$1:$D$43729,4,FALSE)=基本情報!$D$6,P4126,"")),"")</f>
        <v/>
      </c>
    </row>
    <row r="4127" spans="16:17" x14ac:dyDescent="0.15">
      <c r="P4127">
        <v>4126</v>
      </c>
      <c r="Q4127" t="str">
        <f>IFERROR(IF(COUNTIF(個人情報!$BI$5:$BI$401,"登録番号" &amp; リスト!P4127)&gt;=1,"",IF(VLOOKUP(P4127,登録者リスト!$A$1:$D$43729,4,FALSE)=基本情報!$D$6,P4127,"")),"")</f>
        <v/>
      </c>
    </row>
    <row r="4128" spans="16:17" x14ac:dyDescent="0.15">
      <c r="P4128">
        <v>4127</v>
      </c>
      <c r="Q4128" t="str">
        <f>IFERROR(IF(COUNTIF(個人情報!$BI$5:$BI$401,"登録番号" &amp; リスト!P4128)&gt;=1,"",IF(VLOOKUP(P4128,登録者リスト!$A$1:$D$43729,4,FALSE)=基本情報!$D$6,P4128,"")),"")</f>
        <v/>
      </c>
    </row>
    <row r="4129" spans="16:17" x14ac:dyDescent="0.15">
      <c r="P4129">
        <v>4128</v>
      </c>
      <c r="Q4129" t="str">
        <f>IFERROR(IF(COUNTIF(個人情報!$BI$5:$BI$401,"登録番号" &amp; リスト!P4129)&gt;=1,"",IF(VLOOKUP(P4129,登録者リスト!$A$1:$D$43729,4,FALSE)=基本情報!$D$6,P4129,"")),"")</f>
        <v/>
      </c>
    </row>
    <row r="4130" spans="16:17" x14ac:dyDescent="0.15">
      <c r="P4130">
        <v>4129</v>
      </c>
      <c r="Q4130" t="str">
        <f>IFERROR(IF(COUNTIF(個人情報!$BI$5:$BI$401,"登録番号" &amp; リスト!P4130)&gt;=1,"",IF(VLOOKUP(P4130,登録者リスト!$A$1:$D$43729,4,FALSE)=基本情報!$D$6,P4130,"")),"")</f>
        <v/>
      </c>
    </row>
    <row r="4131" spans="16:17" x14ac:dyDescent="0.15">
      <c r="P4131">
        <v>4130</v>
      </c>
      <c r="Q4131" t="str">
        <f>IFERROR(IF(COUNTIF(個人情報!$BI$5:$BI$401,"登録番号" &amp; リスト!P4131)&gt;=1,"",IF(VLOOKUP(P4131,登録者リスト!$A$1:$D$43729,4,FALSE)=基本情報!$D$6,P4131,"")),"")</f>
        <v/>
      </c>
    </row>
    <row r="4132" spans="16:17" x14ac:dyDescent="0.15">
      <c r="P4132">
        <v>4131</v>
      </c>
      <c r="Q4132" t="str">
        <f>IFERROR(IF(COUNTIF(個人情報!$BI$5:$BI$401,"登録番号" &amp; リスト!P4132)&gt;=1,"",IF(VLOOKUP(P4132,登録者リスト!$A$1:$D$43729,4,FALSE)=基本情報!$D$6,P4132,"")),"")</f>
        <v/>
      </c>
    </row>
    <row r="4133" spans="16:17" x14ac:dyDescent="0.15">
      <c r="P4133">
        <v>4132</v>
      </c>
      <c r="Q4133" t="str">
        <f>IFERROR(IF(COUNTIF(個人情報!$BI$5:$BI$401,"登録番号" &amp; リスト!P4133)&gt;=1,"",IF(VLOOKUP(P4133,登録者リスト!$A$1:$D$43729,4,FALSE)=基本情報!$D$6,P4133,"")),"")</f>
        <v/>
      </c>
    </row>
    <row r="4134" spans="16:17" x14ac:dyDescent="0.15">
      <c r="P4134">
        <v>4133</v>
      </c>
      <c r="Q4134" t="str">
        <f>IFERROR(IF(COUNTIF(個人情報!$BI$5:$BI$401,"登録番号" &amp; リスト!P4134)&gt;=1,"",IF(VLOOKUP(P4134,登録者リスト!$A$1:$D$43729,4,FALSE)=基本情報!$D$6,P4134,"")),"")</f>
        <v/>
      </c>
    </row>
    <row r="4135" spans="16:17" x14ac:dyDescent="0.15">
      <c r="P4135">
        <v>4134</v>
      </c>
      <c r="Q4135" t="str">
        <f>IFERROR(IF(COUNTIF(個人情報!$BI$5:$BI$401,"登録番号" &amp; リスト!P4135)&gt;=1,"",IF(VLOOKUP(P4135,登録者リスト!$A$1:$D$43729,4,FALSE)=基本情報!$D$6,P4135,"")),"")</f>
        <v/>
      </c>
    </row>
    <row r="4136" spans="16:17" x14ac:dyDescent="0.15">
      <c r="P4136">
        <v>4135</v>
      </c>
      <c r="Q4136" t="str">
        <f>IFERROR(IF(COUNTIF(個人情報!$BI$5:$BI$401,"登録番号" &amp; リスト!P4136)&gt;=1,"",IF(VLOOKUP(P4136,登録者リスト!$A$1:$D$43729,4,FALSE)=基本情報!$D$6,P4136,"")),"")</f>
        <v/>
      </c>
    </row>
    <row r="4137" spans="16:17" x14ac:dyDescent="0.15">
      <c r="P4137">
        <v>4136</v>
      </c>
      <c r="Q4137" t="str">
        <f>IFERROR(IF(COUNTIF(個人情報!$BI$5:$BI$401,"登録番号" &amp; リスト!P4137)&gt;=1,"",IF(VLOOKUP(P4137,登録者リスト!$A$1:$D$43729,4,FALSE)=基本情報!$D$6,P4137,"")),"")</f>
        <v/>
      </c>
    </row>
    <row r="4138" spans="16:17" x14ac:dyDescent="0.15">
      <c r="P4138">
        <v>4137</v>
      </c>
      <c r="Q4138" t="str">
        <f>IFERROR(IF(COUNTIF(個人情報!$BI$5:$BI$401,"登録番号" &amp; リスト!P4138)&gt;=1,"",IF(VLOOKUP(P4138,登録者リスト!$A$1:$D$43729,4,FALSE)=基本情報!$D$6,P4138,"")),"")</f>
        <v/>
      </c>
    </row>
    <row r="4139" spans="16:17" x14ac:dyDescent="0.15">
      <c r="P4139">
        <v>4138</v>
      </c>
      <c r="Q4139" t="str">
        <f>IFERROR(IF(COUNTIF(個人情報!$BI$5:$BI$401,"登録番号" &amp; リスト!P4139)&gt;=1,"",IF(VLOOKUP(P4139,登録者リスト!$A$1:$D$43729,4,FALSE)=基本情報!$D$6,P4139,"")),"")</f>
        <v/>
      </c>
    </row>
    <row r="4140" spans="16:17" x14ac:dyDescent="0.15">
      <c r="P4140">
        <v>4139</v>
      </c>
      <c r="Q4140" t="str">
        <f>IFERROR(IF(COUNTIF(個人情報!$BI$5:$BI$401,"登録番号" &amp; リスト!P4140)&gt;=1,"",IF(VLOOKUP(P4140,登録者リスト!$A$1:$D$43729,4,FALSE)=基本情報!$D$6,P4140,"")),"")</f>
        <v/>
      </c>
    </row>
    <row r="4141" spans="16:17" x14ac:dyDescent="0.15">
      <c r="P4141">
        <v>4140</v>
      </c>
      <c r="Q4141" t="str">
        <f>IFERROR(IF(COUNTIF(個人情報!$BI$5:$BI$401,"登録番号" &amp; リスト!P4141)&gt;=1,"",IF(VLOOKUP(P4141,登録者リスト!$A$1:$D$43729,4,FALSE)=基本情報!$D$6,P4141,"")),"")</f>
        <v/>
      </c>
    </row>
    <row r="4142" spans="16:17" x14ac:dyDescent="0.15">
      <c r="P4142">
        <v>4141</v>
      </c>
      <c r="Q4142" t="str">
        <f>IFERROR(IF(COUNTIF(個人情報!$BI$5:$BI$401,"登録番号" &amp; リスト!P4142)&gt;=1,"",IF(VLOOKUP(P4142,登録者リスト!$A$1:$D$43729,4,FALSE)=基本情報!$D$6,P4142,"")),"")</f>
        <v/>
      </c>
    </row>
    <row r="4143" spans="16:17" x14ac:dyDescent="0.15">
      <c r="P4143">
        <v>4142</v>
      </c>
      <c r="Q4143" t="str">
        <f>IFERROR(IF(COUNTIF(個人情報!$BI$5:$BI$401,"登録番号" &amp; リスト!P4143)&gt;=1,"",IF(VLOOKUP(P4143,登録者リスト!$A$1:$D$43729,4,FALSE)=基本情報!$D$6,P4143,"")),"")</f>
        <v/>
      </c>
    </row>
    <row r="4144" spans="16:17" x14ac:dyDescent="0.15">
      <c r="P4144">
        <v>4143</v>
      </c>
      <c r="Q4144" t="str">
        <f>IFERROR(IF(COUNTIF(個人情報!$BI$5:$BI$401,"登録番号" &amp; リスト!P4144)&gt;=1,"",IF(VLOOKUP(P4144,登録者リスト!$A$1:$D$43729,4,FALSE)=基本情報!$D$6,P4144,"")),"")</f>
        <v/>
      </c>
    </row>
    <row r="4145" spans="16:17" x14ac:dyDescent="0.15">
      <c r="P4145">
        <v>4144</v>
      </c>
      <c r="Q4145" t="str">
        <f>IFERROR(IF(COUNTIF(個人情報!$BI$5:$BI$401,"登録番号" &amp; リスト!P4145)&gt;=1,"",IF(VLOOKUP(P4145,登録者リスト!$A$1:$D$43729,4,FALSE)=基本情報!$D$6,P4145,"")),"")</f>
        <v/>
      </c>
    </row>
    <row r="4146" spans="16:17" x14ac:dyDescent="0.15">
      <c r="P4146">
        <v>4145</v>
      </c>
      <c r="Q4146" t="str">
        <f>IFERROR(IF(COUNTIF(個人情報!$BI$5:$BI$401,"登録番号" &amp; リスト!P4146)&gt;=1,"",IF(VLOOKUP(P4146,登録者リスト!$A$1:$D$43729,4,FALSE)=基本情報!$D$6,P4146,"")),"")</f>
        <v/>
      </c>
    </row>
    <row r="4147" spans="16:17" x14ac:dyDescent="0.15">
      <c r="P4147">
        <v>4146</v>
      </c>
      <c r="Q4147" t="str">
        <f>IFERROR(IF(COUNTIF(個人情報!$BI$5:$BI$401,"登録番号" &amp; リスト!P4147)&gt;=1,"",IF(VLOOKUP(P4147,登録者リスト!$A$1:$D$43729,4,FALSE)=基本情報!$D$6,P4147,"")),"")</f>
        <v/>
      </c>
    </row>
    <row r="4148" spans="16:17" x14ac:dyDescent="0.15">
      <c r="P4148">
        <v>4147</v>
      </c>
      <c r="Q4148" t="str">
        <f>IFERROR(IF(COUNTIF(個人情報!$BI$5:$BI$401,"登録番号" &amp; リスト!P4148)&gt;=1,"",IF(VLOOKUP(P4148,登録者リスト!$A$1:$D$43729,4,FALSE)=基本情報!$D$6,P4148,"")),"")</f>
        <v/>
      </c>
    </row>
    <row r="4149" spans="16:17" x14ac:dyDescent="0.15">
      <c r="P4149">
        <v>4148</v>
      </c>
      <c r="Q4149" t="str">
        <f>IFERROR(IF(COUNTIF(個人情報!$BI$5:$BI$401,"登録番号" &amp; リスト!P4149)&gt;=1,"",IF(VLOOKUP(P4149,登録者リスト!$A$1:$D$43729,4,FALSE)=基本情報!$D$6,P4149,"")),"")</f>
        <v/>
      </c>
    </row>
    <row r="4150" spans="16:17" x14ac:dyDescent="0.15">
      <c r="P4150">
        <v>4149</v>
      </c>
      <c r="Q4150" t="str">
        <f>IFERROR(IF(COUNTIF(個人情報!$BI$5:$BI$401,"登録番号" &amp; リスト!P4150)&gt;=1,"",IF(VLOOKUP(P4150,登録者リスト!$A$1:$D$43729,4,FALSE)=基本情報!$D$6,P4150,"")),"")</f>
        <v/>
      </c>
    </row>
    <row r="4151" spans="16:17" x14ac:dyDescent="0.15">
      <c r="P4151">
        <v>4150</v>
      </c>
      <c r="Q4151" t="str">
        <f>IFERROR(IF(COUNTIF(個人情報!$BI$5:$BI$401,"登録番号" &amp; リスト!P4151)&gt;=1,"",IF(VLOOKUP(P4151,登録者リスト!$A$1:$D$43729,4,FALSE)=基本情報!$D$6,P4151,"")),"")</f>
        <v/>
      </c>
    </row>
    <row r="4152" spans="16:17" x14ac:dyDescent="0.15">
      <c r="P4152">
        <v>4151</v>
      </c>
      <c r="Q4152" t="str">
        <f>IFERROR(IF(COUNTIF(個人情報!$BI$5:$BI$401,"登録番号" &amp; リスト!P4152)&gt;=1,"",IF(VLOOKUP(P4152,登録者リスト!$A$1:$D$43729,4,FALSE)=基本情報!$D$6,P4152,"")),"")</f>
        <v/>
      </c>
    </row>
    <row r="4153" spans="16:17" x14ac:dyDescent="0.15">
      <c r="P4153">
        <v>4152</v>
      </c>
      <c r="Q4153" t="str">
        <f>IFERROR(IF(COUNTIF(個人情報!$BI$5:$BI$401,"登録番号" &amp; リスト!P4153)&gt;=1,"",IF(VLOOKUP(P4153,登録者リスト!$A$1:$D$43729,4,FALSE)=基本情報!$D$6,P4153,"")),"")</f>
        <v/>
      </c>
    </row>
    <row r="4154" spans="16:17" x14ac:dyDescent="0.15">
      <c r="P4154">
        <v>4153</v>
      </c>
      <c r="Q4154" t="str">
        <f>IFERROR(IF(COUNTIF(個人情報!$BI$5:$BI$401,"登録番号" &amp; リスト!P4154)&gt;=1,"",IF(VLOOKUP(P4154,登録者リスト!$A$1:$D$43729,4,FALSE)=基本情報!$D$6,P4154,"")),"")</f>
        <v/>
      </c>
    </row>
    <row r="4155" spans="16:17" x14ac:dyDescent="0.15">
      <c r="P4155">
        <v>4154</v>
      </c>
      <c r="Q4155" t="str">
        <f>IFERROR(IF(COUNTIF(個人情報!$BI$5:$BI$401,"登録番号" &amp; リスト!P4155)&gt;=1,"",IF(VLOOKUP(P4155,登録者リスト!$A$1:$D$43729,4,FALSE)=基本情報!$D$6,P4155,"")),"")</f>
        <v/>
      </c>
    </row>
    <row r="4156" spans="16:17" x14ac:dyDescent="0.15">
      <c r="P4156">
        <v>4155</v>
      </c>
      <c r="Q4156" t="str">
        <f>IFERROR(IF(COUNTIF(個人情報!$BI$5:$BI$401,"登録番号" &amp; リスト!P4156)&gt;=1,"",IF(VLOOKUP(P4156,登録者リスト!$A$1:$D$43729,4,FALSE)=基本情報!$D$6,P4156,"")),"")</f>
        <v/>
      </c>
    </row>
    <row r="4157" spans="16:17" x14ac:dyDescent="0.15">
      <c r="P4157">
        <v>4156</v>
      </c>
      <c r="Q4157" t="str">
        <f>IFERROR(IF(COUNTIF(個人情報!$BI$5:$BI$401,"登録番号" &amp; リスト!P4157)&gt;=1,"",IF(VLOOKUP(P4157,登録者リスト!$A$1:$D$43729,4,FALSE)=基本情報!$D$6,P4157,"")),"")</f>
        <v/>
      </c>
    </row>
    <row r="4158" spans="16:17" x14ac:dyDescent="0.15">
      <c r="P4158">
        <v>4157</v>
      </c>
      <c r="Q4158" t="str">
        <f>IFERROR(IF(COUNTIF(個人情報!$BI$5:$BI$401,"登録番号" &amp; リスト!P4158)&gt;=1,"",IF(VLOOKUP(P4158,登録者リスト!$A$1:$D$43729,4,FALSE)=基本情報!$D$6,P4158,"")),"")</f>
        <v/>
      </c>
    </row>
    <row r="4159" spans="16:17" x14ac:dyDescent="0.15">
      <c r="P4159">
        <v>4158</v>
      </c>
      <c r="Q4159" t="str">
        <f>IFERROR(IF(COUNTIF(個人情報!$BI$5:$BI$401,"登録番号" &amp; リスト!P4159)&gt;=1,"",IF(VLOOKUP(P4159,登録者リスト!$A$1:$D$43729,4,FALSE)=基本情報!$D$6,P4159,"")),"")</f>
        <v/>
      </c>
    </row>
    <row r="4160" spans="16:17" x14ac:dyDescent="0.15">
      <c r="P4160">
        <v>4159</v>
      </c>
      <c r="Q4160" t="str">
        <f>IFERROR(IF(COUNTIF(個人情報!$BI$5:$BI$401,"登録番号" &amp; リスト!P4160)&gt;=1,"",IF(VLOOKUP(P4160,登録者リスト!$A$1:$D$43729,4,FALSE)=基本情報!$D$6,P4160,"")),"")</f>
        <v/>
      </c>
    </row>
    <row r="4161" spans="16:17" x14ac:dyDescent="0.15">
      <c r="P4161">
        <v>4160</v>
      </c>
      <c r="Q4161" t="str">
        <f>IFERROR(IF(COUNTIF(個人情報!$BI$5:$BI$401,"登録番号" &amp; リスト!P4161)&gt;=1,"",IF(VLOOKUP(P4161,登録者リスト!$A$1:$D$43729,4,FALSE)=基本情報!$D$6,P4161,"")),"")</f>
        <v/>
      </c>
    </row>
    <row r="4162" spans="16:17" x14ac:dyDescent="0.15">
      <c r="P4162">
        <v>4161</v>
      </c>
      <c r="Q4162" t="str">
        <f>IFERROR(IF(COUNTIF(個人情報!$BI$5:$BI$401,"登録番号" &amp; リスト!P4162)&gt;=1,"",IF(VLOOKUP(P4162,登録者リスト!$A$1:$D$43729,4,FALSE)=基本情報!$D$6,P4162,"")),"")</f>
        <v/>
      </c>
    </row>
    <row r="4163" spans="16:17" x14ac:dyDescent="0.15">
      <c r="P4163">
        <v>4162</v>
      </c>
      <c r="Q4163" t="str">
        <f>IFERROR(IF(COUNTIF(個人情報!$BI$5:$BI$401,"登録番号" &amp; リスト!P4163)&gt;=1,"",IF(VLOOKUP(P4163,登録者リスト!$A$1:$D$43729,4,FALSE)=基本情報!$D$6,P4163,"")),"")</f>
        <v/>
      </c>
    </row>
    <row r="4164" spans="16:17" x14ac:dyDescent="0.15">
      <c r="P4164">
        <v>4163</v>
      </c>
      <c r="Q4164" t="str">
        <f>IFERROR(IF(COUNTIF(個人情報!$BI$5:$BI$401,"登録番号" &amp; リスト!P4164)&gt;=1,"",IF(VLOOKUP(P4164,登録者リスト!$A$1:$D$43729,4,FALSE)=基本情報!$D$6,P4164,"")),"")</f>
        <v/>
      </c>
    </row>
    <row r="4165" spans="16:17" x14ac:dyDescent="0.15">
      <c r="P4165">
        <v>4164</v>
      </c>
      <c r="Q4165" t="str">
        <f>IFERROR(IF(COUNTIF(個人情報!$BI$5:$BI$401,"登録番号" &amp; リスト!P4165)&gt;=1,"",IF(VLOOKUP(P4165,登録者リスト!$A$1:$D$43729,4,FALSE)=基本情報!$D$6,P4165,"")),"")</f>
        <v/>
      </c>
    </row>
    <row r="4166" spans="16:17" x14ac:dyDescent="0.15">
      <c r="P4166">
        <v>4165</v>
      </c>
      <c r="Q4166" t="str">
        <f>IFERROR(IF(COUNTIF(個人情報!$BI$5:$BI$401,"登録番号" &amp; リスト!P4166)&gt;=1,"",IF(VLOOKUP(P4166,登録者リスト!$A$1:$D$43729,4,FALSE)=基本情報!$D$6,P4166,"")),"")</f>
        <v/>
      </c>
    </row>
    <row r="4167" spans="16:17" x14ac:dyDescent="0.15">
      <c r="P4167">
        <v>4166</v>
      </c>
      <c r="Q4167" t="str">
        <f>IFERROR(IF(COUNTIF(個人情報!$BI$5:$BI$401,"登録番号" &amp; リスト!P4167)&gt;=1,"",IF(VLOOKUP(P4167,登録者リスト!$A$1:$D$43729,4,FALSE)=基本情報!$D$6,P4167,"")),"")</f>
        <v/>
      </c>
    </row>
    <row r="4168" spans="16:17" x14ac:dyDescent="0.15">
      <c r="P4168">
        <v>4167</v>
      </c>
      <c r="Q4168" t="str">
        <f>IFERROR(IF(COUNTIF(個人情報!$BI$5:$BI$401,"登録番号" &amp; リスト!P4168)&gt;=1,"",IF(VLOOKUP(P4168,登録者リスト!$A$1:$D$43729,4,FALSE)=基本情報!$D$6,P4168,"")),"")</f>
        <v/>
      </c>
    </row>
    <row r="4169" spans="16:17" x14ac:dyDescent="0.15">
      <c r="P4169">
        <v>4168</v>
      </c>
      <c r="Q4169" t="str">
        <f>IFERROR(IF(COUNTIF(個人情報!$BI$5:$BI$401,"登録番号" &amp; リスト!P4169)&gt;=1,"",IF(VLOOKUP(P4169,登録者リスト!$A$1:$D$43729,4,FALSE)=基本情報!$D$6,P4169,"")),"")</f>
        <v/>
      </c>
    </row>
    <row r="4170" spans="16:17" x14ac:dyDescent="0.15">
      <c r="P4170">
        <v>4169</v>
      </c>
      <c r="Q4170" t="str">
        <f>IFERROR(IF(COUNTIF(個人情報!$BI$5:$BI$401,"登録番号" &amp; リスト!P4170)&gt;=1,"",IF(VLOOKUP(P4170,登録者リスト!$A$1:$D$43729,4,FALSE)=基本情報!$D$6,P4170,"")),"")</f>
        <v/>
      </c>
    </row>
    <row r="4171" spans="16:17" x14ac:dyDescent="0.15">
      <c r="P4171">
        <v>4170</v>
      </c>
      <c r="Q4171" t="str">
        <f>IFERROR(IF(COUNTIF(個人情報!$BI$5:$BI$401,"登録番号" &amp; リスト!P4171)&gt;=1,"",IF(VLOOKUP(P4171,登録者リスト!$A$1:$D$43729,4,FALSE)=基本情報!$D$6,P4171,"")),"")</f>
        <v/>
      </c>
    </row>
    <row r="4172" spans="16:17" x14ac:dyDescent="0.15">
      <c r="P4172">
        <v>4171</v>
      </c>
      <c r="Q4172" t="str">
        <f>IFERROR(IF(COUNTIF(個人情報!$BI$5:$BI$401,"登録番号" &amp; リスト!P4172)&gt;=1,"",IF(VLOOKUP(P4172,登録者リスト!$A$1:$D$43729,4,FALSE)=基本情報!$D$6,P4172,"")),"")</f>
        <v/>
      </c>
    </row>
    <row r="4173" spans="16:17" x14ac:dyDescent="0.15">
      <c r="P4173">
        <v>4172</v>
      </c>
      <c r="Q4173" t="str">
        <f>IFERROR(IF(COUNTIF(個人情報!$BI$5:$BI$401,"登録番号" &amp; リスト!P4173)&gt;=1,"",IF(VLOOKUP(P4173,登録者リスト!$A$1:$D$43729,4,FALSE)=基本情報!$D$6,P4173,"")),"")</f>
        <v/>
      </c>
    </row>
    <row r="4174" spans="16:17" x14ac:dyDescent="0.15">
      <c r="P4174">
        <v>4173</v>
      </c>
      <c r="Q4174" t="str">
        <f>IFERROR(IF(COUNTIF(個人情報!$BI$5:$BI$401,"登録番号" &amp; リスト!P4174)&gt;=1,"",IF(VLOOKUP(P4174,登録者リスト!$A$1:$D$43729,4,FALSE)=基本情報!$D$6,P4174,"")),"")</f>
        <v/>
      </c>
    </row>
    <row r="4175" spans="16:17" x14ac:dyDescent="0.15">
      <c r="P4175">
        <v>4174</v>
      </c>
      <c r="Q4175" t="str">
        <f>IFERROR(IF(COUNTIF(個人情報!$BI$5:$BI$401,"登録番号" &amp; リスト!P4175)&gt;=1,"",IF(VLOOKUP(P4175,登録者リスト!$A$1:$D$43729,4,FALSE)=基本情報!$D$6,P4175,"")),"")</f>
        <v/>
      </c>
    </row>
    <row r="4176" spans="16:17" x14ac:dyDescent="0.15">
      <c r="P4176">
        <v>4175</v>
      </c>
      <c r="Q4176" t="str">
        <f>IFERROR(IF(COUNTIF(個人情報!$BI$5:$BI$401,"登録番号" &amp; リスト!P4176)&gt;=1,"",IF(VLOOKUP(P4176,登録者リスト!$A$1:$D$43729,4,FALSE)=基本情報!$D$6,P4176,"")),"")</f>
        <v/>
      </c>
    </row>
    <row r="4177" spans="16:17" x14ac:dyDescent="0.15">
      <c r="P4177">
        <v>4176</v>
      </c>
      <c r="Q4177" t="str">
        <f>IFERROR(IF(COUNTIF(個人情報!$BI$5:$BI$401,"登録番号" &amp; リスト!P4177)&gt;=1,"",IF(VLOOKUP(P4177,登録者リスト!$A$1:$D$43729,4,FALSE)=基本情報!$D$6,P4177,"")),"")</f>
        <v/>
      </c>
    </row>
    <row r="4178" spans="16:17" x14ac:dyDescent="0.15">
      <c r="P4178">
        <v>4177</v>
      </c>
      <c r="Q4178" t="str">
        <f>IFERROR(IF(COUNTIF(個人情報!$BI$5:$BI$401,"登録番号" &amp; リスト!P4178)&gt;=1,"",IF(VLOOKUP(P4178,登録者リスト!$A$1:$D$43729,4,FALSE)=基本情報!$D$6,P4178,"")),"")</f>
        <v/>
      </c>
    </row>
    <row r="4179" spans="16:17" x14ac:dyDescent="0.15">
      <c r="P4179">
        <v>4178</v>
      </c>
      <c r="Q4179" t="str">
        <f>IFERROR(IF(COUNTIF(個人情報!$BI$5:$BI$401,"登録番号" &amp; リスト!P4179)&gt;=1,"",IF(VLOOKUP(P4179,登録者リスト!$A$1:$D$43729,4,FALSE)=基本情報!$D$6,P4179,"")),"")</f>
        <v/>
      </c>
    </row>
    <row r="4180" spans="16:17" x14ac:dyDescent="0.15">
      <c r="P4180">
        <v>4179</v>
      </c>
      <c r="Q4180" t="str">
        <f>IFERROR(IF(COUNTIF(個人情報!$BI$5:$BI$401,"登録番号" &amp; リスト!P4180)&gt;=1,"",IF(VLOOKUP(P4180,登録者リスト!$A$1:$D$43729,4,FALSE)=基本情報!$D$6,P4180,"")),"")</f>
        <v/>
      </c>
    </row>
    <row r="4181" spans="16:17" x14ac:dyDescent="0.15">
      <c r="P4181">
        <v>4180</v>
      </c>
      <c r="Q4181" t="str">
        <f>IFERROR(IF(COUNTIF(個人情報!$BI$5:$BI$401,"登録番号" &amp; リスト!P4181)&gt;=1,"",IF(VLOOKUP(P4181,登録者リスト!$A$1:$D$43729,4,FALSE)=基本情報!$D$6,P4181,"")),"")</f>
        <v/>
      </c>
    </row>
    <row r="4182" spans="16:17" x14ac:dyDescent="0.15">
      <c r="P4182">
        <v>4181</v>
      </c>
      <c r="Q4182" t="str">
        <f>IFERROR(IF(COUNTIF(個人情報!$BI$5:$BI$401,"登録番号" &amp; リスト!P4182)&gt;=1,"",IF(VLOOKUP(P4182,登録者リスト!$A$1:$D$43729,4,FALSE)=基本情報!$D$6,P4182,"")),"")</f>
        <v/>
      </c>
    </row>
    <row r="4183" spans="16:17" x14ac:dyDescent="0.15">
      <c r="P4183">
        <v>4182</v>
      </c>
      <c r="Q4183" t="str">
        <f>IFERROR(IF(COUNTIF(個人情報!$BI$5:$BI$401,"登録番号" &amp; リスト!P4183)&gt;=1,"",IF(VLOOKUP(P4183,登録者リスト!$A$1:$D$43729,4,FALSE)=基本情報!$D$6,P4183,"")),"")</f>
        <v/>
      </c>
    </row>
    <row r="4184" spans="16:17" x14ac:dyDescent="0.15">
      <c r="P4184">
        <v>4183</v>
      </c>
      <c r="Q4184" t="str">
        <f>IFERROR(IF(COUNTIF(個人情報!$BI$5:$BI$401,"登録番号" &amp; リスト!P4184)&gt;=1,"",IF(VLOOKUP(P4184,登録者リスト!$A$1:$D$43729,4,FALSE)=基本情報!$D$6,P4184,"")),"")</f>
        <v/>
      </c>
    </row>
    <row r="4185" spans="16:17" x14ac:dyDescent="0.15">
      <c r="P4185">
        <v>4184</v>
      </c>
      <c r="Q4185" t="str">
        <f>IFERROR(IF(COUNTIF(個人情報!$BI$5:$BI$401,"登録番号" &amp; リスト!P4185)&gt;=1,"",IF(VLOOKUP(P4185,登録者リスト!$A$1:$D$43729,4,FALSE)=基本情報!$D$6,P4185,"")),"")</f>
        <v/>
      </c>
    </row>
    <row r="4186" spans="16:17" x14ac:dyDescent="0.15">
      <c r="P4186">
        <v>4185</v>
      </c>
      <c r="Q4186" t="str">
        <f>IFERROR(IF(COUNTIF(個人情報!$BI$5:$BI$401,"登録番号" &amp; リスト!P4186)&gt;=1,"",IF(VLOOKUP(P4186,登録者リスト!$A$1:$D$43729,4,FALSE)=基本情報!$D$6,P4186,"")),"")</f>
        <v/>
      </c>
    </row>
    <row r="4187" spans="16:17" x14ac:dyDescent="0.15">
      <c r="P4187">
        <v>4186</v>
      </c>
      <c r="Q4187" t="str">
        <f>IFERROR(IF(COUNTIF(個人情報!$BI$5:$BI$401,"登録番号" &amp; リスト!P4187)&gt;=1,"",IF(VLOOKUP(P4187,登録者リスト!$A$1:$D$43729,4,FALSE)=基本情報!$D$6,P4187,"")),"")</f>
        <v/>
      </c>
    </row>
    <row r="4188" spans="16:17" x14ac:dyDescent="0.15">
      <c r="P4188">
        <v>4187</v>
      </c>
      <c r="Q4188" t="str">
        <f>IFERROR(IF(COUNTIF(個人情報!$BI$5:$BI$401,"登録番号" &amp; リスト!P4188)&gt;=1,"",IF(VLOOKUP(P4188,登録者リスト!$A$1:$D$43729,4,FALSE)=基本情報!$D$6,P4188,"")),"")</f>
        <v/>
      </c>
    </row>
    <row r="4189" spans="16:17" x14ac:dyDescent="0.15">
      <c r="P4189">
        <v>4188</v>
      </c>
      <c r="Q4189" t="str">
        <f>IFERROR(IF(COUNTIF(個人情報!$BI$5:$BI$401,"登録番号" &amp; リスト!P4189)&gt;=1,"",IF(VLOOKUP(P4189,登録者リスト!$A$1:$D$43729,4,FALSE)=基本情報!$D$6,P4189,"")),"")</f>
        <v/>
      </c>
    </row>
    <row r="4190" spans="16:17" x14ac:dyDescent="0.15">
      <c r="P4190">
        <v>4189</v>
      </c>
      <c r="Q4190" t="str">
        <f>IFERROR(IF(COUNTIF(個人情報!$BI$5:$BI$401,"登録番号" &amp; リスト!P4190)&gt;=1,"",IF(VLOOKUP(P4190,登録者リスト!$A$1:$D$43729,4,FALSE)=基本情報!$D$6,P4190,"")),"")</f>
        <v/>
      </c>
    </row>
    <row r="4191" spans="16:17" x14ac:dyDescent="0.15">
      <c r="P4191">
        <v>4190</v>
      </c>
      <c r="Q4191" t="str">
        <f>IFERROR(IF(COUNTIF(個人情報!$BI$5:$BI$401,"登録番号" &amp; リスト!P4191)&gt;=1,"",IF(VLOOKUP(P4191,登録者リスト!$A$1:$D$43729,4,FALSE)=基本情報!$D$6,P4191,"")),"")</f>
        <v/>
      </c>
    </row>
    <row r="4192" spans="16:17" x14ac:dyDescent="0.15">
      <c r="P4192">
        <v>4191</v>
      </c>
      <c r="Q4192" t="str">
        <f>IFERROR(IF(COUNTIF(個人情報!$BI$5:$BI$401,"登録番号" &amp; リスト!P4192)&gt;=1,"",IF(VLOOKUP(P4192,登録者リスト!$A$1:$D$43729,4,FALSE)=基本情報!$D$6,P4192,"")),"")</f>
        <v/>
      </c>
    </row>
    <row r="4193" spans="16:17" x14ac:dyDescent="0.15">
      <c r="P4193">
        <v>4192</v>
      </c>
      <c r="Q4193" t="str">
        <f>IFERROR(IF(COUNTIF(個人情報!$BI$5:$BI$401,"登録番号" &amp; リスト!P4193)&gt;=1,"",IF(VLOOKUP(P4193,登録者リスト!$A$1:$D$43729,4,FALSE)=基本情報!$D$6,P4193,"")),"")</f>
        <v/>
      </c>
    </row>
    <row r="4194" spans="16:17" x14ac:dyDescent="0.15">
      <c r="P4194">
        <v>4193</v>
      </c>
      <c r="Q4194" t="str">
        <f>IFERROR(IF(COUNTIF(個人情報!$BI$5:$BI$401,"登録番号" &amp; リスト!P4194)&gt;=1,"",IF(VLOOKUP(P4194,登録者リスト!$A$1:$D$43729,4,FALSE)=基本情報!$D$6,P4194,"")),"")</f>
        <v/>
      </c>
    </row>
    <row r="4195" spans="16:17" x14ac:dyDescent="0.15">
      <c r="P4195">
        <v>4194</v>
      </c>
      <c r="Q4195" t="str">
        <f>IFERROR(IF(COUNTIF(個人情報!$BI$5:$BI$401,"登録番号" &amp; リスト!P4195)&gt;=1,"",IF(VLOOKUP(P4195,登録者リスト!$A$1:$D$43729,4,FALSE)=基本情報!$D$6,P4195,"")),"")</f>
        <v/>
      </c>
    </row>
    <row r="4196" spans="16:17" x14ac:dyDescent="0.15">
      <c r="P4196">
        <v>4195</v>
      </c>
      <c r="Q4196" t="str">
        <f>IFERROR(IF(COUNTIF(個人情報!$BI$5:$BI$401,"登録番号" &amp; リスト!P4196)&gt;=1,"",IF(VLOOKUP(P4196,登録者リスト!$A$1:$D$43729,4,FALSE)=基本情報!$D$6,P4196,"")),"")</f>
        <v/>
      </c>
    </row>
    <row r="4197" spans="16:17" x14ac:dyDescent="0.15">
      <c r="P4197">
        <v>4196</v>
      </c>
      <c r="Q4197" t="str">
        <f>IFERROR(IF(COUNTIF(個人情報!$BI$5:$BI$401,"登録番号" &amp; リスト!P4197)&gt;=1,"",IF(VLOOKUP(P4197,登録者リスト!$A$1:$D$43729,4,FALSE)=基本情報!$D$6,P4197,"")),"")</f>
        <v/>
      </c>
    </row>
    <row r="4198" spans="16:17" x14ac:dyDescent="0.15">
      <c r="P4198">
        <v>4197</v>
      </c>
      <c r="Q4198" t="str">
        <f>IFERROR(IF(COUNTIF(個人情報!$BI$5:$BI$401,"登録番号" &amp; リスト!P4198)&gt;=1,"",IF(VLOOKUP(P4198,登録者リスト!$A$1:$D$43729,4,FALSE)=基本情報!$D$6,P4198,"")),"")</f>
        <v/>
      </c>
    </row>
    <row r="4199" spans="16:17" x14ac:dyDescent="0.15">
      <c r="P4199">
        <v>4198</v>
      </c>
      <c r="Q4199" t="str">
        <f>IFERROR(IF(COUNTIF(個人情報!$BI$5:$BI$401,"登録番号" &amp; リスト!P4199)&gt;=1,"",IF(VLOOKUP(P4199,登録者リスト!$A$1:$D$43729,4,FALSE)=基本情報!$D$6,P4199,"")),"")</f>
        <v/>
      </c>
    </row>
    <row r="4200" spans="16:17" x14ac:dyDescent="0.15">
      <c r="P4200">
        <v>4199</v>
      </c>
      <c r="Q4200" t="str">
        <f>IFERROR(IF(COUNTIF(個人情報!$BI$5:$BI$401,"登録番号" &amp; リスト!P4200)&gt;=1,"",IF(VLOOKUP(P4200,登録者リスト!$A$1:$D$43729,4,FALSE)=基本情報!$D$6,P4200,"")),"")</f>
        <v/>
      </c>
    </row>
    <row r="4201" spans="16:17" x14ac:dyDescent="0.15">
      <c r="P4201">
        <v>4200</v>
      </c>
      <c r="Q4201" t="str">
        <f>IFERROR(IF(COUNTIF(個人情報!$BI$5:$BI$401,"登録番号" &amp; リスト!P4201)&gt;=1,"",IF(VLOOKUP(P4201,登録者リスト!$A$1:$D$43729,4,FALSE)=基本情報!$D$6,P4201,"")),"")</f>
        <v/>
      </c>
    </row>
    <row r="4202" spans="16:17" x14ac:dyDescent="0.15">
      <c r="P4202">
        <v>4201</v>
      </c>
      <c r="Q4202" t="str">
        <f>IFERROR(IF(COUNTIF(個人情報!$BI$5:$BI$401,"登録番号" &amp; リスト!P4202)&gt;=1,"",IF(VLOOKUP(P4202,登録者リスト!$A$1:$D$43729,4,FALSE)=基本情報!$D$6,P4202,"")),"")</f>
        <v/>
      </c>
    </row>
    <row r="4203" spans="16:17" x14ac:dyDescent="0.15">
      <c r="P4203">
        <v>4202</v>
      </c>
      <c r="Q4203" t="str">
        <f>IFERROR(IF(COUNTIF(個人情報!$BI$5:$BI$401,"登録番号" &amp; リスト!P4203)&gt;=1,"",IF(VLOOKUP(P4203,登録者リスト!$A$1:$D$43729,4,FALSE)=基本情報!$D$6,P4203,"")),"")</f>
        <v/>
      </c>
    </row>
    <row r="4204" spans="16:17" x14ac:dyDescent="0.15">
      <c r="P4204">
        <v>4203</v>
      </c>
      <c r="Q4204" t="str">
        <f>IFERROR(IF(COUNTIF(個人情報!$BI$5:$BI$401,"登録番号" &amp; リスト!P4204)&gt;=1,"",IF(VLOOKUP(P4204,登録者リスト!$A$1:$D$43729,4,FALSE)=基本情報!$D$6,P4204,"")),"")</f>
        <v/>
      </c>
    </row>
    <row r="4205" spans="16:17" x14ac:dyDescent="0.15">
      <c r="P4205">
        <v>4204</v>
      </c>
      <c r="Q4205" t="str">
        <f>IFERROR(IF(COUNTIF(個人情報!$BI$5:$BI$401,"登録番号" &amp; リスト!P4205)&gt;=1,"",IF(VLOOKUP(P4205,登録者リスト!$A$1:$D$43729,4,FALSE)=基本情報!$D$6,P4205,"")),"")</f>
        <v/>
      </c>
    </row>
    <row r="4206" spans="16:17" x14ac:dyDescent="0.15">
      <c r="P4206">
        <v>4205</v>
      </c>
      <c r="Q4206" t="str">
        <f>IFERROR(IF(COUNTIF(個人情報!$BI$5:$BI$401,"登録番号" &amp; リスト!P4206)&gt;=1,"",IF(VLOOKUP(P4206,登録者リスト!$A$1:$D$43729,4,FALSE)=基本情報!$D$6,P4206,"")),"")</f>
        <v/>
      </c>
    </row>
    <row r="4207" spans="16:17" x14ac:dyDescent="0.15">
      <c r="P4207">
        <v>4206</v>
      </c>
      <c r="Q4207" t="str">
        <f>IFERROR(IF(COUNTIF(個人情報!$BI$5:$BI$401,"登録番号" &amp; リスト!P4207)&gt;=1,"",IF(VLOOKUP(P4207,登録者リスト!$A$1:$D$43729,4,FALSE)=基本情報!$D$6,P4207,"")),"")</f>
        <v/>
      </c>
    </row>
    <row r="4208" spans="16:17" x14ac:dyDescent="0.15">
      <c r="P4208">
        <v>4207</v>
      </c>
      <c r="Q4208" t="str">
        <f>IFERROR(IF(COUNTIF(個人情報!$BI$5:$BI$401,"登録番号" &amp; リスト!P4208)&gt;=1,"",IF(VLOOKUP(P4208,登録者リスト!$A$1:$D$43729,4,FALSE)=基本情報!$D$6,P4208,"")),"")</f>
        <v/>
      </c>
    </row>
    <row r="4209" spans="16:17" x14ac:dyDescent="0.15">
      <c r="P4209">
        <v>4208</v>
      </c>
      <c r="Q4209" t="str">
        <f>IFERROR(IF(COUNTIF(個人情報!$BI$5:$BI$401,"登録番号" &amp; リスト!P4209)&gt;=1,"",IF(VLOOKUP(P4209,登録者リスト!$A$1:$D$43729,4,FALSE)=基本情報!$D$6,P4209,"")),"")</f>
        <v/>
      </c>
    </row>
    <row r="4210" spans="16:17" x14ac:dyDescent="0.15">
      <c r="P4210">
        <v>4209</v>
      </c>
      <c r="Q4210" t="str">
        <f>IFERROR(IF(COUNTIF(個人情報!$BI$5:$BI$401,"登録番号" &amp; リスト!P4210)&gt;=1,"",IF(VLOOKUP(P4210,登録者リスト!$A$1:$D$43729,4,FALSE)=基本情報!$D$6,P4210,"")),"")</f>
        <v/>
      </c>
    </row>
    <row r="4211" spans="16:17" x14ac:dyDescent="0.15">
      <c r="P4211">
        <v>4210</v>
      </c>
      <c r="Q4211" t="str">
        <f>IFERROR(IF(COUNTIF(個人情報!$BI$5:$BI$401,"登録番号" &amp; リスト!P4211)&gt;=1,"",IF(VLOOKUP(P4211,登録者リスト!$A$1:$D$43729,4,FALSE)=基本情報!$D$6,P4211,"")),"")</f>
        <v/>
      </c>
    </row>
    <row r="4212" spans="16:17" x14ac:dyDescent="0.15">
      <c r="P4212">
        <v>4211</v>
      </c>
      <c r="Q4212" t="str">
        <f>IFERROR(IF(COUNTIF(個人情報!$BI$5:$BI$401,"登録番号" &amp; リスト!P4212)&gt;=1,"",IF(VLOOKUP(P4212,登録者リスト!$A$1:$D$43729,4,FALSE)=基本情報!$D$6,P4212,"")),"")</f>
        <v/>
      </c>
    </row>
    <row r="4213" spans="16:17" x14ac:dyDescent="0.15">
      <c r="P4213">
        <v>4212</v>
      </c>
      <c r="Q4213" t="str">
        <f>IFERROR(IF(COUNTIF(個人情報!$BI$5:$BI$401,"登録番号" &amp; リスト!P4213)&gt;=1,"",IF(VLOOKUP(P4213,登録者リスト!$A$1:$D$43729,4,FALSE)=基本情報!$D$6,P4213,"")),"")</f>
        <v/>
      </c>
    </row>
    <row r="4214" spans="16:17" x14ac:dyDescent="0.15">
      <c r="P4214">
        <v>4213</v>
      </c>
      <c r="Q4214" t="str">
        <f>IFERROR(IF(COUNTIF(個人情報!$BI$5:$BI$401,"登録番号" &amp; リスト!P4214)&gt;=1,"",IF(VLOOKUP(P4214,登録者リスト!$A$1:$D$43729,4,FALSE)=基本情報!$D$6,P4214,"")),"")</f>
        <v/>
      </c>
    </row>
    <row r="4215" spans="16:17" x14ac:dyDescent="0.15">
      <c r="P4215">
        <v>4214</v>
      </c>
      <c r="Q4215" t="str">
        <f>IFERROR(IF(COUNTIF(個人情報!$BI$5:$BI$401,"登録番号" &amp; リスト!P4215)&gt;=1,"",IF(VLOOKUP(P4215,登録者リスト!$A$1:$D$43729,4,FALSE)=基本情報!$D$6,P4215,"")),"")</f>
        <v/>
      </c>
    </row>
    <row r="4216" spans="16:17" x14ac:dyDescent="0.15">
      <c r="P4216">
        <v>4215</v>
      </c>
      <c r="Q4216" t="str">
        <f>IFERROR(IF(COUNTIF(個人情報!$BI$5:$BI$401,"登録番号" &amp; リスト!P4216)&gt;=1,"",IF(VLOOKUP(P4216,登録者リスト!$A$1:$D$43729,4,FALSE)=基本情報!$D$6,P4216,"")),"")</f>
        <v/>
      </c>
    </row>
    <row r="4217" spans="16:17" x14ac:dyDescent="0.15">
      <c r="P4217">
        <v>4216</v>
      </c>
      <c r="Q4217" t="str">
        <f>IFERROR(IF(COUNTIF(個人情報!$BI$5:$BI$401,"登録番号" &amp; リスト!P4217)&gt;=1,"",IF(VLOOKUP(P4217,登録者リスト!$A$1:$D$43729,4,FALSE)=基本情報!$D$6,P4217,"")),"")</f>
        <v/>
      </c>
    </row>
    <row r="4218" spans="16:17" x14ac:dyDescent="0.15">
      <c r="P4218">
        <v>4217</v>
      </c>
      <c r="Q4218" t="str">
        <f>IFERROR(IF(COUNTIF(個人情報!$BI$5:$BI$401,"登録番号" &amp; リスト!P4218)&gt;=1,"",IF(VLOOKUP(P4218,登録者リスト!$A$1:$D$43729,4,FALSE)=基本情報!$D$6,P4218,"")),"")</f>
        <v/>
      </c>
    </row>
    <row r="4219" spans="16:17" x14ac:dyDescent="0.15">
      <c r="P4219">
        <v>4218</v>
      </c>
      <c r="Q4219" t="str">
        <f>IFERROR(IF(COUNTIF(個人情報!$BI$5:$BI$401,"登録番号" &amp; リスト!P4219)&gt;=1,"",IF(VLOOKUP(P4219,登録者リスト!$A$1:$D$43729,4,FALSE)=基本情報!$D$6,P4219,"")),"")</f>
        <v/>
      </c>
    </row>
    <row r="4220" spans="16:17" x14ac:dyDescent="0.15">
      <c r="P4220">
        <v>4219</v>
      </c>
      <c r="Q4220" t="str">
        <f>IFERROR(IF(COUNTIF(個人情報!$BI$5:$BI$401,"登録番号" &amp; リスト!P4220)&gt;=1,"",IF(VLOOKUP(P4220,登録者リスト!$A$1:$D$43729,4,FALSE)=基本情報!$D$6,P4220,"")),"")</f>
        <v/>
      </c>
    </row>
    <row r="4221" spans="16:17" x14ac:dyDescent="0.15">
      <c r="P4221">
        <v>4220</v>
      </c>
      <c r="Q4221" t="str">
        <f>IFERROR(IF(COUNTIF(個人情報!$BI$5:$BI$401,"登録番号" &amp; リスト!P4221)&gt;=1,"",IF(VLOOKUP(P4221,登録者リスト!$A$1:$D$43729,4,FALSE)=基本情報!$D$6,P4221,"")),"")</f>
        <v/>
      </c>
    </row>
    <row r="4222" spans="16:17" x14ac:dyDescent="0.15">
      <c r="P4222">
        <v>4221</v>
      </c>
      <c r="Q4222" t="str">
        <f>IFERROR(IF(COUNTIF(個人情報!$BI$5:$BI$401,"登録番号" &amp; リスト!P4222)&gt;=1,"",IF(VLOOKUP(P4222,登録者リスト!$A$1:$D$43729,4,FALSE)=基本情報!$D$6,P4222,"")),"")</f>
        <v/>
      </c>
    </row>
    <row r="4223" spans="16:17" x14ac:dyDescent="0.15">
      <c r="P4223">
        <v>4222</v>
      </c>
      <c r="Q4223" t="str">
        <f>IFERROR(IF(COUNTIF(個人情報!$BI$5:$BI$401,"登録番号" &amp; リスト!P4223)&gt;=1,"",IF(VLOOKUP(P4223,登録者リスト!$A$1:$D$43729,4,FALSE)=基本情報!$D$6,P4223,"")),"")</f>
        <v/>
      </c>
    </row>
    <row r="4224" spans="16:17" x14ac:dyDescent="0.15">
      <c r="P4224">
        <v>4223</v>
      </c>
      <c r="Q4224" t="str">
        <f>IFERROR(IF(COUNTIF(個人情報!$BI$5:$BI$401,"登録番号" &amp; リスト!P4224)&gt;=1,"",IF(VLOOKUP(P4224,登録者リスト!$A$1:$D$43729,4,FALSE)=基本情報!$D$6,P4224,"")),"")</f>
        <v/>
      </c>
    </row>
    <row r="4225" spans="16:17" x14ac:dyDescent="0.15">
      <c r="P4225">
        <v>4224</v>
      </c>
      <c r="Q4225" t="str">
        <f>IFERROR(IF(COUNTIF(個人情報!$BI$5:$BI$401,"登録番号" &amp; リスト!P4225)&gt;=1,"",IF(VLOOKUP(P4225,登録者リスト!$A$1:$D$43729,4,FALSE)=基本情報!$D$6,P4225,"")),"")</f>
        <v/>
      </c>
    </row>
    <row r="4226" spans="16:17" x14ac:dyDescent="0.15">
      <c r="P4226">
        <v>4225</v>
      </c>
      <c r="Q4226" t="str">
        <f>IFERROR(IF(COUNTIF(個人情報!$BI$5:$BI$401,"登録番号" &amp; リスト!P4226)&gt;=1,"",IF(VLOOKUP(P4226,登録者リスト!$A$1:$D$43729,4,FALSE)=基本情報!$D$6,P4226,"")),"")</f>
        <v/>
      </c>
    </row>
    <row r="4227" spans="16:17" x14ac:dyDescent="0.15">
      <c r="P4227">
        <v>4226</v>
      </c>
      <c r="Q4227" t="str">
        <f>IFERROR(IF(COUNTIF(個人情報!$BI$5:$BI$401,"登録番号" &amp; リスト!P4227)&gt;=1,"",IF(VLOOKUP(P4227,登録者リスト!$A$1:$D$43729,4,FALSE)=基本情報!$D$6,P4227,"")),"")</f>
        <v/>
      </c>
    </row>
    <row r="4228" spans="16:17" x14ac:dyDescent="0.15">
      <c r="P4228">
        <v>4227</v>
      </c>
      <c r="Q4228" t="str">
        <f>IFERROR(IF(COUNTIF(個人情報!$BI$5:$BI$401,"登録番号" &amp; リスト!P4228)&gt;=1,"",IF(VLOOKUP(P4228,登録者リスト!$A$1:$D$43729,4,FALSE)=基本情報!$D$6,P4228,"")),"")</f>
        <v/>
      </c>
    </row>
    <row r="4229" spans="16:17" x14ac:dyDescent="0.15">
      <c r="P4229">
        <v>4228</v>
      </c>
      <c r="Q4229" t="str">
        <f>IFERROR(IF(COUNTIF(個人情報!$BI$5:$BI$401,"登録番号" &amp; リスト!P4229)&gt;=1,"",IF(VLOOKUP(P4229,登録者リスト!$A$1:$D$43729,4,FALSE)=基本情報!$D$6,P4229,"")),"")</f>
        <v/>
      </c>
    </row>
    <row r="4230" spans="16:17" x14ac:dyDescent="0.15">
      <c r="P4230">
        <v>4229</v>
      </c>
      <c r="Q4230" t="str">
        <f>IFERROR(IF(COUNTIF(個人情報!$BI$5:$BI$401,"登録番号" &amp; リスト!P4230)&gt;=1,"",IF(VLOOKUP(P4230,登録者リスト!$A$1:$D$43729,4,FALSE)=基本情報!$D$6,P4230,"")),"")</f>
        <v/>
      </c>
    </row>
    <row r="4231" spans="16:17" x14ac:dyDescent="0.15">
      <c r="P4231">
        <v>4230</v>
      </c>
      <c r="Q4231" t="str">
        <f>IFERROR(IF(COUNTIF(個人情報!$BI$5:$BI$401,"登録番号" &amp; リスト!P4231)&gt;=1,"",IF(VLOOKUP(P4231,登録者リスト!$A$1:$D$43729,4,FALSE)=基本情報!$D$6,P4231,"")),"")</f>
        <v/>
      </c>
    </row>
    <row r="4232" spans="16:17" x14ac:dyDescent="0.15">
      <c r="P4232">
        <v>4231</v>
      </c>
      <c r="Q4232" t="str">
        <f>IFERROR(IF(COUNTIF(個人情報!$BI$5:$BI$401,"登録番号" &amp; リスト!P4232)&gt;=1,"",IF(VLOOKUP(P4232,登録者リスト!$A$1:$D$43729,4,FALSE)=基本情報!$D$6,P4232,"")),"")</f>
        <v/>
      </c>
    </row>
    <row r="4233" spans="16:17" x14ac:dyDescent="0.15">
      <c r="P4233">
        <v>4232</v>
      </c>
      <c r="Q4233" t="str">
        <f>IFERROR(IF(COUNTIF(個人情報!$BI$5:$BI$401,"登録番号" &amp; リスト!P4233)&gt;=1,"",IF(VLOOKUP(P4233,登録者リスト!$A$1:$D$43729,4,FALSE)=基本情報!$D$6,P4233,"")),"")</f>
        <v/>
      </c>
    </row>
    <row r="4234" spans="16:17" x14ac:dyDescent="0.15">
      <c r="P4234">
        <v>4233</v>
      </c>
      <c r="Q4234" t="str">
        <f>IFERROR(IF(COUNTIF(個人情報!$BI$5:$BI$401,"登録番号" &amp; リスト!P4234)&gt;=1,"",IF(VLOOKUP(P4234,登録者リスト!$A$1:$D$43729,4,FALSE)=基本情報!$D$6,P4234,"")),"")</f>
        <v/>
      </c>
    </row>
    <row r="4235" spans="16:17" x14ac:dyDescent="0.15">
      <c r="P4235">
        <v>4234</v>
      </c>
      <c r="Q4235" t="str">
        <f>IFERROR(IF(COUNTIF(個人情報!$BI$5:$BI$401,"登録番号" &amp; リスト!P4235)&gt;=1,"",IF(VLOOKUP(P4235,登録者リスト!$A$1:$D$43729,4,FALSE)=基本情報!$D$6,P4235,"")),"")</f>
        <v/>
      </c>
    </row>
    <row r="4236" spans="16:17" x14ac:dyDescent="0.15">
      <c r="P4236">
        <v>4235</v>
      </c>
      <c r="Q4236" t="str">
        <f>IFERROR(IF(COUNTIF(個人情報!$BI$5:$BI$401,"登録番号" &amp; リスト!P4236)&gt;=1,"",IF(VLOOKUP(P4236,登録者リスト!$A$1:$D$43729,4,FALSE)=基本情報!$D$6,P4236,"")),"")</f>
        <v/>
      </c>
    </row>
    <row r="4237" spans="16:17" x14ac:dyDescent="0.15">
      <c r="P4237">
        <v>4236</v>
      </c>
      <c r="Q4237" t="str">
        <f>IFERROR(IF(COUNTIF(個人情報!$BI$5:$BI$401,"登録番号" &amp; リスト!P4237)&gt;=1,"",IF(VLOOKUP(P4237,登録者リスト!$A$1:$D$43729,4,FALSE)=基本情報!$D$6,P4237,"")),"")</f>
        <v/>
      </c>
    </row>
    <row r="4238" spans="16:17" x14ac:dyDescent="0.15">
      <c r="P4238">
        <v>4237</v>
      </c>
      <c r="Q4238" t="str">
        <f>IFERROR(IF(COUNTIF(個人情報!$BI$5:$BI$401,"登録番号" &amp; リスト!P4238)&gt;=1,"",IF(VLOOKUP(P4238,登録者リスト!$A$1:$D$43729,4,FALSE)=基本情報!$D$6,P4238,"")),"")</f>
        <v/>
      </c>
    </row>
    <row r="4239" spans="16:17" x14ac:dyDescent="0.15">
      <c r="P4239">
        <v>4238</v>
      </c>
      <c r="Q4239" t="str">
        <f>IFERROR(IF(COUNTIF(個人情報!$BI$5:$BI$401,"登録番号" &amp; リスト!P4239)&gt;=1,"",IF(VLOOKUP(P4239,登録者リスト!$A$1:$D$43729,4,FALSE)=基本情報!$D$6,P4239,"")),"")</f>
        <v/>
      </c>
    </row>
    <row r="4240" spans="16:17" x14ac:dyDescent="0.15">
      <c r="P4240">
        <v>4239</v>
      </c>
      <c r="Q4240" t="str">
        <f>IFERROR(IF(COUNTIF(個人情報!$BI$5:$BI$401,"登録番号" &amp; リスト!P4240)&gt;=1,"",IF(VLOOKUP(P4240,登録者リスト!$A$1:$D$43729,4,FALSE)=基本情報!$D$6,P4240,"")),"")</f>
        <v/>
      </c>
    </row>
    <row r="4241" spans="16:17" x14ac:dyDescent="0.15">
      <c r="P4241">
        <v>4240</v>
      </c>
      <c r="Q4241" t="str">
        <f>IFERROR(IF(COUNTIF(個人情報!$BI$5:$BI$401,"登録番号" &amp; リスト!P4241)&gt;=1,"",IF(VLOOKUP(P4241,登録者リスト!$A$1:$D$43729,4,FALSE)=基本情報!$D$6,P4241,"")),"")</f>
        <v/>
      </c>
    </row>
    <row r="4242" spans="16:17" x14ac:dyDescent="0.15">
      <c r="P4242">
        <v>4241</v>
      </c>
      <c r="Q4242" t="str">
        <f>IFERROR(IF(COUNTIF(個人情報!$BI$5:$BI$401,"登録番号" &amp; リスト!P4242)&gt;=1,"",IF(VLOOKUP(P4242,登録者リスト!$A$1:$D$43729,4,FALSE)=基本情報!$D$6,P4242,"")),"")</f>
        <v/>
      </c>
    </row>
    <row r="4243" spans="16:17" x14ac:dyDescent="0.15">
      <c r="P4243">
        <v>4242</v>
      </c>
      <c r="Q4243" t="str">
        <f>IFERROR(IF(COUNTIF(個人情報!$BI$5:$BI$401,"登録番号" &amp; リスト!P4243)&gt;=1,"",IF(VLOOKUP(P4243,登録者リスト!$A$1:$D$43729,4,FALSE)=基本情報!$D$6,P4243,"")),"")</f>
        <v/>
      </c>
    </row>
    <row r="4244" spans="16:17" x14ac:dyDescent="0.15">
      <c r="P4244">
        <v>4243</v>
      </c>
      <c r="Q4244" t="str">
        <f>IFERROR(IF(COUNTIF(個人情報!$BI$5:$BI$401,"登録番号" &amp; リスト!P4244)&gt;=1,"",IF(VLOOKUP(P4244,登録者リスト!$A$1:$D$43729,4,FALSE)=基本情報!$D$6,P4244,"")),"")</f>
        <v/>
      </c>
    </row>
    <row r="4245" spans="16:17" x14ac:dyDescent="0.15">
      <c r="P4245">
        <v>4244</v>
      </c>
      <c r="Q4245" t="str">
        <f>IFERROR(IF(COUNTIF(個人情報!$BI$5:$BI$401,"登録番号" &amp; リスト!P4245)&gt;=1,"",IF(VLOOKUP(P4245,登録者リスト!$A$1:$D$43729,4,FALSE)=基本情報!$D$6,P4245,"")),"")</f>
        <v/>
      </c>
    </row>
    <row r="4246" spans="16:17" x14ac:dyDescent="0.15">
      <c r="P4246">
        <v>4245</v>
      </c>
      <c r="Q4246" t="str">
        <f>IFERROR(IF(COUNTIF(個人情報!$BI$5:$BI$401,"登録番号" &amp; リスト!P4246)&gt;=1,"",IF(VLOOKUP(P4246,登録者リスト!$A$1:$D$43729,4,FALSE)=基本情報!$D$6,P4246,"")),"")</f>
        <v/>
      </c>
    </row>
    <row r="4247" spans="16:17" x14ac:dyDescent="0.15">
      <c r="P4247">
        <v>4246</v>
      </c>
      <c r="Q4247" t="str">
        <f>IFERROR(IF(COUNTIF(個人情報!$BI$5:$BI$401,"登録番号" &amp; リスト!P4247)&gt;=1,"",IF(VLOOKUP(P4247,登録者リスト!$A$1:$D$43729,4,FALSE)=基本情報!$D$6,P4247,"")),"")</f>
        <v/>
      </c>
    </row>
    <row r="4248" spans="16:17" x14ac:dyDescent="0.15">
      <c r="P4248">
        <v>4247</v>
      </c>
      <c r="Q4248" t="str">
        <f>IFERROR(IF(COUNTIF(個人情報!$BI$5:$BI$401,"登録番号" &amp; リスト!P4248)&gt;=1,"",IF(VLOOKUP(P4248,登録者リスト!$A$1:$D$43729,4,FALSE)=基本情報!$D$6,P4248,"")),"")</f>
        <v/>
      </c>
    </row>
    <row r="4249" spans="16:17" x14ac:dyDescent="0.15">
      <c r="P4249">
        <v>4248</v>
      </c>
      <c r="Q4249" t="str">
        <f>IFERROR(IF(COUNTIF(個人情報!$BI$5:$BI$401,"登録番号" &amp; リスト!P4249)&gt;=1,"",IF(VLOOKUP(P4249,登録者リスト!$A$1:$D$43729,4,FALSE)=基本情報!$D$6,P4249,"")),"")</f>
        <v/>
      </c>
    </row>
    <row r="4250" spans="16:17" x14ac:dyDescent="0.15">
      <c r="P4250">
        <v>4249</v>
      </c>
      <c r="Q4250" t="str">
        <f>IFERROR(IF(COUNTIF(個人情報!$BI$5:$BI$401,"登録番号" &amp; リスト!P4250)&gt;=1,"",IF(VLOOKUP(P4250,登録者リスト!$A$1:$D$43729,4,FALSE)=基本情報!$D$6,P4250,"")),"")</f>
        <v/>
      </c>
    </row>
    <row r="4251" spans="16:17" x14ac:dyDescent="0.15">
      <c r="P4251">
        <v>4250</v>
      </c>
      <c r="Q4251" t="str">
        <f>IFERROR(IF(COUNTIF(個人情報!$BI$5:$BI$401,"登録番号" &amp; リスト!P4251)&gt;=1,"",IF(VLOOKUP(P4251,登録者リスト!$A$1:$D$43729,4,FALSE)=基本情報!$D$6,P4251,"")),"")</f>
        <v/>
      </c>
    </row>
    <row r="4252" spans="16:17" x14ac:dyDescent="0.15">
      <c r="P4252">
        <v>4251</v>
      </c>
      <c r="Q4252" t="str">
        <f>IFERROR(IF(COUNTIF(個人情報!$BI$5:$BI$401,"登録番号" &amp; リスト!P4252)&gt;=1,"",IF(VLOOKUP(P4252,登録者リスト!$A$1:$D$43729,4,FALSE)=基本情報!$D$6,P4252,"")),"")</f>
        <v/>
      </c>
    </row>
    <row r="4253" spans="16:17" x14ac:dyDescent="0.15">
      <c r="P4253">
        <v>4252</v>
      </c>
      <c r="Q4253" t="str">
        <f>IFERROR(IF(COUNTIF(個人情報!$BI$5:$BI$401,"登録番号" &amp; リスト!P4253)&gt;=1,"",IF(VLOOKUP(P4253,登録者リスト!$A$1:$D$43729,4,FALSE)=基本情報!$D$6,P4253,"")),"")</f>
        <v/>
      </c>
    </row>
    <row r="4254" spans="16:17" x14ac:dyDescent="0.15">
      <c r="P4254">
        <v>4253</v>
      </c>
      <c r="Q4254" t="str">
        <f>IFERROR(IF(COUNTIF(個人情報!$BI$5:$BI$401,"登録番号" &amp; リスト!P4254)&gt;=1,"",IF(VLOOKUP(P4254,登録者リスト!$A$1:$D$43729,4,FALSE)=基本情報!$D$6,P4254,"")),"")</f>
        <v/>
      </c>
    </row>
    <row r="4255" spans="16:17" x14ac:dyDescent="0.15">
      <c r="P4255">
        <v>4254</v>
      </c>
      <c r="Q4255" t="str">
        <f>IFERROR(IF(COUNTIF(個人情報!$BI$5:$BI$401,"登録番号" &amp; リスト!P4255)&gt;=1,"",IF(VLOOKUP(P4255,登録者リスト!$A$1:$D$43729,4,FALSE)=基本情報!$D$6,P4255,"")),"")</f>
        <v/>
      </c>
    </row>
    <row r="4256" spans="16:17" x14ac:dyDescent="0.15">
      <c r="P4256">
        <v>4255</v>
      </c>
      <c r="Q4256" t="str">
        <f>IFERROR(IF(COUNTIF(個人情報!$BI$5:$BI$401,"登録番号" &amp; リスト!P4256)&gt;=1,"",IF(VLOOKUP(P4256,登録者リスト!$A$1:$D$43729,4,FALSE)=基本情報!$D$6,P4256,"")),"")</f>
        <v/>
      </c>
    </row>
    <row r="4257" spans="16:17" x14ac:dyDescent="0.15">
      <c r="P4257">
        <v>4256</v>
      </c>
      <c r="Q4257" t="str">
        <f>IFERROR(IF(COUNTIF(個人情報!$BI$5:$BI$401,"登録番号" &amp; リスト!P4257)&gt;=1,"",IF(VLOOKUP(P4257,登録者リスト!$A$1:$D$43729,4,FALSE)=基本情報!$D$6,P4257,"")),"")</f>
        <v/>
      </c>
    </row>
    <row r="4258" spans="16:17" x14ac:dyDescent="0.15">
      <c r="P4258">
        <v>4257</v>
      </c>
      <c r="Q4258" t="str">
        <f>IFERROR(IF(COUNTIF(個人情報!$BI$5:$BI$401,"登録番号" &amp; リスト!P4258)&gt;=1,"",IF(VLOOKUP(P4258,登録者リスト!$A$1:$D$43729,4,FALSE)=基本情報!$D$6,P4258,"")),"")</f>
        <v/>
      </c>
    </row>
    <row r="4259" spans="16:17" x14ac:dyDescent="0.15">
      <c r="P4259">
        <v>4258</v>
      </c>
      <c r="Q4259" t="str">
        <f>IFERROR(IF(COUNTIF(個人情報!$BI$5:$BI$401,"登録番号" &amp; リスト!P4259)&gt;=1,"",IF(VLOOKUP(P4259,登録者リスト!$A$1:$D$43729,4,FALSE)=基本情報!$D$6,P4259,"")),"")</f>
        <v/>
      </c>
    </row>
    <row r="4260" spans="16:17" x14ac:dyDescent="0.15">
      <c r="P4260">
        <v>4259</v>
      </c>
      <c r="Q4260" t="str">
        <f>IFERROR(IF(COUNTIF(個人情報!$BI$5:$BI$401,"登録番号" &amp; リスト!P4260)&gt;=1,"",IF(VLOOKUP(P4260,登録者リスト!$A$1:$D$43729,4,FALSE)=基本情報!$D$6,P4260,"")),"")</f>
        <v/>
      </c>
    </row>
    <row r="4261" spans="16:17" x14ac:dyDescent="0.15">
      <c r="P4261">
        <v>4260</v>
      </c>
      <c r="Q4261" t="str">
        <f>IFERROR(IF(COUNTIF(個人情報!$BI$5:$BI$401,"登録番号" &amp; リスト!P4261)&gt;=1,"",IF(VLOOKUP(P4261,登録者リスト!$A$1:$D$43729,4,FALSE)=基本情報!$D$6,P4261,"")),"")</f>
        <v/>
      </c>
    </row>
    <row r="4262" spans="16:17" x14ac:dyDescent="0.15">
      <c r="P4262">
        <v>4261</v>
      </c>
      <c r="Q4262" t="str">
        <f>IFERROR(IF(COUNTIF(個人情報!$BI$5:$BI$401,"登録番号" &amp; リスト!P4262)&gt;=1,"",IF(VLOOKUP(P4262,登録者リスト!$A$1:$D$43729,4,FALSE)=基本情報!$D$6,P4262,"")),"")</f>
        <v/>
      </c>
    </row>
    <row r="4263" spans="16:17" x14ac:dyDescent="0.15">
      <c r="P4263">
        <v>4262</v>
      </c>
      <c r="Q4263" t="str">
        <f>IFERROR(IF(COUNTIF(個人情報!$BI$5:$BI$401,"登録番号" &amp; リスト!P4263)&gt;=1,"",IF(VLOOKUP(P4263,登録者リスト!$A$1:$D$43729,4,FALSE)=基本情報!$D$6,P4263,"")),"")</f>
        <v/>
      </c>
    </row>
    <row r="4264" spans="16:17" x14ac:dyDescent="0.15">
      <c r="P4264">
        <v>4263</v>
      </c>
      <c r="Q4264" t="str">
        <f>IFERROR(IF(COUNTIF(個人情報!$BI$5:$BI$401,"登録番号" &amp; リスト!P4264)&gt;=1,"",IF(VLOOKUP(P4264,登録者リスト!$A$1:$D$43729,4,FALSE)=基本情報!$D$6,P4264,"")),"")</f>
        <v/>
      </c>
    </row>
    <row r="4265" spans="16:17" x14ac:dyDescent="0.15">
      <c r="P4265">
        <v>4264</v>
      </c>
      <c r="Q4265" t="str">
        <f>IFERROR(IF(COUNTIF(個人情報!$BI$5:$BI$401,"登録番号" &amp; リスト!P4265)&gt;=1,"",IF(VLOOKUP(P4265,登録者リスト!$A$1:$D$43729,4,FALSE)=基本情報!$D$6,P4265,"")),"")</f>
        <v/>
      </c>
    </row>
    <row r="4266" spans="16:17" x14ac:dyDescent="0.15">
      <c r="P4266">
        <v>4265</v>
      </c>
      <c r="Q4266" t="str">
        <f>IFERROR(IF(COUNTIF(個人情報!$BI$5:$BI$401,"登録番号" &amp; リスト!P4266)&gt;=1,"",IF(VLOOKUP(P4266,登録者リスト!$A$1:$D$43729,4,FALSE)=基本情報!$D$6,P4266,"")),"")</f>
        <v/>
      </c>
    </row>
    <row r="4267" spans="16:17" x14ac:dyDescent="0.15">
      <c r="P4267">
        <v>4266</v>
      </c>
      <c r="Q4267" t="str">
        <f>IFERROR(IF(COUNTIF(個人情報!$BI$5:$BI$401,"登録番号" &amp; リスト!P4267)&gt;=1,"",IF(VLOOKUP(P4267,登録者リスト!$A$1:$D$43729,4,FALSE)=基本情報!$D$6,P4267,"")),"")</f>
        <v/>
      </c>
    </row>
    <row r="4268" spans="16:17" x14ac:dyDescent="0.15">
      <c r="P4268">
        <v>4267</v>
      </c>
      <c r="Q4268" t="str">
        <f>IFERROR(IF(COUNTIF(個人情報!$BI$5:$BI$401,"登録番号" &amp; リスト!P4268)&gt;=1,"",IF(VLOOKUP(P4268,登録者リスト!$A$1:$D$43729,4,FALSE)=基本情報!$D$6,P4268,"")),"")</f>
        <v/>
      </c>
    </row>
    <row r="4269" spans="16:17" x14ac:dyDescent="0.15">
      <c r="P4269">
        <v>4268</v>
      </c>
      <c r="Q4269" t="str">
        <f>IFERROR(IF(COUNTIF(個人情報!$BI$5:$BI$401,"登録番号" &amp; リスト!P4269)&gt;=1,"",IF(VLOOKUP(P4269,登録者リスト!$A$1:$D$43729,4,FALSE)=基本情報!$D$6,P4269,"")),"")</f>
        <v/>
      </c>
    </row>
    <row r="4270" spans="16:17" x14ac:dyDescent="0.15">
      <c r="P4270">
        <v>4269</v>
      </c>
      <c r="Q4270" t="str">
        <f>IFERROR(IF(COUNTIF(個人情報!$BI$5:$BI$401,"登録番号" &amp; リスト!P4270)&gt;=1,"",IF(VLOOKUP(P4270,登録者リスト!$A$1:$D$43729,4,FALSE)=基本情報!$D$6,P4270,"")),"")</f>
        <v/>
      </c>
    </row>
    <row r="4271" spans="16:17" x14ac:dyDescent="0.15">
      <c r="P4271">
        <v>4270</v>
      </c>
      <c r="Q4271" t="str">
        <f>IFERROR(IF(COUNTIF(個人情報!$BI$5:$BI$401,"登録番号" &amp; リスト!P4271)&gt;=1,"",IF(VLOOKUP(P4271,登録者リスト!$A$1:$D$43729,4,FALSE)=基本情報!$D$6,P4271,"")),"")</f>
        <v/>
      </c>
    </row>
    <row r="4272" spans="16:17" x14ac:dyDescent="0.15">
      <c r="P4272">
        <v>4271</v>
      </c>
      <c r="Q4272" t="str">
        <f>IFERROR(IF(COUNTIF(個人情報!$BI$5:$BI$401,"登録番号" &amp; リスト!P4272)&gt;=1,"",IF(VLOOKUP(P4272,登録者リスト!$A$1:$D$43729,4,FALSE)=基本情報!$D$6,P4272,"")),"")</f>
        <v/>
      </c>
    </row>
    <row r="4273" spans="16:17" x14ac:dyDescent="0.15">
      <c r="P4273">
        <v>4272</v>
      </c>
      <c r="Q4273" t="str">
        <f>IFERROR(IF(COUNTIF(個人情報!$BI$5:$BI$401,"登録番号" &amp; リスト!P4273)&gt;=1,"",IF(VLOOKUP(P4273,登録者リスト!$A$1:$D$43729,4,FALSE)=基本情報!$D$6,P4273,"")),"")</f>
        <v/>
      </c>
    </row>
    <row r="4274" spans="16:17" x14ac:dyDescent="0.15">
      <c r="P4274">
        <v>4273</v>
      </c>
      <c r="Q4274" t="str">
        <f>IFERROR(IF(COUNTIF(個人情報!$BI$5:$BI$401,"登録番号" &amp; リスト!P4274)&gt;=1,"",IF(VLOOKUP(P4274,登録者リスト!$A$1:$D$43729,4,FALSE)=基本情報!$D$6,P4274,"")),"")</f>
        <v/>
      </c>
    </row>
    <row r="4275" spans="16:17" x14ac:dyDescent="0.15">
      <c r="P4275">
        <v>4274</v>
      </c>
      <c r="Q4275" t="str">
        <f>IFERROR(IF(COUNTIF(個人情報!$BI$5:$BI$401,"登録番号" &amp; リスト!P4275)&gt;=1,"",IF(VLOOKUP(P4275,登録者リスト!$A$1:$D$43729,4,FALSE)=基本情報!$D$6,P4275,"")),"")</f>
        <v/>
      </c>
    </row>
    <row r="4276" spans="16:17" x14ac:dyDescent="0.15">
      <c r="P4276">
        <v>4275</v>
      </c>
      <c r="Q4276" t="str">
        <f>IFERROR(IF(COUNTIF(個人情報!$BI$5:$BI$401,"登録番号" &amp; リスト!P4276)&gt;=1,"",IF(VLOOKUP(P4276,登録者リスト!$A$1:$D$43729,4,FALSE)=基本情報!$D$6,P4276,"")),"")</f>
        <v/>
      </c>
    </row>
    <row r="4277" spans="16:17" x14ac:dyDescent="0.15">
      <c r="P4277">
        <v>4276</v>
      </c>
      <c r="Q4277" t="str">
        <f>IFERROR(IF(COUNTIF(個人情報!$BI$5:$BI$401,"登録番号" &amp; リスト!P4277)&gt;=1,"",IF(VLOOKUP(P4277,登録者リスト!$A$1:$D$43729,4,FALSE)=基本情報!$D$6,P4277,"")),"")</f>
        <v/>
      </c>
    </row>
    <row r="4278" spans="16:17" x14ac:dyDescent="0.15">
      <c r="P4278">
        <v>4277</v>
      </c>
      <c r="Q4278" t="str">
        <f>IFERROR(IF(COUNTIF(個人情報!$BI$5:$BI$401,"登録番号" &amp; リスト!P4278)&gt;=1,"",IF(VLOOKUP(P4278,登録者リスト!$A$1:$D$43729,4,FALSE)=基本情報!$D$6,P4278,"")),"")</f>
        <v/>
      </c>
    </row>
    <row r="4279" spans="16:17" x14ac:dyDescent="0.15">
      <c r="P4279">
        <v>4278</v>
      </c>
      <c r="Q4279" t="str">
        <f>IFERROR(IF(COUNTIF(個人情報!$BI$5:$BI$401,"登録番号" &amp; リスト!P4279)&gt;=1,"",IF(VLOOKUP(P4279,登録者リスト!$A$1:$D$43729,4,FALSE)=基本情報!$D$6,P4279,"")),"")</f>
        <v/>
      </c>
    </row>
    <row r="4280" spans="16:17" x14ac:dyDescent="0.15">
      <c r="P4280">
        <v>4279</v>
      </c>
      <c r="Q4280" t="str">
        <f>IFERROR(IF(COUNTIF(個人情報!$BI$5:$BI$401,"登録番号" &amp; リスト!P4280)&gt;=1,"",IF(VLOOKUP(P4280,登録者リスト!$A$1:$D$43729,4,FALSE)=基本情報!$D$6,P4280,"")),"")</f>
        <v/>
      </c>
    </row>
    <row r="4281" spans="16:17" x14ac:dyDescent="0.15">
      <c r="P4281">
        <v>4280</v>
      </c>
      <c r="Q4281" t="str">
        <f>IFERROR(IF(COUNTIF(個人情報!$BI$5:$BI$401,"登録番号" &amp; リスト!P4281)&gt;=1,"",IF(VLOOKUP(P4281,登録者リスト!$A$1:$D$43729,4,FALSE)=基本情報!$D$6,P4281,"")),"")</f>
        <v/>
      </c>
    </row>
    <row r="4282" spans="16:17" x14ac:dyDescent="0.15">
      <c r="P4282">
        <v>4281</v>
      </c>
      <c r="Q4282" t="str">
        <f>IFERROR(IF(COUNTIF(個人情報!$BI$5:$BI$401,"登録番号" &amp; リスト!P4282)&gt;=1,"",IF(VLOOKUP(P4282,登録者リスト!$A$1:$D$43729,4,FALSE)=基本情報!$D$6,P4282,"")),"")</f>
        <v/>
      </c>
    </row>
    <row r="4283" spans="16:17" x14ac:dyDescent="0.15">
      <c r="P4283">
        <v>4282</v>
      </c>
      <c r="Q4283" t="str">
        <f>IFERROR(IF(COUNTIF(個人情報!$BI$5:$BI$401,"登録番号" &amp; リスト!P4283)&gt;=1,"",IF(VLOOKUP(P4283,登録者リスト!$A$1:$D$43729,4,FALSE)=基本情報!$D$6,P4283,"")),"")</f>
        <v/>
      </c>
    </row>
    <row r="4284" spans="16:17" x14ac:dyDescent="0.15">
      <c r="P4284">
        <v>4283</v>
      </c>
      <c r="Q4284" t="str">
        <f>IFERROR(IF(COUNTIF(個人情報!$BI$5:$BI$401,"登録番号" &amp; リスト!P4284)&gt;=1,"",IF(VLOOKUP(P4284,登録者リスト!$A$1:$D$43729,4,FALSE)=基本情報!$D$6,P4284,"")),"")</f>
        <v/>
      </c>
    </row>
    <row r="4285" spans="16:17" x14ac:dyDescent="0.15">
      <c r="P4285">
        <v>4284</v>
      </c>
      <c r="Q4285" t="str">
        <f>IFERROR(IF(COUNTIF(個人情報!$BI$5:$BI$401,"登録番号" &amp; リスト!P4285)&gt;=1,"",IF(VLOOKUP(P4285,登録者リスト!$A$1:$D$43729,4,FALSE)=基本情報!$D$6,P4285,"")),"")</f>
        <v/>
      </c>
    </row>
    <row r="4286" spans="16:17" x14ac:dyDescent="0.15">
      <c r="P4286">
        <v>4285</v>
      </c>
      <c r="Q4286" t="str">
        <f>IFERROR(IF(COUNTIF(個人情報!$BI$5:$BI$401,"登録番号" &amp; リスト!P4286)&gt;=1,"",IF(VLOOKUP(P4286,登録者リスト!$A$1:$D$43729,4,FALSE)=基本情報!$D$6,P4286,"")),"")</f>
        <v/>
      </c>
    </row>
    <row r="4287" spans="16:17" x14ac:dyDescent="0.15">
      <c r="P4287">
        <v>4286</v>
      </c>
      <c r="Q4287" t="str">
        <f>IFERROR(IF(COUNTIF(個人情報!$BI$5:$BI$401,"登録番号" &amp; リスト!P4287)&gt;=1,"",IF(VLOOKUP(P4287,登録者リスト!$A$1:$D$43729,4,FALSE)=基本情報!$D$6,P4287,"")),"")</f>
        <v/>
      </c>
    </row>
    <row r="4288" spans="16:17" x14ac:dyDescent="0.15">
      <c r="P4288">
        <v>4287</v>
      </c>
      <c r="Q4288" t="str">
        <f>IFERROR(IF(COUNTIF(個人情報!$BI$5:$BI$401,"登録番号" &amp; リスト!P4288)&gt;=1,"",IF(VLOOKUP(P4288,登録者リスト!$A$1:$D$43729,4,FALSE)=基本情報!$D$6,P4288,"")),"")</f>
        <v/>
      </c>
    </row>
    <row r="4289" spans="16:17" x14ac:dyDescent="0.15">
      <c r="P4289">
        <v>4288</v>
      </c>
      <c r="Q4289" t="str">
        <f>IFERROR(IF(COUNTIF(個人情報!$BI$5:$BI$401,"登録番号" &amp; リスト!P4289)&gt;=1,"",IF(VLOOKUP(P4289,登録者リスト!$A$1:$D$43729,4,FALSE)=基本情報!$D$6,P4289,"")),"")</f>
        <v/>
      </c>
    </row>
    <row r="4290" spans="16:17" x14ac:dyDescent="0.15">
      <c r="P4290">
        <v>4289</v>
      </c>
      <c r="Q4290" t="str">
        <f>IFERROR(IF(COUNTIF(個人情報!$BI$5:$BI$401,"登録番号" &amp; リスト!P4290)&gt;=1,"",IF(VLOOKUP(P4290,登録者リスト!$A$1:$D$43729,4,FALSE)=基本情報!$D$6,P4290,"")),"")</f>
        <v/>
      </c>
    </row>
    <row r="4291" spans="16:17" x14ac:dyDescent="0.15">
      <c r="P4291">
        <v>4290</v>
      </c>
      <c r="Q4291" t="str">
        <f>IFERROR(IF(COUNTIF(個人情報!$BI$5:$BI$401,"登録番号" &amp; リスト!P4291)&gt;=1,"",IF(VLOOKUP(P4291,登録者リスト!$A$1:$D$43729,4,FALSE)=基本情報!$D$6,P4291,"")),"")</f>
        <v/>
      </c>
    </row>
    <row r="4292" spans="16:17" x14ac:dyDescent="0.15">
      <c r="P4292">
        <v>4291</v>
      </c>
      <c r="Q4292" t="str">
        <f>IFERROR(IF(COUNTIF(個人情報!$BI$5:$BI$401,"登録番号" &amp; リスト!P4292)&gt;=1,"",IF(VLOOKUP(P4292,登録者リスト!$A$1:$D$43729,4,FALSE)=基本情報!$D$6,P4292,"")),"")</f>
        <v/>
      </c>
    </row>
    <row r="4293" spans="16:17" x14ac:dyDescent="0.15">
      <c r="P4293">
        <v>4292</v>
      </c>
      <c r="Q4293" t="str">
        <f>IFERROR(IF(COUNTIF(個人情報!$BI$5:$BI$401,"登録番号" &amp; リスト!P4293)&gt;=1,"",IF(VLOOKUP(P4293,登録者リスト!$A$1:$D$43729,4,FALSE)=基本情報!$D$6,P4293,"")),"")</f>
        <v/>
      </c>
    </row>
    <row r="4294" spans="16:17" x14ac:dyDescent="0.15">
      <c r="P4294">
        <v>4293</v>
      </c>
      <c r="Q4294" t="str">
        <f>IFERROR(IF(COUNTIF(個人情報!$BI$5:$BI$401,"登録番号" &amp; リスト!P4294)&gt;=1,"",IF(VLOOKUP(P4294,登録者リスト!$A$1:$D$43729,4,FALSE)=基本情報!$D$6,P4294,"")),"")</f>
        <v/>
      </c>
    </row>
    <row r="4295" spans="16:17" x14ac:dyDescent="0.15">
      <c r="P4295">
        <v>4294</v>
      </c>
      <c r="Q4295" t="str">
        <f>IFERROR(IF(COUNTIF(個人情報!$BI$5:$BI$401,"登録番号" &amp; リスト!P4295)&gt;=1,"",IF(VLOOKUP(P4295,登録者リスト!$A$1:$D$43729,4,FALSE)=基本情報!$D$6,P4295,"")),"")</f>
        <v/>
      </c>
    </row>
    <row r="4296" spans="16:17" x14ac:dyDescent="0.15">
      <c r="P4296">
        <v>4295</v>
      </c>
      <c r="Q4296" t="str">
        <f>IFERROR(IF(COUNTIF(個人情報!$BI$5:$BI$401,"登録番号" &amp; リスト!P4296)&gt;=1,"",IF(VLOOKUP(P4296,登録者リスト!$A$1:$D$43729,4,FALSE)=基本情報!$D$6,P4296,"")),"")</f>
        <v/>
      </c>
    </row>
    <row r="4297" spans="16:17" x14ac:dyDescent="0.15">
      <c r="P4297">
        <v>4296</v>
      </c>
      <c r="Q4297" t="str">
        <f>IFERROR(IF(COUNTIF(個人情報!$BI$5:$BI$401,"登録番号" &amp; リスト!P4297)&gt;=1,"",IF(VLOOKUP(P4297,登録者リスト!$A$1:$D$43729,4,FALSE)=基本情報!$D$6,P4297,"")),"")</f>
        <v/>
      </c>
    </row>
    <row r="4298" spans="16:17" x14ac:dyDescent="0.15">
      <c r="P4298">
        <v>4297</v>
      </c>
      <c r="Q4298" t="str">
        <f>IFERROR(IF(COUNTIF(個人情報!$BI$5:$BI$401,"登録番号" &amp; リスト!P4298)&gt;=1,"",IF(VLOOKUP(P4298,登録者リスト!$A$1:$D$43729,4,FALSE)=基本情報!$D$6,P4298,"")),"")</f>
        <v/>
      </c>
    </row>
    <row r="4299" spans="16:17" x14ac:dyDescent="0.15">
      <c r="P4299">
        <v>4298</v>
      </c>
      <c r="Q4299" t="str">
        <f>IFERROR(IF(COUNTIF(個人情報!$BI$5:$BI$401,"登録番号" &amp; リスト!P4299)&gt;=1,"",IF(VLOOKUP(P4299,登録者リスト!$A$1:$D$43729,4,FALSE)=基本情報!$D$6,P4299,"")),"")</f>
        <v/>
      </c>
    </row>
    <row r="4300" spans="16:17" x14ac:dyDescent="0.15">
      <c r="P4300">
        <v>4299</v>
      </c>
      <c r="Q4300" t="str">
        <f>IFERROR(IF(COUNTIF(個人情報!$BI$5:$BI$401,"登録番号" &amp; リスト!P4300)&gt;=1,"",IF(VLOOKUP(P4300,登録者リスト!$A$1:$D$43729,4,FALSE)=基本情報!$D$6,P4300,"")),"")</f>
        <v/>
      </c>
    </row>
    <row r="4301" spans="16:17" x14ac:dyDescent="0.15">
      <c r="P4301">
        <v>4300</v>
      </c>
      <c r="Q4301" t="str">
        <f>IFERROR(IF(COUNTIF(個人情報!$BI$5:$BI$401,"登録番号" &amp; リスト!P4301)&gt;=1,"",IF(VLOOKUP(P4301,登録者リスト!$A$1:$D$43729,4,FALSE)=基本情報!$D$6,P4301,"")),"")</f>
        <v/>
      </c>
    </row>
    <row r="4302" spans="16:17" x14ac:dyDescent="0.15">
      <c r="P4302">
        <v>4301</v>
      </c>
      <c r="Q4302" t="str">
        <f>IFERROR(IF(COUNTIF(個人情報!$BI$5:$BI$401,"登録番号" &amp; リスト!P4302)&gt;=1,"",IF(VLOOKUP(P4302,登録者リスト!$A$1:$D$43729,4,FALSE)=基本情報!$D$6,P4302,"")),"")</f>
        <v/>
      </c>
    </row>
    <row r="4303" spans="16:17" x14ac:dyDescent="0.15">
      <c r="P4303">
        <v>4302</v>
      </c>
      <c r="Q4303" t="str">
        <f>IFERROR(IF(COUNTIF(個人情報!$BI$5:$BI$401,"登録番号" &amp; リスト!P4303)&gt;=1,"",IF(VLOOKUP(P4303,登録者リスト!$A$1:$D$43729,4,FALSE)=基本情報!$D$6,P4303,"")),"")</f>
        <v/>
      </c>
    </row>
    <row r="4304" spans="16:17" x14ac:dyDescent="0.15">
      <c r="P4304">
        <v>4303</v>
      </c>
      <c r="Q4304" t="str">
        <f>IFERROR(IF(COUNTIF(個人情報!$BI$5:$BI$401,"登録番号" &amp; リスト!P4304)&gt;=1,"",IF(VLOOKUP(P4304,登録者リスト!$A$1:$D$43729,4,FALSE)=基本情報!$D$6,P4304,"")),"")</f>
        <v/>
      </c>
    </row>
    <row r="4305" spans="16:17" x14ac:dyDescent="0.15">
      <c r="P4305">
        <v>4304</v>
      </c>
      <c r="Q4305" t="str">
        <f>IFERROR(IF(COUNTIF(個人情報!$BI$5:$BI$401,"登録番号" &amp; リスト!P4305)&gt;=1,"",IF(VLOOKUP(P4305,登録者リスト!$A$1:$D$43729,4,FALSE)=基本情報!$D$6,P4305,"")),"")</f>
        <v/>
      </c>
    </row>
    <row r="4306" spans="16:17" x14ac:dyDescent="0.15">
      <c r="P4306">
        <v>4305</v>
      </c>
      <c r="Q4306" t="str">
        <f>IFERROR(IF(COUNTIF(個人情報!$BI$5:$BI$401,"登録番号" &amp; リスト!P4306)&gt;=1,"",IF(VLOOKUP(P4306,登録者リスト!$A$1:$D$43729,4,FALSE)=基本情報!$D$6,P4306,"")),"")</f>
        <v/>
      </c>
    </row>
    <row r="4307" spans="16:17" x14ac:dyDescent="0.15">
      <c r="P4307">
        <v>4306</v>
      </c>
      <c r="Q4307" t="str">
        <f>IFERROR(IF(COUNTIF(個人情報!$BI$5:$BI$401,"登録番号" &amp; リスト!P4307)&gt;=1,"",IF(VLOOKUP(P4307,登録者リスト!$A$1:$D$43729,4,FALSE)=基本情報!$D$6,P4307,"")),"")</f>
        <v/>
      </c>
    </row>
    <row r="4308" spans="16:17" x14ac:dyDescent="0.15">
      <c r="P4308">
        <v>4307</v>
      </c>
      <c r="Q4308" t="str">
        <f>IFERROR(IF(COUNTIF(個人情報!$BI$5:$BI$401,"登録番号" &amp; リスト!P4308)&gt;=1,"",IF(VLOOKUP(P4308,登録者リスト!$A$1:$D$43729,4,FALSE)=基本情報!$D$6,P4308,"")),"")</f>
        <v/>
      </c>
    </row>
    <row r="4309" spans="16:17" x14ac:dyDescent="0.15">
      <c r="P4309">
        <v>4308</v>
      </c>
      <c r="Q4309" t="str">
        <f>IFERROR(IF(COUNTIF(個人情報!$BI$5:$BI$401,"登録番号" &amp; リスト!P4309)&gt;=1,"",IF(VLOOKUP(P4309,登録者リスト!$A$1:$D$43729,4,FALSE)=基本情報!$D$6,P4309,"")),"")</f>
        <v/>
      </c>
    </row>
    <row r="4310" spans="16:17" x14ac:dyDescent="0.15">
      <c r="P4310">
        <v>4309</v>
      </c>
      <c r="Q4310" t="str">
        <f>IFERROR(IF(COUNTIF(個人情報!$BI$5:$BI$401,"登録番号" &amp; リスト!P4310)&gt;=1,"",IF(VLOOKUP(P4310,登録者リスト!$A$1:$D$43729,4,FALSE)=基本情報!$D$6,P4310,"")),"")</f>
        <v/>
      </c>
    </row>
    <row r="4311" spans="16:17" x14ac:dyDescent="0.15">
      <c r="P4311">
        <v>4310</v>
      </c>
      <c r="Q4311" t="str">
        <f>IFERROR(IF(COUNTIF(個人情報!$BI$5:$BI$401,"登録番号" &amp; リスト!P4311)&gt;=1,"",IF(VLOOKUP(P4311,登録者リスト!$A$1:$D$43729,4,FALSE)=基本情報!$D$6,P4311,"")),"")</f>
        <v/>
      </c>
    </row>
    <row r="4312" spans="16:17" x14ac:dyDescent="0.15">
      <c r="P4312">
        <v>4311</v>
      </c>
      <c r="Q4312" t="str">
        <f>IFERROR(IF(COUNTIF(個人情報!$BI$5:$BI$401,"登録番号" &amp; リスト!P4312)&gt;=1,"",IF(VLOOKUP(P4312,登録者リスト!$A$1:$D$43729,4,FALSE)=基本情報!$D$6,P4312,"")),"")</f>
        <v/>
      </c>
    </row>
    <row r="4313" spans="16:17" x14ac:dyDescent="0.15">
      <c r="P4313">
        <v>4312</v>
      </c>
      <c r="Q4313" t="str">
        <f>IFERROR(IF(COUNTIF(個人情報!$BI$5:$BI$401,"登録番号" &amp; リスト!P4313)&gt;=1,"",IF(VLOOKUP(P4313,登録者リスト!$A$1:$D$43729,4,FALSE)=基本情報!$D$6,P4313,"")),"")</f>
        <v/>
      </c>
    </row>
    <row r="4314" spans="16:17" x14ac:dyDescent="0.15">
      <c r="P4314">
        <v>4313</v>
      </c>
      <c r="Q4314" t="str">
        <f>IFERROR(IF(COUNTIF(個人情報!$BI$5:$BI$401,"登録番号" &amp; リスト!P4314)&gt;=1,"",IF(VLOOKUP(P4314,登録者リスト!$A$1:$D$43729,4,FALSE)=基本情報!$D$6,P4314,"")),"")</f>
        <v/>
      </c>
    </row>
    <row r="4315" spans="16:17" x14ac:dyDescent="0.15">
      <c r="P4315">
        <v>4314</v>
      </c>
      <c r="Q4315" t="str">
        <f>IFERROR(IF(COUNTIF(個人情報!$BI$5:$BI$401,"登録番号" &amp; リスト!P4315)&gt;=1,"",IF(VLOOKUP(P4315,登録者リスト!$A$1:$D$43729,4,FALSE)=基本情報!$D$6,P4315,"")),"")</f>
        <v/>
      </c>
    </row>
    <row r="4316" spans="16:17" x14ac:dyDescent="0.15">
      <c r="P4316">
        <v>4315</v>
      </c>
      <c r="Q4316" t="str">
        <f>IFERROR(IF(COUNTIF(個人情報!$BI$5:$BI$401,"登録番号" &amp; リスト!P4316)&gt;=1,"",IF(VLOOKUP(P4316,登録者リスト!$A$1:$D$43729,4,FALSE)=基本情報!$D$6,P4316,"")),"")</f>
        <v/>
      </c>
    </row>
    <row r="4317" spans="16:17" x14ac:dyDescent="0.15">
      <c r="P4317">
        <v>4316</v>
      </c>
      <c r="Q4317" t="str">
        <f>IFERROR(IF(COUNTIF(個人情報!$BI$5:$BI$401,"登録番号" &amp; リスト!P4317)&gt;=1,"",IF(VLOOKUP(P4317,登録者リスト!$A$1:$D$43729,4,FALSE)=基本情報!$D$6,P4317,"")),"")</f>
        <v/>
      </c>
    </row>
    <row r="4318" spans="16:17" x14ac:dyDescent="0.15">
      <c r="P4318">
        <v>4317</v>
      </c>
      <c r="Q4318" t="str">
        <f>IFERROR(IF(COUNTIF(個人情報!$BI$5:$BI$401,"登録番号" &amp; リスト!P4318)&gt;=1,"",IF(VLOOKUP(P4318,登録者リスト!$A$1:$D$43729,4,FALSE)=基本情報!$D$6,P4318,"")),"")</f>
        <v/>
      </c>
    </row>
    <row r="4319" spans="16:17" x14ac:dyDescent="0.15">
      <c r="P4319">
        <v>4318</v>
      </c>
      <c r="Q4319" t="str">
        <f>IFERROR(IF(COUNTIF(個人情報!$BI$5:$BI$401,"登録番号" &amp; リスト!P4319)&gt;=1,"",IF(VLOOKUP(P4319,登録者リスト!$A$1:$D$43729,4,FALSE)=基本情報!$D$6,P4319,"")),"")</f>
        <v/>
      </c>
    </row>
    <row r="4320" spans="16:17" x14ac:dyDescent="0.15">
      <c r="P4320">
        <v>4319</v>
      </c>
      <c r="Q4320" t="str">
        <f>IFERROR(IF(COUNTIF(個人情報!$BI$5:$BI$401,"登録番号" &amp; リスト!P4320)&gt;=1,"",IF(VLOOKUP(P4320,登録者リスト!$A$1:$D$43729,4,FALSE)=基本情報!$D$6,P4320,"")),"")</f>
        <v/>
      </c>
    </row>
    <row r="4321" spans="16:17" x14ac:dyDescent="0.15">
      <c r="P4321">
        <v>4320</v>
      </c>
      <c r="Q4321" t="str">
        <f>IFERROR(IF(COUNTIF(個人情報!$BI$5:$BI$401,"登録番号" &amp; リスト!P4321)&gt;=1,"",IF(VLOOKUP(P4321,登録者リスト!$A$1:$D$43729,4,FALSE)=基本情報!$D$6,P4321,"")),"")</f>
        <v/>
      </c>
    </row>
    <row r="4322" spans="16:17" x14ac:dyDescent="0.15">
      <c r="P4322">
        <v>4321</v>
      </c>
      <c r="Q4322" t="str">
        <f>IFERROR(IF(COUNTIF(個人情報!$BI$5:$BI$401,"登録番号" &amp; リスト!P4322)&gt;=1,"",IF(VLOOKUP(P4322,登録者リスト!$A$1:$D$43729,4,FALSE)=基本情報!$D$6,P4322,"")),"")</f>
        <v/>
      </c>
    </row>
    <row r="4323" spans="16:17" x14ac:dyDescent="0.15">
      <c r="P4323">
        <v>4322</v>
      </c>
      <c r="Q4323" t="str">
        <f>IFERROR(IF(COUNTIF(個人情報!$BI$5:$BI$401,"登録番号" &amp; リスト!P4323)&gt;=1,"",IF(VLOOKUP(P4323,登録者リスト!$A$1:$D$43729,4,FALSE)=基本情報!$D$6,P4323,"")),"")</f>
        <v/>
      </c>
    </row>
    <row r="4324" spans="16:17" x14ac:dyDescent="0.15">
      <c r="P4324">
        <v>4323</v>
      </c>
      <c r="Q4324" t="str">
        <f>IFERROR(IF(COUNTIF(個人情報!$BI$5:$BI$401,"登録番号" &amp; リスト!P4324)&gt;=1,"",IF(VLOOKUP(P4324,登録者リスト!$A$1:$D$43729,4,FALSE)=基本情報!$D$6,P4324,"")),"")</f>
        <v/>
      </c>
    </row>
    <row r="4325" spans="16:17" x14ac:dyDescent="0.15">
      <c r="P4325">
        <v>4324</v>
      </c>
      <c r="Q4325" t="str">
        <f>IFERROR(IF(COUNTIF(個人情報!$BI$5:$BI$401,"登録番号" &amp; リスト!P4325)&gt;=1,"",IF(VLOOKUP(P4325,登録者リスト!$A$1:$D$43729,4,FALSE)=基本情報!$D$6,P4325,"")),"")</f>
        <v/>
      </c>
    </row>
    <row r="4326" spans="16:17" x14ac:dyDescent="0.15">
      <c r="P4326">
        <v>4325</v>
      </c>
      <c r="Q4326" t="str">
        <f>IFERROR(IF(COUNTIF(個人情報!$BI$5:$BI$401,"登録番号" &amp; リスト!P4326)&gt;=1,"",IF(VLOOKUP(P4326,登録者リスト!$A$1:$D$43729,4,FALSE)=基本情報!$D$6,P4326,"")),"")</f>
        <v/>
      </c>
    </row>
    <row r="4327" spans="16:17" x14ac:dyDescent="0.15">
      <c r="P4327">
        <v>4326</v>
      </c>
      <c r="Q4327" t="str">
        <f>IFERROR(IF(COUNTIF(個人情報!$BI$5:$BI$401,"登録番号" &amp; リスト!P4327)&gt;=1,"",IF(VLOOKUP(P4327,登録者リスト!$A$1:$D$43729,4,FALSE)=基本情報!$D$6,P4327,"")),"")</f>
        <v/>
      </c>
    </row>
    <row r="4328" spans="16:17" x14ac:dyDescent="0.15">
      <c r="P4328">
        <v>4327</v>
      </c>
      <c r="Q4328" t="str">
        <f>IFERROR(IF(COUNTIF(個人情報!$BI$5:$BI$401,"登録番号" &amp; リスト!P4328)&gt;=1,"",IF(VLOOKUP(P4328,登録者リスト!$A$1:$D$43729,4,FALSE)=基本情報!$D$6,P4328,"")),"")</f>
        <v/>
      </c>
    </row>
    <row r="4329" spans="16:17" x14ac:dyDescent="0.15">
      <c r="P4329">
        <v>4328</v>
      </c>
      <c r="Q4329" t="str">
        <f>IFERROR(IF(COUNTIF(個人情報!$BI$5:$BI$401,"登録番号" &amp; リスト!P4329)&gt;=1,"",IF(VLOOKUP(P4329,登録者リスト!$A$1:$D$43729,4,FALSE)=基本情報!$D$6,P4329,"")),"")</f>
        <v/>
      </c>
    </row>
    <row r="4330" spans="16:17" x14ac:dyDescent="0.15">
      <c r="P4330">
        <v>4329</v>
      </c>
      <c r="Q4330" t="str">
        <f>IFERROR(IF(COUNTIF(個人情報!$BI$5:$BI$401,"登録番号" &amp; リスト!P4330)&gt;=1,"",IF(VLOOKUP(P4330,登録者リスト!$A$1:$D$43729,4,FALSE)=基本情報!$D$6,P4330,"")),"")</f>
        <v/>
      </c>
    </row>
    <row r="4331" spans="16:17" x14ac:dyDescent="0.15">
      <c r="P4331">
        <v>4330</v>
      </c>
      <c r="Q4331" t="str">
        <f>IFERROR(IF(COUNTIF(個人情報!$BI$5:$BI$401,"登録番号" &amp; リスト!P4331)&gt;=1,"",IF(VLOOKUP(P4331,登録者リスト!$A$1:$D$43729,4,FALSE)=基本情報!$D$6,P4331,"")),"")</f>
        <v/>
      </c>
    </row>
    <row r="4332" spans="16:17" x14ac:dyDescent="0.15">
      <c r="P4332">
        <v>4331</v>
      </c>
      <c r="Q4332" t="str">
        <f>IFERROR(IF(COUNTIF(個人情報!$BI$5:$BI$401,"登録番号" &amp; リスト!P4332)&gt;=1,"",IF(VLOOKUP(P4332,登録者リスト!$A$1:$D$43729,4,FALSE)=基本情報!$D$6,P4332,"")),"")</f>
        <v/>
      </c>
    </row>
    <row r="4333" spans="16:17" x14ac:dyDescent="0.15">
      <c r="P4333">
        <v>4332</v>
      </c>
      <c r="Q4333" t="str">
        <f>IFERROR(IF(COUNTIF(個人情報!$BI$5:$BI$401,"登録番号" &amp; リスト!P4333)&gt;=1,"",IF(VLOOKUP(P4333,登録者リスト!$A$1:$D$43729,4,FALSE)=基本情報!$D$6,P4333,"")),"")</f>
        <v/>
      </c>
    </row>
    <row r="4334" spans="16:17" x14ac:dyDescent="0.15">
      <c r="P4334">
        <v>4333</v>
      </c>
      <c r="Q4334" t="str">
        <f>IFERROR(IF(COUNTIF(個人情報!$BI$5:$BI$401,"登録番号" &amp; リスト!P4334)&gt;=1,"",IF(VLOOKUP(P4334,登録者リスト!$A$1:$D$43729,4,FALSE)=基本情報!$D$6,P4334,"")),"")</f>
        <v/>
      </c>
    </row>
    <row r="4335" spans="16:17" x14ac:dyDescent="0.15">
      <c r="P4335">
        <v>4334</v>
      </c>
      <c r="Q4335" t="str">
        <f>IFERROR(IF(COUNTIF(個人情報!$BI$5:$BI$401,"登録番号" &amp; リスト!P4335)&gt;=1,"",IF(VLOOKUP(P4335,登録者リスト!$A$1:$D$43729,4,FALSE)=基本情報!$D$6,P4335,"")),"")</f>
        <v/>
      </c>
    </row>
    <row r="4336" spans="16:17" x14ac:dyDescent="0.15">
      <c r="P4336">
        <v>4335</v>
      </c>
      <c r="Q4336" t="str">
        <f>IFERROR(IF(COUNTIF(個人情報!$BI$5:$BI$401,"登録番号" &amp; リスト!P4336)&gt;=1,"",IF(VLOOKUP(P4336,登録者リスト!$A$1:$D$43729,4,FALSE)=基本情報!$D$6,P4336,"")),"")</f>
        <v/>
      </c>
    </row>
    <row r="4337" spans="16:17" x14ac:dyDescent="0.15">
      <c r="P4337">
        <v>4336</v>
      </c>
      <c r="Q4337" t="str">
        <f>IFERROR(IF(COUNTIF(個人情報!$BI$5:$BI$401,"登録番号" &amp; リスト!P4337)&gt;=1,"",IF(VLOOKUP(P4337,登録者リスト!$A$1:$D$43729,4,FALSE)=基本情報!$D$6,P4337,"")),"")</f>
        <v/>
      </c>
    </row>
    <row r="4338" spans="16:17" x14ac:dyDescent="0.15">
      <c r="P4338">
        <v>4337</v>
      </c>
      <c r="Q4338" t="str">
        <f>IFERROR(IF(COUNTIF(個人情報!$BI$5:$BI$401,"登録番号" &amp; リスト!P4338)&gt;=1,"",IF(VLOOKUP(P4338,登録者リスト!$A$1:$D$43729,4,FALSE)=基本情報!$D$6,P4338,"")),"")</f>
        <v/>
      </c>
    </row>
    <row r="4339" spans="16:17" x14ac:dyDescent="0.15">
      <c r="P4339">
        <v>4338</v>
      </c>
      <c r="Q4339" t="str">
        <f>IFERROR(IF(COUNTIF(個人情報!$BI$5:$BI$401,"登録番号" &amp; リスト!P4339)&gt;=1,"",IF(VLOOKUP(P4339,登録者リスト!$A$1:$D$43729,4,FALSE)=基本情報!$D$6,P4339,"")),"")</f>
        <v/>
      </c>
    </row>
    <row r="4340" spans="16:17" x14ac:dyDescent="0.15">
      <c r="P4340">
        <v>4339</v>
      </c>
      <c r="Q4340" t="str">
        <f>IFERROR(IF(COUNTIF(個人情報!$BI$5:$BI$401,"登録番号" &amp; リスト!P4340)&gt;=1,"",IF(VLOOKUP(P4340,登録者リスト!$A$1:$D$43729,4,FALSE)=基本情報!$D$6,P4340,"")),"")</f>
        <v/>
      </c>
    </row>
    <row r="4341" spans="16:17" x14ac:dyDescent="0.15">
      <c r="P4341">
        <v>4340</v>
      </c>
      <c r="Q4341" t="str">
        <f>IFERROR(IF(COUNTIF(個人情報!$BI$5:$BI$401,"登録番号" &amp; リスト!P4341)&gt;=1,"",IF(VLOOKUP(P4341,登録者リスト!$A$1:$D$43729,4,FALSE)=基本情報!$D$6,P4341,"")),"")</f>
        <v/>
      </c>
    </row>
    <row r="4342" spans="16:17" x14ac:dyDescent="0.15">
      <c r="P4342">
        <v>4341</v>
      </c>
      <c r="Q4342" t="str">
        <f>IFERROR(IF(COUNTIF(個人情報!$BI$5:$BI$401,"登録番号" &amp; リスト!P4342)&gt;=1,"",IF(VLOOKUP(P4342,登録者リスト!$A$1:$D$43729,4,FALSE)=基本情報!$D$6,P4342,"")),"")</f>
        <v/>
      </c>
    </row>
    <row r="4343" spans="16:17" x14ac:dyDescent="0.15">
      <c r="P4343">
        <v>4342</v>
      </c>
      <c r="Q4343" t="str">
        <f>IFERROR(IF(COUNTIF(個人情報!$BI$5:$BI$401,"登録番号" &amp; リスト!P4343)&gt;=1,"",IF(VLOOKUP(P4343,登録者リスト!$A$1:$D$43729,4,FALSE)=基本情報!$D$6,P4343,"")),"")</f>
        <v/>
      </c>
    </row>
    <row r="4344" spans="16:17" x14ac:dyDescent="0.15">
      <c r="P4344">
        <v>4343</v>
      </c>
      <c r="Q4344" t="str">
        <f>IFERROR(IF(COUNTIF(個人情報!$BI$5:$BI$401,"登録番号" &amp; リスト!P4344)&gt;=1,"",IF(VLOOKUP(P4344,登録者リスト!$A$1:$D$43729,4,FALSE)=基本情報!$D$6,P4344,"")),"")</f>
        <v/>
      </c>
    </row>
    <row r="4345" spans="16:17" x14ac:dyDescent="0.15">
      <c r="P4345">
        <v>4344</v>
      </c>
      <c r="Q4345" t="str">
        <f>IFERROR(IF(COUNTIF(個人情報!$BI$5:$BI$401,"登録番号" &amp; リスト!P4345)&gt;=1,"",IF(VLOOKUP(P4345,登録者リスト!$A$1:$D$43729,4,FALSE)=基本情報!$D$6,P4345,"")),"")</f>
        <v/>
      </c>
    </row>
    <row r="4346" spans="16:17" x14ac:dyDescent="0.15">
      <c r="P4346">
        <v>4345</v>
      </c>
      <c r="Q4346" t="str">
        <f>IFERROR(IF(COUNTIF(個人情報!$BI$5:$BI$401,"登録番号" &amp; リスト!P4346)&gt;=1,"",IF(VLOOKUP(P4346,登録者リスト!$A$1:$D$43729,4,FALSE)=基本情報!$D$6,P4346,"")),"")</f>
        <v/>
      </c>
    </row>
    <row r="4347" spans="16:17" x14ac:dyDescent="0.15">
      <c r="P4347">
        <v>4346</v>
      </c>
      <c r="Q4347" t="str">
        <f>IFERROR(IF(COUNTIF(個人情報!$BI$5:$BI$401,"登録番号" &amp; リスト!P4347)&gt;=1,"",IF(VLOOKUP(P4347,登録者リスト!$A$1:$D$43729,4,FALSE)=基本情報!$D$6,P4347,"")),"")</f>
        <v/>
      </c>
    </row>
    <row r="4348" spans="16:17" x14ac:dyDescent="0.15">
      <c r="P4348">
        <v>4347</v>
      </c>
      <c r="Q4348" t="str">
        <f>IFERROR(IF(COUNTIF(個人情報!$BI$5:$BI$401,"登録番号" &amp; リスト!P4348)&gt;=1,"",IF(VLOOKUP(P4348,登録者リスト!$A$1:$D$43729,4,FALSE)=基本情報!$D$6,P4348,"")),"")</f>
        <v/>
      </c>
    </row>
    <row r="4349" spans="16:17" x14ac:dyDescent="0.15">
      <c r="P4349">
        <v>4348</v>
      </c>
      <c r="Q4349" t="str">
        <f>IFERROR(IF(COUNTIF(個人情報!$BI$5:$BI$401,"登録番号" &amp; リスト!P4349)&gt;=1,"",IF(VLOOKUP(P4349,登録者リスト!$A$1:$D$43729,4,FALSE)=基本情報!$D$6,P4349,"")),"")</f>
        <v/>
      </c>
    </row>
    <row r="4350" spans="16:17" x14ac:dyDescent="0.15">
      <c r="P4350">
        <v>4349</v>
      </c>
      <c r="Q4350" t="str">
        <f>IFERROR(IF(COUNTIF(個人情報!$BI$5:$BI$401,"登録番号" &amp; リスト!P4350)&gt;=1,"",IF(VLOOKUP(P4350,登録者リスト!$A$1:$D$43729,4,FALSE)=基本情報!$D$6,P4350,"")),"")</f>
        <v/>
      </c>
    </row>
    <row r="4351" spans="16:17" x14ac:dyDescent="0.15">
      <c r="P4351">
        <v>4350</v>
      </c>
      <c r="Q4351" t="str">
        <f>IFERROR(IF(COUNTIF(個人情報!$BI$5:$BI$401,"登録番号" &amp; リスト!P4351)&gt;=1,"",IF(VLOOKUP(P4351,登録者リスト!$A$1:$D$43729,4,FALSE)=基本情報!$D$6,P4351,"")),"")</f>
        <v/>
      </c>
    </row>
    <row r="4352" spans="16:17" x14ac:dyDescent="0.15">
      <c r="P4352">
        <v>4351</v>
      </c>
      <c r="Q4352" t="str">
        <f>IFERROR(IF(COUNTIF(個人情報!$BI$5:$BI$401,"登録番号" &amp; リスト!P4352)&gt;=1,"",IF(VLOOKUP(P4352,登録者リスト!$A$1:$D$43729,4,FALSE)=基本情報!$D$6,P4352,"")),"")</f>
        <v/>
      </c>
    </row>
    <row r="4353" spans="16:17" x14ac:dyDescent="0.15">
      <c r="P4353">
        <v>4352</v>
      </c>
      <c r="Q4353" t="str">
        <f>IFERROR(IF(COUNTIF(個人情報!$BI$5:$BI$401,"登録番号" &amp; リスト!P4353)&gt;=1,"",IF(VLOOKUP(P4353,登録者リスト!$A$1:$D$43729,4,FALSE)=基本情報!$D$6,P4353,"")),"")</f>
        <v/>
      </c>
    </row>
    <row r="4354" spans="16:17" x14ac:dyDescent="0.15">
      <c r="P4354">
        <v>4353</v>
      </c>
      <c r="Q4354" t="str">
        <f>IFERROR(IF(COUNTIF(個人情報!$BI$5:$BI$401,"登録番号" &amp; リスト!P4354)&gt;=1,"",IF(VLOOKUP(P4354,登録者リスト!$A$1:$D$43729,4,FALSE)=基本情報!$D$6,P4354,"")),"")</f>
        <v/>
      </c>
    </row>
    <row r="4355" spans="16:17" x14ac:dyDescent="0.15">
      <c r="P4355">
        <v>4354</v>
      </c>
      <c r="Q4355" t="str">
        <f>IFERROR(IF(COUNTIF(個人情報!$BI$5:$BI$401,"登録番号" &amp; リスト!P4355)&gt;=1,"",IF(VLOOKUP(P4355,登録者リスト!$A$1:$D$43729,4,FALSE)=基本情報!$D$6,P4355,"")),"")</f>
        <v/>
      </c>
    </row>
    <row r="4356" spans="16:17" x14ac:dyDescent="0.15">
      <c r="P4356">
        <v>4355</v>
      </c>
      <c r="Q4356" t="str">
        <f>IFERROR(IF(COUNTIF(個人情報!$BI$5:$BI$401,"登録番号" &amp; リスト!P4356)&gt;=1,"",IF(VLOOKUP(P4356,登録者リスト!$A$1:$D$43729,4,FALSE)=基本情報!$D$6,P4356,"")),"")</f>
        <v/>
      </c>
    </row>
    <row r="4357" spans="16:17" x14ac:dyDescent="0.15">
      <c r="P4357">
        <v>4356</v>
      </c>
      <c r="Q4357" t="str">
        <f>IFERROR(IF(COUNTIF(個人情報!$BI$5:$BI$401,"登録番号" &amp; リスト!P4357)&gt;=1,"",IF(VLOOKUP(P4357,登録者リスト!$A$1:$D$43729,4,FALSE)=基本情報!$D$6,P4357,"")),"")</f>
        <v/>
      </c>
    </row>
    <row r="4358" spans="16:17" x14ac:dyDescent="0.15">
      <c r="P4358">
        <v>4357</v>
      </c>
      <c r="Q4358" t="str">
        <f>IFERROR(IF(COUNTIF(個人情報!$BI$5:$BI$401,"登録番号" &amp; リスト!P4358)&gt;=1,"",IF(VLOOKUP(P4358,登録者リスト!$A$1:$D$43729,4,FALSE)=基本情報!$D$6,P4358,"")),"")</f>
        <v/>
      </c>
    </row>
    <row r="4359" spans="16:17" x14ac:dyDescent="0.15">
      <c r="P4359">
        <v>4358</v>
      </c>
      <c r="Q4359" t="str">
        <f>IFERROR(IF(COUNTIF(個人情報!$BI$5:$BI$401,"登録番号" &amp; リスト!P4359)&gt;=1,"",IF(VLOOKUP(P4359,登録者リスト!$A$1:$D$43729,4,FALSE)=基本情報!$D$6,P4359,"")),"")</f>
        <v/>
      </c>
    </row>
    <row r="4360" spans="16:17" x14ac:dyDescent="0.15">
      <c r="P4360">
        <v>4359</v>
      </c>
      <c r="Q4360" t="str">
        <f>IFERROR(IF(COUNTIF(個人情報!$BI$5:$BI$401,"登録番号" &amp; リスト!P4360)&gt;=1,"",IF(VLOOKUP(P4360,登録者リスト!$A$1:$D$43729,4,FALSE)=基本情報!$D$6,P4360,"")),"")</f>
        <v/>
      </c>
    </row>
    <row r="4361" spans="16:17" x14ac:dyDescent="0.15">
      <c r="P4361">
        <v>4360</v>
      </c>
      <c r="Q4361" t="str">
        <f>IFERROR(IF(COUNTIF(個人情報!$BI$5:$BI$401,"登録番号" &amp; リスト!P4361)&gt;=1,"",IF(VLOOKUP(P4361,登録者リスト!$A$1:$D$43729,4,FALSE)=基本情報!$D$6,P4361,"")),"")</f>
        <v/>
      </c>
    </row>
    <row r="4362" spans="16:17" x14ac:dyDescent="0.15">
      <c r="P4362">
        <v>4361</v>
      </c>
      <c r="Q4362" t="str">
        <f>IFERROR(IF(COUNTIF(個人情報!$BI$5:$BI$401,"登録番号" &amp; リスト!P4362)&gt;=1,"",IF(VLOOKUP(P4362,登録者リスト!$A$1:$D$43729,4,FALSE)=基本情報!$D$6,P4362,"")),"")</f>
        <v/>
      </c>
    </row>
    <row r="4363" spans="16:17" x14ac:dyDescent="0.15">
      <c r="P4363">
        <v>4362</v>
      </c>
      <c r="Q4363" t="str">
        <f>IFERROR(IF(COUNTIF(個人情報!$BI$5:$BI$401,"登録番号" &amp; リスト!P4363)&gt;=1,"",IF(VLOOKUP(P4363,登録者リスト!$A$1:$D$43729,4,FALSE)=基本情報!$D$6,P4363,"")),"")</f>
        <v/>
      </c>
    </row>
    <row r="4364" spans="16:17" x14ac:dyDescent="0.15">
      <c r="P4364">
        <v>4363</v>
      </c>
      <c r="Q4364" t="str">
        <f>IFERROR(IF(COUNTIF(個人情報!$BI$5:$BI$401,"登録番号" &amp; リスト!P4364)&gt;=1,"",IF(VLOOKUP(P4364,登録者リスト!$A$1:$D$43729,4,FALSE)=基本情報!$D$6,P4364,"")),"")</f>
        <v/>
      </c>
    </row>
    <row r="4365" spans="16:17" x14ac:dyDescent="0.15">
      <c r="P4365">
        <v>4364</v>
      </c>
      <c r="Q4365" t="str">
        <f>IFERROR(IF(COUNTIF(個人情報!$BI$5:$BI$401,"登録番号" &amp; リスト!P4365)&gt;=1,"",IF(VLOOKUP(P4365,登録者リスト!$A$1:$D$43729,4,FALSE)=基本情報!$D$6,P4365,"")),"")</f>
        <v/>
      </c>
    </row>
    <row r="4366" spans="16:17" x14ac:dyDescent="0.15">
      <c r="P4366">
        <v>4365</v>
      </c>
      <c r="Q4366" t="str">
        <f>IFERROR(IF(COUNTIF(個人情報!$BI$5:$BI$401,"登録番号" &amp; リスト!P4366)&gt;=1,"",IF(VLOOKUP(P4366,登録者リスト!$A$1:$D$43729,4,FALSE)=基本情報!$D$6,P4366,"")),"")</f>
        <v/>
      </c>
    </row>
    <row r="4367" spans="16:17" x14ac:dyDescent="0.15">
      <c r="P4367">
        <v>4366</v>
      </c>
      <c r="Q4367" t="str">
        <f>IFERROR(IF(COUNTIF(個人情報!$BI$5:$BI$401,"登録番号" &amp; リスト!P4367)&gt;=1,"",IF(VLOOKUP(P4367,登録者リスト!$A$1:$D$43729,4,FALSE)=基本情報!$D$6,P4367,"")),"")</f>
        <v/>
      </c>
    </row>
    <row r="4368" spans="16:17" x14ac:dyDescent="0.15">
      <c r="P4368">
        <v>4367</v>
      </c>
      <c r="Q4368" t="str">
        <f>IFERROR(IF(COUNTIF(個人情報!$BI$5:$BI$401,"登録番号" &amp; リスト!P4368)&gt;=1,"",IF(VLOOKUP(P4368,登録者リスト!$A$1:$D$43729,4,FALSE)=基本情報!$D$6,P4368,"")),"")</f>
        <v/>
      </c>
    </row>
    <row r="4369" spans="16:17" x14ac:dyDescent="0.15">
      <c r="P4369">
        <v>4368</v>
      </c>
      <c r="Q4369" t="str">
        <f>IFERROR(IF(COUNTIF(個人情報!$BI$5:$BI$401,"登録番号" &amp; リスト!P4369)&gt;=1,"",IF(VLOOKUP(P4369,登録者リスト!$A$1:$D$43729,4,FALSE)=基本情報!$D$6,P4369,"")),"")</f>
        <v/>
      </c>
    </row>
    <row r="4370" spans="16:17" x14ac:dyDescent="0.15">
      <c r="P4370">
        <v>4369</v>
      </c>
      <c r="Q4370" t="str">
        <f>IFERROR(IF(COUNTIF(個人情報!$BI$5:$BI$401,"登録番号" &amp; リスト!P4370)&gt;=1,"",IF(VLOOKUP(P4370,登録者リスト!$A$1:$D$43729,4,FALSE)=基本情報!$D$6,P4370,"")),"")</f>
        <v/>
      </c>
    </row>
    <row r="4371" spans="16:17" x14ac:dyDescent="0.15">
      <c r="P4371">
        <v>4370</v>
      </c>
      <c r="Q4371" t="str">
        <f>IFERROR(IF(COUNTIF(個人情報!$BI$5:$BI$401,"登録番号" &amp; リスト!P4371)&gt;=1,"",IF(VLOOKUP(P4371,登録者リスト!$A$1:$D$43729,4,FALSE)=基本情報!$D$6,P4371,"")),"")</f>
        <v/>
      </c>
    </row>
    <row r="4372" spans="16:17" x14ac:dyDescent="0.15">
      <c r="P4372">
        <v>4371</v>
      </c>
      <c r="Q4372" t="str">
        <f>IFERROR(IF(COUNTIF(個人情報!$BI$5:$BI$401,"登録番号" &amp; リスト!P4372)&gt;=1,"",IF(VLOOKUP(P4372,登録者リスト!$A$1:$D$43729,4,FALSE)=基本情報!$D$6,P4372,"")),"")</f>
        <v/>
      </c>
    </row>
    <row r="4373" spans="16:17" x14ac:dyDescent="0.15">
      <c r="P4373">
        <v>4372</v>
      </c>
      <c r="Q4373" t="str">
        <f>IFERROR(IF(COUNTIF(個人情報!$BI$5:$BI$401,"登録番号" &amp; リスト!P4373)&gt;=1,"",IF(VLOOKUP(P4373,登録者リスト!$A$1:$D$43729,4,FALSE)=基本情報!$D$6,P4373,"")),"")</f>
        <v/>
      </c>
    </row>
    <row r="4374" spans="16:17" x14ac:dyDescent="0.15">
      <c r="P4374">
        <v>4373</v>
      </c>
      <c r="Q4374" t="str">
        <f>IFERROR(IF(COUNTIF(個人情報!$BI$5:$BI$401,"登録番号" &amp; リスト!P4374)&gt;=1,"",IF(VLOOKUP(P4374,登録者リスト!$A$1:$D$43729,4,FALSE)=基本情報!$D$6,P4374,"")),"")</f>
        <v/>
      </c>
    </row>
    <row r="4375" spans="16:17" x14ac:dyDescent="0.15">
      <c r="P4375">
        <v>4374</v>
      </c>
      <c r="Q4375" t="str">
        <f>IFERROR(IF(COUNTIF(個人情報!$BI$5:$BI$401,"登録番号" &amp; リスト!P4375)&gt;=1,"",IF(VLOOKUP(P4375,登録者リスト!$A$1:$D$43729,4,FALSE)=基本情報!$D$6,P4375,"")),"")</f>
        <v/>
      </c>
    </row>
    <row r="4376" spans="16:17" x14ac:dyDescent="0.15">
      <c r="P4376">
        <v>4375</v>
      </c>
      <c r="Q4376" t="str">
        <f>IFERROR(IF(COUNTIF(個人情報!$BI$5:$BI$401,"登録番号" &amp; リスト!P4376)&gt;=1,"",IF(VLOOKUP(P4376,登録者リスト!$A$1:$D$43729,4,FALSE)=基本情報!$D$6,P4376,"")),"")</f>
        <v/>
      </c>
    </row>
    <row r="4377" spans="16:17" x14ac:dyDescent="0.15">
      <c r="P4377">
        <v>4376</v>
      </c>
      <c r="Q4377" t="str">
        <f>IFERROR(IF(COUNTIF(個人情報!$BI$5:$BI$401,"登録番号" &amp; リスト!P4377)&gt;=1,"",IF(VLOOKUP(P4377,登録者リスト!$A$1:$D$43729,4,FALSE)=基本情報!$D$6,P4377,"")),"")</f>
        <v/>
      </c>
    </row>
    <row r="4378" spans="16:17" x14ac:dyDescent="0.15">
      <c r="P4378">
        <v>4377</v>
      </c>
      <c r="Q4378" t="str">
        <f>IFERROR(IF(COUNTIF(個人情報!$BI$5:$BI$401,"登録番号" &amp; リスト!P4378)&gt;=1,"",IF(VLOOKUP(P4378,登録者リスト!$A$1:$D$43729,4,FALSE)=基本情報!$D$6,P4378,"")),"")</f>
        <v/>
      </c>
    </row>
    <row r="4379" spans="16:17" x14ac:dyDescent="0.15">
      <c r="P4379">
        <v>4378</v>
      </c>
      <c r="Q4379" t="str">
        <f>IFERROR(IF(COUNTIF(個人情報!$BI$5:$BI$401,"登録番号" &amp; リスト!P4379)&gt;=1,"",IF(VLOOKUP(P4379,登録者リスト!$A$1:$D$43729,4,FALSE)=基本情報!$D$6,P4379,"")),"")</f>
        <v/>
      </c>
    </row>
    <row r="4380" spans="16:17" x14ac:dyDescent="0.15">
      <c r="P4380">
        <v>4379</v>
      </c>
      <c r="Q4380" t="str">
        <f>IFERROR(IF(COUNTIF(個人情報!$BI$5:$BI$401,"登録番号" &amp; リスト!P4380)&gt;=1,"",IF(VLOOKUP(P4380,登録者リスト!$A$1:$D$43729,4,FALSE)=基本情報!$D$6,P4380,"")),"")</f>
        <v/>
      </c>
    </row>
    <row r="4381" spans="16:17" x14ac:dyDescent="0.15">
      <c r="P4381">
        <v>4380</v>
      </c>
      <c r="Q4381" t="str">
        <f>IFERROR(IF(COUNTIF(個人情報!$BI$5:$BI$401,"登録番号" &amp; リスト!P4381)&gt;=1,"",IF(VLOOKUP(P4381,登録者リスト!$A$1:$D$43729,4,FALSE)=基本情報!$D$6,P4381,"")),"")</f>
        <v/>
      </c>
    </row>
    <row r="4382" spans="16:17" x14ac:dyDescent="0.15">
      <c r="P4382">
        <v>4381</v>
      </c>
      <c r="Q4382" t="str">
        <f>IFERROR(IF(COUNTIF(個人情報!$BI$5:$BI$401,"登録番号" &amp; リスト!P4382)&gt;=1,"",IF(VLOOKUP(P4382,登録者リスト!$A$1:$D$43729,4,FALSE)=基本情報!$D$6,P4382,"")),"")</f>
        <v/>
      </c>
    </row>
    <row r="4383" spans="16:17" x14ac:dyDescent="0.15">
      <c r="P4383">
        <v>4382</v>
      </c>
      <c r="Q4383" t="str">
        <f>IFERROR(IF(COUNTIF(個人情報!$BI$5:$BI$401,"登録番号" &amp; リスト!P4383)&gt;=1,"",IF(VLOOKUP(P4383,登録者リスト!$A$1:$D$43729,4,FALSE)=基本情報!$D$6,P4383,"")),"")</f>
        <v/>
      </c>
    </row>
    <row r="4384" spans="16:17" x14ac:dyDescent="0.15">
      <c r="P4384">
        <v>4383</v>
      </c>
      <c r="Q4384" t="str">
        <f>IFERROR(IF(COUNTIF(個人情報!$BI$5:$BI$401,"登録番号" &amp; リスト!P4384)&gt;=1,"",IF(VLOOKUP(P4384,登録者リスト!$A$1:$D$43729,4,FALSE)=基本情報!$D$6,P4384,"")),"")</f>
        <v/>
      </c>
    </row>
    <row r="4385" spans="16:17" x14ac:dyDescent="0.15">
      <c r="P4385">
        <v>4384</v>
      </c>
      <c r="Q4385" t="str">
        <f>IFERROR(IF(COUNTIF(個人情報!$BI$5:$BI$401,"登録番号" &amp; リスト!P4385)&gt;=1,"",IF(VLOOKUP(P4385,登録者リスト!$A$1:$D$43729,4,FALSE)=基本情報!$D$6,P4385,"")),"")</f>
        <v/>
      </c>
    </row>
    <row r="4386" spans="16:17" x14ac:dyDescent="0.15">
      <c r="P4386">
        <v>4385</v>
      </c>
      <c r="Q4386" t="str">
        <f>IFERROR(IF(COUNTIF(個人情報!$BI$5:$BI$401,"登録番号" &amp; リスト!P4386)&gt;=1,"",IF(VLOOKUP(P4386,登録者リスト!$A$1:$D$43729,4,FALSE)=基本情報!$D$6,P4386,"")),"")</f>
        <v/>
      </c>
    </row>
    <row r="4387" spans="16:17" x14ac:dyDescent="0.15">
      <c r="P4387">
        <v>4386</v>
      </c>
      <c r="Q4387" t="str">
        <f>IFERROR(IF(COUNTIF(個人情報!$BI$5:$BI$401,"登録番号" &amp; リスト!P4387)&gt;=1,"",IF(VLOOKUP(P4387,登録者リスト!$A$1:$D$43729,4,FALSE)=基本情報!$D$6,P4387,"")),"")</f>
        <v/>
      </c>
    </row>
    <row r="4388" spans="16:17" x14ac:dyDescent="0.15">
      <c r="P4388">
        <v>4387</v>
      </c>
      <c r="Q4388" t="str">
        <f>IFERROR(IF(COUNTIF(個人情報!$BI$5:$BI$401,"登録番号" &amp; リスト!P4388)&gt;=1,"",IF(VLOOKUP(P4388,登録者リスト!$A$1:$D$43729,4,FALSE)=基本情報!$D$6,P4388,"")),"")</f>
        <v/>
      </c>
    </row>
    <row r="4389" spans="16:17" x14ac:dyDescent="0.15">
      <c r="P4389">
        <v>4388</v>
      </c>
      <c r="Q4389" t="str">
        <f>IFERROR(IF(COUNTIF(個人情報!$BI$5:$BI$401,"登録番号" &amp; リスト!P4389)&gt;=1,"",IF(VLOOKUP(P4389,登録者リスト!$A$1:$D$43729,4,FALSE)=基本情報!$D$6,P4389,"")),"")</f>
        <v/>
      </c>
    </row>
    <row r="4390" spans="16:17" x14ac:dyDescent="0.15">
      <c r="P4390">
        <v>4389</v>
      </c>
      <c r="Q4390" t="str">
        <f>IFERROR(IF(COUNTIF(個人情報!$BI$5:$BI$401,"登録番号" &amp; リスト!P4390)&gt;=1,"",IF(VLOOKUP(P4390,登録者リスト!$A$1:$D$43729,4,FALSE)=基本情報!$D$6,P4390,"")),"")</f>
        <v/>
      </c>
    </row>
    <row r="4391" spans="16:17" x14ac:dyDescent="0.15">
      <c r="P4391">
        <v>4390</v>
      </c>
      <c r="Q4391" t="str">
        <f>IFERROR(IF(COUNTIF(個人情報!$BI$5:$BI$401,"登録番号" &amp; リスト!P4391)&gt;=1,"",IF(VLOOKUP(P4391,登録者リスト!$A$1:$D$43729,4,FALSE)=基本情報!$D$6,P4391,"")),"")</f>
        <v/>
      </c>
    </row>
    <row r="4392" spans="16:17" x14ac:dyDescent="0.15">
      <c r="P4392">
        <v>4391</v>
      </c>
      <c r="Q4392" t="str">
        <f>IFERROR(IF(COUNTIF(個人情報!$BI$5:$BI$401,"登録番号" &amp; リスト!P4392)&gt;=1,"",IF(VLOOKUP(P4392,登録者リスト!$A$1:$D$43729,4,FALSE)=基本情報!$D$6,P4392,"")),"")</f>
        <v/>
      </c>
    </row>
    <row r="4393" spans="16:17" x14ac:dyDescent="0.15">
      <c r="P4393">
        <v>4392</v>
      </c>
      <c r="Q4393" t="str">
        <f>IFERROR(IF(COUNTIF(個人情報!$BI$5:$BI$401,"登録番号" &amp; リスト!P4393)&gt;=1,"",IF(VLOOKUP(P4393,登録者リスト!$A$1:$D$43729,4,FALSE)=基本情報!$D$6,P4393,"")),"")</f>
        <v/>
      </c>
    </row>
    <row r="4394" spans="16:17" x14ac:dyDescent="0.15">
      <c r="P4394">
        <v>4393</v>
      </c>
      <c r="Q4394" t="str">
        <f>IFERROR(IF(COUNTIF(個人情報!$BI$5:$BI$401,"登録番号" &amp; リスト!P4394)&gt;=1,"",IF(VLOOKUP(P4394,登録者リスト!$A$1:$D$43729,4,FALSE)=基本情報!$D$6,P4394,"")),"")</f>
        <v/>
      </c>
    </row>
    <row r="4395" spans="16:17" x14ac:dyDescent="0.15">
      <c r="P4395">
        <v>4394</v>
      </c>
      <c r="Q4395" t="str">
        <f>IFERROR(IF(COUNTIF(個人情報!$BI$5:$BI$401,"登録番号" &amp; リスト!P4395)&gt;=1,"",IF(VLOOKUP(P4395,登録者リスト!$A$1:$D$43729,4,FALSE)=基本情報!$D$6,P4395,"")),"")</f>
        <v/>
      </c>
    </row>
    <row r="4396" spans="16:17" x14ac:dyDescent="0.15">
      <c r="P4396">
        <v>4395</v>
      </c>
      <c r="Q4396" t="str">
        <f>IFERROR(IF(COUNTIF(個人情報!$BI$5:$BI$401,"登録番号" &amp; リスト!P4396)&gt;=1,"",IF(VLOOKUP(P4396,登録者リスト!$A$1:$D$43729,4,FALSE)=基本情報!$D$6,P4396,"")),"")</f>
        <v/>
      </c>
    </row>
    <row r="4397" spans="16:17" x14ac:dyDescent="0.15">
      <c r="P4397">
        <v>4396</v>
      </c>
      <c r="Q4397" t="str">
        <f>IFERROR(IF(COUNTIF(個人情報!$BI$5:$BI$401,"登録番号" &amp; リスト!P4397)&gt;=1,"",IF(VLOOKUP(P4397,登録者リスト!$A$1:$D$43729,4,FALSE)=基本情報!$D$6,P4397,"")),"")</f>
        <v/>
      </c>
    </row>
    <row r="4398" spans="16:17" x14ac:dyDescent="0.15">
      <c r="P4398">
        <v>4397</v>
      </c>
      <c r="Q4398" t="str">
        <f>IFERROR(IF(COUNTIF(個人情報!$BI$5:$BI$401,"登録番号" &amp; リスト!P4398)&gt;=1,"",IF(VLOOKUP(P4398,登録者リスト!$A$1:$D$43729,4,FALSE)=基本情報!$D$6,P4398,"")),"")</f>
        <v/>
      </c>
    </row>
    <row r="4399" spans="16:17" x14ac:dyDescent="0.15">
      <c r="P4399">
        <v>4398</v>
      </c>
      <c r="Q4399" t="str">
        <f>IFERROR(IF(COUNTIF(個人情報!$BI$5:$BI$401,"登録番号" &amp; リスト!P4399)&gt;=1,"",IF(VLOOKUP(P4399,登録者リスト!$A$1:$D$43729,4,FALSE)=基本情報!$D$6,P4399,"")),"")</f>
        <v/>
      </c>
    </row>
    <row r="4400" spans="16:17" x14ac:dyDescent="0.15">
      <c r="P4400">
        <v>4399</v>
      </c>
      <c r="Q4400" t="str">
        <f>IFERROR(IF(COUNTIF(個人情報!$BI$5:$BI$401,"登録番号" &amp; リスト!P4400)&gt;=1,"",IF(VLOOKUP(P4400,登録者リスト!$A$1:$D$43729,4,FALSE)=基本情報!$D$6,P4400,"")),"")</f>
        <v/>
      </c>
    </row>
    <row r="4401" spans="16:17" x14ac:dyDescent="0.15">
      <c r="P4401">
        <v>4400</v>
      </c>
      <c r="Q4401" t="str">
        <f>IFERROR(IF(COUNTIF(個人情報!$BI$5:$BI$401,"登録番号" &amp; リスト!P4401)&gt;=1,"",IF(VLOOKUP(P4401,登録者リスト!$A$1:$D$43729,4,FALSE)=基本情報!$D$6,P4401,"")),"")</f>
        <v/>
      </c>
    </row>
    <row r="4402" spans="16:17" x14ac:dyDescent="0.15">
      <c r="P4402">
        <v>4401</v>
      </c>
      <c r="Q4402" t="str">
        <f>IFERROR(IF(COUNTIF(個人情報!$BI$5:$BI$401,"登録番号" &amp; リスト!P4402)&gt;=1,"",IF(VLOOKUP(P4402,登録者リスト!$A$1:$D$43729,4,FALSE)=基本情報!$D$6,P4402,"")),"")</f>
        <v/>
      </c>
    </row>
    <row r="4403" spans="16:17" x14ac:dyDescent="0.15">
      <c r="P4403">
        <v>4402</v>
      </c>
      <c r="Q4403" t="str">
        <f>IFERROR(IF(COUNTIF(個人情報!$BI$5:$BI$401,"登録番号" &amp; リスト!P4403)&gt;=1,"",IF(VLOOKUP(P4403,登録者リスト!$A$1:$D$43729,4,FALSE)=基本情報!$D$6,P4403,"")),"")</f>
        <v/>
      </c>
    </row>
    <row r="4404" spans="16:17" x14ac:dyDescent="0.15">
      <c r="P4404">
        <v>4403</v>
      </c>
      <c r="Q4404" t="str">
        <f>IFERROR(IF(COUNTIF(個人情報!$BI$5:$BI$401,"登録番号" &amp; リスト!P4404)&gt;=1,"",IF(VLOOKUP(P4404,登録者リスト!$A$1:$D$43729,4,FALSE)=基本情報!$D$6,P4404,"")),"")</f>
        <v/>
      </c>
    </row>
    <row r="4405" spans="16:17" x14ac:dyDescent="0.15">
      <c r="P4405">
        <v>4404</v>
      </c>
      <c r="Q4405" t="str">
        <f>IFERROR(IF(COUNTIF(個人情報!$BI$5:$BI$401,"登録番号" &amp; リスト!P4405)&gt;=1,"",IF(VLOOKUP(P4405,登録者リスト!$A$1:$D$43729,4,FALSE)=基本情報!$D$6,P4405,"")),"")</f>
        <v/>
      </c>
    </row>
    <row r="4406" spans="16:17" x14ac:dyDescent="0.15">
      <c r="P4406">
        <v>4405</v>
      </c>
      <c r="Q4406" t="str">
        <f>IFERROR(IF(COUNTIF(個人情報!$BI$5:$BI$401,"登録番号" &amp; リスト!P4406)&gt;=1,"",IF(VLOOKUP(P4406,登録者リスト!$A$1:$D$43729,4,FALSE)=基本情報!$D$6,P4406,"")),"")</f>
        <v/>
      </c>
    </row>
    <row r="4407" spans="16:17" x14ac:dyDescent="0.15">
      <c r="P4407">
        <v>4406</v>
      </c>
      <c r="Q4407" t="str">
        <f>IFERROR(IF(COUNTIF(個人情報!$BI$5:$BI$401,"登録番号" &amp; リスト!P4407)&gt;=1,"",IF(VLOOKUP(P4407,登録者リスト!$A$1:$D$43729,4,FALSE)=基本情報!$D$6,P4407,"")),"")</f>
        <v/>
      </c>
    </row>
    <row r="4408" spans="16:17" x14ac:dyDescent="0.15">
      <c r="P4408">
        <v>4407</v>
      </c>
      <c r="Q4408" t="str">
        <f>IFERROR(IF(COUNTIF(個人情報!$BI$5:$BI$401,"登録番号" &amp; リスト!P4408)&gt;=1,"",IF(VLOOKUP(P4408,登録者リスト!$A$1:$D$43729,4,FALSE)=基本情報!$D$6,P4408,"")),"")</f>
        <v/>
      </c>
    </row>
    <row r="4409" spans="16:17" x14ac:dyDescent="0.15">
      <c r="P4409">
        <v>4408</v>
      </c>
      <c r="Q4409" t="str">
        <f>IFERROR(IF(COUNTIF(個人情報!$BI$5:$BI$401,"登録番号" &amp; リスト!P4409)&gt;=1,"",IF(VLOOKUP(P4409,登録者リスト!$A$1:$D$43729,4,FALSE)=基本情報!$D$6,P4409,"")),"")</f>
        <v/>
      </c>
    </row>
    <row r="4410" spans="16:17" x14ac:dyDescent="0.15">
      <c r="P4410">
        <v>4409</v>
      </c>
      <c r="Q4410" t="str">
        <f>IFERROR(IF(COUNTIF(個人情報!$BI$5:$BI$401,"登録番号" &amp; リスト!P4410)&gt;=1,"",IF(VLOOKUP(P4410,登録者リスト!$A$1:$D$43729,4,FALSE)=基本情報!$D$6,P4410,"")),"")</f>
        <v/>
      </c>
    </row>
    <row r="4411" spans="16:17" x14ac:dyDescent="0.15">
      <c r="P4411">
        <v>4410</v>
      </c>
      <c r="Q4411" t="str">
        <f>IFERROR(IF(COUNTIF(個人情報!$BI$5:$BI$401,"登録番号" &amp; リスト!P4411)&gt;=1,"",IF(VLOOKUP(P4411,登録者リスト!$A$1:$D$43729,4,FALSE)=基本情報!$D$6,P4411,"")),"")</f>
        <v/>
      </c>
    </row>
    <row r="4412" spans="16:17" x14ac:dyDescent="0.15">
      <c r="P4412">
        <v>4411</v>
      </c>
      <c r="Q4412" t="str">
        <f>IFERROR(IF(COUNTIF(個人情報!$BI$5:$BI$401,"登録番号" &amp; リスト!P4412)&gt;=1,"",IF(VLOOKUP(P4412,登録者リスト!$A$1:$D$43729,4,FALSE)=基本情報!$D$6,P4412,"")),"")</f>
        <v/>
      </c>
    </row>
    <row r="4413" spans="16:17" x14ac:dyDescent="0.15">
      <c r="P4413">
        <v>4412</v>
      </c>
      <c r="Q4413" t="str">
        <f>IFERROR(IF(COUNTIF(個人情報!$BI$5:$BI$401,"登録番号" &amp; リスト!P4413)&gt;=1,"",IF(VLOOKUP(P4413,登録者リスト!$A$1:$D$43729,4,FALSE)=基本情報!$D$6,P4413,"")),"")</f>
        <v/>
      </c>
    </row>
    <row r="4414" spans="16:17" x14ac:dyDescent="0.15">
      <c r="P4414">
        <v>4413</v>
      </c>
      <c r="Q4414" t="str">
        <f>IFERROR(IF(COUNTIF(個人情報!$BI$5:$BI$401,"登録番号" &amp; リスト!P4414)&gt;=1,"",IF(VLOOKUP(P4414,登録者リスト!$A$1:$D$43729,4,FALSE)=基本情報!$D$6,P4414,"")),"")</f>
        <v/>
      </c>
    </row>
    <row r="4415" spans="16:17" x14ac:dyDescent="0.15">
      <c r="P4415">
        <v>4414</v>
      </c>
      <c r="Q4415" t="str">
        <f>IFERROR(IF(COUNTIF(個人情報!$BI$5:$BI$401,"登録番号" &amp; リスト!P4415)&gt;=1,"",IF(VLOOKUP(P4415,登録者リスト!$A$1:$D$43729,4,FALSE)=基本情報!$D$6,P4415,"")),"")</f>
        <v/>
      </c>
    </row>
    <row r="4416" spans="16:17" x14ac:dyDescent="0.15">
      <c r="P4416">
        <v>4415</v>
      </c>
      <c r="Q4416" t="str">
        <f>IFERROR(IF(COUNTIF(個人情報!$BI$5:$BI$401,"登録番号" &amp; リスト!P4416)&gt;=1,"",IF(VLOOKUP(P4416,登録者リスト!$A$1:$D$43729,4,FALSE)=基本情報!$D$6,P4416,"")),"")</f>
        <v/>
      </c>
    </row>
    <row r="4417" spans="16:17" x14ac:dyDescent="0.15">
      <c r="P4417">
        <v>4416</v>
      </c>
      <c r="Q4417" t="str">
        <f>IFERROR(IF(COUNTIF(個人情報!$BI$5:$BI$401,"登録番号" &amp; リスト!P4417)&gt;=1,"",IF(VLOOKUP(P4417,登録者リスト!$A$1:$D$43729,4,FALSE)=基本情報!$D$6,P4417,"")),"")</f>
        <v/>
      </c>
    </row>
    <row r="4418" spans="16:17" x14ac:dyDescent="0.15">
      <c r="P4418">
        <v>4417</v>
      </c>
      <c r="Q4418" t="str">
        <f>IFERROR(IF(COUNTIF(個人情報!$BI$5:$BI$401,"登録番号" &amp; リスト!P4418)&gt;=1,"",IF(VLOOKUP(P4418,登録者リスト!$A$1:$D$43729,4,FALSE)=基本情報!$D$6,P4418,"")),"")</f>
        <v/>
      </c>
    </row>
    <row r="4419" spans="16:17" x14ac:dyDescent="0.15">
      <c r="P4419">
        <v>4418</v>
      </c>
      <c r="Q4419" t="str">
        <f>IFERROR(IF(COUNTIF(個人情報!$BI$5:$BI$401,"登録番号" &amp; リスト!P4419)&gt;=1,"",IF(VLOOKUP(P4419,登録者リスト!$A$1:$D$43729,4,FALSE)=基本情報!$D$6,P4419,"")),"")</f>
        <v/>
      </c>
    </row>
    <row r="4420" spans="16:17" x14ac:dyDescent="0.15">
      <c r="P4420">
        <v>4419</v>
      </c>
      <c r="Q4420" t="str">
        <f>IFERROR(IF(COUNTIF(個人情報!$BI$5:$BI$401,"登録番号" &amp; リスト!P4420)&gt;=1,"",IF(VLOOKUP(P4420,登録者リスト!$A$1:$D$43729,4,FALSE)=基本情報!$D$6,P4420,"")),"")</f>
        <v/>
      </c>
    </row>
    <row r="4421" spans="16:17" x14ac:dyDescent="0.15">
      <c r="P4421">
        <v>4420</v>
      </c>
      <c r="Q4421" t="str">
        <f>IFERROR(IF(COUNTIF(個人情報!$BI$5:$BI$401,"登録番号" &amp; リスト!P4421)&gt;=1,"",IF(VLOOKUP(P4421,登録者リスト!$A$1:$D$43729,4,FALSE)=基本情報!$D$6,P4421,"")),"")</f>
        <v/>
      </c>
    </row>
    <row r="4422" spans="16:17" x14ac:dyDescent="0.15">
      <c r="P4422">
        <v>4421</v>
      </c>
      <c r="Q4422" t="str">
        <f>IFERROR(IF(COUNTIF(個人情報!$BI$5:$BI$401,"登録番号" &amp; リスト!P4422)&gt;=1,"",IF(VLOOKUP(P4422,登録者リスト!$A$1:$D$43729,4,FALSE)=基本情報!$D$6,P4422,"")),"")</f>
        <v/>
      </c>
    </row>
    <row r="4423" spans="16:17" x14ac:dyDescent="0.15">
      <c r="P4423">
        <v>4422</v>
      </c>
      <c r="Q4423" t="str">
        <f>IFERROR(IF(COUNTIF(個人情報!$BI$5:$BI$401,"登録番号" &amp; リスト!P4423)&gt;=1,"",IF(VLOOKUP(P4423,登録者リスト!$A$1:$D$43729,4,FALSE)=基本情報!$D$6,P4423,"")),"")</f>
        <v/>
      </c>
    </row>
    <row r="4424" spans="16:17" x14ac:dyDescent="0.15">
      <c r="P4424">
        <v>4423</v>
      </c>
      <c r="Q4424" t="str">
        <f>IFERROR(IF(COUNTIF(個人情報!$BI$5:$BI$401,"登録番号" &amp; リスト!P4424)&gt;=1,"",IF(VLOOKUP(P4424,登録者リスト!$A$1:$D$43729,4,FALSE)=基本情報!$D$6,P4424,"")),"")</f>
        <v/>
      </c>
    </row>
    <row r="4425" spans="16:17" x14ac:dyDescent="0.15">
      <c r="P4425">
        <v>4424</v>
      </c>
      <c r="Q4425" t="str">
        <f>IFERROR(IF(COUNTIF(個人情報!$BI$5:$BI$401,"登録番号" &amp; リスト!P4425)&gt;=1,"",IF(VLOOKUP(P4425,登録者リスト!$A$1:$D$43729,4,FALSE)=基本情報!$D$6,P4425,"")),"")</f>
        <v/>
      </c>
    </row>
    <row r="4426" spans="16:17" x14ac:dyDescent="0.15">
      <c r="P4426">
        <v>4425</v>
      </c>
      <c r="Q4426" t="str">
        <f>IFERROR(IF(COUNTIF(個人情報!$BI$5:$BI$401,"登録番号" &amp; リスト!P4426)&gt;=1,"",IF(VLOOKUP(P4426,登録者リスト!$A$1:$D$43729,4,FALSE)=基本情報!$D$6,P4426,"")),"")</f>
        <v/>
      </c>
    </row>
    <row r="4427" spans="16:17" x14ac:dyDescent="0.15">
      <c r="P4427">
        <v>4426</v>
      </c>
      <c r="Q4427" t="str">
        <f>IFERROR(IF(COUNTIF(個人情報!$BI$5:$BI$401,"登録番号" &amp; リスト!P4427)&gt;=1,"",IF(VLOOKUP(P4427,登録者リスト!$A$1:$D$43729,4,FALSE)=基本情報!$D$6,P4427,"")),"")</f>
        <v/>
      </c>
    </row>
    <row r="4428" spans="16:17" x14ac:dyDescent="0.15">
      <c r="P4428">
        <v>4427</v>
      </c>
      <c r="Q4428" t="str">
        <f>IFERROR(IF(COUNTIF(個人情報!$BI$5:$BI$401,"登録番号" &amp; リスト!P4428)&gt;=1,"",IF(VLOOKUP(P4428,登録者リスト!$A$1:$D$43729,4,FALSE)=基本情報!$D$6,P4428,"")),"")</f>
        <v/>
      </c>
    </row>
    <row r="4429" spans="16:17" x14ac:dyDescent="0.15">
      <c r="P4429">
        <v>4428</v>
      </c>
      <c r="Q4429" t="str">
        <f>IFERROR(IF(COUNTIF(個人情報!$BI$5:$BI$401,"登録番号" &amp; リスト!P4429)&gt;=1,"",IF(VLOOKUP(P4429,登録者リスト!$A$1:$D$43729,4,FALSE)=基本情報!$D$6,P4429,"")),"")</f>
        <v/>
      </c>
    </row>
    <row r="4430" spans="16:17" x14ac:dyDescent="0.15">
      <c r="P4430">
        <v>4429</v>
      </c>
      <c r="Q4430" t="str">
        <f>IFERROR(IF(COUNTIF(個人情報!$BI$5:$BI$401,"登録番号" &amp; リスト!P4430)&gt;=1,"",IF(VLOOKUP(P4430,登録者リスト!$A$1:$D$43729,4,FALSE)=基本情報!$D$6,P4430,"")),"")</f>
        <v/>
      </c>
    </row>
    <row r="4431" spans="16:17" x14ac:dyDescent="0.15">
      <c r="P4431">
        <v>4430</v>
      </c>
      <c r="Q4431" t="str">
        <f>IFERROR(IF(COUNTIF(個人情報!$BI$5:$BI$401,"登録番号" &amp; リスト!P4431)&gt;=1,"",IF(VLOOKUP(P4431,登録者リスト!$A$1:$D$43729,4,FALSE)=基本情報!$D$6,P4431,"")),"")</f>
        <v/>
      </c>
    </row>
    <row r="4432" spans="16:17" x14ac:dyDescent="0.15">
      <c r="P4432">
        <v>4431</v>
      </c>
      <c r="Q4432" t="str">
        <f>IFERROR(IF(COUNTIF(個人情報!$BI$5:$BI$401,"登録番号" &amp; リスト!P4432)&gt;=1,"",IF(VLOOKUP(P4432,登録者リスト!$A$1:$D$43729,4,FALSE)=基本情報!$D$6,P4432,"")),"")</f>
        <v/>
      </c>
    </row>
    <row r="4433" spans="16:17" x14ac:dyDescent="0.15">
      <c r="P4433">
        <v>4432</v>
      </c>
      <c r="Q4433" t="str">
        <f>IFERROR(IF(COUNTIF(個人情報!$BI$5:$BI$401,"登録番号" &amp; リスト!P4433)&gt;=1,"",IF(VLOOKUP(P4433,登録者リスト!$A$1:$D$43729,4,FALSE)=基本情報!$D$6,P4433,"")),"")</f>
        <v/>
      </c>
    </row>
    <row r="4434" spans="16:17" x14ac:dyDescent="0.15">
      <c r="P4434">
        <v>4433</v>
      </c>
      <c r="Q4434" t="str">
        <f>IFERROR(IF(COUNTIF(個人情報!$BI$5:$BI$401,"登録番号" &amp; リスト!P4434)&gt;=1,"",IF(VLOOKUP(P4434,登録者リスト!$A$1:$D$43729,4,FALSE)=基本情報!$D$6,P4434,"")),"")</f>
        <v/>
      </c>
    </row>
    <row r="4435" spans="16:17" x14ac:dyDescent="0.15">
      <c r="P4435">
        <v>4434</v>
      </c>
      <c r="Q4435" t="str">
        <f>IFERROR(IF(COUNTIF(個人情報!$BI$5:$BI$401,"登録番号" &amp; リスト!P4435)&gt;=1,"",IF(VLOOKUP(P4435,登録者リスト!$A$1:$D$43729,4,FALSE)=基本情報!$D$6,P4435,"")),"")</f>
        <v/>
      </c>
    </row>
    <row r="4436" spans="16:17" x14ac:dyDescent="0.15">
      <c r="P4436">
        <v>4435</v>
      </c>
      <c r="Q4436" t="str">
        <f>IFERROR(IF(COUNTIF(個人情報!$BI$5:$BI$401,"登録番号" &amp; リスト!P4436)&gt;=1,"",IF(VLOOKUP(P4436,登録者リスト!$A$1:$D$43729,4,FALSE)=基本情報!$D$6,P4436,"")),"")</f>
        <v/>
      </c>
    </row>
    <row r="4437" spans="16:17" x14ac:dyDescent="0.15">
      <c r="P4437">
        <v>4436</v>
      </c>
      <c r="Q4437" t="str">
        <f>IFERROR(IF(COUNTIF(個人情報!$BI$5:$BI$401,"登録番号" &amp; リスト!P4437)&gt;=1,"",IF(VLOOKUP(P4437,登録者リスト!$A$1:$D$43729,4,FALSE)=基本情報!$D$6,P4437,"")),"")</f>
        <v/>
      </c>
    </row>
    <row r="4438" spans="16:17" x14ac:dyDescent="0.15">
      <c r="P4438">
        <v>4437</v>
      </c>
      <c r="Q4438" t="str">
        <f>IFERROR(IF(COUNTIF(個人情報!$BI$5:$BI$401,"登録番号" &amp; リスト!P4438)&gt;=1,"",IF(VLOOKUP(P4438,登録者リスト!$A$1:$D$43729,4,FALSE)=基本情報!$D$6,P4438,"")),"")</f>
        <v/>
      </c>
    </row>
    <row r="4439" spans="16:17" x14ac:dyDescent="0.15">
      <c r="P4439">
        <v>4438</v>
      </c>
      <c r="Q4439" t="str">
        <f>IFERROR(IF(COUNTIF(個人情報!$BI$5:$BI$401,"登録番号" &amp; リスト!P4439)&gt;=1,"",IF(VLOOKUP(P4439,登録者リスト!$A$1:$D$43729,4,FALSE)=基本情報!$D$6,P4439,"")),"")</f>
        <v/>
      </c>
    </row>
    <row r="4440" spans="16:17" x14ac:dyDescent="0.15">
      <c r="P4440">
        <v>4439</v>
      </c>
      <c r="Q4440" t="str">
        <f>IFERROR(IF(COUNTIF(個人情報!$BI$5:$BI$401,"登録番号" &amp; リスト!P4440)&gt;=1,"",IF(VLOOKUP(P4440,登録者リスト!$A$1:$D$43729,4,FALSE)=基本情報!$D$6,P4440,"")),"")</f>
        <v/>
      </c>
    </row>
    <row r="4441" spans="16:17" x14ac:dyDescent="0.15">
      <c r="P4441">
        <v>4440</v>
      </c>
      <c r="Q4441" t="str">
        <f>IFERROR(IF(COUNTIF(個人情報!$BI$5:$BI$401,"登録番号" &amp; リスト!P4441)&gt;=1,"",IF(VLOOKUP(P4441,登録者リスト!$A$1:$D$43729,4,FALSE)=基本情報!$D$6,P4441,"")),"")</f>
        <v/>
      </c>
    </row>
    <row r="4442" spans="16:17" x14ac:dyDescent="0.15">
      <c r="P4442">
        <v>4441</v>
      </c>
      <c r="Q4442" t="str">
        <f>IFERROR(IF(COUNTIF(個人情報!$BI$5:$BI$401,"登録番号" &amp; リスト!P4442)&gt;=1,"",IF(VLOOKUP(P4442,登録者リスト!$A$1:$D$43729,4,FALSE)=基本情報!$D$6,P4442,"")),"")</f>
        <v/>
      </c>
    </row>
    <row r="4443" spans="16:17" x14ac:dyDescent="0.15">
      <c r="P4443">
        <v>4442</v>
      </c>
      <c r="Q4443" t="str">
        <f>IFERROR(IF(COUNTIF(個人情報!$BI$5:$BI$401,"登録番号" &amp; リスト!P4443)&gt;=1,"",IF(VLOOKUP(P4443,登録者リスト!$A$1:$D$43729,4,FALSE)=基本情報!$D$6,P4443,"")),"")</f>
        <v/>
      </c>
    </row>
    <row r="4444" spans="16:17" x14ac:dyDescent="0.15">
      <c r="P4444">
        <v>4443</v>
      </c>
      <c r="Q4444" t="str">
        <f>IFERROR(IF(COUNTIF(個人情報!$BI$5:$BI$401,"登録番号" &amp; リスト!P4444)&gt;=1,"",IF(VLOOKUP(P4444,登録者リスト!$A$1:$D$43729,4,FALSE)=基本情報!$D$6,P4444,"")),"")</f>
        <v/>
      </c>
    </row>
    <row r="4445" spans="16:17" x14ac:dyDescent="0.15">
      <c r="P4445">
        <v>4444</v>
      </c>
      <c r="Q4445" t="str">
        <f>IFERROR(IF(COUNTIF(個人情報!$BI$5:$BI$401,"登録番号" &amp; リスト!P4445)&gt;=1,"",IF(VLOOKUP(P4445,登録者リスト!$A$1:$D$43729,4,FALSE)=基本情報!$D$6,P4445,"")),"")</f>
        <v/>
      </c>
    </row>
    <row r="4446" spans="16:17" x14ac:dyDescent="0.15">
      <c r="P4446">
        <v>4445</v>
      </c>
      <c r="Q4446" t="str">
        <f>IFERROR(IF(COUNTIF(個人情報!$BI$5:$BI$401,"登録番号" &amp; リスト!P4446)&gt;=1,"",IF(VLOOKUP(P4446,登録者リスト!$A$1:$D$43729,4,FALSE)=基本情報!$D$6,P4446,"")),"")</f>
        <v/>
      </c>
    </row>
    <row r="4447" spans="16:17" x14ac:dyDescent="0.15">
      <c r="P4447">
        <v>4446</v>
      </c>
      <c r="Q4447" t="str">
        <f>IFERROR(IF(COUNTIF(個人情報!$BI$5:$BI$401,"登録番号" &amp; リスト!P4447)&gt;=1,"",IF(VLOOKUP(P4447,登録者リスト!$A$1:$D$43729,4,FALSE)=基本情報!$D$6,P4447,"")),"")</f>
        <v/>
      </c>
    </row>
    <row r="4448" spans="16:17" x14ac:dyDescent="0.15">
      <c r="P4448">
        <v>4447</v>
      </c>
      <c r="Q4448" t="str">
        <f>IFERROR(IF(COUNTIF(個人情報!$BI$5:$BI$401,"登録番号" &amp; リスト!P4448)&gt;=1,"",IF(VLOOKUP(P4448,登録者リスト!$A$1:$D$43729,4,FALSE)=基本情報!$D$6,P4448,"")),"")</f>
        <v/>
      </c>
    </row>
    <row r="4449" spans="16:17" x14ac:dyDescent="0.15">
      <c r="P4449">
        <v>4448</v>
      </c>
      <c r="Q4449" t="str">
        <f>IFERROR(IF(COUNTIF(個人情報!$BI$5:$BI$401,"登録番号" &amp; リスト!P4449)&gt;=1,"",IF(VLOOKUP(P4449,登録者リスト!$A$1:$D$43729,4,FALSE)=基本情報!$D$6,P4449,"")),"")</f>
        <v/>
      </c>
    </row>
    <row r="4450" spans="16:17" x14ac:dyDescent="0.15">
      <c r="P4450">
        <v>4449</v>
      </c>
      <c r="Q4450" t="str">
        <f>IFERROR(IF(COUNTIF(個人情報!$BI$5:$BI$401,"登録番号" &amp; リスト!P4450)&gt;=1,"",IF(VLOOKUP(P4450,登録者リスト!$A$1:$D$43729,4,FALSE)=基本情報!$D$6,P4450,"")),"")</f>
        <v/>
      </c>
    </row>
    <row r="4451" spans="16:17" x14ac:dyDescent="0.15">
      <c r="P4451">
        <v>4450</v>
      </c>
      <c r="Q4451" t="str">
        <f>IFERROR(IF(COUNTIF(個人情報!$BI$5:$BI$401,"登録番号" &amp; リスト!P4451)&gt;=1,"",IF(VLOOKUP(P4451,登録者リスト!$A$1:$D$43729,4,FALSE)=基本情報!$D$6,P4451,"")),"")</f>
        <v/>
      </c>
    </row>
    <row r="4452" spans="16:17" x14ac:dyDescent="0.15">
      <c r="P4452">
        <v>4451</v>
      </c>
      <c r="Q4452" t="str">
        <f>IFERROR(IF(COUNTIF(個人情報!$BI$5:$BI$401,"登録番号" &amp; リスト!P4452)&gt;=1,"",IF(VLOOKUP(P4452,登録者リスト!$A$1:$D$43729,4,FALSE)=基本情報!$D$6,P4452,"")),"")</f>
        <v/>
      </c>
    </row>
    <row r="4453" spans="16:17" x14ac:dyDescent="0.15">
      <c r="P4453">
        <v>4452</v>
      </c>
      <c r="Q4453" t="str">
        <f>IFERROR(IF(COUNTIF(個人情報!$BI$5:$BI$401,"登録番号" &amp; リスト!P4453)&gt;=1,"",IF(VLOOKUP(P4453,登録者リスト!$A$1:$D$43729,4,FALSE)=基本情報!$D$6,P4453,"")),"")</f>
        <v/>
      </c>
    </row>
    <row r="4454" spans="16:17" x14ac:dyDescent="0.15">
      <c r="P4454">
        <v>4453</v>
      </c>
      <c r="Q4454" t="str">
        <f>IFERROR(IF(COUNTIF(個人情報!$BI$5:$BI$401,"登録番号" &amp; リスト!P4454)&gt;=1,"",IF(VLOOKUP(P4454,登録者リスト!$A$1:$D$43729,4,FALSE)=基本情報!$D$6,P4454,"")),"")</f>
        <v/>
      </c>
    </row>
    <row r="4455" spans="16:17" x14ac:dyDescent="0.15">
      <c r="P4455">
        <v>4454</v>
      </c>
      <c r="Q4455" t="str">
        <f>IFERROR(IF(COUNTIF(個人情報!$BI$5:$BI$401,"登録番号" &amp; リスト!P4455)&gt;=1,"",IF(VLOOKUP(P4455,登録者リスト!$A$1:$D$43729,4,FALSE)=基本情報!$D$6,P4455,"")),"")</f>
        <v/>
      </c>
    </row>
    <row r="4456" spans="16:17" x14ac:dyDescent="0.15">
      <c r="P4456">
        <v>4455</v>
      </c>
      <c r="Q4456" t="str">
        <f>IFERROR(IF(COUNTIF(個人情報!$BI$5:$BI$401,"登録番号" &amp; リスト!P4456)&gt;=1,"",IF(VLOOKUP(P4456,登録者リスト!$A$1:$D$43729,4,FALSE)=基本情報!$D$6,P4456,"")),"")</f>
        <v/>
      </c>
    </row>
    <row r="4457" spans="16:17" x14ac:dyDescent="0.15">
      <c r="P4457">
        <v>4456</v>
      </c>
      <c r="Q4457" t="str">
        <f>IFERROR(IF(COUNTIF(個人情報!$BI$5:$BI$401,"登録番号" &amp; リスト!P4457)&gt;=1,"",IF(VLOOKUP(P4457,登録者リスト!$A$1:$D$43729,4,FALSE)=基本情報!$D$6,P4457,"")),"")</f>
        <v/>
      </c>
    </row>
    <row r="4458" spans="16:17" x14ac:dyDescent="0.15">
      <c r="P4458">
        <v>4457</v>
      </c>
      <c r="Q4458" t="str">
        <f>IFERROR(IF(COUNTIF(個人情報!$BI$5:$BI$401,"登録番号" &amp; リスト!P4458)&gt;=1,"",IF(VLOOKUP(P4458,登録者リスト!$A$1:$D$43729,4,FALSE)=基本情報!$D$6,P4458,"")),"")</f>
        <v/>
      </c>
    </row>
    <row r="4459" spans="16:17" x14ac:dyDescent="0.15">
      <c r="P4459">
        <v>4458</v>
      </c>
      <c r="Q4459" t="str">
        <f>IFERROR(IF(COUNTIF(個人情報!$BI$5:$BI$401,"登録番号" &amp; リスト!P4459)&gt;=1,"",IF(VLOOKUP(P4459,登録者リスト!$A$1:$D$43729,4,FALSE)=基本情報!$D$6,P4459,"")),"")</f>
        <v/>
      </c>
    </row>
    <row r="4460" spans="16:17" x14ac:dyDescent="0.15">
      <c r="P4460">
        <v>4459</v>
      </c>
      <c r="Q4460" t="str">
        <f>IFERROR(IF(COUNTIF(個人情報!$BI$5:$BI$401,"登録番号" &amp; リスト!P4460)&gt;=1,"",IF(VLOOKUP(P4460,登録者リスト!$A$1:$D$43729,4,FALSE)=基本情報!$D$6,P4460,"")),"")</f>
        <v/>
      </c>
    </row>
    <row r="4461" spans="16:17" x14ac:dyDescent="0.15">
      <c r="P4461">
        <v>4460</v>
      </c>
      <c r="Q4461" t="str">
        <f>IFERROR(IF(COUNTIF(個人情報!$BI$5:$BI$401,"登録番号" &amp; リスト!P4461)&gt;=1,"",IF(VLOOKUP(P4461,登録者リスト!$A$1:$D$43729,4,FALSE)=基本情報!$D$6,P4461,"")),"")</f>
        <v/>
      </c>
    </row>
    <row r="4462" spans="16:17" x14ac:dyDescent="0.15">
      <c r="P4462">
        <v>4461</v>
      </c>
      <c r="Q4462" t="str">
        <f>IFERROR(IF(COUNTIF(個人情報!$BI$5:$BI$401,"登録番号" &amp; リスト!P4462)&gt;=1,"",IF(VLOOKUP(P4462,登録者リスト!$A$1:$D$43729,4,FALSE)=基本情報!$D$6,P4462,"")),"")</f>
        <v/>
      </c>
    </row>
    <row r="4463" spans="16:17" x14ac:dyDescent="0.15">
      <c r="P4463">
        <v>4462</v>
      </c>
      <c r="Q4463" t="str">
        <f>IFERROR(IF(COUNTIF(個人情報!$BI$5:$BI$401,"登録番号" &amp; リスト!P4463)&gt;=1,"",IF(VLOOKUP(P4463,登録者リスト!$A$1:$D$43729,4,FALSE)=基本情報!$D$6,P4463,"")),"")</f>
        <v/>
      </c>
    </row>
    <row r="4464" spans="16:17" x14ac:dyDescent="0.15">
      <c r="P4464">
        <v>4463</v>
      </c>
      <c r="Q4464" t="str">
        <f>IFERROR(IF(COUNTIF(個人情報!$BI$5:$BI$401,"登録番号" &amp; リスト!P4464)&gt;=1,"",IF(VLOOKUP(P4464,登録者リスト!$A$1:$D$43729,4,FALSE)=基本情報!$D$6,P4464,"")),"")</f>
        <v/>
      </c>
    </row>
    <row r="4465" spans="16:17" x14ac:dyDescent="0.15">
      <c r="P4465">
        <v>4464</v>
      </c>
      <c r="Q4465" t="str">
        <f>IFERROR(IF(COUNTIF(個人情報!$BI$5:$BI$401,"登録番号" &amp; リスト!P4465)&gt;=1,"",IF(VLOOKUP(P4465,登録者リスト!$A$1:$D$43729,4,FALSE)=基本情報!$D$6,P4465,"")),"")</f>
        <v/>
      </c>
    </row>
    <row r="4466" spans="16:17" x14ac:dyDescent="0.15">
      <c r="P4466">
        <v>4465</v>
      </c>
      <c r="Q4466" t="str">
        <f>IFERROR(IF(COUNTIF(個人情報!$BI$5:$BI$401,"登録番号" &amp; リスト!P4466)&gt;=1,"",IF(VLOOKUP(P4466,登録者リスト!$A$1:$D$43729,4,FALSE)=基本情報!$D$6,P4466,"")),"")</f>
        <v/>
      </c>
    </row>
    <row r="4467" spans="16:17" x14ac:dyDescent="0.15">
      <c r="P4467">
        <v>4466</v>
      </c>
      <c r="Q4467" t="str">
        <f>IFERROR(IF(COUNTIF(個人情報!$BI$5:$BI$401,"登録番号" &amp; リスト!P4467)&gt;=1,"",IF(VLOOKUP(P4467,登録者リスト!$A$1:$D$43729,4,FALSE)=基本情報!$D$6,P4467,"")),"")</f>
        <v/>
      </c>
    </row>
    <row r="4468" spans="16:17" x14ac:dyDescent="0.15">
      <c r="P4468">
        <v>4467</v>
      </c>
      <c r="Q4468" t="str">
        <f>IFERROR(IF(COUNTIF(個人情報!$BI$5:$BI$401,"登録番号" &amp; リスト!P4468)&gt;=1,"",IF(VLOOKUP(P4468,登録者リスト!$A$1:$D$43729,4,FALSE)=基本情報!$D$6,P4468,"")),"")</f>
        <v/>
      </c>
    </row>
    <row r="4469" spans="16:17" x14ac:dyDescent="0.15">
      <c r="P4469">
        <v>4468</v>
      </c>
      <c r="Q4469" t="str">
        <f>IFERROR(IF(COUNTIF(個人情報!$BI$5:$BI$401,"登録番号" &amp; リスト!P4469)&gt;=1,"",IF(VLOOKUP(P4469,登録者リスト!$A$1:$D$43729,4,FALSE)=基本情報!$D$6,P4469,"")),"")</f>
        <v/>
      </c>
    </row>
    <row r="4470" spans="16:17" x14ac:dyDescent="0.15">
      <c r="P4470">
        <v>4469</v>
      </c>
      <c r="Q4470" t="str">
        <f>IFERROR(IF(COUNTIF(個人情報!$BI$5:$BI$401,"登録番号" &amp; リスト!P4470)&gt;=1,"",IF(VLOOKUP(P4470,登録者リスト!$A$1:$D$43729,4,FALSE)=基本情報!$D$6,P4470,"")),"")</f>
        <v/>
      </c>
    </row>
    <row r="4471" spans="16:17" x14ac:dyDescent="0.15">
      <c r="P4471">
        <v>4470</v>
      </c>
      <c r="Q4471" t="str">
        <f>IFERROR(IF(COUNTIF(個人情報!$BI$5:$BI$401,"登録番号" &amp; リスト!P4471)&gt;=1,"",IF(VLOOKUP(P4471,登録者リスト!$A$1:$D$43729,4,FALSE)=基本情報!$D$6,P4471,"")),"")</f>
        <v/>
      </c>
    </row>
    <row r="4472" spans="16:17" x14ac:dyDescent="0.15">
      <c r="P4472">
        <v>4471</v>
      </c>
      <c r="Q4472" t="str">
        <f>IFERROR(IF(COUNTIF(個人情報!$BI$5:$BI$401,"登録番号" &amp; リスト!P4472)&gt;=1,"",IF(VLOOKUP(P4472,登録者リスト!$A$1:$D$43729,4,FALSE)=基本情報!$D$6,P4472,"")),"")</f>
        <v/>
      </c>
    </row>
    <row r="4473" spans="16:17" x14ac:dyDescent="0.15">
      <c r="P4473">
        <v>4472</v>
      </c>
      <c r="Q4473" t="str">
        <f>IFERROR(IF(COUNTIF(個人情報!$BI$5:$BI$401,"登録番号" &amp; リスト!P4473)&gt;=1,"",IF(VLOOKUP(P4473,登録者リスト!$A$1:$D$43729,4,FALSE)=基本情報!$D$6,P4473,"")),"")</f>
        <v/>
      </c>
    </row>
    <row r="4474" spans="16:17" x14ac:dyDescent="0.15">
      <c r="P4474">
        <v>4473</v>
      </c>
      <c r="Q4474" t="str">
        <f>IFERROR(IF(COUNTIF(個人情報!$BI$5:$BI$401,"登録番号" &amp; リスト!P4474)&gt;=1,"",IF(VLOOKUP(P4474,登録者リスト!$A$1:$D$43729,4,FALSE)=基本情報!$D$6,P4474,"")),"")</f>
        <v/>
      </c>
    </row>
    <row r="4475" spans="16:17" x14ac:dyDescent="0.15">
      <c r="P4475">
        <v>4474</v>
      </c>
      <c r="Q4475" t="str">
        <f>IFERROR(IF(COUNTIF(個人情報!$BI$5:$BI$401,"登録番号" &amp; リスト!P4475)&gt;=1,"",IF(VLOOKUP(P4475,登録者リスト!$A$1:$D$43729,4,FALSE)=基本情報!$D$6,P4475,"")),"")</f>
        <v/>
      </c>
    </row>
    <row r="4476" spans="16:17" x14ac:dyDescent="0.15">
      <c r="P4476">
        <v>4475</v>
      </c>
      <c r="Q4476" t="str">
        <f>IFERROR(IF(COUNTIF(個人情報!$BI$5:$BI$401,"登録番号" &amp; リスト!P4476)&gt;=1,"",IF(VLOOKUP(P4476,登録者リスト!$A$1:$D$43729,4,FALSE)=基本情報!$D$6,P4476,"")),"")</f>
        <v/>
      </c>
    </row>
    <row r="4477" spans="16:17" x14ac:dyDescent="0.15">
      <c r="P4477">
        <v>4476</v>
      </c>
      <c r="Q4477" t="str">
        <f>IFERROR(IF(COUNTIF(個人情報!$BI$5:$BI$401,"登録番号" &amp; リスト!P4477)&gt;=1,"",IF(VLOOKUP(P4477,登録者リスト!$A$1:$D$43729,4,FALSE)=基本情報!$D$6,P4477,"")),"")</f>
        <v/>
      </c>
    </row>
    <row r="4478" spans="16:17" x14ac:dyDescent="0.15">
      <c r="P4478">
        <v>4477</v>
      </c>
      <c r="Q4478" t="str">
        <f>IFERROR(IF(COUNTIF(個人情報!$BI$5:$BI$401,"登録番号" &amp; リスト!P4478)&gt;=1,"",IF(VLOOKUP(P4478,登録者リスト!$A$1:$D$43729,4,FALSE)=基本情報!$D$6,P4478,"")),"")</f>
        <v/>
      </c>
    </row>
    <row r="4479" spans="16:17" x14ac:dyDescent="0.15">
      <c r="P4479">
        <v>4478</v>
      </c>
      <c r="Q4479" t="str">
        <f>IFERROR(IF(COUNTIF(個人情報!$BI$5:$BI$401,"登録番号" &amp; リスト!P4479)&gt;=1,"",IF(VLOOKUP(P4479,登録者リスト!$A$1:$D$43729,4,FALSE)=基本情報!$D$6,P4479,"")),"")</f>
        <v/>
      </c>
    </row>
    <row r="4480" spans="16:17" x14ac:dyDescent="0.15">
      <c r="P4480">
        <v>4479</v>
      </c>
      <c r="Q4480" t="str">
        <f>IFERROR(IF(COUNTIF(個人情報!$BI$5:$BI$401,"登録番号" &amp; リスト!P4480)&gt;=1,"",IF(VLOOKUP(P4480,登録者リスト!$A$1:$D$43729,4,FALSE)=基本情報!$D$6,P4480,"")),"")</f>
        <v/>
      </c>
    </row>
    <row r="4481" spans="16:17" x14ac:dyDescent="0.15">
      <c r="P4481">
        <v>4480</v>
      </c>
      <c r="Q4481" t="str">
        <f>IFERROR(IF(COUNTIF(個人情報!$BI$5:$BI$401,"登録番号" &amp; リスト!P4481)&gt;=1,"",IF(VLOOKUP(P4481,登録者リスト!$A$1:$D$43729,4,FALSE)=基本情報!$D$6,P4481,"")),"")</f>
        <v/>
      </c>
    </row>
    <row r="4482" spans="16:17" x14ac:dyDescent="0.15">
      <c r="P4482">
        <v>4481</v>
      </c>
      <c r="Q4482" t="str">
        <f>IFERROR(IF(COUNTIF(個人情報!$BI$5:$BI$401,"登録番号" &amp; リスト!P4482)&gt;=1,"",IF(VLOOKUP(P4482,登録者リスト!$A$1:$D$43729,4,FALSE)=基本情報!$D$6,P4482,"")),"")</f>
        <v/>
      </c>
    </row>
    <row r="4483" spans="16:17" x14ac:dyDescent="0.15">
      <c r="P4483">
        <v>4482</v>
      </c>
      <c r="Q4483" t="str">
        <f>IFERROR(IF(COUNTIF(個人情報!$BI$5:$BI$401,"登録番号" &amp; リスト!P4483)&gt;=1,"",IF(VLOOKUP(P4483,登録者リスト!$A$1:$D$43729,4,FALSE)=基本情報!$D$6,P4483,"")),"")</f>
        <v/>
      </c>
    </row>
    <row r="4484" spans="16:17" x14ac:dyDescent="0.15">
      <c r="P4484">
        <v>4483</v>
      </c>
      <c r="Q4484" t="str">
        <f>IFERROR(IF(COUNTIF(個人情報!$BI$5:$BI$401,"登録番号" &amp; リスト!P4484)&gt;=1,"",IF(VLOOKUP(P4484,登録者リスト!$A$1:$D$43729,4,FALSE)=基本情報!$D$6,P4484,"")),"")</f>
        <v/>
      </c>
    </row>
    <row r="4485" spans="16:17" x14ac:dyDescent="0.15">
      <c r="P4485">
        <v>4484</v>
      </c>
      <c r="Q4485" t="str">
        <f>IFERROR(IF(COUNTIF(個人情報!$BI$5:$BI$401,"登録番号" &amp; リスト!P4485)&gt;=1,"",IF(VLOOKUP(P4485,登録者リスト!$A$1:$D$43729,4,FALSE)=基本情報!$D$6,P4485,"")),"")</f>
        <v/>
      </c>
    </row>
    <row r="4486" spans="16:17" x14ac:dyDescent="0.15">
      <c r="P4486">
        <v>4485</v>
      </c>
      <c r="Q4486" t="str">
        <f>IFERROR(IF(COUNTIF(個人情報!$BI$5:$BI$401,"登録番号" &amp; リスト!P4486)&gt;=1,"",IF(VLOOKUP(P4486,登録者リスト!$A$1:$D$43729,4,FALSE)=基本情報!$D$6,P4486,"")),"")</f>
        <v/>
      </c>
    </row>
    <row r="4487" spans="16:17" x14ac:dyDescent="0.15">
      <c r="P4487">
        <v>4486</v>
      </c>
      <c r="Q4487" t="str">
        <f>IFERROR(IF(COUNTIF(個人情報!$BI$5:$BI$401,"登録番号" &amp; リスト!P4487)&gt;=1,"",IF(VLOOKUP(P4487,登録者リスト!$A$1:$D$43729,4,FALSE)=基本情報!$D$6,P4487,"")),"")</f>
        <v/>
      </c>
    </row>
    <row r="4488" spans="16:17" x14ac:dyDescent="0.15">
      <c r="P4488">
        <v>4487</v>
      </c>
      <c r="Q4488" t="str">
        <f>IFERROR(IF(COUNTIF(個人情報!$BI$5:$BI$401,"登録番号" &amp; リスト!P4488)&gt;=1,"",IF(VLOOKUP(P4488,登録者リスト!$A$1:$D$43729,4,FALSE)=基本情報!$D$6,P4488,"")),"")</f>
        <v/>
      </c>
    </row>
    <row r="4489" spans="16:17" x14ac:dyDescent="0.15">
      <c r="P4489">
        <v>4488</v>
      </c>
      <c r="Q4489" t="str">
        <f>IFERROR(IF(COUNTIF(個人情報!$BI$5:$BI$401,"登録番号" &amp; リスト!P4489)&gt;=1,"",IF(VLOOKUP(P4489,登録者リスト!$A$1:$D$43729,4,FALSE)=基本情報!$D$6,P4489,"")),"")</f>
        <v/>
      </c>
    </row>
    <row r="4490" spans="16:17" x14ac:dyDescent="0.15">
      <c r="P4490">
        <v>4489</v>
      </c>
      <c r="Q4490" t="str">
        <f>IFERROR(IF(COUNTIF(個人情報!$BI$5:$BI$401,"登録番号" &amp; リスト!P4490)&gt;=1,"",IF(VLOOKUP(P4490,登録者リスト!$A$1:$D$43729,4,FALSE)=基本情報!$D$6,P4490,"")),"")</f>
        <v/>
      </c>
    </row>
    <row r="4491" spans="16:17" x14ac:dyDescent="0.15">
      <c r="P4491">
        <v>4490</v>
      </c>
      <c r="Q4491" t="str">
        <f>IFERROR(IF(COUNTIF(個人情報!$BI$5:$BI$401,"登録番号" &amp; リスト!P4491)&gt;=1,"",IF(VLOOKUP(P4491,登録者リスト!$A$1:$D$43729,4,FALSE)=基本情報!$D$6,P4491,"")),"")</f>
        <v/>
      </c>
    </row>
    <row r="4492" spans="16:17" x14ac:dyDescent="0.15">
      <c r="P4492">
        <v>4491</v>
      </c>
      <c r="Q4492" t="str">
        <f>IFERROR(IF(COUNTIF(個人情報!$BI$5:$BI$401,"登録番号" &amp; リスト!P4492)&gt;=1,"",IF(VLOOKUP(P4492,登録者リスト!$A$1:$D$43729,4,FALSE)=基本情報!$D$6,P4492,"")),"")</f>
        <v/>
      </c>
    </row>
    <row r="4493" spans="16:17" x14ac:dyDescent="0.15">
      <c r="P4493">
        <v>4492</v>
      </c>
      <c r="Q4493" t="str">
        <f>IFERROR(IF(COUNTIF(個人情報!$BI$5:$BI$401,"登録番号" &amp; リスト!P4493)&gt;=1,"",IF(VLOOKUP(P4493,登録者リスト!$A$1:$D$43729,4,FALSE)=基本情報!$D$6,P4493,"")),"")</f>
        <v/>
      </c>
    </row>
    <row r="4494" spans="16:17" x14ac:dyDescent="0.15">
      <c r="P4494">
        <v>4493</v>
      </c>
      <c r="Q4494" t="str">
        <f>IFERROR(IF(COUNTIF(個人情報!$BI$5:$BI$401,"登録番号" &amp; リスト!P4494)&gt;=1,"",IF(VLOOKUP(P4494,登録者リスト!$A$1:$D$43729,4,FALSE)=基本情報!$D$6,P4494,"")),"")</f>
        <v/>
      </c>
    </row>
    <row r="4495" spans="16:17" x14ac:dyDescent="0.15">
      <c r="P4495">
        <v>4494</v>
      </c>
      <c r="Q4495" t="str">
        <f>IFERROR(IF(COUNTIF(個人情報!$BI$5:$BI$401,"登録番号" &amp; リスト!P4495)&gt;=1,"",IF(VLOOKUP(P4495,登録者リスト!$A$1:$D$43729,4,FALSE)=基本情報!$D$6,P4495,"")),"")</f>
        <v/>
      </c>
    </row>
    <row r="4496" spans="16:17" x14ac:dyDescent="0.15">
      <c r="P4496">
        <v>4495</v>
      </c>
      <c r="Q4496" t="str">
        <f>IFERROR(IF(COUNTIF(個人情報!$BI$5:$BI$401,"登録番号" &amp; リスト!P4496)&gt;=1,"",IF(VLOOKUP(P4496,登録者リスト!$A$1:$D$43729,4,FALSE)=基本情報!$D$6,P4496,"")),"")</f>
        <v/>
      </c>
    </row>
    <row r="4497" spans="16:17" x14ac:dyDescent="0.15">
      <c r="P4497">
        <v>4496</v>
      </c>
      <c r="Q4497" t="str">
        <f>IFERROR(IF(COUNTIF(個人情報!$BI$5:$BI$401,"登録番号" &amp; リスト!P4497)&gt;=1,"",IF(VLOOKUP(P4497,登録者リスト!$A$1:$D$43729,4,FALSE)=基本情報!$D$6,P4497,"")),"")</f>
        <v/>
      </c>
    </row>
    <row r="4498" spans="16:17" x14ac:dyDescent="0.15">
      <c r="P4498">
        <v>4497</v>
      </c>
      <c r="Q4498" t="str">
        <f>IFERROR(IF(COUNTIF(個人情報!$BI$5:$BI$401,"登録番号" &amp; リスト!P4498)&gt;=1,"",IF(VLOOKUP(P4498,登録者リスト!$A$1:$D$43729,4,FALSE)=基本情報!$D$6,P4498,"")),"")</f>
        <v/>
      </c>
    </row>
    <row r="4499" spans="16:17" x14ac:dyDescent="0.15">
      <c r="P4499">
        <v>4498</v>
      </c>
      <c r="Q4499" t="str">
        <f>IFERROR(IF(COUNTIF(個人情報!$BI$5:$BI$401,"登録番号" &amp; リスト!P4499)&gt;=1,"",IF(VLOOKUP(P4499,登録者リスト!$A$1:$D$43729,4,FALSE)=基本情報!$D$6,P4499,"")),"")</f>
        <v/>
      </c>
    </row>
    <row r="4500" spans="16:17" x14ac:dyDescent="0.15">
      <c r="P4500">
        <v>4499</v>
      </c>
      <c r="Q4500" t="str">
        <f>IFERROR(IF(COUNTIF(個人情報!$BI$5:$BI$401,"登録番号" &amp; リスト!P4500)&gt;=1,"",IF(VLOOKUP(P4500,登録者リスト!$A$1:$D$43729,4,FALSE)=基本情報!$D$6,P4500,"")),"")</f>
        <v/>
      </c>
    </row>
    <row r="4501" spans="16:17" x14ac:dyDescent="0.15">
      <c r="P4501">
        <v>4500</v>
      </c>
      <c r="Q4501" t="str">
        <f>IFERROR(IF(COUNTIF(個人情報!$BI$5:$BI$401,"登録番号" &amp; リスト!P4501)&gt;=1,"",IF(VLOOKUP(P4501,登録者リスト!$A$1:$D$43729,4,FALSE)=基本情報!$D$6,P4501,"")),"")</f>
        <v/>
      </c>
    </row>
    <row r="4502" spans="16:17" x14ac:dyDescent="0.15">
      <c r="P4502">
        <v>4501</v>
      </c>
      <c r="Q4502" t="str">
        <f>IFERROR(IF(COUNTIF(個人情報!$BI$5:$BI$401,"登録番号" &amp; リスト!P4502)&gt;=1,"",IF(VLOOKUP(P4502,登録者リスト!$A$1:$D$43729,4,FALSE)=基本情報!$D$6,P4502,"")),"")</f>
        <v/>
      </c>
    </row>
    <row r="4503" spans="16:17" x14ac:dyDescent="0.15">
      <c r="P4503">
        <v>4502</v>
      </c>
      <c r="Q4503" t="str">
        <f>IFERROR(IF(COUNTIF(個人情報!$BI$5:$BI$401,"登録番号" &amp; リスト!P4503)&gt;=1,"",IF(VLOOKUP(P4503,登録者リスト!$A$1:$D$43729,4,FALSE)=基本情報!$D$6,P4503,"")),"")</f>
        <v/>
      </c>
    </row>
    <row r="4504" spans="16:17" x14ac:dyDescent="0.15">
      <c r="P4504">
        <v>4503</v>
      </c>
      <c r="Q4504" t="str">
        <f>IFERROR(IF(COUNTIF(個人情報!$BI$5:$BI$401,"登録番号" &amp; リスト!P4504)&gt;=1,"",IF(VLOOKUP(P4504,登録者リスト!$A$1:$D$43729,4,FALSE)=基本情報!$D$6,P4504,"")),"")</f>
        <v/>
      </c>
    </row>
    <row r="4505" spans="16:17" x14ac:dyDescent="0.15">
      <c r="P4505">
        <v>4504</v>
      </c>
      <c r="Q4505" t="str">
        <f>IFERROR(IF(COUNTIF(個人情報!$BI$5:$BI$401,"登録番号" &amp; リスト!P4505)&gt;=1,"",IF(VLOOKUP(P4505,登録者リスト!$A$1:$D$43729,4,FALSE)=基本情報!$D$6,P4505,"")),"")</f>
        <v/>
      </c>
    </row>
    <row r="4506" spans="16:17" x14ac:dyDescent="0.15">
      <c r="P4506">
        <v>4505</v>
      </c>
      <c r="Q4506" t="str">
        <f>IFERROR(IF(COUNTIF(個人情報!$BI$5:$BI$401,"登録番号" &amp; リスト!P4506)&gt;=1,"",IF(VLOOKUP(P4506,登録者リスト!$A$1:$D$43729,4,FALSE)=基本情報!$D$6,P4506,"")),"")</f>
        <v/>
      </c>
    </row>
    <row r="4507" spans="16:17" x14ac:dyDescent="0.15">
      <c r="P4507">
        <v>4506</v>
      </c>
      <c r="Q4507" t="str">
        <f>IFERROR(IF(COUNTIF(個人情報!$BI$5:$BI$401,"登録番号" &amp; リスト!P4507)&gt;=1,"",IF(VLOOKUP(P4507,登録者リスト!$A$1:$D$43729,4,FALSE)=基本情報!$D$6,P4507,"")),"")</f>
        <v/>
      </c>
    </row>
    <row r="4508" spans="16:17" x14ac:dyDescent="0.15">
      <c r="P4508">
        <v>4507</v>
      </c>
      <c r="Q4508" t="str">
        <f>IFERROR(IF(COUNTIF(個人情報!$BI$5:$BI$401,"登録番号" &amp; リスト!P4508)&gt;=1,"",IF(VLOOKUP(P4508,登録者リスト!$A$1:$D$43729,4,FALSE)=基本情報!$D$6,P4508,"")),"")</f>
        <v/>
      </c>
    </row>
    <row r="4509" spans="16:17" x14ac:dyDescent="0.15">
      <c r="P4509">
        <v>4508</v>
      </c>
      <c r="Q4509" t="str">
        <f>IFERROR(IF(COUNTIF(個人情報!$BI$5:$BI$401,"登録番号" &amp; リスト!P4509)&gt;=1,"",IF(VLOOKUP(P4509,登録者リスト!$A$1:$D$43729,4,FALSE)=基本情報!$D$6,P4509,"")),"")</f>
        <v/>
      </c>
    </row>
    <row r="4510" spans="16:17" x14ac:dyDescent="0.15">
      <c r="P4510">
        <v>4509</v>
      </c>
      <c r="Q4510" t="str">
        <f>IFERROR(IF(COUNTIF(個人情報!$BI$5:$BI$401,"登録番号" &amp; リスト!P4510)&gt;=1,"",IF(VLOOKUP(P4510,登録者リスト!$A$1:$D$43729,4,FALSE)=基本情報!$D$6,P4510,"")),"")</f>
        <v/>
      </c>
    </row>
    <row r="4511" spans="16:17" x14ac:dyDescent="0.15">
      <c r="P4511">
        <v>4510</v>
      </c>
      <c r="Q4511" t="str">
        <f>IFERROR(IF(COUNTIF(個人情報!$BI$5:$BI$401,"登録番号" &amp; リスト!P4511)&gt;=1,"",IF(VLOOKUP(P4511,登録者リスト!$A$1:$D$43729,4,FALSE)=基本情報!$D$6,P4511,"")),"")</f>
        <v/>
      </c>
    </row>
    <row r="4512" spans="16:17" x14ac:dyDescent="0.15">
      <c r="P4512">
        <v>4511</v>
      </c>
      <c r="Q4512" t="str">
        <f>IFERROR(IF(COUNTIF(個人情報!$BI$5:$BI$401,"登録番号" &amp; リスト!P4512)&gt;=1,"",IF(VLOOKUP(P4512,登録者リスト!$A$1:$D$43729,4,FALSE)=基本情報!$D$6,P4512,"")),"")</f>
        <v/>
      </c>
    </row>
    <row r="4513" spans="16:17" x14ac:dyDescent="0.15">
      <c r="P4513">
        <v>4512</v>
      </c>
      <c r="Q4513" t="str">
        <f>IFERROR(IF(COUNTIF(個人情報!$BI$5:$BI$401,"登録番号" &amp; リスト!P4513)&gt;=1,"",IF(VLOOKUP(P4513,登録者リスト!$A$1:$D$43729,4,FALSE)=基本情報!$D$6,P4513,"")),"")</f>
        <v/>
      </c>
    </row>
    <row r="4514" spans="16:17" x14ac:dyDescent="0.15">
      <c r="P4514">
        <v>4513</v>
      </c>
      <c r="Q4514" t="str">
        <f>IFERROR(IF(COUNTIF(個人情報!$BI$5:$BI$401,"登録番号" &amp; リスト!P4514)&gt;=1,"",IF(VLOOKUP(P4514,登録者リスト!$A$1:$D$43729,4,FALSE)=基本情報!$D$6,P4514,"")),"")</f>
        <v/>
      </c>
    </row>
    <row r="4515" spans="16:17" x14ac:dyDescent="0.15">
      <c r="P4515">
        <v>4514</v>
      </c>
      <c r="Q4515" t="str">
        <f>IFERROR(IF(COUNTIF(個人情報!$BI$5:$BI$401,"登録番号" &amp; リスト!P4515)&gt;=1,"",IF(VLOOKUP(P4515,登録者リスト!$A$1:$D$43729,4,FALSE)=基本情報!$D$6,P4515,"")),"")</f>
        <v/>
      </c>
    </row>
    <row r="4516" spans="16:17" x14ac:dyDescent="0.15">
      <c r="P4516">
        <v>4515</v>
      </c>
      <c r="Q4516" t="str">
        <f>IFERROR(IF(COUNTIF(個人情報!$BI$5:$BI$401,"登録番号" &amp; リスト!P4516)&gt;=1,"",IF(VLOOKUP(P4516,登録者リスト!$A$1:$D$43729,4,FALSE)=基本情報!$D$6,P4516,"")),"")</f>
        <v/>
      </c>
    </row>
    <row r="4517" spans="16:17" x14ac:dyDescent="0.15">
      <c r="P4517">
        <v>4516</v>
      </c>
      <c r="Q4517" t="str">
        <f>IFERROR(IF(COUNTIF(個人情報!$BI$5:$BI$401,"登録番号" &amp; リスト!P4517)&gt;=1,"",IF(VLOOKUP(P4517,登録者リスト!$A$1:$D$43729,4,FALSE)=基本情報!$D$6,P4517,"")),"")</f>
        <v/>
      </c>
    </row>
    <row r="4518" spans="16:17" x14ac:dyDescent="0.15">
      <c r="P4518">
        <v>4517</v>
      </c>
      <c r="Q4518" t="str">
        <f>IFERROR(IF(COUNTIF(個人情報!$BI$5:$BI$401,"登録番号" &amp; リスト!P4518)&gt;=1,"",IF(VLOOKUP(P4518,登録者リスト!$A$1:$D$43729,4,FALSE)=基本情報!$D$6,P4518,"")),"")</f>
        <v/>
      </c>
    </row>
    <row r="4519" spans="16:17" x14ac:dyDescent="0.15">
      <c r="P4519">
        <v>4518</v>
      </c>
      <c r="Q4519" t="str">
        <f>IFERROR(IF(COUNTIF(個人情報!$BI$5:$BI$401,"登録番号" &amp; リスト!P4519)&gt;=1,"",IF(VLOOKUP(P4519,登録者リスト!$A$1:$D$43729,4,FALSE)=基本情報!$D$6,P4519,"")),"")</f>
        <v/>
      </c>
    </row>
    <row r="4520" spans="16:17" x14ac:dyDescent="0.15">
      <c r="P4520">
        <v>4519</v>
      </c>
      <c r="Q4520" t="str">
        <f>IFERROR(IF(COUNTIF(個人情報!$BI$5:$BI$401,"登録番号" &amp; リスト!P4520)&gt;=1,"",IF(VLOOKUP(P4520,登録者リスト!$A$1:$D$43729,4,FALSE)=基本情報!$D$6,P4520,"")),"")</f>
        <v/>
      </c>
    </row>
    <row r="4521" spans="16:17" x14ac:dyDescent="0.15">
      <c r="P4521">
        <v>4520</v>
      </c>
      <c r="Q4521" t="str">
        <f>IFERROR(IF(COUNTIF(個人情報!$BI$5:$BI$401,"登録番号" &amp; リスト!P4521)&gt;=1,"",IF(VLOOKUP(P4521,登録者リスト!$A$1:$D$43729,4,FALSE)=基本情報!$D$6,P4521,"")),"")</f>
        <v/>
      </c>
    </row>
    <row r="4522" spans="16:17" x14ac:dyDescent="0.15">
      <c r="P4522">
        <v>4521</v>
      </c>
      <c r="Q4522" t="str">
        <f>IFERROR(IF(COUNTIF(個人情報!$BI$5:$BI$401,"登録番号" &amp; リスト!P4522)&gt;=1,"",IF(VLOOKUP(P4522,登録者リスト!$A$1:$D$43729,4,FALSE)=基本情報!$D$6,P4522,"")),"")</f>
        <v/>
      </c>
    </row>
    <row r="4523" spans="16:17" x14ac:dyDescent="0.15">
      <c r="P4523">
        <v>4522</v>
      </c>
      <c r="Q4523" t="str">
        <f>IFERROR(IF(COUNTIF(個人情報!$BI$5:$BI$401,"登録番号" &amp; リスト!P4523)&gt;=1,"",IF(VLOOKUP(P4523,登録者リスト!$A$1:$D$43729,4,FALSE)=基本情報!$D$6,P4523,"")),"")</f>
        <v/>
      </c>
    </row>
    <row r="4524" spans="16:17" x14ac:dyDescent="0.15">
      <c r="P4524">
        <v>4523</v>
      </c>
      <c r="Q4524" t="str">
        <f>IFERROR(IF(COUNTIF(個人情報!$BI$5:$BI$401,"登録番号" &amp; リスト!P4524)&gt;=1,"",IF(VLOOKUP(P4524,登録者リスト!$A$1:$D$43729,4,FALSE)=基本情報!$D$6,P4524,"")),"")</f>
        <v/>
      </c>
    </row>
    <row r="4525" spans="16:17" x14ac:dyDescent="0.15">
      <c r="P4525">
        <v>4524</v>
      </c>
      <c r="Q4525" t="str">
        <f>IFERROR(IF(COUNTIF(個人情報!$BI$5:$BI$401,"登録番号" &amp; リスト!P4525)&gt;=1,"",IF(VLOOKUP(P4525,登録者リスト!$A$1:$D$43729,4,FALSE)=基本情報!$D$6,P4525,"")),"")</f>
        <v/>
      </c>
    </row>
    <row r="4526" spans="16:17" x14ac:dyDescent="0.15">
      <c r="P4526">
        <v>4525</v>
      </c>
      <c r="Q4526" t="str">
        <f>IFERROR(IF(COUNTIF(個人情報!$BI$5:$BI$401,"登録番号" &amp; リスト!P4526)&gt;=1,"",IF(VLOOKUP(P4526,登録者リスト!$A$1:$D$43729,4,FALSE)=基本情報!$D$6,P4526,"")),"")</f>
        <v/>
      </c>
    </row>
    <row r="4527" spans="16:17" x14ac:dyDescent="0.15">
      <c r="P4527">
        <v>4526</v>
      </c>
      <c r="Q4527" t="str">
        <f>IFERROR(IF(COUNTIF(個人情報!$BI$5:$BI$401,"登録番号" &amp; リスト!P4527)&gt;=1,"",IF(VLOOKUP(P4527,登録者リスト!$A$1:$D$43729,4,FALSE)=基本情報!$D$6,P4527,"")),"")</f>
        <v/>
      </c>
    </row>
    <row r="4528" spans="16:17" x14ac:dyDescent="0.15">
      <c r="P4528">
        <v>4527</v>
      </c>
      <c r="Q4528" t="str">
        <f>IFERROR(IF(COUNTIF(個人情報!$BI$5:$BI$401,"登録番号" &amp; リスト!P4528)&gt;=1,"",IF(VLOOKUP(P4528,登録者リスト!$A$1:$D$43729,4,FALSE)=基本情報!$D$6,P4528,"")),"")</f>
        <v/>
      </c>
    </row>
    <row r="4529" spans="16:17" x14ac:dyDescent="0.15">
      <c r="P4529">
        <v>4528</v>
      </c>
      <c r="Q4529" t="str">
        <f>IFERROR(IF(COUNTIF(個人情報!$BI$5:$BI$401,"登録番号" &amp; リスト!P4529)&gt;=1,"",IF(VLOOKUP(P4529,登録者リスト!$A$1:$D$43729,4,FALSE)=基本情報!$D$6,P4529,"")),"")</f>
        <v/>
      </c>
    </row>
    <row r="4530" spans="16:17" x14ac:dyDescent="0.15">
      <c r="P4530">
        <v>4529</v>
      </c>
      <c r="Q4530" t="str">
        <f>IFERROR(IF(COUNTIF(個人情報!$BI$5:$BI$401,"登録番号" &amp; リスト!P4530)&gt;=1,"",IF(VLOOKUP(P4530,登録者リスト!$A$1:$D$43729,4,FALSE)=基本情報!$D$6,P4530,"")),"")</f>
        <v/>
      </c>
    </row>
    <row r="4531" spans="16:17" x14ac:dyDescent="0.15">
      <c r="P4531">
        <v>4530</v>
      </c>
      <c r="Q4531" t="str">
        <f>IFERROR(IF(COUNTIF(個人情報!$BI$5:$BI$401,"登録番号" &amp; リスト!P4531)&gt;=1,"",IF(VLOOKUP(P4531,登録者リスト!$A$1:$D$43729,4,FALSE)=基本情報!$D$6,P4531,"")),"")</f>
        <v/>
      </c>
    </row>
    <row r="4532" spans="16:17" x14ac:dyDescent="0.15">
      <c r="P4532">
        <v>4531</v>
      </c>
      <c r="Q4532" t="str">
        <f>IFERROR(IF(COUNTIF(個人情報!$BI$5:$BI$401,"登録番号" &amp; リスト!P4532)&gt;=1,"",IF(VLOOKUP(P4532,登録者リスト!$A$1:$D$43729,4,FALSE)=基本情報!$D$6,P4532,"")),"")</f>
        <v/>
      </c>
    </row>
    <row r="4533" spans="16:17" x14ac:dyDescent="0.15">
      <c r="P4533">
        <v>4532</v>
      </c>
      <c r="Q4533" t="str">
        <f>IFERROR(IF(COUNTIF(個人情報!$BI$5:$BI$401,"登録番号" &amp; リスト!P4533)&gt;=1,"",IF(VLOOKUP(P4533,登録者リスト!$A$1:$D$43729,4,FALSE)=基本情報!$D$6,P4533,"")),"")</f>
        <v/>
      </c>
    </row>
    <row r="4534" spans="16:17" x14ac:dyDescent="0.15">
      <c r="P4534">
        <v>4533</v>
      </c>
      <c r="Q4534" t="str">
        <f>IFERROR(IF(COUNTIF(個人情報!$BI$5:$BI$401,"登録番号" &amp; リスト!P4534)&gt;=1,"",IF(VLOOKUP(P4534,登録者リスト!$A$1:$D$43729,4,FALSE)=基本情報!$D$6,P4534,"")),"")</f>
        <v/>
      </c>
    </row>
    <row r="4535" spans="16:17" x14ac:dyDescent="0.15">
      <c r="P4535">
        <v>4534</v>
      </c>
      <c r="Q4535" t="str">
        <f>IFERROR(IF(COUNTIF(個人情報!$BI$5:$BI$401,"登録番号" &amp; リスト!P4535)&gt;=1,"",IF(VLOOKUP(P4535,登録者リスト!$A$1:$D$43729,4,FALSE)=基本情報!$D$6,P4535,"")),"")</f>
        <v/>
      </c>
    </row>
    <row r="4536" spans="16:17" x14ac:dyDescent="0.15">
      <c r="P4536">
        <v>4535</v>
      </c>
      <c r="Q4536" t="str">
        <f>IFERROR(IF(COUNTIF(個人情報!$BI$5:$BI$401,"登録番号" &amp; リスト!P4536)&gt;=1,"",IF(VLOOKUP(P4536,登録者リスト!$A$1:$D$43729,4,FALSE)=基本情報!$D$6,P4536,"")),"")</f>
        <v/>
      </c>
    </row>
    <row r="4537" spans="16:17" x14ac:dyDescent="0.15">
      <c r="P4537">
        <v>4536</v>
      </c>
      <c r="Q4537" t="str">
        <f>IFERROR(IF(COUNTIF(個人情報!$BI$5:$BI$401,"登録番号" &amp; リスト!P4537)&gt;=1,"",IF(VLOOKUP(P4537,登録者リスト!$A$1:$D$43729,4,FALSE)=基本情報!$D$6,P4537,"")),"")</f>
        <v/>
      </c>
    </row>
    <row r="4538" spans="16:17" x14ac:dyDescent="0.15">
      <c r="P4538">
        <v>4537</v>
      </c>
      <c r="Q4538" t="str">
        <f>IFERROR(IF(COUNTIF(個人情報!$BI$5:$BI$401,"登録番号" &amp; リスト!P4538)&gt;=1,"",IF(VLOOKUP(P4538,登録者リスト!$A$1:$D$43729,4,FALSE)=基本情報!$D$6,P4538,"")),"")</f>
        <v/>
      </c>
    </row>
    <row r="4539" spans="16:17" x14ac:dyDescent="0.15">
      <c r="P4539">
        <v>4538</v>
      </c>
      <c r="Q4539" t="str">
        <f>IFERROR(IF(COUNTIF(個人情報!$BI$5:$BI$401,"登録番号" &amp; リスト!P4539)&gt;=1,"",IF(VLOOKUP(P4539,登録者リスト!$A$1:$D$43729,4,FALSE)=基本情報!$D$6,P4539,"")),"")</f>
        <v/>
      </c>
    </row>
    <row r="4540" spans="16:17" x14ac:dyDescent="0.15">
      <c r="P4540">
        <v>4539</v>
      </c>
      <c r="Q4540" t="str">
        <f>IFERROR(IF(COUNTIF(個人情報!$BI$5:$BI$401,"登録番号" &amp; リスト!P4540)&gt;=1,"",IF(VLOOKUP(P4540,登録者リスト!$A$1:$D$43729,4,FALSE)=基本情報!$D$6,P4540,"")),"")</f>
        <v/>
      </c>
    </row>
    <row r="4541" spans="16:17" x14ac:dyDescent="0.15">
      <c r="P4541">
        <v>4540</v>
      </c>
      <c r="Q4541" t="str">
        <f>IFERROR(IF(COUNTIF(個人情報!$BI$5:$BI$401,"登録番号" &amp; リスト!P4541)&gt;=1,"",IF(VLOOKUP(P4541,登録者リスト!$A$1:$D$43729,4,FALSE)=基本情報!$D$6,P4541,"")),"")</f>
        <v/>
      </c>
    </row>
    <row r="4542" spans="16:17" x14ac:dyDescent="0.15">
      <c r="P4542">
        <v>4541</v>
      </c>
      <c r="Q4542" t="str">
        <f>IFERROR(IF(COUNTIF(個人情報!$BI$5:$BI$401,"登録番号" &amp; リスト!P4542)&gt;=1,"",IF(VLOOKUP(P4542,登録者リスト!$A$1:$D$43729,4,FALSE)=基本情報!$D$6,P4542,"")),"")</f>
        <v/>
      </c>
    </row>
    <row r="4543" spans="16:17" x14ac:dyDescent="0.15">
      <c r="P4543">
        <v>4542</v>
      </c>
      <c r="Q4543" t="str">
        <f>IFERROR(IF(COUNTIF(個人情報!$BI$5:$BI$401,"登録番号" &amp; リスト!P4543)&gt;=1,"",IF(VLOOKUP(P4543,登録者リスト!$A$1:$D$43729,4,FALSE)=基本情報!$D$6,P4543,"")),"")</f>
        <v/>
      </c>
    </row>
    <row r="4544" spans="16:17" x14ac:dyDescent="0.15">
      <c r="P4544">
        <v>4543</v>
      </c>
      <c r="Q4544" t="str">
        <f>IFERROR(IF(COUNTIF(個人情報!$BI$5:$BI$401,"登録番号" &amp; リスト!P4544)&gt;=1,"",IF(VLOOKUP(P4544,登録者リスト!$A$1:$D$43729,4,FALSE)=基本情報!$D$6,P4544,"")),"")</f>
        <v/>
      </c>
    </row>
    <row r="4545" spans="16:17" x14ac:dyDescent="0.15">
      <c r="P4545">
        <v>4544</v>
      </c>
      <c r="Q4545" t="str">
        <f>IFERROR(IF(COUNTIF(個人情報!$BI$5:$BI$401,"登録番号" &amp; リスト!P4545)&gt;=1,"",IF(VLOOKUP(P4545,登録者リスト!$A$1:$D$43729,4,FALSE)=基本情報!$D$6,P4545,"")),"")</f>
        <v/>
      </c>
    </row>
    <row r="4546" spans="16:17" x14ac:dyDescent="0.15">
      <c r="P4546">
        <v>4545</v>
      </c>
      <c r="Q4546" t="str">
        <f>IFERROR(IF(COUNTIF(個人情報!$BI$5:$BI$401,"登録番号" &amp; リスト!P4546)&gt;=1,"",IF(VLOOKUP(P4546,登録者リスト!$A$1:$D$43729,4,FALSE)=基本情報!$D$6,P4546,"")),"")</f>
        <v/>
      </c>
    </row>
    <row r="4547" spans="16:17" x14ac:dyDescent="0.15">
      <c r="P4547">
        <v>4546</v>
      </c>
      <c r="Q4547" t="str">
        <f>IFERROR(IF(COUNTIF(個人情報!$BI$5:$BI$401,"登録番号" &amp; リスト!P4547)&gt;=1,"",IF(VLOOKUP(P4547,登録者リスト!$A$1:$D$43729,4,FALSE)=基本情報!$D$6,P4547,"")),"")</f>
        <v/>
      </c>
    </row>
    <row r="4548" spans="16:17" x14ac:dyDescent="0.15">
      <c r="P4548">
        <v>4547</v>
      </c>
      <c r="Q4548" t="str">
        <f>IFERROR(IF(COUNTIF(個人情報!$BI$5:$BI$401,"登録番号" &amp; リスト!P4548)&gt;=1,"",IF(VLOOKUP(P4548,登録者リスト!$A$1:$D$43729,4,FALSE)=基本情報!$D$6,P4548,"")),"")</f>
        <v/>
      </c>
    </row>
    <row r="4549" spans="16:17" x14ac:dyDescent="0.15">
      <c r="P4549">
        <v>4548</v>
      </c>
      <c r="Q4549" t="str">
        <f>IFERROR(IF(COUNTIF(個人情報!$BI$5:$BI$401,"登録番号" &amp; リスト!P4549)&gt;=1,"",IF(VLOOKUP(P4549,登録者リスト!$A$1:$D$43729,4,FALSE)=基本情報!$D$6,P4549,"")),"")</f>
        <v/>
      </c>
    </row>
    <row r="4550" spans="16:17" x14ac:dyDescent="0.15">
      <c r="P4550">
        <v>4549</v>
      </c>
      <c r="Q4550" t="str">
        <f>IFERROR(IF(COUNTIF(個人情報!$BI$5:$BI$401,"登録番号" &amp; リスト!P4550)&gt;=1,"",IF(VLOOKUP(P4550,登録者リスト!$A$1:$D$43729,4,FALSE)=基本情報!$D$6,P4550,"")),"")</f>
        <v/>
      </c>
    </row>
    <row r="4551" spans="16:17" x14ac:dyDescent="0.15">
      <c r="P4551">
        <v>4550</v>
      </c>
      <c r="Q4551" t="str">
        <f>IFERROR(IF(COUNTIF(個人情報!$BI$5:$BI$401,"登録番号" &amp; リスト!P4551)&gt;=1,"",IF(VLOOKUP(P4551,登録者リスト!$A$1:$D$43729,4,FALSE)=基本情報!$D$6,P4551,"")),"")</f>
        <v/>
      </c>
    </row>
    <row r="4552" spans="16:17" x14ac:dyDescent="0.15">
      <c r="P4552">
        <v>4551</v>
      </c>
      <c r="Q4552" t="str">
        <f>IFERROR(IF(COUNTIF(個人情報!$BI$5:$BI$401,"登録番号" &amp; リスト!P4552)&gt;=1,"",IF(VLOOKUP(P4552,登録者リスト!$A$1:$D$43729,4,FALSE)=基本情報!$D$6,P4552,"")),"")</f>
        <v/>
      </c>
    </row>
    <row r="4553" spans="16:17" x14ac:dyDescent="0.15">
      <c r="P4553">
        <v>4552</v>
      </c>
      <c r="Q4553" t="str">
        <f>IFERROR(IF(COUNTIF(個人情報!$BI$5:$BI$401,"登録番号" &amp; リスト!P4553)&gt;=1,"",IF(VLOOKUP(P4553,登録者リスト!$A$1:$D$43729,4,FALSE)=基本情報!$D$6,P4553,"")),"")</f>
        <v/>
      </c>
    </row>
    <row r="4554" spans="16:17" x14ac:dyDescent="0.15">
      <c r="P4554">
        <v>4553</v>
      </c>
      <c r="Q4554" t="str">
        <f>IFERROR(IF(COUNTIF(個人情報!$BI$5:$BI$401,"登録番号" &amp; リスト!P4554)&gt;=1,"",IF(VLOOKUP(P4554,登録者リスト!$A$1:$D$43729,4,FALSE)=基本情報!$D$6,P4554,"")),"")</f>
        <v/>
      </c>
    </row>
    <row r="4555" spans="16:17" x14ac:dyDescent="0.15">
      <c r="P4555">
        <v>4554</v>
      </c>
      <c r="Q4555" t="str">
        <f>IFERROR(IF(COUNTIF(個人情報!$BI$5:$BI$401,"登録番号" &amp; リスト!P4555)&gt;=1,"",IF(VLOOKUP(P4555,登録者リスト!$A$1:$D$43729,4,FALSE)=基本情報!$D$6,P4555,"")),"")</f>
        <v/>
      </c>
    </row>
    <row r="4556" spans="16:17" x14ac:dyDescent="0.15">
      <c r="P4556">
        <v>4555</v>
      </c>
      <c r="Q4556" t="str">
        <f>IFERROR(IF(COUNTIF(個人情報!$BI$5:$BI$401,"登録番号" &amp; リスト!P4556)&gt;=1,"",IF(VLOOKUP(P4556,登録者リスト!$A$1:$D$43729,4,FALSE)=基本情報!$D$6,P4556,"")),"")</f>
        <v/>
      </c>
    </row>
    <row r="4557" spans="16:17" x14ac:dyDescent="0.15">
      <c r="P4557">
        <v>4556</v>
      </c>
      <c r="Q4557" t="str">
        <f>IFERROR(IF(COUNTIF(個人情報!$BI$5:$BI$401,"登録番号" &amp; リスト!P4557)&gt;=1,"",IF(VLOOKUP(P4557,登録者リスト!$A$1:$D$43729,4,FALSE)=基本情報!$D$6,P4557,"")),"")</f>
        <v/>
      </c>
    </row>
    <row r="4558" spans="16:17" x14ac:dyDescent="0.15">
      <c r="P4558">
        <v>4557</v>
      </c>
      <c r="Q4558" t="str">
        <f>IFERROR(IF(COUNTIF(個人情報!$BI$5:$BI$401,"登録番号" &amp; リスト!P4558)&gt;=1,"",IF(VLOOKUP(P4558,登録者リスト!$A$1:$D$43729,4,FALSE)=基本情報!$D$6,P4558,"")),"")</f>
        <v/>
      </c>
    </row>
    <row r="4559" spans="16:17" x14ac:dyDescent="0.15">
      <c r="P4559">
        <v>4558</v>
      </c>
      <c r="Q4559" t="str">
        <f>IFERROR(IF(COUNTIF(個人情報!$BI$5:$BI$401,"登録番号" &amp; リスト!P4559)&gt;=1,"",IF(VLOOKUP(P4559,登録者リスト!$A$1:$D$43729,4,FALSE)=基本情報!$D$6,P4559,"")),"")</f>
        <v/>
      </c>
    </row>
    <row r="4560" spans="16:17" x14ac:dyDescent="0.15">
      <c r="P4560">
        <v>4559</v>
      </c>
      <c r="Q4560" t="str">
        <f>IFERROR(IF(COUNTIF(個人情報!$BI$5:$BI$401,"登録番号" &amp; リスト!P4560)&gt;=1,"",IF(VLOOKUP(P4560,登録者リスト!$A$1:$D$43729,4,FALSE)=基本情報!$D$6,P4560,"")),"")</f>
        <v/>
      </c>
    </row>
    <row r="4561" spans="16:17" x14ac:dyDescent="0.15">
      <c r="P4561">
        <v>4560</v>
      </c>
      <c r="Q4561" t="str">
        <f>IFERROR(IF(COUNTIF(個人情報!$BI$5:$BI$401,"登録番号" &amp; リスト!P4561)&gt;=1,"",IF(VLOOKUP(P4561,登録者リスト!$A$1:$D$43729,4,FALSE)=基本情報!$D$6,P4561,"")),"")</f>
        <v/>
      </c>
    </row>
    <row r="4562" spans="16:17" x14ac:dyDescent="0.15">
      <c r="P4562">
        <v>4561</v>
      </c>
      <c r="Q4562" t="str">
        <f>IFERROR(IF(COUNTIF(個人情報!$BI$5:$BI$401,"登録番号" &amp; リスト!P4562)&gt;=1,"",IF(VLOOKUP(P4562,登録者リスト!$A$1:$D$43729,4,FALSE)=基本情報!$D$6,P4562,"")),"")</f>
        <v/>
      </c>
    </row>
    <row r="4563" spans="16:17" x14ac:dyDescent="0.15">
      <c r="P4563">
        <v>4562</v>
      </c>
      <c r="Q4563" t="str">
        <f>IFERROR(IF(COUNTIF(個人情報!$BI$5:$BI$401,"登録番号" &amp; リスト!P4563)&gt;=1,"",IF(VLOOKUP(P4563,登録者リスト!$A$1:$D$43729,4,FALSE)=基本情報!$D$6,P4563,"")),"")</f>
        <v/>
      </c>
    </row>
    <row r="4564" spans="16:17" x14ac:dyDescent="0.15">
      <c r="P4564">
        <v>4563</v>
      </c>
      <c r="Q4564" t="str">
        <f>IFERROR(IF(COUNTIF(個人情報!$BI$5:$BI$401,"登録番号" &amp; リスト!P4564)&gt;=1,"",IF(VLOOKUP(P4564,登録者リスト!$A$1:$D$43729,4,FALSE)=基本情報!$D$6,P4564,"")),"")</f>
        <v/>
      </c>
    </row>
    <row r="4565" spans="16:17" x14ac:dyDescent="0.15">
      <c r="P4565">
        <v>4564</v>
      </c>
      <c r="Q4565" t="str">
        <f>IFERROR(IF(COUNTIF(個人情報!$BI$5:$BI$401,"登録番号" &amp; リスト!P4565)&gt;=1,"",IF(VLOOKUP(P4565,登録者リスト!$A$1:$D$43729,4,FALSE)=基本情報!$D$6,P4565,"")),"")</f>
        <v/>
      </c>
    </row>
    <row r="4566" spans="16:17" x14ac:dyDescent="0.15">
      <c r="P4566">
        <v>4565</v>
      </c>
      <c r="Q4566" t="str">
        <f>IFERROR(IF(COUNTIF(個人情報!$BI$5:$BI$401,"登録番号" &amp; リスト!P4566)&gt;=1,"",IF(VLOOKUP(P4566,登録者リスト!$A$1:$D$43729,4,FALSE)=基本情報!$D$6,P4566,"")),"")</f>
        <v/>
      </c>
    </row>
    <row r="4567" spans="16:17" x14ac:dyDescent="0.15">
      <c r="P4567">
        <v>4566</v>
      </c>
      <c r="Q4567" t="str">
        <f>IFERROR(IF(COUNTIF(個人情報!$BI$5:$BI$401,"登録番号" &amp; リスト!P4567)&gt;=1,"",IF(VLOOKUP(P4567,登録者リスト!$A$1:$D$43729,4,FALSE)=基本情報!$D$6,P4567,"")),"")</f>
        <v/>
      </c>
    </row>
    <row r="4568" spans="16:17" x14ac:dyDescent="0.15">
      <c r="P4568">
        <v>4567</v>
      </c>
      <c r="Q4568" t="str">
        <f>IFERROR(IF(COUNTIF(個人情報!$BI$5:$BI$401,"登録番号" &amp; リスト!P4568)&gt;=1,"",IF(VLOOKUP(P4568,登録者リスト!$A$1:$D$43729,4,FALSE)=基本情報!$D$6,P4568,"")),"")</f>
        <v/>
      </c>
    </row>
    <row r="4569" spans="16:17" x14ac:dyDescent="0.15">
      <c r="P4569">
        <v>4568</v>
      </c>
      <c r="Q4569" t="str">
        <f>IFERROR(IF(COUNTIF(個人情報!$BI$5:$BI$401,"登録番号" &amp; リスト!P4569)&gt;=1,"",IF(VLOOKUP(P4569,登録者リスト!$A$1:$D$43729,4,FALSE)=基本情報!$D$6,P4569,"")),"")</f>
        <v/>
      </c>
    </row>
    <row r="4570" spans="16:17" x14ac:dyDescent="0.15">
      <c r="P4570">
        <v>4569</v>
      </c>
      <c r="Q4570" t="str">
        <f>IFERROR(IF(COUNTIF(個人情報!$BI$5:$BI$401,"登録番号" &amp; リスト!P4570)&gt;=1,"",IF(VLOOKUP(P4570,登録者リスト!$A$1:$D$43729,4,FALSE)=基本情報!$D$6,P4570,"")),"")</f>
        <v/>
      </c>
    </row>
    <row r="4571" spans="16:17" x14ac:dyDescent="0.15">
      <c r="P4571">
        <v>4570</v>
      </c>
      <c r="Q4571" t="str">
        <f>IFERROR(IF(COUNTIF(個人情報!$BI$5:$BI$401,"登録番号" &amp; リスト!P4571)&gt;=1,"",IF(VLOOKUP(P4571,登録者リスト!$A$1:$D$43729,4,FALSE)=基本情報!$D$6,P4571,"")),"")</f>
        <v/>
      </c>
    </row>
    <row r="4572" spans="16:17" x14ac:dyDescent="0.15">
      <c r="P4572">
        <v>4571</v>
      </c>
      <c r="Q4572" t="str">
        <f>IFERROR(IF(COUNTIF(個人情報!$BI$5:$BI$401,"登録番号" &amp; リスト!P4572)&gt;=1,"",IF(VLOOKUP(P4572,登録者リスト!$A$1:$D$43729,4,FALSE)=基本情報!$D$6,P4572,"")),"")</f>
        <v/>
      </c>
    </row>
    <row r="4573" spans="16:17" x14ac:dyDescent="0.15">
      <c r="P4573">
        <v>4572</v>
      </c>
      <c r="Q4573" t="str">
        <f>IFERROR(IF(COUNTIF(個人情報!$BI$5:$BI$401,"登録番号" &amp; リスト!P4573)&gt;=1,"",IF(VLOOKUP(P4573,登録者リスト!$A$1:$D$43729,4,FALSE)=基本情報!$D$6,P4573,"")),"")</f>
        <v/>
      </c>
    </row>
    <row r="4574" spans="16:17" x14ac:dyDescent="0.15">
      <c r="P4574">
        <v>4573</v>
      </c>
      <c r="Q4574" t="str">
        <f>IFERROR(IF(COUNTIF(個人情報!$BI$5:$BI$401,"登録番号" &amp; リスト!P4574)&gt;=1,"",IF(VLOOKUP(P4574,登録者リスト!$A$1:$D$43729,4,FALSE)=基本情報!$D$6,P4574,"")),"")</f>
        <v/>
      </c>
    </row>
    <row r="4575" spans="16:17" x14ac:dyDescent="0.15">
      <c r="P4575">
        <v>4574</v>
      </c>
      <c r="Q4575" t="str">
        <f>IFERROR(IF(COUNTIF(個人情報!$BI$5:$BI$401,"登録番号" &amp; リスト!P4575)&gt;=1,"",IF(VLOOKUP(P4575,登録者リスト!$A$1:$D$43729,4,FALSE)=基本情報!$D$6,P4575,"")),"")</f>
        <v/>
      </c>
    </row>
    <row r="4576" spans="16:17" x14ac:dyDescent="0.15">
      <c r="P4576">
        <v>4575</v>
      </c>
      <c r="Q4576" t="str">
        <f>IFERROR(IF(COUNTIF(個人情報!$BI$5:$BI$401,"登録番号" &amp; リスト!P4576)&gt;=1,"",IF(VLOOKUP(P4576,登録者リスト!$A$1:$D$43729,4,FALSE)=基本情報!$D$6,P4576,"")),"")</f>
        <v/>
      </c>
    </row>
    <row r="4577" spans="16:17" x14ac:dyDescent="0.15">
      <c r="P4577">
        <v>4576</v>
      </c>
      <c r="Q4577" t="str">
        <f>IFERROR(IF(COUNTIF(個人情報!$BI$5:$BI$401,"登録番号" &amp; リスト!P4577)&gt;=1,"",IF(VLOOKUP(P4577,登録者リスト!$A$1:$D$43729,4,FALSE)=基本情報!$D$6,P4577,"")),"")</f>
        <v/>
      </c>
    </row>
    <row r="4578" spans="16:17" x14ac:dyDescent="0.15">
      <c r="P4578">
        <v>4577</v>
      </c>
      <c r="Q4578" t="str">
        <f>IFERROR(IF(COUNTIF(個人情報!$BI$5:$BI$401,"登録番号" &amp; リスト!P4578)&gt;=1,"",IF(VLOOKUP(P4578,登録者リスト!$A$1:$D$43729,4,FALSE)=基本情報!$D$6,P4578,"")),"")</f>
        <v/>
      </c>
    </row>
    <row r="4579" spans="16:17" x14ac:dyDescent="0.15">
      <c r="P4579">
        <v>4578</v>
      </c>
      <c r="Q4579" t="str">
        <f>IFERROR(IF(COUNTIF(個人情報!$BI$5:$BI$401,"登録番号" &amp; リスト!P4579)&gt;=1,"",IF(VLOOKUP(P4579,登録者リスト!$A$1:$D$43729,4,FALSE)=基本情報!$D$6,P4579,"")),"")</f>
        <v/>
      </c>
    </row>
    <row r="4580" spans="16:17" x14ac:dyDescent="0.15">
      <c r="P4580">
        <v>4579</v>
      </c>
      <c r="Q4580" t="str">
        <f>IFERROR(IF(COUNTIF(個人情報!$BI$5:$BI$401,"登録番号" &amp; リスト!P4580)&gt;=1,"",IF(VLOOKUP(P4580,登録者リスト!$A$1:$D$43729,4,FALSE)=基本情報!$D$6,P4580,"")),"")</f>
        <v/>
      </c>
    </row>
    <row r="4581" spans="16:17" x14ac:dyDescent="0.15">
      <c r="P4581">
        <v>4580</v>
      </c>
      <c r="Q4581" t="str">
        <f>IFERROR(IF(COUNTIF(個人情報!$BI$5:$BI$401,"登録番号" &amp; リスト!P4581)&gt;=1,"",IF(VLOOKUP(P4581,登録者リスト!$A$1:$D$43729,4,FALSE)=基本情報!$D$6,P4581,"")),"")</f>
        <v/>
      </c>
    </row>
    <row r="4582" spans="16:17" x14ac:dyDescent="0.15">
      <c r="P4582">
        <v>4581</v>
      </c>
      <c r="Q4582" t="str">
        <f>IFERROR(IF(COUNTIF(個人情報!$BI$5:$BI$401,"登録番号" &amp; リスト!P4582)&gt;=1,"",IF(VLOOKUP(P4582,登録者リスト!$A$1:$D$43729,4,FALSE)=基本情報!$D$6,P4582,"")),"")</f>
        <v/>
      </c>
    </row>
    <row r="4583" spans="16:17" x14ac:dyDescent="0.15">
      <c r="P4583">
        <v>4582</v>
      </c>
      <c r="Q4583" t="str">
        <f>IFERROR(IF(COUNTIF(個人情報!$BI$5:$BI$401,"登録番号" &amp; リスト!P4583)&gt;=1,"",IF(VLOOKUP(P4583,登録者リスト!$A$1:$D$43729,4,FALSE)=基本情報!$D$6,P4583,"")),"")</f>
        <v/>
      </c>
    </row>
    <row r="4584" spans="16:17" x14ac:dyDescent="0.15">
      <c r="P4584">
        <v>4583</v>
      </c>
      <c r="Q4584" t="str">
        <f>IFERROR(IF(COUNTIF(個人情報!$BI$5:$BI$401,"登録番号" &amp; リスト!P4584)&gt;=1,"",IF(VLOOKUP(P4584,登録者リスト!$A$1:$D$43729,4,FALSE)=基本情報!$D$6,P4584,"")),"")</f>
        <v/>
      </c>
    </row>
    <row r="4585" spans="16:17" x14ac:dyDescent="0.15">
      <c r="P4585">
        <v>4584</v>
      </c>
      <c r="Q4585" t="str">
        <f>IFERROR(IF(COUNTIF(個人情報!$BI$5:$BI$401,"登録番号" &amp; リスト!P4585)&gt;=1,"",IF(VLOOKUP(P4585,登録者リスト!$A$1:$D$43729,4,FALSE)=基本情報!$D$6,P4585,"")),"")</f>
        <v/>
      </c>
    </row>
    <row r="4586" spans="16:17" x14ac:dyDescent="0.15">
      <c r="P4586">
        <v>4585</v>
      </c>
      <c r="Q4586" t="str">
        <f>IFERROR(IF(COUNTIF(個人情報!$BI$5:$BI$401,"登録番号" &amp; リスト!P4586)&gt;=1,"",IF(VLOOKUP(P4586,登録者リスト!$A$1:$D$43729,4,FALSE)=基本情報!$D$6,P4586,"")),"")</f>
        <v/>
      </c>
    </row>
    <row r="4587" spans="16:17" x14ac:dyDescent="0.15">
      <c r="P4587">
        <v>4586</v>
      </c>
      <c r="Q4587" t="str">
        <f>IFERROR(IF(COUNTIF(個人情報!$BI$5:$BI$401,"登録番号" &amp; リスト!P4587)&gt;=1,"",IF(VLOOKUP(P4587,登録者リスト!$A$1:$D$43729,4,FALSE)=基本情報!$D$6,P4587,"")),"")</f>
        <v/>
      </c>
    </row>
    <row r="4588" spans="16:17" x14ac:dyDescent="0.15">
      <c r="P4588">
        <v>4587</v>
      </c>
      <c r="Q4588" t="str">
        <f>IFERROR(IF(COUNTIF(個人情報!$BI$5:$BI$401,"登録番号" &amp; リスト!P4588)&gt;=1,"",IF(VLOOKUP(P4588,登録者リスト!$A$1:$D$43729,4,FALSE)=基本情報!$D$6,P4588,"")),"")</f>
        <v/>
      </c>
    </row>
    <row r="4589" spans="16:17" x14ac:dyDescent="0.15">
      <c r="P4589">
        <v>4588</v>
      </c>
      <c r="Q4589" t="str">
        <f>IFERROR(IF(COUNTIF(個人情報!$BI$5:$BI$401,"登録番号" &amp; リスト!P4589)&gt;=1,"",IF(VLOOKUP(P4589,登録者リスト!$A$1:$D$43729,4,FALSE)=基本情報!$D$6,P4589,"")),"")</f>
        <v/>
      </c>
    </row>
    <row r="4590" spans="16:17" x14ac:dyDescent="0.15">
      <c r="P4590">
        <v>4589</v>
      </c>
      <c r="Q4590" t="str">
        <f>IFERROR(IF(COUNTIF(個人情報!$BI$5:$BI$401,"登録番号" &amp; リスト!P4590)&gt;=1,"",IF(VLOOKUP(P4590,登録者リスト!$A$1:$D$43729,4,FALSE)=基本情報!$D$6,P4590,"")),"")</f>
        <v/>
      </c>
    </row>
    <row r="4591" spans="16:17" x14ac:dyDescent="0.15">
      <c r="P4591">
        <v>4590</v>
      </c>
      <c r="Q4591" t="str">
        <f>IFERROR(IF(COUNTIF(個人情報!$BI$5:$BI$401,"登録番号" &amp; リスト!P4591)&gt;=1,"",IF(VLOOKUP(P4591,登録者リスト!$A$1:$D$43729,4,FALSE)=基本情報!$D$6,P4591,"")),"")</f>
        <v/>
      </c>
    </row>
    <row r="4592" spans="16:17" x14ac:dyDescent="0.15">
      <c r="P4592">
        <v>4591</v>
      </c>
      <c r="Q4592" t="str">
        <f>IFERROR(IF(COUNTIF(個人情報!$BI$5:$BI$401,"登録番号" &amp; リスト!P4592)&gt;=1,"",IF(VLOOKUP(P4592,登録者リスト!$A$1:$D$43729,4,FALSE)=基本情報!$D$6,P4592,"")),"")</f>
        <v/>
      </c>
    </row>
    <row r="4593" spans="16:17" x14ac:dyDescent="0.15">
      <c r="P4593">
        <v>4592</v>
      </c>
      <c r="Q4593" t="str">
        <f>IFERROR(IF(COUNTIF(個人情報!$BI$5:$BI$401,"登録番号" &amp; リスト!P4593)&gt;=1,"",IF(VLOOKUP(P4593,登録者リスト!$A$1:$D$43729,4,FALSE)=基本情報!$D$6,P4593,"")),"")</f>
        <v/>
      </c>
    </row>
    <row r="4594" spans="16:17" x14ac:dyDescent="0.15">
      <c r="P4594">
        <v>4593</v>
      </c>
      <c r="Q4594" t="str">
        <f>IFERROR(IF(COUNTIF(個人情報!$BI$5:$BI$401,"登録番号" &amp; リスト!P4594)&gt;=1,"",IF(VLOOKUP(P4594,登録者リスト!$A$1:$D$43729,4,FALSE)=基本情報!$D$6,P4594,"")),"")</f>
        <v/>
      </c>
    </row>
    <row r="4595" spans="16:17" x14ac:dyDescent="0.15">
      <c r="P4595">
        <v>4594</v>
      </c>
      <c r="Q4595" t="str">
        <f>IFERROR(IF(COUNTIF(個人情報!$BI$5:$BI$401,"登録番号" &amp; リスト!P4595)&gt;=1,"",IF(VLOOKUP(P4595,登録者リスト!$A$1:$D$43729,4,FALSE)=基本情報!$D$6,P4595,"")),"")</f>
        <v/>
      </c>
    </row>
    <row r="4596" spans="16:17" x14ac:dyDescent="0.15">
      <c r="P4596">
        <v>4595</v>
      </c>
      <c r="Q4596" t="str">
        <f>IFERROR(IF(COUNTIF(個人情報!$BI$5:$BI$401,"登録番号" &amp; リスト!P4596)&gt;=1,"",IF(VLOOKUP(P4596,登録者リスト!$A$1:$D$43729,4,FALSE)=基本情報!$D$6,P4596,"")),"")</f>
        <v/>
      </c>
    </row>
    <row r="4597" spans="16:17" x14ac:dyDescent="0.15">
      <c r="P4597">
        <v>4596</v>
      </c>
      <c r="Q4597" t="str">
        <f>IFERROR(IF(COUNTIF(個人情報!$BI$5:$BI$401,"登録番号" &amp; リスト!P4597)&gt;=1,"",IF(VLOOKUP(P4597,登録者リスト!$A$1:$D$43729,4,FALSE)=基本情報!$D$6,P4597,"")),"")</f>
        <v/>
      </c>
    </row>
    <row r="4598" spans="16:17" x14ac:dyDescent="0.15">
      <c r="P4598">
        <v>4597</v>
      </c>
      <c r="Q4598" t="str">
        <f>IFERROR(IF(COUNTIF(個人情報!$BI$5:$BI$401,"登録番号" &amp; リスト!P4598)&gt;=1,"",IF(VLOOKUP(P4598,登録者リスト!$A$1:$D$43729,4,FALSE)=基本情報!$D$6,P4598,"")),"")</f>
        <v/>
      </c>
    </row>
    <row r="4599" spans="16:17" x14ac:dyDescent="0.15">
      <c r="P4599">
        <v>4598</v>
      </c>
      <c r="Q4599" t="str">
        <f>IFERROR(IF(COUNTIF(個人情報!$BI$5:$BI$401,"登録番号" &amp; リスト!P4599)&gt;=1,"",IF(VLOOKUP(P4599,登録者リスト!$A$1:$D$43729,4,FALSE)=基本情報!$D$6,P4599,"")),"")</f>
        <v/>
      </c>
    </row>
    <row r="4600" spans="16:17" x14ac:dyDescent="0.15">
      <c r="P4600">
        <v>4599</v>
      </c>
      <c r="Q4600" t="str">
        <f>IFERROR(IF(COUNTIF(個人情報!$BI$5:$BI$401,"登録番号" &amp; リスト!P4600)&gt;=1,"",IF(VLOOKUP(P4600,登録者リスト!$A$1:$D$43729,4,FALSE)=基本情報!$D$6,P4600,"")),"")</f>
        <v/>
      </c>
    </row>
    <row r="4601" spans="16:17" x14ac:dyDescent="0.15">
      <c r="P4601">
        <v>4600</v>
      </c>
      <c r="Q4601" t="str">
        <f>IFERROR(IF(COUNTIF(個人情報!$BI$5:$BI$401,"登録番号" &amp; リスト!P4601)&gt;=1,"",IF(VLOOKUP(P4601,登録者リスト!$A$1:$D$43729,4,FALSE)=基本情報!$D$6,P4601,"")),"")</f>
        <v/>
      </c>
    </row>
    <row r="4602" spans="16:17" x14ac:dyDescent="0.15">
      <c r="P4602">
        <v>4601</v>
      </c>
      <c r="Q4602" t="str">
        <f>IFERROR(IF(COUNTIF(個人情報!$BI$5:$BI$401,"登録番号" &amp; リスト!P4602)&gt;=1,"",IF(VLOOKUP(P4602,登録者リスト!$A$1:$D$43729,4,FALSE)=基本情報!$D$6,P4602,"")),"")</f>
        <v/>
      </c>
    </row>
    <row r="4603" spans="16:17" x14ac:dyDescent="0.15">
      <c r="P4603">
        <v>4602</v>
      </c>
      <c r="Q4603" t="str">
        <f>IFERROR(IF(COUNTIF(個人情報!$BI$5:$BI$401,"登録番号" &amp; リスト!P4603)&gt;=1,"",IF(VLOOKUP(P4603,登録者リスト!$A$1:$D$43729,4,FALSE)=基本情報!$D$6,P4603,"")),"")</f>
        <v/>
      </c>
    </row>
    <row r="4604" spans="16:17" x14ac:dyDescent="0.15">
      <c r="P4604">
        <v>4603</v>
      </c>
      <c r="Q4604" t="str">
        <f>IFERROR(IF(COUNTIF(個人情報!$BI$5:$BI$401,"登録番号" &amp; リスト!P4604)&gt;=1,"",IF(VLOOKUP(P4604,登録者リスト!$A$1:$D$43729,4,FALSE)=基本情報!$D$6,P4604,"")),"")</f>
        <v/>
      </c>
    </row>
    <row r="4605" spans="16:17" x14ac:dyDescent="0.15">
      <c r="P4605">
        <v>4604</v>
      </c>
      <c r="Q4605" t="str">
        <f>IFERROR(IF(COUNTIF(個人情報!$BI$5:$BI$401,"登録番号" &amp; リスト!P4605)&gt;=1,"",IF(VLOOKUP(P4605,登録者リスト!$A$1:$D$43729,4,FALSE)=基本情報!$D$6,P4605,"")),"")</f>
        <v/>
      </c>
    </row>
    <row r="4606" spans="16:17" x14ac:dyDescent="0.15">
      <c r="P4606">
        <v>4605</v>
      </c>
      <c r="Q4606" t="str">
        <f>IFERROR(IF(COUNTIF(個人情報!$BI$5:$BI$401,"登録番号" &amp; リスト!P4606)&gt;=1,"",IF(VLOOKUP(P4606,登録者リスト!$A$1:$D$43729,4,FALSE)=基本情報!$D$6,P4606,"")),"")</f>
        <v/>
      </c>
    </row>
    <row r="4607" spans="16:17" x14ac:dyDescent="0.15">
      <c r="P4607">
        <v>4606</v>
      </c>
      <c r="Q4607" t="str">
        <f>IFERROR(IF(COUNTIF(個人情報!$BI$5:$BI$401,"登録番号" &amp; リスト!P4607)&gt;=1,"",IF(VLOOKUP(P4607,登録者リスト!$A$1:$D$43729,4,FALSE)=基本情報!$D$6,P4607,"")),"")</f>
        <v/>
      </c>
    </row>
    <row r="4608" spans="16:17" x14ac:dyDescent="0.15">
      <c r="P4608">
        <v>4607</v>
      </c>
      <c r="Q4608" t="str">
        <f>IFERROR(IF(COUNTIF(個人情報!$BI$5:$BI$401,"登録番号" &amp; リスト!P4608)&gt;=1,"",IF(VLOOKUP(P4608,登録者リスト!$A$1:$D$43729,4,FALSE)=基本情報!$D$6,P4608,"")),"")</f>
        <v/>
      </c>
    </row>
    <row r="4609" spans="16:17" x14ac:dyDescent="0.15">
      <c r="P4609">
        <v>4608</v>
      </c>
      <c r="Q4609" t="str">
        <f>IFERROR(IF(COUNTIF(個人情報!$BI$5:$BI$401,"登録番号" &amp; リスト!P4609)&gt;=1,"",IF(VLOOKUP(P4609,登録者リスト!$A$1:$D$43729,4,FALSE)=基本情報!$D$6,P4609,"")),"")</f>
        <v/>
      </c>
    </row>
    <row r="4610" spans="16:17" x14ac:dyDescent="0.15">
      <c r="P4610">
        <v>4609</v>
      </c>
      <c r="Q4610" t="str">
        <f>IFERROR(IF(COUNTIF(個人情報!$BI$5:$BI$401,"登録番号" &amp; リスト!P4610)&gt;=1,"",IF(VLOOKUP(P4610,登録者リスト!$A$1:$D$43729,4,FALSE)=基本情報!$D$6,P4610,"")),"")</f>
        <v/>
      </c>
    </row>
    <row r="4611" spans="16:17" x14ac:dyDescent="0.15">
      <c r="P4611">
        <v>4610</v>
      </c>
      <c r="Q4611" t="str">
        <f>IFERROR(IF(COUNTIF(個人情報!$BI$5:$BI$401,"登録番号" &amp; リスト!P4611)&gt;=1,"",IF(VLOOKUP(P4611,登録者リスト!$A$1:$D$43729,4,FALSE)=基本情報!$D$6,P4611,"")),"")</f>
        <v/>
      </c>
    </row>
    <row r="4612" spans="16:17" x14ac:dyDescent="0.15">
      <c r="P4612">
        <v>4611</v>
      </c>
      <c r="Q4612" t="str">
        <f>IFERROR(IF(COUNTIF(個人情報!$BI$5:$BI$401,"登録番号" &amp; リスト!P4612)&gt;=1,"",IF(VLOOKUP(P4612,登録者リスト!$A$1:$D$43729,4,FALSE)=基本情報!$D$6,P4612,"")),"")</f>
        <v/>
      </c>
    </row>
    <row r="4613" spans="16:17" x14ac:dyDescent="0.15">
      <c r="P4613">
        <v>4612</v>
      </c>
      <c r="Q4613" t="str">
        <f>IFERROR(IF(COUNTIF(個人情報!$BI$5:$BI$401,"登録番号" &amp; リスト!P4613)&gt;=1,"",IF(VLOOKUP(P4613,登録者リスト!$A$1:$D$43729,4,FALSE)=基本情報!$D$6,P4613,"")),"")</f>
        <v/>
      </c>
    </row>
    <row r="4614" spans="16:17" x14ac:dyDescent="0.15">
      <c r="P4614">
        <v>4613</v>
      </c>
      <c r="Q4614" t="str">
        <f>IFERROR(IF(COUNTIF(個人情報!$BI$5:$BI$401,"登録番号" &amp; リスト!P4614)&gt;=1,"",IF(VLOOKUP(P4614,登録者リスト!$A$1:$D$43729,4,FALSE)=基本情報!$D$6,P4614,"")),"")</f>
        <v/>
      </c>
    </row>
    <row r="4615" spans="16:17" x14ac:dyDescent="0.15">
      <c r="P4615">
        <v>4614</v>
      </c>
      <c r="Q4615" t="str">
        <f>IFERROR(IF(COUNTIF(個人情報!$BI$5:$BI$401,"登録番号" &amp; リスト!P4615)&gt;=1,"",IF(VLOOKUP(P4615,登録者リスト!$A$1:$D$43729,4,FALSE)=基本情報!$D$6,P4615,"")),"")</f>
        <v/>
      </c>
    </row>
    <row r="4616" spans="16:17" x14ac:dyDescent="0.15">
      <c r="P4616">
        <v>4615</v>
      </c>
      <c r="Q4616" t="str">
        <f>IFERROR(IF(COUNTIF(個人情報!$BI$5:$BI$401,"登録番号" &amp; リスト!P4616)&gt;=1,"",IF(VLOOKUP(P4616,登録者リスト!$A$1:$D$43729,4,FALSE)=基本情報!$D$6,P4616,"")),"")</f>
        <v/>
      </c>
    </row>
    <row r="4617" spans="16:17" x14ac:dyDescent="0.15">
      <c r="P4617">
        <v>4616</v>
      </c>
      <c r="Q4617" t="str">
        <f>IFERROR(IF(COUNTIF(個人情報!$BI$5:$BI$401,"登録番号" &amp; リスト!P4617)&gt;=1,"",IF(VLOOKUP(P4617,登録者リスト!$A$1:$D$43729,4,FALSE)=基本情報!$D$6,P4617,"")),"")</f>
        <v/>
      </c>
    </row>
    <row r="4618" spans="16:17" x14ac:dyDescent="0.15">
      <c r="P4618">
        <v>4617</v>
      </c>
      <c r="Q4618" t="str">
        <f>IFERROR(IF(COUNTIF(個人情報!$BI$5:$BI$401,"登録番号" &amp; リスト!P4618)&gt;=1,"",IF(VLOOKUP(P4618,登録者リスト!$A$1:$D$43729,4,FALSE)=基本情報!$D$6,P4618,"")),"")</f>
        <v/>
      </c>
    </row>
    <row r="4619" spans="16:17" x14ac:dyDescent="0.15">
      <c r="P4619">
        <v>4618</v>
      </c>
      <c r="Q4619" t="str">
        <f>IFERROR(IF(COUNTIF(個人情報!$BI$5:$BI$401,"登録番号" &amp; リスト!P4619)&gt;=1,"",IF(VLOOKUP(P4619,登録者リスト!$A$1:$D$43729,4,FALSE)=基本情報!$D$6,P4619,"")),"")</f>
        <v/>
      </c>
    </row>
    <row r="4620" spans="16:17" x14ac:dyDescent="0.15">
      <c r="P4620">
        <v>4619</v>
      </c>
      <c r="Q4620" t="str">
        <f>IFERROR(IF(COUNTIF(個人情報!$BI$5:$BI$401,"登録番号" &amp; リスト!P4620)&gt;=1,"",IF(VLOOKUP(P4620,登録者リスト!$A$1:$D$43729,4,FALSE)=基本情報!$D$6,P4620,"")),"")</f>
        <v/>
      </c>
    </row>
    <row r="4621" spans="16:17" x14ac:dyDescent="0.15">
      <c r="P4621">
        <v>4620</v>
      </c>
      <c r="Q4621" t="str">
        <f>IFERROR(IF(COUNTIF(個人情報!$BI$5:$BI$401,"登録番号" &amp; リスト!P4621)&gt;=1,"",IF(VLOOKUP(P4621,登録者リスト!$A$1:$D$43729,4,FALSE)=基本情報!$D$6,P4621,"")),"")</f>
        <v/>
      </c>
    </row>
    <row r="4622" spans="16:17" x14ac:dyDescent="0.15">
      <c r="P4622">
        <v>4621</v>
      </c>
      <c r="Q4622" t="str">
        <f>IFERROR(IF(COUNTIF(個人情報!$BI$5:$BI$401,"登録番号" &amp; リスト!P4622)&gt;=1,"",IF(VLOOKUP(P4622,登録者リスト!$A$1:$D$43729,4,FALSE)=基本情報!$D$6,P4622,"")),"")</f>
        <v/>
      </c>
    </row>
    <row r="4623" spans="16:17" x14ac:dyDescent="0.15">
      <c r="P4623">
        <v>4622</v>
      </c>
      <c r="Q4623" t="str">
        <f>IFERROR(IF(COUNTIF(個人情報!$BI$5:$BI$401,"登録番号" &amp; リスト!P4623)&gt;=1,"",IF(VLOOKUP(P4623,登録者リスト!$A$1:$D$43729,4,FALSE)=基本情報!$D$6,P4623,"")),"")</f>
        <v/>
      </c>
    </row>
    <row r="4624" spans="16:17" x14ac:dyDescent="0.15">
      <c r="P4624">
        <v>4623</v>
      </c>
      <c r="Q4624" t="str">
        <f>IFERROR(IF(COUNTIF(個人情報!$BI$5:$BI$401,"登録番号" &amp; リスト!P4624)&gt;=1,"",IF(VLOOKUP(P4624,登録者リスト!$A$1:$D$43729,4,FALSE)=基本情報!$D$6,P4624,"")),"")</f>
        <v/>
      </c>
    </row>
    <row r="4625" spans="16:17" x14ac:dyDescent="0.15">
      <c r="P4625">
        <v>4624</v>
      </c>
      <c r="Q4625" t="str">
        <f>IFERROR(IF(COUNTIF(個人情報!$BI$5:$BI$401,"登録番号" &amp; リスト!P4625)&gt;=1,"",IF(VLOOKUP(P4625,登録者リスト!$A$1:$D$43729,4,FALSE)=基本情報!$D$6,P4625,"")),"")</f>
        <v/>
      </c>
    </row>
    <row r="4626" spans="16:17" x14ac:dyDescent="0.15">
      <c r="P4626">
        <v>4625</v>
      </c>
      <c r="Q4626" t="str">
        <f>IFERROR(IF(COUNTIF(個人情報!$BI$5:$BI$401,"登録番号" &amp; リスト!P4626)&gt;=1,"",IF(VLOOKUP(P4626,登録者リスト!$A$1:$D$43729,4,FALSE)=基本情報!$D$6,P4626,"")),"")</f>
        <v/>
      </c>
    </row>
    <row r="4627" spans="16:17" x14ac:dyDescent="0.15">
      <c r="P4627">
        <v>4626</v>
      </c>
      <c r="Q4627" t="str">
        <f>IFERROR(IF(COUNTIF(個人情報!$BI$5:$BI$401,"登録番号" &amp; リスト!P4627)&gt;=1,"",IF(VLOOKUP(P4627,登録者リスト!$A$1:$D$43729,4,FALSE)=基本情報!$D$6,P4627,"")),"")</f>
        <v/>
      </c>
    </row>
    <row r="4628" spans="16:17" x14ac:dyDescent="0.15">
      <c r="P4628">
        <v>4627</v>
      </c>
      <c r="Q4628" t="str">
        <f>IFERROR(IF(COUNTIF(個人情報!$BI$5:$BI$401,"登録番号" &amp; リスト!P4628)&gt;=1,"",IF(VLOOKUP(P4628,登録者リスト!$A$1:$D$43729,4,FALSE)=基本情報!$D$6,P4628,"")),"")</f>
        <v/>
      </c>
    </row>
    <row r="4629" spans="16:17" x14ac:dyDescent="0.15">
      <c r="P4629">
        <v>4628</v>
      </c>
      <c r="Q4629" t="str">
        <f>IFERROR(IF(COUNTIF(個人情報!$BI$5:$BI$401,"登録番号" &amp; リスト!P4629)&gt;=1,"",IF(VLOOKUP(P4629,登録者リスト!$A$1:$D$43729,4,FALSE)=基本情報!$D$6,P4629,"")),"")</f>
        <v/>
      </c>
    </row>
    <row r="4630" spans="16:17" x14ac:dyDescent="0.15">
      <c r="P4630">
        <v>4629</v>
      </c>
      <c r="Q4630" t="str">
        <f>IFERROR(IF(COUNTIF(個人情報!$BI$5:$BI$401,"登録番号" &amp; リスト!P4630)&gt;=1,"",IF(VLOOKUP(P4630,登録者リスト!$A$1:$D$43729,4,FALSE)=基本情報!$D$6,P4630,"")),"")</f>
        <v/>
      </c>
    </row>
    <row r="4631" spans="16:17" x14ac:dyDescent="0.15">
      <c r="P4631">
        <v>4630</v>
      </c>
      <c r="Q4631" t="str">
        <f>IFERROR(IF(COUNTIF(個人情報!$BI$5:$BI$401,"登録番号" &amp; リスト!P4631)&gt;=1,"",IF(VLOOKUP(P4631,登録者リスト!$A$1:$D$43729,4,FALSE)=基本情報!$D$6,P4631,"")),"")</f>
        <v/>
      </c>
    </row>
    <row r="4632" spans="16:17" x14ac:dyDescent="0.15">
      <c r="P4632">
        <v>4631</v>
      </c>
      <c r="Q4632" t="str">
        <f>IFERROR(IF(COUNTIF(個人情報!$BI$5:$BI$401,"登録番号" &amp; リスト!P4632)&gt;=1,"",IF(VLOOKUP(P4632,登録者リスト!$A$1:$D$43729,4,FALSE)=基本情報!$D$6,P4632,"")),"")</f>
        <v/>
      </c>
    </row>
    <row r="4633" spans="16:17" x14ac:dyDescent="0.15">
      <c r="P4633">
        <v>4632</v>
      </c>
      <c r="Q4633" t="str">
        <f>IFERROR(IF(COUNTIF(個人情報!$BI$5:$BI$401,"登録番号" &amp; リスト!P4633)&gt;=1,"",IF(VLOOKUP(P4633,登録者リスト!$A$1:$D$43729,4,FALSE)=基本情報!$D$6,P4633,"")),"")</f>
        <v/>
      </c>
    </row>
    <row r="4634" spans="16:17" x14ac:dyDescent="0.15">
      <c r="P4634">
        <v>4633</v>
      </c>
      <c r="Q4634" t="str">
        <f>IFERROR(IF(COUNTIF(個人情報!$BI$5:$BI$401,"登録番号" &amp; リスト!P4634)&gt;=1,"",IF(VLOOKUP(P4634,登録者リスト!$A$1:$D$43729,4,FALSE)=基本情報!$D$6,P4634,"")),"")</f>
        <v/>
      </c>
    </row>
    <row r="4635" spans="16:17" x14ac:dyDescent="0.15">
      <c r="P4635">
        <v>4634</v>
      </c>
      <c r="Q4635" t="str">
        <f>IFERROR(IF(COUNTIF(個人情報!$BI$5:$BI$401,"登録番号" &amp; リスト!P4635)&gt;=1,"",IF(VLOOKUP(P4635,登録者リスト!$A$1:$D$43729,4,FALSE)=基本情報!$D$6,P4635,"")),"")</f>
        <v/>
      </c>
    </row>
    <row r="4636" spans="16:17" x14ac:dyDescent="0.15">
      <c r="P4636">
        <v>4635</v>
      </c>
      <c r="Q4636" t="str">
        <f>IFERROR(IF(COUNTIF(個人情報!$BI$5:$BI$401,"登録番号" &amp; リスト!P4636)&gt;=1,"",IF(VLOOKUP(P4636,登録者リスト!$A$1:$D$43729,4,FALSE)=基本情報!$D$6,P4636,"")),"")</f>
        <v/>
      </c>
    </row>
    <row r="4637" spans="16:17" x14ac:dyDescent="0.15">
      <c r="P4637">
        <v>4636</v>
      </c>
      <c r="Q4637" t="str">
        <f>IFERROR(IF(COUNTIF(個人情報!$BI$5:$BI$401,"登録番号" &amp; リスト!P4637)&gt;=1,"",IF(VLOOKUP(P4637,登録者リスト!$A$1:$D$43729,4,FALSE)=基本情報!$D$6,P4637,"")),"")</f>
        <v/>
      </c>
    </row>
    <row r="4638" spans="16:17" x14ac:dyDescent="0.15">
      <c r="P4638">
        <v>4637</v>
      </c>
      <c r="Q4638" t="str">
        <f>IFERROR(IF(COUNTIF(個人情報!$BI$5:$BI$401,"登録番号" &amp; リスト!P4638)&gt;=1,"",IF(VLOOKUP(P4638,登録者リスト!$A$1:$D$43729,4,FALSE)=基本情報!$D$6,P4638,"")),"")</f>
        <v/>
      </c>
    </row>
    <row r="4639" spans="16:17" x14ac:dyDescent="0.15">
      <c r="P4639">
        <v>4638</v>
      </c>
      <c r="Q4639" t="str">
        <f>IFERROR(IF(COUNTIF(個人情報!$BI$5:$BI$401,"登録番号" &amp; リスト!P4639)&gt;=1,"",IF(VLOOKUP(P4639,登録者リスト!$A$1:$D$43729,4,FALSE)=基本情報!$D$6,P4639,"")),"")</f>
        <v/>
      </c>
    </row>
    <row r="4640" spans="16:17" x14ac:dyDescent="0.15">
      <c r="P4640">
        <v>4639</v>
      </c>
      <c r="Q4640" t="str">
        <f>IFERROR(IF(COUNTIF(個人情報!$BI$5:$BI$401,"登録番号" &amp; リスト!P4640)&gt;=1,"",IF(VLOOKUP(P4640,登録者リスト!$A$1:$D$43729,4,FALSE)=基本情報!$D$6,P4640,"")),"")</f>
        <v/>
      </c>
    </row>
    <row r="4641" spans="16:17" x14ac:dyDescent="0.15">
      <c r="P4641">
        <v>4640</v>
      </c>
      <c r="Q4641" t="str">
        <f>IFERROR(IF(COUNTIF(個人情報!$BI$5:$BI$401,"登録番号" &amp; リスト!P4641)&gt;=1,"",IF(VLOOKUP(P4641,登録者リスト!$A$1:$D$43729,4,FALSE)=基本情報!$D$6,P4641,"")),"")</f>
        <v/>
      </c>
    </row>
    <row r="4642" spans="16:17" x14ac:dyDescent="0.15">
      <c r="P4642">
        <v>4641</v>
      </c>
      <c r="Q4642" t="str">
        <f>IFERROR(IF(COUNTIF(個人情報!$BI$5:$BI$401,"登録番号" &amp; リスト!P4642)&gt;=1,"",IF(VLOOKUP(P4642,登録者リスト!$A$1:$D$43729,4,FALSE)=基本情報!$D$6,P4642,"")),"")</f>
        <v/>
      </c>
    </row>
    <row r="4643" spans="16:17" x14ac:dyDescent="0.15">
      <c r="P4643">
        <v>4642</v>
      </c>
      <c r="Q4643" t="str">
        <f>IFERROR(IF(COUNTIF(個人情報!$BI$5:$BI$401,"登録番号" &amp; リスト!P4643)&gt;=1,"",IF(VLOOKUP(P4643,登録者リスト!$A$1:$D$43729,4,FALSE)=基本情報!$D$6,P4643,"")),"")</f>
        <v/>
      </c>
    </row>
    <row r="4644" spans="16:17" x14ac:dyDescent="0.15">
      <c r="P4644">
        <v>4643</v>
      </c>
      <c r="Q4644" t="str">
        <f>IFERROR(IF(COUNTIF(個人情報!$BI$5:$BI$401,"登録番号" &amp; リスト!P4644)&gt;=1,"",IF(VLOOKUP(P4644,登録者リスト!$A$1:$D$43729,4,FALSE)=基本情報!$D$6,P4644,"")),"")</f>
        <v/>
      </c>
    </row>
    <row r="4645" spans="16:17" x14ac:dyDescent="0.15">
      <c r="P4645">
        <v>4644</v>
      </c>
      <c r="Q4645" t="str">
        <f>IFERROR(IF(COUNTIF(個人情報!$BI$5:$BI$401,"登録番号" &amp; リスト!P4645)&gt;=1,"",IF(VLOOKUP(P4645,登録者リスト!$A$1:$D$43729,4,FALSE)=基本情報!$D$6,P4645,"")),"")</f>
        <v/>
      </c>
    </row>
    <row r="4646" spans="16:17" x14ac:dyDescent="0.15">
      <c r="P4646">
        <v>4645</v>
      </c>
      <c r="Q4646" t="str">
        <f>IFERROR(IF(COUNTIF(個人情報!$BI$5:$BI$401,"登録番号" &amp; リスト!P4646)&gt;=1,"",IF(VLOOKUP(P4646,登録者リスト!$A$1:$D$43729,4,FALSE)=基本情報!$D$6,P4646,"")),"")</f>
        <v/>
      </c>
    </row>
    <row r="4647" spans="16:17" x14ac:dyDescent="0.15">
      <c r="P4647">
        <v>4646</v>
      </c>
      <c r="Q4647" t="str">
        <f>IFERROR(IF(COUNTIF(個人情報!$BI$5:$BI$401,"登録番号" &amp; リスト!P4647)&gt;=1,"",IF(VLOOKUP(P4647,登録者リスト!$A$1:$D$43729,4,FALSE)=基本情報!$D$6,P4647,"")),"")</f>
        <v/>
      </c>
    </row>
    <row r="4648" spans="16:17" x14ac:dyDescent="0.15">
      <c r="P4648">
        <v>4647</v>
      </c>
      <c r="Q4648" t="str">
        <f>IFERROR(IF(COUNTIF(個人情報!$BI$5:$BI$401,"登録番号" &amp; リスト!P4648)&gt;=1,"",IF(VLOOKUP(P4648,登録者リスト!$A$1:$D$43729,4,FALSE)=基本情報!$D$6,P4648,"")),"")</f>
        <v/>
      </c>
    </row>
    <row r="4649" spans="16:17" x14ac:dyDescent="0.15">
      <c r="P4649">
        <v>4648</v>
      </c>
      <c r="Q4649" t="str">
        <f>IFERROR(IF(COUNTIF(個人情報!$BI$5:$BI$401,"登録番号" &amp; リスト!P4649)&gt;=1,"",IF(VLOOKUP(P4649,登録者リスト!$A$1:$D$43729,4,FALSE)=基本情報!$D$6,P4649,"")),"")</f>
        <v/>
      </c>
    </row>
    <row r="4650" spans="16:17" x14ac:dyDescent="0.15">
      <c r="P4650">
        <v>4649</v>
      </c>
      <c r="Q4650" t="str">
        <f>IFERROR(IF(COUNTIF(個人情報!$BI$5:$BI$401,"登録番号" &amp; リスト!P4650)&gt;=1,"",IF(VLOOKUP(P4650,登録者リスト!$A$1:$D$43729,4,FALSE)=基本情報!$D$6,P4650,"")),"")</f>
        <v/>
      </c>
    </row>
    <row r="4651" spans="16:17" x14ac:dyDescent="0.15">
      <c r="P4651">
        <v>4650</v>
      </c>
      <c r="Q4651" t="str">
        <f>IFERROR(IF(COUNTIF(個人情報!$BI$5:$BI$401,"登録番号" &amp; リスト!P4651)&gt;=1,"",IF(VLOOKUP(P4651,登録者リスト!$A$1:$D$43729,4,FALSE)=基本情報!$D$6,P4651,"")),"")</f>
        <v/>
      </c>
    </row>
    <row r="4652" spans="16:17" x14ac:dyDescent="0.15">
      <c r="P4652">
        <v>4651</v>
      </c>
      <c r="Q4652" t="str">
        <f>IFERROR(IF(COUNTIF(個人情報!$BI$5:$BI$401,"登録番号" &amp; リスト!P4652)&gt;=1,"",IF(VLOOKUP(P4652,登録者リスト!$A$1:$D$43729,4,FALSE)=基本情報!$D$6,P4652,"")),"")</f>
        <v/>
      </c>
    </row>
    <row r="4653" spans="16:17" x14ac:dyDescent="0.15">
      <c r="P4653">
        <v>4652</v>
      </c>
      <c r="Q4653" t="str">
        <f>IFERROR(IF(COUNTIF(個人情報!$BI$5:$BI$401,"登録番号" &amp; リスト!P4653)&gt;=1,"",IF(VLOOKUP(P4653,登録者リスト!$A$1:$D$43729,4,FALSE)=基本情報!$D$6,P4653,"")),"")</f>
        <v/>
      </c>
    </row>
    <row r="4654" spans="16:17" x14ac:dyDescent="0.15">
      <c r="P4654">
        <v>4653</v>
      </c>
      <c r="Q4654" t="str">
        <f>IFERROR(IF(COUNTIF(個人情報!$BI$5:$BI$401,"登録番号" &amp; リスト!P4654)&gt;=1,"",IF(VLOOKUP(P4654,登録者リスト!$A$1:$D$43729,4,FALSE)=基本情報!$D$6,P4654,"")),"")</f>
        <v/>
      </c>
    </row>
    <row r="4655" spans="16:17" x14ac:dyDescent="0.15">
      <c r="P4655">
        <v>4654</v>
      </c>
      <c r="Q4655" t="str">
        <f>IFERROR(IF(COUNTIF(個人情報!$BI$5:$BI$401,"登録番号" &amp; リスト!P4655)&gt;=1,"",IF(VLOOKUP(P4655,登録者リスト!$A$1:$D$43729,4,FALSE)=基本情報!$D$6,P4655,"")),"")</f>
        <v/>
      </c>
    </row>
    <row r="4656" spans="16:17" x14ac:dyDescent="0.15">
      <c r="P4656">
        <v>4655</v>
      </c>
      <c r="Q4656" t="str">
        <f>IFERROR(IF(COUNTIF(個人情報!$BI$5:$BI$401,"登録番号" &amp; リスト!P4656)&gt;=1,"",IF(VLOOKUP(P4656,登録者リスト!$A$1:$D$43729,4,FALSE)=基本情報!$D$6,P4656,"")),"")</f>
        <v/>
      </c>
    </row>
    <row r="4657" spans="16:17" x14ac:dyDescent="0.15">
      <c r="P4657">
        <v>4656</v>
      </c>
      <c r="Q4657" t="str">
        <f>IFERROR(IF(COUNTIF(個人情報!$BI$5:$BI$401,"登録番号" &amp; リスト!P4657)&gt;=1,"",IF(VLOOKUP(P4657,登録者リスト!$A$1:$D$43729,4,FALSE)=基本情報!$D$6,P4657,"")),"")</f>
        <v/>
      </c>
    </row>
    <row r="4658" spans="16:17" x14ac:dyDescent="0.15">
      <c r="P4658">
        <v>4657</v>
      </c>
      <c r="Q4658" t="str">
        <f>IFERROR(IF(COUNTIF(個人情報!$BI$5:$BI$401,"登録番号" &amp; リスト!P4658)&gt;=1,"",IF(VLOOKUP(P4658,登録者リスト!$A$1:$D$43729,4,FALSE)=基本情報!$D$6,P4658,"")),"")</f>
        <v/>
      </c>
    </row>
    <row r="4659" spans="16:17" x14ac:dyDescent="0.15">
      <c r="P4659">
        <v>4658</v>
      </c>
      <c r="Q4659" t="str">
        <f>IFERROR(IF(COUNTIF(個人情報!$BI$5:$BI$401,"登録番号" &amp; リスト!P4659)&gt;=1,"",IF(VLOOKUP(P4659,登録者リスト!$A$1:$D$43729,4,FALSE)=基本情報!$D$6,P4659,"")),"")</f>
        <v/>
      </c>
    </row>
    <row r="4660" spans="16:17" x14ac:dyDescent="0.15">
      <c r="P4660">
        <v>4659</v>
      </c>
      <c r="Q4660" t="str">
        <f>IFERROR(IF(COUNTIF(個人情報!$BI$5:$BI$401,"登録番号" &amp; リスト!P4660)&gt;=1,"",IF(VLOOKUP(P4660,登録者リスト!$A$1:$D$43729,4,FALSE)=基本情報!$D$6,P4660,"")),"")</f>
        <v/>
      </c>
    </row>
    <row r="4661" spans="16:17" x14ac:dyDescent="0.15">
      <c r="P4661">
        <v>4660</v>
      </c>
      <c r="Q4661" t="str">
        <f>IFERROR(IF(COUNTIF(個人情報!$BI$5:$BI$401,"登録番号" &amp; リスト!P4661)&gt;=1,"",IF(VLOOKUP(P4661,登録者リスト!$A$1:$D$43729,4,FALSE)=基本情報!$D$6,P4661,"")),"")</f>
        <v/>
      </c>
    </row>
    <row r="4662" spans="16:17" x14ac:dyDescent="0.15">
      <c r="P4662">
        <v>4661</v>
      </c>
      <c r="Q4662" t="str">
        <f>IFERROR(IF(COUNTIF(個人情報!$BI$5:$BI$401,"登録番号" &amp; リスト!P4662)&gt;=1,"",IF(VLOOKUP(P4662,登録者リスト!$A$1:$D$43729,4,FALSE)=基本情報!$D$6,P4662,"")),"")</f>
        <v/>
      </c>
    </row>
    <row r="4663" spans="16:17" x14ac:dyDescent="0.15">
      <c r="P4663">
        <v>4662</v>
      </c>
      <c r="Q4663" t="str">
        <f>IFERROR(IF(COUNTIF(個人情報!$BI$5:$BI$401,"登録番号" &amp; リスト!P4663)&gt;=1,"",IF(VLOOKUP(P4663,登録者リスト!$A$1:$D$43729,4,FALSE)=基本情報!$D$6,P4663,"")),"")</f>
        <v/>
      </c>
    </row>
    <row r="4664" spans="16:17" x14ac:dyDescent="0.15">
      <c r="P4664">
        <v>4663</v>
      </c>
      <c r="Q4664" t="str">
        <f>IFERROR(IF(COUNTIF(個人情報!$BI$5:$BI$401,"登録番号" &amp; リスト!P4664)&gt;=1,"",IF(VLOOKUP(P4664,登録者リスト!$A$1:$D$43729,4,FALSE)=基本情報!$D$6,P4664,"")),"")</f>
        <v/>
      </c>
    </row>
    <row r="4665" spans="16:17" x14ac:dyDescent="0.15">
      <c r="P4665">
        <v>4664</v>
      </c>
      <c r="Q4665" t="str">
        <f>IFERROR(IF(COUNTIF(個人情報!$BI$5:$BI$401,"登録番号" &amp; リスト!P4665)&gt;=1,"",IF(VLOOKUP(P4665,登録者リスト!$A$1:$D$43729,4,FALSE)=基本情報!$D$6,P4665,"")),"")</f>
        <v/>
      </c>
    </row>
    <row r="4666" spans="16:17" x14ac:dyDescent="0.15">
      <c r="P4666">
        <v>4665</v>
      </c>
      <c r="Q4666" t="str">
        <f>IFERROR(IF(COUNTIF(個人情報!$BI$5:$BI$401,"登録番号" &amp; リスト!P4666)&gt;=1,"",IF(VLOOKUP(P4666,登録者リスト!$A$1:$D$43729,4,FALSE)=基本情報!$D$6,P4666,"")),"")</f>
        <v/>
      </c>
    </row>
    <row r="4667" spans="16:17" x14ac:dyDescent="0.15">
      <c r="P4667">
        <v>4666</v>
      </c>
      <c r="Q4667" t="str">
        <f>IFERROR(IF(COUNTIF(個人情報!$BI$5:$BI$401,"登録番号" &amp; リスト!P4667)&gt;=1,"",IF(VLOOKUP(P4667,登録者リスト!$A$1:$D$43729,4,FALSE)=基本情報!$D$6,P4667,"")),"")</f>
        <v/>
      </c>
    </row>
    <row r="4668" spans="16:17" x14ac:dyDescent="0.15">
      <c r="P4668">
        <v>4667</v>
      </c>
      <c r="Q4668" t="str">
        <f>IFERROR(IF(COUNTIF(個人情報!$BI$5:$BI$401,"登録番号" &amp; リスト!P4668)&gt;=1,"",IF(VLOOKUP(P4668,登録者リスト!$A$1:$D$43729,4,FALSE)=基本情報!$D$6,P4668,"")),"")</f>
        <v/>
      </c>
    </row>
    <row r="4669" spans="16:17" x14ac:dyDescent="0.15">
      <c r="P4669">
        <v>4668</v>
      </c>
      <c r="Q4669" t="str">
        <f>IFERROR(IF(COUNTIF(個人情報!$BI$5:$BI$401,"登録番号" &amp; リスト!P4669)&gt;=1,"",IF(VLOOKUP(P4669,登録者リスト!$A$1:$D$43729,4,FALSE)=基本情報!$D$6,P4669,"")),"")</f>
        <v/>
      </c>
    </row>
    <row r="4670" spans="16:17" x14ac:dyDescent="0.15">
      <c r="P4670">
        <v>4669</v>
      </c>
      <c r="Q4670" t="str">
        <f>IFERROR(IF(COUNTIF(個人情報!$BI$5:$BI$401,"登録番号" &amp; リスト!P4670)&gt;=1,"",IF(VLOOKUP(P4670,登録者リスト!$A$1:$D$43729,4,FALSE)=基本情報!$D$6,P4670,"")),"")</f>
        <v/>
      </c>
    </row>
    <row r="4671" spans="16:17" x14ac:dyDescent="0.15">
      <c r="P4671">
        <v>4670</v>
      </c>
      <c r="Q4671" t="str">
        <f>IFERROR(IF(COUNTIF(個人情報!$BI$5:$BI$401,"登録番号" &amp; リスト!P4671)&gt;=1,"",IF(VLOOKUP(P4671,登録者リスト!$A$1:$D$43729,4,FALSE)=基本情報!$D$6,P4671,"")),"")</f>
        <v/>
      </c>
    </row>
    <row r="4672" spans="16:17" x14ac:dyDescent="0.15">
      <c r="P4672">
        <v>4671</v>
      </c>
      <c r="Q4672" t="str">
        <f>IFERROR(IF(COUNTIF(個人情報!$BI$5:$BI$401,"登録番号" &amp; リスト!P4672)&gt;=1,"",IF(VLOOKUP(P4672,登録者リスト!$A$1:$D$43729,4,FALSE)=基本情報!$D$6,P4672,"")),"")</f>
        <v/>
      </c>
    </row>
    <row r="4673" spans="16:17" x14ac:dyDescent="0.15">
      <c r="P4673">
        <v>4672</v>
      </c>
      <c r="Q4673" t="str">
        <f>IFERROR(IF(COUNTIF(個人情報!$BI$5:$BI$401,"登録番号" &amp; リスト!P4673)&gt;=1,"",IF(VLOOKUP(P4673,登録者リスト!$A$1:$D$43729,4,FALSE)=基本情報!$D$6,P4673,"")),"")</f>
        <v/>
      </c>
    </row>
    <row r="4674" spans="16:17" x14ac:dyDescent="0.15">
      <c r="P4674">
        <v>4673</v>
      </c>
      <c r="Q4674" t="str">
        <f>IFERROR(IF(COUNTIF(個人情報!$BI$5:$BI$401,"登録番号" &amp; リスト!P4674)&gt;=1,"",IF(VLOOKUP(P4674,登録者リスト!$A$1:$D$43729,4,FALSE)=基本情報!$D$6,P4674,"")),"")</f>
        <v/>
      </c>
    </row>
    <row r="4675" spans="16:17" x14ac:dyDescent="0.15">
      <c r="P4675">
        <v>4674</v>
      </c>
      <c r="Q4675" t="str">
        <f>IFERROR(IF(COUNTIF(個人情報!$BI$5:$BI$401,"登録番号" &amp; リスト!P4675)&gt;=1,"",IF(VLOOKUP(P4675,登録者リスト!$A$1:$D$43729,4,FALSE)=基本情報!$D$6,P4675,"")),"")</f>
        <v/>
      </c>
    </row>
    <row r="4676" spans="16:17" x14ac:dyDescent="0.15">
      <c r="P4676">
        <v>4675</v>
      </c>
      <c r="Q4676" t="str">
        <f>IFERROR(IF(COUNTIF(個人情報!$BI$5:$BI$401,"登録番号" &amp; リスト!P4676)&gt;=1,"",IF(VLOOKUP(P4676,登録者リスト!$A$1:$D$43729,4,FALSE)=基本情報!$D$6,P4676,"")),"")</f>
        <v/>
      </c>
    </row>
    <row r="4677" spans="16:17" x14ac:dyDescent="0.15">
      <c r="P4677">
        <v>4676</v>
      </c>
      <c r="Q4677" t="str">
        <f>IFERROR(IF(COUNTIF(個人情報!$BI$5:$BI$401,"登録番号" &amp; リスト!P4677)&gt;=1,"",IF(VLOOKUP(P4677,登録者リスト!$A$1:$D$43729,4,FALSE)=基本情報!$D$6,P4677,"")),"")</f>
        <v/>
      </c>
    </row>
    <row r="4678" spans="16:17" x14ac:dyDescent="0.15">
      <c r="P4678">
        <v>4677</v>
      </c>
      <c r="Q4678" t="str">
        <f>IFERROR(IF(COUNTIF(個人情報!$BI$5:$BI$401,"登録番号" &amp; リスト!P4678)&gt;=1,"",IF(VLOOKUP(P4678,登録者リスト!$A$1:$D$43729,4,FALSE)=基本情報!$D$6,P4678,"")),"")</f>
        <v/>
      </c>
    </row>
    <row r="4679" spans="16:17" x14ac:dyDescent="0.15">
      <c r="P4679">
        <v>4678</v>
      </c>
      <c r="Q4679" t="str">
        <f>IFERROR(IF(COUNTIF(個人情報!$BI$5:$BI$401,"登録番号" &amp; リスト!P4679)&gt;=1,"",IF(VLOOKUP(P4679,登録者リスト!$A$1:$D$43729,4,FALSE)=基本情報!$D$6,P4679,"")),"")</f>
        <v/>
      </c>
    </row>
    <row r="4680" spans="16:17" x14ac:dyDescent="0.15">
      <c r="P4680">
        <v>4679</v>
      </c>
      <c r="Q4680" t="str">
        <f>IFERROR(IF(COUNTIF(個人情報!$BI$5:$BI$401,"登録番号" &amp; リスト!P4680)&gt;=1,"",IF(VLOOKUP(P4680,登録者リスト!$A$1:$D$43729,4,FALSE)=基本情報!$D$6,P4680,"")),"")</f>
        <v/>
      </c>
    </row>
    <row r="4681" spans="16:17" x14ac:dyDescent="0.15">
      <c r="P4681">
        <v>4680</v>
      </c>
      <c r="Q4681" t="str">
        <f>IFERROR(IF(COUNTIF(個人情報!$BI$5:$BI$401,"登録番号" &amp; リスト!P4681)&gt;=1,"",IF(VLOOKUP(P4681,登録者リスト!$A$1:$D$43729,4,FALSE)=基本情報!$D$6,P4681,"")),"")</f>
        <v/>
      </c>
    </row>
    <row r="4682" spans="16:17" x14ac:dyDescent="0.15">
      <c r="P4682">
        <v>4681</v>
      </c>
      <c r="Q4682" t="str">
        <f>IFERROR(IF(COUNTIF(個人情報!$BI$5:$BI$401,"登録番号" &amp; リスト!P4682)&gt;=1,"",IF(VLOOKUP(P4682,登録者リスト!$A$1:$D$43729,4,FALSE)=基本情報!$D$6,P4682,"")),"")</f>
        <v/>
      </c>
    </row>
    <row r="4683" spans="16:17" x14ac:dyDescent="0.15">
      <c r="P4683">
        <v>4682</v>
      </c>
      <c r="Q4683" t="str">
        <f>IFERROR(IF(COUNTIF(個人情報!$BI$5:$BI$401,"登録番号" &amp; リスト!P4683)&gt;=1,"",IF(VLOOKUP(P4683,登録者リスト!$A$1:$D$43729,4,FALSE)=基本情報!$D$6,P4683,"")),"")</f>
        <v/>
      </c>
    </row>
    <row r="4684" spans="16:17" x14ac:dyDescent="0.15">
      <c r="P4684">
        <v>4683</v>
      </c>
      <c r="Q4684" t="str">
        <f>IFERROR(IF(COUNTIF(個人情報!$BI$5:$BI$401,"登録番号" &amp; リスト!P4684)&gt;=1,"",IF(VLOOKUP(P4684,登録者リスト!$A$1:$D$43729,4,FALSE)=基本情報!$D$6,P4684,"")),"")</f>
        <v/>
      </c>
    </row>
    <row r="4685" spans="16:17" x14ac:dyDescent="0.15">
      <c r="P4685">
        <v>4684</v>
      </c>
      <c r="Q4685" t="str">
        <f>IFERROR(IF(COUNTIF(個人情報!$BI$5:$BI$401,"登録番号" &amp; リスト!P4685)&gt;=1,"",IF(VLOOKUP(P4685,登録者リスト!$A$1:$D$43729,4,FALSE)=基本情報!$D$6,P4685,"")),"")</f>
        <v/>
      </c>
    </row>
    <row r="4686" spans="16:17" x14ac:dyDescent="0.15">
      <c r="P4686">
        <v>4685</v>
      </c>
      <c r="Q4686" t="str">
        <f>IFERROR(IF(COUNTIF(個人情報!$BI$5:$BI$401,"登録番号" &amp; リスト!P4686)&gt;=1,"",IF(VLOOKUP(P4686,登録者リスト!$A$1:$D$43729,4,FALSE)=基本情報!$D$6,P4686,"")),"")</f>
        <v/>
      </c>
    </row>
    <row r="4687" spans="16:17" x14ac:dyDescent="0.15">
      <c r="P4687">
        <v>4686</v>
      </c>
      <c r="Q4687" t="str">
        <f>IFERROR(IF(COUNTIF(個人情報!$BI$5:$BI$401,"登録番号" &amp; リスト!P4687)&gt;=1,"",IF(VLOOKUP(P4687,登録者リスト!$A$1:$D$43729,4,FALSE)=基本情報!$D$6,P4687,"")),"")</f>
        <v/>
      </c>
    </row>
    <row r="4688" spans="16:17" x14ac:dyDescent="0.15">
      <c r="P4688">
        <v>4687</v>
      </c>
      <c r="Q4688" t="str">
        <f>IFERROR(IF(COUNTIF(個人情報!$BI$5:$BI$401,"登録番号" &amp; リスト!P4688)&gt;=1,"",IF(VLOOKUP(P4688,登録者リスト!$A$1:$D$43729,4,FALSE)=基本情報!$D$6,P4688,"")),"")</f>
        <v/>
      </c>
    </row>
    <row r="4689" spans="16:17" x14ac:dyDescent="0.15">
      <c r="P4689">
        <v>4688</v>
      </c>
      <c r="Q4689" t="str">
        <f>IFERROR(IF(COUNTIF(個人情報!$BI$5:$BI$401,"登録番号" &amp; リスト!P4689)&gt;=1,"",IF(VLOOKUP(P4689,登録者リスト!$A$1:$D$43729,4,FALSE)=基本情報!$D$6,P4689,"")),"")</f>
        <v/>
      </c>
    </row>
    <row r="4690" spans="16:17" x14ac:dyDescent="0.15">
      <c r="P4690">
        <v>4689</v>
      </c>
      <c r="Q4690" t="str">
        <f>IFERROR(IF(COUNTIF(個人情報!$BI$5:$BI$401,"登録番号" &amp; リスト!P4690)&gt;=1,"",IF(VLOOKUP(P4690,登録者リスト!$A$1:$D$43729,4,FALSE)=基本情報!$D$6,P4690,"")),"")</f>
        <v/>
      </c>
    </row>
    <row r="4691" spans="16:17" x14ac:dyDescent="0.15">
      <c r="P4691">
        <v>4690</v>
      </c>
      <c r="Q4691" t="str">
        <f>IFERROR(IF(COUNTIF(個人情報!$BI$5:$BI$401,"登録番号" &amp; リスト!P4691)&gt;=1,"",IF(VLOOKUP(P4691,登録者リスト!$A$1:$D$43729,4,FALSE)=基本情報!$D$6,P4691,"")),"")</f>
        <v/>
      </c>
    </row>
    <row r="4692" spans="16:17" x14ac:dyDescent="0.15">
      <c r="P4692">
        <v>4691</v>
      </c>
      <c r="Q4692" t="str">
        <f>IFERROR(IF(COUNTIF(個人情報!$BI$5:$BI$401,"登録番号" &amp; リスト!P4692)&gt;=1,"",IF(VLOOKUP(P4692,登録者リスト!$A$1:$D$43729,4,FALSE)=基本情報!$D$6,P4692,"")),"")</f>
        <v/>
      </c>
    </row>
    <row r="4693" spans="16:17" x14ac:dyDescent="0.15">
      <c r="P4693">
        <v>4692</v>
      </c>
      <c r="Q4693" t="str">
        <f>IFERROR(IF(COUNTIF(個人情報!$BI$5:$BI$401,"登録番号" &amp; リスト!P4693)&gt;=1,"",IF(VLOOKUP(P4693,登録者リスト!$A$1:$D$43729,4,FALSE)=基本情報!$D$6,P4693,"")),"")</f>
        <v/>
      </c>
    </row>
    <row r="4694" spans="16:17" x14ac:dyDescent="0.15">
      <c r="P4694">
        <v>4693</v>
      </c>
      <c r="Q4694" t="str">
        <f>IFERROR(IF(COUNTIF(個人情報!$BI$5:$BI$401,"登録番号" &amp; リスト!P4694)&gt;=1,"",IF(VLOOKUP(P4694,登録者リスト!$A$1:$D$43729,4,FALSE)=基本情報!$D$6,P4694,"")),"")</f>
        <v/>
      </c>
    </row>
    <row r="4695" spans="16:17" x14ac:dyDescent="0.15">
      <c r="P4695">
        <v>4694</v>
      </c>
      <c r="Q4695" t="str">
        <f>IFERROR(IF(COUNTIF(個人情報!$BI$5:$BI$401,"登録番号" &amp; リスト!P4695)&gt;=1,"",IF(VLOOKUP(P4695,登録者リスト!$A$1:$D$43729,4,FALSE)=基本情報!$D$6,P4695,"")),"")</f>
        <v/>
      </c>
    </row>
    <row r="4696" spans="16:17" x14ac:dyDescent="0.15">
      <c r="P4696">
        <v>4695</v>
      </c>
      <c r="Q4696" t="str">
        <f>IFERROR(IF(COUNTIF(個人情報!$BI$5:$BI$401,"登録番号" &amp; リスト!P4696)&gt;=1,"",IF(VLOOKUP(P4696,登録者リスト!$A$1:$D$43729,4,FALSE)=基本情報!$D$6,P4696,"")),"")</f>
        <v/>
      </c>
    </row>
    <row r="4697" spans="16:17" x14ac:dyDescent="0.15">
      <c r="P4697">
        <v>4696</v>
      </c>
      <c r="Q4697" t="str">
        <f>IFERROR(IF(COUNTIF(個人情報!$BI$5:$BI$401,"登録番号" &amp; リスト!P4697)&gt;=1,"",IF(VLOOKUP(P4697,登録者リスト!$A$1:$D$43729,4,FALSE)=基本情報!$D$6,P4697,"")),"")</f>
        <v/>
      </c>
    </row>
    <row r="4698" spans="16:17" x14ac:dyDescent="0.15">
      <c r="P4698">
        <v>4697</v>
      </c>
      <c r="Q4698" t="str">
        <f>IFERROR(IF(COUNTIF(個人情報!$BI$5:$BI$401,"登録番号" &amp; リスト!P4698)&gt;=1,"",IF(VLOOKUP(P4698,登録者リスト!$A$1:$D$43729,4,FALSE)=基本情報!$D$6,P4698,"")),"")</f>
        <v/>
      </c>
    </row>
    <row r="4699" spans="16:17" x14ac:dyDescent="0.15">
      <c r="P4699">
        <v>4698</v>
      </c>
      <c r="Q4699" t="str">
        <f>IFERROR(IF(COUNTIF(個人情報!$BI$5:$BI$401,"登録番号" &amp; リスト!P4699)&gt;=1,"",IF(VLOOKUP(P4699,登録者リスト!$A$1:$D$43729,4,FALSE)=基本情報!$D$6,P4699,"")),"")</f>
        <v/>
      </c>
    </row>
    <row r="4700" spans="16:17" x14ac:dyDescent="0.15">
      <c r="P4700">
        <v>4699</v>
      </c>
      <c r="Q4700" t="str">
        <f>IFERROR(IF(COUNTIF(個人情報!$BI$5:$BI$401,"登録番号" &amp; リスト!P4700)&gt;=1,"",IF(VLOOKUP(P4700,登録者リスト!$A$1:$D$43729,4,FALSE)=基本情報!$D$6,P4700,"")),"")</f>
        <v/>
      </c>
    </row>
    <row r="4701" spans="16:17" x14ac:dyDescent="0.15">
      <c r="P4701">
        <v>4700</v>
      </c>
      <c r="Q4701" t="str">
        <f>IFERROR(IF(COUNTIF(個人情報!$BI$5:$BI$401,"登録番号" &amp; リスト!P4701)&gt;=1,"",IF(VLOOKUP(P4701,登録者リスト!$A$1:$D$43729,4,FALSE)=基本情報!$D$6,P4701,"")),"")</f>
        <v/>
      </c>
    </row>
    <row r="4702" spans="16:17" x14ac:dyDescent="0.15">
      <c r="P4702">
        <v>4701</v>
      </c>
      <c r="Q4702" t="str">
        <f>IFERROR(IF(COUNTIF(個人情報!$BI$5:$BI$401,"登録番号" &amp; リスト!P4702)&gt;=1,"",IF(VLOOKUP(P4702,登録者リスト!$A$1:$D$43729,4,FALSE)=基本情報!$D$6,P4702,"")),"")</f>
        <v/>
      </c>
    </row>
    <row r="4703" spans="16:17" x14ac:dyDescent="0.15">
      <c r="P4703">
        <v>4702</v>
      </c>
      <c r="Q4703" t="str">
        <f>IFERROR(IF(COUNTIF(個人情報!$BI$5:$BI$401,"登録番号" &amp; リスト!P4703)&gt;=1,"",IF(VLOOKUP(P4703,登録者リスト!$A$1:$D$43729,4,FALSE)=基本情報!$D$6,P4703,"")),"")</f>
        <v/>
      </c>
    </row>
    <row r="4704" spans="16:17" x14ac:dyDescent="0.15">
      <c r="P4704">
        <v>4703</v>
      </c>
      <c r="Q4704" t="str">
        <f>IFERROR(IF(COUNTIF(個人情報!$BI$5:$BI$401,"登録番号" &amp; リスト!P4704)&gt;=1,"",IF(VLOOKUP(P4704,登録者リスト!$A$1:$D$43729,4,FALSE)=基本情報!$D$6,P4704,"")),"")</f>
        <v/>
      </c>
    </row>
    <row r="4705" spans="16:17" x14ac:dyDescent="0.15">
      <c r="P4705">
        <v>4704</v>
      </c>
      <c r="Q4705" t="str">
        <f>IFERROR(IF(COUNTIF(個人情報!$BI$5:$BI$401,"登録番号" &amp; リスト!P4705)&gt;=1,"",IF(VLOOKUP(P4705,登録者リスト!$A$1:$D$43729,4,FALSE)=基本情報!$D$6,P4705,"")),"")</f>
        <v/>
      </c>
    </row>
    <row r="4706" spans="16:17" x14ac:dyDescent="0.15">
      <c r="P4706">
        <v>4705</v>
      </c>
      <c r="Q4706" t="str">
        <f>IFERROR(IF(COUNTIF(個人情報!$BI$5:$BI$401,"登録番号" &amp; リスト!P4706)&gt;=1,"",IF(VLOOKUP(P4706,登録者リスト!$A$1:$D$43729,4,FALSE)=基本情報!$D$6,P4706,"")),"")</f>
        <v/>
      </c>
    </row>
    <row r="4707" spans="16:17" x14ac:dyDescent="0.15">
      <c r="P4707">
        <v>4706</v>
      </c>
      <c r="Q4707" t="str">
        <f>IFERROR(IF(COUNTIF(個人情報!$BI$5:$BI$401,"登録番号" &amp; リスト!P4707)&gt;=1,"",IF(VLOOKUP(P4707,登録者リスト!$A$1:$D$43729,4,FALSE)=基本情報!$D$6,P4707,"")),"")</f>
        <v/>
      </c>
    </row>
    <row r="4708" spans="16:17" x14ac:dyDescent="0.15">
      <c r="P4708">
        <v>4707</v>
      </c>
      <c r="Q4708" t="str">
        <f>IFERROR(IF(COUNTIF(個人情報!$BI$5:$BI$401,"登録番号" &amp; リスト!P4708)&gt;=1,"",IF(VLOOKUP(P4708,登録者リスト!$A$1:$D$43729,4,FALSE)=基本情報!$D$6,P4708,"")),"")</f>
        <v/>
      </c>
    </row>
    <row r="4709" spans="16:17" x14ac:dyDescent="0.15">
      <c r="P4709">
        <v>4708</v>
      </c>
      <c r="Q4709" t="str">
        <f>IFERROR(IF(COUNTIF(個人情報!$BI$5:$BI$401,"登録番号" &amp; リスト!P4709)&gt;=1,"",IF(VLOOKUP(P4709,登録者リスト!$A$1:$D$43729,4,FALSE)=基本情報!$D$6,P4709,"")),"")</f>
        <v/>
      </c>
    </row>
    <row r="4710" spans="16:17" x14ac:dyDescent="0.15">
      <c r="P4710">
        <v>4709</v>
      </c>
      <c r="Q4710" t="str">
        <f>IFERROR(IF(COUNTIF(個人情報!$BI$5:$BI$401,"登録番号" &amp; リスト!P4710)&gt;=1,"",IF(VLOOKUP(P4710,登録者リスト!$A$1:$D$43729,4,FALSE)=基本情報!$D$6,P4710,"")),"")</f>
        <v/>
      </c>
    </row>
    <row r="4711" spans="16:17" x14ac:dyDescent="0.15">
      <c r="P4711">
        <v>4710</v>
      </c>
      <c r="Q4711" t="str">
        <f>IFERROR(IF(COUNTIF(個人情報!$BI$5:$BI$401,"登録番号" &amp; リスト!P4711)&gt;=1,"",IF(VLOOKUP(P4711,登録者リスト!$A$1:$D$43729,4,FALSE)=基本情報!$D$6,P4711,"")),"")</f>
        <v/>
      </c>
    </row>
    <row r="4712" spans="16:17" x14ac:dyDescent="0.15">
      <c r="P4712">
        <v>4711</v>
      </c>
      <c r="Q4712" t="str">
        <f>IFERROR(IF(COUNTIF(個人情報!$BI$5:$BI$401,"登録番号" &amp; リスト!P4712)&gt;=1,"",IF(VLOOKUP(P4712,登録者リスト!$A$1:$D$43729,4,FALSE)=基本情報!$D$6,P4712,"")),"")</f>
        <v/>
      </c>
    </row>
    <row r="4713" spans="16:17" x14ac:dyDescent="0.15">
      <c r="P4713">
        <v>4712</v>
      </c>
      <c r="Q4713" t="str">
        <f>IFERROR(IF(COUNTIF(個人情報!$BI$5:$BI$401,"登録番号" &amp; リスト!P4713)&gt;=1,"",IF(VLOOKUP(P4713,登録者リスト!$A$1:$D$43729,4,FALSE)=基本情報!$D$6,P4713,"")),"")</f>
        <v/>
      </c>
    </row>
    <row r="4714" spans="16:17" x14ac:dyDescent="0.15">
      <c r="P4714">
        <v>4713</v>
      </c>
      <c r="Q4714" t="str">
        <f>IFERROR(IF(COUNTIF(個人情報!$BI$5:$BI$401,"登録番号" &amp; リスト!P4714)&gt;=1,"",IF(VLOOKUP(P4714,登録者リスト!$A$1:$D$43729,4,FALSE)=基本情報!$D$6,P4714,"")),"")</f>
        <v/>
      </c>
    </row>
    <row r="4715" spans="16:17" x14ac:dyDescent="0.15">
      <c r="P4715">
        <v>4714</v>
      </c>
      <c r="Q4715" t="str">
        <f>IFERROR(IF(COUNTIF(個人情報!$BI$5:$BI$401,"登録番号" &amp; リスト!P4715)&gt;=1,"",IF(VLOOKUP(P4715,登録者リスト!$A$1:$D$43729,4,FALSE)=基本情報!$D$6,P4715,"")),"")</f>
        <v/>
      </c>
    </row>
    <row r="4716" spans="16:17" x14ac:dyDescent="0.15">
      <c r="P4716">
        <v>4715</v>
      </c>
      <c r="Q4716" t="str">
        <f>IFERROR(IF(COUNTIF(個人情報!$BI$5:$BI$401,"登録番号" &amp; リスト!P4716)&gt;=1,"",IF(VLOOKUP(P4716,登録者リスト!$A$1:$D$43729,4,FALSE)=基本情報!$D$6,P4716,"")),"")</f>
        <v/>
      </c>
    </row>
    <row r="4717" spans="16:17" x14ac:dyDescent="0.15">
      <c r="P4717">
        <v>4716</v>
      </c>
      <c r="Q4717" t="str">
        <f>IFERROR(IF(COUNTIF(個人情報!$BI$5:$BI$401,"登録番号" &amp; リスト!P4717)&gt;=1,"",IF(VLOOKUP(P4717,登録者リスト!$A$1:$D$43729,4,FALSE)=基本情報!$D$6,P4717,"")),"")</f>
        <v/>
      </c>
    </row>
    <row r="4718" spans="16:17" x14ac:dyDescent="0.15">
      <c r="P4718">
        <v>4717</v>
      </c>
      <c r="Q4718" t="str">
        <f>IFERROR(IF(COUNTIF(個人情報!$BI$5:$BI$401,"登録番号" &amp; リスト!P4718)&gt;=1,"",IF(VLOOKUP(P4718,登録者リスト!$A$1:$D$43729,4,FALSE)=基本情報!$D$6,P4718,"")),"")</f>
        <v/>
      </c>
    </row>
    <row r="4719" spans="16:17" x14ac:dyDescent="0.15">
      <c r="P4719">
        <v>4718</v>
      </c>
      <c r="Q4719" t="str">
        <f>IFERROR(IF(COUNTIF(個人情報!$BI$5:$BI$401,"登録番号" &amp; リスト!P4719)&gt;=1,"",IF(VLOOKUP(P4719,登録者リスト!$A$1:$D$43729,4,FALSE)=基本情報!$D$6,P4719,"")),"")</f>
        <v/>
      </c>
    </row>
    <row r="4720" spans="16:17" x14ac:dyDescent="0.15">
      <c r="P4720">
        <v>4719</v>
      </c>
      <c r="Q4720" t="str">
        <f>IFERROR(IF(COUNTIF(個人情報!$BI$5:$BI$401,"登録番号" &amp; リスト!P4720)&gt;=1,"",IF(VLOOKUP(P4720,登録者リスト!$A$1:$D$43729,4,FALSE)=基本情報!$D$6,P4720,"")),"")</f>
        <v/>
      </c>
    </row>
    <row r="4721" spans="16:17" x14ac:dyDescent="0.15">
      <c r="P4721">
        <v>4720</v>
      </c>
      <c r="Q4721" t="str">
        <f>IFERROR(IF(COUNTIF(個人情報!$BI$5:$BI$401,"登録番号" &amp; リスト!P4721)&gt;=1,"",IF(VLOOKUP(P4721,登録者リスト!$A$1:$D$43729,4,FALSE)=基本情報!$D$6,P4721,"")),"")</f>
        <v/>
      </c>
    </row>
    <row r="4722" spans="16:17" x14ac:dyDescent="0.15">
      <c r="P4722">
        <v>4721</v>
      </c>
      <c r="Q4722" t="str">
        <f>IFERROR(IF(COUNTIF(個人情報!$BI$5:$BI$401,"登録番号" &amp; リスト!P4722)&gt;=1,"",IF(VLOOKUP(P4722,登録者リスト!$A$1:$D$43729,4,FALSE)=基本情報!$D$6,P4722,"")),"")</f>
        <v/>
      </c>
    </row>
    <row r="4723" spans="16:17" x14ac:dyDescent="0.15">
      <c r="P4723">
        <v>4722</v>
      </c>
      <c r="Q4723" t="str">
        <f>IFERROR(IF(COUNTIF(個人情報!$BI$5:$BI$401,"登録番号" &amp; リスト!P4723)&gt;=1,"",IF(VLOOKUP(P4723,登録者リスト!$A$1:$D$43729,4,FALSE)=基本情報!$D$6,P4723,"")),"")</f>
        <v/>
      </c>
    </row>
    <row r="4724" spans="16:17" x14ac:dyDescent="0.15">
      <c r="P4724">
        <v>4723</v>
      </c>
      <c r="Q4724" t="str">
        <f>IFERROR(IF(COUNTIF(個人情報!$BI$5:$BI$401,"登録番号" &amp; リスト!P4724)&gt;=1,"",IF(VLOOKUP(P4724,登録者リスト!$A$1:$D$43729,4,FALSE)=基本情報!$D$6,P4724,"")),"")</f>
        <v/>
      </c>
    </row>
    <row r="4725" spans="16:17" x14ac:dyDescent="0.15">
      <c r="P4725">
        <v>4724</v>
      </c>
      <c r="Q4725" t="str">
        <f>IFERROR(IF(COUNTIF(個人情報!$BI$5:$BI$401,"登録番号" &amp; リスト!P4725)&gt;=1,"",IF(VLOOKUP(P4725,登録者リスト!$A$1:$D$43729,4,FALSE)=基本情報!$D$6,P4725,"")),"")</f>
        <v/>
      </c>
    </row>
    <row r="4726" spans="16:17" x14ac:dyDescent="0.15">
      <c r="P4726">
        <v>4725</v>
      </c>
      <c r="Q4726" t="str">
        <f>IFERROR(IF(COUNTIF(個人情報!$BI$5:$BI$401,"登録番号" &amp; リスト!P4726)&gt;=1,"",IF(VLOOKUP(P4726,登録者リスト!$A$1:$D$43729,4,FALSE)=基本情報!$D$6,P4726,"")),"")</f>
        <v/>
      </c>
    </row>
    <row r="4727" spans="16:17" x14ac:dyDescent="0.15">
      <c r="P4727">
        <v>4726</v>
      </c>
      <c r="Q4727" t="str">
        <f>IFERROR(IF(COUNTIF(個人情報!$BI$5:$BI$401,"登録番号" &amp; リスト!P4727)&gt;=1,"",IF(VLOOKUP(P4727,登録者リスト!$A$1:$D$43729,4,FALSE)=基本情報!$D$6,P4727,"")),"")</f>
        <v/>
      </c>
    </row>
    <row r="4728" spans="16:17" x14ac:dyDescent="0.15">
      <c r="P4728">
        <v>4727</v>
      </c>
      <c r="Q4728" t="str">
        <f>IFERROR(IF(COUNTIF(個人情報!$BI$5:$BI$401,"登録番号" &amp; リスト!P4728)&gt;=1,"",IF(VLOOKUP(P4728,登録者リスト!$A$1:$D$43729,4,FALSE)=基本情報!$D$6,P4728,"")),"")</f>
        <v/>
      </c>
    </row>
    <row r="4729" spans="16:17" x14ac:dyDescent="0.15">
      <c r="P4729">
        <v>4728</v>
      </c>
      <c r="Q4729" t="str">
        <f>IFERROR(IF(COUNTIF(個人情報!$BI$5:$BI$401,"登録番号" &amp; リスト!P4729)&gt;=1,"",IF(VLOOKUP(P4729,登録者リスト!$A$1:$D$43729,4,FALSE)=基本情報!$D$6,P4729,"")),"")</f>
        <v/>
      </c>
    </row>
    <row r="4730" spans="16:17" x14ac:dyDescent="0.15">
      <c r="P4730">
        <v>4729</v>
      </c>
      <c r="Q4730" t="str">
        <f>IFERROR(IF(COUNTIF(個人情報!$BI$5:$BI$401,"登録番号" &amp; リスト!P4730)&gt;=1,"",IF(VLOOKUP(P4730,登録者リスト!$A$1:$D$43729,4,FALSE)=基本情報!$D$6,P4730,"")),"")</f>
        <v/>
      </c>
    </row>
    <row r="4731" spans="16:17" x14ac:dyDescent="0.15">
      <c r="P4731">
        <v>4730</v>
      </c>
      <c r="Q4731" t="str">
        <f>IFERROR(IF(COUNTIF(個人情報!$BI$5:$BI$401,"登録番号" &amp; リスト!P4731)&gt;=1,"",IF(VLOOKUP(P4731,登録者リスト!$A$1:$D$43729,4,FALSE)=基本情報!$D$6,P4731,"")),"")</f>
        <v/>
      </c>
    </row>
    <row r="4732" spans="16:17" x14ac:dyDescent="0.15">
      <c r="P4732">
        <v>4731</v>
      </c>
      <c r="Q4732" t="str">
        <f>IFERROR(IF(COUNTIF(個人情報!$BI$5:$BI$401,"登録番号" &amp; リスト!P4732)&gt;=1,"",IF(VLOOKUP(P4732,登録者リスト!$A$1:$D$43729,4,FALSE)=基本情報!$D$6,P4732,"")),"")</f>
        <v/>
      </c>
    </row>
    <row r="4733" spans="16:17" x14ac:dyDescent="0.15">
      <c r="P4733">
        <v>4732</v>
      </c>
      <c r="Q4733" t="str">
        <f>IFERROR(IF(COUNTIF(個人情報!$BI$5:$BI$401,"登録番号" &amp; リスト!P4733)&gt;=1,"",IF(VLOOKUP(P4733,登録者リスト!$A$1:$D$43729,4,FALSE)=基本情報!$D$6,P4733,"")),"")</f>
        <v/>
      </c>
    </row>
    <row r="4734" spans="16:17" x14ac:dyDescent="0.15">
      <c r="P4734">
        <v>4733</v>
      </c>
      <c r="Q4734" t="str">
        <f>IFERROR(IF(COUNTIF(個人情報!$BI$5:$BI$401,"登録番号" &amp; リスト!P4734)&gt;=1,"",IF(VLOOKUP(P4734,登録者リスト!$A$1:$D$43729,4,FALSE)=基本情報!$D$6,P4734,"")),"")</f>
        <v/>
      </c>
    </row>
    <row r="4735" spans="16:17" x14ac:dyDescent="0.15">
      <c r="P4735">
        <v>4734</v>
      </c>
      <c r="Q4735" t="str">
        <f>IFERROR(IF(COUNTIF(個人情報!$BI$5:$BI$401,"登録番号" &amp; リスト!P4735)&gt;=1,"",IF(VLOOKUP(P4735,登録者リスト!$A$1:$D$43729,4,FALSE)=基本情報!$D$6,P4735,"")),"")</f>
        <v/>
      </c>
    </row>
    <row r="4736" spans="16:17" x14ac:dyDescent="0.15">
      <c r="P4736">
        <v>4735</v>
      </c>
      <c r="Q4736" t="str">
        <f>IFERROR(IF(COUNTIF(個人情報!$BI$5:$BI$401,"登録番号" &amp; リスト!P4736)&gt;=1,"",IF(VLOOKUP(P4736,登録者リスト!$A$1:$D$43729,4,FALSE)=基本情報!$D$6,P4736,"")),"")</f>
        <v/>
      </c>
    </row>
    <row r="4737" spans="16:17" x14ac:dyDescent="0.15">
      <c r="P4737">
        <v>4736</v>
      </c>
      <c r="Q4737" t="str">
        <f>IFERROR(IF(COUNTIF(個人情報!$BI$5:$BI$401,"登録番号" &amp; リスト!P4737)&gt;=1,"",IF(VLOOKUP(P4737,登録者リスト!$A$1:$D$43729,4,FALSE)=基本情報!$D$6,P4737,"")),"")</f>
        <v/>
      </c>
    </row>
    <row r="4738" spans="16:17" x14ac:dyDescent="0.15">
      <c r="P4738">
        <v>4737</v>
      </c>
      <c r="Q4738" t="str">
        <f>IFERROR(IF(COUNTIF(個人情報!$BI$5:$BI$401,"登録番号" &amp; リスト!P4738)&gt;=1,"",IF(VLOOKUP(P4738,登録者リスト!$A$1:$D$43729,4,FALSE)=基本情報!$D$6,P4738,"")),"")</f>
        <v/>
      </c>
    </row>
    <row r="4739" spans="16:17" x14ac:dyDescent="0.15">
      <c r="P4739">
        <v>4738</v>
      </c>
      <c r="Q4739" t="str">
        <f>IFERROR(IF(COUNTIF(個人情報!$BI$5:$BI$401,"登録番号" &amp; リスト!P4739)&gt;=1,"",IF(VLOOKUP(P4739,登録者リスト!$A$1:$D$43729,4,FALSE)=基本情報!$D$6,P4739,"")),"")</f>
        <v/>
      </c>
    </row>
    <row r="4740" spans="16:17" x14ac:dyDescent="0.15">
      <c r="P4740">
        <v>4739</v>
      </c>
      <c r="Q4740" t="str">
        <f>IFERROR(IF(COUNTIF(個人情報!$BI$5:$BI$401,"登録番号" &amp; リスト!P4740)&gt;=1,"",IF(VLOOKUP(P4740,登録者リスト!$A$1:$D$43729,4,FALSE)=基本情報!$D$6,P4740,"")),"")</f>
        <v/>
      </c>
    </row>
    <row r="4741" spans="16:17" x14ac:dyDescent="0.15">
      <c r="P4741">
        <v>4740</v>
      </c>
      <c r="Q4741" t="str">
        <f>IFERROR(IF(COUNTIF(個人情報!$BI$5:$BI$401,"登録番号" &amp; リスト!P4741)&gt;=1,"",IF(VLOOKUP(P4741,登録者リスト!$A$1:$D$43729,4,FALSE)=基本情報!$D$6,P4741,"")),"")</f>
        <v/>
      </c>
    </row>
    <row r="4742" spans="16:17" x14ac:dyDescent="0.15">
      <c r="P4742">
        <v>4741</v>
      </c>
      <c r="Q4742" t="str">
        <f>IFERROR(IF(COUNTIF(個人情報!$BI$5:$BI$401,"登録番号" &amp; リスト!P4742)&gt;=1,"",IF(VLOOKUP(P4742,登録者リスト!$A$1:$D$43729,4,FALSE)=基本情報!$D$6,P4742,"")),"")</f>
        <v/>
      </c>
    </row>
    <row r="4743" spans="16:17" x14ac:dyDescent="0.15">
      <c r="P4743">
        <v>4742</v>
      </c>
      <c r="Q4743" t="str">
        <f>IFERROR(IF(COUNTIF(個人情報!$BI$5:$BI$401,"登録番号" &amp; リスト!P4743)&gt;=1,"",IF(VLOOKUP(P4743,登録者リスト!$A$1:$D$43729,4,FALSE)=基本情報!$D$6,P4743,"")),"")</f>
        <v/>
      </c>
    </row>
    <row r="4744" spans="16:17" x14ac:dyDescent="0.15">
      <c r="P4744">
        <v>4743</v>
      </c>
      <c r="Q4744" t="str">
        <f>IFERROR(IF(COUNTIF(個人情報!$BI$5:$BI$401,"登録番号" &amp; リスト!P4744)&gt;=1,"",IF(VLOOKUP(P4744,登録者リスト!$A$1:$D$43729,4,FALSE)=基本情報!$D$6,P4744,"")),"")</f>
        <v/>
      </c>
    </row>
    <row r="4745" spans="16:17" x14ac:dyDescent="0.15">
      <c r="P4745">
        <v>4744</v>
      </c>
      <c r="Q4745" t="str">
        <f>IFERROR(IF(COUNTIF(個人情報!$BI$5:$BI$401,"登録番号" &amp; リスト!P4745)&gt;=1,"",IF(VLOOKUP(P4745,登録者リスト!$A$1:$D$43729,4,FALSE)=基本情報!$D$6,P4745,"")),"")</f>
        <v/>
      </c>
    </row>
    <row r="4746" spans="16:17" x14ac:dyDescent="0.15">
      <c r="P4746">
        <v>4745</v>
      </c>
      <c r="Q4746" t="str">
        <f>IFERROR(IF(COUNTIF(個人情報!$BI$5:$BI$401,"登録番号" &amp; リスト!P4746)&gt;=1,"",IF(VLOOKUP(P4746,登録者リスト!$A$1:$D$43729,4,FALSE)=基本情報!$D$6,P4746,"")),"")</f>
        <v/>
      </c>
    </row>
    <row r="4747" spans="16:17" x14ac:dyDescent="0.15">
      <c r="P4747">
        <v>4746</v>
      </c>
      <c r="Q4747" t="str">
        <f>IFERROR(IF(COUNTIF(個人情報!$BI$5:$BI$401,"登録番号" &amp; リスト!P4747)&gt;=1,"",IF(VLOOKUP(P4747,登録者リスト!$A$1:$D$43729,4,FALSE)=基本情報!$D$6,P4747,"")),"")</f>
        <v/>
      </c>
    </row>
    <row r="4748" spans="16:17" x14ac:dyDescent="0.15">
      <c r="P4748">
        <v>4747</v>
      </c>
      <c r="Q4748" t="str">
        <f>IFERROR(IF(COUNTIF(個人情報!$BI$5:$BI$401,"登録番号" &amp; リスト!P4748)&gt;=1,"",IF(VLOOKUP(P4748,登録者リスト!$A$1:$D$43729,4,FALSE)=基本情報!$D$6,P4748,"")),"")</f>
        <v/>
      </c>
    </row>
    <row r="4749" spans="16:17" x14ac:dyDescent="0.15">
      <c r="P4749">
        <v>4748</v>
      </c>
      <c r="Q4749" t="str">
        <f>IFERROR(IF(COUNTIF(個人情報!$BI$5:$BI$401,"登録番号" &amp; リスト!P4749)&gt;=1,"",IF(VLOOKUP(P4749,登録者リスト!$A$1:$D$43729,4,FALSE)=基本情報!$D$6,P4749,"")),"")</f>
        <v/>
      </c>
    </row>
    <row r="4750" spans="16:17" x14ac:dyDescent="0.15">
      <c r="P4750">
        <v>4749</v>
      </c>
      <c r="Q4750" t="str">
        <f>IFERROR(IF(COUNTIF(個人情報!$BI$5:$BI$401,"登録番号" &amp; リスト!P4750)&gt;=1,"",IF(VLOOKUP(P4750,登録者リスト!$A$1:$D$43729,4,FALSE)=基本情報!$D$6,P4750,"")),"")</f>
        <v/>
      </c>
    </row>
    <row r="4751" spans="16:17" x14ac:dyDescent="0.15">
      <c r="P4751">
        <v>4750</v>
      </c>
      <c r="Q4751" t="str">
        <f>IFERROR(IF(COUNTIF(個人情報!$BI$5:$BI$401,"登録番号" &amp; リスト!P4751)&gt;=1,"",IF(VLOOKUP(P4751,登録者リスト!$A$1:$D$43729,4,FALSE)=基本情報!$D$6,P4751,"")),"")</f>
        <v/>
      </c>
    </row>
    <row r="4752" spans="16:17" x14ac:dyDescent="0.15">
      <c r="P4752">
        <v>4751</v>
      </c>
      <c r="Q4752" t="str">
        <f>IFERROR(IF(COUNTIF(個人情報!$BI$5:$BI$401,"登録番号" &amp; リスト!P4752)&gt;=1,"",IF(VLOOKUP(P4752,登録者リスト!$A$1:$D$43729,4,FALSE)=基本情報!$D$6,P4752,"")),"")</f>
        <v/>
      </c>
    </row>
    <row r="4753" spans="16:17" x14ac:dyDescent="0.15">
      <c r="P4753">
        <v>4752</v>
      </c>
      <c r="Q4753" t="str">
        <f>IFERROR(IF(COUNTIF(個人情報!$BI$5:$BI$401,"登録番号" &amp; リスト!P4753)&gt;=1,"",IF(VLOOKUP(P4753,登録者リスト!$A$1:$D$43729,4,FALSE)=基本情報!$D$6,P4753,"")),"")</f>
        <v/>
      </c>
    </row>
    <row r="4754" spans="16:17" x14ac:dyDescent="0.15">
      <c r="P4754">
        <v>4753</v>
      </c>
      <c r="Q4754" t="str">
        <f>IFERROR(IF(COUNTIF(個人情報!$BI$5:$BI$401,"登録番号" &amp; リスト!P4754)&gt;=1,"",IF(VLOOKUP(P4754,登録者リスト!$A$1:$D$43729,4,FALSE)=基本情報!$D$6,P4754,"")),"")</f>
        <v/>
      </c>
    </row>
    <row r="4755" spans="16:17" x14ac:dyDescent="0.15">
      <c r="P4755">
        <v>4754</v>
      </c>
      <c r="Q4755" t="str">
        <f>IFERROR(IF(COUNTIF(個人情報!$BI$5:$BI$401,"登録番号" &amp; リスト!P4755)&gt;=1,"",IF(VLOOKUP(P4755,登録者リスト!$A$1:$D$43729,4,FALSE)=基本情報!$D$6,P4755,"")),"")</f>
        <v/>
      </c>
    </row>
    <row r="4756" spans="16:17" x14ac:dyDescent="0.15">
      <c r="P4756">
        <v>4755</v>
      </c>
      <c r="Q4756" t="str">
        <f>IFERROR(IF(COUNTIF(個人情報!$BI$5:$BI$401,"登録番号" &amp; リスト!P4756)&gt;=1,"",IF(VLOOKUP(P4756,登録者リスト!$A$1:$D$43729,4,FALSE)=基本情報!$D$6,P4756,"")),"")</f>
        <v/>
      </c>
    </row>
    <row r="4757" spans="16:17" x14ac:dyDescent="0.15">
      <c r="P4757">
        <v>4756</v>
      </c>
      <c r="Q4757" t="str">
        <f>IFERROR(IF(COUNTIF(個人情報!$BI$5:$BI$401,"登録番号" &amp; リスト!P4757)&gt;=1,"",IF(VLOOKUP(P4757,登録者リスト!$A$1:$D$43729,4,FALSE)=基本情報!$D$6,P4757,"")),"")</f>
        <v/>
      </c>
    </row>
    <row r="4758" spans="16:17" x14ac:dyDescent="0.15">
      <c r="P4758">
        <v>4757</v>
      </c>
      <c r="Q4758" t="str">
        <f>IFERROR(IF(COUNTIF(個人情報!$BI$5:$BI$401,"登録番号" &amp; リスト!P4758)&gt;=1,"",IF(VLOOKUP(P4758,登録者リスト!$A$1:$D$43729,4,FALSE)=基本情報!$D$6,P4758,"")),"")</f>
        <v/>
      </c>
    </row>
    <row r="4759" spans="16:17" x14ac:dyDescent="0.15">
      <c r="P4759">
        <v>4758</v>
      </c>
      <c r="Q4759" t="str">
        <f>IFERROR(IF(COUNTIF(個人情報!$BI$5:$BI$401,"登録番号" &amp; リスト!P4759)&gt;=1,"",IF(VLOOKUP(P4759,登録者リスト!$A$1:$D$43729,4,FALSE)=基本情報!$D$6,P4759,"")),"")</f>
        <v/>
      </c>
    </row>
    <row r="4760" spans="16:17" x14ac:dyDescent="0.15">
      <c r="P4760">
        <v>4759</v>
      </c>
      <c r="Q4760" t="str">
        <f>IFERROR(IF(COUNTIF(個人情報!$BI$5:$BI$401,"登録番号" &amp; リスト!P4760)&gt;=1,"",IF(VLOOKUP(P4760,登録者リスト!$A$1:$D$43729,4,FALSE)=基本情報!$D$6,P4760,"")),"")</f>
        <v/>
      </c>
    </row>
    <row r="4761" spans="16:17" x14ac:dyDescent="0.15">
      <c r="P4761">
        <v>4760</v>
      </c>
      <c r="Q4761" t="str">
        <f>IFERROR(IF(COUNTIF(個人情報!$BI$5:$BI$401,"登録番号" &amp; リスト!P4761)&gt;=1,"",IF(VLOOKUP(P4761,登録者リスト!$A$1:$D$43729,4,FALSE)=基本情報!$D$6,P4761,"")),"")</f>
        <v/>
      </c>
    </row>
    <row r="4762" spans="16:17" x14ac:dyDescent="0.15">
      <c r="P4762">
        <v>4761</v>
      </c>
      <c r="Q4762" t="str">
        <f>IFERROR(IF(COUNTIF(個人情報!$BI$5:$BI$401,"登録番号" &amp; リスト!P4762)&gt;=1,"",IF(VLOOKUP(P4762,登録者リスト!$A$1:$D$43729,4,FALSE)=基本情報!$D$6,P4762,"")),"")</f>
        <v/>
      </c>
    </row>
    <row r="4763" spans="16:17" x14ac:dyDescent="0.15">
      <c r="P4763">
        <v>4762</v>
      </c>
      <c r="Q4763" t="str">
        <f>IFERROR(IF(COUNTIF(個人情報!$BI$5:$BI$401,"登録番号" &amp; リスト!P4763)&gt;=1,"",IF(VLOOKUP(P4763,登録者リスト!$A$1:$D$43729,4,FALSE)=基本情報!$D$6,P4763,"")),"")</f>
        <v/>
      </c>
    </row>
    <row r="4764" spans="16:17" x14ac:dyDescent="0.15">
      <c r="P4764">
        <v>4763</v>
      </c>
      <c r="Q4764" t="str">
        <f>IFERROR(IF(COUNTIF(個人情報!$BI$5:$BI$401,"登録番号" &amp; リスト!P4764)&gt;=1,"",IF(VLOOKUP(P4764,登録者リスト!$A$1:$D$43729,4,FALSE)=基本情報!$D$6,P4764,"")),"")</f>
        <v/>
      </c>
    </row>
    <row r="4765" spans="16:17" x14ac:dyDescent="0.15">
      <c r="P4765">
        <v>4764</v>
      </c>
      <c r="Q4765" t="str">
        <f>IFERROR(IF(COUNTIF(個人情報!$BI$5:$BI$401,"登録番号" &amp; リスト!P4765)&gt;=1,"",IF(VLOOKUP(P4765,登録者リスト!$A$1:$D$43729,4,FALSE)=基本情報!$D$6,P4765,"")),"")</f>
        <v/>
      </c>
    </row>
    <row r="4766" spans="16:17" x14ac:dyDescent="0.15">
      <c r="P4766">
        <v>4765</v>
      </c>
      <c r="Q4766" t="str">
        <f>IFERROR(IF(COUNTIF(個人情報!$BI$5:$BI$401,"登録番号" &amp; リスト!P4766)&gt;=1,"",IF(VLOOKUP(P4766,登録者リスト!$A$1:$D$43729,4,FALSE)=基本情報!$D$6,P4766,"")),"")</f>
        <v/>
      </c>
    </row>
    <row r="4767" spans="16:17" x14ac:dyDescent="0.15">
      <c r="P4767">
        <v>4766</v>
      </c>
      <c r="Q4767" t="str">
        <f>IFERROR(IF(COUNTIF(個人情報!$BI$5:$BI$401,"登録番号" &amp; リスト!P4767)&gt;=1,"",IF(VLOOKUP(P4767,登録者リスト!$A$1:$D$43729,4,FALSE)=基本情報!$D$6,P4767,"")),"")</f>
        <v/>
      </c>
    </row>
    <row r="4768" spans="16:17" x14ac:dyDescent="0.15">
      <c r="P4768">
        <v>4767</v>
      </c>
      <c r="Q4768" t="str">
        <f>IFERROR(IF(COUNTIF(個人情報!$BI$5:$BI$401,"登録番号" &amp; リスト!P4768)&gt;=1,"",IF(VLOOKUP(P4768,登録者リスト!$A$1:$D$43729,4,FALSE)=基本情報!$D$6,P4768,"")),"")</f>
        <v/>
      </c>
    </row>
    <row r="4769" spans="16:17" x14ac:dyDescent="0.15">
      <c r="P4769">
        <v>4768</v>
      </c>
      <c r="Q4769" t="str">
        <f>IFERROR(IF(COUNTIF(個人情報!$BI$5:$BI$401,"登録番号" &amp; リスト!P4769)&gt;=1,"",IF(VLOOKUP(P4769,登録者リスト!$A$1:$D$43729,4,FALSE)=基本情報!$D$6,P4769,"")),"")</f>
        <v/>
      </c>
    </row>
    <row r="4770" spans="16:17" x14ac:dyDescent="0.15">
      <c r="P4770">
        <v>4769</v>
      </c>
      <c r="Q4770" t="str">
        <f>IFERROR(IF(COUNTIF(個人情報!$BI$5:$BI$401,"登録番号" &amp; リスト!P4770)&gt;=1,"",IF(VLOOKUP(P4770,登録者リスト!$A$1:$D$43729,4,FALSE)=基本情報!$D$6,P4770,"")),"")</f>
        <v/>
      </c>
    </row>
    <row r="4771" spans="16:17" x14ac:dyDescent="0.15">
      <c r="P4771">
        <v>4770</v>
      </c>
      <c r="Q4771" t="str">
        <f>IFERROR(IF(COUNTIF(個人情報!$BI$5:$BI$401,"登録番号" &amp; リスト!P4771)&gt;=1,"",IF(VLOOKUP(P4771,登録者リスト!$A$1:$D$43729,4,FALSE)=基本情報!$D$6,P4771,"")),"")</f>
        <v/>
      </c>
    </row>
    <row r="4772" spans="16:17" x14ac:dyDescent="0.15">
      <c r="P4772">
        <v>4771</v>
      </c>
      <c r="Q4772" t="str">
        <f>IFERROR(IF(COUNTIF(個人情報!$BI$5:$BI$401,"登録番号" &amp; リスト!P4772)&gt;=1,"",IF(VLOOKUP(P4772,登録者リスト!$A$1:$D$43729,4,FALSE)=基本情報!$D$6,P4772,"")),"")</f>
        <v/>
      </c>
    </row>
    <row r="4773" spans="16:17" x14ac:dyDescent="0.15">
      <c r="P4773">
        <v>4772</v>
      </c>
      <c r="Q4773" t="str">
        <f>IFERROR(IF(COUNTIF(個人情報!$BI$5:$BI$401,"登録番号" &amp; リスト!P4773)&gt;=1,"",IF(VLOOKUP(P4773,登録者リスト!$A$1:$D$43729,4,FALSE)=基本情報!$D$6,P4773,"")),"")</f>
        <v/>
      </c>
    </row>
    <row r="4774" spans="16:17" x14ac:dyDescent="0.15">
      <c r="P4774">
        <v>4773</v>
      </c>
      <c r="Q4774" t="str">
        <f>IFERROR(IF(COUNTIF(個人情報!$BI$5:$BI$401,"登録番号" &amp; リスト!P4774)&gt;=1,"",IF(VLOOKUP(P4774,登録者リスト!$A$1:$D$43729,4,FALSE)=基本情報!$D$6,P4774,"")),"")</f>
        <v/>
      </c>
    </row>
    <row r="4775" spans="16:17" x14ac:dyDescent="0.15">
      <c r="P4775">
        <v>4774</v>
      </c>
      <c r="Q4775" t="str">
        <f>IFERROR(IF(COUNTIF(個人情報!$BI$5:$BI$401,"登録番号" &amp; リスト!P4775)&gt;=1,"",IF(VLOOKUP(P4775,登録者リスト!$A$1:$D$43729,4,FALSE)=基本情報!$D$6,P4775,"")),"")</f>
        <v/>
      </c>
    </row>
    <row r="4776" spans="16:17" x14ac:dyDescent="0.15">
      <c r="P4776">
        <v>4775</v>
      </c>
      <c r="Q4776" t="str">
        <f>IFERROR(IF(COUNTIF(個人情報!$BI$5:$BI$401,"登録番号" &amp; リスト!P4776)&gt;=1,"",IF(VLOOKUP(P4776,登録者リスト!$A$1:$D$43729,4,FALSE)=基本情報!$D$6,P4776,"")),"")</f>
        <v/>
      </c>
    </row>
    <row r="4777" spans="16:17" x14ac:dyDescent="0.15">
      <c r="P4777">
        <v>4776</v>
      </c>
      <c r="Q4777" t="str">
        <f>IFERROR(IF(COUNTIF(個人情報!$BI$5:$BI$401,"登録番号" &amp; リスト!P4777)&gt;=1,"",IF(VLOOKUP(P4777,登録者リスト!$A$1:$D$43729,4,FALSE)=基本情報!$D$6,P4777,"")),"")</f>
        <v/>
      </c>
    </row>
    <row r="4778" spans="16:17" x14ac:dyDescent="0.15">
      <c r="P4778">
        <v>4777</v>
      </c>
      <c r="Q4778" t="str">
        <f>IFERROR(IF(COUNTIF(個人情報!$BI$5:$BI$401,"登録番号" &amp; リスト!P4778)&gt;=1,"",IF(VLOOKUP(P4778,登録者リスト!$A$1:$D$43729,4,FALSE)=基本情報!$D$6,P4778,"")),"")</f>
        <v/>
      </c>
    </row>
    <row r="4779" spans="16:17" x14ac:dyDescent="0.15">
      <c r="P4779">
        <v>4778</v>
      </c>
      <c r="Q4779" t="str">
        <f>IFERROR(IF(COUNTIF(個人情報!$BI$5:$BI$401,"登録番号" &amp; リスト!P4779)&gt;=1,"",IF(VLOOKUP(P4779,登録者リスト!$A$1:$D$43729,4,FALSE)=基本情報!$D$6,P4779,"")),"")</f>
        <v/>
      </c>
    </row>
    <row r="4780" spans="16:17" x14ac:dyDescent="0.15">
      <c r="P4780">
        <v>4779</v>
      </c>
      <c r="Q4780" t="str">
        <f>IFERROR(IF(COUNTIF(個人情報!$BI$5:$BI$401,"登録番号" &amp; リスト!P4780)&gt;=1,"",IF(VLOOKUP(P4780,登録者リスト!$A$1:$D$43729,4,FALSE)=基本情報!$D$6,P4780,"")),"")</f>
        <v/>
      </c>
    </row>
    <row r="4781" spans="16:17" x14ac:dyDescent="0.15">
      <c r="P4781">
        <v>4780</v>
      </c>
      <c r="Q4781" t="str">
        <f>IFERROR(IF(COUNTIF(個人情報!$BI$5:$BI$401,"登録番号" &amp; リスト!P4781)&gt;=1,"",IF(VLOOKUP(P4781,登録者リスト!$A$1:$D$43729,4,FALSE)=基本情報!$D$6,P4781,"")),"")</f>
        <v/>
      </c>
    </row>
    <row r="4782" spans="16:17" x14ac:dyDescent="0.15">
      <c r="P4782">
        <v>4781</v>
      </c>
      <c r="Q4782" t="str">
        <f>IFERROR(IF(COUNTIF(個人情報!$BI$5:$BI$401,"登録番号" &amp; リスト!P4782)&gt;=1,"",IF(VLOOKUP(P4782,登録者リスト!$A$1:$D$43729,4,FALSE)=基本情報!$D$6,P4782,"")),"")</f>
        <v/>
      </c>
    </row>
    <row r="4783" spans="16:17" x14ac:dyDescent="0.15">
      <c r="P4783">
        <v>4782</v>
      </c>
      <c r="Q4783" t="str">
        <f>IFERROR(IF(COUNTIF(個人情報!$BI$5:$BI$401,"登録番号" &amp; リスト!P4783)&gt;=1,"",IF(VLOOKUP(P4783,登録者リスト!$A$1:$D$43729,4,FALSE)=基本情報!$D$6,P4783,"")),"")</f>
        <v/>
      </c>
    </row>
    <row r="4784" spans="16:17" x14ac:dyDescent="0.15">
      <c r="P4784">
        <v>4783</v>
      </c>
      <c r="Q4784" t="str">
        <f>IFERROR(IF(COUNTIF(個人情報!$BI$5:$BI$401,"登録番号" &amp; リスト!P4784)&gt;=1,"",IF(VLOOKUP(P4784,登録者リスト!$A$1:$D$43729,4,FALSE)=基本情報!$D$6,P4784,"")),"")</f>
        <v/>
      </c>
    </row>
    <row r="4785" spans="16:17" x14ac:dyDescent="0.15">
      <c r="P4785">
        <v>4784</v>
      </c>
      <c r="Q4785" t="str">
        <f>IFERROR(IF(COUNTIF(個人情報!$BI$5:$BI$401,"登録番号" &amp; リスト!P4785)&gt;=1,"",IF(VLOOKUP(P4785,登録者リスト!$A$1:$D$43729,4,FALSE)=基本情報!$D$6,P4785,"")),"")</f>
        <v/>
      </c>
    </row>
    <row r="4786" spans="16:17" x14ac:dyDescent="0.15">
      <c r="P4786">
        <v>4785</v>
      </c>
      <c r="Q4786" t="str">
        <f>IFERROR(IF(COUNTIF(個人情報!$BI$5:$BI$401,"登録番号" &amp; リスト!P4786)&gt;=1,"",IF(VLOOKUP(P4786,登録者リスト!$A$1:$D$43729,4,FALSE)=基本情報!$D$6,P4786,"")),"")</f>
        <v/>
      </c>
    </row>
    <row r="4787" spans="16:17" x14ac:dyDescent="0.15">
      <c r="P4787">
        <v>4786</v>
      </c>
      <c r="Q4787" t="str">
        <f>IFERROR(IF(COUNTIF(個人情報!$BI$5:$BI$401,"登録番号" &amp; リスト!P4787)&gt;=1,"",IF(VLOOKUP(P4787,登録者リスト!$A$1:$D$43729,4,FALSE)=基本情報!$D$6,P4787,"")),"")</f>
        <v/>
      </c>
    </row>
    <row r="4788" spans="16:17" x14ac:dyDescent="0.15">
      <c r="P4788">
        <v>4787</v>
      </c>
      <c r="Q4788" t="str">
        <f>IFERROR(IF(COUNTIF(個人情報!$BI$5:$BI$401,"登録番号" &amp; リスト!P4788)&gt;=1,"",IF(VLOOKUP(P4788,登録者リスト!$A$1:$D$43729,4,FALSE)=基本情報!$D$6,P4788,"")),"")</f>
        <v/>
      </c>
    </row>
    <row r="4789" spans="16:17" x14ac:dyDescent="0.15">
      <c r="P4789">
        <v>4788</v>
      </c>
      <c r="Q4789" t="str">
        <f>IFERROR(IF(COUNTIF(個人情報!$BI$5:$BI$401,"登録番号" &amp; リスト!P4789)&gt;=1,"",IF(VLOOKUP(P4789,登録者リスト!$A$1:$D$43729,4,FALSE)=基本情報!$D$6,P4789,"")),"")</f>
        <v/>
      </c>
    </row>
    <row r="4790" spans="16:17" x14ac:dyDescent="0.15">
      <c r="P4790">
        <v>4789</v>
      </c>
      <c r="Q4790" t="str">
        <f>IFERROR(IF(COUNTIF(個人情報!$BI$5:$BI$401,"登録番号" &amp; リスト!P4790)&gt;=1,"",IF(VLOOKUP(P4790,登録者リスト!$A$1:$D$43729,4,FALSE)=基本情報!$D$6,P4790,"")),"")</f>
        <v/>
      </c>
    </row>
    <row r="4791" spans="16:17" x14ac:dyDescent="0.15">
      <c r="P4791">
        <v>4790</v>
      </c>
      <c r="Q4791" t="str">
        <f>IFERROR(IF(COUNTIF(個人情報!$BI$5:$BI$401,"登録番号" &amp; リスト!P4791)&gt;=1,"",IF(VLOOKUP(P4791,登録者リスト!$A$1:$D$43729,4,FALSE)=基本情報!$D$6,P4791,"")),"")</f>
        <v/>
      </c>
    </row>
    <row r="4792" spans="16:17" x14ac:dyDescent="0.15">
      <c r="P4792">
        <v>4791</v>
      </c>
      <c r="Q4792" t="str">
        <f>IFERROR(IF(COUNTIF(個人情報!$BI$5:$BI$401,"登録番号" &amp; リスト!P4792)&gt;=1,"",IF(VLOOKUP(P4792,登録者リスト!$A$1:$D$43729,4,FALSE)=基本情報!$D$6,P4792,"")),"")</f>
        <v/>
      </c>
    </row>
    <row r="4793" spans="16:17" x14ac:dyDescent="0.15">
      <c r="P4793">
        <v>4792</v>
      </c>
      <c r="Q4793" t="str">
        <f>IFERROR(IF(COUNTIF(個人情報!$BI$5:$BI$401,"登録番号" &amp; リスト!P4793)&gt;=1,"",IF(VLOOKUP(P4793,登録者リスト!$A$1:$D$43729,4,FALSE)=基本情報!$D$6,P4793,"")),"")</f>
        <v/>
      </c>
    </row>
    <row r="4794" spans="16:17" x14ac:dyDescent="0.15">
      <c r="P4794">
        <v>4793</v>
      </c>
      <c r="Q4794" t="str">
        <f>IFERROR(IF(COUNTIF(個人情報!$BI$5:$BI$401,"登録番号" &amp; リスト!P4794)&gt;=1,"",IF(VLOOKUP(P4794,登録者リスト!$A$1:$D$43729,4,FALSE)=基本情報!$D$6,P4794,"")),"")</f>
        <v/>
      </c>
    </row>
    <row r="4795" spans="16:17" x14ac:dyDescent="0.15">
      <c r="P4795">
        <v>4794</v>
      </c>
      <c r="Q4795" t="str">
        <f>IFERROR(IF(COUNTIF(個人情報!$BI$5:$BI$401,"登録番号" &amp; リスト!P4795)&gt;=1,"",IF(VLOOKUP(P4795,登録者リスト!$A$1:$D$43729,4,FALSE)=基本情報!$D$6,P4795,"")),"")</f>
        <v/>
      </c>
    </row>
    <row r="4796" spans="16:17" x14ac:dyDescent="0.15">
      <c r="P4796">
        <v>4795</v>
      </c>
      <c r="Q4796" t="str">
        <f>IFERROR(IF(COUNTIF(個人情報!$BI$5:$BI$401,"登録番号" &amp; リスト!P4796)&gt;=1,"",IF(VLOOKUP(P4796,登録者リスト!$A$1:$D$43729,4,FALSE)=基本情報!$D$6,P4796,"")),"")</f>
        <v/>
      </c>
    </row>
    <row r="4797" spans="16:17" x14ac:dyDescent="0.15">
      <c r="P4797">
        <v>4796</v>
      </c>
      <c r="Q4797" t="str">
        <f>IFERROR(IF(COUNTIF(個人情報!$BI$5:$BI$401,"登録番号" &amp; リスト!P4797)&gt;=1,"",IF(VLOOKUP(P4797,登録者リスト!$A$1:$D$43729,4,FALSE)=基本情報!$D$6,P4797,"")),"")</f>
        <v/>
      </c>
    </row>
    <row r="4798" spans="16:17" x14ac:dyDescent="0.15">
      <c r="P4798">
        <v>4797</v>
      </c>
      <c r="Q4798" t="str">
        <f>IFERROR(IF(COUNTIF(個人情報!$BI$5:$BI$401,"登録番号" &amp; リスト!P4798)&gt;=1,"",IF(VLOOKUP(P4798,登録者リスト!$A$1:$D$43729,4,FALSE)=基本情報!$D$6,P4798,"")),"")</f>
        <v/>
      </c>
    </row>
    <row r="4799" spans="16:17" x14ac:dyDescent="0.15">
      <c r="P4799">
        <v>4798</v>
      </c>
      <c r="Q4799" t="str">
        <f>IFERROR(IF(COUNTIF(個人情報!$BI$5:$BI$401,"登録番号" &amp; リスト!P4799)&gt;=1,"",IF(VLOOKUP(P4799,登録者リスト!$A$1:$D$43729,4,FALSE)=基本情報!$D$6,P4799,"")),"")</f>
        <v/>
      </c>
    </row>
    <row r="4800" spans="16:17" x14ac:dyDescent="0.15">
      <c r="P4800">
        <v>4799</v>
      </c>
      <c r="Q4800" t="str">
        <f>IFERROR(IF(COUNTIF(個人情報!$BI$5:$BI$401,"登録番号" &amp; リスト!P4800)&gt;=1,"",IF(VLOOKUP(P4800,登録者リスト!$A$1:$D$43729,4,FALSE)=基本情報!$D$6,P4800,"")),"")</f>
        <v/>
      </c>
    </row>
    <row r="4801" spans="16:17" x14ac:dyDescent="0.15">
      <c r="P4801">
        <v>4800</v>
      </c>
      <c r="Q4801" t="str">
        <f>IFERROR(IF(COUNTIF(個人情報!$BI$5:$BI$401,"登録番号" &amp; リスト!P4801)&gt;=1,"",IF(VLOOKUP(P4801,登録者リスト!$A$1:$D$43729,4,FALSE)=基本情報!$D$6,P4801,"")),"")</f>
        <v/>
      </c>
    </row>
    <row r="4802" spans="16:17" x14ac:dyDescent="0.15">
      <c r="P4802">
        <v>4801</v>
      </c>
      <c r="Q4802" t="str">
        <f>IFERROR(IF(COUNTIF(個人情報!$BI$5:$BI$401,"登録番号" &amp; リスト!P4802)&gt;=1,"",IF(VLOOKUP(P4802,登録者リスト!$A$1:$D$43729,4,FALSE)=基本情報!$D$6,P4802,"")),"")</f>
        <v/>
      </c>
    </row>
    <row r="4803" spans="16:17" x14ac:dyDescent="0.15">
      <c r="P4803">
        <v>4802</v>
      </c>
      <c r="Q4803" t="str">
        <f>IFERROR(IF(COUNTIF(個人情報!$BI$5:$BI$401,"登録番号" &amp; リスト!P4803)&gt;=1,"",IF(VLOOKUP(P4803,登録者リスト!$A$1:$D$43729,4,FALSE)=基本情報!$D$6,P4803,"")),"")</f>
        <v/>
      </c>
    </row>
    <row r="4804" spans="16:17" x14ac:dyDescent="0.15">
      <c r="P4804">
        <v>4803</v>
      </c>
      <c r="Q4804" t="str">
        <f>IFERROR(IF(COUNTIF(個人情報!$BI$5:$BI$401,"登録番号" &amp; リスト!P4804)&gt;=1,"",IF(VLOOKUP(P4804,登録者リスト!$A$1:$D$43729,4,FALSE)=基本情報!$D$6,P4804,"")),"")</f>
        <v/>
      </c>
    </row>
    <row r="4805" spans="16:17" x14ac:dyDescent="0.15">
      <c r="P4805">
        <v>4804</v>
      </c>
      <c r="Q4805" t="str">
        <f>IFERROR(IF(COUNTIF(個人情報!$BI$5:$BI$401,"登録番号" &amp; リスト!P4805)&gt;=1,"",IF(VLOOKUP(P4805,登録者リスト!$A$1:$D$43729,4,FALSE)=基本情報!$D$6,P4805,"")),"")</f>
        <v/>
      </c>
    </row>
    <row r="4806" spans="16:17" x14ac:dyDescent="0.15">
      <c r="P4806">
        <v>4805</v>
      </c>
      <c r="Q4806" t="str">
        <f>IFERROR(IF(COUNTIF(個人情報!$BI$5:$BI$401,"登録番号" &amp; リスト!P4806)&gt;=1,"",IF(VLOOKUP(P4806,登録者リスト!$A$1:$D$43729,4,FALSE)=基本情報!$D$6,P4806,"")),"")</f>
        <v/>
      </c>
    </row>
    <row r="4807" spans="16:17" x14ac:dyDescent="0.15">
      <c r="P4807">
        <v>4806</v>
      </c>
      <c r="Q4807" t="str">
        <f>IFERROR(IF(COUNTIF(個人情報!$BI$5:$BI$401,"登録番号" &amp; リスト!P4807)&gt;=1,"",IF(VLOOKUP(P4807,登録者リスト!$A$1:$D$43729,4,FALSE)=基本情報!$D$6,P4807,"")),"")</f>
        <v/>
      </c>
    </row>
    <row r="4808" spans="16:17" x14ac:dyDescent="0.15">
      <c r="P4808">
        <v>4807</v>
      </c>
      <c r="Q4808" t="str">
        <f>IFERROR(IF(COUNTIF(個人情報!$BI$5:$BI$401,"登録番号" &amp; リスト!P4808)&gt;=1,"",IF(VLOOKUP(P4808,登録者リスト!$A$1:$D$43729,4,FALSE)=基本情報!$D$6,P4808,"")),"")</f>
        <v/>
      </c>
    </row>
    <row r="4809" spans="16:17" x14ac:dyDescent="0.15">
      <c r="P4809">
        <v>4808</v>
      </c>
      <c r="Q4809" t="str">
        <f>IFERROR(IF(COUNTIF(個人情報!$BI$5:$BI$401,"登録番号" &amp; リスト!P4809)&gt;=1,"",IF(VLOOKUP(P4809,登録者リスト!$A$1:$D$43729,4,FALSE)=基本情報!$D$6,P4809,"")),"")</f>
        <v/>
      </c>
    </row>
    <row r="4810" spans="16:17" x14ac:dyDescent="0.15">
      <c r="P4810">
        <v>4809</v>
      </c>
      <c r="Q4810" t="str">
        <f>IFERROR(IF(COUNTIF(個人情報!$BI$5:$BI$401,"登録番号" &amp; リスト!P4810)&gt;=1,"",IF(VLOOKUP(P4810,登録者リスト!$A$1:$D$43729,4,FALSE)=基本情報!$D$6,P4810,"")),"")</f>
        <v/>
      </c>
    </row>
    <row r="4811" spans="16:17" x14ac:dyDescent="0.15">
      <c r="P4811">
        <v>4810</v>
      </c>
      <c r="Q4811" t="str">
        <f>IFERROR(IF(COUNTIF(個人情報!$BI$5:$BI$401,"登録番号" &amp; リスト!P4811)&gt;=1,"",IF(VLOOKUP(P4811,登録者リスト!$A$1:$D$43729,4,FALSE)=基本情報!$D$6,P4811,"")),"")</f>
        <v/>
      </c>
    </row>
    <row r="4812" spans="16:17" x14ac:dyDescent="0.15">
      <c r="P4812">
        <v>4811</v>
      </c>
      <c r="Q4812" t="str">
        <f>IFERROR(IF(COUNTIF(個人情報!$BI$5:$BI$401,"登録番号" &amp; リスト!P4812)&gt;=1,"",IF(VLOOKUP(P4812,登録者リスト!$A$1:$D$43729,4,FALSE)=基本情報!$D$6,P4812,"")),"")</f>
        <v/>
      </c>
    </row>
    <row r="4813" spans="16:17" x14ac:dyDescent="0.15">
      <c r="P4813">
        <v>4812</v>
      </c>
      <c r="Q4813" t="str">
        <f>IFERROR(IF(COUNTIF(個人情報!$BI$5:$BI$401,"登録番号" &amp; リスト!P4813)&gt;=1,"",IF(VLOOKUP(P4813,登録者リスト!$A$1:$D$43729,4,FALSE)=基本情報!$D$6,P4813,"")),"")</f>
        <v/>
      </c>
    </row>
    <row r="4814" spans="16:17" x14ac:dyDescent="0.15">
      <c r="P4814">
        <v>4813</v>
      </c>
      <c r="Q4814" t="str">
        <f>IFERROR(IF(COUNTIF(個人情報!$BI$5:$BI$401,"登録番号" &amp; リスト!P4814)&gt;=1,"",IF(VLOOKUP(P4814,登録者リスト!$A$1:$D$43729,4,FALSE)=基本情報!$D$6,P4814,"")),"")</f>
        <v/>
      </c>
    </row>
    <row r="4815" spans="16:17" x14ac:dyDescent="0.15">
      <c r="P4815">
        <v>4814</v>
      </c>
      <c r="Q4815" t="str">
        <f>IFERROR(IF(COUNTIF(個人情報!$BI$5:$BI$401,"登録番号" &amp; リスト!P4815)&gt;=1,"",IF(VLOOKUP(P4815,登録者リスト!$A$1:$D$43729,4,FALSE)=基本情報!$D$6,P4815,"")),"")</f>
        <v/>
      </c>
    </row>
    <row r="4816" spans="16:17" x14ac:dyDescent="0.15">
      <c r="P4816">
        <v>4815</v>
      </c>
      <c r="Q4816" t="str">
        <f>IFERROR(IF(COUNTIF(個人情報!$BI$5:$BI$401,"登録番号" &amp; リスト!P4816)&gt;=1,"",IF(VLOOKUP(P4816,登録者リスト!$A$1:$D$43729,4,FALSE)=基本情報!$D$6,P4816,"")),"")</f>
        <v/>
      </c>
    </row>
    <row r="4817" spans="16:17" x14ac:dyDescent="0.15">
      <c r="P4817">
        <v>4816</v>
      </c>
      <c r="Q4817" t="str">
        <f>IFERROR(IF(COUNTIF(個人情報!$BI$5:$BI$401,"登録番号" &amp; リスト!P4817)&gt;=1,"",IF(VLOOKUP(P4817,登録者リスト!$A$1:$D$43729,4,FALSE)=基本情報!$D$6,P4817,"")),"")</f>
        <v/>
      </c>
    </row>
    <row r="4818" spans="16:17" x14ac:dyDescent="0.15">
      <c r="P4818">
        <v>4817</v>
      </c>
      <c r="Q4818" t="str">
        <f>IFERROR(IF(COUNTIF(個人情報!$BI$5:$BI$401,"登録番号" &amp; リスト!P4818)&gt;=1,"",IF(VLOOKUP(P4818,登録者リスト!$A$1:$D$43729,4,FALSE)=基本情報!$D$6,P4818,"")),"")</f>
        <v/>
      </c>
    </row>
    <row r="4819" spans="16:17" x14ac:dyDescent="0.15">
      <c r="P4819">
        <v>4818</v>
      </c>
      <c r="Q4819" t="str">
        <f>IFERROR(IF(COUNTIF(個人情報!$BI$5:$BI$401,"登録番号" &amp; リスト!P4819)&gt;=1,"",IF(VLOOKUP(P4819,登録者リスト!$A$1:$D$43729,4,FALSE)=基本情報!$D$6,P4819,"")),"")</f>
        <v/>
      </c>
    </row>
    <row r="4820" spans="16:17" x14ac:dyDescent="0.15">
      <c r="P4820">
        <v>4819</v>
      </c>
      <c r="Q4820" t="str">
        <f>IFERROR(IF(COUNTIF(個人情報!$BI$5:$BI$401,"登録番号" &amp; リスト!P4820)&gt;=1,"",IF(VLOOKUP(P4820,登録者リスト!$A$1:$D$43729,4,FALSE)=基本情報!$D$6,P4820,"")),"")</f>
        <v/>
      </c>
    </row>
    <row r="4821" spans="16:17" x14ac:dyDescent="0.15">
      <c r="P4821">
        <v>4820</v>
      </c>
      <c r="Q4821" t="str">
        <f>IFERROR(IF(COUNTIF(個人情報!$BI$5:$BI$401,"登録番号" &amp; リスト!P4821)&gt;=1,"",IF(VLOOKUP(P4821,登録者リスト!$A$1:$D$43729,4,FALSE)=基本情報!$D$6,P4821,"")),"")</f>
        <v/>
      </c>
    </row>
    <row r="4822" spans="16:17" x14ac:dyDescent="0.15">
      <c r="P4822">
        <v>4821</v>
      </c>
      <c r="Q4822" t="str">
        <f>IFERROR(IF(COUNTIF(個人情報!$BI$5:$BI$401,"登録番号" &amp; リスト!P4822)&gt;=1,"",IF(VLOOKUP(P4822,登録者リスト!$A$1:$D$43729,4,FALSE)=基本情報!$D$6,P4822,"")),"")</f>
        <v/>
      </c>
    </row>
    <row r="4823" spans="16:17" x14ac:dyDescent="0.15">
      <c r="P4823">
        <v>4822</v>
      </c>
      <c r="Q4823" t="str">
        <f>IFERROR(IF(COUNTIF(個人情報!$BI$5:$BI$401,"登録番号" &amp; リスト!P4823)&gt;=1,"",IF(VLOOKUP(P4823,登録者リスト!$A$1:$D$43729,4,FALSE)=基本情報!$D$6,P4823,"")),"")</f>
        <v/>
      </c>
    </row>
    <row r="4824" spans="16:17" x14ac:dyDescent="0.15">
      <c r="P4824">
        <v>4823</v>
      </c>
      <c r="Q4824" t="str">
        <f>IFERROR(IF(COUNTIF(個人情報!$BI$5:$BI$401,"登録番号" &amp; リスト!P4824)&gt;=1,"",IF(VLOOKUP(P4824,登録者リスト!$A$1:$D$43729,4,FALSE)=基本情報!$D$6,P4824,"")),"")</f>
        <v/>
      </c>
    </row>
    <row r="4825" spans="16:17" x14ac:dyDescent="0.15">
      <c r="P4825">
        <v>4824</v>
      </c>
      <c r="Q4825" t="str">
        <f>IFERROR(IF(COUNTIF(個人情報!$BI$5:$BI$401,"登録番号" &amp; リスト!P4825)&gt;=1,"",IF(VLOOKUP(P4825,登録者リスト!$A$1:$D$43729,4,FALSE)=基本情報!$D$6,P4825,"")),"")</f>
        <v/>
      </c>
    </row>
    <row r="4826" spans="16:17" x14ac:dyDescent="0.15">
      <c r="P4826">
        <v>4825</v>
      </c>
      <c r="Q4826" t="str">
        <f>IFERROR(IF(COUNTIF(個人情報!$BI$5:$BI$401,"登録番号" &amp; リスト!P4826)&gt;=1,"",IF(VLOOKUP(P4826,登録者リスト!$A$1:$D$43729,4,FALSE)=基本情報!$D$6,P4826,"")),"")</f>
        <v/>
      </c>
    </row>
    <row r="4827" spans="16:17" x14ac:dyDescent="0.15">
      <c r="P4827">
        <v>4826</v>
      </c>
      <c r="Q4827" t="str">
        <f>IFERROR(IF(COUNTIF(個人情報!$BI$5:$BI$401,"登録番号" &amp; リスト!P4827)&gt;=1,"",IF(VLOOKUP(P4827,登録者リスト!$A$1:$D$43729,4,FALSE)=基本情報!$D$6,P4827,"")),"")</f>
        <v/>
      </c>
    </row>
    <row r="4828" spans="16:17" x14ac:dyDescent="0.15">
      <c r="P4828">
        <v>4827</v>
      </c>
      <c r="Q4828" t="str">
        <f>IFERROR(IF(COUNTIF(個人情報!$BI$5:$BI$401,"登録番号" &amp; リスト!P4828)&gt;=1,"",IF(VLOOKUP(P4828,登録者リスト!$A$1:$D$43729,4,FALSE)=基本情報!$D$6,P4828,"")),"")</f>
        <v/>
      </c>
    </row>
    <row r="4829" spans="16:17" x14ac:dyDescent="0.15">
      <c r="P4829">
        <v>4828</v>
      </c>
      <c r="Q4829" t="str">
        <f>IFERROR(IF(COUNTIF(個人情報!$BI$5:$BI$401,"登録番号" &amp; リスト!P4829)&gt;=1,"",IF(VLOOKUP(P4829,登録者リスト!$A$1:$D$43729,4,FALSE)=基本情報!$D$6,P4829,"")),"")</f>
        <v/>
      </c>
    </row>
    <row r="4830" spans="16:17" x14ac:dyDescent="0.15">
      <c r="P4830">
        <v>4829</v>
      </c>
      <c r="Q4830" t="str">
        <f>IFERROR(IF(COUNTIF(個人情報!$BI$5:$BI$401,"登録番号" &amp; リスト!P4830)&gt;=1,"",IF(VLOOKUP(P4830,登録者リスト!$A$1:$D$43729,4,FALSE)=基本情報!$D$6,P4830,"")),"")</f>
        <v/>
      </c>
    </row>
    <row r="4831" spans="16:17" x14ac:dyDescent="0.15">
      <c r="P4831">
        <v>4830</v>
      </c>
      <c r="Q4831" t="str">
        <f>IFERROR(IF(COUNTIF(個人情報!$BI$5:$BI$401,"登録番号" &amp; リスト!P4831)&gt;=1,"",IF(VLOOKUP(P4831,登録者リスト!$A$1:$D$43729,4,FALSE)=基本情報!$D$6,P4831,"")),"")</f>
        <v/>
      </c>
    </row>
    <row r="4832" spans="16:17" x14ac:dyDescent="0.15">
      <c r="P4832">
        <v>4831</v>
      </c>
      <c r="Q4832" t="str">
        <f>IFERROR(IF(COUNTIF(個人情報!$BI$5:$BI$401,"登録番号" &amp; リスト!P4832)&gt;=1,"",IF(VLOOKUP(P4832,登録者リスト!$A$1:$D$43729,4,FALSE)=基本情報!$D$6,P4832,"")),"")</f>
        <v/>
      </c>
    </row>
    <row r="4833" spans="16:17" x14ac:dyDescent="0.15">
      <c r="P4833">
        <v>4832</v>
      </c>
      <c r="Q4833" t="str">
        <f>IFERROR(IF(COUNTIF(個人情報!$BI$5:$BI$401,"登録番号" &amp; リスト!P4833)&gt;=1,"",IF(VLOOKUP(P4833,登録者リスト!$A$1:$D$43729,4,FALSE)=基本情報!$D$6,P4833,"")),"")</f>
        <v/>
      </c>
    </row>
    <row r="4834" spans="16:17" x14ac:dyDescent="0.15">
      <c r="P4834">
        <v>4833</v>
      </c>
      <c r="Q4834" t="str">
        <f>IFERROR(IF(COUNTIF(個人情報!$BI$5:$BI$401,"登録番号" &amp; リスト!P4834)&gt;=1,"",IF(VLOOKUP(P4834,登録者リスト!$A$1:$D$43729,4,FALSE)=基本情報!$D$6,P4834,"")),"")</f>
        <v/>
      </c>
    </row>
    <row r="4835" spans="16:17" x14ac:dyDescent="0.15">
      <c r="P4835">
        <v>4834</v>
      </c>
      <c r="Q4835" t="str">
        <f>IFERROR(IF(COUNTIF(個人情報!$BI$5:$BI$401,"登録番号" &amp; リスト!P4835)&gt;=1,"",IF(VLOOKUP(P4835,登録者リスト!$A$1:$D$43729,4,FALSE)=基本情報!$D$6,P4835,"")),"")</f>
        <v/>
      </c>
    </row>
    <row r="4836" spans="16:17" x14ac:dyDescent="0.15">
      <c r="P4836">
        <v>4835</v>
      </c>
      <c r="Q4836" t="str">
        <f>IFERROR(IF(COUNTIF(個人情報!$BI$5:$BI$401,"登録番号" &amp; リスト!P4836)&gt;=1,"",IF(VLOOKUP(P4836,登録者リスト!$A$1:$D$43729,4,FALSE)=基本情報!$D$6,P4836,"")),"")</f>
        <v/>
      </c>
    </row>
    <row r="4837" spans="16:17" x14ac:dyDescent="0.15">
      <c r="P4837">
        <v>4836</v>
      </c>
      <c r="Q4837" t="str">
        <f>IFERROR(IF(COUNTIF(個人情報!$BI$5:$BI$401,"登録番号" &amp; リスト!P4837)&gt;=1,"",IF(VLOOKUP(P4837,登録者リスト!$A$1:$D$43729,4,FALSE)=基本情報!$D$6,P4837,"")),"")</f>
        <v/>
      </c>
    </row>
    <row r="4838" spans="16:17" x14ac:dyDescent="0.15">
      <c r="P4838">
        <v>4837</v>
      </c>
      <c r="Q4838" t="str">
        <f>IFERROR(IF(COUNTIF(個人情報!$BI$5:$BI$401,"登録番号" &amp; リスト!P4838)&gt;=1,"",IF(VLOOKUP(P4838,登録者リスト!$A$1:$D$43729,4,FALSE)=基本情報!$D$6,P4838,"")),"")</f>
        <v/>
      </c>
    </row>
    <row r="4839" spans="16:17" x14ac:dyDescent="0.15">
      <c r="P4839">
        <v>4838</v>
      </c>
      <c r="Q4839" t="str">
        <f>IFERROR(IF(COUNTIF(個人情報!$BI$5:$BI$401,"登録番号" &amp; リスト!P4839)&gt;=1,"",IF(VLOOKUP(P4839,登録者リスト!$A$1:$D$43729,4,FALSE)=基本情報!$D$6,P4839,"")),"")</f>
        <v/>
      </c>
    </row>
    <row r="4840" spans="16:17" x14ac:dyDescent="0.15">
      <c r="P4840">
        <v>4839</v>
      </c>
      <c r="Q4840" t="str">
        <f>IFERROR(IF(COUNTIF(個人情報!$BI$5:$BI$401,"登録番号" &amp; リスト!P4840)&gt;=1,"",IF(VLOOKUP(P4840,登録者リスト!$A$1:$D$43729,4,FALSE)=基本情報!$D$6,P4840,"")),"")</f>
        <v/>
      </c>
    </row>
    <row r="4841" spans="16:17" x14ac:dyDescent="0.15">
      <c r="P4841">
        <v>4840</v>
      </c>
      <c r="Q4841" t="str">
        <f>IFERROR(IF(COUNTIF(個人情報!$BI$5:$BI$401,"登録番号" &amp; リスト!P4841)&gt;=1,"",IF(VLOOKUP(P4841,登録者リスト!$A$1:$D$43729,4,FALSE)=基本情報!$D$6,P4841,"")),"")</f>
        <v/>
      </c>
    </row>
    <row r="4842" spans="16:17" x14ac:dyDescent="0.15">
      <c r="P4842">
        <v>4841</v>
      </c>
      <c r="Q4842" t="str">
        <f>IFERROR(IF(COUNTIF(個人情報!$BI$5:$BI$401,"登録番号" &amp; リスト!P4842)&gt;=1,"",IF(VLOOKUP(P4842,登録者リスト!$A$1:$D$43729,4,FALSE)=基本情報!$D$6,P4842,"")),"")</f>
        <v/>
      </c>
    </row>
    <row r="4843" spans="16:17" x14ac:dyDescent="0.15">
      <c r="P4843">
        <v>4842</v>
      </c>
      <c r="Q4843" t="str">
        <f>IFERROR(IF(COUNTIF(個人情報!$BI$5:$BI$401,"登録番号" &amp; リスト!P4843)&gt;=1,"",IF(VLOOKUP(P4843,登録者リスト!$A$1:$D$43729,4,FALSE)=基本情報!$D$6,P4843,"")),"")</f>
        <v/>
      </c>
    </row>
    <row r="4844" spans="16:17" x14ac:dyDescent="0.15">
      <c r="P4844">
        <v>4843</v>
      </c>
      <c r="Q4844" t="str">
        <f>IFERROR(IF(COUNTIF(個人情報!$BI$5:$BI$401,"登録番号" &amp; リスト!P4844)&gt;=1,"",IF(VLOOKUP(P4844,登録者リスト!$A$1:$D$43729,4,FALSE)=基本情報!$D$6,P4844,"")),"")</f>
        <v/>
      </c>
    </row>
    <row r="4845" spans="16:17" x14ac:dyDescent="0.15">
      <c r="P4845">
        <v>4844</v>
      </c>
      <c r="Q4845" t="str">
        <f>IFERROR(IF(COUNTIF(個人情報!$BI$5:$BI$401,"登録番号" &amp; リスト!P4845)&gt;=1,"",IF(VLOOKUP(P4845,登録者リスト!$A$1:$D$43729,4,FALSE)=基本情報!$D$6,P4845,"")),"")</f>
        <v/>
      </c>
    </row>
    <row r="4846" spans="16:17" x14ac:dyDescent="0.15">
      <c r="P4846">
        <v>4845</v>
      </c>
      <c r="Q4846" t="str">
        <f>IFERROR(IF(COUNTIF(個人情報!$BI$5:$BI$401,"登録番号" &amp; リスト!P4846)&gt;=1,"",IF(VLOOKUP(P4846,登録者リスト!$A$1:$D$43729,4,FALSE)=基本情報!$D$6,P4846,"")),"")</f>
        <v/>
      </c>
    </row>
    <row r="4847" spans="16:17" x14ac:dyDescent="0.15">
      <c r="P4847">
        <v>4846</v>
      </c>
      <c r="Q4847" t="str">
        <f>IFERROR(IF(COUNTIF(個人情報!$BI$5:$BI$401,"登録番号" &amp; リスト!P4847)&gt;=1,"",IF(VLOOKUP(P4847,登録者リスト!$A$1:$D$43729,4,FALSE)=基本情報!$D$6,P4847,"")),"")</f>
        <v/>
      </c>
    </row>
    <row r="4848" spans="16:17" x14ac:dyDescent="0.15">
      <c r="P4848">
        <v>4847</v>
      </c>
      <c r="Q4848" t="str">
        <f>IFERROR(IF(COUNTIF(個人情報!$BI$5:$BI$401,"登録番号" &amp; リスト!P4848)&gt;=1,"",IF(VLOOKUP(P4848,登録者リスト!$A$1:$D$43729,4,FALSE)=基本情報!$D$6,P4848,"")),"")</f>
        <v/>
      </c>
    </row>
    <row r="4849" spans="16:17" x14ac:dyDescent="0.15">
      <c r="P4849">
        <v>4848</v>
      </c>
      <c r="Q4849" t="str">
        <f>IFERROR(IF(COUNTIF(個人情報!$BI$5:$BI$401,"登録番号" &amp; リスト!P4849)&gt;=1,"",IF(VLOOKUP(P4849,登録者リスト!$A$1:$D$43729,4,FALSE)=基本情報!$D$6,P4849,"")),"")</f>
        <v/>
      </c>
    </row>
    <row r="4850" spans="16:17" x14ac:dyDescent="0.15">
      <c r="P4850">
        <v>4849</v>
      </c>
      <c r="Q4850" t="str">
        <f>IFERROR(IF(COUNTIF(個人情報!$BI$5:$BI$401,"登録番号" &amp; リスト!P4850)&gt;=1,"",IF(VLOOKUP(P4850,登録者リスト!$A$1:$D$43729,4,FALSE)=基本情報!$D$6,P4850,"")),"")</f>
        <v/>
      </c>
    </row>
    <row r="4851" spans="16:17" x14ac:dyDescent="0.15">
      <c r="P4851">
        <v>4850</v>
      </c>
      <c r="Q4851" t="str">
        <f>IFERROR(IF(COUNTIF(個人情報!$BI$5:$BI$401,"登録番号" &amp; リスト!P4851)&gt;=1,"",IF(VLOOKUP(P4851,登録者リスト!$A$1:$D$43729,4,FALSE)=基本情報!$D$6,P4851,"")),"")</f>
        <v/>
      </c>
    </row>
    <row r="4852" spans="16:17" x14ac:dyDescent="0.15">
      <c r="P4852">
        <v>4851</v>
      </c>
      <c r="Q4852" t="str">
        <f>IFERROR(IF(COUNTIF(個人情報!$BI$5:$BI$401,"登録番号" &amp; リスト!P4852)&gt;=1,"",IF(VLOOKUP(P4852,登録者リスト!$A$1:$D$43729,4,FALSE)=基本情報!$D$6,P4852,"")),"")</f>
        <v/>
      </c>
    </row>
    <row r="4853" spans="16:17" x14ac:dyDescent="0.15">
      <c r="P4853">
        <v>4852</v>
      </c>
      <c r="Q4853" t="str">
        <f>IFERROR(IF(COUNTIF(個人情報!$BI$5:$BI$401,"登録番号" &amp; リスト!P4853)&gt;=1,"",IF(VLOOKUP(P4853,登録者リスト!$A$1:$D$43729,4,FALSE)=基本情報!$D$6,P4853,"")),"")</f>
        <v/>
      </c>
    </row>
    <row r="4854" spans="16:17" x14ac:dyDescent="0.15">
      <c r="P4854">
        <v>4853</v>
      </c>
      <c r="Q4854" t="str">
        <f>IFERROR(IF(COUNTIF(個人情報!$BI$5:$BI$401,"登録番号" &amp; リスト!P4854)&gt;=1,"",IF(VLOOKUP(P4854,登録者リスト!$A$1:$D$43729,4,FALSE)=基本情報!$D$6,P4854,"")),"")</f>
        <v/>
      </c>
    </row>
    <row r="4855" spans="16:17" x14ac:dyDescent="0.15">
      <c r="P4855">
        <v>4854</v>
      </c>
      <c r="Q4855" t="str">
        <f>IFERROR(IF(COUNTIF(個人情報!$BI$5:$BI$401,"登録番号" &amp; リスト!P4855)&gt;=1,"",IF(VLOOKUP(P4855,登録者リスト!$A$1:$D$43729,4,FALSE)=基本情報!$D$6,P4855,"")),"")</f>
        <v/>
      </c>
    </row>
    <row r="4856" spans="16:17" x14ac:dyDescent="0.15">
      <c r="P4856">
        <v>4855</v>
      </c>
      <c r="Q4856" t="str">
        <f>IFERROR(IF(COUNTIF(個人情報!$BI$5:$BI$401,"登録番号" &amp; リスト!P4856)&gt;=1,"",IF(VLOOKUP(P4856,登録者リスト!$A$1:$D$43729,4,FALSE)=基本情報!$D$6,P4856,"")),"")</f>
        <v/>
      </c>
    </row>
    <row r="4857" spans="16:17" x14ac:dyDescent="0.15">
      <c r="P4857">
        <v>4856</v>
      </c>
      <c r="Q4857" t="str">
        <f>IFERROR(IF(COUNTIF(個人情報!$BI$5:$BI$401,"登録番号" &amp; リスト!P4857)&gt;=1,"",IF(VLOOKUP(P4857,登録者リスト!$A$1:$D$43729,4,FALSE)=基本情報!$D$6,P4857,"")),"")</f>
        <v/>
      </c>
    </row>
    <row r="4858" spans="16:17" x14ac:dyDescent="0.15">
      <c r="P4858">
        <v>4857</v>
      </c>
      <c r="Q4858" t="str">
        <f>IFERROR(IF(COUNTIF(個人情報!$BI$5:$BI$401,"登録番号" &amp; リスト!P4858)&gt;=1,"",IF(VLOOKUP(P4858,登録者リスト!$A$1:$D$43729,4,FALSE)=基本情報!$D$6,P4858,"")),"")</f>
        <v/>
      </c>
    </row>
    <row r="4859" spans="16:17" x14ac:dyDescent="0.15">
      <c r="P4859">
        <v>4858</v>
      </c>
      <c r="Q4859" t="str">
        <f>IFERROR(IF(COUNTIF(個人情報!$BI$5:$BI$401,"登録番号" &amp; リスト!P4859)&gt;=1,"",IF(VLOOKUP(P4859,登録者リスト!$A$1:$D$43729,4,FALSE)=基本情報!$D$6,P4859,"")),"")</f>
        <v/>
      </c>
    </row>
    <row r="4860" spans="16:17" x14ac:dyDescent="0.15">
      <c r="P4860">
        <v>4859</v>
      </c>
      <c r="Q4860" t="str">
        <f>IFERROR(IF(COUNTIF(個人情報!$BI$5:$BI$401,"登録番号" &amp; リスト!P4860)&gt;=1,"",IF(VLOOKUP(P4860,登録者リスト!$A$1:$D$43729,4,FALSE)=基本情報!$D$6,P4860,"")),"")</f>
        <v/>
      </c>
    </row>
    <row r="4861" spans="16:17" x14ac:dyDescent="0.15">
      <c r="P4861">
        <v>4860</v>
      </c>
      <c r="Q4861" t="str">
        <f>IFERROR(IF(COUNTIF(個人情報!$BI$5:$BI$401,"登録番号" &amp; リスト!P4861)&gt;=1,"",IF(VLOOKUP(P4861,登録者リスト!$A$1:$D$43729,4,FALSE)=基本情報!$D$6,P4861,"")),"")</f>
        <v/>
      </c>
    </row>
    <row r="4862" spans="16:17" x14ac:dyDescent="0.15">
      <c r="P4862">
        <v>4861</v>
      </c>
      <c r="Q4862" t="str">
        <f>IFERROR(IF(COUNTIF(個人情報!$BI$5:$BI$401,"登録番号" &amp; リスト!P4862)&gt;=1,"",IF(VLOOKUP(P4862,登録者リスト!$A$1:$D$43729,4,FALSE)=基本情報!$D$6,P4862,"")),"")</f>
        <v/>
      </c>
    </row>
    <row r="4863" spans="16:17" x14ac:dyDescent="0.15">
      <c r="P4863">
        <v>4862</v>
      </c>
      <c r="Q4863" t="str">
        <f>IFERROR(IF(COUNTIF(個人情報!$BI$5:$BI$401,"登録番号" &amp; リスト!P4863)&gt;=1,"",IF(VLOOKUP(P4863,登録者リスト!$A$1:$D$43729,4,FALSE)=基本情報!$D$6,P4863,"")),"")</f>
        <v/>
      </c>
    </row>
    <row r="4864" spans="16:17" x14ac:dyDescent="0.15">
      <c r="P4864">
        <v>4863</v>
      </c>
      <c r="Q4864" t="str">
        <f>IFERROR(IF(COUNTIF(個人情報!$BI$5:$BI$401,"登録番号" &amp; リスト!P4864)&gt;=1,"",IF(VLOOKUP(P4864,登録者リスト!$A$1:$D$43729,4,FALSE)=基本情報!$D$6,P4864,"")),"")</f>
        <v/>
      </c>
    </row>
    <row r="4865" spans="16:17" x14ac:dyDescent="0.15">
      <c r="P4865">
        <v>4864</v>
      </c>
      <c r="Q4865" t="str">
        <f>IFERROR(IF(COUNTIF(個人情報!$BI$5:$BI$401,"登録番号" &amp; リスト!P4865)&gt;=1,"",IF(VLOOKUP(P4865,登録者リスト!$A$1:$D$43729,4,FALSE)=基本情報!$D$6,P4865,"")),"")</f>
        <v/>
      </c>
    </row>
    <row r="4866" spans="16:17" x14ac:dyDescent="0.15">
      <c r="P4866">
        <v>4865</v>
      </c>
      <c r="Q4866" t="str">
        <f>IFERROR(IF(COUNTIF(個人情報!$BI$5:$BI$401,"登録番号" &amp; リスト!P4866)&gt;=1,"",IF(VLOOKUP(P4866,登録者リスト!$A$1:$D$43729,4,FALSE)=基本情報!$D$6,P4866,"")),"")</f>
        <v/>
      </c>
    </row>
    <row r="4867" spans="16:17" x14ac:dyDescent="0.15">
      <c r="P4867">
        <v>4866</v>
      </c>
      <c r="Q4867" t="str">
        <f>IFERROR(IF(COUNTIF(個人情報!$BI$5:$BI$401,"登録番号" &amp; リスト!P4867)&gt;=1,"",IF(VLOOKUP(P4867,登録者リスト!$A$1:$D$43729,4,FALSE)=基本情報!$D$6,P4867,"")),"")</f>
        <v/>
      </c>
    </row>
    <row r="4868" spans="16:17" x14ac:dyDescent="0.15">
      <c r="P4868">
        <v>4867</v>
      </c>
      <c r="Q4868" t="str">
        <f>IFERROR(IF(COUNTIF(個人情報!$BI$5:$BI$401,"登録番号" &amp; リスト!P4868)&gt;=1,"",IF(VLOOKUP(P4868,登録者リスト!$A$1:$D$43729,4,FALSE)=基本情報!$D$6,P4868,"")),"")</f>
        <v/>
      </c>
    </row>
    <row r="4869" spans="16:17" x14ac:dyDescent="0.15">
      <c r="P4869">
        <v>4868</v>
      </c>
      <c r="Q4869" t="str">
        <f>IFERROR(IF(COUNTIF(個人情報!$BI$5:$BI$401,"登録番号" &amp; リスト!P4869)&gt;=1,"",IF(VLOOKUP(P4869,登録者リスト!$A$1:$D$43729,4,FALSE)=基本情報!$D$6,P4869,"")),"")</f>
        <v/>
      </c>
    </row>
    <row r="4870" spans="16:17" x14ac:dyDescent="0.15">
      <c r="P4870">
        <v>4869</v>
      </c>
      <c r="Q4870" t="str">
        <f>IFERROR(IF(COUNTIF(個人情報!$BI$5:$BI$401,"登録番号" &amp; リスト!P4870)&gt;=1,"",IF(VLOOKUP(P4870,登録者リスト!$A$1:$D$43729,4,FALSE)=基本情報!$D$6,P4870,"")),"")</f>
        <v/>
      </c>
    </row>
    <row r="4871" spans="16:17" x14ac:dyDescent="0.15">
      <c r="P4871">
        <v>4870</v>
      </c>
      <c r="Q4871" t="str">
        <f>IFERROR(IF(COUNTIF(個人情報!$BI$5:$BI$401,"登録番号" &amp; リスト!P4871)&gt;=1,"",IF(VLOOKUP(P4871,登録者リスト!$A$1:$D$43729,4,FALSE)=基本情報!$D$6,P4871,"")),"")</f>
        <v/>
      </c>
    </row>
    <row r="4872" spans="16:17" x14ac:dyDescent="0.15">
      <c r="P4872">
        <v>4871</v>
      </c>
      <c r="Q4872" t="str">
        <f>IFERROR(IF(COUNTIF(個人情報!$BI$5:$BI$401,"登録番号" &amp; リスト!P4872)&gt;=1,"",IF(VLOOKUP(P4872,登録者リスト!$A$1:$D$43729,4,FALSE)=基本情報!$D$6,P4872,"")),"")</f>
        <v/>
      </c>
    </row>
    <row r="4873" spans="16:17" x14ac:dyDescent="0.15">
      <c r="P4873">
        <v>4872</v>
      </c>
      <c r="Q4873" t="str">
        <f>IFERROR(IF(COUNTIF(個人情報!$BI$5:$BI$401,"登録番号" &amp; リスト!P4873)&gt;=1,"",IF(VLOOKUP(P4873,登録者リスト!$A$1:$D$43729,4,FALSE)=基本情報!$D$6,P4873,"")),"")</f>
        <v/>
      </c>
    </row>
    <row r="4874" spans="16:17" x14ac:dyDescent="0.15">
      <c r="P4874">
        <v>4873</v>
      </c>
      <c r="Q4874" t="str">
        <f>IFERROR(IF(COUNTIF(個人情報!$BI$5:$BI$401,"登録番号" &amp; リスト!P4874)&gt;=1,"",IF(VLOOKUP(P4874,登録者リスト!$A$1:$D$43729,4,FALSE)=基本情報!$D$6,P4874,"")),"")</f>
        <v/>
      </c>
    </row>
    <row r="4875" spans="16:17" x14ac:dyDescent="0.15">
      <c r="P4875">
        <v>4874</v>
      </c>
      <c r="Q4875" t="str">
        <f>IFERROR(IF(COUNTIF(個人情報!$BI$5:$BI$401,"登録番号" &amp; リスト!P4875)&gt;=1,"",IF(VLOOKUP(P4875,登録者リスト!$A$1:$D$43729,4,FALSE)=基本情報!$D$6,P4875,"")),"")</f>
        <v/>
      </c>
    </row>
    <row r="4876" spans="16:17" x14ac:dyDescent="0.15">
      <c r="P4876">
        <v>4875</v>
      </c>
      <c r="Q4876" t="str">
        <f>IFERROR(IF(COUNTIF(個人情報!$BI$5:$BI$401,"登録番号" &amp; リスト!P4876)&gt;=1,"",IF(VLOOKUP(P4876,登録者リスト!$A$1:$D$43729,4,FALSE)=基本情報!$D$6,P4876,"")),"")</f>
        <v/>
      </c>
    </row>
    <row r="4877" spans="16:17" x14ac:dyDescent="0.15">
      <c r="P4877">
        <v>4876</v>
      </c>
      <c r="Q4877" t="str">
        <f>IFERROR(IF(COUNTIF(個人情報!$BI$5:$BI$401,"登録番号" &amp; リスト!P4877)&gt;=1,"",IF(VLOOKUP(P4877,登録者リスト!$A$1:$D$43729,4,FALSE)=基本情報!$D$6,P4877,"")),"")</f>
        <v/>
      </c>
    </row>
    <row r="4878" spans="16:17" x14ac:dyDescent="0.15">
      <c r="P4878">
        <v>4877</v>
      </c>
      <c r="Q4878" t="str">
        <f>IFERROR(IF(COUNTIF(個人情報!$BI$5:$BI$401,"登録番号" &amp; リスト!P4878)&gt;=1,"",IF(VLOOKUP(P4878,登録者リスト!$A$1:$D$43729,4,FALSE)=基本情報!$D$6,P4878,"")),"")</f>
        <v/>
      </c>
    </row>
    <row r="4879" spans="16:17" x14ac:dyDescent="0.15">
      <c r="P4879">
        <v>4878</v>
      </c>
      <c r="Q4879" t="str">
        <f>IFERROR(IF(COUNTIF(個人情報!$BI$5:$BI$401,"登録番号" &amp; リスト!P4879)&gt;=1,"",IF(VLOOKUP(P4879,登録者リスト!$A$1:$D$43729,4,FALSE)=基本情報!$D$6,P4879,"")),"")</f>
        <v/>
      </c>
    </row>
    <row r="4880" spans="16:17" x14ac:dyDescent="0.15">
      <c r="P4880">
        <v>4879</v>
      </c>
      <c r="Q4880" t="str">
        <f>IFERROR(IF(COUNTIF(個人情報!$BI$5:$BI$401,"登録番号" &amp; リスト!P4880)&gt;=1,"",IF(VLOOKUP(P4880,登録者リスト!$A$1:$D$43729,4,FALSE)=基本情報!$D$6,P4880,"")),"")</f>
        <v/>
      </c>
    </row>
    <row r="4881" spans="16:17" x14ac:dyDescent="0.15">
      <c r="P4881">
        <v>4880</v>
      </c>
      <c r="Q4881" t="str">
        <f>IFERROR(IF(COUNTIF(個人情報!$BI$5:$BI$401,"登録番号" &amp; リスト!P4881)&gt;=1,"",IF(VLOOKUP(P4881,登録者リスト!$A$1:$D$43729,4,FALSE)=基本情報!$D$6,P4881,"")),"")</f>
        <v/>
      </c>
    </row>
    <row r="4882" spans="16:17" x14ac:dyDescent="0.15">
      <c r="P4882">
        <v>4881</v>
      </c>
      <c r="Q4882" t="str">
        <f>IFERROR(IF(COUNTIF(個人情報!$BI$5:$BI$401,"登録番号" &amp; リスト!P4882)&gt;=1,"",IF(VLOOKUP(P4882,登録者リスト!$A$1:$D$43729,4,FALSE)=基本情報!$D$6,P4882,"")),"")</f>
        <v/>
      </c>
    </row>
    <row r="4883" spans="16:17" x14ac:dyDescent="0.15">
      <c r="P4883">
        <v>4882</v>
      </c>
      <c r="Q4883" t="str">
        <f>IFERROR(IF(COUNTIF(個人情報!$BI$5:$BI$401,"登録番号" &amp; リスト!P4883)&gt;=1,"",IF(VLOOKUP(P4883,登録者リスト!$A$1:$D$43729,4,FALSE)=基本情報!$D$6,P4883,"")),"")</f>
        <v/>
      </c>
    </row>
    <row r="4884" spans="16:17" x14ac:dyDescent="0.15">
      <c r="P4884">
        <v>4883</v>
      </c>
      <c r="Q4884" t="str">
        <f>IFERROR(IF(COUNTIF(個人情報!$BI$5:$BI$401,"登録番号" &amp; リスト!P4884)&gt;=1,"",IF(VLOOKUP(P4884,登録者リスト!$A$1:$D$43729,4,FALSE)=基本情報!$D$6,P4884,"")),"")</f>
        <v/>
      </c>
    </row>
    <row r="4885" spans="16:17" x14ac:dyDescent="0.15">
      <c r="P4885">
        <v>4884</v>
      </c>
      <c r="Q4885" t="str">
        <f>IFERROR(IF(COUNTIF(個人情報!$BI$5:$BI$401,"登録番号" &amp; リスト!P4885)&gt;=1,"",IF(VLOOKUP(P4885,登録者リスト!$A$1:$D$43729,4,FALSE)=基本情報!$D$6,P4885,"")),"")</f>
        <v/>
      </c>
    </row>
    <row r="4886" spans="16:17" x14ac:dyDescent="0.15">
      <c r="P4886">
        <v>4885</v>
      </c>
      <c r="Q4886" t="str">
        <f>IFERROR(IF(COUNTIF(個人情報!$BI$5:$BI$401,"登録番号" &amp; リスト!P4886)&gt;=1,"",IF(VLOOKUP(P4886,登録者リスト!$A$1:$D$43729,4,FALSE)=基本情報!$D$6,P4886,"")),"")</f>
        <v/>
      </c>
    </row>
    <row r="4887" spans="16:17" x14ac:dyDescent="0.15">
      <c r="P4887">
        <v>4886</v>
      </c>
      <c r="Q4887" t="str">
        <f>IFERROR(IF(COUNTIF(個人情報!$BI$5:$BI$401,"登録番号" &amp; リスト!P4887)&gt;=1,"",IF(VLOOKUP(P4887,登録者リスト!$A$1:$D$43729,4,FALSE)=基本情報!$D$6,P4887,"")),"")</f>
        <v/>
      </c>
    </row>
    <row r="4888" spans="16:17" x14ac:dyDescent="0.15">
      <c r="P4888">
        <v>4887</v>
      </c>
      <c r="Q4888" t="str">
        <f>IFERROR(IF(COUNTIF(個人情報!$BI$5:$BI$401,"登録番号" &amp; リスト!P4888)&gt;=1,"",IF(VLOOKUP(P4888,登録者リスト!$A$1:$D$43729,4,FALSE)=基本情報!$D$6,P4888,"")),"")</f>
        <v/>
      </c>
    </row>
    <row r="4889" spans="16:17" x14ac:dyDescent="0.15">
      <c r="P4889">
        <v>4888</v>
      </c>
      <c r="Q4889" t="str">
        <f>IFERROR(IF(COUNTIF(個人情報!$BI$5:$BI$401,"登録番号" &amp; リスト!P4889)&gt;=1,"",IF(VLOOKUP(P4889,登録者リスト!$A$1:$D$43729,4,FALSE)=基本情報!$D$6,P4889,"")),"")</f>
        <v/>
      </c>
    </row>
    <row r="4890" spans="16:17" x14ac:dyDescent="0.15">
      <c r="P4890">
        <v>4889</v>
      </c>
      <c r="Q4890" t="str">
        <f>IFERROR(IF(COUNTIF(個人情報!$BI$5:$BI$401,"登録番号" &amp; リスト!P4890)&gt;=1,"",IF(VLOOKUP(P4890,登録者リスト!$A$1:$D$43729,4,FALSE)=基本情報!$D$6,P4890,"")),"")</f>
        <v/>
      </c>
    </row>
    <row r="4891" spans="16:17" x14ac:dyDescent="0.15">
      <c r="P4891">
        <v>4890</v>
      </c>
      <c r="Q4891" t="str">
        <f>IFERROR(IF(COUNTIF(個人情報!$BI$5:$BI$401,"登録番号" &amp; リスト!P4891)&gt;=1,"",IF(VLOOKUP(P4891,登録者リスト!$A$1:$D$43729,4,FALSE)=基本情報!$D$6,P4891,"")),"")</f>
        <v/>
      </c>
    </row>
    <row r="4892" spans="16:17" x14ac:dyDescent="0.15">
      <c r="P4892">
        <v>4891</v>
      </c>
      <c r="Q4892" t="str">
        <f>IFERROR(IF(COUNTIF(個人情報!$BI$5:$BI$401,"登録番号" &amp; リスト!P4892)&gt;=1,"",IF(VLOOKUP(P4892,登録者リスト!$A$1:$D$43729,4,FALSE)=基本情報!$D$6,P4892,"")),"")</f>
        <v/>
      </c>
    </row>
    <row r="4893" spans="16:17" x14ac:dyDescent="0.15">
      <c r="P4893">
        <v>4892</v>
      </c>
      <c r="Q4893" t="str">
        <f>IFERROR(IF(COUNTIF(個人情報!$BI$5:$BI$401,"登録番号" &amp; リスト!P4893)&gt;=1,"",IF(VLOOKUP(P4893,登録者リスト!$A$1:$D$43729,4,FALSE)=基本情報!$D$6,P4893,"")),"")</f>
        <v/>
      </c>
    </row>
    <row r="4894" spans="16:17" x14ac:dyDescent="0.15">
      <c r="P4894">
        <v>4893</v>
      </c>
      <c r="Q4894" t="str">
        <f>IFERROR(IF(COUNTIF(個人情報!$BI$5:$BI$401,"登録番号" &amp; リスト!P4894)&gt;=1,"",IF(VLOOKUP(P4894,登録者リスト!$A$1:$D$43729,4,FALSE)=基本情報!$D$6,P4894,"")),"")</f>
        <v/>
      </c>
    </row>
    <row r="4895" spans="16:17" x14ac:dyDescent="0.15">
      <c r="P4895">
        <v>4894</v>
      </c>
      <c r="Q4895" t="str">
        <f>IFERROR(IF(COUNTIF(個人情報!$BI$5:$BI$401,"登録番号" &amp; リスト!P4895)&gt;=1,"",IF(VLOOKUP(P4895,登録者リスト!$A$1:$D$43729,4,FALSE)=基本情報!$D$6,P4895,"")),"")</f>
        <v/>
      </c>
    </row>
    <row r="4896" spans="16:17" x14ac:dyDescent="0.15">
      <c r="P4896">
        <v>4895</v>
      </c>
      <c r="Q4896" t="str">
        <f>IFERROR(IF(COUNTIF(個人情報!$BI$5:$BI$401,"登録番号" &amp; リスト!P4896)&gt;=1,"",IF(VLOOKUP(P4896,登録者リスト!$A$1:$D$43729,4,FALSE)=基本情報!$D$6,P4896,"")),"")</f>
        <v/>
      </c>
    </row>
    <row r="4897" spans="16:17" x14ac:dyDescent="0.15">
      <c r="P4897">
        <v>4896</v>
      </c>
      <c r="Q4897" t="str">
        <f>IFERROR(IF(COUNTIF(個人情報!$BI$5:$BI$401,"登録番号" &amp; リスト!P4897)&gt;=1,"",IF(VLOOKUP(P4897,登録者リスト!$A$1:$D$43729,4,FALSE)=基本情報!$D$6,P4897,"")),"")</f>
        <v/>
      </c>
    </row>
    <row r="4898" spans="16:17" x14ac:dyDescent="0.15">
      <c r="P4898">
        <v>4897</v>
      </c>
      <c r="Q4898" t="str">
        <f>IFERROR(IF(COUNTIF(個人情報!$BI$5:$BI$401,"登録番号" &amp; リスト!P4898)&gt;=1,"",IF(VLOOKUP(P4898,登録者リスト!$A$1:$D$43729,4,FALSE)=基本情報!$D$6,P4898,"")),"")</f>
        <v/>
      </c>
    </row>
    <row r="4899" spans="16:17" x14ac:dyDescent="0.15">
      <c r="P4899">
        <v>4898</v>
      </c>
      <c r="Q4899" t="str">
        <f>IFERROR(IF(COUNTIF(個人情報!$BI$5:$BI$401,"登録番号" &amp; リスト!P4899)&gt;=1,"",IF(VLOOKUP(P4899,登録者リスト!$A$1:$D$43729,4,FALSE)=基本情報!$D$6,P4899,"")),"")</f>
        <v/>
      </c>
    </row>
    <row r="4900" spans="16:17" x14ac:dyDescent="0.15">
      <c r="P4900">
        <v>4899</v>
      </c>
      <c r="Q4900" t="str">
        <f>IFERROR(IF(COUNTIF(個人情報!$BI$5:$BI$401,"登録番号" &amp; リスト!P4900)&gt;=1,"",IF(VLOOKUP(P4900,登録者リスト!$A$1:$D$43729,4,FALSE)=基本情報!$D$6,P4900,"")),"")</f>
        <v/>
      </c>
    </row>
    <row r="4901" spans="16:17" x14ac:dyDescent="0.15">
      <c r="P4901">
        <v>4900</v>
      </c>
      <c r="Q4901" t="str">
        <f>IFERROR(IF(COUNTIF(個人情報!$BI$5:$BI$401,"登録番号" &amp; リスト!P4901)&gt;=1,"",IF(VLOOKUP(P4901,登録者リスト!$A$1:$D$43729,4,FALSE)=基本情報!$D$6,P4901,"")),"")</f>
        <v/>
      </c>
    </row>
    <row r="4902" spans="16:17" x14ac:dyDescent="0.15">
      <c r="P4902">
        <v>4901</v>
      </c>
      <c r="Q4902" t="str">
        <f>IFERROR(IF(COUNTIF(個人情報!$BI$5:$BI$401,"登録番号" &amp; リスト!P4902)&gt;=1,"",IF(VLOOKUP(P4902,登録者リスト!$A$1:$D$43729,4,FALSE)=基本情報!$D$6,P4902,"")),"")</f>
        <v/>
      </c>
    </row>
    <row r="4903" spans="16:17" x14ac:dyDescent="0.15">
      <c r="P4903">
        <v>4902</v>
      </c>
      <c r="Q4903" t="str">
        <f>IFERROR(IF(COUNTIF(個人情報!$BI$5:$BI$401,"登録番号" &amp; リスト!P4903)&gt;=1,"",IF(VLOOKUP(P4903,登録者リスト!$A$1:$D$43729,4,FALSE)=基本情報!$D$6,P4903,"")),"")</f>
        <v/>
      </c>
    </row>
    <row r="4904" spans="16:17" x14ac:dyDescent="0.15">
      <c r="P4904">
        <v>4903</v>
      </c>
      <c r="Q4904" t="str">
        <f>IFERROR(IF(COUNTIF(個人情報!$BI$5:$BI$401,"登録番号" &amp; リスト!P4904)&gt;=1,"",IF(VLOOKUP(P4904,登録者リスト!$A$1:$D$43729,4,FALSE)=基本情報!$D$6,P4904,"")),"")</f>
        <v/>
      </c>
    </row>
    <row r="4905" spans="16:17" x14ac:dyDescent="0.15">
      <c r="P4905">
        <v>4904</v>
      </c>
      <c r="Q4905" t="str">
        <f>IFERROR(IF(COUNTIF(個人情報!$BI$5:$BI$401,"登録番号" &amp; リスト!P4905)&gt;=1,"",IF(VLOOKUP(P4905,登録者リスト!$A$1:$D$43729,4,FALSE)=基本情報!$D$6,P4905,"")),"")</f>
        <v/>
      </c>
    </row>
    <row r="4906" spans="16:17" x14ac:dyDescent="0.15">
      <c r="P4906">
        <v>4905</v>
      </c>
      <c r="Q4906" t="str">
        <f>IFERROR(IF(COUNTIF(個人情報!$BI$5:$BI$401,"登録番号" &amp; リスト!P4906)&gt;=1,"",IF(VLOOKUP(P4906,登録者リスト!$A$1:$D$43729,4,FALSE)=基本情報!$D$6,P4906,"")),"")</f>
        <v/>
      </c>
    </row>
    <row r="4907" spans="16:17" x14ac:dyDescent="0.15">
      <c r="P4907">
        <v>4906</v>
      </c>
      <c r="Q4907" t="str">
        <f>IFERROR(IF(COUNTIF(個人情報!$BI$5:$BI$401,"登録番号" &amp; リスト!P4907)&gt;=1,"",IF(VLOOKUP(P4907,登録者リスト!$A$1:$D$43729,4,FALSE)=基本情報!$D$6,P4907,"")),"")</f>
        <v/>
      </c>
    </row>
    <row r="4908" spans="16:17" x14ac:dyDescent="0.15">
      <c r="P4908">
        <v>4907</v>
      </c>
      <c r="Q4908" t="str">
        <f>IFERROR(IF(COUNTIF(個人情報!$BI$5:$BI$401,"登録番号" &amp; リスト!P4908)&gt;=1,"",IF(VLOOKUP(P4908,登録者リスト!$A$1:$D$43729,4,FALSE)=基本情報!$D$6,P4908,"")),"")</f>
        <v/>
      </c>
    </row>
    <row r="4909" spans="16:17" x14ac:dyDescent="0.15">
      <c r="P4909">
        <v>4908</v>
      </c>
      <c r="Q4909" t="str">
        <f>IFERROR(IF(COUNTIF(個人情報!$BI$5:$BI$401,"登録番号" &amp; リスト!P4909)&gt;=1,"",IF(VLOOKUP(P4909,登録者リスト!$A$1:$D$43729,4,FALSE)=基本情報!$D$6,P4909,"")),"")</f>
        <v/>
      </c>
    </row>
    <row r="4910" spans="16:17" x14ac:dyDescent="0.15">
      <c r="P4910">
        <v>4909</v>
      </c>
      <c r="Q4910" t="str">
        <f>IFERROR(IF(COUNTIF(個人情報!$BI$5:$BI$401,"登録番号" &amp; リスト!P4910)&gt;=1,"",IF(VLOOKUP(P4910,登録者リスト!$A$1:$D$43729,4,FALSE)=基本情報!$D$6,P4910,"")),"")</f>
        <v/>
      </c>
    </row>
    <row r="4911" spans="16:17" x14ac:dyDescent="0.15">
      <c r="P4911">
        <v>4910</v>
      </c>
      <c r="Q4911" t="str">
        <f>IFERROR(IF(COUNTIF(個人情報!$BI$5:$BI$401,"登録番号" &amp; リスト!P4911)&gt;=1,"",IF(VLOOKUP(P4911,登録者リスト!$A$1:$D$43729,4,FALSE)=基本情報!$D$6,P4911,"")),"")</f>
        <v/>
      </c>
    </row>
    <row r="4912" spans="16:17" x14ac:dyDescent="0.15">
      <c r="P4912">
        <v>4911</v>
      </c>
      <c r="Q4912" t="str">
        <f>IFERROR(IF(COUNTIF(個人情報!$BI$5:$BI$401,"登録番号" &amp; リスト!P4912)&gt;=1,"",IF(VLOOKUP(P4912,登録者リスト!$A$1:$D$43729,4,FALSE)=基本情報!$D$6,P4912,"")),"")</f>
        <v/>
      </c>
    </row>
    <row r="4913" spans="16:17" x14ac:dyDescent="0.15">
      <c r="P4913">
        <v>4912</v>
      </c>
      <c r="Q4913" t="str">
        <f>IFERROR(IF(COUNTIF(個人情報!$BI$5:$BI$401,"登録番号" &amp; リスト!P4913)&gt;=1,"",IF(VLOOKUP(P4913,登録者リスト!$A$1:$D$43729,4,FALSE)=基本情報!$D$6,P4913,"")),"")</f>
        <v/>
      </c>
    </row>
    <row r="4914" spans="16:17" x14ac:dyDescent="0.15">
      <c r="P4914">
        <v>4913</v>
      </c>
      <c r="Q4914" t="str">
        <f>IFERROR(IF(COUNTIF(個人情報!$BI$5:$BI$401,"登録番号" &amp; リスト!P4914)&gt;=1,"",IF(VLOOKUP(P4914,登録者リスト!$A$1:$D$43729,4,FALSE)=基本情報!$D$6,P4914,"")),"")</f>
        <v/>
      </c>
    </row>
    <row r="4915" spans="16:17" x14ac:dyDescent="0.15">
      <c r="P4915">
        <v>4914</v>
      </c>
      <c r="Q4915" t="str">
        <f>IFERROR(IF(COUNTIF(個人情報!$BI$5:$BI$401,"登録番号" &amp; リスト!P4915)&gt;=1,"",IF(VLOOKUP(P4915,登録者リスト!$A$1:$D$43729,4,FALSE)=基本情報!$D$6,P4915,"")),"")</f>
        <v/>
      </c>
    </row>
    <row r="4916" spans="16:17" x14ac:dyDescent="0.15">
      <c r="P4916">
        <v>4915</v>
      </c>
      <c r="Q4916" t="str">
        <f>IFERROR(IF(COUNTIF(個人情報!$BI$5:$BI$401,"登録番号" &amp; リスト!P4916)&gt;=1,"",IF(VLOOKUP(P4916,登録者リスト!$A$1:$D$43729,4,FALSE)=基本情報!$D$6,P4916,"")),"")</f>
        <v/>
      </c>
    </row>
    <row r="4917" spans="16:17" x14ac:dyDescent="0.15">
      <c r="P4917">
        <v>4916</v>
      </c>
      <c r="Q4917" t="str">
        <f>IFERROR(IF(COUNTIF(個人情報!$BI$5:$BI$401,"登録番号" &amp; リスト!P4917)&gt;=1,"",IF(VLOOKUP(P4917,登録者リスト!$A$1:$D$43729,4,FALSE)=基本情報!$D$6,P4917,"")),"")</f>
        <v/>
      </c>
    </row>
    <row r="4918" spans="16:17" x14ac:dyDescent="0.15">
      <c r="P4918">
        <v>4917</v>
      </c>
      <c r="Q4918" t="str">
        <f>IFERROR(IF(COUNTIF(個人情報!$BI$5:$BI$401,"登録番号" &amp; リスト!P4918)&gt;=1,"",IF(VLOOKUP(P4918,登録者リスト!$A$1:$D$43729,4,FALSE)=基本情報!$D$6,P4918,"")),"")</f>
        <v/>
      </c>
    </row>
    <row r="4919" spans="16:17" x14ac:dyDescent="0.15">
      <c r="P4919">
        <v>4918</v>
      </c>
      <c r="Q4919" t="str">
        <f>IFERROR(IF(COUNTIF(個人情報!$BI$5:$BI$401,"登録番号" &amp; リスト!P4919)&gt;=1,"",IF(VLOOKUP(P4919,登録者リスト!$A$1:$D$43729,4,FALSE)=基本情報!$D$6,P4919,"")),"")</f>
        <v/>
      </c>
    </row>
    <row r="4920" spans="16:17" x14ac:dyDescent="0.15">
      <c r="P4920">
        <v>4919</v>
      </c>
      <c r="Q4920" t="str">
        <f>IFERROR(IF(COUNTIF(個人情報!$BI$5:$BI$401,"登録番号" &amp; リスト!P4920)&gt;=1,"",IF(VLOOKUP(P4920,登録者リスト!$A$1:$D$43729,4,FALSE)=基本情報!$D$6,P4920,"")),"")</f>
        <v/>
      </c>
    </row>
    <row r="4921" spans="16:17" x14ac:dyDescent="0.15">
      <c r="P4921">
        <v>4920</v>
      </c>
      <c r="Q4921" t="str">
        <f>IFERROR(IF(COUNTIF(個人情報!$BI$5:$BI$401,"登録番号" &amp; リスト!P4921)&gt;=1,"",IF(VLOOKUP(P4921,登録者リスト!$A$1:$D$43729,4,FALSE)=基本情報!$D$6,P4921,"")),"")</f>
        <v/>
      </c>
    </row>
    <row r="4922" spans="16:17" x14ac:dyDescent="0.15">
      <c r="P4922">
        <v>4921</v>
      </c>
      <c r="Q4922" t="str">
        <f>IFERROR(IF(COUNTIF(個人情報!$BI$5:$BI$401,"登録番号" &amp; リスト!P4922)&gt;=1,"",IF(VLOOKUP(P4922,登録者リスト!$A$1:$D$43729,4,FALSE)=基本情報!$D$6,P4922,"")),"")</f>
        <v/>
      </c>
    </row>
    <row r="4923" spans="16:17" x14ac:dyDescent="0.15">
      <c r="P4923">
        <v>4922</v>
      </c>
      <c r="Q4923" t="str">
        <f>IFERROR(IF(COUNTIF(個人情報!$BI$5:$BI$401,"登録番号" &amp; リスト!P4923)&gt;=1,"",IF(VLOOKUP(P4923,登録者リスト!$A$1:$D$43729,4,FALSE)=基本情報!$D$6,P4923,"")),"")</f>
        <v/>
      </c>
    </row>
    <row r="4924" spans="16:17" x14ac:dyDescent="0.15">
      <c r="P4924">
        <v>4923</v>
      </c>
      <c r="Q4924" t="str">
        <f>IFERROR(IF(COUNTIF(個人情報!$BI$5:$BI$401,"登録番号" &amp; リスト!P4924)&gt;=1,"",IF(VLOOKUP(P4924,登録者リスト!$A$1:$D$43729,4,FALSE)=基本情報!$D$6,P4924,"")),"")</f>
        <v/>
      </c>
    </row>
    <row r="4925" spans="16:17" x14ac:dyDescent="0.15">
      <c r="P4925">
        <v>4924</v>
      </c>
      <c r="Q4925" t="str">
        <f>IFERROR(IF(COUNTIF(個人情報!$BI$5:$BI$401,"登録番号" &amp; リスト!P4925)&gt;=1,"",IF(VLOOKUP(P4925,登録者リスト!$A$1:$D$43729,4,FALSE)=基本情報!$D$6,P4925,"")),"")</f>
        <v/>
      </c>
    </row>
    <row r="4926" spans="16:17" x14ac:dyDescent="0.15">
      <c r="P4926">
        <v>4925</v>
      </c>
      <c r="Q4926" t="str">
        <f>IFERROR(IF(COUNTIF(個人情報!$BI$5:$BI$401,"登録番号" &amp; リスト!P4926)&gt;=1,"",IF(VLOOKUP(P4926,登録者リスト!$A$1:$D$43729,4,FALSE)=基本情報!$D$6,P4926,"")),"")</f>
        <v/>
      </c>
    </row>
    <row r="4927" spans="16:17" x14ac:dyDescent="0.15">
      <c r="P4927">
        <v>4926</v>
      </c>
      <c r="Q4927" t="str">
        <f>IFERROR(IF(COUNTIF(個人情報!$BI$5:$BI$401,"登録番号" &amp; リスト!P4927)&gt;=1,"",IF(VLOOKUP(P4927,登録者リスト!$A$1:$D$43729,4,FALSE)=基本情報!$D$6,P4927,"")),"")</f>
        <v/>
      </c>
    </row>
    <row r="4928" spans="16:17" x14ac:dyDescent="0.15">
      <c r="P4928">
        <v>4927</v>
      </c>
      <c r="Q4928" t="str">
        <f>IFERROR(IF(COUNTIF(個人情報!$BI$5:$BI$401,"登録番号" &amp; リスト!P4928)&gt;=1,"",IF(VLOOKUP(P4928,登録者リスト!$A$1:$D$43729,4,FALSE)=基本情報!$D$6,P4928,"")),"")</f>
        <v/>
      </c>
    </row>
    <row r="4929" spans="16:17" x14ac:dyDescent="0.15">
      <c r="P4929">
        <v>4928</v>
      </c>
      <c r="Q4929" t="str">
        <f>IFERROR(IF(COUNTIF(個人情報!$BI$5:$BI$401,"登録番号" &amp; リスト!P4929)&gt;=1,"",IF(VLOOKUP(P4929,登録者リスト!$A$1:$D$43729,4,FALSE)=基本情報!$D$6,P4929,"")),"")</f>
        <v/>
      </c>
    </row>
    <row r="4930" spans="16:17" x14ac:dyDescent="0.15">
      <c r="P4930">
        <v>4929</v>
      </c>
      <c r="Q4930" t="str">
        <f>IFERROR(IF(COUNTIF(個人情報!$BI$5:$BI$401,"登録番号" &amp; リスト!P4930)&gt;=1,"",IF(VLOOKUP(P4930,登録者リスト!$A$1:$D$43729,4,FALSE)=基本情報!$D$6,P4930,"")),"")</f>
        <v/>
      </c>
    </row>
    <row r="4931" spans="16:17" x14ac:dyDescent="0.15">
      <c r="P4931">
        <v>4930</v>
      </c>
      <c r="Q4931" t="str">
        <f>IFERROR(IF(COUNTIF(個人情報!$BI$5:$BI$401,"登録番号" &amp; リスト!P4931)&gt;=1,"",IF(VLOOKUP(P4931,登録者リスト!$A$1:$D$43729,4,FALSE)=基本情報!$D$6,P4931,"")),"")</f>
        <v/>
      </c>
    </row>
    <row r="4932" spans="16:17" x14ac:dyDescent="0.15">
      <c r="P4932">
        <v>4931</v>
      </c>
      <c r="Q4932" t="str">
        <f>IFERROR(IF(COUNTIF(個人情報!$BI$5:$BI$401,"登録番号" &amp; リスト!P4932)&gt;=1,"",IF(VLOOKUP(P4932,登録者リスト!$A$1:$D$43729,4,FALSE)=基本情報!$D$6,P4932,"")),"")</f>
        <v/>
      </c>
    </row>
    <row r="4933" spans="16:17" x14ac:dyDescent="0.15">
      <c r="P4933">
        <v>4932</v>
      </c>
      <c r="Q4933" t="str">
        <f>IFERROR(IF(COUNTIF(個人情報!$BI$5:$BI$401,"登録番号" &amp; リスト!P4933)&gt;=1,"",IF(VLOOKUP(P4933,登録者リスト!$A$1:$D$43729,4,FALSE)=基本情報!$D$6,P4933,"")),"")</f>
        <v/>
      </c>
    </row>
    <row r="4934" spans="16:17" x14ac:dyDescent="0.15">
      <c r="P4934">
        <v>4933</v>
      </c>
      <c r="Q4934" t="str">
        <f>IFERROR(IF(COUNTIF(個人情報!$BI$5:$BI$401,"登録番号" &amp; リスト!P4934)&gt;=1,"",IF(VLOOKUP(P4934,登録者リスト!$A$1:$D$43729,4,FALSE)=基本情報!$D$6,P4934,"")),"")</f>
        <v/>
      </c>
    </row>
    <row r="4935" spans="16:17" x14ac:dyDescent="0.15">
      <c r="P4935">
        <v>4934</v>
      </c>
      <c r="Q4935" t="str">
        <f>IFERROR(IF(COUNTIF(個人情報!$BI$5:$BI$401,"登録番号" &amp; リスト!P4935)&gt;=1,"",IF(VLOOKUP(P4935,登録者リスト!$A$1:$D$43729,4,FALSE)=基本情報!$D$6,P4935,"")),"")</f>
        <v/>
      </c>
    </row>
    <row r="4936" spans="16:17" x14ac:dyDescent="0.15">
      <c r="P4936">
        <v>4935</v>
      </c>
      <c r="Q4936" t="str">
        <f>IFERROR(IF(COUNTIF(個人情報!$BI$5:$BI$401,"登録番号" &amp; リスト!P4936)&gt;=1,"",IF(VLOOKUP(P4936,登録者リスト!$A$1:$D$43729,4,FALSE)=基本情報!$D$6,P4936,"")),"")</f>
        <v/>
      </c>
    </row>
    <row r="4937" spans="16:17" x14ac:dyDescent="0.15">
      <c r="P4937">
        <v>4936</v>
      </c>
      <c r="Q4937" t="str">
        <f>IFERROR(IF(COUNTIF(個人情報!$BI$5:$BI$401,"登録番号" &amp; リスト!P4937)&gt;=1,"",IF(VLOOKUP(P4937,登録者リスト!$A$1:$D$43729,4,FALSE)=基本情報!$D$6,P4937,"")),"")</f>
        <v/>
      </c>
    </row>
    <row r="4938" spans="16:17" x14ac:dyDescent="0.15">
      <c r="P4938">
        <v>4937</v>
      </c>
      <c r="Q4938" t="str">
        <f>IFERROR(IF(COUNTIF(個人情報!$BI$5:$BI$401,"登録番号" &amp; リスト!P4938)&gt;=1,"",IF(VLOOKUP(P4938,登録者リスト!$A$1:$D$43729,4,FALSE)=基本情報!$D$6,P4938,"")),"")</f>
        <v/>
      </c>
    </row>
    <row r="4939" spans="16:17" x14ac:dyDescent="0.15">
      <c r="P4939">
        <v>4938</v>
      </c>
      <c r="Q4939" t="str">
        <f>IFERROR(IF(COUNTIF(個人情報!$BI$5:$BI$401,"登録番号" &amp; リスト!P4939)&gt;=1,"",IF(VLOOKUP(P4939,登録者リスト!$A$1:$D$43729,4,FALSE)=基本情報!$D$6,P4939,"")),"")</f>
        <v/>
      </c>
    </row>
    <row r="4940" spans="16:17" x14ac:dyDescent="0.15">
      <c r="P4940">
        <v>4939</v>
      </c>
      <c r="Q4940" t="str">
        <f>IFERROR(IF(COUNTIF(個人情報!$BI$5:$BI$401,"登録番号" &amp; リスト!P4940)&gt;=1,"",IF(VLOOKUP(P4940,登録者リスト!$A$1:$D$43729,4,FALSE)=基本情報!$D$6,P4940,"")),"")</f>
        <v/>
      </c>
    </row>
    <row r="4941" spans="16:17" x14ac:dyDescent="0.15">
      <c r="P4941">
        <v>4940</v>
      </c>
      <c r="Q4941" t="str">
        <f>IFERROR(IF(COUNTIF(個人情報!$BI$5:$BI$401,"登録番号" &amp; リスト!P4941)&gt;=1,"",IF(VLOOKUP(P4941,登録者リスト!$A$1:$D$43729,4,FALSE)=基本情報!$D$6,P4941,"")),"")</f>
        <v/>
      </c>
    </row>
    <row r="4942" spans="16:17" x14ac:dyDescent="0.15">
      <c r="P4942">
        <v>4941</v>
      </c>
      <c r="Q4942" t="str">
        <f>IFERROR(IF(COUNTIF(個人情報!$BI$5:$BI$401,"登録番号" &amp; リスト!P4942)&gt;=1,"",IF(VLOOKUP(P4942,登録者リスト!$A$1:$D$43729,4,FALSE)=基本情報!$D$6,P4942,"")),"")</f>
        <v/>
      </c>
    </row>
    <row r="4943" spans="16:17" x14ac:dyDescent="0.15">
      <c r="P4943">
        <v>4942</v>
      </c>
      <c r="Q4943" t="str">
        <f>IFERROR(IF(COUNTIF(個人情報!$BI$5:$BI$401,"登録番号" &amp; リスト!P4943)&gt;=1,"",IF(VLOOKUP(P4943,登録者リスト!$A$1:$D$43729,4,FALSE)=基本情報!$D$6,P4943,"")),"")</f>
        <v/>
      </c>
    </row>
    <row r="4944" spans="16:17" x14ac:dyDescent="0.15">
      <c r="P4944">
        <v>4943</v>
      </c>
      <c r="Q4944" t="str">
        <f>IFERROR(IF(COUNTIF(個人情報!$BI$5:$BI$401,"登録番号" &amp; リスト!P4944)&gt;=1,"",IF(VLOOKUP(P4944,登録者リスト!$A$1:$D$43729,4,FALSE)=基本情報!$D$6,P4944,"")),"")</f>
        <v/>
      </c>
    </row>
    <row r="4945" spans="16:17" x14ac:dyDescent="0.15">
      <c r="P4945">
        <v>4944</v>
      </c>
      <c r="Q4945" t="str">
        <f>IFERROR(IF(COUNTIF(個人情報!$BI$5:$BI$401,"登録番号" &amp; リスト!P4945)&gt;=1,"",IF(VLOOKUP(P4945,登録者リスト!$A$1:$D$43729,4,FALSE)=基本情報!$D$6,P4945,"")),"")</f>
        <v/>
      </c>
    </row>
    <row r="4946" spans="16:17" x14ac:dyDescent="0.15">
      <c r="P4946">
        <v>4945</v>
      </c>
      <c r="Q4946" t="str">
        <f>IFERROR(IF(COUNTIF(個人情報!$BI$5:$BI$401,"登録番号" &amp; リスト!P4946)&gt;=1,"",IF(VLOOKUP(P4946,登録者リスト!$A$1:$D$43729,4,FALSE)=基本情報!$D$6,P4946,"")),"")</f>
        <v/>
      </c>
    </row>
    <row r="4947" spans="16:17" x14ac:dyDescent="0.15">
      <c r="P4947">
        <v>4946</v>
      </c>
      <c r="Q4947" t="str">
        <f>IFERROR(IF(COUNTIF(個人情報!$BI$5:$BI$401,"登録番号" &amp; リスト!P4947)&gt;=1,"",IF(VLOOKUP(P4947,登録者リスト!$A$1:$D$43729,4,FALSE)=基本情報!$D$6,P4947,"")),"")</f>
        <v/>
      </c>
    </row>
    <row r="4948" spans="16:17" x14ac:dyDescent="0.15">
      <c r="P4948">
        <v>4947</v>
      </c>
      <c r="Q4948" t="str">
        <f>IFERROR(IF(COUNTIF(個人情報!$BI$5:$BI$401,"登録番号" &amp; リスト!P4948)&gt;=1,"",IF(VLOOKUP(P4948,登録者リスト!$A$1:$D$43729,4,FALSE)=基本情報!$D$6,P4948,"")),"")</f>
        <v/>
      </c>
    </row>
    <row r="4949" spans="16:17" x14ac:dyDescent="0.15">
      <c r="P4949">
        <v>4948</v>
      </c>
      <c r="Q4949" t="str">
        <f>IFERROR(IF(COUNTIF(個人情報!$BI$5:$BI$401,"登録番号" &amp; リスト!P4949)&gt;=1,"",IF(VLOOKUP(P4949,登録者リスト!$A$1:$D$43729,4,FALSE)=基本情報!$D$6,P4949,"")),"")</f>
        <v/>
      </c>
    </row>
    <row r="4950" spans="16:17" x14ac:dyDescent="0.15">
      <c r="P4950">
        <v>4949</v>
      </c>
      <c r="Q4950" t="str">
        <f>IFERROR(IF(COUNTIF(個人情報!$BI$5:$BI$401,"登録番号" &amp; リスト!P4950)&gt;=1,"",IF(VLOOKUP(P4950,登録者リスト!$A$1:$D$43729,4,FALSE)=基本情報!$D$6,P4950,"")),"")</f>
        <v/>
      </c>
    </row>
    <row r="4951" spans="16:17" x14ac:dyDescent="0.15">
      <c r="P4951">
        <v>4950</v>
      </c>
      <c r="Q4951" t="str">
        <f>IFERROR(IF(COUNTIF(個人情報!$BI$5:$BI$401,"登録番号" &amp; リスト!P4951)&gt;=1,"",IF(VLOOKUP(P4951,登録者リスト!$A$1:$D$43729,4,FALSE)=基本情報!$D$6,P4951,"")),"")</f>
        <v/>
      </c>
    </row>
    <row r="4952" spans="16:17" x14ac:dyDescent="0.15">
      <c r="P4952">
        <v>4951</v>
      </c>
      <c r="Q4952" t="str">
        <f>IFERROR(IF(COUNTIF(個人情報!$BI$5:$BI$401,"登録番号" &amp; リスト!P4952)&gt;=1,"",IF(VLOOKUP(P4952,登録者リスト!$A$1:$D$43729,4,FALSE)=基本情報!$D$6,P4952,"")),"")</f>
        <v/>
      </c>
    </row>
    <row r="4953" spans="16:17" x14ac:dyDescent="0.15">
      <c r="P4953">
        <v>4952</v>
      </c>
      <c r="Q4953" t="str">
        <f>IFERROR(IF(COUNTIF(個人情報!$BI$5:$BI$401,"登録番号" &amp; リスト!P4953)&gt;=1,"",IF(VLOOKUP(P4953,登録者リスト!$A$1:$D$43729,4,FALSE)=基本情報!$D$6,P4953,"")),"")</f>
        <v/>
      </c>
    </row>
    <row r="4954" spans="16:17" x14ac:dyDescent="0.15">
      <c r="P4954">
        <v>4953</v>
      </c>
      <c r="Q4954" t="str">
        <f>IFERROR(IF(COUNTIF(個人情報!$BI$5:$BI$401,"登録番号" &amp; リスト!P4954)&gt;=1,"",IF(VLOOKUP(P4954,登録者リスト!$A$1:$D$43729,4,FALSE)=基本情報!$D$6,P4954,"")),"")</f>
        <v/>
      </c>
    </row>
    <row r="4955" spans="16:17" x14ac:dyDescent="0.15">
      <c r="P4955">
        <v>4954</v>
      </c>
      <c r="Q4955" t="str">
        <f>IFERROR(IF(COUNTIF(個人情報!$BI$5:$BI$401,"登録番号" &amp; リスト!P4955)&gt;=1,"",IF(VLOOKUP(P4955,登録者リスト!$A$1:$D$43729,4,FALSE)=基本情報!$D$6,P4955,"")),"")</f>
        <v/>
      </c>
    </row>
    <row r="4956" spans="16:17" x14ac:dyDescent="0.15">
      <c r="P4956">
        <v>4955</v>
      </c>
      <c r="Q4956" t="str">
        <f>IFERROR(IF(COUNTIF(個人情報!$BI$5:$BI$401,"登録番号" &amp; リスト!P4956)&gt;=1,"",IF(VLOOKUP(P4956,登録者リスト!$A$1:$D$43729,4,FALSE)=基本情報!$D$6,P4956,"")),"")</f>
        <v/>
      </c>
    </row>
    <row r="4957" spans="16:17" x14ac:dyDescent="0.15">
      <c r="P4957">
        <v>4956</v>
      </c>
      <c r="Q4957" t="str">
        <f>IFERROR(IF(COUNTIF(個人情報!$BI$5:$BI$401,"登録番号" &amp; リスト!P4957)&gt;=1,"",IF(VLOOKUP(P4957,登録者リスト!$A$1:$D$43729,4,FALSE)=基本情報!$D$6,P4957,"")),"")</f>
        <v/>
      </c>
    </row>
    <row r="4958" spans="16:17" x14ac:dyDescent="0.15">
      <c r="P4958">
        <v>4957</v>
      </c>
      <c r="Q4958" t="str">
        <f>IFERROR(IF(COUNTIF(個人情報!$BI$5:$BI$401,"登録番号" &amp; リスト!P4958)&gt;=1,"",IF(VLOOKUP(P4958,登録者リスト!$A$1:$D$43729,4,FALSE)=基本情報!$D$6,P4958,"")),"")</f>
        <v/>
      </c>
    </row>
    <row r="4959" spans="16:17" x14ac:dyDescent="0.15">
      <c r="P4959">
        <v>4958</v>
      </c>
      <c r="Q4959" t="str">
        <f>IFERROR(IF(COUNTIF(個人情報!$BI$5:$BI$401,"登録番号" &amp; リスト!P4959)&gt;=1,"",IF(VLOOKUP(P4959,登録者リスト!$A$1:$D$43729,4,FALSE)=基本情報!$D$6,P4959,"")),"")</f>
        <v/>
      </c>
    </row>
    <row r="4960" spans="16:17" x14ac:dyDescent="0.15">
      <c r="P4960">
        <v>4959</v>
      </c>
      <c r="Q4960" t="str">
        <f>IFERROR(IF(COUNTIF(個人情報!$BI$5:$BI$401,"登録番号" &amp; リスト!P4960)&gt;=1,"",IF(VLOOKUP(P4960,登録者リスト!$A$1:$D$43729,4,FALSE)=基本情報!$D$6,P4960,"")),"")</f>
        <v/>
      </c>
    </row>
    <row r="4961" spans="16:17" x14ac:dyDescent="0.15">
      <c r="P4961">
        <v>4960</v>
      </c>
      <c r="Q4961" t="str">
        <f>IFERROR(IF(COUNTIF(個人情報!$BI$5:$BI$401,"登録番号" &amp; リスト!P4961)&gt;=1,"",IF(VLOOKUP(P4961,登録者リスト!$A$1:$D$43729,4,FALSE)=基本情報!$D$6,P4961,"")),"")</f>
        <v/>
      </c>
    </row>
    <row r="4962" spans="16:17" x14ac:dyDescent="0.15">
      <c r="P4962">
        <v>4961</v>
      </c>
      <c r="Q4962" t="str">
        <f>IFERROR(IF(COUNTIF(個人情報!$BI$5:$BI$401,"登録番号" &amp; リスト!P4962)&gt;=1,"",IF(VLOOKUP(P4962,登録者リスト!$A$1:$D$43729,4,FALSE)=基本情報!$D$6,P4962,"")),"")</f>
        <v/>
      </c>
    </row>
    <row r="4963" spans="16:17" x14ac:dyDescent="0.15">
      <c r="P4963">
        <v>4962</v>
      </c>
      <c r="Q4963" t="str">
        <f>IFERROR(IF(COUNTIF(個人情報!$BI$5:$BI$401,"登録番号" &amp; リスト!P4963)&gt;=1,"",IF(VLOOKUP(P4963,登録者リスト!$A$1:$D$43729,4,FALSE)=基本情報!$D$6,P4963,"")),"")</f>
        <v/>
      </c>
    </row>
    <row r="4964" spans="16:17" x14ac:dyDescent="0.15">
      <c r="P4964">
        <v>4963</v>
      </c>
      <c r="Q4964" t="str">
        <f>IFERROR(IF(COUNTIF(個人情報!$BI$5:$BI$401,"登録番号" &amp; リスト!P4964)&gt;=1,"",IF(VLOOKUP(P4964,登録者リスト!$A$1:$D$43729,4,FALSE)=基本情報!$D$6,P4964,"")),"")</f>
        <v/>
      </c>
    </row>
    <row r="4965" spans="16:17" x14ac:dyDescent="0.15">
      <c r="P4965">
        <v>4964</v>
      </c>
      <c r="Q4965" t="str">
        <f>IFERROR(IF(COUNTIF(個人情報!$BI$5:$BI$401,"登録番号" &amp; リスト!P4965)&gt;=1,"",IF(VLOOKUP(P4965,登録者リスト!$A$1:$D$43729,4,FALSE)=基本情報!$D$6,P4965,"")),"")</f>
        <v/>
      </c>
    </row>
    <row r="4966" spans="16:17" x14ac:dyDescent="0.15">
      <c r="P4966">
        <v>4965</v>
      </c>
      <c r="Q4966" t="str">
        <f>IFERROR(IF(COUNTIF(個人情報!$BI$5:$BI$401,"登録番号" &amp; リスト!P4966)&gt;=1,"",IF(VLOOKUP(P4966,登録者リスト!$A$1:$D$43729,4,FALSE)=基本情報!$D$6,P4966,"")),"")</f>
        <v/>
      </c>
    </row>
    <row r="4967" spans="16:17" x14ac:dyDescent="0.15">
      <c r="P4967">
        <v>4966</v>
      </c>
      <c r="Q4967" t="str">
        <f>IFERROR(IF(COUNTIF(個人情報!$BI$5:$BI$401,"登録番号" &amp; リスト!P4967)&gt;=1,"",IF(VLOOKUP(P4967,登録者リスト!$A$1:$D$43729,4,FALSE)=基本情報!$D$6,P4967,"")),"")</f>
        <v/>
      </c>
    </row>
    <row r="4968" spans="16:17" x14ac:dyDescent="0.15">
      <c r="P4968">
        <v>4967</v>
      </c>
      <c r="Q4968" t="str">
        <f>IFERROR(IF(COUNTIF(個人情報!$BI$5:$BI$401,"登録番号" &amp; リスト!P4968)&gt;=1,"",IF(VLOOKUP(P4968,登録者リスト!$A$1:$D$43729,4,FALSE)=基本情報!$D$6,P4968,"")),"")</f>
        <v/>
      </c>
    </row>
    <row r="4969" spans="16:17" x14ac:dyDescent="0.15">
      <c r="P4969">
        <v>4968</v>
      </c>
      <c r="Q4969" t="str">
        <f>IFERROR(IF(COUNTIF(個人情報!$BI$5:$BI$401,"登録番号" &amp; リスト!P4969)&gt;=1,"",IF(VLOOKUP(P4969,登録者リスト!$A$1:$D$43729,4,FALSE)=基本情報!$D$6,P4969,"")),"")</f>
        <v/>
      </c>
    </row>
    <row r="4970" spans="16:17" x14ac:dyDescent="0.15">
      <c r="P4970">
        <v>4969</v>
      </c>
      <c r="Q4970" t="str">
        <f>IFERROR(IF(COUNTIF(個人情報!$BI$5:$BI$401,"登録番号" &amp; リスト!P4970)&gt;=1,"",IF(VLOOKUP(P4970,登録者リスト!$A$1:$D$43729,4,FALSE)=基本情報!$D$6,P4970,"")),"")</f>
        <v/>
      </c>
    </row>
    <row r="4971" spans="16:17" x14ac:dyDescent="0.15">
      <c r="P4971">
        <v>4970</v>
      </c>
      <c r="Q4971" t="str">
        <f>IFERROR(IF(COUNTIF(個人情報!$BI$5:$BI$401,"登録番号" &amp; リスト!P4971)&gt;=1,"",IF(VLOOKUP(P4971,登録者リスト!$A$1:$D$43729,4,FALSE)=基本情報!$D$6,P4971,"")),"")</f>
        <v/>
      </c>
    </row>
    <row r="4972" spans="16:17" x14ac:dyDescent="0.15">
      <c r="P4972">
        <v>4971</v>
      </c>
      <c r="Q4972" t="str">
        <f>IFERROR(IF(COUNTIF(個人情報!$BI$5:$BI$401,"登録番号" &amp; リスト!P4972)&gt;=1,"",IF(VLOOKUP(P4972,登録者リスト!$A$1:$D$43729,4,FALSE)=基本情報!$D$6,P4972,"")),"")</f>
        <v/>
      </c>
    </row>
    <row r="4973" spans="16:17" x14ac:dyDescent="0.15">
      <c r="P4973">
        <v>4972</v>
      </c>
      <c r="Q4973" t="str">
        <f>IFERROR(IF(COUNTIF(個人情報!$BI$5:$BI$401,"登録番号" &amp; リスト!P4973)&gt;=1,"",IF(VLOOKUP(P4973,登録者リスト!$A$1:$D$43729,4,FALSE)=基本情報!$D$6,P4973,"")),"")</f>
        <v/>
      </c>
    </row>
    <row r="4974" spans="16:17" x14ac:dyDescent="0.15">
      <c r="P4974">
        <v>4973</v>
      </c>
      <c r="Q4974" t="str">
        <f>IFERROR(IF(COUNTIF(個人情報!$BI$5:$BI$401,"登録番号" &amp; リスト!P4974)&gt;=1,"",IF(VLOOKUP(P4974,登録者リスト!$A$1:$D$43729,4,FALSE)=基本情報!$D$6,P4974,"")),"")</f>
        <v/>
      </c>
    </row>
    <row r="4975" spans="16:17" x14ac:dyDescent="0.15">
      <c r="P4975">
        <v>4974</v>
      </c>
      <c r="Q4975" t="str">
        <f>IFERROR(IF(COUNTIF(個人情報!$BI$5:$BI$401,"登録番号" &amp; リスト!P4975)&gt;=1,"",IF(VLOOKUP(P4975,登録者リスト!$A$1:$D$43729,4,FALSE)=基本情報!$D$6,P4975,"")),"")</f>
        <v/>
      </c>
    </row>
    <row r="4976" spans="16:17" x14ac:dyDescent="0.15">
      <c r="P4976">
        <v>4975</v>
      </c>
      <c r="Q4976" t="str">
        <f>IFERROR(IF(COUNTIF(個人情報!$BI$5:$BI$401,"登録番号" &amp; リスト!P4976)&gt;=1,"",IF(VLOOKUP(P4976,登録者リスト!$A$1:$D$43729,4,FALSE)=基本情報!$D$6,P4976,"")),"")</f>
        <v/>
      </c>
    </row>
    <row r="4977" spans="16:17" x14ac:dyDescent="0.15">
      <c r="P4977">
        <v>4976</v>
      </c>
      <c r="Q4977" t="str">
        <f>IFERROR(IF(COUNTIF(個人情報!$BI$5:$BI$401,"登録番号" &amp; リスト!P4977)&gt;=1,"",IF(VLOOKUP(P4977,登録者リスト!$A$1:$D$43729,4,FALSE)=基本情報!$D$6,P4977,"")),"")</f>
        <v/>
      </c>
    </row>
    <row r="4978" spans="16:17" x14ac:dyDescent="0.15">
      <c r="P4978">
        <v>4977</v>
      </c>
      <c r="Q4978" t="str">
        <f>IFERROR(IF(COUNTIF(個人情報!$BI$5:$BI$401,"登録番号" &amp; リスト!P4978)&gt;=1,"",IF(VLOOKUP(P4978,登録者リスト!$A$1:$D$43729,4,FALSE)=基本情報!$D$6,P4978,"")),"")</f>
        <v/>
      </c>
    </row>
    <row r="4979" spans="16:17" x14ac:dyDescent="0.15">
      <c r="P4979">
        <v>4978</v>
      </c>
      <c r="Q4979" t="str">
        <f>IFERROR(IF(COUNTIF(個人情報!$BI$5:$BI$401,"登録番号" &amp; リスト!P4979)&gt;=1,"",IF(VLOOKUP(P4979,登録者リスト!$A$1:$D$43729,4,FALSE)=基本情報!$D$6,P4979,"")),"")</f>
        <v/>
      </c>
    </row>
    <row r="4980" spans="16:17" x14ac:dyDescent="0.15">
      <c r="P4980">
        <v>4979</v>
      </c>
      <c r="Q4980" t="str">
        <f>IFERROR(IF(COUNTIF(個人情報!$BI$5:$BI$401,"登録番号" &amp; リスト!P4980)&gt;=1,"",IF(VLOOKUP(P4980,登録者リスト!$A$1:$D$43729,4,FALSE)=基本情報!$D$6,P4980,"")),"")</f>
        <v/>
      </c>
    </row>
    <row r="4981" spans="16:17" x14ac:dyDescent="0.15">
      <c r="P4981">
        <v>4980</v>
      </c>
      <c r="Q4981" t="str">
        <f>IFERROR(IF(COUNTIF(個人情報!$BI$5:$BI$401,"登録番号" &amp; リスト!P4981)&gt;=1,"",IF(VLOOKUP(P4981,登録者リスト!$A$1:$D$43729,4,FALSE)=基本情報!$D$6,P4981,"")),"")</f>
        <v/>
      </c>
    </row>
    <row r="4982" spans="16:17" x14ac:dyDescent="0.15">
      <c r="P4982">
        <v>4981</v>
      </c>
      <c r="Q4982" t="str">
        <f>IFERROR(IF(COUNTIF(個人情報!$BI$5:$BI$401,"登録番号" &amp; リスト!P4982)&gt;=1,"",IF(VLOOKUP(P4982,登録者リスト!$A$1:$D$43729,4,FALSE)=基本情報!$D$6,P4982,"")),"")</f>
        <v/>
      </c>
    </row>
    <row r="4983" spans="16:17" x14ac:dyDescent="0.15">
      <c r="P4983">
        <v>4982</v>
      </c>
      <c r="Q4983" t="str">
        <f>IFERROR(IF(COUNTIF(個人情報!$BI$5:$BI$401,"登録番号" &amp; リスト!P4983)&gt;=1,"",IF(VLOOKUP(P4983,登録者リスト!$A$1:$D$43729,4,FALSE)=基本情報!$D$6,P4983,"")),"")</f>
        <v/>
      </c>
    </row>
    <row r="4984" spans="16:17" x14ac:dyDescent="0.15">
      <c r="P4984">
        <v>4983</v>
      </c>
      <c r="Q4984" t="str">
        <f>IFERROR(IF(COUNTIF(個人情報!$BI$5:$BI$401,"登録番号" &amp; リスト!P4984)&gt;=1,"",IF(VLOOKUP(P4984,登録者リスト!$A$1:$D$43729,4,FALSE)=基本情報!$D$6,P4984,"")),"")</f>
        <v/>
      </c>
    </row>
    <row r="4985" spans="16:17" x14ac:dyDescent="0.15">
      <c r="P4985">
        <v>4984</v>
      </c>
      <c r="Q4985" t="str">
        <f>IFERROR(IF(COUNTIF(個人情報!$BI$5:$BI$401,"登録番号" &amp; リスト!P4985)&gt;=1,"",IF(VLOOKUP(P4985,登録者リスト!$A$1:$D$43729,4,FALSE)=基本情報!$D$6,P4985,"")),"")</f>
        <v/>
      </c>
    </row>
    <row r="4986" spans="16:17" x14ac:dyDescent="0.15">
      <c r="P4986">
        <v>4985</v>
      </c>
      <c r="Q4986" t="str">
        <f>IFERROR(IF(COUNTIF(個人情報!$BI$5:$BI$401,"登録番号" &amp; リスト!P4986)&gt;=1,"",IF(VLOOKUP(P4986,登録者リスト!$A$1:$D$43729,4,FALSE)=基本情報!$D$6,P4986,"")),"")</f>
        <v/>
      </c>
    </row>
    <row r="4987" spans="16:17" x14ac:dyDescent="0.15">
      <c r="P4987">
        <v>4986</v>
      </c>
      <c r="Q4987" t="str">
        <f>IFERROR(IF(COUNTIF(個人情報!$BI$5:$BI$401,"登録番号" &amp; リスト!P4987)&gt;=1,"",IF(VLOOKUP(P4987,登録者リスト!$A$1:$D$43729,4,FALSE)=基本情報!$D$6,P4987,"")),"")</f>
        <v/>
      </c>
    </row>
    <row r="4988" spans="16:17" x14ac:dyDescent="0.15">
      <c r="P4988">
        <v>4987</v>
      </c>
      <c r="Q4988" t="str">
        <f>IFERROR(IF(COUNTIF(個人情報!$BI$5:$BI$401,"登録番号" &amp; リスト!P4988)&gt;=1,"",IF(VLOOKUP(P4988,登録者リスト!$A$1:$D$43729,4,FALSE)=基本情報!$D$6,P4988,"")),"")</f>
        <v/>
      </c>
    </row>
    <row r="4989" spans="16:17" x14ac:dyDescent="0.15">
      <c r="P4989">
        <v>4988</v>
      </c>
      <c r="Q4989" t="str">
        <f>IFERROR(IF(COUNTIF(個人情報!$BI$5:$BI$401,"登録番号" &amp; リスト!P4989)&gt;=1,"",IF(VLOOKUP(P4989,登録者リスト!$A$1:$D$43729,4,FALSE)=基本情報!$D$6,P4989,"")),"")</f>
        <v/>
      </c>
    </row>
    <row r="4990" spans="16:17" x14ac:dyDescent="0.15">
      <c r="P4990">
        <v>4989</v>
      </c>
      <c r="Q4990" t="str">
        <f>IFERROR(IF(COUNTIF(個人情報!$BI$5:$BI$401,"登録番号" &amp; リスト!P4990)&gt;=1,"",IF(VLOOKUP(P4990,登録者リスト!$A$1:$D$43729,4,FALSE)=基本情報!$D$6,P4990,"")),"")</f>
        <v/>
      </c>
    </row>
    <row r="4991" spans="16:17" x14ac:dyDescent="0.15">
      <c r="P4991">
        <v>4990</v>
      </c>
      <c r="Q4991" t="str">
        <f>IFERROR(IF(COUNTIF(個人情報!$BI$5:$BI$401,"登録番号" &amp; リスト!P4991)&gt;=1,"",IF(VLOOKUP(P4991,登録者リスト!$A$1:$D$43729,4,FALSE)=基本情報!$D$6,P4991,"")),"")</f>
        <v/>
      </c>
    </row>
    <row r="4992" spans="16:17" x14ac:dyDescent="0.15">
      <c r="P4992">
        <v>4991</v>
      </c>
      <c r="Q4992" t="str">
        <f>IFERROR(IF(COUNTIF(個人情報!$BI$5:$BI$401,"登録番号" &amp; リスト!P4992)&gt;=1,"",IF(VLOOKUP(P4992,登録者リスト!$A$1:$D$43729,4,FALSE)=基本情報!$D$6,P4992,"")),"")</f>
        <v/>
      </c>
    </row>
    <row r="4993" spans="16:17" x14ac:dyDescent="0.15">
      <c r="P4993">
        <v>4992</v>
      </c>
      <c r="Q4993" t="str">
        <f>IFERROR(IF(COUNTIF(個人情報!$BI$5:$BI$401,"登録番号" &amp; リスト!P4993)&gt;=1,"",IF(VLOOKUP(P4993,登録者リスト!$A$1:$D$43729,4,FALSE)=基本情報!$D$6,P4993,"")),"")</f>
        <v/>
      </c>
    </row>
    <row r="4994" spans="16:17" x14ac:dyDescent="0.15">
      <c r="P4994">
        <v>4993</v>
      </c>
      <c r="Q4994" t="str">
        <f>IFERROR(IF(COUNTIF(個人情報!$BI$5:$BI$401,"登録番号" &amp; リスト!P4994)&gt;=1,"",IF(VLOOKUP(P4994,登録者リスト!$A$1:$D$43729,4,FALSE)=基本情報!$D$6,P4994,"")),"")</f>
        <v/>
      </c>
    </row>
    <row r="4995" spans="16:17" x14ac:dyDescent="0.15">
      <c r="P4995">
        <v>4994</v>
      </c>
      <c r="Q4995" t="str">
        <f>IFERROR(IF(COUNTIF(個人情報!$BI$5:$BI$401,"登録番号" &amp; リスト!P4995)&gt;=1,"",IF(VLOOKUP(P4995,登録者リスト!$A$1:$D$43729,4,FALSE)=基本情報!$D$6,P4995,"")),"")</f>
        <v/>
      </c>
    </row>
    <row r="4996" spans="16:17" x14ac:dyDescent="0.15">
      <c r="P4996">
        <v>4995</v>
      </c>
      <c r="Q4996" t="str">
        <f>IFERROR(IF(COUNTIF(個人情報!$BI$5:$BI$401,"登録番号" &amp; リスト!P4996)&gt;=1,"",IF(VLOOKUP(P4996,登録者リスト!$A$1:$D$43729,4,FALSE)=基本情報!$D$6,P4996,"")),"")</f>
        <v/>
      </c>
    </row>
    <row r="4997" spans="16:17" x14ac:dyDescent="0.15">
      <c r="P4997">
        <v>4996</v>
      </c>
      <c r="Q4997" t="str">
        <f>IFERROR(IF(COUNTIF(個人情報!$BI$5:$BI$401,"登録番号" &amp; リスト!P4997)&gt;=1,"",IF(VLOOKUP(P4997,登録者リスト!$A$1:$D$43729,4,FALSE)=基本情報!$D$6,P4997,"")),"")</f>
        <v/>
      </c>
    </row>
    <row r="4998" spans="16:17" x14ac:dyDescent="0.15">
      <c r="P4998">
        <v>4997</v>
      </c>
      <c r="Q4998" t="str">
        <f>IFERROR(IF(COUNTIF(個人情報!$BI$5:$BI$401,"登録番号" &amp; リスト!P4998)&gt;=1,"",IF(VLOOKUP(P4998,登録者リスト!$A$1:$D$43729,4,FALSE)=基本情報!$D$6,P4998,"")),"")</f>
        <v/>
      </c>
    </row>
    <row r="4999" spans="16:17" x14ac:dyDescent="0.15">
      <c r="P4999">
        <v>4998</v>
      </c>
      <c r="Q4999" t="str">
        <f>IFERROR(IF(COUNTIF(個人情報!$BI$5:$BI$401,"登録番号" &amp; リスト!P4999)&gt;=1,"",IF(VLOOKUP(P4999,登録者リスト!$A$1:$D$43729,4,FALSE)=基本情報!$D$6,P4999,"")),"")</f>
        <v/>
      </c>
    </row>
    <row r="5000" spans="16:17" x14ac:dyDescent="0.15">
      <c r="P5000">
        <v>4999</v>
      </c>
      <c r="Q5000" t="str">
        <f>IFERROR(IF(COUNTIF(個人情報!$BI$5:$BI$401,"登録番号" &amp; リスト!P5000)&gt;=1,"",IF(VLOOKUP(P5000,登録者リスト!$A$1:$D$43729,4,FALSE)=基本情報!$D$6,P5000,"")),"")</f>
        <v/>
      </c>
    </row>
    <row r="5001" spans="16:17" x14ac:dyDescent="0.15">
      <c r="P5001">
        <v>5000</v>
      </c>
      <c r="Q5001" t="str">
        <f>IFERROR(IF(COUNTIF(個人情報!$BI$5:$BI$401,"登録番号" &amp; リスト!P5001)&gt;=1,"",IF(VLOOKUP(P5001,登録者リスト!$A$1:$D$43729,4,FALSE)=基本情報!$D$6,P5001,"")),"")</f>
        <v/>
      </c>
    </row>
    <row r="5002" spans="16:17" x14ac:dyDescent="0.15">
      <c r="P5002">
        <v>5001</v>
      </c>
      <c r="Q5002" t="str">
        <f>IFERROR(IF(COUNTIF(個人情報!$BI$5:$BI$401,"登録番号" &amp; リスト!P5002)&gt;=1,"",IF(VLOOKUP(P5002,登録者リスト!$A$1:$D$43729,4,FALSE)=基本情報!$D$6,P5002,"")),"")</f>
        <v/>
      </c>
    </row>
    <row r="5003" spans="16:17" x14ac:dyDescent="0.15">
      <c r="P5003">
        <v>5002</v>
      </c>
      <c r="Q5003" t="str">
        <f>IFERROR(IF(COUNTIF(個人情報!$BI$5:$BI$401,"登録番号" &amp; リスト!P5003)&gt;=1,"",IF(VLOOKUP(P5003,登録者リスト!$A$1:$D$43729,4,FALSE)=基本情報!$D$6,P5003,"")),"")</f>
        <v/>
      </c>
    </row>
    <row r="5004" spans="16:17" x14ac:dyDescent="0.15">
      <c r="P5004">
        <v>5003</v>
      </c>
      <c r="Q5004" t="str">
        <f>IFERROR(IF(COUNTIF(個人情報!$BI$5:$BI$401,"登録番号" &amp; リスト!P5004)&gt;=1,"",IF(VLOOKUP(P5004,登録者リスト!$A$1:$D$43729,4,FALSE)=基本情報!$D$6,P5004,"")),"")</f>
        <v/>
      </c>
    </row>
    <row r="5005" spans="16:17" x14ac:dyDescent="0.15">
      <c r="P5005">
        <v>5004</v>
      </c>
      <c r="Q5005" t="str">
        <f>IFERROR(IF(COUNTIF(個人情報!$BI$5:$BI$401,"登録番号" &amp; リスト!P5005)&gt;=1,"",IF(VLOOKUP(P5005,登録者リスト!$A$1:$D$43729,4,FALSE)=基本情報!$D$6,P5005,"")),"")</f>
        <v/>
      </c>
    </row>
    <row r="5006" spans="16:17" x14ac:dyDescent="0.15">
      <c r="P5006">
        <v>5005</v>
      </c>
      <c r="Q5006" t="str">
        <f>IFERROR(IF(COUNTIF(個人情報!$BI$5:$BI$401,"登録番号" &amp; リスト!P5006)&gt;=1,"",IF(VLOOKUP(P5006,登録者リスト!$A$1:$D$43729,4,FALSE)=基本情報!$D$6,P5006,"")),"")</f>
        <v/>
      </c>
    </row>
    <row r="5007" spans="16:17" x14ac:dyDescent="0.15">
      <c r="P5007">
        <v>5006</v>
      </c>
      <c r="Q5007" t="str">
        <f>IFERROR(IF(COUNTIF(個人情報!$BI$5:$BI$401,"登録番号" &amp; リスト!P5007)&gt;=1,"",IF(VLOOKUP(P5007,登録者リスト!$A$1:$D$43729,4,FALSE)=基本情報!$D$6,P5007,"")),"")</f>
        <v/>
      </c>
    </row>
    <row r="5008" spans="16:17" x14ac:dyDescent="0.15">
      <c r="P5008">
        <v>5007</v>
      </c>
      <c r="Q5008" t="str">
        <f>IFERROR(IF(COUNTIF(個人情報!$BI$5:$BI$401,"登録番号" &amp; リスト!P5008)&gt;=1,"",IF(VLOOKUP(P5008,登録者リスト!$A$1:$D$43729,4,FALSE)=基本情報!$D$6,P5008,"")),"")</f>
        <v/>
      </c>
    </row>
    <row r="5009" spans="16:17" x14ac:dyDescent="0.15">
      <c r="P5009">
        <v>5008</v>
      </c>
      <c r="Q5009" t="str">
        <f>IFERROR(IF(COUNTIF(個人情報!$BI$5:$BI$401,"登録番号" &amp; リスト!P5009)&gt;=1,"",IF(VLOOKUP(P5009,登録者リスト!$A$1:$D$43729,4,FALSE)=基本情報!$D$6,P5009,"")),"")</f>
        <v/>
      </c>
    </row>
    <row r="5010" spans="16:17" x14ac:dyDescent="0.15">
      <c r="P5010">
        <v>5009</v>
      </c>
      <c r="Q5010" t="str">
        <f>IFERROR(IF(COUNTIF(個人情報!$BI$5:$BI$401,"登録番号" &amp; リスト!P5010)&gt;=1,"",IF(VLOOKUP(P5010,登録者リスト!$A$1:$D$43729,4,FALSE)=基本情報!$D$6,P5010,"")),"")</f>
        <v/>
      </c>
    </row>
    <row r="5011" spans="16:17" x14ac:dyDescent="0.15">
      <c r="P5011">
        <v>5010</v>
      </c>
      <c r="Q5011" t="str">
        <f>IFERROR(IF(COUNTIF(個人情報!$BI$5:$BI$401,"登録番号" &amp; リスト!P5011)&gt;=1,"",IF(VLOOKUP(P5011,登録者リスト!$A$1:$D$43729,4,FALSE)=基本情報!$D$6,P5011,"")),"")</f>
        <v/>
      </c>
    </row>
    <row r="5012" spans="16:17" x14ac:dyDescent="0.15">
      <c r="P5012">
        <v>5011</v>
      </c>
      <c r="Q5012" t="str">
        <f>IFERROR(IF(COUNTIF(個人情報!$BI$5:$BI$401,"登録番号" &amp; リスト!P5012)&gt;=1,"",IF(VLOOKUP(P5012,登録者リスト!$A$1:$D$43729,4,FALSE)=基本情報!$D$6,P5012,"")),"")</f>
        <v/>
      </c>
    </row>
    <row r="5013" spans="16:17" x14ac:dyDescent="0.15">
      <c r="P5013">
        <v>5012</v>
      </c>
      <c r="Q5013" t="str">
        <f>IFERROR(IF(COUNTIF(個人情報!$BI$5:$BI$401,"登録番号" &amp; リスト!P5013)&gt;=1,"",IF(VLOOKUP(P5013,登録者リスト!$A$1:$D$43729,4,FALSE)=基本情報!$D$6,P5013,"")),"")</f>
        <v/>
      </c>
    </row>
    <row r="5014" spans="16:17" x14ac:dyDescent="0.15">
      <c r="P5014">
        <v>5013</v>
      </c>
      <c r="Q5014" t="str">
        <f>IFERROR(IF(COUNTIF(個人情報!$BI$5:$BI$401,"登録番号" &amp; リスト!P5014)&gt;=1,"",IF(VLOOKUP(P5014,登録者リスト!$A$1:$D$43729,4,FALSE)=基本情報!$D$6,P5014,"")),"")</f>
        <v/>
      </c>
    </row>
    <row r="5015" spans="16:17" x14ac:dyDescent="0.15">
      <c r="P5015">
        <v>5014</v>
      </c>
      <c r="Q5015" t="str">
        <f>IFERROR(IF(COUNTIF(個人情報!$BI$5:$BI$401,"登録番号" &amp; リスト!P5015)&gt;=1,"",IF(VLOOKUP(P5015,登録者リスト!$A$1:$D$43729,4,FALSE)=基本情報!$D$6,P5015,"")),"")</f>
        <v/>
      </c>
    </row>
    <row r="5016" spans="16:17" x14ac:dyDescent="0.15">
      <c r="P5016">
        <v>5015</v>
      </c>
      <c r="Q5016" t="str">
        <f>IFERROR(IF(COUNTIF(個人情報!$BI$5:$BI$401,"登録番号" &amp; リスト!P5016)&gt;=1,"",IF(VLOOKUP(P5016,登録者リスト!$A$1:$D$43729,4,FALSE)=基本情報!$D$6,P5016,"")),"")</f>
        <v/>
      </c>
    </row>
    <row r="5017" spans="16:17" x14ac:dyDescent="0.15">
      <c r="P5017">
        <v>5016</v>
      </c>
      <c r="Q5017" t="str">
        <f>IFERROR(IF(COUNTIF(個人情報!$BI$5:$BI$401,"登録番号" &amp; リスト!P5017)&gt;=1,"",IF(VLOOKUP(P5017,登録者リスト!$A$1:$D$43729,4,FALSE)=基本情報!$D$6,P5017,"")),"")</f>
        <v/>
      </c>
    </row>
    <row r="5018" spans="16:17" x14ac:dyDescent="0.15">
      <c r="P5018">
        <v>5017</v>
      </c>
      <c r="Q5018" t="str">
        <f>IFERROR(IF(COUNTIF(個人情報!$BI$5:$BI$401,"登録番号" &amp; リスト!P5018)&gt;=1,"",IF(VLOOKUP(P5018,登録者リスト!$A$1:$D$43729,4,FALSE)=基本情報!$D$6,P5018,"")),"")</f>
        <v/>
      </c>
    </row>
    <row r="5019" spans="16:17" x14ac:dyDescent="0.15">
      <c r="P5019">
        <v>5018</v>
      </c>
      <c r="Q5019" t="str">
        <f>IFERROR(IF(COUNTIF(個人情報!$BI$5:$BI$401,"登録番号" &amp; リスト!P5019)&gt;=1,"",IF(VLOOKUP(P5019,登録者リスト!$A$1:$D$43729,4,FALSE)=基本情報!$D$6,P5019,"")),"")</f>
        <v/>
      </c>
    </row>
    <row r="5020" spans="16:17" x14ac:dyDescent="0.15">
      <c r="P5020">
        <v>5019</v>
      </c>
      <c r="Q5020" t="str">
        <f>IFERROR(IF(COUNTIF(個人情報!$BI$5:$BI$401,"登録番号" &amp; リスト!P5020)&gt;=1,"",IF(VLOOKUP(P5020,登録者リスト!$A$1:$D$43729,4,FALSE)=基本情報!$D$6,P5020,"")),"")</f>
        <v/>
      </c>
    </row>
    <row r="5021" spans="16:17" x14ac:dyDescent="0.15">
      <c r="P5021">
        <v>5020</v>
      </c>
      <c r="Q5021" t="str">
        <f>IFERROR(IF(COUNTIF(個人情報!$BI$5:$BI$401,"登録番号" &amp; リスト!P5021)&gt;=1,"",IF(VLOOKUP(P5021,登録者リスト!$A$1:$D$43729,4,FALSE)=基本情報!$D$6,P5021,"")),"")</f>
        <v/>
      </c>
    </row>
    <row r="5022" spans="16:17" x14ac:dyDescent="0.15">
      <c r="P5022">
        <v>5021</v>
      </c>
      <c r="Q5022" t="str">
        <f>IFERROR(IF(COUNTIF(個人情報!$BI$5:$BI$401,"登録番号" &amp; リスト!P5022)&gt;=1,"",IF(VLOOKUP(P5022,登録者リスト!$A$1:$D$43729,4,FALSE)=基本情報!$D$6,P5022,"")),"")</f>
        <v/>
      </c>
    </row>
    <row r="5023" spans="16:17" x14ac:dyDescent="0.15">
      <c r="P5023">
        <v>5022</v>
      </c>
      <c r="Q5023" t="str">
        <f>IFERROR(IF(COUNTIF(個人情報!$BI$5:$BI$401,"登録番号" &amp; リスト!P5023)&gt;=1,"",IF(VLOOKUP(P5023,登録者リスト!$A$1:$D$43729,4,FALSE)=基本情報!$D$6,P5023,"")),"")</f>
        <v/>
      </c>
    </row>
    <row r="5024" spans="16:17" x14ac:dyDescent="0.15">
      <c r="P5024">
        <v>5023</v>
      </c>
      <c r="Q5024" t="str">
        <f>IFERROR(IF(COUNTIF(個人情報!$BI$5:$BI$401,"登録番号" &amp; リスト!P5024)&gt;=1,"",IF(VLOOKUP(P5024,登録者リスト!$A$1:$D$43729,4,FALSE)=基本情報!$D$6,P5024,"")),"")</f>
        <v/>
      </c>
    </row>
    <row r="5025" spans="16:17" x14ac:dyDescent="0.15">
      <c r="P5025">
        <v>5024</v>
      </c>
      <c r="Q5025" t="str">
        <f>IFERROR(IF(COUNTIF(個人情報!$BI$5:$BI$401,"登録番号" &amp; リスト!P5025)&gt;=1,"",IF(VLOOKUP(P5025,登録者リスト!$A$1:$D$43729,4,FALSE)=基本情報!$D$6,P5025,"")),"")</f>
        <v/>
      </c>
    </row>
    <row r="5026" spans="16:17" x14ac:dyDescent="0.15">
      <c r="P5026">
        <v>5025</v>
      </c>
      <c r="Q5026" t="str">
        <f>IFERROR(IF(COUNTIF(個人情報!$BI$5:$BI$401,"登録番号" &amp; リスト!P5026)&gt;=1,"",IF(VLOOKUP(P5026,登録者リスト!$A$1:$D$43729,4,FALSE)=基本情報!$D$6,P5026,"")),"")</f>
        <v/>
      </c>
    </row>
    <row r="5027" spans="16:17" x14ac:dyDescent="0.15">
      <c r="P5027">
        <v>5026</v>
      </c>
      <c r="Q5027" t="str">
        <f>IFERROR(IF(COUNTIF(個人情報!$BI$5:$BI$401,"登録番号" &amp; リスト!P5027)&gt;=1,"",IF(VLOOKUP(P5027,登録者リスト!$A$1:$D$43729,4,FALSE)=基本情報!$D$6,P5027,"")),"")</f>
        <v/>
      </c>
    </row>
    <row r="5028" spans="16:17" x14ac:dyDescent="0.15">
      <c r="P5028">
        <v>5027</v>
      </c>
      <c r="Q5028" t="str">
        <f>IFERROR(IF(COUNTIF(個人情報!$BI$5:$BI$401,"登録番号" &amp; リスト!P5028)&gt;=1,"",IF(VLOOKUP(P5028,登録者リスト!$A$1:$D$43729,4,FALSE)=基本情報!$D$6,P5028,"")),"")</f>
        <v/>
      </c>
    </row>
    <row r="5029" spans="16:17" x14ac:dyDescent="0.15">
      <c r="P5029">
        <v>5028</v>
      </c>
      <c r="Q5029" t="str">
        <f>IFERROR(IF(COUNTIF(個人情報!$BI$5:$BI$401,"登録番号" &amp; リスト!P5029)&gt;=1,"",IF(VLOOKUP(P5029,登録者リスト!$A$1:$D$43729,4,FALSE)=基本情報!$D$6,P5029,"")),"")</f>
        <v/>
      </c>
    </row>
    <row r="5030" spans="16:17" x14ac:dyDescent="0.15">
      <c r="P5030">
        <v>5029</v>
      </c>
      <c r="Q5030" t="str">
        <f>IFERROR(IF(COUNTIF(個人情報!$BI$5:$BI$401,"登録番号" &amp; リスト!P5030)&gt;=1,"",IF(VLOOKUP(P5030,登録者リスト!$A$1:$D$43729,4,FALSE)=基本情報!$D$6,P5030,"")),"")</f>
        <v/>
      </c>
    </row>
    <row r="5031" spans="16:17" x14ac:dyDescent="0.15">
      <c r="P5031">
        <v>5030</v>
      </c>
      <c r="Q5031" t="str">
        <f>IFERROR(IF(COUNTIF(個人情報!$BI$5:$BI$401,"登録番号" &amp; リスト!P5031)&gt;=1,"",IF(VLOOKUP(P5031,登録者リスト!$A$1:$D$43729,4,FALSE)=基本情報!$D$6,P5031,"")),"")</f>
        <v/>
      </c>
    </row>
    <row r="5032" spans="16:17" x14ac:dyDescent="0.15">
      <c r="P5032">
        <v>5031</v>
      </c>
      <c r="Q5032" t="str">
        <f>IFERROR(IF(COUNTIF(個人情報!$BI$5:$BI$401,"登録番号" &amp; リスト!P5032)&gt;=1,"",IF(VLOOKUP(P5032,登録者リスト!$A$1:$D$43729,4,FALSE)=基本情報!$D$6,P5032,"")),"")</f>
        <v/>
      </c>
    </row>
    <row r="5033" spans="16:17" x14ac:dyDescent="0.15">
      <c r="P5033">
        <v>5032</v>
      </c>
      <c r="Q5033" t="str">
        <f>IFERROR(IF(COUNTIF(個人情報!$BI$5:$BI$401,"登録番号" &amp; リスト!P5033)&gt;=1,"",IF(VLOOKUP(P5033,登録者リスト!$A$1:$D$43729,4,FALSE)=基本情報!$D$6,P5033,"")),"")</f>
        <v/>
      </c>
    </row>
    <row r="5034" spans="16:17" x14ac:dyDescent="0.15">
      <c r="P5034">
        <v>5033</v>
      </c>
      <c r="Q5034" t="str">
        <f>IFERROR(IF(COUNTIF(個人情報!$BI$5:$BI$401,"登録番号" &amp; リスト!P5034)&gt;=1,"",IF(VLOOKUP(P5034,登録者リスト!$A$1:$D$43729,4,FALSE)=基本情報!$D$6,P5034,"")),"")</f>
        <v/>
      </c>
    </row>
    <row r="5035" spans="16:17" x14ac:dyDescent="0.15">
      <c r="P5035">
        <v>5034</v>
      </c>
      <c r="Q5035" t="str">
        <f>IFERROR(IF(COUNTIF(個人情報!$BI$5:$BI$401,"登録番号" &amp; リスト!P5035)&gt;=1,"",IF(VLOOKUP(P5035,登録者リスト!$A$1:$D$43729,4,FALSE)=基本情報!$D$6,P5035,"")),"")</f>
        <v/>
      </c>
    </row>
    <row r="5036" spans="16:17" x14ac:dyDescent="0.15">
      <c r="P5036">
        <v>5035</v>
      </c>
      <c r="Q5036" t="str">
        <f>IFERROR(IF(COUNTIF(個人情報!$BI$5:$BI$401,"登録番号" &amp; リスト!P5036)&gt;=1,"",IF(VLOOKUP(P5036,登録者リスト!$A$1:$D$43729,4,FALSE)=基本情報!$D$6,P5036,"")),"")</f>
        <v/>
      </c>
    </row>
    <row r="5037" spans="16:17" x14ac:dyDescent="0.15">
      <c r="P5037">
        <v>5036</v>
      </c>
      <c r="Q5037" t="str">
        <f>IFERROR(IF(COUNTIF(個人情報!$BI$5:$BI$401,"登録番号" &amp; リスト!P5037)&gt;=1,"",IF(VLOOKUP(P5037,登録者リスト!$A$1:$D$43729,4,FALSE)=基本情報!$D$6,P5037,"")),"")</f>
        <v/>
      </c>
    </row>
    <row r="5038" spans="16:17" x14ac:dyDescent="0.15">
      <c r="P5038">
        <v>5037</v>
      </c>
      <c r="Q5038" t="str">
        <f>IFERROR(IF(COUNTIF(個人情報!$BI$5:$BI$401,"登録番号" &amp; リスト!P5038)&gt;=1,"",IF(VLOOKUP(P5038,登録者リスト!$A$1:$D$43729,4,FALSE)=基本情報!$D$6,P5038,"")),"")</f>
        <v/>
      </c>
    </row>
    <row r="5039" spans="16:17" x14ac:dyDescent="0.15">
      <c r="P5039">
        <v>5038</v>
      </c>
      <c r="Q5039" t="str">
        <f>IFERROR(IF(COUNTIF(個人情報!$BI$5:$BI$401,"登録番号" &amp; リスト!P5039)&gt;=1,"",IF(VLOOKUP(P5039,登録者リスト!$A$1:$D$43729,4,FALSE)=基本情報!$D$6,P5039,"")),"")</f>
        <v/>
      </c>
    </row>
    <row r="5040" spans="16:17" x14ac:dyDescent="0.15">
      <c r="P5040">
        <v>5039</v>
      </c>
      <c r="Q5040" t="str">
        <f>IFERROR(IF(COUNTIF(個人情報!$BI$5:$BI$401,"登録番号" &amp; リスト!P5040)&gt;=1,"",IF(VLOOKUP(P5040,登録者リスト!$A$1:$D$43729,4,FALSE)=基本情報!$D$6,P5040,"")),"")</f>
        <v/>
      </c>
    </row>
    <row r="5041" spans="16:17" x14ac:dyDescent="0.15">
      <c r="P5041">
        <v>5040</v>
      </c>
      <c r="Q5041" t="str">
        <f>IFERROR(IF(COUNTIF(個人情報!$BI$5:$BI$401,"登録番号" &amp; リスト!P5041)&gt;=1,"",IF(VLOOKUP(P5041,登録者リスト!$A$1:$D$43729,4,FALSE)=基本情報!$D$6,P5041,"")),"")</f>
        <v/>
      </c>
    </row>
    <row r="5042" spans="16:17" x14ac:dyDescent="0.15">
      <c r="P5042">
        <v>5041</v>
      </c>
      <c r="Q5042" t="str">
        <f>IFERROR(IF(COUNTIF(個人情報!$BI$5:$BI$401,"登録番号" &amp; リスト!P5042)&gt;=1,"",IF(VLOOKUP(P5042,登録者リスト!$A$1:$D$43729,4,FALSE)=基本情報!$D$6,P5042,"")),"")</f>
        <v/>
      </c>
    </row>
    <row r="5043" spans="16:17" x14ac:dyDescent="0.15">
      <c r="P5043">
        <v>5042</v>
      </c>
      <c r="Q5043" t="str">
        <f>IFERROR(IF(COUNTIF(個人情報!$BI$5:$BI$401,"登録番号" &amp; リスト!P5043)&gt;=1,"",IF(VLOOKUP(P5043,登録者リスト!$A$1:$D$43729,4,FALSE)=基本情報!$D$6,P5043,"")),"")</f>
        <v/>
      </c>
    </row>
    <row r="5044" spans="16:17" x14ac:dyDescent="0.15">
      <c r="P5044">
        <v>5043</v>
      </c>
      <c r="Q5044" t="str">
        <f>IFERROR(IF(COUNTIF(個人情報!$BI$5:$BI$401,"登録番号" &amp; リスト!P5044)&gt;=1,"",IF(VLOOKUP(P5044,登録者リスト!$A$1:$D$43729,4,FALSE)=基本情報!$D$6,P5044,"")),"")</f>
        <v/>
      </c>
    </row>
    <row r="5045" spans="16:17" x14ac:dyDescent="0.15">
      <c r="P5045">
        <v>5044</v>
      </c>
      <c r="Q5045" t="str">
        <f>IFERROR(IF(COUNTIF(個人情報!$BI$5:$BI$401,"登録番号" &amp; リスト!P5045)&gt;=1,"",IF(VLOOKUP(P5045,登録者リスト!$A$1:$D$43729,4,FALSE)=基本情報!$D$6,P5045,"")),"")</f>
        <v/>
      </c>
    </row>
    <row r="5046" spans="16:17" x14ac:dyDescent="0.15">
      <c r="P5046">
        <v>5045</v>
      </c>
      <c r="Q5046" t="str">
        <f>IFERROR(IF(COUNTIF(個人情報!$BI$5:$BI$401,"登録番号" &amp; リスト!P5046)&gt;=1,"",IF(VLOOKUP(P5046,登録者リスト!$A$1:$D$43729,4,FALSE)=基本情報!$D$6,P5046,"")),"")</f>
        <v/>
      </c>
    </row>
    <row r="5047" spans="16:17" x14ac:dyDescent="0.15">
      <c r="P5047">
        <v>5046</v>
      </c>
      <c r="Q5047" t="str">
        <f>IFERROR(IF(COUNTIF(個人情報!$BI$5:$BI$401,"登録番号" &amp; リスト!P5047)&gt;=1,"",IF(VLOOKUP(P5047,登録者リスト!$A$1:$D$43729,4,FALSE)=基本情報!$D$6,P5047,"")),"")</f>
        <v/>
      </c>
    </row>
    <row r="5048" spans="16:17" x14ac:dyDescent="0.15">
      <c r="P5048">
        <v>5047</v>
      </c>
      <c r="Q5048" t="str">
        <f>IFERROR(IF(COUNTIF(個人情報!$BI$5:$BI$401,"登録番号" &amp; リスト!P5048)&gt;=1,"",IF(VLOOKUP(P5048,登録者リスト!$A$1:$D$43729,4,FALSE)=基本情報!$D$6,P5048,"")),"")</f>
        <v/>
      </c>
    </row>
    <row r="5049" spans="16:17" x14ac:dyDescent="0.15">
      <c r="P5049">
        <v>5048</v>
      </c>
      <c r="Q5049" t="str">
        <f>IFERROR(IF(COUNTIF(個人情報!$BI$5:$BI$401,"登録番号" &amp; リスト!P5049)&gt;=1,"",IF(VLOOKUP(P5049,登録者リスト!$A$1:$D$43729,4,FALSE)=基本情報!$D$6,P5049,"")),"")</f>
        <v/>
      </c>
    </row>
    <row r="5050" spans="16:17" x14ac:dyDescent="0.15">
      <c r="P5050">
        <v>5049</v>
      </c>
      <c r="Q5050" t="str">
        <f>IFERROR(IF(COUNTIF(個人情報!$BI$5:$BI$401,"登録番号" &amp; リスト!P5050)&gt;=1,"",IF(VLOOKUP(P5050,登録者リスト!$A$1:$D$43729,4,FALSE)=基本情報!$D$6,P5050,"")),"")</f>
        <v/>
      </c>
    </row>
    <row r="5051" spans="16:17" x14ac:dyDescent="0.15">
      <c r="P5051">
        <v>5050</v>
      </c>
      <c r="Q5051" t="str">
        <f>IFERROR(IF(COUNTIF(個人情報!$BI$5:$BI$401,"登録番号" &amp; リスト!P5051)&gt;=1,"",IF(VLOOKUP(P5051,登録者リスト!$A$1:$D$43729,4,FALSE)=基本情報!$D$6,P5051,"")),"")</f>
        <v/>
      </c>
    </row>
    <row r="5052" spans="16:17" x14ac:dyDescent="0.15">
      <c r="P5052">
        <v>5051</v>
      </c>
      <c r="Q5052" t="str">
        <f>IFERROR(IF(COUNTIF(個人情報!$BI$5:$BI$401,"登録番号" &amp; リスト!P5052)&gt;=1,"",IF(VLOOKUP(P5052,登録者リスト!$A$1:$D$43729,4,FALSE)=基本情報!$D$6,P5052,"")),"")</f>
        <v/>
      </c>
    </row>
    <row r="5053" spans="16:17" x14ac:dyDescent="0.15">
      <c r="P5053">
        <v>5052</v>
      </c>
      <c r="Q5053" t="str">
        <f>IFERROR(IF(COUNTIF(個人情報!$BI$5:$BI$401,"登録番号" &amp; リスト!P5053)&gt;=1,"",IF(VLOOKUP(P5053,登録者リスト!$A$1:$D$43729,4,FALSE)=基本情報!$D$6,P5053,"")),"")</f>
        <v/>
      </c>
    </row>
    <row r="5054" spans="16:17" x14ac:dyDescent="0.15">
      <c r="P5054">
        <v>5053</v>
      </c>
      <c r="Q5054" t="str">
        <f>IFERROR(IF(COUNTIF(個人情報!$BI$5:$BI$401,"登録番号" &amp; リスト!P5054)&gt;=1,"",IF(VLOOKUP(P5054,登録者リスト!$A$1:$D$43729,4,FALSE)=基本情報!$D$6,P5054,"")),"")</f>
        <v/>
      </c>
    </row>
    <row r="5055" spans="16:17" x14ac:dyDescent="0.15">
      <c r="P5055">
        <v>5054</v>
      </c>
      <c r="Q5055" t="str">
        <f>IFERROR(IF(COUNTIF(個人情報!$BI$5:$BI$401,"登録番号" &amp; リスト!P5055)&gt;=1,"",IF(VLOOKUP(P5055,登録者リスト!$A$1:$D$43729,4,FALSE)=基本情報!$D$6,P5055,"")),"")</f>
        <v/>
      </c>
    </row>
    <row r="5056" spans="16:17" x14ac:dyDescent="0.15">
      <c r="P5056">
        <v>5055</v>
      </c>
      <c r="Q5056" t="str">
        <f>IFERROR(IF(COUNTIF(個人情報!$BI$5:$BI$401,"登録番号" &amp; リスト!P5056)&gt;=1,"",IF(VLOOKUP(P5056,登録者リスト!$A$1:$D$43729,4,FALSE)=基本情報!$D$6,P5056,"")),"")</f>
        <v/>
      </c>
    </row>
    <row r="5057" spans="16:17" x14ac:dyDescent="0.15">
      <c r="P5057">
        <v>5056</v>
      </c>
      <c r="Q5057" t="str">
        <f>IFERROR(IF(COUNTIF(個人情報!$BI$5:$BI$401,"登録番号" &amp; リスト!P5057)&gt;=1,"",IF(VLOOKUP(P5057,登録者リスト!$A$1:$D$43729,4,FALSE)=基本情報!$D$6,P5057,"")),"")</f>
        <v/>
      </c>
    </row>
    <row r="5058" spans="16:17" x14ac:dyDescent="0.15">
      <c r="P5058">
        <v>5057</v>
      </c>
      <c r="Q5058" t="str">
        <f>IFERROR(IF(COUNTIF(個人情報!$BI$5:$BI$401,"登録番号" &amp; リスト!P5058)&gt;=1,"",IF(VLOOKUP(P5058,登録者リスト!$A$1:$D$43729,4,FALSE)=基本情報!$D$6,P5058,"")),"")</f>
        <v/>
      </c>
    </row>
    <row r="5059" spans="16:17" x14ac:dyDescent="0.15">
      <c r="P5059">
        <v>5058</v>
      </c>
      <c r="Q5059" t="str">
        <f>IFERROR(IF(COUNTIF(個人情報!$BI$5:$BI$401,"登録番号" &amp; リスト!P5059)&gt;=1,"",IF(VLOOKUP(P5059,登録者リスト!$A$1:$D$43729,4,FALSE)=基本情報!$D$6,P5059,"")),"")</f>
        <v/>
      </c>
    </row>
    <row r="5060" spans="16:17" x14ac:dyDescent="0.15">
      <c r="P5060">
        <v>5059</v>
      </c>
      <c r="Q5060" t="str">
        <f>IFERROR(IF(COUNTIF(個人情報!$BI$5:$BI$401,"登録番号" &amp; リスト!P5060)&gt;=1,"",IF(VLOOKUP(P5060,登録者リスト!$A$1:$D$43729,4,FALSE)=基本情報!$D$6,P5060,"")),"")</f>
        <v/>
      </c>
    </row>
    <row r="5061" spans="16:17" x14ac:dyDescent="0.15">
      <c r="P5061">
        <v>5060</v>
      </c>
      <c r="Q5061" t="str">
        <f>IFERROR(IF(COUNTIF(個人情報!$BI$5:$BI$401,"登録番号" &amp; リスト!P5061)&gt;=1,"",IF(VLOOKUP(P5061,登録者リスト!$A$1:$D$43729,4,FALSE)=基本情報!$D$6,P5061,"")),"")</f>
        <v/>
      </c>
    </row>
    <row r="5062" spans="16:17" x14ac:dyDescent="0.15">
      <c r="P5062">
        <v>5061</v>
      </c>
      <c r="Q5062" t="str">
        <f>IFERROR(IF(COUNTIF(個人情報!$BI$5:$BI$401,"登録番号" &amp; リスト!P5062)&gt;=1,"",IF(VLOOKUP(P5062,登録者リスト!$A$1:$D$43729,4,FALSE)=基本情報!$D$6,P5062,"")),"")</f>
        <v/>
      </c>
    </row>
    <row r="5063" spans="16:17" x14ac:dyDescent="0.15">
      <c r="P5063">
        <v>5062</v>
      </c>
      <c r="Q5063" t="str">
        <f>IFERROR(IF(COUNTIF(個人情報!$BI$5:$BI$401,"登録番号" &amp; リスト!P5063)&gt;=1,"",IF(VLOOKUP(P5063,登録者リスト!$A$1:$D$43729,4,FALSE)=基本情報!$D$6,P5063,"")),"")</f>
        <v/>
      </c>
    </row>
    <row r="5064" spans="16:17" x14ac:dyDescent="0.15">
      <c r="P5064">
        <v>5063</v>
      </c>
      <c r="Q5064" t="str">
        <f>IFERROR(IF(COUNTIF(個人情報!$BI$5:$BI$401,"登録番号" &amp; リスト!P5064)&gt;=1,"",IF(VLOOKUP(P5064,登録者リスト!$A$1:$D$43729,4,FALSE)=基本情報!$D$6,P5064,"")),"")</f>
        <v/>
      </c>
    </row>
    <row r="5065" spans="16:17" x14ac:dyDescent="0.15">
      <c r="P5065">
        <v>5064</v>
      </c>
      <c r="Q5065" t="str">
        <f>IFERROR(IF(COUNTIF(個人情報!$BI$5:$BI$401,"登録番号" &amp; リスト!P5065)&gt;=1,"",IF(VLOOKUP(P5065,登録者リスト!$A$1:$D$43729,4,FALSE)=基本情報!$D$6,P5065,"")),"")</f>
        <v/>
      </c>
    </row>
    <row r="5066" spans="16:17" x14ac:dyDescent="0.15">
      <c r="P5066">
        <v>5065</v>
      </c>
      <c r="Q5066" t="str">
        <f>IFERROR(IF(COUNTIF(個人情報!$BI$5:$BI$401,"登録番号" &amp; リスト!P5066)&gt;=1,"",IF(VLOOKUP(P5066,登録者リスト!$A$1:$D$43729,4,FALSE)=基本情報!$D$6,P5066,"")),"")</f>
        <v/>
      </c>
    </row>
    <row r="5067" spans="16:17" x14ac:dyDescent="0.15">
      <c r="P5067">
        <v>5066</v>
      </c>
      <c r="Q5067" t="str">
        <f>IFERROR(IF(COUNTIF(個人情報!$BI$5:$BI$401,"登録番号" &amp; リスト!P5067)&gt;=1,"",IF(VLOOKUP(P5067,登録者リスト!$A$1:$D$43729,4,FALSE)=基本情報!$D$6,P5067,"")),"")</f>
        <v/>
      </c>
    </row>
    <row r="5068" spans="16:17" x14ac:dyDescent="0.15">
      <c r="P5068">
        <v>5067</v>
      </c>
      <c r="Q5068" t="str">
        <f>IFERROR(IF(COUNTIF(個人情報!$BI$5:$BI$401,"登録番号" &amp; リスト!P5068)&gt;=1,"",IF(VLOOKUP(P5068,登録者リスト!$A$1:$D$43729,4,FALSE)=基本情報!$D$6,P5068,"")),"")</f>
        <v/>
      </c>
    </row>
    <row r="5069" spans="16:17" x14ac:dyDescent="0.15">
      <c r="P5069">
        <v>5068</v>
      </c>
      <c r="Q5069" t="str">
        <f>IFERROR(IF(COUNTIF(個人情報!$BI$5:$BI$401,"登録番号" &amp; リスト!P5069)&gt;=1,"",IF(VLOOKUP(P5069,登録者リスト!$A$1:$D$43729,4,FALSE)=基本情報!$D$6,P5069,"")),"")</f>
        <v/>
      </c>
    </row>
    <row r="5070" spans="16:17" x14ac:dyDescent="0.15">
      <c r="P5070">
        <v>5069</v>
      </c>
      <c r="Q5070" t="str">
        <f>IFERROR(IF(COUNTIF(個人情報!$BI$5:$BI$401,"登録番号" &amp; リスト!P5070)&gt;=1,"",IF(VLOOKUP(P5070,登録者リスト!$A$1:$D$43729,4,FALSE)=基本情報!$D$6,P5070,"")),"")</f>
        <v/>
      </c>
    </row>
    <row r="5071" spans="16:17" x14ac:dyDescent="0.15">
      <c r="P5071">
        <v>5070</v>
      </c>
      <c r="Q5071" t="str">
        <f>IFERROR(IF(COUNTIF(個人情報!$BI$5:$BI$401,"登録番号" &amp; リスト!P5071)&gt;=1,"",IF(VLOOKUP(P5071,登録者リスト!$A$1:$D$43729,4,FALSE)=基本情報!$D$6,P5071,"")),"")</f>
        <v/>
      </c>
    </row>
    <row r="5072" spans="16:17" x14ac:dyDescent="0.15">
      <c r="P5072">
        <v>5071</v>
      </c>
      <c r="Q5072" t="str">
        <f>IFERROR(IF(COUNTIF(個人情報!$BI$5:$BI$401,"登録番号" &amp; リスト!P5072)&gt;=1,"",IF(VLOOKUP(P5072,登録者リスト!$A$1:$D$43729,4,FALSE)=基本情報!$D$6,P5072,"")),"")</f>
        <v/>
      </c>
    </row>
    <row r="5073" spans="16:17" x14ac:dyDescent="0.15">
      <c r="P5073">
        <v>5072</v>
      </c>
      <c r="Q5073" t="str">
        <f>IFERROR(IF(COUNTIF(個人情報!$BI$5:$BI$401,"登録番号" &amp; リスト!P5073)&gt;=1,"",IF(VLOOKUP(P5073,登録者リスト!$A$1:$D$43729,4,FALSE)=基本情報!$D$6,P5073,"")),"")</f>
        <v/>
      </c>
    </row>
    <row r="5074" spans="16:17" x14ac:dyDescent="0.15">
      <c r="P5074">
        <v>5073</v>
      </c>
      <c r="Q5074" t="str">
        <f>IFERROR(IF(COUNTIF(個人情報!$BI$5:$BI$401,"登録番号" &amp; リスト!P5074)&gt;=1,"",IF(VLOOKUP(P5074,登録者リスト!$A$1:$D$43729,4,FALSE)=基本情報!$D$6,P5074,"")),"")</f>
        <v/>
      </c>
    </row>
    <row r="5075" spans="16:17" x14ac:dyDescent="0.15">
      <c r="P5075">
        <v>5074</v>
      </c>
      <c r="Q5075" t="str">
        <f>IFERROR(IF(COUNTIF(個人情報!$BI$5:$BI$401,"登録番号" &amp; リスト!P5075)&gt;=1,"",IF(VLOOKUP(P5075,登録者リスト!$A$1:$D$43729,4,FALSE)=基本情報!$D$6,P5075,"")),"")</f>
        <v/>
      </c>
    </row>
    <row r="5076" spans="16:17" x14ac:dyDescent="0.15">
      <c r="P5076">
        <v>5075</v>
      </c>
      <c r="Q5076" t="str">
        <f>IFERROR(IF(COUNTIF(個人情報!$BI$5:$BI$401,"登録番号" &amp; リスト!P5076)&gt;=1,"",IF(VLOOKUP(P5076,登録者リスト!$A$1:$D$43729,4,FALSE)=基本情報!$D$6,P5076,"")),"")</f>
        <v/>
      </c>
    </row>
    <row r="5077" spans="16:17" x14ac:dyDescent="0.15">
      <c r="P5077">
        <v>5076</v>
      </c>
      <c r="Q5077" t="str">
        <f>IFERROR(IF(COUNTIF(個人情報!$BI$5:$BI$401,"登録番号" &amp; リスト!P5077)&gt;=1,"",IF(VLOOKUP(P5077,登録者リスト!$A$1:$D$43729,4,FALSE)=基本情報!$D$6,P5077,"")),"")</f>
        <v/>
      </c>
    </row>
    <row r="5078" spans="16:17" x14ac:dyDescent="0.15">
      <c r="P5078">
        <v>5077</v>
      </c>
      <c r="Q5078" t="str">
        <f>IFERROR(IF(COUNTIF(個人情報!$BI$5:$BI$401,"登録番号" &amp; リスト!P5078)&gt;=1,"",IF(VLOOKUP(P5078,登録者リスト!$A$1:$D$43729,4,FALSE)=基本情報!$D$6,P5078,"")),"")</f>
        <v/>
      </c>
    </row>
    <row r="5079" spans="16:17" x14ac:dyDescent="0.15">
      <c r="P5079">
        <v>5078</v>
      </c>
      <c r="Q5079" t="str">
        <f>IFERROR(IF(COUNTIF(個人情報!$BI$5:$BI$401,"登録番号" &amp; リスト!P5079)&gt;=1,"",IF(VLOOKUP(P5079,登録者リスト!$A$1:$D$43729,4,FALSE)=基本情報!$D$6,P5079,"")),"")</f>
        <v/>
      </c>
    </row>
    <row r="5080" spans="16:17" x14ac:dyDescent="0.15">
      <c r="P5080">
        <v>5079</v>
      </c>
      <c r="Q5080" t="str">
        <f>IFERROR(IF(COUNTIF(個人情報!$BI$5:$BI$401,"登録番号" &amp; リスト!P5080)&gt;=1,"",IF(VLOOKUP(P5080,登録者リスト!$A$1:$D$43729,4,FALSE)=基本情報!$D$6,P5080,"")),"")</f>
        <v/>
      </c>
    </row>
    <row r="5081" spans="16:17" x14ac:dyDescent="0.15">
      <c r="P5081">
        <v>5080</v>
      </c>
      <c r="Q5081" t="str">
        <f>IFERROR(IF(COUNTIF(個人情報!$BI$5:$BI$401,"登録番号" &amp; リスト!P5081)&gt;=1,"",IF(VLOOKUP(P5081,登録者リスト!$A$1:$D$43729,4,FALSE)=基本情報!$D$6,P5081,"")),"")</f>
        <v/>
      </c>
    </row>
    <row r="5082" spans="16:17" x14ac:dyDescent="0.15">
      <c r="P5082">
        <v>5081</v>
      </c>
      <c r="Q5082" t="str">
        <f>IFERROR(IF(COUNTIF(個人情報!$BI$5:$BI$401,"登録番号" &amp; リスト!P5082)&gt;=1,"",IF(VLOOKUP(P5082,登録者リスト!$A$1:$D$43729,4,FALSE)=基本情報!$D$6,P5082,"")),"")</f>
        <v/>
      </c>
    </row>
    <row r="5083" spans="16:17" x14ac:dyDescent="0.15">
      <c r="P5083">
        <v>5082</v>
      </c>
      <c r="Q5083" t="str">
        <f>IFERROR(IF(COUNTIF(個人情報!$BI$5:$BI$401,"登録番号" &amp; リスト!P5083)&gt;=1,"",IF(VLOOKUP(P5083,登録者リスト!$A$1:$D$43729,4,FALSE)=基本情報!$D$6,P5083,"")),"")</f>
        <v/>
      </c>
    </row>
    <row r="5084" spans="16:17" x14ac:dyDescent="0.15">
      <c r="P5084">
        <v>5083</v>
      </c>
      <c r="Q5084" t="str">
        <f>IFERROR(IF(COUNTIF(個人情報!$BI$5:$BI$401,"登録番号" &amp; リスト!P5084)&gt;=1,"",IF(VLOOKUP(P5084,登録者リスト!$A$1:$D$43729,4,FALSE)=基本情報!$D$6,P5084,"")),"")</f>
        <v/>
      </c>
    </row>
    <row r="5085" spans="16:17" x14ac:dyDescent="0.15">
      <c r="P5085">
        <v>5084</v>
      </c>
      <c r="Q5085" t="str">
        <f>IFERROR(IF(COUNTIF(個人情報!$BI$5:$BI$401,"登録番号" &amp; リスト!P5085)&gt;=1,"",IF(VLOOKUP(P5085,登録者リスト!$A$1:$D$43729,4,FALSE)=基本情報!$D$6,P5085,"")),"")</f>
        <v/>
      </c>
    </row>
    <row r="5086" spans="16:17" x14ac:dyDescent="0.15">
      <c r="P5086">
        <v>5085</v>
      </c>
      <c r="Q5086" t="str">
        <f>IFERROR(IF(COUNTIF(個人情報!$BI$5:$BI$401,"登録番号" &amp; リスト!P5086)&gt;=1,"",IF(VLOOKUP(P5086,登録者リスト!$A$1:$D$43729,4,FALSE)=基本情報!$D$6,P5086,"")),"")</f>
        <v/>
      </c>
    </row>
    <row r="5087" spans="16:17" x14ac:dyDescent="0.15">
      <c r="P5087">
        <v>5086</v>
      </c>
      <c r="Q5087" t="str">
        <f>IFERROR(IF(COUNTIF(個人情報!$BI$5:$BI$401,"登録番号" &amp; リスト!P5087)&gt;=1,"",IF(VLOOKUP(P5087,登録者リスト!$A$1:$D$43729,4,FALSE)=基本情報!$D$6,P5087,"")),"")</f>
        <v/>
      </c>
    </row>
    <row r="5088" spans="16:17" x14ac:dyDescent="0.15">
      <c r="P5088">
        <v>5087</v>
      </c>
      <c r="Q5088" t="str">
        <f>IFERROR(IF(COUNTIF(個人情報!$BI$5:$BI$401,"登録番号" &amp; リスト!P5088)&gt;=1,"",IF(VLOOKUP(P5088,登録者リスト!$A$1:$D$43729,4,FALSE)=基本情報!$D$6,P5088,"")),"")</f>
        <v/>
      </c>
    </row>
    <row r="5089" spans="16:17" x14ac:dyDescent="0.15">
      <c r="P5089">
        <v>5088</v>
      </c>
      <c r="Q5089" t="str">
        <f>IFERROR(IF(COUNTIF(個人情報!$BI$5:$BI$401,"登録番号" &amp; リスト!P5089)&gt;=1,"",IF(VLOOKUP(P5089,登録者リスト!$A$1:$D$43729,4,FALSE)=基本情報!$D$6,P5089,"")),"")</f>
        <v/>
      </c>
    </row>
    <row r="5090" spans="16:17" x14ac:dyDescent="0.15">
      <c r="P5090">
        <v>5089</v>
      </c>
      <c r="Q5090" t="str">
        <f>IFERROR(IF(COUNTIF(個人情報!$BI$5:$BI$401,"登録番号" &amp; リスト!P5090)&gt;=1,"",IF(VLOOKUP(P5090,登録者リスト!$A$1:$D$43729,4,FALSE)=基本情報!$D$6,P5090,"")),"")</f>
        <v/>
      </c>
    </row>
    <row r="5091" spans="16:17" x14ac:dyDescent="0.15">
      <c r="P5091">
        <v>5090</v>
      </c>
      <c r="Q5091" t="str">
        <f>IFERROR(IF(COUNTIF(個人情報!$BI$5:$BI$401,"登録番号" &amp; リスト!P5091)&gt;=1,"",IF(VLOOKUP(P5091,登録者リスト!$A$1:$D$43729,4,FALSE)=基本情報!$D$6,P5091,"")),"")</f>
        <v/>
      </c>
    </row>
    <row r="5092" spans="16:17" x14ac:dyDescent="0.15">
      <c r="P5092">
        <v>5091</v>
      </c>
      <c r="Q5092" t="str">
        <f>IFERROR(IF(COUNTIF(個人情報!$BI$5:$BI$401,"登録番号" &amp; リスト!P5092)&gt;=1,"",IF(VLOOKUP(P5092,登録者リスト!$A$1:$D$43729,4,FALSE)=基本情報!$D$6,P5092,"")),"")</f>
        <v/>
      </c>
    </row>
    <row r="5093" spans="16:17" x14ac:dyDescent="0.15">
      <c r="P5093">
        <v>5092</v>
      </c>
      <c r="Q5093" t="str">
        <f>IFERROR(IF(COUNTIF(個人情報!$BI$5:$BI$401,"登録番号" &amp; リスト!P5093)&gt;=1,"",IF(VLOOKUP(P5093,登録者リスト!$A$1:$D$43729,4,FALSE)=基本情報!$D$6,P5093,"")),"")</f>
        <v/>
      </c>
    </row>
    <row r="5094" spans="16:17" x14ac:dyDescent="0.15">
      <c r="P5094">
        <v>5093</v>
      </c>
      <c r="Q5094" t="str">
        <f>IFERROR(IF(COUNTIF(個人情報!$BI$5:$BI$401,"登録番号" &amp; リスト!P5094)&gt;=1,"",IF(VLOOKUP(P5094,登録者リスト!$A$1:$D$43729,4,FALSE)=基本情報!$D$6,P5094,"")),"")</f>
        <v/>
      </c>
    </row>
    <row r="5095" spans="16:17" x14ac:dyDescent="0.15">
      <c r="P5095">
        <v>5094</v>
      </c>
      <c r="Q5095" t="str">
        <f>IFERROR(IF(COUNTIF(個人情報!$BI$5:$BI$401,"登録番号" &amp; リスト!P5095)&gt;=1,"",IF(VLOOKUP(P5095,登録者リスト!$A$1:$D$43729,4,FALSE)=基本情報!$D$6,P5095,"")),"")</f>
        <v/>
      </c>
    </row>
    <row r="5096" spans="16:17" x14ac:dyDescent="0.15">
      <c r="P5096">
        <v>5095</v>
      </c>
      <c r="Q5096" t="str">
        <f>IFERROR(IF(COUNTIF(個人情報!$BI$5:$BI$401,"登録番号" &amp; リスト!P5096)&gt;=1,"",IF(VLOOKUP(P5096,登録者リスト!$A$1:$D$43729,4,FALSE)=基本情報!$D$6,P5096,"")),"")</f>
        <v/>
      </c>
    </row>
    <row r="5097" spans="16:17" x14ac:dyDescent="0.15">
      <c r="P5097">
        <v>5096</v>
      </c>
      <c r="Q5097" t="str">
        <f>IFERROR(IF(COUNTIF(個人情報!$BI$5:$BI$401,"登録番号" &amp; リスト!P5097)&gt;=1,"",IF(VLOOKUP(P5097,登録者リスト!$A$1:$D$43729,4,FALSE)=基本情報!$D$6,P5097,"")),"")</f>
        <v/>
      </c>
    </row>
    <row r="5098" spans="16:17" x14ac:dyDescent="0.15">
      <c r="P5098">
        <v>5097</v>
      </c>
      <c r="Q5098" t="str">
        <f>IFERROR(IF(COUNTIF(個人情報!$BI$5:$BI$401,"登録番号" &amp; リスト!P5098)&gt;=1,"",IF(VLOOKUP(P5098,登録者リスト!$A$1:$D$43729,4,FALSE)=基本情報!$D$6,P5098,"")),"")</f>
        <v/>
      </c>
    </row>
    <row r="5099" spans="16:17" x14ac:dyDescent="0.15">
      <c r="P5099">
        <v>5098</v>
      </c>
      <c r="Q5099" t="str">
        <f>IFERROR(IF(COUNTIF(個人情報!$BI$5:$BI$401,"登録番号" &amp; リスト!P5099)&gt;=1,"",IF(VLOOKUP(P5099,登録者リスト!$A$1:$D$43729,4,FALSE)=基本情報!$D$6,P5099,"")),"")</f>
        <v/>
      </c>
    </row>
    <row r="5100" spans="16:17" x14ac:dyDescent="0.15">
      <c r="P5100">
        <v>5099</v>
      </c>
      <c r="Q5100" t="str">
        <f>IFERROR(IF(COUNTIF(個人情報!$BI$5:$BI$401,"登録番号" &amp; リスト!P5100)&gt;=1,"",IF(VLOOKUP(P5100,登録者リスト!$A$1:$D$43729,4,FALSE)=基本情報!$D$6,P5100,"")),"")</f>
        <v/>
      </c>
    </row>
    <row r="5101" spans="16:17" x14ac:dyDescent="0.15">
      <c r="P5101">
        <v>5100</v>
      </c>
      <c r="Q5101" t="str">
        <f>IFERROR(IF(COUNTIF(個人情報!$BI$5:$BI$401,"登録番号" &amp; リスト!P5101)&gt;=1,"",IF(VLOOKUP(P5101,登録者リスト!$A$1:$D$43729,4,FALSE)=基本情報!$D$6,P5101,"")),"")</f>
        <v/>
      </c>
    </row>
    <row r="5102" spans="16:17" x14ac:dyDescent="0.15">
      <c r="P5102">
        <v>5101</v>
      </c>
      <c r="Q5102" t="str">
        <f>IFERROR(IF(COUNTIF(個人情報!$BI$5:$BI$401,"登録番号" &amp; リスト!P5102)&gt;=1,"",IF(VLOOKUP(P5102,登録者リスト!$A$1:$D$43729,4,FALSE)=基本情報!$D$6,P5102,"")),"")</f>
        <v/>
      </c>
    </row>
    <row r="5103" spans="16:17" x14ac:dyDescent="0.15">
      <c r="P5103">
        <v>5102</v>
      </c>
      <c r="Q5103" t="str">
        <f>IFERROR(IF(COUNTIF(個人情報!$BI$5:$BI$401,"登録番号" &amp; リスト!P5103)&gt;=1,"",IF(VLOOKUP(P5103,登録者リスト!$A$1:$D$43729,4,FALSE)=基本情報!$D$6,P5103,"")),"")</f>
        <v/>
      </c>
    </row>
    <row r="5104" spans="16:17" x14ac:dyDescent="0.15">
      <c r="P5104">
        <v>5103</v>
      </c>
      <c r="Q5104" t="str">
        <f>IFERROR(IF(COUNTIF(個人情報!$BI$5:$BI$401,"登録番号" &amp; リスト!P5104)&gt;=1,"",IF(VLOOKUP(P5104,登録者リスト!$A$1:$D$43729,4,FALSE)=基本情報!$D$6,P5104,"")),"")</f>
        <v/>
      </c>
    </row>
    <row r="5105" spans="16:17" x14ac:dyDescent="0.15">
      <c r="P5105">
        <v>5104</v>
      </c>
      <c r="Q5105" t="str">
        <f>IFERROR(IF(COUNTIF(個人情報!$BI$5:$BI$401,"登録番号" &amp; リスト!P5105)&gt;=1,"",IF(VLOOKUP(P5105,登録者リスト!$A$1:$D$43729,4,FALSE)=基本情報!$D$6,P5105,"")),"")</f>
        <v/>
      </c>
    </row>
    <row r="5106" spans="16:17" x14ac:dyDescent="0.15">
      <c r="P5106">
        <v>5105</v>
      </c>
      <c r="Q5106" t="str">
        <f>IFERROR(IF(COUNTIF(個人情報!$BI$5:$BI$401,"登録番号" &amp; リスト!P5106)&gt;=1,"",IF(VLOOKUP(P5106,登録者リスト!$A$1:$D$43729,4,FALSE)=基本情報!$D$6,P5106,"")),"")</f>
        <v/>
      </c>
    </row>
    <row r="5107" spans="16:17" x14ac:dyDescent="0.15">
      <c r="P5107">
        <v>5106</v>
      </c>
      <c r="Q5107" t="str">
        <f>IFERROR(IF(COUNTIF(個人情報!$BI$5:$BI$401,"登録番号" &amp; リスト!P5107)&gt;=1,"",IF(VLOOKUP(P5107,登録者リスト!$A$1:$D$43729,4,FALSE)=基本情報!$D$6,P5107,"")),"")</f>
        <v/>
      </c>
    </row>
    <row r="5108" spans="16:17" x14ac:dyDescent="0.15">
      <c r="P5108">
        <v>5107</v>
      </c>
      <c r="Q5108" t="str">
        <f>IFERROR(IF(COUNTIF(個人情報!$BI$5:$BI$401,"登録番号" &amp; リスト!P5108)&gt;=1,"",IF(VLOOKUP(P5108,登録者リスト!$A$1:$D$43729,4,FALSE)=基本情報!$D$6,P5108,"")),"")</f>
        <v/>
      </c>
    </row>
    <row r="5109" spans="16:17" x14ac:dyDescent="0.15">
      <c r="P5109">
        <v>5108</v>
      </c>
      <c r="Q5109" t="str">
        <f>IFERROR(IF(COUNTIF(個人情報!$BI$5:$BI$401,"登録番号" &amp; リスト!P5109)&gt;=1,"",IF(VLOOKUP(P5109,登録者リスト!$A$1:$D$43729,4,FALSE)=基本情報!$D$6,P5109,"")),"")</f>
        <v/>
      </c>
    </row>
    <row r="5110" spans="16:17" x14ac:dyDescent="0.15">
      <c r="P5110">
        <v>5109</v>
      </c>
      <c r="Q5110" t="str">
        <f>IFERROR(IF(COUNTIF(個人情報!$BI$5:$BI$401,"登録番号" &amp; リスト!P5110)&gt;=1,"",IF(VLOOKUP(P5110,登録者リスト!$A$1:$D$43729,4,FALSE)=基本情報!$D$6,P5110,"")),"")</f>
        <v/>
      </c>
    </row>
    <row r="5111" spans="16:17" x14ac:dyDescent="0.15">
      <c r="P5111">
        <v>5110</v>
      </c>
      <c r="Q5111" t="str">
        <f>IFERROR(IF(COUNTIF(個人情報!$BI$5:$BI$401,"登録番号" &amp; リスト!P5111)&gt;=1,"",IF(VLOOKUP(P5111,登録者リスト!$A$1:$D$43729,4,FALSE)=基本情報!$D$6,P5111,"")),"")</f>
        <v/>
      </c>
    </row>
    <row r="5112" spans="16:17" x14ac:dyDescent="0.15">
      <c r="P5112">
        <v>5111</v>
      </c>
      <c r="Q5112" t="str">
        <f>IFERROR(IF(COUNTIF(個人情報!$BI$5:$BI$401,"登録番号" &amp; リスト!P5112)&gt;=1,"",IF(VLOOKUP(P5112,登録者リスト!$A$1:$D$43729,4,FALSE)=基本情報!$D$6,P5112,"")),"")</f>
        <v/>
      </c>
    </row>
    <row r="5113" spans="16:17" x14ac:dyDescent="0.15">
      <c r="P5113">
        <v>5112</v>
      </c>
      <c r="Q5113" t="str">
        <f>IFERROR(IF(COUNTIF(個人情報!$BI$5:$BI$401,"登録番号" &amp; リスト!P5113)&gt;=1,"",IF(VLOOKUP(P5113,登録者リスト!$A$1:$D$43729,4,FALSE)=基本情報!$D$6,P5113,"")),"")</f>
        <v/>
      </c>
    </row>
    <row r="5114" spans="16:17" x14ac:dyDescent="0.15">
      <c r="P5114">
        <v>5113</v>
      </c>
      <c r="Q5114" t="str">
        <f>IFERROR(IF(COUNTIF(個人情報!$BI$5:$BI$401,"登録番号" &amp; リスト!P5114)&gt;=1,"",IF(VLOOKUP(P5114,登録者リスト!$A$1:$D$43729,4,FALSE)=基本情報!$D$6,P5114,"")),"")</f>
        <v/>
      </c>
    </row>
    <row r="5115" spans="16:17" x14ac:dyDescent="0.15">
      <c r="P5115">
        <v>5114</v>
      </c>
      <c r="Q5115" t="str">
        <f>IFERROR(IF(COUNTIF(個人情報!$BI$5:$BI$401,"登録番号" &amp; リスト!P5115)&gt;=1,"",IF(VLOOKUP(P5115,登録者リスト!$A$1:$D$43729,4,FALSE)=基本情報!$D$6,P5115,"")),"")</f>
        <v/>
      </c>
    </row>
    <row r="5116" spans="16:17" x14ac:dyDescent="0.15">
      <c r="P5116">
        <v>5115</v>
      </c>
      <c r="Q5116" t="str">
        <f>IFERROR(IF(COUNTIF(個人情報!$BI$5:$BI$401,"登録番号" &amp; リスト!P5116)&gt;=1,"",IF(VLOOKUP(P5116,登録者リスト!$A$1:$D$43729,4,FALSE)=基本情報!$D$6,P5116,"")),"")</f>
        <v/>
      </c>
    </row>
    <row r="5117" spans="16:17" x14ac:dyDescent="0.15">
      <c r="P5117">
        <v>5116</v>
      </c>
      <c r="Q5117" t="str">
        <f>IFERROR(IF(COUNTIF(個人情報!$BI$5:$BI$401,"登録番号" &amp; リスト!P5117)&gt;=1,"",IF(VLOOKUP(P5117,登録者リスト!$A$1:$D$43729,4,FALSE)=基本情報!$D$6,P5117,"")),"")</f>
        <v/>
      </c>
    </row>
    <row r="5118" spans="16:17" x14ac:dyDescent="0.15">
      <c r="P5118">
        <v>5117</v>
      </c>
      <c r="Q5118" t="str">
        <f>IFERROR(IF(COUNTIF(個人情報!$BI$5:$BI$401,"登録番号" &amp; リスト!P5118)&gt;=1,"",IF(VLOOKUP(P5118,登録者リスト!$A$1:$D$43729,4,FALSE)=基本情報!$D$6,P5118,"")),"")</f>
        <v/>
      </c>
    </row>
    <row r="5119" spans="16:17" x14ac:dyDescent="0.15">
      <c r="P5119">
        <v>5118</v>
      </c>
      <c r="Q5119" t="str">
        <f>IFERROR(IF(COUNTIF(個人情報!$BI$5:$BI$401,"登録番号" &amp; リスト!P5119)&gt;=1,"",IF(VLOOKUP(P5119,登録者リスト!$A$1:$D$43729,4,FALSE)=基本情報!$D$6,P5119,"")),"")</f>
        <v/>
      </c>
    </row>
    <row r="5120" spans="16:17" x14ac:dyDescent="0.15">
      <c r="P5120">
        <v>5119</v>
      </c>
      <c r="Q5120" t="str">
        <f>IFERROR(IF(COUNTIF(個人情報!$BI$5:$BI$401,"登録番号" &amp; リスト!P5120)&gt;=1,"",IF(VLOOKUP(P5120,登録者リスト!$A$1:$D$43729,4,FALSE)=基本情報!$D$6,P5120,"")),"")</f>
        <v/>
      </c>
    </row>
    <row r="5121" spans="16:17" x14ac:dyDescent="0.15">
      <c r="P5121">
        <v>5120</v>
      </c>
      <c r="Q5121" t="str">
        <f>IFERROR(IF(COUNTIF(個人情報!$BI$5:$BI$401,"登録番号" &amp; リスト!P5121)&gt;=1,"",IF(VLOOKUP(P5121,登録者リスト!$A$1:$D$43729,4,FALSE)=基本情報!$D$6,P5121,"")),"")</f>
        <v/>
      </c>
    </row>
    <row r="5122" spans="16:17" x14ac:dyDescent="0.15">
      <c r="P5122">
        <v>5121</v>
      </c>
      <c r="Q5122" t="str">
        <f>IFERROR(IF(COUNTIF(個人情報!$BI$5:$BI$401,"登録番号" &amp; リスト!P5122)&gt;=1,"",IF(VLOOKUP(P5122,登録者リスト!$A$1:$D$43729,4,FALSE)=基本情報!$D$6,P5122,"")),"")</f>
        <v/>
      </c>
    </row>
    <row r="5123" spans="16:17" x14ac:dyDescent="0.15">
      <c r="P5123">
        <v>5122</v>
      </c>
      <c r="Q5123" t="str">
        <f>IFERROR(IF(COUNTIF(個人情報!$BI$5:$BI$401,"登録番号" &amp; リスト!P5123)&gt;=1,"",IF(VLOOKUP(P5123,登録者リスト!$A$1:$D$43729,4,FALSE)=基本情報!$D$6,P5123,"")),"")</f>
        <v/>
      </c>
    </row>
    <row r="5124" spans="16:17" x14ac:dyDescent="0.15">
      <c r="P5124">
        <v>5123</v>
      </c>
      <c r="Q5124" t="str">
        <f>IFERROR(IF(COUNTIF(個人情報!$BI$5:$BI$401,"登録番号" &amp; リスト!P5124)&gt;=1,"",IF(VLOOKUP(P5124,登録者リスト!$A$1:$D$43729,4,FALSE)=基本情報!$D$6,P5124,"")),"")</f>
        <v/>
      </c>
    </row>
    <row r="5125" spans="16:17" x14ac:dyDescent="0.15">
      <c r="P5125">
        <v>5124</v>
      </c>
      <c r="Q5125" t="str">
        <f>IFERROR(IF(COUNTIF(個人情報!$BI$5:$BI$401,"登録番号" &amp; リスト!P5125)&gt;=1,"",IF(VLOOKUP(P5125,登録者リスト!$A$1:$D$43729,4,FALSE)=基本情報!$D$6,P5125,"")),"")</f>
        <v/>
      </c>
    </row>
    <row r="5126" spans="16:17" x14ac:dyDescent="0.15">
      <c r="P5126">
        <v>5125</v>
      </c>
      <c r="Q5126" t="str">
        <f>IFERROR(IF(COUNTIF(個人情報!$BI$5:$BI$401,"登録番号" &amp; リスト!P5126)&gt;=1,"",IF(VLOOKUP(P5126,登録者リスト!$A$1:$D$43729,4,FALSE)=基本情報!$D$6,P5126,"")),"")</f>
        <v/>
      </c>
    </row>
    <row r="5127" spans="16:17" x14ac:dyDescent="0.15">
      <c r="P5127">
        <v>5126</v>
      </c>
      <c r="Q5127" t="str">
        <f>IFERROR(IF(COUNTIF(個人情報!$BI$5:$BI$401,"登録番号" &amp; リスト!P5127)&gt;=1,"",IF(VLOOKUP(P5127,登録者リスト!$A$1:$D$43729,4,FALSE)=基本情報!$D$6,P5127,"")),"")</f>
        <v/>
      </c>
    </row>
    <row r="5128" spans="16:17" x14ac:dyDescent="0.15">
      <c r="P5128">
        <v>5127</v>
      </c>
      <c r="Q5128" t="str">
        <f>IFERROR(IF(COUNTIF(個人情報!$BI$5:$BI$401,"登録番号" &amp; リスト!P5128)&gt;=1,"",IF(VLOOKUP(P5128,登録者リスト!$A$1:$D$43729,4,FALSE)=基本情報!$D$6,P5128,"")),"")</f>
        <v/>
      </c>
    </row>
    <row r="5129" spans="16:17" x14ac:dyDescent="0.15">
      <c r="P5129">
        <v>5128</v>
      </c>
      <c r="Q5129" t="str">
        <f>IFERROR(IF(COUNTIF(個人情報!$BI$5:$BI$401,"登録番号" &amp; リスト!P5129)&gt;=1,"",IF(VLOOKUP(P5129,登録者リスト!$A$1:$D$43729,4,FALSE)=基本情報!$D$6,P5129,"")),"")</f>
        <v/>
      </c>
    </row>
    <row r="5130" spans="16:17" x14ac:dyDescent="0.15">
      <c r="P5130">
        <v>5129</v>
      </c>
      <c r="Q5130" t="str">
        <f>IFERROR(IF(COUNTIF(個人情報!$BI$5:$BI$401,"登録番号" &amp; リスト!P5130)&gt;=1,"",IF(VLOOKUP(P5130,登録者リスト!$A$1:$D$43729,4,FALSE)=基本情報!$D$6,P5130,"")),"")</f>
        <v/>
      </c>
    </row>
    <row r="5131" spans="16:17" x14ac:dyDescent="0.15">
      <c r="P5131">
        <v>5130</v>
      </c>
      <c r="Q5131" t="str">
        <f>IFERROR(IF(COUNTIF(個人情報!$BI$5:$BI$401,"登録番号" &amp; リスト!P5131)&gt;=1,"",IF(VLOOKUP(P5131,登録者リスト!$A$1:$D$43729,4,FALSE)=基本情報!$D$6,P5131,"")),"")</f>
        <v/>
      </c>
    </row>
    <row r="5132" spans="16:17" x14ac:dyDescent="0.15">
      <c r="P5132">
        <v>5131</v>
      </c>
      <c r="Q5132" t="str">
        <f>IFERROR(IF(COUNTIF(個人情報!$BI$5:$BI$401,"登録番号" &amp; リスト!P5132)&gt;=1,"",IF(VLOOKUP(P5132,登録者リスト!$A$1:$D$43729,4,FALSE)=基本情報!$D$6,P5132,"")),"")</f>
        <v/>
      </c>
    </row>
    <row r="5133" spans="16:17" x14ac:dyDescent="0.15">
      <c r="P5133">
        <v>5132</v>
      </c>
      <c r="Q5133" t="str">
        <f>IFERROR(IF(COUNTIF(個人情報!$BI$5:$BI$401,"登録番号" &amp; リスト!P5133)&gt;=1,"",IF(VLOOKUP(P5133,登録者リスト!$A$1:$D$43729,4,FALSE)=基本情報!$D$6,P5133,"")),"")</f>
        <v/>
      </c>
    </row>
    <row r="5134" spans="16:17" x14ac:dyDescent="0.15">
      <c r="P5134">
        <v>5133</v>
      </c>
      <c r="Q5134" t="str">
        <f>IFERROR(IF(COUNTIF(個人情報!$BI$5:$BI$401,"登録番号" &amp; リスト!P5134)&gt;=1,"",IF(VLOOKUP(P5134,登録者リスト!$A$1:$D$43729,4,FALSE)=基本情報!$D$6,P5134,"")),"")</f>
        <v/>
      </c>
    </row>
    <row r="5135" spans="16:17" x14ac:dyDescent="0.15">
      <c r="P5135">
        <v>5134</v>
      </c>
      <c r="Q5135" t="str">
        <f>IFERROR(IF(COUNTIF(個人情報!$BI$5:$BI$401,"登録番号" &amp; リスト!P5135)&gt;=1,"",IF(VLOOKUP(P5135,登録者リスト!$A$1:$D$43729,4,FALSE)=基本情報!$D$6,P5135,"")),"")</f>
        <v/>
      </c>
    </row>
    <row r="5136" spans="16:17" x14ac:dyDescent="0.15">
      <c r="P5136">
        <v>5135</v>
      </c>
      <c r="Q5136" t="str">
        <f>IFERROR(IF(COUNTIF(個人情報!$BI$5:$BI$401,"登録番号" &amp; リスト!P5136)&gt;=1,"",IF(VLOOKUP(P5136,登録者リスト!$A$1:$D$43729,4,FALSE)=基本情報!$D$6,P5136,"")),"")</f>
        <v/>
      </c>
    </row>
    <row r="5137" spans="16:17" x14ac:dyDescent="0.15">
      <c r="P5137">
        <v>5136</v>
      </c>
      <c r="Q5137" t="str">
        <f>IFERROR(IF(COUNTIF(個人情報!$BI$5:$BI$401,"登録番号" &amp; リスト!P5137)&gt;=1,"",IF(VLOOKUP(P5137,登録者リスト!$A$1:$D$43729,4,FALSE)=基本情報!$D$6,P5137,"")),"")</f>
        <v/>
      </c>
    </row>
    <row r="5138" spans="16:17" x14ac:dyDescent="0.15">
      <c r="P5138">
        <v>5137</v>
      </c>
      <c r="Q5138" t="str">
        <f>IFERROR(IF(COUNTIF(個人情報!$BI$5:$BI$401,"登録番号" &amp; リスト!P5138)&gt;=1,"",IF(VLOOKUP(P5138,登録者リスト!$A$1:$D$43729,4,FALSE)=基本情報!$D$6,P5138,"")),"")</f>
        <v/>
      </c>
    </row>
    <row r="5139" spans="16:17" x14ac:dyDescent="0.15">
      <c r="P5139">
        <v>5138</v>
      </c>
      <c r="Q5139" t="str">
        <f>IFERROR(IF(COUNTIF(個人情報!$BI$5:$BI$401,"登録番号" &amp; リスト!P5139)&gt;=1,"",IF(VLOOKUP(P5139,登録者リスト!$A$1:$D$43729,4,FALSE)=基本情報!$D$6,P5139,"")),"")</f>
        <v/>
      </c>
    </row>
    <row r="5140" spans="16:17" x14ac:dyDescent="0.15">
      <c r="P5140">
        <v>5139</v>
      </c>
      <c r="Q5140" t="str">
        <f>IFERROR(IF(COUNTIF(個人情報!$BI$5:$BI$401,"登録番号" &amp; リスト!P5140)&gt;=1,"",IF(VLOOKUP(P5140,登録者リスト!$A$1:$D$43729,4,FALSE)=基本情報!$D$6,P5140,"")),"")</f>
        <v/>
      </c>
    </row>
    <row r="5141" spans="16:17" x14ac:dyDescent="0.15">
      <c r="P5141">
        <v>5140</v>
      </c>
      <c r="Q5141" t="str">
        <f>IFERROR(IF(COUNTIF(個人情報!$BI$5:$BI$401,"登録番号" &amp; リスト!P5141)&gt;=1,"",IF(VLOOKUP(P5141,登録者リスト!$A$1:$D$43729,4,FALSE)=基本情報!$D$6,P5141,"")),"")</f>
        <v/>
      </c>
    </row>
    <row r="5142" spans="16:17" x14ac:dyDescent="0.15">
      <c r="P5142">
        <v>5141</v>
      </c>
      <c r="Q5142" t="str">
        <f>IFERROR(IF(COUNTIF(個人情報!$BI$5:$BI$401,"登録番号" &amp; リスト!P5142)&gt;=1,"",IF(VLOOKUP(P5142,登録者リスト!$A$1:$D$43729,4,FALSE)=基本情報!$D$6,P5142,"")),"")</f>
        <v/>
      </c>
    </row>
    <row r="5143" spans="16:17" x14ac:dyDescent="0.15">
      <c r="P5143">
        <v>5142</v>
      </c>
      <c r="Q5143" t="str">
        <f>IFERROR(IF(COUNTIF(個人情報!$BI$5:$BI$401,"登録番号" &amp; リスト!P5143)&gt;=1,"",IF(VLOOKUP(P5143,登録者リスト!$A$1:$D$43729,4,FALSE)=基本情報!$D$6,P5143,"")),"")</f>
        <v/>
      </c>
    </row>
    <row r="5144" spans="16:17" x14ac:dyDescent="0.15">
      <c r="P5144">
        <v>5143</v>
      </c>
      <c r="Q5144" t="str">
        <f>IFERROR(IF(COUNTIF(個人情報!$BI$5:$BI$401,"登録番号" &amp; リスト!P5144)&gt;=1,"",IF(VLOOKUP(P5144,登録者リスト!$A$1:$D$43729,4,FALSE)=基本情報!$D$6,P5144,"")),"")</f>
        <v/>
      </c>
    </row>
    <row r="5145" spans="16:17" x14ac:dyDescent="0.15">
      <c r="P5145">
        <v>5144</v>
      </c>
      <c r="Q5145" t="str">
        <f>IFERROR(IF(COUNTIF(個人情報!$BI$5:$BI$401,"登録番号" &amp; リスト!P5145)&gt;=1,"",IF(VLOOKUP(P5145,登録者リスト!$A$1:$D$43729,4,FALSE)=基本情報!$D$6,P5145,"")),"")</f>
        <v/>
      </c>
    </row>
    <row r="5146" spans="16:17" x14ac:dyDescent="0.15">
      <c r="P5146">
        <v>5145</v>
      </c>
      <c r="Q5146" t="str">
        <f>IFERROR(IF(COUNTIF(個人情報!$BI$5:$BI$401,"登録番号" &amp; リスト!P5146)&gt;=1,"",IF(VLOOKUP(P5146,登録者リスト!$A$1:$D$43729,4,FALSE)=基本情報!$D$6,P5146,"")),"")</f>
        <v/>
      </c>
    </row>
    <row r="5147" spans="16:17" x14ac:dyDescent="0.15">
      <c r="P5147">
        <v>5146</v>
      </c>
      <c r="Q5147" t="str">
        <f>IFERROR(IF(COUNTIF(個人情報!$BI$5:$BI$401,"登録番号" &amp; リスト!P5147)&gt;=1,"",IF(VLOOKUP(P5147,登録者リスト!$A$1:$D$43729,4,FALSE)=基本情報!$D$6,P5147,"")),"")</f>
        <v/>
      </c>
    </row>
    <row r="5148" spans="16:17" x14ac:dyDescent="0.15">
      <c r="P5148">
        <v>5147</v>
      </c>
      <c r="Q5148" t="str">
        <f>IFERROR(IF(COUNTIF(個人情報!$BI$5:$BI$401,"登録番号" &amp; リスト!P5148)&gt;=1,"",IF(VLOOKUP(P5148,登録者リスト!$A$1:$D$43729,4,FALSE)=基本情報!$D$6,P5148,"")),"")</f>
        <v/>
      </c>
    </row>
    <row r="5149" spans="16:17" x14ac:dyDescent="0.15">
      <c r="P5149">
        <v>5148</v>
      </c>
      <c r="Q5149" t="str">
        <f>IFERROR(IF(COUNTIF(個人情報!$BI$5:$BI$401,"登録番号" &amp; リスト!P5149)&gt;=1,"",IF(VLOOKUP(P5149,登録者リスト!$A$1:$D$43729,4,FALSE)=基本情報!$D$6,P5149,"")),"")</f>
        <v/>
      </c>
    </row>
    <row r="5150" spans="16:17" x14ac:dyDescent="0.15">
      <c r="P5150">
        <v>5149</v>
      </c>
      <c r="Q5150" t="str">
        <f>IFERROR(IF(COUNTIF(個人情報!$BI$5:$BI$401,"登録番号" &amp; リスト!P5150)&gt;=1,"",IF(VLOOKUP(P5150,登録者リスト!$A$1:$D$43729,4,FALSE)=基本情報!$D$6,P5150,"")),"")</f>
        <v/>
      </c>
    </row>
    <row r="5151" spans="16:17" x14ac:dyDescent="0.15">
      <c r="P5151">
        <v>5150</v>
      </c>
      <c r="Q5151" t="str">
        <f>IFERROR(IF(COUNTIF(個人情報!$BI$5:$BI$401,"登録番号" &amp; リスト!P5151)&gt;=1,"",IF(VLOOKUP(P5151,登録者リスト!$A$1:$D$43729,4,FALSE)=基本情報!$D$6,P5151,"")),"")</f>
        <v/>
      </c>
    </row>
    <row r="5152" spans="16:17" x14ac:dyDescent="0.15">
      <c r="P5152">
        <v>5151</v>
      </c>
      <c r="Q5152" t="str">
        <f>IFERROR(IF(COUNTIF(個人情報!$BI$5:$BI$401,"登録番号" &amp; リスト!P5152)&gt;=1,"",IF(VLOOKUP(P5152,登録者リスト!$A$1:$D$43729,4,FALSE)=基本情報!$D$6,P5152,"")),"")</f>
        <v/>
      </c>
    </row>
    <row r="5153" spans="16:17" x14ac:dyDescent="0.15">
      <c r="P5153">
        <v>5152</v>
      </c>
      <c r="Q5153" t="str">
        <f>IFERROR(IF(COUNTIF(個人情報!$BI$5:$BI$401,"登録番号" &amp; リスト!P5153)&gt;=1,"",IF(VLOOKUP(P5153,登録者リスト!$A$1:$D$43729,4,FALSE)=基本情報!$D$6,P5153,"")),"")</f>
        <v/>
      </c>
    </row>
    <row r="5154" spans="16:17" x14ac:dyDescent="0.15">
      <c r="P5154">
        <v>5153</v>
      </c>
      <c r="Q5154" t="str">
        <f>IFERROR(IF(COUNTIF(個人情報!$BI$5:$BI$401,"登録番号" &amp; リスト!P5154)&gt;=1,"",IF(VLOOKUP(P5154,登録者リスト!$A$1:$D$43729,4,FALSE)=基本情報!$D$6,P5154,"")),"")</f>
        <v/>
      </c>
    </row>
    <row r="5155" spans="16:17" x14ac:dyDescent="0.15">
      <c r="P5155">
        <v>5154</v>
      </c>
      <c r="Q5155" t="str">
        <f>IFERROR(IF(COUNTIF(個人情報!$BI$5:$BI$401,"登録番号" &amp; リスト!P5155)&gt;=1,"",IF(VLOOKUP(P5155,登録者リスト!$A$1:$D$43729,4,FALSE)=基本情報!$D$6,P5155,"")),"")</f>
        <v/>
      </c>
    </row>
    <row r="5156" spans="16:17" x14ac:dyDescent="0.15">
      <c r="P5156">
        <v>5155</v>
      </c>
      <c r="Q5156" t="str">
        <f>IFERROR(IF(COUNTIF(個人情報!$BI$5:$BI$401,"登録番号" &amp; リスト!P5156)&gt;=1,"",IF(VLOOKUP(P5156,登録者リスト!$A$1:$D$43729,4,FALSE)=基本情報!$D$6,P5156,"")),"")</f>
        <v/>
      </c>
    </row>
    <row r="5157" spans="16:17" x14ac:dyDescent="0.15">
      <c r="P5157">
        <v>5156</v>
      </c>
      <c r="Q5157" t="str">
        <f>IFERROR(IF(COUNTIF(個人情報!$BI$5:$BI$401,"登録番号" &amp; リスト!P5157)&gt;=1,"",IF(VLOOKUP(P5157,登録者リスト!$A$1:$D$43729,4,FALSE)=基本情報!$D$6,P5157,"")),"")</f>
        <v/>
      </c>
    </row>
    <row r="5158" spans="16:17" x14ac:dyDescent="0.15">
      <c r="P5158">
        <v>5157</v>
      </c>
      <c r="Q5158" t="str">
        <f>IFERROR(IF(COUNTIF(個人情報!$BI$5:$BI$401,"登録番号" &amp; リスト!P5158)&gt;=1,"",IF(VLOOKUP(P5158,登録者リスト!$A$1:$D$43729,4,FALSE)=基本情報!$D$6,P5158,"")),"")</f>
        <v/>
      </c>
    </row>
    <row r="5159" spans="16:17" x14ac:dyDescent="0.15">
      <c r="P5159">
        <v>5158</v>
      </c>
      <c r="Q5159" t="str">
        <f>IFERROR(IF(COUNTIF(個人情報!$BI$5:$BI$401,"登録番号" &amp; リスト!P5159)&gt;=1,"",IF(VLOOKUP(P5159,登録者リスト!$A$1:$D$43729,4,FALSE)=基本情報!$D$6,P5159,"")),"")</f>
        <v/>
      </c>
    </row>
    <row r="5160" spans="16:17" x14ac:dyDescent="0.15">
      <c r="P5160">
        <v>5159</v>
      </c>
      <c r="Q5160" t="str">
        <f>IFERROR(IF(COUNTIF(個人情報!$BI$5:$BI$401,"登録番号" &amp; リスト!P5160)&gt;=1,"",IF(VLOOKUP(P5160,登録者リスト!$A$1:$D$43729,4,FALSE)=基本情報!$D$6,P5160,"")),"")</f>
        <v/>
      </c>
    </row>
    <row r="5161" spans="16:17" x14ac:dyDescent="0.15">
      <c r="P5161">
        <v>5160</v>
      </c>
      <c r="Q5161" t="str">
        <f>IFERROR(IF(COUNTIF(個人情報!$BI$5:$BI$401,"登録番号" &amp; リスト!P5161)&gt;=1,"",IF(VLOOKUP(P5161,登録者リスト!$A$1:$D$43729,4,FALSE)=基本情報!$D$6,P5161,"")),"")</f>
        <v/>
      </c>
    </row>
    <row r="5162" spans="16:17" x14ac:dyDescent="0.15">
      <c r="P5162">
        <v>5161</v>
      </c>
      <c r="Q5162" t="str">
        <f>IFERROR(IF(COUNTIF(個人情報!$BI$5:$BI$401,"登録番号" &amp; リスト!P5162)&gt;=1,"",IF(VLOOKUP(P5162,登録者リスト!$A$1:$D$43729,4,FALSE)=基本情報!$D$6,P5162,"")),"")</f>
        <v/>
      </c>
    </row>
    <row r="5163" spans="16:17" x14ac:dyDescent="0.15">
      <c r="P5163">
        <v>5162</v>
      </c>
      <c r="Q5163" t="str">
        <f>IFERROR(IF(COUNTIF(個人情報!$BI$5:$BI$401,"登録番号" &amp; リスト!P5163)&gt;=1,"",IF(VLOOKUP(P5163,登録者リスト!$A$1:$D$43729,4,FALSE)=基本情報!$D$6,P5163,"")),"")</f>
        <v/>
      </c>
    </row>
    <row r="5164" spans="16:17" x14ac:dyDescent="0.15">
      <c r="P5164">
        <v>5163</v>
      </c>
      <c r="Q5164" t="str">
        <f>IFERROR(IF(COUNTIF(個人情報!$BI$5:$BI$401,"登録番号" &amp; リスト!P5164)&gt;=1,"",IF(VLOOKUP(P5164,登録者リスト!$A$1:$D$43729,4,FALSE)=基本情報!$D$6,P5164,"")),"")</f>
        <v/>
      </c>
    </row>
    <row r="5165" spans="16:17" x14ac:dyDescent="0.15">
      <c r="P5165">
        <v>5164</v>
      </c>
      <c r="Q5165" t="str">
        <f>IFERROR(IF(COUNTIF(個人情報!$BI$5:$BI$401,"登録番号" &amp; リスト!P5165)&gt;=1,"",IF(VLOOKUP(P5165,登録者リスト!$A$1:$D$43729,4,FALSE)=基本情報!$D$6,P5165,"")),"")</f>
        <v/>
      </c>
    </row>
    <row r="5166" spans="16:17" x14ac:dyDescent="0.15">
      <c r="P5166">
        <v>5165</v>
      </c>
      <c r="Q5166" t="str">
        <f>IFERROR(IF(COUNTIF(個人情報!$BI$5:$BI$401,"登録番号" &amp; リスト!P5166)&gt;=1,"",IF(VLOOKUP(P5166,登録者リスト!$A$1:$D$43729,4,FALSE)=基本情報!$D$6,P5166,"")),"")</f>
        <v/>
      </c>
    </row>
    <row r="5167" spans="16:17" x14ac:dyDescent="0.15">
      <c r="P5167">
        <v>5166</v>
      </c>
      <c r="Q5167" t="str">
        <f>IFERROR(IF(COUNTIF(個人情報!$BI$5:$BI$401,"登録番号" &amp; リスト!P5167)&gt;=1,"",IF(VLOOKUP(P5167,登録者リスト!$A$1:$D$43729,4,FALSE)=基本情報!$D$6,P5167,"")),"")</f>
        <v/>
      </c>
    </row>
    <row r="5168" spans="16:17" x14ac:dyDescent="0.15">
      <c r="P5168">
        <v>5167</v>
      </c>
      <c r="Q5168" t="str">
        <f>IFERROR(IF(COUNTIF(個人情報!$BI$5:$BI$401,"登録番号" &amp; リスト!P5168)&gt;=1,"",IF(VLOOKUP(P5168,登録者リスト!$A$1:$D$43729,4,FALSE)=基本情報!$D$6,P5168,"")),"")</f>
        <v/>
      </c>
    </row>
    <row r="5169" spans="16:17" x14ac:dyDescent="0.15">
      <c r="P5169">
        <v>5168</v>
      </c>
      <c r="Q5169" t="str">
        <f>IFERROR(IF(COUNTIF(個人情報!$BI$5:$BI$401,"登録番号" &amp; リスト!P5169)&gt;=1,"",IF(VLOOKUP(P5169,登録者リスト!$A$1:$D$43729,4,FALSE)=基本情報!$D$6,P5169,"")),"")</f>
        <v/>
      </c>
    </row>
    <row r="5170" spans="16:17" x14ac:dyDescent="0.15">
      <c r="P5170">
        <v>5169</v>
      </c>
      <c r="Q5170" t="str">
        <f>IFERROR(IF(COUNTIF(個人情報!$BI$5:$BI$401,"登録番号" &amp; リスト!P5170)&gt;=1,"",IF(VLOOKUP(P5170,登録者リスト!$A$1:$D$43729,4,FALSE)=基本情報!$D$6,P5170,"")),"")</f>
        <v/>
      </c>
    </row>
    <row r="5171" spans="16:17" x14ac:dyDescent="0.15">
      <c r="P5171">
        <v>5170</v>
      </c>
      <c r="Q5171" t="str">
        <f>IFERROR(IF(COUNTIF(個人情報!$BI$5:$BI$401,"登録番号" &amp; リスト!P5171)&gt;=1,"",IF(VLOOKUP(P5171,登録者リスト!$A$1:$D$43729,4,FALSE)=基本情報!$D$6,P5171,"")),"")</f>
        <v/>
      </c>
    </row>
    <row r="5172" spans="16:17" x14ac:dyDescent="0.15">
      <c r="P5172">
        <v>5171</v>
      </c>
      <c r="Q5172" t="str">
        <f>IFERROR(IF(COUNTIF(個人情報!$BI$5:$BI$401,"登録番号" &amp; リスト!P5172)&gt;=1,"",IF(VLOOKUP(P5172,登録者リスト!$A$1:$D$43729,4,FALSE)=基本情報!$D$6,P5172,"")),"")</f>
        <v/>
      </c>
    </row>
    <row r="5173" spans="16:17" x14ac:dyDescent="0.15">
      <c r="P5173">
        <v>5172</v>
      </c>
      <c r="Q5173" t="str">
        <f>IFERROR(IF(COUNTIF(個人情報!$BI$5:$BI$401,"登録番号" &amp; リスト!P5173)&gt;=1,"",IF(VLOOKUP(P5173,登録者リスト!$A$1:$D$43729,4,FALSE)=基本情報!$D$6,P5173,"")),"")</f>
        <v/>
      </c>
    </row>
    <row r="5174" spans="16:17" x14ac:dyDescent="0.15">
      <c r="P5174">
        <v>5173</v>
      </c>
      <c r="Q5174" t="str">
        <f>IFERROR(IF(COUNTIF(個人情報!$BI$5:$BI$401,"登録番号" &amp; リスト!P5174)&gt;=1,"",IF(VLOOKUP(P5174,登録者リスト!$A$1:$D$43729,4,FALSE)=基本情報!$D$6,P5174,"")),"")</f>
        <v/>
      </c>
    </row>
    <row r="5175" spans="16:17" x14ac:dyDescent="0.15">
      <c r="P5175">
        <v>5174</v>
      </c>
      <c r="Q5175" t="str">
        <f>IFERROR(IF(COUNTIF(個人情報!$BI$5:$BI$401,"登録番号" &amp; リスト!P5175)&gt;=1,"",IF(VLOOKUP(P5175,登録者リスト!$A$1:$D$43729,4,FALSE)=基本情報!$D$6,P5175,"")),"")</f>
        <v/>
      </c>
    </row>
    <row r="5176" spans="16:17" x14ac:dyDescent="0.15">
      <c r="P5176">
        <v>5175</v>
      </c>
      <c r="Q5176" t="str">
        <f>IFERROR(IF(COUNTIF(個人情報!$BI$5:$BI$401,"登録番号" &amp; リスト!P5176)&gt;=1,"",IF(VLOOKUP(P5176,登録者リスト!$A$1:$D$43729,4,FALSE)=基本情報!$D$6,P5176,"")),"")</f>
        <v/>
      </c>
    </row>
    <row r="5177" spans="16:17" x14ac:dyDescent="0.15">
      <c r="P5177">
        <v>5176</v>
      </c>
      <c r="Q5177" t="str">
        <f>IFERROR(IF(COUNTIF(個人情報!$BI$5:$BI$401,"登録番号" &amp; リスト!P5177)&gt;=1,"",IF(VLOOKUP(P5177,登録者リスト!$A$1:$D$43729,4,FALSE)=基本情報!$D$6,P5177,"")),"")</f>
        <v/>
      </c>
    </row>
    <row r="5178" spans="16:17" x14ac:dyDescent="0.15">
      <c r="P5178">
        <v>5177</v>
      </c>
      <c r="Q5178" t="str">
        <f>IFERROR(IF(COUNTIF(個人情報!$BI$5:$BI$401,"登録番号" &amp; リスト!P5178)&gt;=1,"",IF(VLOOKUP(P5178,登録者リスト!$A$1:$D$43729,4,FALSE)=基本情報!$D$6,P5178,"")),"")</f>
        <v/>
      </c>
    </row>
    <row r="5179" spans="16:17" x14ac:dyDescent="0.15">
      <c r="P5179">
        <v>5178</v>
      </c>
      <c r="Q5179" t="str">
        <f>IFERROR(IF(COUNTIF(個人情報!$BI$5:$BI$401,"登録番号" &amp; リスト!P5179)&gt;=1,"",IF(VLOOKUP(P5179,登録者リスト!$A$1:$D$43729,4,FALSE)=基本情報!$D$6,P5179,"")),"")</f>
        <v/>
      </c>
    </row>
    <row r="5180" spans="16:17" x14ac:dyDescent="0.15">
      <c r="P5180">
        <v>5179</v>
      </c>
      <c r="Q5180" t="str">
        <f>IFERROR(IF(COUNTIF(個人情報!$BI$5:$BI$401,"登録番号" &amp; リスト!P5180)&gt;=1,"",IF(VLOOKUP(P5180,登録者リスト!$A$1:$D$43729,4,FALSE)=基本情報!$D$6,P5180,"")),"")</f>
        <v/>
      </c>
    </row>
    <row r="5181" spans="16:17" x14ac:dyDescent="0.15">
      <c r="P5181">
        <v>5180</v>
      </c>
      <c r="Q5181" t="str">
        <f>IFERROR(IF(COUNTIF(個人情報!$BI$5:$BI$401,"登録番号" &amp; リスト!P5181)&gt;=1,"",IF(VLOOKUP(P5181,登録者リスト!$A$1:$D$43729,4,FALSE)=基本情報!$D$6,P5181,"")),"")</f>
        <v/>
      </c>
    </row>
    <row r="5182" spans="16:17" x14ac:dyDescent="0.15">
      <c r="P5182">
        <v>5181</v>
      </c>
      <c r="Q5182" t="str">
        <f>IFERROR(IF(COUNTIF(個人情報!$BI$5:$BI$401,"登録番号" &amp; リスト!P5182)&gt;=1,"",IF(VLOOKUP(P5182,登録者リスト!$A$1:$D$43729,4,FALSE)=基本情報!$D$6,P5182,"")),"")</f>
        <v/>
      </c>
    </row>
    <row r="5183" spans="16:17" x14ac:dyDescent="0.15">
      <c r="P5183">
        <v>5182</v>
      </c>
      <c r="Q5183" t="str">
        <f>IFERROR(IF(COUNTIF(個人情報!$BI$5:$BI$401,"登録番号" &amp; リスト!P5183)&gt;=1,"",IF(VLOOKUP(P5183,登録者リスト!$A$1:$D$43729,4,FALSE)=基本情報!$D$6,P5183,"")),"")</f>
        <v/>
      </c>
    </row>
    <row r="5184" spans="16:17" x14ac:dyDescent="0.15">
      <c r="P5184">
        <v>5183</v>
      </c>
      <c r="Q5184" t="str">
        <f>IFERROR(IF(COUNTIF(個人情報!$BI$5:$BI$401,"登録番号" &amp; リスト!P5184)&gt;=1,"",IF(VLOOKUP(P5184,登録者リスト!$A$1:$D$43729,4,FALSE)=基本情報!$D$6,P5184,"")),"")</f>
        <v/>
      </c>
    </row>
    <row r="5185" spans="16:17" x14ac:dyDescent="0.15">
      <c r="P5185">
        <v>5184</v>
      </c>
      <c r="Q5185" t="str">
        <f>IFERROR(IF(COUNTIF(個人情報!$BI$5:$BI$401,"登録番号" &amp; リスト!P5185)&gt;=1,"",IF(VLOOKUP(P5185,登録者リスト!$A$1:$D$43729,4,FALSE)=基本情報!$D$6,P5185,"")),"")</f>
        <v/>
      </c>
    </row>
    <row r="5186" spans="16:17" x14ac:dyDescent="0.15">
      <c r="P5186">
        <v>5185</v>
      </c>
      <c r="Q5186" t="str">
        <f>IFERROR(IF(COUNTIF(個人情報!$BI$5:$BI$401,"登録番号" &amp; リスト!P5186)&gt;=1,"",IF(VLOOKUP(P5186,登録者リスト!$A$1:$D$43729,4,FALSE)=基本情報!$D$6,P5186,"")),"")</f>
        <v/>
      </c>
    </row>
    <row r="5187" spans="16:17" x14ac:dyDescent="0.15">
      <c r="P5187">
        <v>5186</v>
      </c>
      <c r="Q5187" t="str">
        <f>IFERROR(IF(COUNTIF(個人情報!$BI$5:$BI$401,"登録番号" &amp; リスト!P5187)&gt;=1,"",IF(VLOOKUP(P5187,登録者リスト!$A$1:$D$43729,4,FALSE)=基本情報!$D$6,P5187,"")),"")</f>
        <v/>
      </c>
    </row>
    <row r="5188" spans="16:17" x14ac:dyDescent="0.15">
      <c r="P5188">
        <v>5187</v>
      </c>
      <c r="Q5188" t="str">
        <f>IFERROR(IF(COUNTIF(個人情報!$BI$5:$BI$401,"登録番号" &amp; リスト!P5188)&gt;=1,"",IF(VLOOKUP(P5188,登録者リスト!$A$1:$D$43729,4,FALSE)=基本情報!$D$6,P5188,"")),"")</f>
        <v/>
      </c>
    </row>
    <row r="5189" spans="16:17" x14ac:dyDescent="0.15">
      <c r="P5189">
        <v>5188</v>
      </c>
      <c r="Q5189" t="str">
        <f>IFERROR(IF(COUNTIF(個人情報!$BI$5:$BI$401,"登録番号" &amp; リスト!P5189)&gt;=1,"",IF(VLOOKUP(P5189,登録者リスト!$A$1:$D$43729,4,FALSE)=基本情報!$D$6,P5189,"")),"")</f>
        <v/>
      </c>
    </row>
    <row r="5190" spans="16:17" x14ac:dyDescent="0.15">
      <c r="P5190">
        <v>5189</v>
      </c>
      <c r="Q5190" t="str">
        <f>IFERROR(IF(COUNTIF(個人情報!$BI$5:$BI$401,"登録番号" &amp; リスト!P5190)&gt;=1,"",IF(VLOOKUP(P5190,登録者リスト!$A$1:$D$43729,4,FALSE)=基本情報!$D$6,P5190,"")),"")</f>
        <v/>
      </c>
    </row>
    <row r="5191" spans="16:17" x14ac:dyDescent="0.15">
      <c r="P5191">
        <v>5190</v>
      </c>
      <c r="Q5191" t="str">
        <f>IFERROR(IF(COUNTIF(個人情報!$BI$5:$BI$401,"登録番号" &amp; リスト!P5191)&gt;=1,"",IF(VLOOKUP(P5191,登録者リスト!$A$1:$D$43729,4,FALSE)=基本情報!$D$6,P5191,"")),"")</f>
        <v/>
      </c>
    </row>
    <row r="5192" spans="16:17" x14ac:dyDescent="0.15">
      <c r="P5192">
        <v>5191</v>
      </c>
      <c r="Q5192" t="str">
        <f>IFERROR(IF(COUNTIF(個人情報!$BI$5:$BI$401,"登録番号" &amp; リスト!P5192)&gt;=1,"",IF(VLOOKUP(P5192,登録者リスト!$A$1:$D$43729,4,FALSE)=基本情報!$D$6,P5192,"")),"")</f>
        <v/>
      </c>
    </row>
    <row r="5193" spans="16:17" x14ac:dyDescent="0.15">
      <c r="P5193">
        <v>5192</v>
      </c>
      <c r="Q5193" t="str">
        <f>IFERROR(IF(COUNTIF(個人情報!$BI$5:$BI$401,"登録番号" &amp; リスト!P5193)&gt;=1,"",IF(VLOOKUP(P5193,登録者リスト!$A$1:$D$43729,4,FALSE)=基本情報!$D$6,P5193,"")),"")</f>
        <v/>
      </c>
    </row>
    <row r="5194" spans="16:17" x14ac:dyDescent="0.15">
      <c r="P5194">
        <v>5193</v>
      </c>
      <c r="Q5194" t="str">
        <f>IFERROR(IF(COUNTIF(個人情報!$BI$5:$BI$401,"登録番号" &amp; リスト!P5194)&gt;=1,"",IF(VLOOKUP(P5194,登録者リスト!$A$1:$D$43729,4,FALSE)=基本情報!$D$6,P5194,"")),"")</f>
        <v/>
      </c>
    </row>
    <row r="5195" spans="16:17" x14ac:dyDescent="0.15">
      <c r="P5195">
        <v>5194</v>
      </c>
      <c r="Q5195" t="str">
        <f>IFERROR(IF(COUNTIF(個人情報!$BI$5:$BI$401,"登録番号" &amp; リスト!P5195)&gt;=1,"",IF(VLOOKUP(P5195,登録者リスト!$A$1:$D$43729,4,FALSE)=基本情報!$D$6,P5195,"")),"")</f>
        <v/>
      </c>
    </row>
    <row r="5196" spans="16:17" x14ac:dyDescent="0.15">
      <c r="P5196">
        <v>5195</v>
      </c>
      <c r="Q5196" t="str">
        <f>IFERROR(IF(COUNTIF(個人情報!$BI$5:$BI$401,"登録番号" &amp; リスト!P5196)&gt;=1,"",IF(VLOOKUP(P5196,登録者リスト!$A$1:$D$43729,4,FALSE)=基本情報!$D$6,P5196,"")),"")</f>
        <v/>
      </c>
    </row>
    <row r="5197" spans="16:17" x14ac:dyDescent="0.15">
      <c r="P5197">
        <v>5196</v>
      </c>
      <c r="Q5197" t="str">
        <f>IFERROR(IF(COUNTIF(個人情報!$BI$5:$BI$401,"登録番号" &amp; リスト!P5197)&gt;=1,"",IF(VLOOKUP(P5197,登録者リスト!$A$1:$D$43729,4,FALSE)=基本情報!$D$6,P5197,"")),"")</f>
        <v/>
      </c>
    </row>
    <row r="5198" spans="16:17" x14ac:dyDescent="0.15">
      <c r="P5198">
        <v>5197</v>
      </c>
      <c r="Q5198" t="str">
        <f>IFERROR(IF(COUNTIF(個人情報!$BI$5:$BI$401,"登録番号" &amp; リスト!P5198)&gt;=1,"",IF(VLOOKUP(P5198,登録者リスト!$A$1:$D$43729,4,FALSE)=基本情報!$D$6,P5198,"")),"")</f>
        <v/>
      </c>
    </row>
    <row r="5199" spans="16:17" x14ac:dyDescent="0.15">
      <c r="P5199">
        <v>5198</v>
      </c>
      <c r="Q5199" t="str">
        <f>IFERROR(IF(COUNTIF(個人情報!$BI$5:$BI$401,"登録番号" &amp; リスト!P5199)&gt;=1,"",IF(VLOOKUP(P5199,登録者リスト!$A$1:$D$43729,4,FALSE)=基本情報!$D$6,P5199,"")),"")</f>
        <v/>
      </c>
    </row>
    <row r="5200" spans="16:17" x14ac:dyDescent="0.15">
      <c r="P5200">
        <v>5199</v>
      </c>
      <c r="Q5200" t="str">
        <f>IFERROR(IF(COUNTIF(個人情報!$BI$5:$BI$401,"登録番号" &amp; リスト!P5200)&gt;=1,"",IF(VLOOKUP(P5200,登録者リスト!$A$1:$D$43729,4,FALSE)=基本情報!$D$6,P5200,"")),"")</f>
        <v/>
      </c>
    </row>
    <row r="5201" spans="16:17" x14ac:dyDescent="0.15">
      <c r="P5201">
        <v>5200</v>
      </c>
      <c r="Q5201" t="str">
        <f>IFERROR(IF(COUNTIF(個人情報!$BI$5:$BI$401,"登録番号" &amp; リスト!P5201)&gt;=1,"",IF(VLOOKUP(P5201,登録者リスト!$A$1:$D$43729,4,FALSE)=基本情報!$D$6,P5201,"")),"")</f>
        <v/>
      </c>
    </row>
    <row r="5202" spans="16:17" x14ac:dyDescent="0.15">
      <c r="P5202">
        <v>5201</v>
      </c>
      <c r="Q5202" t="str">
        <f>IFERROR(IF(COUNTIF(個人情報!$BI$5:$BI$401,"登録番号" &amp; リスト!P5202)&gt;=1,"",IF(VLOOKUP(P5202,登録者リスト!$A$1:$D$43729,4,FALSE)=基本情報!$D$6,P5202,"")),"")</f>
        <v/>
      </c>
    </row>
    <row r="5203" spans="16:17" x14ac:dyDescent="0.15">
      <c r="P5203">
        <v>5202</v>
      </c>
      <c r="Q5203" t="str">
        <f>IFERROR(IF(COUNTIF(個人情報!$BI$5:$BI$401,"登録番号" &amp; リスト!P5203)&gt;=1,"",IF(VLOOKUP(P5203,登録者リスト!$A$1:$D$43729,4,FALSE)=基本情報!$D$6,P5203,"")),"")</f>
        <v/>
      </c>
    </row>
    <row r="5204" spans="16:17" x14ac:dyDescent="0.15">
      <c r="P5204">
        <v>5203</v>
      </c>
      <c r="Q5204" t="str">
        <f>IFERROR(IF(COUNTIF(個人情報!$BI$5:$BI$401,"登録番号" &amp; リスト!P5204)&gt;=1,"",IF(VLOOKUP(P5204,登録者リスト!$A$1:$D$43729,4,FALSE)=基本情報!$D$6,P5204,"")),"")</f>
        <v/>
      </c>
    </row>
    <row r="5205" spans="16:17" x14ac:dyDescent="0.15">
      <c r="P5205">
        <v>5204</v>
      </c>
      <c r="Q5205" t="str">
        <f>IFERROR(IF(COUNTIF(個人情報!$BI$5:$BI$401,"登録番号" &amp; リスト!P5205)&gt;=1,"",IF(VLOOKUP(P5205,登録者リスト!$A$1:$D$43729,4,FALSE)=基本情報!$D$6,P5205,"")),"")</f>
        <v/>
      </c>
    </row>
    <row r="5206" spans="16:17" x14ac:dyDescent="0.15">
      <c r="P5206">
        <v>5205</v>
      </c>
      <c r="Q5206" t="str">
        <f>IFERROR(IF(COUNTIF(個人情報!$BI$5:$BI$401,"登録番号" &amp; リスト!P5206)&gt;=1,"",IF(VLOOKUP(P5206,登録者リスト!$A$1:$D$43729,4,FALSE)=基本情報!$D$6,P5206,"")),"")</f>
        <v/>
      </c>
    </row>
    <row r="5207" spans="16:17" x14ac:dyDescent="0.15">
      <c r="P5207">
        <v>5206</v>
      </c>
      <c r="Q5207" t="str">
        <f>IFERROR(IF(COUNTIF(個人情報!$BI$5:$BI$401,"登録番号" &amp; リスト!P5207)&gt;=1,"",IF(VLOOKUP(P5207,登録者リスト!$A$1:$D$43729,4,FALSE)=基本情報!$D$6,P5207,"")),"")</f>
        <v/>
      </c>
    </row>
    <row r="5208" spans="16:17" x14ac:dyDescent="0.15">
      <c r="P5208">
        <v>5207</v>
      </c>
      <c r="Q5208" t="str">
        <f>IFERROR(IF(COUNTIF(個人情報!$BI$5:$BI$401,"登録番号" &amp; リスト!P5208)&gt;=1,"",IF(VLOOKUP(P5208,登録者リスト!$A$1:$D$43729,4,FALSE)=基本情報!$D$6,P5208,"")),"")</f>
        <v/>
      </c>
    </row>
    <row r="5209" spans="16:17" x14ac:dyDescent="0.15">
      <c r="P5209">
        <v>5208</v>
      </c>
      <c r="Q5209" t="str">
        <f>IFERROR(IF(COUNTIF(個人情報!$BI$5:$BI$401,"登録番号" &amp; リスト!P5209)&gt;=1,"",IF(VLOOKUP(P5209,登録者リスト!$A$1:$D$43729,4,FALSE)=基本情報!$D$6,P5209,"")),"")</f>
        <v/>
      </c>
    </row>
    <row r="5210" spans="16:17" x14ac:dyDescent="0.15">
      <c r="P5210">
        <v>5209</v>
      </c>
      <c r="Q5210" t="str">
        <f>IFERROR(IF(COUNTIF(個人情報!$BI$5:$BI$401,"登録番号" &amp; リスト!P5210)&gt;=1,"",IF(VLOOKUP(P5210,登録者リスト!$A$1:$D$43729,4,FALSE)=基本情報!$D$6,P5210,"")),"")</f>
        <v/>
      </c>
    </row>
    <row r="5211" spans="16:17" x14ac:dyDescent="0.15">
      <c r="P5211">
        <v>5210</v>
      </c>
      <c r="Q5211" t="str">
        <f>IFERROR(IF(COUNTIF(個人情報!$BI$5:$BI$401,"登録番号" &amp; リスト!P5211)&gt;=1,"",IF(VLOOKUP(P5211,登録者リスト!$A$1:$D$43729,4,FALSE)=基本情報!$D$6,P5211,"")),"")</f>
        <v/>
      </c>
    </row>
    <row r="5212" spans="16:17" x14ac:dyDescent="0.15">
      <c r="P5212">
        <v>5211</v>
      </c>
      <c r="Q5212" t="str">
        <f>IFERROR(IF(COUNTIF(個人情報!$BI$5:$BI$401,"登録番号" &amp; リスト!P5212)&gt;=1,"",IF(VLOOKUP(P5212,登録者リスト!$A$1:$D$43729,4,FALSE)=基本情報!$D$6,P5212,"")),"")</f>
        <v/>
      </c>
    </row>
    <row r="5213" spans="16:17" x14ac:dyDescent="0.15">
      <c r="P5213">
        <v>5212</v>
      </c>
      <c r="Q5213" t="str">
        <f>IFERROR(IF(COUNTIF(個人情報!$BI$5:$BI$401,"登録番号" &amp; リスト!P5213)&gt;=1,"",IF(VLOOKUP(P5213,登録者リスト!$A$1:$D$43729,4,FALSE)=基本情報!$D$6,P5213,"")),"")</f>
        <v/>
      </c>
    </row>
    <row r="5214" spans="16:17" x14ac:dyDescent="0.15">
      <c r="P5214">
        <v>5213</v>
      </c>
      <c r="Q5214" t="str">
        <f>IFERROR(IF(COUNTIF(個人情報!$BI$5:$BI$401,"登録番号" &amp; リスト!P5214)&gt;=1,"",IF(VLOOKUP(P5214,登録者リスト!$A$1:$D$43729,4,FALSE)=基本情報!$D$6,P5214,"")),"")</f>
        <v/>
      </c>
    </row>
    <row r="5215" spans="16:17" x14ac:dyDescent="0.15">
      <c r="P5215">
        <v>5214</v>
      </c>
      <c r="Q5215" t="str">
        <f>IFERROR(IF(COUNTIF(個人情報!$BI$5:$BI$401,"登録番号" &amp; リスト!P5215)&gt;=1,"",IF(VLOOKUP(P5215,登録者リスト!$A$1:$D$43729,4,FALSE)=基本情報!$D$6,P5215,"")),"")</f>
        <v/>
      </c>
    </row>
    <row r="5216" spans="16:17" x14ac:dyDescent="0.15">
      <c r="P5216">
        <v>5215</v>
      </c>
      <c r="Q5216" t="str">
        <f>IFERROR(IF(COUNTIF(個人情報!$BI$5:$BI$401,"登録番号" &amp; リスト!P5216)&gt;=1,"",IF(VLOOKUP(P5216,登録者リスト!$A$1:$D$43729,4,FALSE)=基本情報!$D$6,P5216,"")),"")</f>
        <v/>
      </c>
    </row>
    <row r="5217" spans="16:17" x14ac:dyDescent="0.15">
      <c r="P5217">
        <v>5216</v>
      </c>
      <c r="Q5217" t="str">
        <f>IFERROR(IF(COUNTIF(個人情報!$BI$5:$BI$401,"登録番号" &amp; リスト!P5217)&gt;=1,"",IF(VLOOKUP(P5217,登録者リスト!$A$1:$D$43729,4,FALSE)=基本情報!$D$6,P5217,"")),"")</f>
        <v/>
      </c>
    </row>
    <row r="5218" spans="16:17" x14ac:dyDescent="0.15">
      <c r="P5218">
        <v>5217</v>
      </c>
      <c r="Q5218" t="str">
        <f>IFERROR(IF(COUNTIF(個人情報!$BI$5:$BI$401,"登録番号" &amp; リスト!P5218)&gt;=1,"",IF(VLOOKUP(P5218,登録者リスト!$A$1:$D$43729,4,FALSE)=基本情報!$D$6,P5218,"")),"")</f>
        <v/>
      </c>
    </row>
    <row r="5219" spans="16:17" x14ac:dyDescent="0.15">
      <c r="P5219">
        <v>5218</v>
      </c>
      <c r="Q5219" t="str">
        <f>IFERROR(IF(COUNTIF(個人情報!$BI$5:$BI$401,"登録番号" &amp; リスト!P5219)&gt;=1,"",IF(VLOOKUP(P5219,登録者リスト!$A$1:$D$43729,4,FALSE)=基本情報!$D$6,P5219,"")),"")</f>
        <v/>
      </c>
    </row>
    <row r="5220" spans="16:17" x14ac:dyDescent="0.15">
      <c r="P5220">
        <v>5219</v>
      </c>
      <c r="Q5220" t="str">
        <f>IFERROR(IF(COUNTIF(個人情報!$BI$5:$BI$401,"登録番号" &amp; リスト!P5220)&gt;=1,"",IF(VLOOKUP(P5220,登録者リスト!$A$1:$D$43729,4,FALSE)=基本情報!$D$6,P5220,"")),"")</f>
        <v/>
      </c>
    </row>
    <row r="5221" spans="16:17" x14ac:dyDescent="0.15">
      <c r="P5221">
        <v>5220</v>
      </c>
      <c r="Q5221" t="str">
        <f>IFERROR(IF(COUNTIF(個人情報!$BI$5:$BI$401,"登録番号" &amp; リスト!P5221)&gt;=1,"",IF(VLOOKUP(P5221,登録者リスト!$A$1:$D$43729,4,FALSE)=基本情報!$D$6,P5221,"")),"")</f>
        <v/>
      </c>
    </row>
    <row r="5222" spans="16:17" x14ac:dyDescent="0.15">
      <c r="P5222">
        <v>5221</v>
      </c>
      <c r="Q5222" t="str">
        <f>IFERROR(IF(COUNTIF(個人情報!$BI$5:$BI$401,"登録番号" &amp; リスト!P5222)&gt;=1,"",IF(VLOOKUP(P5222,登録者リスト!$A$1:$D$43729,4,FALSE)=基本情報!$D$6,P5222,"")),"")</f>
        <v/>
      </c>
    </row>
    <row r="5223" spans="16:17" x14ac:dyDescent="0.15">
      <c r="P5223">
        <v>5222</v>
      </c>
      <c r="Q5223" t="str">
        <f>IFERROR(IF(COUNTIF(個人情報!$BI$5:$BI$401,"登録番号" &amp; リスト!P5223)&gt;=1,"",IF(VLOOKUP(P5223,登録者リスト!$A$1:$D$43729,4,FALSE)=基本情報!$D$6,P5223,"")),"")</f>
        <v/>
      </c>
    </row>
    <row r="5224" spans="16:17" x14ac:dyDescent="0.15">
      <c r="P5224">
        <v>5223</v>
      </c>
      <c r="Q5224" t="str">
        <f>IFERROR(IF(COUNTIF(個人情報!$BI$5:$BI$401,"登録番号" &amp; リスト!P5224)&gt;=1,"",IF(VLOOKUP(P5224,登録者リスト!$A$1:$D$43729,4,FALSE)=基本情報!$D$6,P5224,"")),"")</f>
        <v/>
      </c>
    </row>
    <row r="5225" spans="16:17" x14ac:dyDescent="0.15">
      <c r="P5225">
        <v>5224</v>
      </c>
      <c r="Q5225" t="str">
        <f>IFERROR(IF(COUNTIF(個人情報!$BI$5:$BI$401,"登録番号" &amp; リスト!P5225)&gt;=1,"",IF(VLOOKUP(P5225,登録者リスト!$A$1:$D$43729,4,FALSE)=基本情報!$D$6,P5225,"")),"")</f>
        <v/>
      </c>
    </row>
    <row r="5226" spans="16:17" x14ac:dyDescent="0.15">
      <c r="P5226">
        <v>5225</v>
      </c>
      <c r="Q5226" t="str">
        <f>IFERROR(IF(COUNTIF(個人情報!$BI$5:$BI$401,"登録番号" &amp; リスト!P5226)&gt;=1,"",IF(VLOOKUP(P5226,登録者リスト!$A$1:$D$43729,4,FALSE)=基本情報!$D$6,P5226,"")),"")</f>
        <v/>
      </c>
    </row>
    <row r="5227" spans="16:17" x14ac:dyDescent="0.15">
      <c r="P5227">
        <v>5226</v>
      </c>
      <c r="Q5227" t="str">
        <f>IFERROR(IF(COUNTIF(個人情報!$BI$5:$BI$401,"登録番号" &amp; リスト!P5227)&gt;=1,"",IF(VLOOKUP(P5227,登録者リスト!$A$1:$D$43729,4,FALSE)=基本情報!$D$6,P5227,"")),"")</f>
        <v/>
      </c>
    </row>
    <row r="5228" spans="16:17" x14ac:dyDescent="0.15">
      <c r="P5228">
        <v>5227</v>
      </c>
      <c r="Q5228" t="str">
        <f>IFERROR(IF(COUNTIF(個人情報!$BI$5:$BI$401,"登録番号" &amp; リスト!P5228)&gt;=1,"",IF(VLOOKUP(P5228,登録者リスト!$A$1:$D$43729,4,FALSE)=基本情報!$D$6,P5228,"")),"")</f>
        <v/>
      </c>
    </row>
    <row r="5229" spans="16:17" x14ac:dyDescent="0.15">
      <c r="P5229">
        <v>5228</v>
      </c>
      <c r="Q5229" t="str">
        <f>IFERROR(IF(COUNTIF(個人情報!$BI$5:$BI$401,"登録番号" &amp; リスト!P5229)&gt;=1,"",IF(VLOOKUP(P5229,登録者リスト!$A$1:$D$43729,4,FALSE)=基本情報!$D$6,P5229,"")),"")</f>
        <v/>
      </c>
    </row>
    <row r="5230" spans="16:17" x14ac:dyDescent="0.15">
      <c r="P5230">
        <v>5229</v>
      </c>
      <c r="Q5230" t="str">
        <f>IFERROR(IF(COUNTIF(個人情報!$BI$5:$BI$401,"登録番号" &amp; リスト!P5230)&gt;=1,"",IF(VLOOKUP(P5230,登録者リスト!$A$1:$D$43729,4,FALSE)=基本情報!$D$6,P5230,"")),"")</f>
        <v/>
      </c>
    </row>
    <row r="5231" spans="16:17" x14ac:dyDescent="0.15">
      <c r="P5231">
        <v>5230</v>
      </c>
      <c r="Q5231" t="str">
        <f>IFERROR(IF(COUNTIF(個人情報!$BI$5:$BI$401,"登録番号" &amp; リスト!P5231)&gt;=1,"",IF(VLOOKUP(P5231,登録者リスト!$A$1:$D$43729,4,FALSE)=基本情報!$D$6,P5231,"")),"")</f>
        <v/>
      </c>
    </row>
    <row r="5232" spans="16:17" x14ac:dyDescent="0.15">
      <c r="P5232">
        <v>5231</v>
      </c>
      <c r="Q5232" t="str">
        <f>IFERROR(IF(COUNTIF(個人情報!$BI$5:$BI$401,"登録番号" &amp; リスト!P5232)&gt;=1,"",IF(VLOOKUP(P5232,登録者リスト!$A$1:$D$43729,4,FALSE)=基本情報!$D$6,P5232,"")),"")</f>
        <v/>
      </c>
    </row>
    <row r="5233" spans="16:17" x14ac:dyDescent="0.15">
      <c r="P5233">
        <v>5232</v>
      </c>
      <c r="Q5233" t="str">
        <f>IFERROR(IF(COUNTIF(個人情報!$BI$5:$BI$401,"登録番号" &amp; リスト!P5233)&gt;=1,"",IF(VLOOKUP(P5233,登録者リスト!$A$1:$D$43729,4,FALSE)=基本情報!$D$6,P5233,"")),"")</f>
        <v/>
      </c>
    </row>
    <row r="5234" spans="16:17" x14ac:dyDescent="0.15">
      <c r="P5234">
        <v>5233</v>
      </c>
      <c r="Q5234" t="str">
        <f>IFERROR(IF(COUNTIF(個人情報!$BI$5:$BI$401,"登録番号" &amp; リスト!P5234)&gt;=1,"",IF(VLOOKUP(P5234,登録者リスト!$A$1:$D$43729,4,FALSE)=基本情報!$D$6,P5234,"")),"")</f>
        <v/>
      </c>
    </row>
    <row r="5235" spans="16:17" x14ac:dyDescent="0.15">
      <c r="P5235">
        <v>5234</v>
      </c>
      <c r="Q5235" t="str">
        <f>IFERROR(IF(COUNTIF(個人情報!$BI$5:$BI$401,"登録番号" &amp; リスト!P5235)&gt;=1,"",IF(VLOOKUP(P5235,登録者リスト!$A$1:$D$43729,4,FALSE)=基本情報!$D$6,P5235,"")),"")</f>
        <v/>
      </c>
    </row>
    <row r="5236" spans="16:17" x14ac:dyDescent="0.15">
      <c r="P5236">
        <v>5235</v>
      </c>
      <c r="Q5236" t="str">
        <f>IFERROR(IF(COUNTIF(個人情報!$BI$5:$BI$401,"登録番号" &amp; リスト!P5236)&gt;=1,"",IF(VLOOKUP(P5236,登録者リスト!$A$1:$D$43729,4,FALSE)=基本情報!$D$6,P5236,"")),"")</f>
        <v/>
      </c>
    </row>
    <row r="5237" spans="16:17" x14ac:dyDescent="0.15">
      <c r="P5237">
        <v>5236</v>
      </c>
      <c r="Q5237" t="str">
        <f>IFERROR(IF(COUNTIF(個人情報!$BI$5:$BI$401,"登録番号" &amp; リスト!P5237)&gt;=1,"",IF(VLOOKUP(P5237,登録者リスト!$A$1:$D$43729,4,FALSE)=基本情報!$D$6,P5237,"")),"")</f>
        <v/>
      </c>
    </row>
    <row r="5238" spans="16:17" x14ac:dyDescent="0.15">
      <c r="P5238">
        <v>5237</v>
      </c>
      <c r="Q5238" t="str">
        <f>IFERROR(IF(COUNTIF(個人情報!$BI$5:$BI$401,"登録番号" &amp; リスト!P5238)&gt;=1,"",IF(VLOOKUP(P5238,登録者リスト!$A$1:$D$43729,4,FALSE)=基本情報!$D$6,P5238,"")),"")</f>
        <v/>
      </c>
    </row>
    <row r="5239" spans="16:17" x14ac:dyDescent="0.15">
      <c r="P5239">
        <v>5238</v>
      </c>
      <c r="Q5239" t="str">
        <f>IFERROR(IF(COUNTIF(個人情報!$BI$5:$BI$401,"登録番号" &amp; リスト!P5239)&gt;=1,"",IF(VLOOKUP(P5239,登録者リスト!$A$1:$D$43729,4,FALSE)=基本情報!$D$6,P5239,"")),"")</f>
        <v/>
      </c>
    </row>
    <row r="5240" spans="16:17" x14ac:dyDescent="0.15">
      <c r="P5240">
        <v>5239</v>
      </c>
      <c r="Q5240" t="str">
        <f>IFERROR(IF(COUNTIF(個人情報!$BI$5:$BI$401,"登録番号" &amp; リスト!P5240)&gt;=1,"",IF(VLOOKUP(P5240,登録者リスト!$A$1:$D$43729,4,FALSE)=基本情報!$D$6,P5240,"")),"")</f>
        <v/>
      </c>
    </row>
    <row r="5241" spans="16:17" x14ac:dyDescent="0.15">
      <c r="P5241">
        <v>5240</v>
      </c>
      <c r="Q5241" t="str">
        <f>IFERROR(IF(COUNTIF(個人情報!$BI$5:$BI$401,"登録番号" &amp; リスト!P5241)&gt;=1,"",IF(VLOOKUP(P5241,登録者リスト!$A$1:$D$43729,4,FALSE)=基本情報!$D$6,P5241,"")),"")</f>
        <v/>
      </c>
    </row>
    <row r="5242" spans="16:17" x14ac:dyDescent="0.15">
      <c r="P5242">
        <v>5241</v>
      </c>
      <c r="Q5242" t="str">
        <f>IFERROR(IF(COUNTIF(個人情報!$BI$5:$BI$401,"登録番号" &amp; リスト!P5242)&gt;=1,"",IF(VLOOKUP(P5242,登録者リスト!$A$1:$D$43729,4,FALSE)=基本情報!$D$6,P5242,"")),"")</f>
        <v/>
      </c>
    </row>
    <row r="5243" spans="16:17" x14ac:dyDescent="0.15">
      <c r="P5243">
        <v>5242</v>
      </c>
      <c r="Q5243" t="str">
        <f>IFERROR(IF(COUNTIF(個人情報!$BI$5:$BI$401,"登録番号" &amp; リスト!P5243)&gt;=1,"",IF(VLOOKUP(P5243,登録者リスト!$A$1:$D$43729,4,FALSE)=基本情報!$D$6,P5243,"")),"")</f>
        <v/>
      </c>
    </row>
    <row r="5244" spans="16:17" x14ac:dyDescent="0.15">
      <c r="P5244">
        <v>5243</v>
      </c>
      <c r="Q5244" t="str">
        <f>IFERROR(IF(COUNTIF(個人情報!$BI$5:$BI$401,"登録番号" &amp; リスト!P5244)&gt;=1,"",IF(VLOOKUP(P5244,登録者リスト!$A$1:$D$43729,4,FALSE)=基本情報!$D$6,P5244,"")),"")</f>
        <v/>
      </c>
    </row>
    <row r="5245" spans="16:17" x14ac:dyDescent="0.15">
      <c r="P5245">
        <v>5244</v>
      </c>
      <c r="Q5245" t="str">
        <f>IFERROR(IF(COUNTIF(個人情報!$BI$5:$BI$401,"登録番号" &amp; リスト!P5245)&gt;=1,"",IF(VLOOKUP(P5245,登録者リスト!$A$1:$D$43729,4,FALSE)=基本情報!$D$6,P5245,"")),"")</f>
        <v/>
      </c>
    </row>
    <row r="5246" spans="16:17" x14ac:dyDescent="0.15">
      <c r="P5246">
        <v>5245</v>
      </c>
      <c r="Q5246" t="str">
        <f>IFERROR(IF(COUNTIF(個人情報!$BI$5:$BI$401,"登録番号" &amp; リスト!P5246)&gt;=1,"",IF(VLOOKUP(P5246,登録者リスト!$A$1:$D$43729,4,FALSE)=基本情報!$D$6,P5246,"")),"")</f>
        <v/>
      </c>
    </row>
    <row r="5247" spans="16:17" x14ac:dyDescent="0.15">
      <c r="P5247">
        <v>5246</v>
      </c>
      <c r="Q5247" t="str">
        <f>IFERROR(IF(COUNTIF(個人情報!$BI$5:$BI$401,"登録番号" &amp; リスト!P5247)&gt;=1,"",IF(VLOOKUP(P5247,登録者リスト!$A$1:$D$43729,4,FALSE)=基本情報!$D$6,P5247,"")),"")</f>
        <v/>
      </c>
    </row>
    <row r="5248" spans="16:17" x14ac:dyDescent="0.15">
      <c r="P5248">
        <v>5247</v>
      </c>
      <c r="Q5248" t="str">
        <f>IFERROR(IF(COUNTIF(個人情報!$BI$5:$BI$401,"登録番号" &amp; リスト!P5248)&gt;=1,"",IF(VLOOKUP(P5248,登録者リスト!$A$1:$D$43729,4,FALSE)=基本情報!$D$6,P5248,"")),"")</f>
        <v/>
      </c>
    </row>
    <row r="5249" spans="16:17" x14ac:dyDescent="0.15">
      <c r="P5249">
        <v>5248</v>
      </c>
      <c r="Q5249" t="str">
        <f>IFERROR(IF(COUNTIF(個人情報!$BI$5:$BI$401,"登録番号" &amp; リスト!P5249)&gt;=1,"",IF(VLOOKUP(P5249,登録者リスト!$A$1:$D$43729,4,FALSE)=基本情報!$D$6,P5249,"")),"")</f>
        <v/>
      </c>
    </row>
    <row r="5250" spans="16:17" x14ac:dyDescent="0.15">
      <c r="P5250">
        <v>5249</v>
      </c>
      <c r="Q5250" t="str">
        <f>IFERROR(IF(COUNTIF(個人情報!$BI$5:$BI$401,"登録番号" &amp; リスト!P5250)&gt;=1,"",IF(VLOOKUP(P5250,登録者リスト!$A$1:$D$43729,4,FALSE)=基本情報!$D$6,P5250,"")),"")</f>
        <v/>
      </c>
    </row>
    <row r="5251" spans="16:17" x14ac:dyDescent="0.15">
      <c r="P5251">
        <v>5250</v>
      </c>
      <c r="Q5251" t="str">
        <f>IFERROR(IF(COUNTIF(個人情報!$BI$5:$BI$401,"登録番号" &amp; リスト!P5251)&gt;=1,"",IF(VLOOKUP(P5251,登録者リスト!$A$1:$D$43729,4,FALSE)=基本情報!$D$6,P5251,"")),"")</f>
        <v/>
      </c>
    </row>
    <row r="5252" spans="16:17" x14ac:dyDescent="0.15">
      <c r="P5252">
        <v>5251</v>
      </c>
      <c r="Q5252" t="str">
        <f>IFERROR(IF(COUNTIF(個人情報!$BI$5:$BI$401,"登録番号" &amp; リスト!P5252)&gt;=1,"",IF(VLOOKUP(P5252,登録者リスト!$A$1:$D$43729,4,FALSE)=基本情報!$D$6,P5252,"")),"")</f>
        <v/>
      </c>
    </row>
    <row r="5253" spans="16:17" x14ac:dyDescent="0.15">
      <c r="P5253">
        <v>5252</v>
      </c>
      <c r="Q5253" t="str">
        <f>IFERROR(IF(COUNTIF(個人情報!$BI$5:$BI$401,"登録番号" &amp; リスト!P5253)&gt;=1,"",IF(VLOOKUP(P5253,登録者リスト!$A$1:$D$43729,4,FALSE)=基本情報!$D$6,P5253,"")),"")</f>
        <v/>
      </c>
    </row>
    <row r="5254" spans="16:17" x14ac:dyDescent="0.15">
      <c r="P5254">
        <v>5253</v>
      </c>
      <c r="Q5254" t="str">
        <f>IFERROR(IF(COUNTIF(個人情報!$BI$5:$BI$401,"登録番号" &amp; リスト!P5254)&gt;=1,"",IF(VLOOKUP(P5254,登録者リスト!$A$1:$D$43729,4,FALSE)=基本情報!$D$6,P5254,"")),"")</f>
        <v/>
      </c>
    </row>
    <row r="5255" spans="16:17" x14ac:dyDescent="0.15">
      <c r="P5255">
        <v>5254</v>
      </c>
      <c r="Q5255" t="str">
        <f>IFERROR(IF(COUNTIF(個人情報!$BI$5:$BI$401,"登録番号" &amp; リスト!P5255)&gt;=1,"",IF(VLOOKUP(P5255,登録者リスト!$A$1:$D$43729,4,FALSE)=基本情報!$D$6,P5255,"")),"")</f>
        <v/>
      </c>
    </row>
    <row r="5256" spans="16:17" x14ac:dyDescent="0.15">
      <c r="P5256">
        <v>5255</v>
      </c>
      <c r="Q5256" t="str">
        <f>IFERROR(IF(COUNTIF(個人情報!$BI$5:$BI$401,"登録番号" &amp; リスト!P5256)&gt;=1,"",IF(VLOOKUP(P5256,登録者リスト!$A$1:$D$43729,4,FALSE)=基本情報!$D$6,P5256,"")),"")</f>
        <v/>
      </c>
    </row>
    <row r="5257" spans="16:17" x14ac:dyDescent="0.15">
      <c r="P5257">
        <v>5256</v>
      </c>
      <c r="Q5257" t="str">
        <f>IFERROR(IF(COUNTIF(個人情報!$BI$5:$BI$401,"登録番号" &amp; リスト!P5257)&gt;=1,"",IF(VLOOKUP(P5257,登録者リスト!$A$1:$D$43729,4,FALSE)=基本情報!$D$6,P5257,"")),"")</f>
        <v/>
      </c>
    </row>
    <row r="5258" spans="16:17" x14ac:dyDescent="0.15">
      <c r="P5258">
        <v>5257</v>
      </c>
      <c r="Q5258" t="str">
        <f>IFERROR(IF(COUNTIF(個人情報!$BI$5:$BI$401,"登録番号" &amp; リスト!P5258)&gt;=1,"",IF(VLOOKUP(P5258,登録者リスト!$A$1:$D$43729,4,FALSE)=基本情報!$D$6,P5258,"")),"")</f>
        <v/>
      </c>
    </row>
    <row r="5259" spans="16:17" x14ac:dyDescent="0.15">
      <c r="P5259">
        <v>5258</v>
      </c>
      <c r="Q5259" t="str">
        <f>IFERROR(IF(COUNTIF(個人情報!$BI$5:$BI$401,"登録番号" &amp; リスト!P5259)&gt;=1,"",IF(VLOOKUP(P5259,登録者リスト!$A$1:$D$43729,4,FALSE)=基本情報!$D$6,P5259,"")),"")</f>
        <v/>
      </c>
    </row>
    <row r="5260" spans="16:17" x14ac:dyDescent="0.15">
      <c r="P5260">
        <v>5259</v>
      </c>
      <c r="Q5260" t="str">
        <f>IFERROR(IF(COUNTIF(個人情報!$BI$5:$BI$401,"登録番号" &amp; リスト!P5260)&gt;=1,"",IF(VLOOKUP(P5260,登録者リスト!$A$1:$D$43729,4,FALSE)=基本情報!$D$6,P5260,"")),"")</f>
        <v/>
      </c>
    </row>
    <row r="5261" spans="16:17" x14ac:dyDescent="0.15">
      <c r="P5261">
        <v>5260</v>
      </c>
      <c r="Q5261" t="str">
        <f>IFERROR(IF(COUNTIF(個人情報!$BI$5:$BI$401,"登録番号" &amp; リスト!P5261)&gt;=1,"",IF(VLOOKUP(P5261,登録者リスト!$A$1:$D$43729,4,FALSE)=基本情報!$D$6,P5261,"")),"")</f>
        <v/>
      </c>
    </row>
    <row r="5262" spans="16:17" x14ac:dyDescent="0.15">
      <c r="P5262">
        <v>5261</v>
      </c>
      <c r="Q5262" t="str">
        <f>IFERROR(IF(COUNTIF(個人情報!$BI$5:$BI$401,"登録番号" &amp; リスト!P5262)&gt;=1,"",IF(VLOOKUP(P5262,登録者リスト!$A$1:$D$43729,4,FALSE)=基本情報!$D$6,P5262,"")),"")</f>
        <v/>
      </c>
    </row>
    <row r="5263" spans="16:17" x14ac:dyDescent="0.15">
      <c r="P5263">
        <v>5262</v>
      </c>
      <c r="Q5263" t="str">
        <f>IFERROR(IF(COUNTIF(個人情報!$BI$5:$BI$401,"登録番号" &amp; リスト!P5263)&gt;=1,"",IF(VLOOKUP(P5263,登録者リスト!$A$1:$D$43729,4,FALSE)=基本情報!$D$6,P5263,"")),"")</f>
        <v/>
      </c>
    </row>
    <row r="5264" spans="16:17" x14ac:dyDescent="0.15">
      <c r="P5264">
        <v>5263</v>
      </c>
      <c r="Q5264" t="str">
        <f>IFERROR(IF(COUNTIF(個人情報!$BI$5:$BI$401,"登録番号" &amp; リスト!P5264)&gt;=1,"",IF(VLOOKUP(P5264,登録者リスト!$A$1:$D$43729,4,FALSE)=基本情報!$D$6,P5264,"")),"")</f>
        <v/>
      </c>
    </row>
    <row r="5265" spans="16:17" x14ac:dyDescent="0.15">
      <c r="P5265">
        <v>5264</v>
      </c>
      <c r="Q5265" t="str">
        <f>IFERROR(IF(COUNTIF(個人情報!$BI$5:$BI$401,"登録番号" &amp; リスト!P5265)&gt;=1,"",IF(VLOOKUP(P5265,登録者リスト!$A$1:$D$43729,4,FALSE)=基本情報!$D$6,P5265,"")),"")</f>
        <v/>
      </c>
    </row>
    <row r="5266" spans="16:17" x14ac:dyDescent="0.15">
      <c r="P5266">
        <v>5265</v>
      </c>
      <c r="Q5266" t="str">
        <f>IFERROR(IF(COUNTIF(個人情報!$BI$5:$BI$401,"登録番号" &amp; リスト!P5266)&gt;=1,"",IF(VLOOKUP(P5266,登録者リスト!$A$1:$D$43729,4,FALSE)=基本情報!$D$6,P5266,"")),"")</f>
        <v/>
      </c>
    </row>
    <row r="5267" spans="16:17" x14ac:dyDescent="0.15">
      <c r="P5267">
        <v>5266</v>
      </c>
      <c r="Q5267" t="str">
        <f>IFERROR(IF(COUNTIF(個人情報!$BI$5:$BI$401,"登録番号" &amp; リスト!P5267)&gt;=1,"",IF(VLOOKUP(P5267,登録者リスト!$A$1:$D$43729,4,FALSE)=基本情報!$D$6,P5267,"")),"")</f>
        <v/>
      </c>
    </row>
    <row r="5268" spans="16:17" x14ac:dyDescent="0.15">
      <c r="P5268">
        <v>5267</v>
      </c>
      <c r="Q5268" t="str">
        <f>IFERROR(IF(COUNTIF(個人情報!$BI$5:$BI$401,"登録番号" &amp; リスト!P5268)&gt;=1,"",IF(VLOOKUP(P5268,登録者リスト!$A$1:$D$43729,4,FALSE)=基本情報!$D$6,P5268,"")),"")</f>
        <v/>
      </c>
    </row>
    <row r="5269" spans="16:17" x14ac:dyDescent="0.15">
      <c r="P5269">
        <v>5268</v>
      </c>
      <c r="Q5269" t="str">
        <f>IFERROR(IF(COUNTIF(個人情報!$BI$5:$BI$401,"登録番号" &amp; リスト!P5269)&gt;=1,"",IF(VLOOKUP(P5269,登録者リスト!$A$1:$D$43729,4,FALSE)=基本情報!$D$6,P5269,"")),"")</f>
        <v/>
      </c>
    </row>
    <row r="5270" spans="16:17" x14ac:dyDescent="0.15">
      <c r="P5270">
        <v>5269</v>
      </c>
      <c r="Q5270" t="str">
        <f>IFERROR(IF(COUNTIF(個人情報!$BI$5:$BI$401,"登録番号" &amp; リスト!P5270)&gt;=1,"",IF(VLOOKUP(P5270,登録者リスト!$A$1:$D$43729,4,FALSE)=基本情報!$D$6,P5270,"")),"")</f>
        <v/>
      </c>
    </row>
    <row r="5271" spans="16:17" x14ac:dyDescent="0.15">
      <c r="P5271">
        <v>5270</v>
      </c>
      <c r="Q5271" t="str">
        <f>IFERROR(IF(COUNTIF(個人情報!$BI$5:$BI$401,"登録番号" &amp; リスト!P5271)&gt;=1,"",IF(VLOOKUP(P5271,登録者リスト!$A$1:$D$43729,4,FALSE)=基本情報!$D$6,P5271,"")),"")</f>
        <v/>
      </c>
    </row>
    <row r="5272" spans="16:17" x14ac:dyDescent="0.15">
      <c r="P5272">
        <v>5271</v>
      </c>
      <c r="Q5272" t="str">
        <f>IFERROR(IF(COUNTIF(個人情報!$BI$5:$BI$401,"登録番号" &amp; リスト!P5272)&gt;=1,"",IF(VLOOKUP(P5272,登録者リスト!$A$1:$D$43729,4,FALSE)=基本情報!$D$6,P5272,"")),"")</f>
        <v/>
      </c>
    </row>
    <row r="5273" spans="16:17" x14ac:dyDescent="0.15">
      <c r="P5273">
        <v>5272</v>
      </c>
      <c r="Q5273" t="str">
        <f>IFERROR(IF(COUNTIF(個人情報!$BI$5:$BI$401,"登録番号" &amp; リスト!P5273)&gt;=1,"",IF(VLOOKUP(P5273,登録者リスト!$A$1:$D$43729,4,FALSE)=基本情報!$D$6,P5273,"")),"")</f>
        <v/>
      </c>
    </row>
    <row r="5274" spans="16:17" x14ac:dyDescent="0.15">
      <c r="P5274">
        <v>5273</v>
      </c>
      <c r="Q5274" t="str">
        <f>IFERROR(IF(COUNTIF(個人情報!$BI$5:$BI$401,"登録番号" &amp; リスト!P5274)&gt;=1,"",IF(VLOOKUP(P5274,登録者リスト!$A$1:$D$43729,4,FALSE)=基本情報!$D$6,P5274,"")),"")</f>
        <v/>
      </c>
    </row>
    <row r="5275" spans="16:17" x14ac:dyDescent="0.15">
      <c r="P5275">
        <v>5274</v>
      </c>
      <c r="Q5275" t="str">
        <f>IFERROR(IF(COUNTIF(個人情報!$BI$5:$BI$401,"登録番号" &amp; リスト!P5275)&gt;=1,"",IF(VLOOKUP(P5275,登録者リスト!$A$1:$D$43729,4,FALSE)=基本情報!$D$6,P5275,"")),"")</f>
        <v/>
      </c>
    </row>
    <row r="5276" spans="16:17" x14ac:dyDescent="0.15">
      <c r="P5276">
        <v>5275</v>
      </c>
      <c r="Q5276" t="str">
        <f>IFERROR(IF(COUNTIF(個人情報!$BI$5:$BI$401,"登録番号" &amp; リスト!P5276)&gt;=1,"",IF(VLOOKUP(P5276,登録者リスト!$A$1:$D$43729,4,FALSE)=基本情報!$D$6,P5276,"")),"")</f>
        <v/>
      </c>
    </row>
    <row r="5277" spans="16:17" x14ac:dyDescent="0.15">
      <c r="P5277">
        <v>5276</v>
      </c>
      <c r="Q5277" t="str">
        <f>IFERROR(IF(COUNTIF(個人情報!$BI$5:$BI$401,"登録番号" &amp; リスト!P5277)&gt;=1,"",IF(VLOOKUP(P5277,登録者リスト!$A$1:$D$43729,4,FALSE)=基本情報!$D$6,P5277,"")),"")</f>
        <v/>
      </c>
    </row>
    <row r="5278" spans="16:17" x14ac:dyDescent="0.15">
      <c r="P5278">
        <v>5277</v>
      </c>
      <c r="Q5278" t="str">
        <f>IFERROR(IF(COUNTIF(個人情報!$BI$5:$BI$401,"登録番号" &amp; リスト!P5278)&gt;=1,"",IF(VLOOKUP(P5278,登録者リスト!$A$1:$D$43729,4,FALSE)=基本情報!$D$6,P5278,"")),"")</f>
        <v/>
      </c>
    </row>
    <row r="5279" spans="16:17" x14ac:dyDescent="0.15">
      <c r="P5279">
        <v>5278</v>
      </c>
      <c r="Q5279" t="str">
        <f>IFERROR(IF(COUNTIF(個人情報!$BI$5:$BI$401,"登録番号" &amp; リスト!P5279)&gt;=1,"",IF(VLOOKUP(P5279,登録者リスト!$A$1:$D$43729,4,FALSE)=基本情報!$D$6,P5279,"")),"")</f>
        <v/>
      </c>
    </row>
    <row r="5280" spans="16:17" x14ac:dyDescent="0.15">
      <c r="P5280">
        <v>5279</v>
      </c>
      <c r="Q5280" t="str">
        <f>IFERROR(IF(COUNTIF(個人情報!$BI$5:$BI$401,"登録番号" &amp; リスト!P5280)&gt;=1,"",IF(VLOOKUP(P5280,登録者リスト!$A$1:$D$43729,4,FALSE)=基本情報!$D$6,P5280,"")),"")</f>
        <v/>
      </c>
    </row>
    <row r="5281" spans="16:17" x14ac:dyDescent="0.15">
      <c r="P5281">
        <v>5280</v>
      </c>
      <c r="Q5281" t="str">
        <f>IFERROR(IF(COUNTIF(個人情報!$BI$5:$BI$401,"登録番号" &amp; リスト!P5281)&gt;=1,"",IF(VLOOKUP(P5281,登録者リスト!$A$1:$D$43729,4,FALSE)=基本情報!$D$6,P5281,"")),"")</f>
        <v/>
      </c>
    </row>
    <row r="5282" spans="16:17" x14ac:dyDescent="0.15">
      <c r="P5282">
        <v>5281</v>
      </c>
      <c r="Q5282" t="str">
        <f>IFERROR(IF(COUNTIF(個人情報!$BI$5:$BI$401,"登録番号" &amp; リスト!P5282)&gt;=1,"",IF(VLOOKUP(P5282,登録者リスト!$A$1:$D$43729,4,FALSE)=基本情報!$D$6,P5282,"")),"")</f>
        <v/>
      </c>
    </row>
    <row r="5283" spans="16:17" x14ac:dyDescent="0.15">
      <c r="P5283">
        <v>5282</v>
      </c>
      <c r="Q5283" t="str">
        <f>IFERROR(IF(COUNTIF(個人情報!$BI$5:$BI$401,"登録番号" &amp; リスト!P5283)&gt;=1,"",IF(VLOOKUP(P5283,登録者リスト!$A$1:$D$43729,4,FALSE)=基本情報!$D$6,P5283,"")),"")</f>
        <v/>
      </c>
    </row>
    <row r="5284" spans="16:17" x14ac:dyDescent="0.15">
      <c r="P5284">
        <v>5283</v>
      </c>
      <c r="Q5284" t="str">
        <f>IFERROR(IF(COUNTIF(個人情報!$BI$5:$BI$401,"登録番号" &amp; リスト!P5284)&gt;=1,"",IF(VLOOKUP(P5284,登録者リスト!$A$1:$D$43729,4,FALSE)=基本情報!$D$6,P5284,"")),"")</f>
        <v/>
      </c>
    </row>
    <row r="5285" spans="16:17" x14ac:dyDescent="0.15">
      <c r="P5285">
        <v>5284</v>
      </c>
      <c r="Q5285" t="str">
        <f>IFERROR(IF(COUNTIF(個人情報!$BI$5:$BI$401,"登録番号" &amp; リスト!P5285)&gt;=1,"",IF(VLOOKUP(P5285,登録者リスト!$A$1:$D$43729,4,FALSE)=基本情報!$D$6,P5285,"")),"")</f>
        <v/>
      </c>
    </row>
    <row r="5286" spans="16:17" x14ac:dyDescent="0.15">
      <c r="P5286">
        <v>5285</v>
      </c>
      <c r="Q5286" t="str">
        <f>IFERROR(IF(COUNTIF(個人情報!$BI$5:$BI$401,"登録番号" &amp; リスト!P5286)&gt;=1,"",IF(VLOOKUP(P5286,登録者リスト!$A$1:$D$43729,4,FALSE)=基本情報!$D$6,P5286,"")),"")</f>
        <v/>
      </c>
    </row>
    <row r="5287" spans="16:17" x14ac:dyDescent="0.15">
      <c r="P5287">
        <v>5286</v>
      </c>
      <c r="Q5287" t="str">
        <f>IFERROR(IF(COUNTIF(個人情報!$BI$5:$BI$401,"登録番号" &amp; リスト!P5287)&gt;=1,"",IF(VLOOKUP(P5287,登録者リスト!$A$1:$D$43729,4,FALSE)=基本情報!$D$6,P5287,"")),"")</f>
        <v/>
      </c>
    </row>
    <row r="5288" spans="16:17" x14ac:dyDescent="0.15">
      <c r="P5288">
        <v>5287</v>
      </c>
      <c r="Q5288" t="str">
        <f>IFERROR(IF(COUNTIF(個人情報!$BI$5:$BI$401,"登録番号" &amp; リスト!P5288)&gt;=1,"",IF(VLOOKUP(P5288,登録者リスト!$A$1:$D$43729,4,FALSE)=基本情報!$D$6,P5288,"")),"")</f>
        <v/>
      </c>
    </row>
    <row r="5289" spans="16:17" x14ac:dyDescent="0.15">
      <c r="P5289">
        <v>5288</v>
      </c>
      <c r="Q5289" t="str">
        <f>IFERROR(IF(COUNTIF(個人情報!$BI$5:$BI$401,"登録番号" &amp; リスト!P5289)&gt;=1,"",IF(VLOOKUP(P5289,登録者リスト!$A$1:$D$43729,4,FALSE)=基本情報!$D$6,P5289,"")),"")</f>
        <v/>
      </c>
    </row>
    <row r="5290" spans="16:17" x14ac:dyDescent="0.15">
      <c r="P5290">
        <v>5289</v>
      </c>
      <c r="Q5290" t="str">
        <f>IFERROR(IF(COUNTIF(個人情報!$BI$5:$BI$401,"登録番号" &amp; リスト!P5290)&gt;=1,"",IF(VLOOKUP(P5290,登録者リスト!$A$1:$D$43729,4,FALSE)=基本情報!$D$6,P5290,"")),"")</f>
        <v/>
      </c>
    </row>
    <row r="5291" spans="16:17" x14ac:dyDescent="0.15">
      <c r="P5291">
        <v>5290</v>
      </c>
      <c r="Q5291" t="str">
        <f>IFERROR(IF(COUNTIF(個人情報!$BI$5:$BI$401,"登録番号" &amp; リスト!P5291)&gt;=1,"",IF(VLOOKUP(P5291,登録者リスト!$A$1:$D$43729,4,FALSE)=基本情報!$D$6,P5291,"")),"")</f>
        <v/>
      </c>
    </row>
    <row r="5292" spans="16:17" x14ac:dyDescent="0.15">
      <c r="P5292">
        <v>5291</v>
      </c>
      <c r="Q5292" t="str">
        <f>IFERROR(IF(COUNTIF(個人情報!$BI$5:$BI$401,"登録番号" &amp; リスト!P5292)&gt;=1,"",IF(VLOOKUP(P5292,登録者リスト!$A$1:$D$43729,4,FALSE)=基本情報!$D$6,P5292,"")),"")</f>
        <v/>
      </c>
    </row>
    <row r="5293" spans="16:17" x14ac:dyDescent="0.15">
      <c r="P5293">
        <v>5292</v>
      </c>
      <c r="Q5293" t="str">
        <f>IFERROR(IF(COUNTIF(個人情報!$BI$5:$BI$401,"登録番号" &amp; リスト!P5293)&gt;=1,"",IF(VLOOKUP(P5293,登録者リスト!$A$1:$D$43729,4,FALSE)=基本情報!$D$6,P5293,"")),"")</f>
        <v/>
      </c>
    </row>
    <row r="5294" spans="16:17" x14ac:dyDescent="0.15">
      <c r="P5294">
        <v>5293</v>
      </c>
      <c r="Q5294" t="str">
        <f>IFERROR(IF(COUNTIF(個人情報!$BI$5:$BI$401,"登録番号" &amp; リスト!P5294)&gt;=1,"",IF(VLOOKUP(P5294,登録者リスト!$A$1:$D$43729,4,FALSE)=基本情報!$D$6,P5294,"")),"")</f>
        <v/>
      </c>
    </row>
    <row r="5295" spans="16:17" x14ac:dyDescent="0.15">
      <c r="P5295">
        <v>5294</v>
      </c>
      <c r="Q5295" t="str">
        <f>IFERROR(IF(COUNTIF(個人情報!$BI$5:$BI$401,"登録番号" &amp; リスト!P5295)&gt;=1,"",IF(VLOOKUP(P5295,登録者リスト!$A$1:$D$43729,4,FALSE)=基本情報!$D$6,P5295,"")),"")</f>
        <v/>
      </c>
    </row>
    <row r="5296" spans="16:17" x14ac:dyDescent="0.15">
      <c r="P5296">
        <v>5295</v>
      </c>
      <c r="Q5296" t="str">
        <f>IFERROR(IF(COUNTIF(個人情報!$BI$5:$BI$401,"登録番号" &amp; リスト!P5296)&gt;=1,"",IF(VLOOKUP(P5296,登録者リスト!$A$1:$D$43729,4,FALSE)=基本情報!$D$6,P5296,"")),"")</f>
        <v/>
      </c>
    </row>
    <row r="5297" spans="16:17" x14ac:dyDescent="0.15">
      <c r="P5297">
        <v>5296</v>
      </c>
      <c r="Q5297" t="str">
        <f>IFERROR(IF(COUNTIF(個人情報!$BI$5:$BI$401,"登録番号" &amp; リスト!P5297)&gt;=1,"",IF(VLOOKUP(P5297,登録者リスト!$A$1:$D$43729,4,FALSE)=基本情報!$D$6,P5297,"")),"")</f>
        <v/>
      </c>
    </row>
    <row r="5298" spans="16:17" x14ac:dyDescent="0.15">
      <c r="P5298">
        <v>5297</v>
      </c>
      <c r="Q5298" t="str">
        <f>IFERROR(IF(COUNTIF(個人情報!$BI$5:$BI$401,"登録番号" &amp; リスト!P5298)&gt;=1,"",IF(VLOOKUP(P5298,登録者リスト!$A$1:$D$43729,4,FALSE)=基本情報!$D$6,P5298,"")),"")</f>
        <v/>
      </c>
    </row>
    <row r="5299" spans="16:17" x14ac:dyDescent="0.15">
      <c r="P5299">
        <v>5298</v>
      </c>
      <c r="Q5299" t="str">
        <f>IFERROR(IF(COUNTIF(個人情報!$BI$5:$BI$401,"登録番号" &amp; リスト!P5299)&gt;=1,"",IF(VLOOKUP(P5299,登録者リスト!$A$1:$D$43729,4,FALSE)=基本情報!$D$6,P5299,"")),"")</f>
        <v/>
      </c>
    </row>
    <row r="5300" spans="16:17" x14ac:dyDescent="0.15">
      <c r="P5300">
        <v>5299</v>
      </c>
      <c r="Q5300" t="str">
        <f>IFERROR(IF(COUNTIF(個人情報!$BI$5:$BI$401,"登録番号" &amp; リスト!P5300)&gt;=1,"",IF(VLOOKUP(P5300,登録者リスト!$A$1:$D$43729,4,FALSE)=基本情報!$D$6,P5300,"")),"")</f>
        <v/>
      </c>
    </row>
    <row r="5301" spans="16:17" x14ac:dyDescent="0.15">
      <c r="P5301">
        <v>5300</v>
      </c>
      <c r="Q5301" t="str">
        <f>IFERROR(IF(COUNTIF(個人情報!$BI$5:$BI$401,"登録番号" &amp; リスト!P5301)&gt;=1,"",IF(VLOOKUP(P5301,登録者リスト!$A$1:$D$43729,4,FALSE)=基本情報!$D$6,P5301,"")),"")</f>
        <v/>
      </c>
    </row>
    <row r="5302" spans="16:17" x14ac:dyDescent="0.15">
      <c r="P5302">
        <v>5301</v>
      </c>
      <c r="Q5302" t="str">
        <f>IFERROR(IF(COUNTIF(個人情報!$BI$5:$BI$401,"登録番号" &amp; リスト!P5302)&gt;=1,"",IF(VLOOKUP(P5302,登録者リスト!$A$1:$D$43729,4,FALSE)=基本情報!$D$6,P5302,"")),"")</f>
        <v/>
      </c>
    </row>
    <row r="5303" spans="16:17" x14ac:dyDescent="0.15">
      <c r="P5303">
        <v>5302</v>
      </c>
      <c r="Q5303" t="str">
        <f>IFERROR(IF(COUNTIF(個人情報!$BI$5:$BI$401,"登録番号" &amp; リスト!P5303)&gt;=1,"",IF(VLOOKUP(P5303,登録者リスト!$A$1:$D$43729,4,FALSE)=基本情報!$D$6,P5303,"")),"")</f>
        <v/>
      </c>
    </row>
    <row r="5304" spans="16:17" x14ac:dyDescent="0.15">
      <c r="P5304">
        <v>5303</v>
      </c>
      <c r="Q5304" t="str">
        <f>IFERROR(IF(COUNTIF(個人情報!$BI$5:$BI$401,"登録番号" &amp; リスト!P5304)&gt;=1,"",IF(VLOOKUP(P5304,登録者リスト!$A$1:$D$43729,4,FALSE)=基本情報!$D$6,P5304,"")),"")</f>
        <v/>
      </c>
    </row>
    <row r="5305" spans="16:17" x14ac:dyDescent="0.15">
      <c r="P5305">
        <v>5304</v>
      </c>
      <c r="Q5305" t="str">
        <f>IFERROR(IF(COUNTIF(個人情報!$BI$5:$BI$401,"登録番号" &amp; リスト!P5305)&gt;=1,"",IF(VLOOKUP(P5305,登録者リスト!$A$1:$D$43729,4,FALSE)=基本情報!$D$6,P5305,"")),"")</f>
        <v/>
      </c>
    </row>
    <row r="5306" spans="16:17" x14ac:dyDescent="0.15">
      <c r="P5306">
        <v>5305</v>
      </c>
      <c r="Q5306" t="str">
        <f>IFERROR(IF(COUNTIF(個人情報!$BI$5:$BI$401,"登録番号" &amp; リスト!P5306)&gt;=1,"",IF(VLOOKUP(P5306,登録者リスト!$A$1:$D$43729,4,FALSE)=基本情報!$D$6,P5306,"")),"")</f>
        <v/>
      </c>
    </row>
    <row r="5307" spans="16:17" x14ac:dyDescent="0.15">
      <c r="P5307">
        <v>5306</v>
      </c>
      <c r="Q5307" t="str">
        <f>IFERROR(IF(COUNTIF(個人情報!$BI$5:$BI$401,"登録番号" &amp; リスト!P5307)&gt;=1,"",IF(VLOOKUP(P5307,登録者リスト!$A$1:$D$43729,4,FALSE)=基本情報!$D$6,P5307,"")),"")</f>
        <v/>
      </c>
    </row>
    <row r="5308" spans="16:17" x14ac:dyDescent="0.15">
      <c r="P5308">
        <v>5307</v>
      </c>
      <c r="Q5308" t="str">
        <f>IFERROR(IF(COUNTIF(個人情報!$BI$5:$BI$401,"登録番号" &amp; リスト!P5308)&gt;=1,"",IF(VLOOKUP(P5308,登録者リスト!$A$1:$D$43729,4,FALSE)=基本情報!$D$6,P5308,"")),"")</f>
        <v/>
      </c>
    </row>
    <row r="5309" spans="16:17" x14ac:dyDescent="0.15">
      <c r="P5309">
        <v>5308</v>
      </c>
      <c r="Q5309" t="str">
        <f>IFERROR(IF(COUNTIF(個人情報!$BI$5:$BI$401,"登録番号" &amp; リスト!P5309)&gt;=1,"",IF(VLOOKUP(P5309,登録者リスト!$A$1:$D$43729,4,FALSE)=基本情報!$D$6,P5309,"")),"")</f>
        <v/>
      </c>
    </row>
    <row r="5310" spans="16:17" x14ac:dyDescent="0.15">
      <c r="P5310">
        <v>5309</v>
      </c>
      <c r="Q5310" t="str">
        <f>IFERROR(IF(COUNTIF(個人情報!$BI$5:$BI$401,"登録番号" &amp; リスト!P5310)&gt;=1,"",IF(VLOOKUP(P5310,登録者リスト!$A$1:$D$43729,4,FALSE)=基本情報!$D$6,P5310,"")),"")</f>
        <v/>
      </c>
    </row>
    <row r="5311" spans="16:17" x14ac:dyDescent="0.15">
      <c r="P5311">
        <v>5310</v>
      </c>
      <c r="Q5311" t="str">
        <f>IFERROR(IF(COUNTIF(個人情報!$BI$5:$BI$401,"登録番号" &amp; リスト!P5311)&gt;=1,"",IF(VLOOKUP(P5311,登録者リスト!$A$1:$D$43729,4,FALSE)=基本情報!$D$6,P5311,"")),"")</f>
        <v/>
      </c>
    </row>
    <row r="5312" spans="16:17" x14ac:dyDescent="0.15">
      <c r="P5312">
        <v>5311</v>
      </c>
      <c r="Q5312" t="str">
        <f>IFERROR(IF(COUNTIF(個人情報!$BI$5:$BI$401,"登録番号" &amp; リスト!P5312)&gt;=1,"",IF(VLOOKUP(P5312,登録者リスト!$A$1:$D$43729,4,FALSE)=基本情報!$D$6,P5312,"")),"")</f>
        <v/>
      </c>
    </row>
    <row r="5313" spans="16:17" x14ac:dyDescent="0.15">
      <c r="P5313">
        <v>5312</v>
      </c>
      <c r="Q5313" t="str">
        <f>IFERROR(IF(COUNTIF(個人情報!$BI$5:$BI$401,"登録番号" &amp; リスト!P5313)&gt;=1,"",IF(VLOOKUP(P5313,登録者リスト!$A$1:$D$43729,4,FALSE)=基本情報!$D$6,P5313,"")),"")</f>
        <v/>
      </c>
    </row>
    <row r="5314" spans="16:17" x14ac:dyDescent="0.15">
      <c r="P5314">
        <v>5313</v>
      </c>
      <c r="Q5314" t="str">
        <f>IFERROR(IF(COUNTIF(個人情報!$BI$5:$BI$401,"登録番号" &amp; リスト!P5314)&gt;=1,"",IF(VLOOKUP(P5314,登録者リスト!$A$1:$D$43729,4,FALSE)=基本情報!$D$6,P5314,"")),"")</f>
        <v/>
      </c>
    </row>
    <row r="5315" spans="16:17" x14ac:dyDescent="0.15">
      <c r="P5315">
        <v>5314</v>
      </c>
      <c r="Q5315" t="str">
        <f>IFERROR(IF(COUNTIF(個人情報!$BI$5:$BI$401,"登録番号" &amp; リスト!P5315)&gt;=1,"",IF(VLOOKUP(P5315,登録者リスト!$A$1:$D$43729,4,FALSE)=基本情報!$D$6,P5315,"")),"")</f>
        <v/>
      </c>
    </row>
    <row r="5316" spans="16:17" x14ac:dyDescent="0.15">
      <c r="P5316">
        <v>5315</v>
      </c>
      <c r="Q5316" t="str">
        <f>IFERROR(IF(COUNTIF(個人情報!$BI$5:$BI$401,"登録番号" &amp; リスト!P5316)&gt;=1,"",IF(VLOOKUP(P5316,登録者リスト!$A$1:$D$43729,4,FALSE)=基本情報!$D$6,P5316,"")),"")</f>
        <v/>
      </c>
    </row>
    <row r="5317" spans="16:17" x14ac:dyDescent="0.15">
      <c r="P5317">
        <v>5316</v>
      </c>
      <c r="Q5317" t="str">
        <f>IFERROR(IF(COUNTIF(個人情報!$BI$5:$BI$401,"登録番号" &amp; リスト!P5317)&gt;=1,"",IF(VLOOKUP(P5317,登録者リスト!$A$1:$D$43729,4,FALSE)=基本情報!$D$6,P5317,"")),"")</f>
        <v/>
      </c>
    </row>
    <row r="5318" spans="16:17" x14ac:dyDescent="0.15">
      <c r="P5318">
        <v>5317</v>
      </c>
      <c r="Q5318" t="str">
        <f>IFERROR(IF(COUNTIF(個人情報!$BI$5:$BI$401,"登録番号" &amp; リスト!P5318)&gt;=1,"",IF(VLOOKUP(P5318,登録者リスト!$A$1:$D$43729,4,FALSE)=基本情報!$D$6,P5318,"")),"")</f>
        <v/>
      </c>
    </row>
    <row r="5319" spans="16:17" x14ac:dyDescent="0.15">
      <c r="P5319">
        <v>5318</v>
      </c>
      <c r="Q5319" t="str">
        <f>IFERROR(IF(COUNTIF(個人情報!$BI$5:$BI$401,"登録番号" &amp; リスト!P5319)&gt;=1,"",IF(VLOOKUP(P5319,登録者リスト!$A$1:$D$43729,4,FALSE)=基本情報!$D$6,P5319,"")),"")</f>
        <v/>
      </c>
    </row>
    <row r="5320" spans="16:17" x14ac:dyDescent="0.15">
      <c r="P5320">
        <v>5319</v>
      </c>
      <c r="Q5320" t="str">
        <f>IFERROR(IF(COUNTIF(個人情報!$BI$5:$BI$401,"登録番号" &amp; リスト!P5320)&gt;=1,"",IF(VLOOKUP(P5320,登録者リスト!$A$1:$D$43729,4,FALSE)=基本情報!$D$6,P5320,"")),"")</f>
        <v/>
      </c>
    </row>
    <row r="5321" spans="16:17" x14ac:dyDescent="0.15">
      <c r="P5321">
        <v>5320</v>
      </c>
      <c r="Q5321" t="str">
        <f>IFERROR(IF(COUNTIF(個人情報!$BI$5:$BI$401,"登録番号" &amp; リスト!P5321)&gt;=1,"",IF(VLOOKUP(P5321,登録者リスト!$A$1:$D$43729,4,FALSE)=基本情報!$D$6,P5321,"")),"")</f>
        <v/>
      </c>
    </row>
    <row r="5322" spans="16:17" x14ac:dyDescent="0.15">
      <c r="P5322">
        <v>5321</v>
      </c>
      <c r="Q5322" t="str">
        <f>IFERROR(IF(COUNTIF(個人情報!$BI$5:$BI$401,"登録番号" &amp; リスト!P5322)&gt;=1,"",IF(VLOOKUP(P5322,登録者リスト!$A$1:$D$43729,4,FALSE)=基本情報!$D$6,P5322,"")),"")</f>
        <v/>
      </c>
    </row>
    <row r="5323" spans="16:17" x14ac:dyDescent="0.15">
      <c r="P5323">
        <v>5322</v>
      </c>
      <c r="Q5323" t="str">
        <f>IFERROR(IF(COUNTIF(個人情報!$BI$5:$BI$401,"登録番号" &amp; リスト!P5323)&gt;=1,"",IF(VLOOKUP(P5323,登録者リスト!$A$1:$D$43729,4,FALSE)=基本情報!$D$6,P5323,"")),"")</f>
        <v/>
      </c>
    </row>
    <row r="5324" spans="16:17" x14ac:dyDescent="0.15">
      <c r="P5324">
        <v>5323</v>
      </c>
      <c r="Q5324" t="str">
        <f>IFERROR(IF(COUNTIF(個人情報!$BI$5:$BI$401,"登録番号" &amp; リスト!P5324)&gt;=1,"",IF(VLOOKUP(P5324,登録者リスト!$A$1:$D$43729,4,FALSE)=基本情報!$D$6,P5324,"")),"")</f>
        <v/>
      </c>
    </row>
    <row r="5325" spans="16:17" x14ac:dyDescent="0.15">
      <c r="P5325">
        <v>5324</v>
      </c>
      <c r="Q5325" t="str">
        <f>IFERROR(IF(COUNTIF(個人情報!$BI$5:$BI$401,"登録番号" &amp; リスト!P5325)&gt;=1,"",IF(VLOOKUP(P5325,登録者リスト!$A$1:$D$43729,4,FALSE)=基本情報!$D$6,P5325,"")),"")</f>
        <v/>
      </c>
    </row>
    <row r="5326" spans="16:17" x14ac:dyDescent="0.15">
      <c r="P5326">
        <v>5325</v>
      </c>
      <c r="Q5326" t="str">
        <f>IFERROR(IF(COUNTIF(個人情報!$BI$5:$BI$401,"登録番号" &amp; リスト!P5326)&gt;=1,"",IF(VLOOKUP(P5326,登録者リスト!$A$1:$D$43729,4,FALSE)=基本情報!$D$6,P5326,"")),"")</f>
        <v/>
      </c>
    </row>
    <row r="5327" spans="16:17" x14ac:dyDescent="0.15">
      <c r="P5327">
        <v>5326</v>
      </c>
      <c r="Q5327" t="str">
        <f>IFERROR(IF(COUNTIF(個人情報!$BI$5:$BI$401,"登録番号" &amp; リスト!P5327)&gt;=1,"",IF(VLOOKUP(P5327,登録者リスト!$A$1:$D$43729,4,FALSE)=基本情報!$D$6,P5327,"")),"")</f>
        <v/>
      </c>
    </row>
    <row r="5328" spans="16:17" x14ac:dyDescent="0.15">
      <c r="P5328">
        <v>5327</v>
      </c>
      <c r="Q5328" t="str">
        <f>IFERROR(IF(COUNTIF(個人情報!$BI$5:$BI$401,"登録番号" &amp; リスト!P5328)&gt;=1,"",IF(VLOOKUP(P5328,登録者リスト!$A$1:$D$43729,4,FALSE)=基本情報!$D$6,P5328,"")),"")</f>
        <v/>
      </c>
    </row>
    <row r="5329" spans="16:17" x14ac:dyDescent="0.15">
      <c r="P5329">
        <v>5328</v>
      </c>
      <c r="Q5329" t="str">
        <f>IFERROR(IF(COUNTIF(個人情報!$BI$5:$BI$401,"登録番号" &amp; リスト!P5329)&gt;=1,"",IF(VLOOKUP(P5329,登録者リスト!$A$1:$D$43729,4,FALSE)=基本情報!$D$6,P5329,"")),"")</f>
        <v/>
      </c>
    </row>
    <row r="5330" spans="16:17" x14ac:dyDescent="0.15">
      <c r="P5330">
        <v>5329</v>
      </c>
      <c r="Q5330" t="str">
        <f>IFERROR(IF(COUNTIF(個人情報!$BI$5:$BI$401,"登録番号" &amp; リスト!P5330)&gt;=1,"",IF(VLOOKUP(P5330,登録者リスト!$A$1:$D$43729,4,FALSE)=基本情報!$D$6,P5330,"")),"")</f>
        <v/>
      </c>
    </row>
    <row r="5331" spans="16:17" x14ac:dyDescent="0.15">
      <c r="P5331">
        <v>5330</v>
      </c>
      <c r="Q5331" t="str">
        <f>IFERROR(IF(COUNTIF(個人情報!$BI$5:$BI$401,"登録番号" &amp; リスト!P5331)&gt;=1,"",IF(VLOOKUP(P5331,登録者リスト!$A$1:$D$43729,4,FALSE)=基本情報!$D$6,P5331,"")),"")</f>
        <v/>
      </c>
    </row>
    <row r="5332" spans="16:17" x14ac:dyDescent="0.15">
      <c r="P5332">
        <v>5331</v>
      </c>
      <c r="Q5332" t="str">
        <f>IFERROR(IF(COUNTIF(個人情報!$BI$5:$BI$401,"登録番号" &amp; リスト!P5332)&gt;=1,"",IF(VLOOKUP(P5332,登録者リスト!$A$1:$D$43729,4,FALSE)=基本情報!$D$6,P5332,"")),"")</f>
        <v/>
      </c>
    </row>
    <row r="5333" spans="16:17" x14ac:dyDescent="0.15">
      <c r="P5333">
        <v>5332</v>
      </c>
      <c r="Q5333" t="str">
        <f>IFERROR(IF(COUNTIF(個人情報!$BI$5:$BI$401,"登録番号" &amp; リスト!P5333)&gt;=1,"",IF(VLOOKUP(P5333,登録者リスト!$A$1:$D$43729,4,FALSE)=基本情報!$D$6,P5333,"")),"")</f>
        <v/>
      </c>
    </row>
    <row r="5334" spans="16:17" x14ac:dyDescent="0.15">
      <c r="P5334">
        <v>5333</v>
      </c>
      <c r="Q5334" t="str">
        <f>IFERROR(IF(COUNTIF(個人情報!$BI$5:$BI$401,"登録番号" &amp; リスト!P5334)&gt;=1,"",IF(VLOOKUP(P5334,登録者リスト!$A$1:$D$43729,4,FALSE)=基本情報!$D$6,P5334,"")),"")</f>
        <v/>
      </c>
    </row>
    <row r="5335" spans="16:17" x14ac:dyDescent="0.15">
      <c r="P5335">
        <v>5334</v>
      </c>
      <c r="Q5335" t="str">
        <f>IFERROR(IF(COUNTIF(個人情報!$BI$5:$BI$401,"登録番号" &amp; リスト!P5335)&gt;=1,"",IF(VLOOKUP(P5335,登録者リスト!$A$1:$D$43729,4,FALSE)=基本情報!$D$6,P5335,"")),"")</f>
        <v/>
      </c>
    </row>
    <row r="5336" spans="16:17" x14ac:dyDescent="0.15">
      <c r="P5336">
        <v>5335</v>
      </c>
      <c r="Q5336" t="str">
        <f>IFERROR(IF(COUNTIF(個人情報!$BI$5:$BI$401,"登録番号" &amp; リスト!P5336)&gt;=1,"",IF(VLOOKUP(P5336,登録者リスト!$A$1:$D$43729,4,FALSE)=基本情報!$D$6,P5336,"")),"")</f>
        <v/>
      </c>
    </row>
    <row r="5337" spans="16:17" x14ac:dyDescent="0.15">
      <c r="P5337">
        <v>5336</v>
      </c>
      <c r="Q5337" t="str">
        <f>IFERROR(IF(COUNTIF(個人情報!$BI$5:$BI$401,"登録番号" &amp; リスト!P5337)&gt;=1,"",IF(VLOOKUP(P5337,登録者リスト!$A$1:$D$43729,4,FALSE)=基本情報!$D$6,P5337,"")),"")</f>
        <v/>
      </c>
    </row>
    <row r="5338" spans="16:17" x14ac:dyDescent="0.15">
      <c r="P5338">
        <v>5337</v>
      </c>
      <c r="Q5338" t="str">
        <f>IFERROR(IF(COUNTIF(個人情報!$BI$5:$BI$401,"登録番号" &amp; リスト!P5338)&gt;=1,"",IF(VLOOKUP(P5338,登録者リスト!$A$1:$D$43729,4,FALSE)=基本情報!$D$6,P5338,"")),"")</f>
        <v/>
      </c>
    </row>
    <row r="5339" spans="16:17" x14ac:dyDescent="0.15">
      <c r="P5339">
        <v>5338</v>
      </c>
      <c r="Q5339" t="str">
        <f>IFERROR(IF(COUNTIF(個人情報!$BI$5:$BI$401,"登録番号" &amp; リスト!P5339)&gt;=1,"",IF(VLOOKUP(P5339,登録者リスト!$A$1:$D$43729,4,FALSE)=基本情報!$D$6,P5339,"")),"")</f>
        <v/>
      </c>
    </row>
    <row r="5340" spans="16:17" x14ac:dyDescent="0.15">
      <c r="P5340">
        <v>5339</v>
      </c>
      <c r="Q5340" t="str">
        <f>IFERROR(IF(COUNTIF(個人情報!$BI$5:$BI$401,"登録番号" &amp; リスト!P5340)&gt;=1,"",IF(VLOOKUP(P5340,登録者リスト!$A$1:$D$43729,4,FALSE)=基本情報!$D$6,P5340,"")),"")</f>
        <v/>
      </c>
    </row>
    <row r="5341" spans="16:17" x14ac:dyDescent="0.15">
      <c r="P5341">
        <v>5340</v>
      </c>
      <c r="Q5341" t="str">
        <f>IFERROR(IF(COUNTIF(個人情報!$BI$5:$BI$401,"登録番号" &amp; リスト!P5341)&gt;=1,"",IF(VLOOKUP(P5341,登録者リスト!$A$1:$D$43729,4,FALSE)=基本情報!$D$6,P5341,"")),"")</f>
        <v/>
      </c>
    </row>
    <row r="5342" spans="16:17" x14ac:dyDescent="0.15">
      <c r="P5342">
        <v>5341</v>
      </c>
      <c r="Q5342" t="str">
        <f>IFERROR(IF(COUNTIF(個人情報!$BI$5:$BI$401,"登録番号" &amp; リスト!P5342)&gt;=1,"",IF(VLOOKUP(P5342,登録者リスト!$A$1:$D$43729,4,FALSE)=基本情報!$D$6,P5342,"")),"")</f>
        <v/>
      </c>
    </row>
    <row r="5343" spans="16:17" x14ac:dyDescent="0.15">
      <c r="P5343">
        <v>5342</v>
      </c>
      <c r="Q5343" t="str">
        <f>IFERROR(IF(COUNTIF(個人情報!$BI$5:$BI$401,"登録番号" &amp; リスト!P5343)&gt;=1,"",IF(VLOOKUP(P5343,登録者リスト!$A$1:$D$43729,4,FALSE)=基本情報!$D$6,P5343,"")),"")</f>
        <v/>
      </c>
    </row>
    <row r="5344" spans="16:17" x14ac:dyDescent="0.15">
      <c r="P5344">
        <v>5343</v>
      </c>
      <c r="Q5344" t="str">
        <f>IFERROR(IF(COUNTIF(個人情報!$BI$5:$BI$401,"登録番号" &amp; リスト!P5344)&gt;=1,"",IF(VLOOKUP(P5344,登録者リスト!$A$1:$D$43729,4,FALSE)=基本情報!$D$6,P5344,"")),"")</f>
        <v/>
      </c>
    </row>
    <row r="5345" spans="16:17" x14ac:dyDescent="0.15">
      <c r="P5345">
        <v>5344</v>
      </c>
      <c r="Q5345" t="str">
        <f>IFERROR(IF(COUNTIF(個人情報!$BI$5:$BI$401,"登録番号" &amp; リスト!P5345)&gt;=1,"",IF(VLOOKUP(P5345,登録者リスト!$A$1:$D$43729,4,FALSE)=基本情報!$D$6,P5345,"")),"")</f>
        <v/>
      </c>
    </row>
    <row r="5346" spans="16:17" x14ac:dyDescent="0.15">
      <c r="P5346">
        <v>5345</v>
      </c>
      <c r="Q5346" t="str">
        <f>IFERROR(IF(COUNTIF(個人情報!$BI$5:$BI$401,"登録番号" &amp; リスト!P5346)&gt;=1,"",IF(VLOOKUP(P5346,登録者リスト!$A$1:$D$43729,4,FALSE)=基本情報!$D$6,P5346,"")),"")</f>
        <v/>
      </c>
    </row>
    <row r="5347" spans="16:17" x14ac:dyDescent="0.15">
      <c r="P5347">
        <v>5346</v>
      </c>
      <c r="Q5347" t="str">
        <f>IFERROR(IF(COUNTIF(個人情報!$BI$5:$BI$401,"登録番号" &amp; リスト!P5347)&gt;=1,"",IF(VLOOKUP(P5347,登録者リスト!$A$1:$D$43729,4,FALSE)=基本情報!$D$6,P5347,"")),"")</f>
        <v/>
      </c>
    </row>
    <row r="5348" spans="16:17" x14ac:dyDescent="0.15">
      <c r="P5348">
        <v>5347</v>
      </c>
      <c r="Q5348" t="str">
        <f>IFERROR(IF(COUNTIF(個人情報!$BI$5:$BI$401,"登録番号" &amp; リスト!P5348)&gt;=1,"",IF(VLOOKUP(P5348,登録者リスト!$A$1:$D$43729,4,FALSE)=基本情報!$D$6,P5348,"")),"")</f>
        <v/>
      </c>
    </row>
    <row r="5349" spans="16:17" x14ac:dyDescent="0.15">
      <c r="P5349">
        <v>5348</v>
      </c>
      <c r="Q5349" t="str">
        <f>IFERROR(IF(COUNTIF(個人情報!$BI$5:$BI$401,"登録番号" &amp; リスト!P5349)&gt;=1,"",IF(VLOOKUP(P5349,登録者リスト!$A$1:$D$43729,4,FALSE)=基本情報!$D$6,P5349,"")),"")</f>
        <v/>
      </c>
    </row>
    <row r="5350" spans="16:17" x14ac:dyDescent="0.15">
      <c r="P5350">
        <v>5349</v>
      </c>
      <c r="Q5350" t="str">
        <f>IFERROR(IF(COUNTIF(個人情報!$BI$5:$BI$401,"登録番号" &amp; リスト!P5350)&gt;=1,"",IF(VLOOKUP(P5350,登録者リスト!$A$1:$D$43729,4,FALSE)=基本情報!$D$6,P5350,"")),"")</f>
        <v/>
      </c>
    </row>
    <row r="5351" spans="16:17" x14ac:dyDescent="0.15">
      <c r="P5351">
        <v>5350</v>
      </c>
      <c r="Q5351" t="str">
        <f>IFERROR(IF(COUNTIF(個人情報!$BI$5:$BI$401,"登録番号" &amp; リスト!P5351)&gt;=1,"",IF(VLOOKUP(P5351,登録者リスト!$A$1:$D$43729,4,FALSE)=基本情報!$D$6,P5351,"")),"")</f>
        <v/>
      </c>
    </row>
    <row r="5352" spans="16:17" x14ac:dyDescent="0.15">
      <c r="P5352">
        <v>5351</v>
      </c>
      <c r="Q5352" t="str">
        <f>IFERROR(IF(COUNTIF(個人情報!$BI$5:$BI$401,"登録番号" &amp; リスト!P5352)&gt;=1,"",IF(VLOOKUP(P5352,登録者リスト!$A$1:$D$43729,4,FALSE)=基本情報!$D$6,P5352,"")),"")</f>
        <v/>
      </c>
    </row>
    <row r="5353" spans="16:17" x14ac:dyDescent="0.15">
      <c r="P5353">
        <v>5352</v>
      </c>
      <c r="Q5353" t="str">
        <f>IFERROR(IF(COUNTIF(個人情報!$BI$5:$BI$401,"登録番号" &amp; リスト!P5353)&gt;=1,"",IF(VLOOKUP(P5353,登録者リスト!$A$1:$D$43729,4,FALSE)=基本情報!$D$6,P5353,"")),"")</f>
        <v/>
      </c>
    </row>
    <row r="5354" spans="16:17" x14ac:dyDescent="0.15">
      <c r="P5354">
        <v>5353</v>
      </c>
      <c r="Q5354" t="str">
        <f>IFERROR(IF(COUNTIF(個人情報!$BI$5:$BI$401,"登録番号" &amp; リスト!P5354)&gt;=1,"",IF(VLOOKUP(P5354,登録者リスト!$A$1:$D$43729,4,FALSE)=基本情報!$D$6,P5354,"")),"")</f>
        <v/>
      </c>
    </row>
    <row r="5355" spans="16:17" x14ac:dyDescent="0.15">
      <c r="P5355">
        <v>5354</v>
      </c>
      <c r="Q5355" t="str">
        <f>IFERROR(IF(COUNTIF(個人情報!$BI$5:$BI$401,"登録番号" &amp; リスト!P5355)&gt;=1,"",IF(VLOOKUP(P5355,登録者リスト!$A$1:$D$43729,4,FALSE)=基本情報!$D$6,P5355,"")),"")</f>
        <v/>
      </c>
    </row>
    <row r="5356" spans="16:17" x14ac:dyDescent="0.15">
      <c r="P5356">
        <v>5355</v>
      </c>
      <c r="Q5356" t="str">
        <f>IFERROR(IF(COUNTIF(個人情報!$BI$5:$BI$401,"登録番号" &amp; リスト!P5356)&gt;=1,"",IF(VLOOKUP(P5356,登録者リスト!$A$1:$D$43729,4,FALSE)=基本情報!$D$6,P5356,"")),"")</f>
        <v/>
      </c>
    </row>
    <row r="5357" spans="16:17" x14ac:dyDescent="0.15">
      <c r="P5357">
        <v>5356</v>
      </c>
      <c r="Q5357" t="str">
        <f>IFERROR(IF(COUNTIF(個人情報!$BI$5:$BI$401,"登録番号" &amp; リスト!P5357)&gt;=1,"",IF(VLOOKUP(P5357,登録者リスト!$A$1:$D$43729,4,FALSE)=基本情報!$D$6,P5357,"")),"")</f>
        <v/>
      </c>
    </row>
    <row r="5358" spans="16:17" x14ac:dyDescent="0.15">
      <c r="P5358">
        <v>5357</v>
      </c>
      <c r="Q5358" t="str">
        <f>IFERROR(IF(COUNTIF(個人情報!$BI$5:$BI$401,"登録番号" &amp; リスト!P5358)&gt;=1,"",IF(VLOOKUP(P5358,登録者リスト!$A$1:$D$43729,4,FALSE)=基本情報!$D$6,P5358,"")),"")</f>
        <v/>
      </c>
    </row>
    <row r="5359" spans="16:17" x14ac:dyDescent="0.15">
      <c r="P5359">
        <v>5358</v>
      </c>
      <c r="Q5359" t="str">
        <f>IFERROR(IF(COUNTIF(個人情報!$BI$5:$BI$401,"登録番号" &amp; リスト!P5359)&gt;=1,"",IF(VLOOKUP(P5359,登録者リスト!$A$1:$D$43729,4,FALSE)=基本情報!$D$6,P5359,"")),"")</f>
        <v/>
      </c>
    </row>
    <row r="5360" spans="16:17" x14ac:dyDescent="0.15">
      <c r="P5360">
        <v>5359</v>
      </c>
      <c r="Q5360" t="str">
        <f>IFERROR(IF(COUNTIF(個人情報!$BI$5:$BI$401,"登録番号" &amp; リスト!P5360)&gt;=1,"",IF(VLOOKUP(P5360,登録者リスト!$A$1:$D$43729,4,FALSE)=基本情報!$D$6,P5360,"")),"")</f>
        <v/>
      </c>
    </row>
    <row r="5361" spans="16:17" x14ac:dyDescent="0.15">
      <c r="P5361">
        <v>5360</v>
      </c>
      <c r="Q5361" t="str">
        <f>IFERROR(IF(COUNTIF(個人情報!$BI$5:$BI$401,"登録番号" &amp; リスト!P5361)&gt;=1,"",IF(VLOOKUP(P5361,登録者リスト!$A$1:$D$43729,4,FALSE)=基本情報!$D$6,P5361,"")),"")</f>
        <v/>
      </c>
    </row>
    <row r="5362" spans="16:17" x14ac:dyDescent="0.15">
      <c r="P5362">
        <v>5361</v>
      </c>
      <c r="Q5362" t="str">
        <f>IFERROR(IF(COUNTIF(個人情報!$BI$5:$BI$401,"登録番号" &amp; リスト!P5362)&gt;=1,"",IF(VLOOKUP(P5362,登録者リスト!$A$1:$D$43729,4,FALSE)=基本情報!$D$6,P5362,"")),"")</f>
        <v/>
      </c>
    </row>
    <row r="5363" spans="16:17" x14ac:dyDescent="0.15">
      <c r="P5363">
        <v>5362</v>
      </c>
      <c r="Q5363" t="str">
        <f>IFERROR(IF(COUNTIF(個人情報!$BI$5:$BI$401,"登録番号" &amp; リスト!P5363)&gt;=1,"",IF(VLOOKUP(P5363,登録者リスト!$A$1:$D$43729,4,FALSE)=基本情報!$D$6,P5363,"")),"")</f>
        <v/>
      </c>
    </row>
    <row r="5364" spans="16:17" x14ac:dyDescent="0.15">
      <c r="P5364">
        <v>5363</v>
      </c>
      <c r="Q5364" t="str">
        <f>IFERROR(IF(COUNTIF(個人情報!$BI$5:$BI$401,"登録番号" &amp; リスト!P5364)&gt;=1,"",IF(VLOOKUP(P5364,登録者リスト!$A$1:$D$43729,4,FALSE)=基本情報!$D$6,P5364,"")),"")</f>
        <v/>
      </c>
    </row>
    <row r="5365" spans="16:17" x14ac:dyDescent="0.15">
      <c r="P5365">
        <v>5364</v>
      </c>
      <c r="Q5365" t="str">
        <f>IFERROR(IF(COUNTIF(個人情報!$BI$5:$BI$401,"登録番号" &amp; リスト!P5365)&gt;=1,"",IF(VLOOKUP(P5365,登録者リスト!$A$1:$D$43729,4,FALSE)=基本情報!$D$6,P5365,"")),"")</f>
        <v/>
      </c>
    </row>
    <row r="5366" spans="16:17" x14ac:dyDescent="0.15">
      <c r="P5366">
        <v>5365</v>
      </c>
      <c r="Q5366" t="str">
        <f>IFERROR(IF(COUNTIF(個人情報!$BI$5:$BI$401,"登録番号" &amp; リスト!P5366)&gt;=1,"",IF(VLOOKUP(P5366,登録者リスト!$A$1:$D$43729,4,FALSE)=基本情報!$D$6,P5366,"")),"")</f>
        <v/>
      </c>
    </row>
    <row r="5367" spans="16:17" x14ac:dyDescent="0.15">
      <c r="P5367">
        <v>5366</v>
      </c>
      <c r="Q5367" t="str">
        <f>IFERROR(IF(COUNTIF(個人情報!$BI$5:$BI$401,"登録番号" &amp; リスト!P5367)&gt;=1,"",IF(VLOOKUP(P5367,登録者リスト!$A$1:$D$43729,4,FALSE)=基本情報!$D$6,P5367,"")),"")</f>
        <v/>
      </c>
    </row>
    <row r="5368" spans="16:17" x14ac:dyDescent="0.15">
      <c r="P5368">
        <v>5367</v>
      </c>
      <c r="Q5368" t="str">
        <f>IFERROR(IF(COUNTIF(個人情報!$BI$5:$BI$401,"登録番号" &amp; リスト!P5368)&gt;=1,"",IF(VLOOKUP(P5368,登録者リスト!$A$1:$D$43729,4,FALSE)=基本情報!$D$6,P5368,"")),"")</f>
        <v/>
      </c>
    </row>
    <row r="5369" spans="16:17" x14ac:dyDescent="0.15">
      <c r="P5369">
        <v>5368</v>
      </c>
      <c r="Q5369" t="str">
        <f>IFERROR(IF(COUNTIF(個人情報!$BI$5:$BI$401,"登録番号" &amp; リスト!P5369)&gt;=1,"",IF(VLOOKUP(P5369,登録者リスト!$A$1:$D$43729,4,FALSE)=基本情報!$D$6,P5369,"")),"")</f>
        <v/>
      </c>
    </row>
    <row r="5370" spans="16:17" x14ac:dyDescent="0.15">
      <c r="P5370">
        <v>5369</v>
      </c>
      <c r="Q5370" t="str">
        <f>IFERROR(IF(COUNTIF(個人情報!$BI$5:$BI$401,"登録番号" &amp; リスト!P5370)&gt;=1,"",IF(VLOOKUP(P5370,登録者リスト!$A$1:$D$43729,4,FALSE)=基本情報!$D$6,P5370,"")),"")</f>
        <v/>
      </c>
    </row>
    <row r="5371" spans="16:17" x14ac:dyDescent="0.15">
      <c r="P5371">
        <v>5370</v>
      </c>
      <c r="Q5371" t="str">
        <f>IFERROR(IF(COUNTIF(個人情報!$BI$5:$BI$401,"登録番号" &amp; リスト!P5371)&gt;=1,"",IF(VLOOKUP(P5371,登録者リスト!$A$1:$D$43729,4,FALSE)=基本情報!$D$6,P5371,"")),"")</f>
        <v/>
      </c>
    </row>
    <row r="5372" spans="16:17" x14ac:dyDescent="0.15">
      <c r="P5372">
        <v>5371</v>
      </c>
      <c r="Q5372" t="str">
        <f>IFERROR(IF(COUNTIF(個人情報!$BI$5:$BI$401,"登録番号" &amp; リスト!P5372)&gt;=1,"",IF(VLOOKUP(P5372,登録者リスト!$A$1:$D$43729,4,FALSE)=基本情報!$D$6,P5372,"")),"")</f>
        <v/>
      </c>
    </row>
    <row r="5373" spans="16:17" x14ac:dyDescent="0.15">
      <c r="P5373">
        <v>5372</v>
      </c>
      <c r="Q5373" t="str">
        <f>IFERROR(IF(COUNTIF(個人情報!$BI$5:$BI$401,"登録番号" &amp; リスト!P5373)&gt;=1,"",IF(VLOOKUP(P5373,登録者リスト!$A$1:$D$43729,4,FALSE)=基本情報!$D$6,P5373,"")),"")</f>
        <v/>
      </c>
    </row>
    <row r="5374" spans="16:17" x14ac:dyDescent="0.15">
      <c r="P5374">
        <v>5373</v>
      </c>
      <c r="Q5374" t="str">
        <f>IFERROR(IF(COUNTIF(個人情報!$BI$5:$BI$401,"登録番号" &amp; リスト!P5374)&gt;=1,"",IF(VLOOKUP(P5374,登録者リスト!$A$1:$D$43729,4,FALSE)=基本情報!$D$6,P5374,"")),"")</f>
        <v/>
      </c>
    </row>
    <row r="5375" spans="16:17" x14ac:dyDescent="0.15">
      <c r="P5375">
        <v>5374</v>
      </c>
      <c r="Q5375" t="str">
        <f>IFERROR(IF(COUNTIF(個人情報!$BI$5:$BI$401,"登録番号" &amp; リスト!P5375)&gt;=1,"",IF(VLOOKUP(P5375,登録者リスト!$A$1:$D$43729,4,FALSE)=基本情報!$D$6,P5375,"")),"")</f>
        <v/>
      </c>
    </row>
    <row r="5376" spans="16:17" x14ac:dyDescent="0.15">
      <c r="P5376">
        <v>5375</v>
      </c>
      <c r="Q5376" t="str">
        <f>IFERROR(IF(COUNTIF(個人情報!$BI$5:$BI$401,"登録番号" &amp; リスト!P5376)&gt;=1,"",IF(VLOOKUP(P5376,登録者リスト!$A$1:$D$43729,4,FALSE)=基本情報!$D$6,P5376,"")),"")</f>
        <v/>
      </c>
    </row>
    <row r="5377" spans="16:17" x14ac:dyDescent="0.15">
      <c r="P5377">
        <v>5376</v>
      </c>
      <c r="Q5377" t="str">
        <f>IFERROR(IF(COUNTIF(個人情報!$BI$5:$BI$401,"登録番号" &amp; リスト!P5377)&gt;=1,"",IF(VLOOKUP(P5377,登録者リスト!$A$1:$D$43729,4,FALSE)=基本情報!$D$6,P5377,"")),"")</f>
        <v/>
      </c>
    </row>
    <row r="5378" spans="16:17" x14ac:dyDescent="0.15">
      <c r="P5378">
        <v>5377</v>
      </c>
      <c r="Q5378" t="str">
        <f>IFERROR(IF(COUNTIF(個人情報!$BI$5:$BI$401,"登録番号" &amp; リスト!P5378)&gt;=1,"",IF(VLOOKUP(P5378,登録者リスト!$A$1:$D$43729,4,FALSE)=基本情報!$D$6,P5378,"")),"")</f>
        <v/>
      </c>
    </row>
    <row r="5379" spans="16:17" x14ac:dyDescent="0.15">
      <c r="P5379">
        <v>5378</v>
      </c>
      <c r="Q5379" t="str">
        <f>IFERROR(IF(COUNTIF(個人情報!$BI$5:$BI$401,"登録番号" &amp; リスト!P5379)&gt;=1,"",IF(VLOOKUP(P5379,登録者リスト!$A$1:$D$43729,4,FALSE)=基本情報!$D$6,P5379,"")),"")</f>
        <v/>
      </c>
    </row>
    <row r="5380" spans="16:17" x14ac:dyDescent="0.15">
      <c r="P5380">
        <v>5379</v>
      </c>
      <c r="Q5380" t="str">
        <f>IFERROR(IF(COUNTIF(個人情報!$BI$5:$BI$401,"登録番号" &amp; リスト!P5380)&gt;=1,"",IF(VLOOKUP(P5380,登録者リスト!$A$1:$D$43729,4,FALSE)=基本情報!$D$6,P5380,"")),"")</f>
        <v/>
      </c>
    </row>
    <row r="5381" spans="16:17" x14ac:dyDescent="0.15">
      <c r="P5381">
        <v>5380</v>
      </c>
      <c r="Q5381" t="str">
        <f>IFERROR(IF(COUNTIF(個人情報!$BI$5:$BI$401,"登録番号" &amp; リスト!P5381)&gt;=1,"",IF(VLOOKUP(P5381,登録者リスト!$A$1:$D$43729,4,FALSE)=基本情報!$D$6,P5381,"")),"")</f>
        <v/>
      </c>
    </row>
    <row r="5382" spans="16:17" x14ac:dyDescent="0.15">
      <c r="P5382">
        <v>5381</v>
      </c>
      <c r="Q5382" t="str">
        <f>IFERROR(IF(COUNTIF(個人情報!$BI$5:$BI$401,"登録番号" &amp; リスト!P5382)&gt;=1,"",IF(VLOOKUP(P5382,登録者リスト!$A$1:$D$43729,4,FALSE)=基本情報!$D$6,P5382,"")),"")</f>
        <v/>
      </c>
    </row>
    <row r="5383" spans="16:17" x14ac:dyDescent="0.15">
      <c r="P5383">
        <v>5382</v>
      </c>
      <c r="Q5383" t="str">
        <f>IFERROR(IF(COUNTIF(個人情報!$BI$5:$BI$401,"登録番号" &amp; リスト!P5383)&gt;=1,"",IF(VLOOKUP(P5383,登録者リスト!$A$1:$D$43729,4,FALSE)=基本情報!$D$6,P5383,"")),"")</f>
        <v/>
      </c>
    </row>
    <row r="5384" spans="16:17" x14ac:dyDescent="0.15">
      <c r="P5384">
        <v>5383</v>
      </c>
      <c r="Q5384" t="str">
        <f>IFERROR(IF(COUNTIF(個人情報!$BI$5:$BI$401,"登録番号" &amp; リスト!P5384)&gt;=1,"",IF(VLOOKUP(P5384,登録者リスト!$A$1:$D$43729,4,FALSE)=基本情報!$D$6,P5384,"")),"")</f>
        <v/>
      </c>
    </row>
    <row r="5385" spans="16:17" x14ac:dyDescent="0.15">
      <c r="P5385">
        <v>5384</v>
      </c>
      <c r="Q5385" t="str">
        <f>IFERROR(IF(COUNTIF(個人情報!$BI$5:$BI$401,"登録番号" &amp; リスト!P5385)&gt;=1,"",IF(VLOOKUP(P5385,登録者リスト!$A$1:$D$43729,4,FALSE)=基本情報!$D$6,P5385,"")),"")</f>
        <v/>
      </c>
    </row>
    <row r="5386" spans="16:17" x14ac:dyDescent="0.15">
      <c r="P5386">
        <v>5385</v>
      </c>
      <c r="Q5386" t="str">
        <f>IFERROR(IF(COUNTIF(個人情報!$BI$5:$BI$401,"登録番号" &amp; リスト!P5386)&gt;=1,"",IF(VLOOKUP(P5386,登録者リスト!$A$1:$D$43729,4,FALSE)=基本情報!$D$6,P5386,"")),"")</f>
        <v/>
      </c>
    </row>
    <row r="5387" spans="16:17" x14ac:dyDescent="0.15">
      <c r="P5387">
        <v>5386</v>
      </c>
      <c r="Q5387" t="str">
        <f>IFERROR(IF(COUNTIF(個人情報!$BI$5:$BI$401,"登録番号" &amp; リスト!P5387)&gt;=1,"",IF(VLOOKUP(P5387,登録者リスト!$A$1:$D$43729,4,FALSE)=基本情報!$D$6,P5387,"")),"")</f>
        <v/>
      </c>
    </row>
    <row r="5388" spans="16:17" x14ac:dyDescent="0.15">
      <c r="P5388">
        <v>5387</v>
      </c>
      <c r="Q5388" t="str">
        <f>IFERROR(IF(COUNTIF(個人情報!$BI$5:$BI$401,"登録番号" &amp; リスト!P5388)&gt;=1,"",IF(VLOOKUP(P5388,登録者リスト!$A$1:$D$43729,4,FALSE)=基本情報!$D$6,P5388,"")),"")</f>
        <v/>
      </c>
    </row>
    <row r="5389" spans="16:17" x14ac:dyDescent="0.15">
      <c r="P5389">
        <v>5388</v>
      </c>
      <c r="Q5389" t="str">
        <f>IFERROR(IF(COUNTIF(個人情報!$BI$5:$BI$401,"登録番号" &amp; リスト!P5389)&gt;=1,"",IF(VLOOKUP(P5389,登録者リスト!$A$1:$D$43729,4,FALSE)=基本情報!$D$6,P5389,"")),"")</f>
        <v/>
      </c>
    </row>
    <row r="5390" spans="16:17" x14ac:dyDescent="0.15">
      <c r="P5390">
        <v>5389</v>
      </c>
      <c r="Q5390" t="str">
        <f>IFERROR(IF(COUNTIF(個人情報!$BI$5:$BI$401,"登録番号" &amp; リスト!P5390)&gt;=1,"",IF(VLOOKUP(P5390,登録者リスト!$A$1:$D$43729,4,FALSE)=基本情報!$D$6,P5390,"")),"")</f>
        <v/>
      </c>
    </row>
    <row r="5391" spans="16:17" x14ac:dyDescent="0.15">
      <c r="P5391">
        <v>5390</v>
      </c>
      <c r="Q5391" t="str">
        <f>IFERROR(IF(COUNTIF(個人情報!$BI$5:$BI$401,"登録番号" &amp; リスト!P5391)&gt;=1,"",IF(VLOOKUP(P5391,登録者リスト!$A$1:$D$43729,4,FALSE)=基本情報!$D$6,P5391,"")),"")</f>
        <v/>
      </c>
    </row>
    <row r="5392" spans="16:17" x14ac:dyDescent="0.15">
      <c r="P5392">
        <v>5391</v>
      </c>
      <c r="Q5392" t="str">
        <f>IFERROR(IF(COUNTIF(個人情報!$BI$5:$BI$401,"登録番号" &amp; リスト!P5392)&gt;=1,"",IF(VLOOKUP(P5392,登録者リスト!$A$1:$D$43729,4,FALSE)=基本情報!$D$6,P5392,"")),"")</f>
        <v/>
      </c>
    </row>
    <row r="5393" spans="16:17" x14ac:dyDescent="0.15">
      <c r="P5393">
        <v>5392</v>
      </c>
      <c r="Q5393" t="str">
        <f>IFERROR(IF(COUNTIF(個人情報!$BI$5:$BI$401,"登録番号" &amp; リスト!P5393)&gt;=1,"",IF(VLOOKUP(P5393,登録者リスト!$A$1:$D$43729,4,FALSE)=基本情報!$D$6,P5393,"")),"")</f>
        <v/>
      </c>
    </row>
    <row r="5394" spans="16:17" x14ac:dyDescent="0.15">
      <c r="P5394">
        <v>5393</v>
      </c>
      <c r="Q5394" t="str">
        <f>IFERROR(IF(COUNTIF(個人情報!$BI$5:$BI$401,"登録番号" &amp; リスト!P5394)&gt;=1,"",IF(VLOOKUP(P5394,登録者リスト!$A$1:$D$43729,4,FALSE)=基本情報!$D$6,P5394,"")),"")</f>
        <v/>
      </c>
    </row>
    <row r="5395" spans="16:17" x14ac:dyDescent="0.15">
      <c r="P5395">
        <v>5394</v>
      </c>
      <c r="Q5395" t="str">
        <f>IFERROR(IF(COUNTIF(個人情報!$BI$5:$BI$401,"登録番号" &amp; リスト!P5395)&gt;=1,"",IF(VLOOKUP(P5395,登録者リスト!$A$1:$D$43729,4,FALSE)=基本情報!$D$6,P5395,"")),"")</f>
        <v/>
      </c>
    </row>
    <row r="5396" spans="16:17" x14ac:dyDescent="0.15">
      <c r="P5396">
        <v>5395</v>
      </c>
      <c r="Q5396" t="str">
        <f>IFERROR(IF(COUNTIF(個人情報!$BI$5:$BI$401,"登録番号" &amp; リスト!P5396)&gt;=1,"",IF(VLOOKUP(P5396,登録者リスト!$A$1:$D$43729,4,FALSE)=基本情報!$D$6,P5396,"")),"")</f>
        <v/>
      </c>
    </row>
    <row r="5397" spans="16:17" x14ac:dyDescent="0.15">
      <c r="P5397">
        <v>5396</v>
      </c>
      <c r="Q5397" t="str">
        <f>IFERROR(IF(COUNTIF(個人情報!$BI$5:$BI$401,"登録番号" &amp; リスト!P5397)&gt;=1,"",IF(VLOOKUP(P5397,登録者リスト!$A$1:$D$43729,4,FALSE)=基本情報!$D$6,P5397,"")),"")</f>
        <v/>
      </c>
    </row>
    <row r="5398" spans="16:17" x14ac:dyDescent="0.15">
      <c r="P5398">
        <v>5397</v>
      </c>
      <c r="Q5398" t="str">
        <f>IFERROR(IF(COUNTIF(個人情報!$BI$5:$BI$401,"登録番号" &amp; リスト!P5398)&gt;=1,"",IF(VLOOKUP(P5398,登録者リスト!$A$1:$D$43729,4,FALSE)=基本情報!$D$6,P5398,"")),"")</f>
        <v/>
      </c>
    </row>
    <row r="5399" spans="16:17" x14ac:dyDescent="0.15">
      <c r="P5399">
        <v>5398</v>
      </c>
      <c r="Q5399" t="str">
        <f>IFERROR(IF(COUNTIF(個人情報!$BI$5:$BI$401,"登録番号" &amp; リスト!P5399)&gt;=1,"",IF(VLOOKUP(P5399,登録者リスト!$A$1:$D$43729,4,FALSE)=基本情報!$D$6,P5399,"")),"")</f>
        <v/>
      </c>
    </row>
    <row r="5400" spans="16:17" x14ac:dyDescent="0.15">
      <c r="P5400">
        <v>5399</v>
      </c>
      <c r="Q5400" t="str">
        <f>IFERROR(IF(COUNTIF(個人情報!$BI$5:$BI$401,"登録番号" &amp; リスト!P5400)&gt;=1,"",IF(VLOOKUP(P5400,登録者リスト!$A$1:$D$43729,4,FALSE)=基本情報!$D$6,P5400,"")),"")</f>
        <v/>
      </c>
    </row>
    <row r="5401" spans="16:17" x14ac:dyDescent="0.15">
      <c r="P5401">
        <v>5400</v>
      </c>
      <c r="Q5401" t="str">
        <f>IFERROR(IF(COUNTIF(個人情報!$BI$5:$BI$401,"登録番号" &amp; リスト!P5401)&gt;=1,"",IF(VLOOKUP(P5401,登録者リスト!$A$1:$D$43729,4,FALSE)=基本情報!$D$6,P5401,"")),"")</f>
        <v/>
      </c>
    </row>
    <row r="5402" spans="16:17" x14ac:dyDescent="0.15">
      <c r="P5402">
        <v>5401</v>
      </c>
      <c r="Q5402" t="str">
        <f>IFERROR(IF(COUNTIF(個人情報!$BI$5:$BI$401,"登録番号" &amp; リスト!P5402)&gt;=1,"",IF(VLOOKUP(P5402,登録者リスト!$A$1:$D$43729,4,FALSE)=基本情報!$D$6,P5402,"")),"")</f>
        <v/>
      </c>
    </row>
    <row r="5403" spans="16:17" x14ac:dyDescent="0.15">
      <c r="P5403">
        <v>5402</v>
      </c>
      <c r="Q5403" t="str">
        <f>IFERROR(IF(COUNTIF(個人情報!$BI$5:$BI$401,"登録番号" &amp; リスト!P5403)&gt;=1,"",IF(VLOOKUP(P5403,登録者リスト!$A$1:$D$43729,4,FALSE)=基本情報!$D$6,P5403,"")),"")</f>
        <v/>
      </c>
    </row>
    <row r="5404" spans="16:17" x14ac:dyDescent="0.15">
      <c r="P5404">
        <v>5403</v>
      </c>
      <c r="Q5404" t="str">
        <f>IFERROR(IF(COUNTIF(個人情報!$BI$5:$BI$401,"登録番号" &amp; リスト!P5404)&gt;=1,"",IF(VLOOKUP(P5404,登録者リスト!$A$1:$D$43729,4,FALSE)=基本情報!$D$6,P5404,"")),"")</f>
        <v/>
      </c>
    </row>
    <row r="5405" spans="16:17" x14ac:dyDescent="0.15">
      <c r="P5405">
        <v>5404</v>
      </c>
      <c r="Q5405" t="str">
        <f>IFERROR(IF(COUNTIF(個人情報!$BI$5:$BI$401,"登録番号" &amp; リスト!P5405)&gt;=1,"",IF(VLOOKUP(P5405,登録者リスト!$A$1:$D$43729,4,FALSE)=基本情報!$D$6,P5405,"")),"")</f>
        <v/>
      </c>
    </row>
    <row r="5406" spans="16:17" x14ac:dyDescent="0.15">
      <c r="P5406">
        <v>5405</v>
      </c>
      <c r="Q5406" t="str">
        <f>IFERROR(IF(COUNTIF(個人情報!$BI$5:$BI$401,"登録番号" &amp; リスト!P5406)&gt;=1,"",IF(VLOOKUP(P5406,登録者リスト!$A$1:$D$43729,4,FALSE)=基本情報!$D$6,P5406,"")),"")</f>
        <v/>
      </c>
    </row>
    <row r="5407" spans="16:17" x14ac:dyDescent="0.15">
      <c r="P5407">
        <v>5406</v>
      </c>
      <c r="Q5407" t="str">
        <f>IFERROR(IF(COUNTIF(個人情報!$BI$5:$BI$401,"登録番号" &amp; リスト!P5407)&gt;=1,"",IF(VLOOKUP(P5407,登録者リスト!$A$1:$D$43729,4,FALSE)=基本情報!$D$6,P5407,"")),"")</f>
        <v/>
      </c>
    </row>
    <row r="5408" spans="16:17" x14ac:dyDescent="0.15">
      <c r="P5408">
        <v>5407</v>
      </c>
      <c r="Q5408" t="str">
        <f>IFERROR(IF(COUNTIF(個人情報!$BI$5:$BI$401,"登録番号" &amp; リスト!P5408)&gt;=1,"",IF(VLOOKUP(P5408,登録者リスト!$A$1:$D$43729,4,FALSE)=基本情報!$D$6,P5408,"")),"")</f>
        <v/>
      </c>
    </row>
    <row r="5409" spans="16:17" x14ac:dyDescent="0.15">
      <c r="P5409">
        <v>5408</v>
      </c>
      <c r="Q5409" t="str">
        <f>IFERROR(IF(COUNTIF(個人情報!$BI$5:$BI$401,"登録番号" &amp; リスト!P5409)&gt;=1,"",IF(VLOOKUP(P5409,登録者リスト!$A$1:$D$43729,4,FALSE)=基本情報!$D$6,P5409,"")),"")</f>
        <v/>
      </c>
    </row>
    <row r="5410" spans="16:17" x14ac:dyDescent="0.15">
      <c r="P5410">
        <v>5409</v>
      </c>
      <c r="Q5410" t="str">
        <f>IFERROR(IF(COUNTIF(個人情報!$BI$5:$BI$401,"登録番号" &amp; リスト!P5410)&gt;=1,"",IF(VLOOKUP(P5410,登録者リスト!$A$1:$D$43729,4,FALSE)=基本情報!$D$6,P5410,"")),"")</f>
        <v/>
      </c>
    </row>
    <row r="5411" spans="16:17" x14ac:dyDescent="0.15">
      <c r="P5411">
        <v>5410</v>
      </c>
      <c r="Q5411" t="str">
        <f>IFERROR(IF(COUNTIF(個人情報!$BI$5:$BI$401,"登録番号" &amp; リスト!P5411)&gt;=1,"",IF(VLOOKUP(P5411,登録者リスト!$A$1:$D$43729,4,FALSE)=基本情報!$D$6,P5411,"")),"")</f>
        <v/>
      </c>
    </row>
    <row r="5412" spans="16:17" x14ac:dyDescent="0.15">
      <c r="P5412">
        <v>5411</v>
      </c>
      <c r="Q5412" t="str">
        <f>IFERROR(IF(COUNTIF(個人情報!$BI$5:$BI$401,"登録番号" &amp; リスト!P5412)&gt;=1,"",IF(VLOOKUP(P5412,登録者リスト!$A$1:$D$43729,4,FALSE)=基本情報!$D$6,P5412,"")),"")</f>
        <v/>
      </c>
    </row>
    <row r="5413" spans="16:17" x14ac:dyDescent="0.15">
      <c r="P5413">
        <v>5412</v>
      </c>
      <c r="Q5413" t="str">
        <f>IFERROR(IF(COUNTIF(個人情報!$BI$5:$BI$401,"登録番号" &amp; リスト!P5413)&gt;=1,"",IF(VLOOKUP(P5413,登録者リスト!$A$1:$D$43729,4,FALSE)=基本情報!$D$6,P5413,"")),"")</f>
        <v/>
      </c>
    </row>
    <row r="5414" spans="16:17" x14ac:dyDescent="0.15">
      <c r="P5414">
        <v>5413</v>
      </c>
      <c r="Q5414" t="str">
        <f>IFERROR(IF(COUNTIF(個人情報!$BI$5:$BI$401,"登録番号" &amp; リスト!P5414)&gt;=1,"",IF(VLOOKUP(P5414,登録者リスト!$A$1:$D$43729,4,FALSE)=基本情報!$D$6,P5414,"")),"")</f>
        <v/>
      </c>
    </row>
    <row r="5415" spans="16:17" x14ac:dyDescent="0.15">
      <c r="P5415">
        <v>5414</v>
      </c>
      <c r="Q5415" t="str">
        <f>IFERROR(IF(COUNTIF(個人情報!$BI$5:$BI$401,"登録番号" &amp; リスト!P5415)&gt;=1,"",IF(VLOOKUP(P5415,登録者リスト!$A$1:$D$43729,4,FALSE)=基本情報!$D$6,P5415,"")),"")</f>
        <v/>
      </c>
    </row>
    <row r="5416" spans="16:17" x14ac:dyDescent="0.15">
      <c r="P5416">
        <v>5415</v>
      </c>
      <c r="Q5416" t="str">
        <f>IFERROR(IF(COUNTIF(個人情報!$BI$5:$BI$401,"登録番号" &amp; リスト!P5416)&gt;=1,"",IF(VLOOKUP(P5416,登録者リスト!$A$1:$D$43729,4,FALSE)=基本情報!$D$6,P5416,"")),"")</f>
        <v/>
      </c>
    </row>
    <row r="5417" spans="16:17" x14ac:dyDescent="0.15">
      <c r="P5417">
        <v>5416</v>
      </c>
      <c r="Q5417" t="str">
        <f>IFERROR(IF(COUNTIF(個人情報!$BI$5:$BI$401,"登録番号" &amp; リスト!P5417)&gt;=1,"",IF(VLOOKUP(P5417,登録者リスト!$A$1:$D$43729,4,FALSE)=基本情報!$D$6,P5417,"")),"")</f>
        <v/>
      </c>
    </row>
    <row r="5418" spans="16:17" x14ac:dyDescent="0.15">
      <c r="P5418">
        <v>5417</v>
      </c>
      <c r="Q5418" t="str">
        <f>IFERROR(IF(COUNTIF(個人情報!$BI$5:$BI$401,"登録番号" &amp; リスト!P5418)&gt;=1,"",IF(VLOOKUP(P5418,登録者リスト!$A$1:$D$43729,4,FALSE)=基本情報!$D$6,P5418,"")),"")</f>
        <v/>
      </c>
    </row>
    <row r="5419" spans="16:17" x14ac:dyDescent="0.15">
      <c r="P5419">
        <v>5418</v>
      </c>
      <c r="Q5419" t="str">
        <f>IFERROR(IF(COUNTIF(個人情報!$BI$5:$BI$401,"登録番号" &amp; リスト!P5419)&gt;=1,"",IF(VLOOKUP(P5419,登録者リスト!$A$1:$D$43729,4,FALSE)=基本情報!$D$6,P5419,"")),"")</f>
        <v/>
      </c>
    </row>
    <row r="5420" spans="16:17" x14ac:dyDescent="0.15">
      <c r="P5420">
        <v>5419</v>
      </c>
      <c r="Q5420" t="str">
        <f>IFERROR(IF(COUNTIF(個人情報!$BI$5:$BI$401,"登録番号" &amp; リスト!P5420)&gt;=1,"",IF(VLOOKUP(P5420,登録者リスト!$A$1:$D$43729,4,FALSE)=基本情報!$D$6,P5420,"")),"")</f>
        <v/>
      </c>
    </row>
    <row r="5421" spans="16:17" x14ac:dyDescent="0.15">
      <c r="P5421">
        <v>5420</v>
      </c>
      <c r="Q5421" t="str">
        <f>IFERROR(IF(COUNTIF(個人情報!$BI$5:$BI$401,"登録番号" &amp; リスト!P5421)&gt;=1,"",IF(VLOOKUP(P5421,登録者リスト!$A$1:$D$43729,4,FALSE)=基本情報!$D$6,P5421,"")),"")</f>
        <v/>
      </c>
    </row>
    <row r="5422" spans="16:17" x14ac:dyDescent="0.15">
      <c r="P5422">
        <v>5421</v>
      </c>
      <c r="Q5422" t="str">
        <f>IFERROR(IF(COUNTIF(個人情報!$BI$5:$BI$401,"登録番号" &amp; リスト!P5422)&gt;=1,"",IF(VLOOKUP(P5422,登録者リスト!$A$1:$D$43729,4,FALSE)=基本情報!$D$6,P5422,"")),"")</f>
        <v/>
      </c>
    </row>
    <row r="5423" spans="16:17" x14ac:dyDescent="0.15">
      <c r="P5423">
        <v>5422</v>
      </c>
      <c r="Q5423" t="str">
        <f>IFERROR(IF(COUNTIF(個人情報!$BI$5:$BI$401,"登録番号" &amp; リスト!P5423)&gt;=1,"",IF(VLOOKUP(P5423,登録者リスト!$A$1:$D$43729,4,FALSE)=基本情報!$D$6,P5423,"")),"")</f>
        <v/>
      </c>
    </row>
    <row r="5424" spans="16:17" x14ac:dyDescent="0.15">
      <c r="P5424">
        <v>5423</v>
      </c>
      <c r="Q5424" t="str">
        <f>IFERROR(IF(COUNTIF(個人情報!$BI$5:$BI$401,"登録番号" &amp; リスト!P5424)&gt;=1,"",IF(VLOOKUP(P5424,登録者リスト!$A$1:$D$43729,4,FALSE)=基本情報!$D$6,P5424,"")),"")</f>
        <v/>
      </c>
    </row>
    <row r="5425" spans="16:17" x14ac:dyDescent="0.15">
      <c r="P5425">
        <v>5424</v>
      </c>
      <c r="Q5425" t="str">
        <f>IFERROR(IF(COUNTIF(個人情報!$BI$5:$BI$401,"登録番号" &amp; リスト!P5425)&gt;=1,"",IF(VLOOKUP(P5425,登録者リスト!$A$1:$D$43729,4,FALSE)=基本情報!$D$6,P5425,"")),"")</f>
        <v/>
      </c>
    </row>
    <row r="5426" spans="16:17" x14ac:dyDescent="0.15">
      <c r="P5426">
        <v>5425</v>
      </c>
      <c r="Q5426" t="str">
        <f>IFERROR(IF(COUNTIF(個人情報!$BI$5:$BI$401,"登録番号" &amp; リスト!P5426)&gt;=1,"",IF(VLOOKUP(P5426,登録者リスト!$A$1:$D$43729,4,FALSE)=基本情報!$D$6,P5426,"")),"")</f>
        <v/>
      </c>
    </row>
    <row r="5427" spans="16:17" x14ac:dyDescent="0.15">
      <c r="P5427">
        <v>5426</v>
      </c>
      <c r="Q5427" t="str">
        <f>IFERROR(IF(COUNTIF(個人情報!$BI$5:$BI$401,"登録番号" &amp; リスト!P5427)&gt;=1,"",IF(VLOOKUP(P5427,登録者リスト!$A$1:$D$43729,4,FALSE)=基本情報!$D$6,P5427,"")),"")</f>
        <v/>
      </c>
    </row>
    <row r="5428" spans="16:17" x14ac:dyDescent="0.15">
      <c r="P5428">
        <v>5427</v>
      </c>
      <c r="Q5428" t="str">
        <f>IFERROR(IF(COUNTIF(個人情報!$BI$5:$BI$401,"登録番号" &amp; リスト!P5428)&gt;=1,"",IF(VLOOKUP(P5428,登録者リスト!$A$1:$D$43729,4,FALSE)=基本情報!$D$6,P5428,"")),"")</f>
        <v/>
      </c>
    </row>
    <row r="5429" spans="16:17" x14ac:dyDescent="0.15">
      <c r="P5429">
        <v>5428</v>
      </c>
      <c r="Q5429" t="str">
        <f>IFERROR(IF(COUNTIF(個人情報!$BI$5:$BI$401,"登録番号" &amp; リスト!P5429)&gt;=1,"",IF(VLOOKUP(P5429,登録者リスト!$A$1:$D$43729,4,FALSE)=基本情報!$D$6,P5429,"")),"")</f>
        <v/>
      </c>
    </row>
    <row r="5430" spans="16:17" x14ac:dyDescent="0.15">
      <c r="P5430">
        <v>5429</v>
      </c>
      <c r="Q5430" t="str">
        <f>IFERROR(IF(COUNTIF(個人情報!$BI$5:$BI$401,"登録番号" &amp; リスト!P5430)&gt;=1,"",IF(VLOOKUP(P5430,登録者リスト!$A$1:$D$43729,4,FALSE)=基本情報!$D$6,P5430,"")),"")</f>
        <v/>
      </c>
    </row>
    <row r="5431" spans="16:17" x14ac:dyDescent="0.15">
      <c r="P5431">
        <v>5430</v>
      </c>
      <c r="Q5431" t="str">
        <f>IFERROR(IF(COUNTIF(個人情報!$BI$5:$BI$401,"登録番号" &amp; リスト!P5431)&gt;=1,"",IF(VLOOKUP(P5431,登録者リスト!$A$1:$D$43729,4,FALSE)=基本情報!$D$6,P5431,"")),"")</f>
        <v/>
      </c>
    </row>
    <row r="5432" spans="16:17" x14ac:dyDescent="0.15">
      <c r="P5432">
        <v>5431</v>
      </c>
      <c r="Q5432" t="str">
        <f>IFERROR(IF(COUNTIF(個人情報!$BI$5:$BI$401,"登録番号" &amp; リスト!P5432)&gt;=1,"",IF(VLOOKUP(P5432,登録者リスト!$A$1:$D$43729,4,FALSE)=基本情報!$D$6,P5432,"")),"")</f>
        <v/>
      </c>
    </row>
    <row r="5433" spans="16:17" x14ac:dyDescent="0.15">
      <c r="P5433">
        <v>5432</v>
      </c>
      <c r="Q5433" t="str">
        <f>IFERROR(IF(COUNTIF(個人情報!$BI$5:$BI$401,"登録番号" &amp; リスト!P5433)&gt;=1,"",IF(VLOOKUP(P5433,登録者リスト!$A$1:$D$43729,4,FALSE)=基本情報!$D$6,P5433,"")),"")</f>
        <v/>
      </c>
    </row>
    <row r="5434" spans="16:17" x14ac:dyDescent="0.15">
      <c r="P5434">
        <v>5433</v>
      </c>
      <c r="Q5434" t="str">
        <f>IFERROR(IF(COUNTIF(個人情報!$BI$5:$BI$401,"登録番号" &amp; リスト!P5434)&gt;=1,"",IF(VLOOKUP(P5434,登録者リスト!$A$1:$D$43729,4,FALSE)=基本情報!$D$6,P5434,"")),"")</f>
        <v/>
      </c>
    </row>
    <row r="5435" spans="16:17" x14ac:dyDescent="0.15">
      <c r="P5435">
        <v>5434</v>
      </c>
      <c r="Q5435" t="str">
        <f>IFERROR(IF(COUNTIF(個人情報!$BI$5:$BI$401,"登録番号" &amp; リスト!P5435)&gt;=1,"",IF(VLOOKUP(P5435,登録者リスト!$A$1:$D$43729,4,FALSE)=基本情報!$D$6,P5435,"")),"")</f>
        <v/>
      </c>
    </row>
    <row r="5436" spans="16:17" x14ac:dyDescent="0.15">
      <c r="P5436">
        <v>5435</v>
      </c>
      <c r="Q5436" t="str">
        <f>IFERROR(IF(COUNTIF(個人情報!$BI$5:$BI$401,"登録番号" &amp; リスト!P5436)&gt;=1,"",IF(VLOOKUP(P5436,登録者リスト!$A$1:$D$43729,4,FALSE)=基本情報!$D$6,P5436,"")),"")</f>
        <v/>
      </c>
    </row>
    <row r="5437" spans="16:17" x14ac:dyDescent="0.15">
      <c r="P5437">
        <v>5436</v>
      </c>
      <c r="Q5437" t="str">
        <f>IFERROR(IF(COUNTIF(個人情報!$BI$5:$BI$401,"登録番号" &amp; リスト!P5437)&gt;=1,"",IF(VLOOKUP(P5437,登録者リスト!$A$1:$D$43729,4,FALSE)=基本情報!$D$6,P5437,"")),"")</f>
        <v/>
      </c>
    </row>
    <row r="5438" spans="16:17" x14ac:dyDescent="0.15">
      <c r="P5438">
        <v>5437</v>
      </c>
      <c r="Q5438" t="str">
        <f>IFERROR(IF(COUNTIF(個人情報!$BI$5:$BI$401,"登録番号" &amp; リスト!P5438)&gt;=1,"",IF(VLOOKUP(P5438,登録者リスト!$A$1:$D$43729,4,FALSE)=基本情報!$D$6,P5438,"")),"")</f>
        <v/>
      </c>
    </row>
    <row r="5439" spans="16:17" x14ac:dyDescent="0.15">
      <c r="P5439">
        <v>5438</v>
      </c>
      <c r="Q5439" t="str">
        <f>IFERROR(IF(COUNTIF(個人情報!$BI$5:$BI$401,"登録番号" &amp; リスト!P5439)&gt;=1,"",IF(VLOOKUP(P5439,登録者リスト!$A$1:$D$43729,4,FALSE)=基本情報!$D$6,P5439,"")),"")</f>
        <v/>
      </c>
    </row>
    <row r="5440" spans="16:17" x14ac:dyDescent="0.15">
      <c r="P5440">
        <v>5439</v>
      </c>
      <c r="Q5440" t="str">
        <f>IFERROR(IF(COUNTIF(個人情報!$BI$5:$BI$401,"登録番号" &amp; リスト!P5440)&gt;=1,"",IF(VLOOKUP(P5440,登録者リスト!$A$1:$D$43729,4,FALSE)=基本情報!$D$6,P5440,"")),"")</f>
        <v/>
      </c>
    </row>
    <row r="5441" spans="16:17" x14ac:dyDescent="0.15">
      <c r="P5441">
        <v>5440</v>
      </c>
      <c r="Q5441" t="str">
        <f>IFERROR(IF(COUNTIF(個人情報!$BI$5:$BI$401,"登録番号" &amp; リスト!P5441)&gt;=1,"",IF(VLOOKUP(P5441,登録者リスト!$A$1:$D$43729,4,FALSE)=基本情報!$D$6,P5441,"")),"")</f>
        <v/>
      </c>
    </row>
    <row r="5442" spans="16:17" x14ac:dyDescent="0.15">
      <c r="P5442">
        <v>5441</v>
      </c>
      <c r="Q5442" t="str">
        <f>IFERROR(IF(COUNTIF(個人情報!$BI$5:$BI$401,"登録番号" &amp; リスト!P5442)&gt;=1,"",IF(VLOOKUP(P5442,登録者リスト!$A$1:$D$43729,4,FALSE)=基本情報!$D$6,P5442,"")),"")</f>
        <v/>
      </c>
    </row>
    <row r="5443" spans="16:17" x14ac:dyDescent="0.15">
      <c r="P5443">
        <v>5442</v>
      </c>
      <c r="Q5443" t="str">
        <f>IFERROR(IF(COUNTIF(個人情報!$BI$5:$BI$401,"登録番号" &amp; リスト!P5443)&gt;=1,"",IF(VLOOKUP(P5443,登録者リスト!$A$1:$D$43729,4,FALSE)=基本情報!$D$6,P5443,"")),"")</f>
        <v/>
      </c>
    </row>
    <row r="5444" spans="16:17" x14ac:dyDescent="0.15">
      <c r="P5444">
        <v>5443</v>
      </c>
      <c r="Q5444" t="str">
        <f>IFERROR(IF(COUNTIF(個人情報!$BI$5:$BI$401,"登録番号" &amp; リスト!P5444)&gt;=1,"",IF(VLOOKUP(P5444,登録者リスト!$A$1:$D$43729,4,FALSE)=基本情報!$D$6,P5444,"")),"")</f>
        <v/>
      </c>
    </row>
    <row r="5445" spans="16:17" x14ac:dyDescent="0.15">
      <c r="P5445">
        <v>5444</v>
      </c>
      <c r="Q5445" t="str">
        <f>IFERROR(IF(COUNTIF(個人情報!$BI$5:$BI$401,"登録番号" &amp; リスト!P5445)&gt;=1,"",IF(VLOOKUP(P5445,登録者リスト!$A$1:$D$43729,4,FALSE)=基本情報!$D$6,P5445,"")),"")</f>
        <v/>
      </c>
    </row>
    <row r="5446" spans="16:17" x14ac:dyDescent="0.15">
      <c r="P5446">
        <v>5445</v>
      </c>
      <c r="Q5446" t="str">
        <f>IFERROR(IF(COUNTIF(個人情報!$BI$5:$BI$401,"登録番号" &amp; リスト!P5446)&gt;=1,"",IF(VLOOKUP(P5446,登録者リスト!$A$1:$D$43729,4,FALSE)=基本情報!$D$6,P5446,"")),"")</f>
        <v/>
      </c>
    </row>
    <row r="5447" spans="16:17" x14ac:dyDescent="0.15">
      <c r="P5447">
        <v>5446</v>
      </c>
      <c r="Q5447" t="str">
        <f>IFERROR(IF(COUNTIF(個人情報!$BI$5:$BI$401,"登録番号" &amp; リスト!P5447)&gt;=1,"",IF(VLOOKUP(P5447,登録者リスト!$A$1:$D$43729,4,FALSE)=基本情報!$D$6,P5447,"")),"")</f>
        <v/>
      </c>
    </row>
    <row r="5448" spans="16:17" x14ac:dyDescent="0.15">
      <c r="P5448">
        <v>5447</v>
      </c>
      <c r="Q5448" t="str">
        <f>IFERROR(IF(COUNTIF(個人情報!$BI$5:$BI$401,"登録番号" &amp; リスト!P5448)&gt;=1,"",IF(VLOOKUP(P5448,登録者リスト!$A$1:$D$43729,4,FALSE)=基本情報!$D$6,P5448,"")),"")</f>
        <v/>
      </c>
    </row>
    <row r="5449" spans="16:17" x14ac:dyDescent="0.15">
      <c r="P5449">
        <v>5448</v>
      </c>
      <c r="Q5449" t="str">
        <f>IFERROR(IF(COUNTIF(個人情報!$BI$5:$BI$401,"登録番号" &amp; リスト!P5449)&gt;=1,"",IF(VLOOKUP(P5449,登録者リスト!$A$1:$D$43729,4,FALSE)=基本情報!$D$6,P5449,"")),"")</f>
        <v/>
      </c>
    </row>
    <row r="5450" spans="16:17" x14ac:dyDescent="0.15">
      <c r="P5450">
        <v>5449</v>
      </c>
      <c r="Q5450" t="str">
        <f>IFERROR(IF(COUNTIF(個人情報!$BI$5:$BI$401,"登録番号" &amp; リスト!P5450)&gt;=1,"",IF(VLOOKUP(P5450,登録者リスト!$A$1:$D$43729,4,FALSE)=基本情報!$D$6,P5450,"")),"")</f>
        <v/>
      </c>
    </row>
    <row r="5451" spans="16:17" x14ac:dyDescent="0.15">
      <c r="P5451">
        <v>5450</v>
      </c>
      <c r="Q5451" t="str">
        <f>IFERROR(IF(COUNTIF(個人情報!$BI$5:$BI$401,"登録番号" &amp; リスト!P5451)&gt;=1,"",IF(VLOOKUP(P5451,登録者リスト!$A$1:$D$43729,4,FALSE)=基本情報!$D$6,P5451,"")),"")</f>
        <v/>
      </c>
    </row>
    <row r="5452" spans="16:17" x14ac:dyDescent="0.15">
      <c r="P5452">
        <v>5451</v>
      </c>
      <c r="Q5452" t="str">
        <f>IFERROR(IF(COUNTIF(個人情報!$BI$5:$BI$401,"登録番号" &amp; リスト!P5452)&gt;=1,"",IF(VLOOKUP(P5452,登録者リスト!$A$1:$D$43729,4,FALSE)=基本情報!$D$6,P5452,"")),"")</f>
        <v/>
      </c>
    </row>
    <row r="5453" spans="16:17" x14ac:dyDescent="0.15">
      <c r="P5453">
        <v>5452</v>
      </c>
      <c r="Q5453" t="str">
        <f>IFERROR(IF(COUNTIF(個人情報!$BI$5:$BI$401,"登録番号" &amp; リスト!P5453)&gt;=1,"",IF(VLOOKUP(P5453,登録者リスト!$A$1:$D$43729,4,FALSE)=基本情報!$D$6,P5453,"")),"")</f>
        <v/>
      </c>
    </row>
    <row r="5454" spans="16:17" x14ac:dyDescent="0.15">
      <c r="P5454">
        <v>5453</v>
      </c>
      <c r="Q5454" t="str">
        <f>IFERROR(IF(COUNTIF(個人情報!$BI$5:$BI$401,"登録番号" &amp; リスト!P5454)&gt;=1,"",IF(VLOOKUP(P5454,登録者リスト!$A$1:$D$43729,4,FALSE)=基本情報!$D$6,P5454,"")),"")</f>
        <v/>
      </c>
    </row>
    <row r="5455" spans="16:17" x14ac:dyDescent="0.15">
      <c r="P5455">
        <v>5454</v>
      </c>
      <c r="Q5455" t="str">
        <f>IFERROR(IF(COUNTIF(個人情報!$BI$5:$BI$401,"登録番号" &amp; リスト!P5455)&gt;=1,"",IF(VLOOKUP(P5455,登録者リスト!$A$1:$D$43729,4,FALSE)=基本情報!$D$6,P5455,"")),"")</f>
        <v/>
      </c>
    </row>
    <row r="5456" spans="16:17" x14ac:dyDescent="0.15">
      <c r="P5456">
        <v>5455</v>
      </c>
      <c r="Q5456" t="str">
        <f>IFERROR(IF(COUNTIF(個人情報!$BI$5:$BI$401,"登録番号" &amp; リスト!P5456)&gt;=1,"",IF(VLOOKUP(P5456,登録者リスト!$A$1:$D$43729,4,FALSE)=基本情報!$D$6,P5456,"")),"")</f>
        <v/>
      </c>
    </row>
    <row r="5457" spans="16:17" x14ac:dyDescent="0.15">
      <c r="P5457">
        <v>5456</v>
      </c>
      <c r="Q5457" t="str">
        <f>IFERROR(IF(COUNTIF(個人情報!$BI$5:$BI$401,"登録番号" &amp; リスト!P5457)&gt;=1,"",IF(VLOOKUP(P5457,登録者リスト!$A$1:$D$43729,4,FALSE)=基本情報!$D$6,P5457,"")),"")</f>
        <v/>
      </c>
    </row>
    <row r="5458" spans="16:17" x14ac:dyDescent="0.15">
      <c r="P5458">
        <v>5457</v>
      </c>
      <c r="Q5458" t="str">
        <f>IFERROR(IF(COUNTIF(個人情報!$BI$5:$BI$401,"登録番号" &amp; リスト!P5458)&gt;=1,"",IF(VLOOKUP(P5458,登録者リスト!$A$1:$D$43729,4,FALSE)=基本情報!$D$6,P5458,"")),"")</f>
        <v/>
      </c>
    </row>
    <row r="5459" spans="16:17" x14ac:dyDescent="0.15">
      <c r="P5459">
        <v>5458</v>
      </c>
      <c r="Q5459" t="str">
        <f>IFERROR(IF(COUNTIF(個人情報!$BI$5:$BI$401,"登録番号" &amp; リスト!P5459)&gt;=1,"",IF(VLOOKUP(P5459,登録者リスト!$A$1:$D$43729,4,FALSE)=基本情報!$D$6,P5459,"")),"")</f>
        <v/>
      </c>
    </row>
    <row r="5460" spans="16:17" x14ac:dyDescent="0.15">
      <c r="P5460">
        <v>5459</v>
      </c>
      <c r="Q5460" t="str">
        <f>IFERROR(IF(COUNTIF(個人情報!$BI$5:$BI$401,"登録番号" &amp; リスト!P5460)&gt;=1,"",IF(VLOOKUP(P5460,登録者リスト!$A$1:$D$43729,4,FALSE)=基本情報!$D$6,P5460,"")),"")</f>
        <v/>
      </c>
    </row>
    <row r="5461" spans="16:17" x14ac:dyDescent="0.15">
      <c r="P5461">
        <v>5460</v>
      </c>
      <c r="Q5461" t="str">
        <f>IFERROR(IF(COUNTIF(個人情報!$BI$5:$BI$401,"登録番号" &amp; リスト!P5461)&gt;=1,"",IF(VLOOKUP(P5461,登録者リスト!$A$1:$D$43729,4,FALSE)=基本情報!$D$6,P5461,"")),"")</f>
        <v/>
      </c>
    </row>
    <row r="5462" spans="16:17" x14ac:dyDescent="0.15">
      <c r="P5462">
        <v>5461</v>
      </c>
      <c r="Q5462" t="str">
        <f>IFERROR(IF(COUNTIF(個人情報!$BI$5:$BI$401,"登録番号" &amp; リスト!P5462)&gt;=1,"",IF(VLOOKUP(P5462,登録者リスト!$A$1:$D$43729,4,FALSE)=基本情報!$D$6,P5462,"")),"")</f>
        <v/>
      </c>
    </row>
    <row r="5463" spans="16:17" x14ac:dyDescent="0.15">
      <c r="P5463">
        <v>5462</v>
      </c>
      <c r="Q5463" t="str">
        <f>IFERROR(IF(COUNTIF(個人情報!$BI$5:$BI$401,"登録番号" &amp; リスト!P5463)&gt;=1,"",IF(VLOOKUP(P5463,登録者リスト!$A$1:$D$43729,4,FALSE)=基本情報!$D$6,P5463,"")),"")</f>
        <v/>
      </c>
    </row>
    <row r="5464" spans="16:17" x14ac:dyDescent="0.15">
      <c r="P5464">
        <v>5463</v>
      </c>
      <c r="Q5464" t="str">
        <f>IFERROR(IF(COUNTIF(個人情報!$BI$5:$BI$401,"登録番号" &amp; リスト!P5464)&gt;=1,"",IF(VLOOKUP(P5464,登録者リスト!$A$1:$D$43729,4,FALSE)=基本情報!$D$6,P5464,"")),"")</f>
        <v/>
      </c>
    </row>
    <row r="5465" spans="16:17" x14ac:dyDescent="0.15">
      <c r="P5465">
        <v>5464</v>
      </c>
      <c r="Q5465" t="str">
        <f>IFERROR(IF(COUNTIF(個人情報!$BI$5:$BI$401,"登録番号" &amp; リスト!P5465)&gt;=1,"",IF(VLOOKUP(P5465,登録者リスト!$A$1:$D$43729,4,FALSE)=基本情報!$D$6,P5465,"")),"")</f>
        <v/>
      </c>
    </row>
    <row r="5466" spans="16:17" x14ac:dyDescent="0.15">
      <c r="P5466">
        <v>5465</v>
      </c>
      <c r="Q5466" t="str">
        <f>IFERROR(IF(COUNTIF(個人情報!$BI$5:$BI$401,"登録番号" &amp; リスト!P5466)&gt;=1,"",IF(VLOOKUP(P5466,登録者リスト!$A$1:$D$43729,4,FALSE)=基本情報!$D$6,P5466,"")),"")</f>
        <v/>
      </c>
    </row>
    <row r="5467" spans="16:17" x14ac:dyDescent="0.15">
      <c r="P5467">
        <v>5466</v>
      </c>
      <c r="Q5467" t="str">
        <f>IFERROR(IF(COUNTIF(個人情報!$BI$5:$BI$401,"登録番号" &amp; リスト!P5467)&gt;=1,"",IF(VLOOKUP(P5467,登録者リスト!$A$1:$D$43729,4,FALSE)=基本情報!$D$6,P5467,"")),"")</f>
        <v/>
      </c>
    </row>
    <row r="5468" spans="16:17" x14ac:dyDescent="0.15">
      <c r="P5468">
        <v>5467</v>
      </c>
      <c r="Q5468" t="str">
        <f>IFERROR(IF(COUNTIF(個人情報!$BI$5:$BI$401,"登録番号" &amp; リスト!P5468)&gt;=1,"",IF(VLOOKUP(P5468,登録者リスト!$A$1:$D$43729,4,FALSE)=基本情報!$D$6,P5468,"")),"")</f>
        <v/>
      </c>
    </row>
    <row r="5469" spans="16:17" x14ac:dyDescent="0.15">
      <c r="P5469">
        <v>5468</v>
      </c>
      <c r="Q5469" t="str">
        <f>IFERROR(IF(COUNTIF(個人情報!$BI$5:$BI$401,"登録番号" &amp; リスト!P5469)&gt;=1,"",IF(VLOOKUP(P5469,登録者リスト!$A$1:$D$43729,4,FALSE)=基本情報!$D$6,P5469,"")),"")</f>
        <v/>
      </c>
    </row>
    <row r="5470" spans="16:17" x14ac:dyDescent="0.15">
      <c r="P5470">
        <v>5469</v>
      </c>
      <c r="Q5470" t="str">
        <f>IFERROR(IF(COUNTIF(個人情報!$BI$5:$BI$401,"登録番号" &amp; リスト!P5470)&gt;=1,"",IF(VLOOKUP(P5470,登録者リスト!$A$1:$D$43729,4,FALSE)=基本情報!$D$6,P5470,"")),"")</f>
        <v/>
      </c>
    </row>
    <row r="5471" spans="16:17" x14ac:dyDescent="0.15">
      <c r="P5471">
        <v>5470</v>
      </c>
      <c r="Q5471" t="str">
        <f>IFERROR(IF(COUNTIF(個人情報!$BI$5:$BI$401,"登録番号" &amp; リスト!P5471)&gt;=1,"",IF(VLOOKUP(P5471,登録者リスト!$A$1:$D$43729,4,FALSE)=基本情報!$D$6,P5471,"")),"")</f>
        <v/>
      </c>
    </row>
    <row r="5472" spans="16:17" x14ac:dyDescent="0.15">
      <c r="P5472">
        <v>5471</v>
      </c>
      <c r="Q5472" t="str">
        <f>IFERROR(IF(COUNTIF(個人情報!$BI$5:$BI$401,"登録番号" &amp; リスト!P5472)&gt;=1,"",IF(VLOOKUP(P5472,登録者リスト!$A$1:$D$43729,4,FALSE)=基本情報!$D$6,P5472,"")),"")</f>
        <v/>
      </c>
    </row>
    <row r="5473" spans="16:17" x14ac:dyDescent="0.15">
      <c r="P5473">
        <v>5472</v>
      </c>
      <c r="Q5473" t="str">
        <f>IFERROR(IF(COUNTIF(個人情報!$BI$5:$BI$401,"登録番号" &amp; リスト!P5473)&gt;=1,"",IF(VLOOKUP(P5473,登録者リスト!$A$1:$D$43729,4,FALSE)=基本情報!$D$6,P5473,"")),"")</f>
        <v/>
      </c>
    </row>
    <row r="5474" spans="16:17" x14ac:dyDescent="0.15">
      <c r="P5474">
        <v>5473</v>
      </c>
      <c r="Q5474" t="str">
        <f>IFERROR(IF(COUNTIF(個人情報!$BI$5:$BI$401,"登録番号" &amp; リスト!P5474)&gt;=1,"",IF(VLOOKUP(P5474,登録者リスト!$A$1:$D$43729,4,FALSE)=基本情報!$D$6,P5474,"")),"")</f>
        <v/>
      </c>
    </row>
    <row r="5475" spans="16:17" x14ac:dyDescent="0.15">
      <c r="P5475">
        <v>5474</v>
      </c>
      <c r="Q5475" t="str">
        <f>IFERROR(IF(COUNTIF(個人情報!$BI$5:$BI$401,"登録番号" &amp; リスト!P5475)&gt;=1,"",IF(VLOOKUP(P5475,登録者リスト!$A$1:$D$43729,4,FALSE)=基本情報!$D$6,P5475,"")),"")</f>
        <v/>
      </c>
    </row>
    <row r="5476" spans="16:17" x14ac:dyDescent="0.15">
      <c r="P5476">
        <v>5475</v>
      </c>
      <c r="Q5476" t="str">
        <f>IFERROR(IF(COUNTIF(個人情報!$BI$5:$BI$401,"登録番号" &amp; リスト!P5476)&gt;=1,"",IF(VLOOKUP(P5476,登録者リスト!$A$1:$D$43729,4,FALSE)=基本情報!$D$6,P5476,"")),"")</f>
        <v/>
      </c>
    </row>
    <row r="5477" spans="16:17" x14ac:dyDescent="0.15">
      <c r="P5477">
        <v>5476</v>
      </c>
      <c r="Q5477" t="str">
        <f>IFERROR(IF(COUNTIF(個人情報!$BI$5:$BI$401,"登録番号" &amp; リスト!P5477)&gt;=1,"",IF(VLOOKUP(P5477,登録者リスト!$A$1:$D$43729,4,FALSE)=基本情報!$D$6,P5477,"")),"")</f>
        <v/>
      </c>
    </row>
    <row r="5478" spans="16:17" x14ac:dyDescent="0.15">
      <c r="P5478">
        <v>5477</v>
      </c>
      <c r="Q5478" t="str">
        <f>IFERROR(IF(COUNTIF(個人情報!$BI$5:$BI$401,"登録番号" &amp; リスト!P5478)&gt;=1,"",IF(VLOOKUP(P5478,登録者リスト!$A$1:$D$43729,4,FALSE)=基本情報!$D$6,P5478,"")),"")</f>
        <v/>
      </c>
    </row>
    <row r="5479" spans="16:17" x14ac:dyDescent="0.15">
      <c r="P5479">
        <v>5478</v>
      </c>
      <c r="Q5479" t="str">
        <f>IFERROR(IF(COUNTIF(個人情報!$BI$5:$BI$401,"登録番号" &amp; リスト!P5479)&gt;=1,"",IF(VLOOKUP(P5479,登録者リスト!$A$1:$D$43729,4,FALSE)=基本情報!$D$6,P5479,"")),"")</f>
        <v/>
      </c>
    </row>
    <row r="5480" spans="16:17" x14ac:dyDescent="0.15">
      <c r="P5480">
        <v>5479</v>
      </c>
      <c r="Q5480" t="str">
        <f>IFERROR(IF(COUNTIF(個人情報!$BI$5:$BI$401,"登録番号" &amp; リスト!P5480)&gt;=1,"",IF(VLOOKUP(P5480,登録者リスト!$A$1:$D$43729,4,FALSE)=基本情報!$D$6,P5480,"")),"")</f>
        <v/>
      </c>
    </row>
    <row r="5481" spans="16:17" x14ac:dyDescent="0.15">
      <c r="P5481">
        <v>5480</v>
      </c>
      <c r="Q5481" t="str">
        <f>IFERROR(IF(COUNTIF(個人情報!$BI$5:$BI$401,"登録番号" &amp; リスト!P5481)&gt;=1,"",IF(VLOOKUP(P5481,登録者リスト!$A$1:$D$43729,4,FALSE)=基本情報!$D$6,P5481,"")),"")</f>
        <v/>
      </c>
    </row>
    <row r="5482" spans="16:17" x14ac:dyDescent="0.15">
      <c r="P5482">
        <v>5481</v>
      </c>
      <c r="Q5482" t="str">
        <f>IFERROR(IF(COUNTIF(個人情報!$BI$5:$BI$401,"登録番号" &amp; リスト!P5482)&gt;=1,"",IF(VLOOKUP(P5482,登録者リスト!$A$1:$D$43729,4,FALSE)=基本情報!$D$6,P5482,"")),"")</f>
        <v/>
      </c>
    </row>
    <row r="5483" spans="16:17" x14ac:dyDescent="0.15">
      <c r="P5483">
        <v>5482</v>
      </c>
      <c r="Q5483" t="str">
        <f>IFERROR(IF(COUNTIF(個人情報!$BI$5:$BI$401,"登録番号" &amp; リスト!P5483)&gt;=1,"",IF(VLOOKUP(P5483,登録者リスト!$A$1:$D$43729,4,FALSE)=基本情報!$D$6,P5483,"")),"")</f>
        <v/>
      </c>
    </row>
    <row r="5484" spans="16:17" x14ac:dyDescent="0.15">
      <c r="P5484">
        <v>5483</v>
      </c>
      <c r="Q5484" t="str">
        <f>IFERROR(IF(COUNTIF(個人情報!$BI$5:$BI$401,"登録番号" &amp; リスト!P5484)&gt;=1,"",IF(VLOOKUP(P5484,登録者リスト!$A$1:$D$43729,4,FALSE)=基本情報!$D$6,P5484,"")),"")</f>
        <v/>
      </c>
    </row>
    <row r="5485" spans="16:17" x14ac:dyDescent="0.15">
      <c r="P5485">
        <v>5484</v>
      </c>
      <c r="Q5485" t="str">
        <f>IFERROR(IF(COUNTIF(個人情報!$BI$5:$BI$401,"登録番号" &amp; リスト!P5485)&gt;=1,"",IF(VLOOKUP(P5485,登録者リスト!$A$1:$D$43729,4,FALSE)=基本情報!$D$6,P5485,"")),"")</f>
        <v/>
      </c>
    </row>
    <row r="5486" spans="16:17" x14ac:dyDescent="0.15">
      <c r="P5486">
        <v>5485</v>
      </c>
      <c r="Q5486" t="str">
        <f>IFERROR(IF(COUNTIF(個人情報!$BI$5:$BI$401,"登録番号" &amp; リスト!P5486)&gt;=1,"",IF(VLOOKUP(P5486,登録者リスト!$A$1:$D$43729,4,FALSE)=基本情報!$D$6,P5486,"")),"")</f>
        <v/>
      </c>
    </row>
    <row r="5487" spans="16:17" x14ac:dyDescent="0.15">
      <c r="P5487">
        <v>5486</v>
      </c>
      <c r="Q5487" t="str">
        <f>IFERROR(IF(COUNTIF(個人情報!$BI$5:$BI$401,"登録番号" &amp; リスト!P5487)&gt;=1,"",IF(VLOOKUP(P5487,登録者リスト!$A$1:$D$43729,4,FALSE)=基本情報!$D$6,P5487,"")),"")</f>
        <v/>
      </c>
    </row>
    <row r="5488" spans="16:17" x14ac:dyDescent="0.15">
      <c r="P5488">
        <v>5487</v>
      </c>
      <c r="Q5488" t="str">
        <f>IFERROR(IF(COUNTIF(個人情報!$BI$5:$BI$401,"登録番号" &amp; リスト!P5488)&gt;=1,"",IF(VLOOKUP(P5488,登録者リスト!$A$1:$D$43729,4,FALSE)=基本情報!$D$6,P5488,"")),"")</f>
        <v/>
      </c>
    </row>
    <row r="5489" spans="16:17" x14ac:dyDescent="0.15">
      <c r="P5489">
        <v>5488</v>
      </c>
      <c r="Q5489" t="str">
        <f>IFERROR(IF(COUNTIF(個人情報!$BI$5:$BI$401,"登録番号" &amp; リスト!P5489)&gt;=1,"",IF(VLOOKUP(P5489,登録者リスト!$A$1:$D$43729,4,FALSE)=基本情報!$D$6,P5489,"")),"")</f>
        <v/>
      </c>
    </row>
    <row r="5490" spans="16:17" x14ac:dyDescent="0.15">
      <c r="P5490">
        <v>5489</v>
      </c>
      <c r="Q5490" t="str">
        <f>IFERROR(IF(COUNTIF(個人情報!$BI$5:$BI$401,"登録番号" &amp; リスト!P5490)&gt;=1,"",IF(VLOOKUP(P5490,登録者リスト!$A$1:$D$43729,4,FALSE)=基本情報!$D$6,P5490,"")),"")</f>
        <v/>
      </c>
    </row>
    <row r="5491" spans="16:17" x14ac:dyDescent="0.15">
      <c r="P5491">
        <v>5490</v>
      </c>
      <c r="Q5491" t="str">
        <f>IFERROR(IF(COUNTIF(個人情報!$BI$5:$BI$401,"登録番号" &amp; リスト!P5491)&gt;=1,"",IF(VLOOKUP(P5491,登録者リスト!$A$1:$D$43729,4,FALSE)=基本情報!$D$6,P5491,"")),"")</f>
        <v/>
      </c>
    </row>
    <row r="5492" spans="16:17" x14ac:dyDescent="0.15">
      <c r="P5492">
        <v>5491</v>
      </c>
      <c r="Q5492" t="str">
        <f>IFERROR(IF(COUNTIF(個人情報!$BI$5:$BI$401,"登録番号" &amp; リスト!P5492)&gt;=1,"",IF(VLOOKUP(P5492,登録者リスト!$A$1:$D$43729,4,FALSE)=基本情報!$D$6,P5492,"")),"")</f>
        <v/>
      </c>
    </row>
    <row r="5493" spans="16:17" x14ac:dyDescent="0.15">
      <c r="P5493">
        <v>5492</v>
      </c>
      <c r="Q5493" t="str">
        <f>IFERROR(IF(COUNTIF(個人情報!$BI$5:$BI$401,"登録番号" &amp; リスト!P5493)&gt;=1,"",IF(VLOOKUP(P5493,登録者リスト!$A$1:$D$43729,4,FALSE)=基本情報!$D$6,P5493,"")),"")</f>
        <v/>
      </c>
    </row>
    <row r="5494" spans="16:17" x14ac:dyDescent="0.15">
      <c r="P5494">
        <v>5493</v>
      </c>
      <c r="Q5494" t="str">
        <f>IFERROR(IF(COUNTIF(個人情報!$BI$5:$BI$401,"登録番号" &amp; リスト!P5494)&gt;=1,"",IF(VLOOKUP(P5494,登録者リスト!$A$1:$D$43729,4,FALSE)=基本情報!$D$6,P5494,"")),"")</f>
        <v/>
      </c>
    </row>
    <row r="5495" spans="16:17" x14ac:dyDescent="0.15">
      <c r="P5495">
        <v>5494</v>
      </c>
      <c r="Q5495" t="str">
        <f>IFERROR(IF(COUNTIF(個人情報!$BI$5:$BI$401,"登録番号" &amp; リスト!P5495)&gt;=1,"",IF(VLOOKUP(P5495,登録者リスト!$A$1:$D$43729,4,FALSE)=基本情報!$D$6,P5495,"")),"")</f>
        <v/>
      </c>
    </row>
    <row r="5496" spans="16:17" x14ac:dyDescent="0.15">
      <c r="P5496">
        <v>5495</v>
      </c>
      <c r="Q5496" t="str">
        <f>IFERROR(IF(COUNTIF(個人情報!$BI$5:$BI$401,"登録番号" &amp; リスト!P5496)&gt;=1,"",IF(VLOOKUP(P5496,登録者リスト!$A$1:$D$43729,4,FALSE)=基本情報!$D$6,P5496,"")),"")</f>
        <v/>
      </c>
    </row>
    <row r="5497" spans="16:17" x14ac:dyDescent="0.15">
      <c r="P5497">
        <v>5496</v>
      </c>
      <c r="Q5497" t="str">
        <f>IFERROR(IF(COUNTIF(個人情報!$BI$5:$BI$401,"登録番号" &amp; リスト!P5497)&gt;=1,"",IF(VLOOKUP(P5497,登録者リスト!$A$1:$D$43729,4,FALSE)=基本情報!$D$6,P5497,"")),"")</f>
        <v/>
      </c>
    </row>
    <row r="5498" spans="16:17" x14ac:dyDescent="0.15">
      <c r="P5498">
        <v>5497</v>
      </c>
      <c r="Q5498" t="str">
        <f>IFERROR(IF(COUNTIF(個人情報!$BI$5:$BI$401,"登録番号" &amp; リスト!P5498)&gt;=1,"",IF(VLOOKUP(P5498,登録者リスト!$A$1:$D$43729,4,FALSE)=基本情報!$D$6,P5498,"")),"")</f>
        <v/>
      </c>
    </row>
    <row r="5499" spans="16:17" x14ac:dyDescent="0.15">
      <c r="P5499">
        <v>5498</v>
      </c>
      <c r="Q5499" t="str">
        <f>IFERROR(IF(COUNTIF(個人情報!$BI$5:$BI$401,"登録番号" &amp; リスト!P5499)&gt;=1,"",IF(VLOOKUP(P5499,登録者リスト!$A$1:$D$43729,4,FALSE)=基本情報!$D$6,P5499,"")),"")</f>
        <v/>
      </c>
    </row>
    <row r="5500" spans="16:17" x14ac:dyDescent="0.15">
      <c r="P5500">
        <v>5499</v>
      </c>
      <c r="Q5500" t="str">
        <f>IFERROR(IF(COUNTIF(個人情報!$BI$5:$BI$401,"登録番号" &amp; リスト!P5500)&gt;=1,"",IF(VLOOKUP(P5500,登録者リスト!$A$1:$D$43729,4,FALSE)=基本情報!$D$6,P5500,"")),"")</f>
        <v/>
      </c>
    </row>
    <row r="5501" spans="16:17" x14ac:dyDescent="0.15">
      <c r="P5501">
        <v>5500</v>
      </c>
      <c r="Q5501" t="str">
        <f>IFERROR(IF(COUNTIF(個人情報!$BI$5:$BI$401,"登録番号" &amp; リスト!P5501)&gt;=1,"",IF(VLOOKUP(P5501,登録者リスト!$A$1:$D$43729,4,FALSE)=基本情報!$D$6,P5501,"")),"")</f>
        <v/>
      </c>
    </row>
    <row r="5502" spans="16:17" x14ac:dyDescent="0.15">
      <c r="P5502">
        <v>5501</v>
      </c>
      <c r="Q5502" t="str">
        <f>IFERROR(IF(COUNTIF(個人情報!$BI$5:$BI$401,"登録番号" &amp; リスト!P5502)&gt;=1,"",IF(VLOOKUP(P5502,登録者リスト!$A$1:$D$43729,4,FALSE)=基本情報!$D$6,P5502,"")),"")</f>
        <v/>
      </c>
    </row>
    <row r="5503" spans="16:17" x14ac:dyDescent="0.15">
      <c r="P5503">
        <v>5502</v>
      </c>
      <c r="Q5503" t="str">
        <f>IFERROR(IF(COUNTIF(個人情報!$BI$5:$BI$401,"登録番号" &amp; リスト!P5503)&gt;=1,"",IF(VLOOKUP(P5503,登録者リスト!$A$1:$D$43729,4,FALSE)=基本情報!$D$6,P5503,"")),"")</f>
        <v/>
      </c>
    </row>
    <row r="5504" spans="16:17" x14ac:dyDescent="0.15">
      <c r="P5504">
        <v>5503</v>
      </c>
      <c r="Q5504" t="str">
        <f>IFERROR(IF(COUNTIF(個人情報!$BI$5:$BI$401,"登録番号" &amp; リスト!P5504)&gt;=1,"",IF(VLOOKUP(P5504,登録者リスト!$A$1:$D$43729,4,FALSE)=基本情報!$D$6,P5504,"")),"")</f>
        <v/>
      </c>
    </row>
    <row r="5505" spans="16:17" x14ac:dyDescent="0.15">
      <c r="P5505">
        <v>5504</v>
      </c>
      <c r="Q5505" t="str">
        <f>IFERROR(IF(COUNTIF(個人情報!$BI$5:$BI$401,"登録番号" &amp; リスト!P5505)&gt;=1,"",IF(VLOOKUP(P5505,登録者リスト!$A$1:$D$43729,4,FALSE)=基本情報!$D$6,P5505,"")),"")</f>
        <v/>
      </c>
    </row>
    <row r="5506" spans="16:17" x14ac:dyDescent="0.15">
      <c r="P5506">
        <v>5505</v>
      </c>
      <c r="Q5506" t="str">
        <f>IFERROR(IF(COUNTIF(個人情報!$BI$5:$BI$401,"登録番号" &amp; リスト!P5506)&gt;=1,"",IF(VLOOKUP(P5506,登録者リスト!$A$1:$D$43729,4,FALSE)=基本情報!$D$6,P5506,"")),"")</f>
        <v/>
      </c>
    </row>
    <row r="5507" spans="16:17" x14ac:dyDescent="0.15">
      <c r="P5507">
        <v>5506</v>
      </c>
      <c r="Q5507" t="str">
        <f>IFERROR(IF(COUNTIF(個人情報!$BI$5:$BI$401,"登録番号" &amp; リスト!P5507)&gt;=1,"",IF(VLOOKUP(P5507,登録者リスト!$A$1:$D$43729,4,FALSE)=基本情報!$D$6,P5507,"")),"")</f>
        <v/>
      </c>
    </row>
    <row r="5508" spans="16:17" x14ac:dyDescent="0.15">
      <c r="P5508">
        <v>5507</v>
      </c>
      <c r="Q5508" t="str">
        <f>IFERROR(IF(COUNTIF(個人情報!$BI$5:$BI$401,"登録番号" &amp; リスト!P5508)&gt;=1,"",IF(VLOOKUP(P5508,登録者リスト!$A$1:$D$43729,4,FALSE)=基本情報!$D$6,P5508,"")),"")</f>
        <v/>
      </c>
    </row>
    <row r="5509" spans="16:17" x14ac:dyDescent="0.15">
      <c r="P5509">
        <v>5508</v>
      </c>
      <c r="Q5509" t="str">
        <f>IFERROR(IF(COUNTIF(個人情報!$BI$5:$BI$401,"登録番号" &amp; リスト!P5509)&gt;=1,"",IF(VLOOKUP(P5509,登録者リスト!$A$1:$D$43729,4,FALSE)=基本情報!$D$6,P5509,"")),"")</f>
        <v/>
      </c>
    </row>
    <row r="5510" spans="16:17" x14ac:dyDescent="0.15">
      <c r="P5510">
        <v>5509</v>
      </c>
      <c r="Q5510" t="str">
        <f>IFERROR(IF(COUNTIF(個人情報!$BI$5:$BI$401,"登録番号" &amp; リスト!P5510)&gt;=1,"",IF(VLOOKUP(P5510,登録者リスト!$A$1:$D$43729,4,FALSE)=基本情報!$D$6,P5510,"")),"")</f>
        <v/>
      </c>
    </row>
    <row r="5511" spans="16:17" x14ac:dyDescent="0.15">
      <c r="P5511">
        <v>5510</v>
      </c>
      <c r="Q5511" t="str">
        <f>IFERROR(IF(COUNTIF(個人情報!$BI$5:$BI$401,"登録番号" &amp; リスト!P5511)&gt;=1,"",IF(VLOOKUP(P5511,登録者リスト!$A$1:$D$43729,4,FALSE)=基本情報!$D$6,P5511,"")),"")</f>
        <v/>
      </c>
    </row>
    <row r="5512" spans="16:17" x14ac:dyDescent="0.15">
      <c r="P5512">
        <v>5511</v>
      </c>
      <c r="Q5512" t="str">
        <f>IFERROR(IF(COUNTIF(個人情報!$BI$5:$BI$401,"登録番号" &amp; リスト!P5512)&gt;=1,"",IF(VLOOKUP(P5512,登録者リスト!$A$1:$D$43729,4,FALSE)=基本情報!$D$6,P5512,"")),"")</f>
        <v/>
      </c>
    </row>
    <row r="5513" spans="16:17" x14ac:dyDescent="0.15">
      <c r="P5513">
        <v>5512</v>
      </c>
      <c r="Q5513" t="str">
        <f>IFERROR(IF(COUNTIF(個人情報!$BI$5:$BI$401,"登録番号" &amp; リスト!P5513)&gt;=1,"",IF(VLOOKUP(P5513,登録者リスト!$A$1:$D$43729,4,FALSE)=基本情報!$D$6,P5513,"")),"")</f>
        <v/>
      </c>
    </row>
    <row r="5514" spans="16:17" x14ac:dyDescent="0.15">
      <c r="P5514">
        <v>5513</v>
      </c>
      <c r="Q5514" t="str">
        <f>IFERROR(IF(COUNTIF(個人情報!$BI$5:$BI$401,"登録番号" &amp; リスト!P5514)&gt;=1,"",IF(VLOOKUP(P5514,登録者リスト!$A$1:$D$43729,4,FALSE)=基本情報!$D$6,P5514,"")),"")</f>
        <v/>
      </c>
    </row>
    <row r="5515" spans="16:17" x14ac:dyDescent="0.15">
      <c r="P5515">
        <v>5514</v>
      </c>
      <c r="Q5515" t="str">
        <f>IFERROR(IF(COUNTIF(個人情報!$BI$5:$BI$401,"登録番号" &amp; リスト!P5515)&gt;=1,"",IF(VLOOKUP(P5515,登録者リスト!$A$1:$D$43729,4,FALSE)=基本情報!$D$6,P5515,"")),"")</f>
        <v/>
      </c>
    </row>
    <row r="5516" spans="16:17" x14ac:dyDescent="0.15">
      <c r="P5516">
        <v>5515</v>
      </c>
      <c r="Q5516" t="str">
        <f>IFERROR(IF(COUNTIF(個人情報!$BI$5:$BI$401,"登録番号" &amp; リスト!P5516)&gt;=1,"",IF(VLOOKUP(P5516,登録者リスト!$A$1:$D$43729,4,FALSE)=基本情報!$D$6,P5516,"")),"")</f>
        <v/>
      </c>
    </row>
    <row r="5517" spans="16:17" x14ac:dyDescent="0.15">
      <c r="P5517">
        <v>5516</v>
      </c>
      <c r="Q5517" t="str">
        <f>IFERROR(IF(COUNTIF(個人情報!$BI$5:$BI$401,"登録番号" &amp; リスト!P5517)&gt;=1,"",IF(VLOOKUP(P5517,登録者リスト!$A$1:$D$43729,4,FALSE)=基本情報!$D$6,P5517,"")),"")</f>
        <v/>
      </c>
    </row>
    <row r="5518" spans="16:17" x14ac:dyDescent="0.15">
      <c r="P5518">
        <v>5517</v>
      </c>
      <c r="Q5518" t="str">
        <f>IFERROR(IF(COUNTIF(個人情報!$BI$5:$BI$401,"登録番号" &amp; リスト!P5518)&gt;=1,"",IF(VLOOKUP(P5518,登録者リスト!$A$1:$D$43729,4,FALSE)=基本情報!$D$6,P5518,"")),"")</f>
        <v/>
      </c>
    </row>
    <row r="5519" spans="16:17" x14ac:dyDescent="0.15">
      <c r="P5519">
        <v>5518</v>
      </c>
      <c r="Q5519" t="str">
        <f>IFERROR(IF(COUNTIF(個人情報!$BI$5:$BI$401,"登録番号" &amp; リスト!P5519)&gt;=1,"",IF(VLOOKUP(P5519,登録者リスト!$A$1:$D$43729,4,FALSE)=基本情報!$D$6,P5519,"")),"")</f>
        <v/>
      </c>
    </row>
    <row r="5520" spans="16:17" x14ac:dyDescent="0.15">
      <c r="P5520">
        <v>5519</v>
      </c>
      <c r="Q5520" t="str">
        <f>IFERROR(IF(COUNTIF(個人情報!$BI$5:$BI$401,"登録番号" &amp; リスト!P5520)&gt;=1,"",IF(VLOOKUP(P5520,登録者リスト!$A$1:$D$43729,4,FALSE)=基本情報!$D$6,P5520,"")),"")</f>
        <v/>
      </c>
    </row>
    <row r="5521" spans="16:17" x14ac:dyDescent="0.15">
      <c r="P5521">
        <v>5520</v>
      </c>
      <c r="Q5521" t="str">
        <f>IFERROR(IF(COUNTIF(個人情報!$BI$5:$BI$401,"登録番号" &amp; リスト!P5521)&gt;=1,"",IF(VLOOKUP(P5521,登録者リスト!$A$1:$D$43729,4,FALSE)=基本情報!$D$6,P5521,"")),"")</f>
        <v/>
      </c>
    </row>
    <row r="5522" spans="16:17" x14ac:dyDescent="0.15">
      <c r="P5522">
        <v>5521</v>
      </c>
      <c r="Q5522" t="str">
        <f>IFERROR(IF(COUNTIF(個人情報!$BI$5:$BI$401,"登録番号" &amp; リスト!P5522)&gt;=1,"",IF(VLOOKUP(P5522,登録者リスト!$A$1:$D$43729,4,FALSE)=基本情報!$D$6,P5522,"")),"")</f>
        <v/>
      </c>
    </row>
    <row r="5523" spans="16:17" x14ac:dyDescent="0.15">
      <c r="P5523">
        <v>5522</v>
      </c>
      <c r="Q5523" t="str">
        <f>IFERROR(IF(COUNTIF(個人情報!$BI$5:$BI$401,"登録番号" &amp; リスト!P5523)&gt;=1,"",IF(VLOOKUP(P5523,登録者リスト!$A$1:$D$43729,4,FALSE)=基本情報!$D$6,P5523,"")),"")</f>
        <v/>
      </c>
    </row>
    <row r="5524" spans="16:17" x14ac:dyDescent="0.15">
      <c r="P5524">
        <v>5523</v>
      </c>
      <c r="Q5524" t="str">
        <f>IFERROR(IF(COUNTIF(個人情報!$BI$5:$BI$401,"登録番号" &amp; リスト!P5524)&gt;=1,"",IF(VLOOKUP(P5524,登録者リスト!$A$1:$D$43729,4,FALSE)=基本情報!$D$6,P5524,"")),"")</f>
        <v/>
      </c>
    </row>
    <row r="5525" spans="16:17" x14ac:dyDescent="0.15">
      <c r="P5525">
        <v>5524</v>
      </c>
      <c r="Q5525" t="str">
        <f>IFERROR(IF(COUNTIF(個人情報!$BI$5:$BI$401,"登録番号" &amp; リスト!P5525)&gt;=1,"",IF(VLOOKUP(P5525,登録者リスト!$A$1:$D$43729,4,FALSE)=基本情報!$D$6,P5525,"")),"")</f>
        <v/>
      </c>
    </row>
    <row r="5526" spans="16:17" x14ac:dyDescent="0.15">
      <c r="P5526">
        <v>5525</v>
      </c>
      <c r="Q5526" t="str">
        <f>IFERROR(IF(COUNTIF(個人情報!$BI$5:$BI$401,"登録番号" &amp; リスト!P5526)&gt;=1,"",IF(VLOOKUP(P5526,登録者リスト!$A$1:$D$43729,4,FALSE)=基本情報!$D$6,P5526,"")),"")</f>
        <v/>
      </c>
    </row>
    <row r="5527" spans="16:17" x14ac:dyDescent="0.15">
      <c r="P5527">
        <v>5526</v>
      </c>
      <c r="Q5527" t="str">
        <f>IFERROR(IF(COUNTIF(個人情報!$BI$5:$BI$401,"登録番号" &amp; リスト!P5527)&gt;=1,"",IF(VLOOKUP(P5527,登録者リスト!$A$1:$D$43729,4,FALSE)=基本情報!$D$6,P5527,"")),"")</f>
        <v/>
      </c>
    </row>
    <row r="5528" spans="16:17" x14ac:dyDescent="0.15">
      <c r="P5528">
        <v>5527</v>
      </c>
      <c r="Q5528" t="str">
        <f>IFERROR(IF(COUNTIF(個人情報!$BI$5:$BI$401,"登録番号" &amp; リスト!P5528)&gt;=1,"",IF(VLOOKUP(P5528,登録者リスト!$A$1:$D$43729,4,FALSE)=基本情報!$D$6,P5528,"")),"")</f>
        <v/>
      </c>
    </row>
    <row r="5529" spans="16:17" x14ac:dyDescent="0.15">
      <c r="P5529">
        <v>5528</v>
      </c>
      <c r="Q5529" t="str">
        <f>IFERROR(IF(COUNTIF(個人情報!$BI$5:$BI$401,"登録番号" &amp; リスト!P5529)&gt;=1,"",IF(VLOOKUP(P5529,登録者リスト!$A$1:$D$43729,4,FALSE)=基本情報!$D$6,P5529,"")),"")</f>
        <v/>
      </c>
    </row>
    <row r="5530" spans="16:17" x14ac:dyDescent="0.15">
      <c r="P5530">
        <v>5529</v>
      </c>
      <c r="Q5530" t="str">
        <f>IFERROR(IF(COUNTIF(個人情報!$BI$5:$BI$401,"登録番号" &amp; リスト!P5530)&gt;=1,"",IF(VLOOKUP(P5530,登録者リスト!$A$1:$D$43729,4,FALSE)=基本情報!$D$6,P5530,"")),"")</f>
        <v/>
      </c>
    </row>
    <row r="5531" spans="16:17" x14ac:dyDescent="0.15">
      <c r="P5531">
        <v>5530</v>
      </c>
      <c r="Q5531" t="str">
        <f>IFERROR(IF(COUNTIF(個人情報!$BI$5:$BI$401,"登録番号" &amp; リスト!P5531)&gt;=1,"",IF(VLOOKUP(P5531,登録者リスト!$A$1:$D$43729,4,FALSE)=基本情報!$D$6,P5531,"")),"")</f>
        <v/>
      </c>
    </row>
    <row r="5532" spans="16:17" x14ac:dyDescent="0.15">
      <c r="P5532">
        <v>5531</v>
      </c>
      <c r="Q5532" t="str">
        <f>IFERROR(IF(COUNTIF(個人情報!$BI$5:$BI$401,"登録番号" &amp; リスト!P5532)&gt;=1,"",IF(VLOOKUP(P5532,登録者リスト!$A$1:$D$43729,4,FALSE)=基本情報!$D$6,P5532,"")),"")</f>
        <v/>
      </c>
    </row>
    <row r="5533" spans="16:17" x14ac:dyDescent="0.15">
      <c r="P5533">
        <v>5532</v>
      </c>
      <c r="Q5533" t="str">
        <f>IFERROR(IF(COUNTIF(個人情報!$BI$5:$BI$401,"登録番号" &amp; リスト!P5533)&gt;=1,"",IF(VLOOKUP(P5533,登録者リスト!$A$1:$D$43729,4,FALSE)=基本情報!$D$6,P5533,"")),"")</f>
        <v/>
      </c>
    </row>
    <row r="5534" spans="16:17" x14ac:dyDescent="0.15">
      <c r="P5534">
        <v>5533</v>
      </c>
      <c r="Q5534" t="str">
        <f>IFERROR(IF(COUNTIF(個人情報!$BI$5:$BI$401,"登録番号" &amp; リスト!P5534)&gt;=1,"",IF(VLOOKUP(P5534,登録者リスト!$A$1:$D$43729,4,FALSE)=基本情報!$D$6,P5534,"")),"")</f>
        <v/>
      </c>
    </row>
    <row r="5535" spans="16:17" x14ac:dyDescent="0.15">
      <c r="P5535">
        <v>5534</v>
      </c>
      <c r="Q5535" t="str">
        <f>IFERROR(IF(COUNTIF(個人情報!$BI$5:$BI$401,"登録番号" &amp; リスト!P5535)&gt;=1,"",IF(VLOOKUP(P5535,登録者リスト!$A$1:$D$43729,4,FALSE)=基本情報!$D$6,P5535,"")),"")</f>
        <v/>
      </c>
    </row>
    <row r="5536" spans="16:17" x14ac:dyDescent="0.15">
      <c r="P5536">
        <v>5535</v>
      </c>
      <c r="Q5536" t="str">
        <f>IFERROR(IF(COUNTIF(個人情報!$BI$5:$BI$401,"登録番号" &amp; リスト!P5536)&gt;=1,"",IF(VLOOKUP(P5536,登録者リスト!$A$1:$D$43729,4,FALSE)=基本情報!$D$6,P5536,"")),"")</f>
        <v/>
      </c>
    </row>
    <row r="5537" spans="16:17" x14ac:dyDescent="0.15">
      <c r="P5537">
        <v>5536</v>
      </c>
      <c r="Q5537" t="str">
        <f>IFERROR(IF(COUNTIF(個人情報!$BI$5:$BI$401,"登録番号" &amp; リスト!P5537)&gt;=1,"",IF(VLOOKUP(P5537,登録者リスト!$A$1:$D$43729,4,FALSE)=基本情報!$D$6,P5537,"")),"")</f>
        <v/>
      </c>
    </row>
    <row r="5538" spans="16:17" x14ac:dyDescent="0.15">
      <c r="P5538">
        <v>5537</v>
      </c>
      <c r="Q5538" t="str">
        <f>IFERROR(IF(COUNTIF(個人情報!$BI$5:$BI$401,"登録番号" &amp; リスト!P5538)&gt;=1,"",IF(VLOOKUP(P5538,登録者リスト!$A$1:$D$43729,4,FALSE)=基本情報!$D$6,P5538,"")),"")</f>
        <v/>
      </c>
    </row>
    <row r="5539" spans="16:17" x14ac:dyDescent="0.15">
      <c r="P5539">
        <v>5538</v>
      </c>
      <c r="Q5539" t="str">
        <f>IFERROR(IF(COUNTIF(個人情報!$BI$5:$BI$401,"登録番号" &amp; リスト!P5539)&gt;=1,"",IF(VLOOKUP(P5539,登録者リスト!$A$1:$D$43729,4,FALSE)=基本情報!$D$6,P5539,"")),"")</f>
        <v/>
      </c>
    </row>
    <row r="5540" spans="16:17" x14ac:dyDescent="0.15">
      <c r="P5540">
        <v>5539</v>
      </c>
      <c r="Q5540" t="str">
        <f>IFERROR(IF(COUNTIF(個人情報!$BI$5:$BI$401,"登録番号" &amp; リスト!P5540)&gt;=1,"",IF(VLOOKUP(P5540,登録者リスト!$A$1:$D$43729,4,FALSE)=基本情報!$D$6,P5540,"")),"")</f>
        <v/>
      </c>
    </row>
    <row r="5541" spans="16:17" x14ac:dyDescent="0.15">
      <c r="P5541">
        <v>5540</v>
      </c>
      <c r="Q5541" t="str">
        <f>IFERROR(IF(COUNTIF(個人情報!$BI$5:$BI$401,"登録番号" &amp; リスト!P5541)&gt;=1,"",IF(VLOOKUP(P5541,登録者リスト!$A$1:$D$43729,4,FALSE)=基本情報!$D$6,P5541,"")),"")</f>
        <v/>
      </c>
    </row>
    <row r="5542" spans="16:17" x14ac:dyDescent="0.15">
      <c r="P5542">
        <v>5541</v>
      </c>
      <c r="Q5542" t="str">
        <f>IFERROR(IF(COUNTIF(個人情報!$BI$5:$BI$401,"登録番号" &amp; リスト!P5542)&gt;=1,"",IF(VLOOKUP(P5542,登録者リスト!$A$1:$D$43729,4,FALSE)=基本情報!$D$6,P5542,"")),"")</f>
        <v/>
      </c>
    </row>
    <row r="5543" spans="16:17" x14ac:dyDescent="0.15">
      <c r="P5543">
        <v>5542</v>
      </c>
      <c r="Q5543" t="str">
        <f>IFERROR(IF(COUNTIF(個人情報!$BI$5:$BI$401,"登録番号" &amp; リスト!P5543)&gt;=1,"",IF(VLOOKUP(P5543,登録者リスト!$A$1:$D$43729,4,FALSE)=基本情報!$D$6,P5543,"")),"")</f>
        <v/>
      </c>
    </row>
    <row r="5544" spans="16:17" x14ac:dyDescent="0.15">
      <c r="P5544">
        <v>5543</v>
      </c>
      <c r="Q5544" t="str">
        <f>IFERROR(IF(COUNTIF(個人情報!$BI$5:$BI$401,"登録番号" &amp; リスト!P5544)&gt;=1,"",IF(VLOOKUP(P5544,登録者リスト!$A$1:$D$43729,4,FALSE)=基本情報!$D$6,P5544,"")),"")</f>
        <v/>
      </c>
    </row>
    <row r="5545" spans="16:17" x14ac:dyDescent="0.15">
      <c r="P5545">
        <v>5544</v>
      </c>
      <c r="Q5545" t="str">
        <f>IFERROR(IF(COUNTIF(個人情報!$BI$5:$BI$401,"登録番号" &amp; リスト!P5545)&gt;=1,"",IF(VLOOKUP(P5545,登録者リスト!$A$1:$D$43729,4,FALSE)=基本情報!$D$6,P5545,"")),"")</f>
        <v/>
      </c>
    </row>
    <row r="5546" spans="16:17" x14ac:dyDescent="0.15">
      <c r="P5546">
        <v>5545</v>
      </c>
      <c r="Q5546" t="str">
        <f>IFERROR(IF(COUNTIF(個人情報!$BI$5:$BI$401,"登録番号" &amp; リスト!P5546)&gt;=1,"",IF(VLOOKUP(P5546,登録者リスト!$A$1:$D$43729,4,FALSE)=基本情報!$D$6,P5546,"")),"")</f>
        <v/>
      </c>
    </row>
    <row r="5547" spans="16:17" x14ac:dyDescent="0.15">
      <c r="P5547">
        <v>5546</v>
      </c>
      <c r="Q5547" t="str">
        <f>IFERROR(IF(COUNTIF(個人情報!$BI$5:$BI$401,"登録番号" &amp; リスト!P5547)&gt;=1,"",IF(VLOOKUP(P5547,登録者リスト!$A$1:$D$43729,4,FALSE)=基本情報!$D$6,P5547,"")),"")</f>
        <v/>
      </c>
    </row>
    <row r="5548" spans="16:17" x14ac:dyDescent="0.15">
      <c r="P5548">
        <v>5547</v>
      </c>
      <c r="Q5548" t="str">
        <f>IFERROR(IF(COUNTIF(個人情報!$BI$5:$BI$401,"登録番号" &amp; リスト!P5548)&gt;=1,"",IF(VLOOKUP(P5548,登録者リスト!$A$1:$D$43729,4,FALSE)=基本情報!$D$6,P5548,"")),"")</f>
        <v/>
      </c>
    </row>
    <row r="5549" spans="16:17" x14ac:dyDescent="0.15">
      <c r="P5549">
        <v>5548</v>
      </c>
      <c r="Q5549" t="str">
        <f>IFERROR(IF(COUNTIF(個人情報!$BI$5:$BI$401,"登録番号" &amp; リスト!P5549)&gt;=1,"",IF(VLOOKUP(P5549,登録者リスト!$A$1:$D$43729,4,FALSE)=基本情報!$D$6,P5549,"")),"")</f>
        <v/>
      </c>
    </row>
    <row r="5550" spans="16:17" x14ac:dyDescent="0.15">
      <c r="P5550">
        <v>5549</v>
      </c>
      <c r="Q5550" t="str">
        <f>IFERROR(IF(COUNTIF(個人情報!$BI$5:$BI$401,"登録番号" &amp; リスト!P5550)&gt;=1,"",IF(VLOOKUP(P5550,登録者リスト!$A$1:$D$43729,4,FALSE)=基本情報!$D$6,P5550,"")),"")</f>
        <v/>
      </c>
    </row>
    <row r="5551" spans="16:17" x14ac:dyDescent="0.15">
      <c r="P5551">
        <v>5550</v>
      </c>
      <c r="Q5551" t="str">
        <f>IFERROR(IF(COUNTIF(個人情報!$BI$5:$BI$401,"登録番号" &amp; リスト!P5551)&gt;=1,"",IF(VLOOKUP(P5551,登録者リスト!$A$1:$D$43729,4,FALSE)=基本情報!$D$6,P5551,"")),"")</f>
        <v/>
      </c>
    </row>
    <row r="5552" spans="16:17" x14ac:dyDescent="0.15">
      <c r="P5552">
        <v>5551</v>
      </c>
      <c r="Q5552" t="str">
        <f>IFERROR(IF(COUNTIF(個人情報!$BI$5:$BI$401,"登録番号" &amp; リスト!P5552)&gt;=1,"",IF(VLOOKUP(P5552,登録者リスト!$A$1:$D$43729,4,FALSE)=基本情報!$D$6,P5552,"")),"")</f>
        <v/>
      </c>
    </row>
    <row r="5553" spans="16:17" x14ac:dyDescent="0.15">
      <c r="P5553">
        <v>5552</v>
      </c>
      <c r="Q5553" t="str">
        <f>IFERROR(IF(COUNTIF(個人情報!$BI$5:$BI$401,"登録番号" &amp; リスト!P5553)&gt;=1,"",IF(VLOOKUP(P5553,登録者リスト!$A$1:$D$43729,4,FALSE)=基本情報!$D$6,P5553,"")),"")</f>
        <v/>
      </c>
    </row>
    <row r="5554" spans="16:17" x14ac:dyDescent="0.15">
      <c r="P5554">
        <v>5553</v>
      </c>
      <c r="Q5554" t="str">
        <f>IFERROR(IF(COUNTIF(個人情報!$BI$5:$BI$401,"登録番号" &amp; リスト!P5554)&gt;=1,"",IF(VLOOKUP(P5554,登録者リスト!$A$1:$D$43729,4,FALSE)=基本情報!$D$6,P5554,"")),"")</f>
        <v/>
      </c>
    </row>
    <row r="5555" spans="16:17" x14ac:dyDescent="0.15">
      <c r="P5555">
        <v>5554</v>
      </c>
      <c r="Q5555" t="str">
        <f>IFERROR(IF(COUNTIF(個人情報!$BI$5:$BI$401,"登録番号" &amp; リスト!P5555)&gt;=1,"",IF(VLOOKUP(P5555,登録者リスト!$A$1:$D$43729,4,FALSE)=基本情報!$D$6,P5555,"")),"")</f>
        <v/>
      </c>
    </row>
    <row r="5556" spans="16:17" x14ac:dyDescent="0.15">
      <c r="P5556">
        <v>5555</v>
      </c>
      <c r="Q5556" t="str">
        <f>IFERROR(IF(COUNTIF(個人情報!$BI$5:$BI$401,"登録番号" &amp; リスト!P5556)&gt;=1,"",IF(VLOOKUP(P5556,登録者リスト!$A$1:$D$43729,4,FALSE)=基本情報!$D$6,P5556,"")),"")</f>
        <v/>
      </c>
    </row>
    <row r="5557" spans="16:17" x14ac:dyDescent="0.15">
      <c r="P5557">
        <v>5556</v>
      </c>
      <c r="Q5557" t="str">
        <f>IFERROR(IF(COUNTIF(個人情報!$BI$5:$BI$401,"登録番号" &amp; リスト!P5557)&gt;=1,"",IF(VLOOKUP(P5557,登録者リスト!$A$1:$D$43729,4,FALSE)=基本情報!$D$6,P5557,"")),"")</f>
        <v/>
      </c>
    </row>
    <row r="5558" spans="16:17" x14ac:dyDescent="0.15">
      <c r="P5558">
        <v>5557</v>
      </c>
      <c r="Q5558" t="str">
        <f>IFERROR(IF(COUNTIF(個人情報!$BI$5:$BI$401,"登録番号" &amp; リスト!P5558)&gt;=1,"",IF(VLOOKUP(P5558,登録者リスト!$A$1:$D$43729,4,FALSE)=基本情報!$D$6,P5558,"")),"")</f>
        <v/>
      </c>
    </row>
    <row r="5559" spans="16:17" x14ac:dyDescent="0.15">
      <c r="P5559">
        <v>5558</v>
      </c>
      <c r="Q5559" t="str">
        <f>IFERROR(IF(COUNTIF(個人情報!$BI$5:$BI$401,"登録番号" &amp; リスト!P5559)&gt;=1,"",IF(VLOOKUP(P5559,登録者リスト!$A$1:$D$43729,4,FALSE)=基本情報!$D$6,P5559,"")),"")</f>
        <v/>
      </c>
    </row>
    <row r="5560" spans="16:17" x14ac:dyDescent="0.15">
      <c r="P5560">
        <v>5559</v>
      </c>
      <c r="Q5560" t="str">
        <f>IFERROR(IF(COUNTIF(個人情報!$BI$5:$BI$401,"登録番号" &amp; リスト!P5560)&gt;=1,"",IF(VLOOKUP(P5560,登録者リスト!$A$1:$D$43729,4,FALSE)=基本情報!$D$6,P5560,"")),"")</f>
        <v/>
      </c>
    </row>
    <row r="5561" spans="16:17" x14ac:dyDescent="0.15">
      <c r="P5561">
        <v>5560</v>
      </c>
      <c r="Q5561" t="str">
        <f>IFERROR(IF(COUNTIF(個人情報!$BI$5:$BI$401,"登録番号" &amp; リスト!P5561)&gt;=1,"",IF(VLOOKUP(P5561,登録者リスト!$A$1:$D$43729,4,FALSE)=基本情報!$D$6,P5561,"")),"")</f>
        <v/>
      </c>
    </row>
    <row r="5562" spans="16:17" x14ac:dyDescent="0.15">
      <c r="P5562">
        <v>5561</v>
      </c>
      <c r="Q5562" t="str">
        <f>IFERROR(IF(COUNTIF(個人情報!$BI$5:$BI$401,"登録番号" &amp; リスト!P5562)&gt;=1,"",IF(VLOOKUP(P5562,登録者リスト!$A$1:$D$43729,4,FALSE)=基本情報!$D$6,P5562,"")),"")</f>
        <v/>
      </c>
    </row>
    <row r="5563" spans="16:17" x14ac:dyDescent="0.15">
      <c r="P5563">
        <v>5562</v>
      </c>
      <c r="Q5563" t="str">
        <f>IFERROR(IF(COUNTIF(個人情報!$BI$5:$BI$401,"登録番号" &amp; リスト!P5563)&gt;=1,"",IF(VLOOKUP(P5563,登録者リスト!$A$1:$D$43729,4,FALSE)=基本情報!$D$6,P5563,"")),"")</f>
        <v/>
      </c>
    </row>
    <row r="5564" spans="16:17" x14ac:dyDescent="0.15">
      <c r="P5564">
        <v>5563</v>
      </c>
      <c r="Q5564" t="str">
        <f>IFERROR(IF(COUNTIF(個人情報!$BI$5:$BI$401,"登録番号" &amp; リスト!P5564)&gt;=1,"",IF(VLOOKUP(P5564,登録者リスト!$A$1:$D$43729,4,FALSE)=基本情報!$D$6,P5564,"")),"")</f>
        <v/>
      </c>
    </row>
    <row r="5565" spans="16:17" x14ac:dyDescent="0.15">
      <c r="P5565">
        <v>5564</v>
      </c>
      <c r="Q5565" t="str">
        <f>IFERROR(IF(COUNTIF(個人情報!$BI$5:$BI$401,"登録番号" &amp; リスト!P5565)&gt;=1,"",IF(VLOOKUP(P5565,登録者リスト!$A$1:$D$43729,4,FALSE)=基本情報!$D$6,P5565,"")),"")</f>
        <v/>
      </c>
    </row>
    <row r="5566" spans="16:17" x14ac:dyDescent="0.15">
      <c r="P5566">
        <v>5565</v>
      </c>
      <c r="Q5566" t="str">
        <f>IFERROR(IF(COUNTIF(個人情報!$BI$5:$BI$401,"登録番号" &amp; リスト!P5566)&gt;=1,"",IF(VLOOKUP(P5566,登録者リスト!$A$1:$D$43729,4,FALSE)=基本情報!$D$6,P5566,"")),"")</f>
        <v/>
      </c>
    </row>
    <row r="5567" spans="16:17" x14ac:dyDescent="0.15">
      <c r="P5567">
        <v>5566</v>
      </c>
      <c r="Q5567" t="str">
        <f>IFERROR(IF(COUNTIF(個人情報!$BI$5:$BI$401,"登録番号" &amp; リスト!P5567)&gt;=1,"",IF(VLOOKUP(P5567,登録者リスト!$A$1:$D$43729,4,FALSE)=基本情報!$D$6,P5567,"")),"")</f>
        <v/>
      </c>
    </row>
    <row r="5568" spans="16:17" x14ac:dyDescent="0.15">
      <c r="P5568">
        <v>5567</v>
      </c>
      <c r="Q5568" t="str">
        <f>IFERROR(IF(COUNTIF(個人情報!$BI$5:$BI$401,"登録番号" &amp; リスト!P5568)&gt;=1,"",IF(VLOOKUP(P5568,登録者リスト!$A$1:$D$43729,4,FALSE)=基本情報!$D$6,P5568,"")),"")</f>
        <v/>
      </c>
    </row>
    <row r="5569" spans="16:17" x14ac:dyDescent="0.15">
      <c r="P5569">
        <v>5568</v>
      </c>
      <c r="Q5569" t="str">
        <f>IFERROR(IF(COUNTIF(個人情報!$BI$5:$BI$401,"登録番号" &amp; リスト!P5569)&gt;=1,"",IF(VLOOKUP(P5569,登録者リスト!$A$1:$D$43729,4,FALSE)=基本情報!$D$6,P5569,"")),"")</f>
        <v/>
      </c>
    </row>
    <row r="5570" spans="16:17" x14ac:dyDescent="0.15">
      <c r="P5570">
        <v>5569</v>
      </c>
      <c r="Q5570" t="str">
        <f>IFERROR(IF(COUNTIF(個人情報!$BI$5:$BI$401,"登録番号" &amp; リスト!P5570)&gt;=1,"",IF(VLOOKUP(P5570,登録者リスト!$A$1:$D$43729,4,FALSE)=基本情報!$D$6,P5570,"")),"")</f>
        <v/>
      </c>
    </row>
    <row r="5571" spans="16:17" x14ac:dyDescent="0.15">
      <c r="P5571">
        <v>5570</v>
      </c>
      <c r="Q5571" t="str">
        <f>IFERROR(IF(COUNTIF(個人情報!$BI$5:$BI$401,"登録番号" &amp; リスト!P5571)&gt;=1,"",IF(VLOOKUP(P5571,登録者リスト!$A$1:$D$43729,4,FALSE)=基本情報!$D$6,P5571,"")),"")</f>
        <v/>
      </c>
    </row>
    <row r="5572" spans="16:17" x14ac:dyDescent="0.15">
      <c r="P5572">
        <v>5571</v>
      </c>
      <c r="Q5572" t="str">
        <f>IFERROR(IF(COUNTIF(個人情報!$BI$5:$BI$401,"登録番号" &amp; リスト!P5572)&gt;=1,"",IF(VLOOKUP(P5572,登録者リスト!$A$1:$D$43729,4,FALSE)=基本情報!$D$6,P5572,"")),"")</f>
        <v/>
      </c>
    </row>
    <row r="5573" spans="16:17" x14ac:dyDescent="0.15">
      <c r="P5573">
        <v>5572</v>
      </c>
      <c r="Q5573" t="str">
        <f>IFERROR(IF(COUNTIF(個人情報!$BI$5:$BI$401,"登録番号" &amp; リスト!P5573)&gt;=1,"",IF(VLOOKUP(P5573,登録者リスト!$A$1:$D$43729,4,FALSE)=基本情報!$D$6,P5573,"")),"")</f>
        <v/>
      </c>
    </row>
    <row r="5574" spans="16:17" x14ac:dyDescent="0.15">
      <c r="P5574">
        <v>5573</v>
      </c>
      <c r="Q5574" t="str">
        <f>IFERROR(IF(COUNTIF(個人情報!$BI$5:$BI$401,"登録番号" &amp; リスト!P5574)&gt;=1,"",IF(VLOOKUP(P5574,登録者リスト!$A$1:$D$43729,4,FALSE)=基本情報!$D$6,P5574,"")),"")</f>
        <v/>
      </c>
    </row>
    <row r="5575" spans="16:17" x14ac:dyDescent="0.15">
      <c r="P5575">
        <v>5574</v>
      </c>
      <c r="Q5575" t="str">
        <f>IFERROR(IF(COUNTIF(個人情報!$BI$5:$BI$401,"登録番号" &amp; リスト!P5575)&gt;=1,"",IF(VLOOKUP(P5575,登録者リスト!$A$1:$D$43729,4,FALSE)=基本情報!$D$6,P5575,"")),"")</f>
        <v/>
      </c>
    </row>
    <row r="5576" spans="16:17" x14ac:dyDescent="0.15">
      <c r="P5576">
        <v>5575</v>
      </c>
      <c r="Q5576" t="str">
        <f>IFERROR(IF(COUNTIF(個人情報!$BI$5:$BI$401,"登録番号" &amp; リスト!P5576)&gt;=1,"",IF(VLOOKUP(P5576,登録者リスト!$A$1:$D$43729,4,FALSE)=基本情報!$D$6,P5576,"")),"")</f>
        <v/>
      </c>
    </row>
    <row r="5577" spans="16:17" x14ac:dyDescent="0.15">
      <c r="P5577">
        <v>5576</v>
      </c>
      <c r="Q5577" t="str">
        <f>IFERROR(IF(COUNTIF(個人情報!$BI$5:$BI$401,"登録番号" &amp; リスト!P5577)&gt;=1,"",IF(VLOOKUP(P5577,登録者リスト!$A$1:$D$43729,4,FALSE)=基本情報!$D$6,P5577,"")),"")</f>
        <v/>
      </c>
    </row>
    <row r="5578" spans="16:17" x14ac:dyDescent="0.15">
      <c r="P5578">
        <v>5577</v>
      </c>
      <c r="Q5578" t="str">
        <f>IFERROR(IF(COUNTIF(個人情報!$BI$5:$BI$401,"登録番号" &amp; リスト!P5578)&gt;=1,"",IF(VLOOKUP(P5578,登録者リスト!$A$1:$D$43729,4,FALSE)=基本情報!$D$6,P5578,"")),"")</f>
        <v/>
      </c>
    </row>
    <row r="5579" spans="16:17" x14ac:dyDescent="0.15">
      <c r="P5579">
        <v>5578</v>
      </c>
      <c r="Q5579" t="str">
        <f>IFERROR(IF(COUNTIF(個人情報!$BI$5:$BI$401,"登録番号" &amp; リスト!P5579)&gt;=1,"",IF(VLOOKUP(P5579,登録者リスト!$A$1:$D$43729,4,FALSE)=基本情報!$D$6,P5579,"")),"")</f>
        <v/>
      </c>
    </row>
    <row r="5580" spans="16:17" x14ac:dyDescent="0.15">
      <c r="P5580">
        <v>5579</v>
      </c>
      <c r="Q5580" t="str">
        <f>IFERROR(IF(COUNTIF(個人情報!$BI$5:$BI$401,"登録番号" &amp; リスト!P5580)&gt;=1,"",IF(VLOOKUP(P5580,登録者リスト!$A$1:$D$43729,4,FALSE)=基本情報!$D$6,P5580,"")),"")</f>
        <v/>
      </c>
    </row>
    <row r="5581" spans="16:17" x14ac:dyDescent="0.15">
      <c r="P5581">
        <v>5580</v>
      </c>
      <c r="Q5581" t="str">
        <f>IFERROR(IF(COUNTIF(個人情報!$BI$5:$BI$401,"登録番号" &amp; リスト!P5581)&gt;=1,"",IF(VLOOKUP(P5581,登録者リスト!$A$1:$D$43729,4,FALSE)=基本情報!$D$6,P5581,"")),"")</f>
        <v/>
      </c>
    </row>
    <row r="5582" spans="16:17" x14ac:dyDescent="0.15">
      <c r="P5582">
        <v>5581</v>
      </c>
      <c r="Q5582" t="str">
        <f>IFERROR(IF(COUNTIF(個人情報!$BI$5:$BI$401,"登録番号" &amp; リスト!P5582)&gt;=1,"",IF(VLOOKUP(P5582,登録者リスト!$A$1:$D$43729,4,FALSE)=基本情報!$D$6,P5582,"")),"")</f>
        <v/>
      </c>
    </row>
    <row r="5583" spans="16:17" x14ac:dyDescent="0.15">
      <c r="P5583">
        <v>5582</v>
      </c>
      <c r="Q5583" t="str">
        <f>IFERROR(IF(COUNTIF(個人情報!$BI$5:$BI$401,"登録番号" &amp; リスト!P5583)&gt;=1,"",IF(VLOOKUP(P5583,登録者リスト!$A$1:$D$43729,4,FALSE)=基本情報!$D$6,P5583,"")),"")</f>
        <v/>
      </c>
    </row>
    <row r="5584" spans="16:17" x14ac:dyDescent="0.15">
      <c r="P5584">
        <v>5583</v>
      </c>
      <c r="Q5584" t="str">
        <f>IFERROR(IF(COUNTIF(個人情報!$BI$5:$BI$401,"登録番号" &amp; リスト!P5584)&gt;=1,"",IF(VLOOKUP(P5584,登録者リスト!$A$1:$D$43729,4,FALSE)=基本情報!$D$6,P5584,"")),"")</f>
        <v/>
      </c>
    </row>
    <row r="5585" spans="16:17" x14ac:dyDescent="0.15">
      <c r="P5585">
        <v>5584</v>
      </c>
      <c r="Q5585" t="str">
        <f>IFERROR(IF(COUNTIF(個人情報!$BI$5:$BI$401,"登録番号" &amp; リスト!P5585)&gt;=1,"",IF(VLOOKUP(P5585,登録者リスト!$A$1:$D$43729,4,FALSE)=基本情報!$D$6,P5585,"")),"")</f>
        <v/>
      </c>
    </row>
    <row r="5586" spans="16:17" x14ac:dyDescent="0.15">
      <c r="P5586">
        <v>5585</v>
      </c>
      <c r="Q5586" t="str">
        <f>IFERROR(IF(COUNTIF(個人情報!$BI$5:$BI$401,"登録番号" &amp; リスト!P5586)&gt;=1,"",IF(VLOOKUP(P5586,登録者リスト!$A$1:$D$43729,4,FALSE)=基本情報!$D$6,P5586,"")),"")</f>
        <v/>
      </c>
    </row>
    <row r="5587" spans="16:17" x14ac:dyDescent="0.15">
      <c r="P5587">
        <v>5586</v>
      </c>
      <c r="Q5587" t="str">
        <f>IFERROR(IF(COUNTIF(個人情報!$BI$5:$BI$401,"登録番号" &amp; リスト!P5587)&gt;=1,"",IF(VLOOKUP(P5587,登録者リスト!$A$1:$D$43729,4,FALSE)=基本情報!$D$6,P5587,"")),"")</f>
        <v/>
      </c>
    </row>
    <row r="5588" spans="16:17" x14ac:dyDescent="0.15">
      <c r="P5588">
        <v>5587</v>
      </c>
      <c r="Q5588" t="str">
        <f>IFERROR(IF(COUNTIF(個人情報!$BI$5:$BI$401,"登録番号" &amp; リスト!P5588)&gt;=1,"",IF(VLOOKUP(P5588,登録者リスト!$A$1:$D$43729,4,FALSE)=基本情報!$D$6,P5588,"")),"")</f>
        <v/>
      </c>
    </row>
    <row r="5589" spans="16:17" x14ac:dyDescent="0.15">
      <c r="P5589">
        <v>5588</v>
      </c>
      <c r="Q5589" t="str">
        <f>IFERROR(IF(COUNTIF(個人情報!$BI$5:$BI$401,"登録番号" &amp; リスト!P5589)&gt;=1,"",IF(VLOOKUP(P5589,登録者リスト!$A$1:$D$43729,4,FALSE)=基本情報!$D$6,P5589,"")),"")</f>
        <v/>
      </c>
    </row>
    <row r="5590" spans="16:17" x14ac:dyDescent="0.15">
      <c r="P5590">
        <v>5589</v>
      </c>
      <c r="Q5590" t="str">
        <f>IFERROR(IF(COUNTIF(個人情報!$BI$5:$BI$401,"登録番号" &amp; リスト!P5590)&gt;=1,"",IF(VLOOKUP(P5590,登録者リスト!$A$1:$D$43729,4,FALSE)=基本情報!$D$6,P5590,"")),"")</f>
        <v/>
      </c>
    </row>
    <row r="5591" spans="16:17" x14ac:dyDescent="0.15">
      <c r="P5591">
        <v>5590</v>
      </c>
      <c r="Q5591" t="str">
        <f>IFERROR(IF(COUNTIF(個人情報!$BI$5:$BI$401,"登録番号" &amp; リスト!P5591)&gt;=1,"",IF(VLOOKUP(P5591,登録者リスト!$A$1:$D$43729,4,FALSE)=基本情報!$D$6,P5591,"")),"")</f>
        <v/>
      </c>
    </row>
    <row r="5592" spans="16:17" x14ac:dyDescent="0.15">
      <c r="P5592">
        <v>5591</v>
      </c>
      <c r="Q5592" t="str">
        <f>IFERROR(IF(COUNTIF(個人情報!$BI$5:$BI$401,"登録番号" &amp; リスト!P5592)&gt;=1,"",IF(VLOOKUP(P5592,登録者リスト!$A$1:$D$43729,4,FALSE)=基本情報!$D$6,P5592,"")),"")</f>
        <v/>
      </c>
    </row>
    <row r="5593" spans="16:17" x14ac:dyDescent="0.15">
      <c r="P5593">
        <v>5592</v>
      </c>
      <c r="Q5593" t="str">
        <f>IFERROR(IF(COUNTIF(個人情報!$BI$5:$BI$401,"登録番号" &amp; リスト!P5593)&gt;=1,"",IF(VLOOKUP(P5593,登録者リスト!$A$1:$D$43729,4,FALSE)=基本情報!$D$6,P5593,"")),"")</f>
        <v/>
      </c>
    </row>
    <row r="5594" spans="16:17" x14ac:dyDescent="0.15">
      <c r="P5594">
        <v>5593</v>
      </c>
      <c r="Q5594" t="str">
        <f>IFERROR(IF(COUNTIF(個人情報!$BI$5:$BI$401,"登録番号" &amp; リスト!P5594)&gt;=1,"",IF(VLOOKUP(P5594,登録者リスト!$A$1:$D$43729,4,FALSE)=基本情報!$D$6,P5594,"")),"")</f>
        <v/>
      </c>
    </row>
    <row r="5595" spans="16:17" x14ac:dyDescent="0.15">
      <c r="P5595">
        <v>5594</v>
      </c>
      <c r="Q5595" t="str">
        <f>IFERROR(IF(COUNTIF(個人情報!$BI$5:$BI$401,"登録番号" &amp; リスト!P5595)&gt;=1,"",IF(VLOOKUP(P5595,登録者リスト!$A$1:$D$43729,4,FALSE)=基本情報!$D$6,P5595,"")),"")</f>
        <v/>
      </c>
    </row>
    <row r="5596" spans="16:17" x14ac:dyDescent="0.15">
      <c r="P5596">
        <v>5595</v>
      </c>
      <c r="Q5596" t="str">
        <f>IFERROR(IF(COUNTIF(個人情報!$BI$5:$BI$401,"登録番号" &amp; リスト!P5596)&gt;=1,"",IF(VLOOKUP(P5596,登録者リスト!$A$1:$D$43729,4,FALSE)=基本情報!$D$6,P5596,"")),"")</f>
        <v/>
      </c>
    </row>
    <row r="5597" spans="16:17" x14ac:dyDescent="0.15">
      <c r="P5597">
        <v>5596</v>
      </c>
      <c r="Q5597" t="str">
        <f>IFERROR(IF(COUNTIF(個人情報!$BI$5:$BI$401,"登録番号" &amp; リスト!P5597)&gt;=1,"",IF(VLOOKUP(P5597,登録者リスト!$A$1:$D$43729,4,FALSE)=基本情報!$D$6,P5597,"")),"")</f>
        <v/>
      </c>
    </row>
    <row r="5598" spans="16:17" x14ac:dyDescent="0.15">
      <c r="P5598">
        <v>5597</v>
      </c>
      <c r="Q5598" t="str">
        <f>IFERROR(IF(COUNTIF(個人情報!$BI$5:$BI$401,"登録番号" &amp; リスト!P5598)&gt;=1,"",IF(VLOOKUP(P5598,登録者リスト!$A$1:$D$43729,4,FALSE)=基本情報!$D$6,P5598,"")),"")</f>
        <v/>
      </c>
    </row>
    <row r="5599" spans="16:17" x14ac:dyDescent="0.15">
      <c r="P5599">
        <v>5598</v>
      </c>
      <c r="Q5599" t="str">
        <f>IFERROR(IF(COUNTIF(個人情報!$BI$5:$BI$401,"登録番号" &amp; リスト!P5599)&gt;=1,"",IF(VLOOKUP(P5599,登録者リスト!$A$1:$D$43729,4,FALSE)=基本情報!$D$6,P5599,"")),"")</f>
        <v/>
      </c>
    </row>
    <row r="5600" spans="16:17" x14ac:dyDescent="0.15">
      <c r="P5600">
        <v>5599</v>
      </c>
      <c r="Q5600" t="str">
        <f>IFERROR(IF(COUNTIF(個人情報!$BI$5:$BI$401,"登録番号" &amp; リスト!P5600)&gt;=1,"",IF(VLOOKUP(P5600,登録者リスト!$A$1:$D$43729,4,FALSE)=基本情報!$D$6,P5600,"")),"")</f>
        <v/>
      </c>
    </row>
    <row r="5601" spans="16:17" x14ac:dyDescent="0.15">
      <c r="P5601">
        <v>5600</v>
      </c>
      <c r="Q5601" t="str">
        <f>IFERROR(IF(COUNTIF(個人情報!$BI$5:$BI$401,"登録番号" &amp; リスト!P5601)&gt;=1,"",IF(VLOOKUP(P5601,登録者リスト!$A$1:$D$43729,4,FALSE)=基本情報!$D$6,P5601,"")),"")</f>
        <v/>
      </c>
    </row>
    <row r="5602" spans="16:17" x14ac:dyDescent="0.15">
      <c r="P5602">
        <v>5601</v>
      </c>
      <c r="Q5602" t="str">
        <f>IFERROR(IF(COUNTIF(個人情報!$BI$5:$BI$401,"登録番号" &amp; リスト!P5602)&gt;=1,"",IF(VLOOKUP(P5602,登録者リスト!$A$1:$D$43729,4,FALSE)=基本情報!$D$6,P5602,"")),"")</f>
        <v/>
      </c>
    </row>
    <row r="5603" spans="16:17" x14ac:dyDescent="0.15">
      <c r="P5603">
        <v>5602</v>
      </c>
      <c r="Q5603" t="str">
        <f>IFERROR(IF(COUNTIF(個人情報!$BI$5:$BI$401,"登録番号" &amp; リスト!P5603)&gt;=1,"",IF(VLOOKUP(P5603,登録者リスト!$A$1:$D$43729,4,FALSE)=基本情報!$D$6,P5603,"")),"")</f>
        <v/>
      </c>
    </row>
    <row r="5604" spans="16:17" x14ac:dyDescent="0.15">
      <c r="P5604">
        <v>5603</v>
      </c>
      <c r="Q5604" t="str">
        <f>IFERROR(IF(COUNTIF(個人情報!$BI$5:$BI$401,"登録番号" &amp; リスト!P5604)&gt;=1,"",IF(VLOOKUP(P5604,登録者リスト!$A$1:$D$43729,4,FALSE)=基本情報!$D$6,P5604,"")),"")</f>
        <v/>
      </c>
    </row>
    <row r="5605" spans="16:17" x14ac:dyDescent="0.15">
      <c r="P5605">
        <v>5604</v>
      </c>
      <c r="Q5605" t="str">
        <f>IFERROR(IF(COUNTIF(個人情報!$BI$5:$BI$401,"登録番号" &amp; リスト!P5605)&gt;=1,"",IF(VLOOKUP(P5605,登録者リスト!$A$1:$D$43729,4,FALSE)=基本情報!$D$6,P5605,"")),"")</f>
        <v/>
      </c>
    </row>
    <row r="5606" spans="16:17" x14ac:dyDescent="0.15">
      <c r="P5606">
        <v>5605</v>
      </c>
      <c r="Q5606" t="str">
        <f>IFERROR(IF(COUNTIF(個人情報!$BI$5:$BI$401,"登録番号" &amp; リスト!P5606)&gt;=1,"",IF(VLOOKUP(P5606,登録者リスト!$A$1:$D$43729,4,FALSE)=基本情報!$D$6,P5606,"")),"")</f>
        <v/>
      </c>
    </row>
    <row r="5607" spans="16:17" x14ac:dyDescent="0.15">
      <c r="P5607">
        <v>5606</v>
      </c>
      <c r="Q5607" t="str">
        <f>IFERROR(IF(COUNTIF(個人情報!$BI$5:$BI$401,"登録番号" &amp; リスト!P5607)&gt;=1,"",IF(VLOOKUP(P5607,登録者リスト!$A$1:$D$43729,4,FALSE)=基本情報!$D$6,P5607,"")),"")</f>
        <v/>
      </c>
    </row>
    <row r="5608" spans="16:17" x14ac:dyDescent="0.15">
      <c r="P5608">
        <v>5607</v>
      </c>
      <c r="Q5608" t="str">
        <f>IFERROR(IF(COUNTIF(個人情報!$BI$5:$BI$401,"登録番号" &amp; リスト!P5608)&gt;=1,"",IF(VLOOKUP(P5608,登録者リスト!$A$1:$D$43729,4,FALSE)=基本情報!$D$6,P5608,"")),"")</f>
        <v/>
      </c>
    </row>
    <row r="5609" spans="16:17" x14ac:dyDescent="0.15">
      <c r="P5609">
        <v>5608</v>
      </c>
      <c r="Q5609" t="str">
        <f>IFERROR(IF(COUNTIF(個人情報!$BI$5:$BI$401,"登録番号" &amp; リスト!P5609)&gt;=1,"",IF(VLOOKUP(P5609,登録者リスト!$A$1:$D$43729,4,FALSE)=基本情報!$D$6,P5609,"")),"")</f>
        <v/>
      </c>
    </row>
    <row r="5610" spans="16:17" x14ac:dyDescent="0.15">
      <c r="P5610">
        <v>5609</v>
      </c>
      <c r="Q5610" t="str">
        <f>IFERROR(IF(COUNTIF(個人情報!$BI$5:$BI$401,"登録番号" &amp; リスト!P5610)&gt;=1,"",IF(VLOOKUP(P5610,登録者リスト!$A$1:$D$43729,4,FALSE)=基本情報!$D$6,P5610,"")),"")</f>
        <v/>
      </c>
    </row>
    <row r="5611" spans="16:17" x14ac:dyDescent="0.15">
      <c r="P5611">
        <v>5610</v>
      </c>
      <c r="Q5611" t="str">
        <f>IFERROR(IF(COUNTIF(個人情報!$BI$5:$BI$401,"登録番号" &amp; リスト!P5611)&gt;=1,"",IF(VLOOKUP(P5611,登録者リスト!$A$1:$D$43729,4,FALSE)=基本情報!$D$6,P5611,"")),"")</f>
        <v/>
      </c>
    </row>
    <row r="5612" spans="16:17" x14ac:dyDescent="0.15">
      <c r="P5612">
        <v>5611</v>
      </c>
      <c r="Q5612" t="str">
        <f>IFERROR(IF(COUNTIF(個人情報!$BI$5:$BI$401,"登録番号" &amp; リスト!P5612)&gt;=1,"",IF(VLOOKUP(P5612,登録者リスト!$A$1:$D$43729,4,FALSE)=基本情報!$D$6,P5612,"")),"")</f>
        <v/>
      </c>
    </row>
    <row r="5613" spans="16:17" x14ac:dyDescent="0.15">
      <c r="P5613">
        <v>5612</v>
      </c>
      <c r="Q5613" t="str">
        <f>IFERROR(IF(COUNTIF(個人情報!$BI$5:$BI$401,"登録番号" &amp; リスト!P5613)&gt;=1,"",IF(VLOOKUP(P5613,登録者リスト!$A$1:$D$43729,4,FALSE)=基本情報!$D$6,P5613,"")),"")</f>
        <v/>
      </c>
    </row>
    <row r="5614" spans="16:17" x14ac:dyDescent="0.15">
      <c r="P5614">
        <v>5613</v>
      </c>
      <c r="Q5614" t="str">
        <f>IFERROR(IF(COUNTIF(個人情報!$BI$5:$BI$401,"登録番号" &amp; リスト!P5614)&gt;=1,"",IF(VLOOKUP(P5614,登録者リスト!$A$1:$D$43729,4,FALSE)=基本情報!$D$6,P5614,"")),"")</f>
        <v/>
      </c>
    </row>
    <row r="5615" spans="16:17" x14ac:dyDescent="0.15">
      <c r="P5615">
        <v>5614</v>
      </c>
      <c r="Q5615" t="str">
        <f>IFERROR(IF(COUNTIF(個人情報!$BI$5:$BI$401,"登録番号" &amp; リスト!P5615)&gt;=1,"",IF(VLOOKUP(P5615,登録者リスト!$A$1:$D$43729,4,FALSE)=基本情報!$D$6,P5615,"")),"")</f>
        <v/>
      </c>
    </row>
    <row r="5616" spans="16:17" x14ac:dyDescent="0.15">
      <c r="P5616">
        <v>5615</v>
      </c>
      <c r="Q5616" t="str">
        <f>IFERROR(IF(COUNTIF(個人情報!$BI$5:$BI$401,"登録番号" &amp; リスト!P5616)&gt;=1,"",IF(VLOOKUP(P5616,登録者リスト!$A$1:$D$43729,4,FALSE)=基本情報!$D$6,P5616,"")),"")</f>
        <v/>
      </c>
    </row>
    <row r="5617" spans="16:17" x14ac:dyDescent="0.15">
      <c r="P5617">
        <v>5616</v>
      </c>
      <c r="Q5617" t="str">
        <f>IFERROR(IF(COUNTIF(個人情報!$BI$5:$BI$401,"登録番号" &amp; リスト!P5617)&gt;=1,"",IF(VLOOKUP(P5617,登録者リスト!$A$1:$D$43729,4,FALSE)=基本情報!$D$6,P5617,"")),"")</f>
        <v/>
      </c>
    </row>
    <row r="5618" spans="16:17" x14ac:dyDescent="0.15">
      <c r="P5618">
        <v>5617</v>
      </c>
      <c r="Q5618" t="str">
        <f>IFERROR(IF(COUNTIF(個人情報!$BI$5:$BI$401,"登録番号" &amp; リスト!P5618)&gt;=1,"",IF(VLOOKUP(P5618,登録者リスト!$A$1:$D$43729,4,FALSE)=基本情報!$D$6,P5618,"")),"")</f>
        <v/>
      </c>
    </row>
    <row r="5619" spans="16:17" x14ac:dyDescent="0.15">
      <c r="P5619">
        <v>5618</v>
      </c>
      <c r="Q5619" t="str">
        <f>IFERROR(IF(COUNTIF(個人情報!$BI$5:$BI$401,"登録番号" &amp; リスト!P5619)&gt;=1,"",IF(VLOOKUP(P5619,登録者リスト!$A$1:$D$43729,4,FALSE)=基本情報!$D$6,P5619,"")),"")</f>
        <v/>
      </c>
    </row>
    <row r="5620" spans="16:17" x14ac:dyDescent="0.15">
      <c r="P5620">
        <v>5619</v>
      </c>
      <c r="Q5620" t="str">
        <f>IFERROR(IF(COUNTIF(個人情報!$BI$5:$BI$401,"登録番号" &amp; リスト!P5620)&gt;=1,"",IF(VLOOKUP(P5620,登録者リスト!$A$1:$D$43729,4,FALSE)=基本情報!$D$6,P5620,"")),"")</f>
        <v/>
      </c>
    </row>
    <row r="5621" spans="16:17" x14ac:dyDescent="0.15">
      <c r="P5621">
        <v>5620</v>
      </c>
      <c r="Q5621" t="str">
        <f>IFERROR(IF(COUNTIF(個人情報!$BI$5:$BI$401,"登録番号" &amp; リスト!P5621)&gt;=1,"",IF(VLOOKUP(P5621,登録者リスト!$A$1:$D$43729,4,FALSE)=基本情報!$D$6,P5621,"")),"")</f>
        <v/>
      </c>
    </row>
    <row r="5622" spans="16:17" x14ac:dyDescent="0.15">
      <c r="P5622">
        <v>5621</v>
      </c>
      <c r="Q5622" t="str">
        <f>IFERROR(IF(COUNTIF(個人情報!$BI$5:$BI$401,"登録番号" &amp; リスト!P5622)&gt;=1,"",IF(VLOOKUP(P5622,登録者リスト!$A$1:$D$43729,4,FALSE)=基本情報!$D$6,P5622,"")),"")</f>
        <v/>
      </c>
    </row>
    <row r="5623" spans="16:17" x14ac:dyDescent="0.15">
      <c r="P5623">
        <v>5622</v>
      </c>
      <c r="Q5623" t="str">
        <f>IFERROR(IF(COUNTIF(個人情報!$BI$5:$BI$401,"登録番号" &amp; リスト!P5623)&gt;=1,"",IF(VLOOKUP(P5623,登録者リスト!$A$1:$D$43729,4,FALSE)=基本情報!$D$6,P5623,"")),"")</f>
        <v/>
      </c>
    </row>
    <row r="5624" spans="16:17" x14ac:dyDescent="0.15">
      <c r="P5624">
        <v>5623</v>
      </c>
      <c r="Q5624" t="str">
        <f>IFERROR(IF(COUNTIF(個人情報!$BI$5:$BI$401,"登録番号" &amp; リスト!P5624)&gt;=1,"",IF(VLOOKUP(P5624,登録者リスト!$A$1:$D$43729,4,FALSE)=基本情報!$D$6,P5624,"")),"")</f>
        <v/>
      </c>
    </row>
    <row r="5625" spans="16:17" x14ac:dyDescent="0.15">
      <c r="P5625">
        <v>5624</v>
      </c>
      <c r="Q5625" t="str">
        <f>IFERROR(IF(COUNTIF(個人情報!$BI$5:$BI$401,"登録番号" &amp; リスト!P5625)&gt;=1,"",IF(VLOOKUP(P5625,登録者リスト!$A$1:$D$43729,4,FALSE)=基本情報!$D$6,P5625,"")),"")</f>
        <v/>
      </c>
    </row>
    <row r="5626" spans="16:17" x14ac:dyDescent="0.15">
      <c r="P5626">
        <v>5625</v>
      </c>
      <c r="Q5626" t="str">
        <f>IFERROR(IF(COUNTIF(個人情報!$BI$5:$BI$401,"登録番号" &amp; リスト!P5626)&gt;=1,"",IF(VLOOKUP(P5626,登録者リスト!$A$1:$D$43729,4,FALSE)=基本情報!$D$6,P5626,"")),"")</f>
        <v/>
      </c>
    </row>
    <row r="5627" spans="16:17" x14ac:dyDescent="0.15">
      <c r="P5627">
        <v>5626</v>
      </c>
      <c r="Q5627" t="str">
        <f>IFERROR(IF(COUNTIF(個人情報!$BI$5:$BI$401,"登録番号" &amp; リスト!P5627)&gt;=1,"",IF(VLOOKUP(P5627,登録者リスト!$A$1:$D$43729,4,FALSE)=基本情報!$D$6,P5627,"")),"")</f>
        <v/>
      </c>
    </row>
    <row r="5628" spans="16:17" x14ac:dyDescent="0.15">
      <c r="P5628">
        <v>5627</v>
      </c>
      <c r="Q5628" t="str">
        <f>IFERROR(IF(COUNTIF(個人情報!$BI$5:$BI$401,"登録番号" &amp; リスト!P5628)&gt;=1,"",IF(VLOOKUP(P5628,登録者リスト!$A$1:$D$43729,4,FALSE)=基本情報!$D$6,P5628,"")),"")</f>
        <v/>
      </c>
    </row>
    <row r="5629" spans="16:17" x14ac:dyDescent="0.15">
      <c r="P5629">
        <v>5628</v>
      </c>
      <c r="Q5629" t="str">
        <f>IFERROR(IF(COUNTIF(個人情報!$BI$5:$BI$401,"登録番号" &amp; リスト!P5629)&gt;=1,"",IF(VLOOKUP(P5629,登録者リスト!$A$1:$D$43729,4,FALSE)=基本情報!$D$6,P5629,"")),"")</f>
        <v/>
      </c>
    </row>
    <row r="5630" spans="16:17" x14ac:dyDescent="0.15">
      <c r="P5630">
        <v>5629</v>
      </c>
      <c r="Q5630" t="str">
        <f>IFERROR(IF(COUNTIF(個人情報!$BI$5:$BI$401,"登録番号" &amp; リスト!P5630)&gt;=1,"",IF(VLOOKUP(P5630,登録者リスト!$A$1:$D$43729,4,FALSE)=基本情報!$D$6,P5630,"")),"")</f>
        <v/>
      </c>
    </row>
    <row r="5631" spans="16:17" x14ac:dyDescent="0.15">
      <c r="P5631">
        <v>5630</v>
      </c>
      <c r="Q5631" t="str">
        <f>IFERROR(IF(COUNTIF(個人情報!$BI$5:$BI$401,"登録番号" &amp; リスト!P5631)&gt;=1,"",IF(VLOOKUP(P5631,登録者リスト!$A$1:$D$43729,4,FALSE)=基本情報!$D$6,P5631,"")),"")</f>
        <v/>
      </c>
    </row>
    <row r="5632" spans="16:17" x14ac:dyDescent="0.15">
      <c r="P5632">
        <v>5631</v>
      </c>
      <c r="Q5632" t="str">
        <f>IFERROR(IF(COUNTIF(個人情報!$BI$5:$BI$401,"登録番号" &amp; リスト!P5632)&gt;=1,"",IF(VLOOKUP(P5632,登録者リスト!$A$1:$D$43729,4,FALSE)=基本情報!$D$6,P5632,"")),"")</f>
        <v/>
      </c>
    </row>
    <row r="5633" spans="16:17" x14ac:dyDescent="0.15">
      <c r="P5633">
        <v>5632</v>
      </c>
      <c r="Q5633" t="str">
        <f>IFERROR(IF(COUNTIF(個人情報!$BI$5:$BI$401,"登録番号" &amp; リスト!P5633)&gt;=1,"",IF(VLOOKUP(P5633,登録者リスト!$A$1:$D$43729,4,FALSE)=基本情報!$D$6,P5633,"")),"")</f>
        <v/>
      </c>
    </row>
    <row r="5634" spans="16:17" x14ac:dyDescent="0.15">
      <c r="P5634">
        <v>5633</v>
      </c>
      <c r="Q5634" t="str">
        <f>IFERROR(IF(COUNTIF(個人情報!$BI$5:$BI$401,"登録番号" &amp; リスト!P5634)&gt;=1,"",IF(VLOOKUP(P5634,登録者リスト!$A$1:$D$43729,4,FALSE)=基本情報!$D$6,P5634,"")),"")</f>
        <v/>
      </c>
    </row>
    <row r="5635" spans="16:17" x14ac:dyDescent="0.15">
      <c r="P5635">
        <v>5634</v>
      </c>
      <c r="Q5635" t="str">
        <f>IFERROR(IF(COUNTIF(個人情報!$BI$5:$BI$401,"登録番号" &amp; リスト!P5635)&gt;=1,"",IF(VLOOKUP(P5635,登録者リスト!$A$1:$D$43729,4,FALSE)=基本情報!$D$6,P5635,"")),"")</f>
        <v/>
      </c>
    </row>
    <row r="5636" spans="16:17" x14ac:dyDescent="0.15">
      <c r="P5636">
        <v>5635</v>
      </c>
      <c r="Q5636" t="str">
        <f>IFERROR(IF(COUNTIF(個人情報!$BI$5:$BI$401,"登録番号" &amp; リスト!P5636)&gt;=1,"",IF(VLOOKUP(P5636,登録者リスト!$A$1:$D$43729,4,FALSE)=基本情報!$D$6,P5636,"")),"")</f>
        <v/>
      </c>
    </row>
    <row r="5637" spans="16:17" x14ac:dyDescent="0.15">
      <c r="P5637">
        <v>5636</v>
      </c>
      <c r="Q5637" t="str">
        <f>IFERROR(IF(COUNTIF(個人情報!$BI$5:$BI$401,"登録番号" &amp; リスト!P5637)&gt;=1,"",IF(VLOOKUP(P5637,登録者リスト!$A$1:$D$43729,4,FALSE)=基本情報!$D$6,P5637,"")),"")</f>
        <v/>
      </c>
    </row>
    <row r="5638" spans="16:17" x14ac:dyDescent="0.15">
      <c r="P5638">
        <v>5637</v>
      </c>
      <c r="Q5638" t="str">
        <f>IFERROR(IF(COUNTIF(個人情報!$BI$5:$BI$401,"登録番号" &amp; リスト!P5638)&gt;=1,"",IF(VLOOKUP(P5638,登録者リスト!$A$1:$D$43729,4,FALSE)=基本情報!$D$6,P5638,"")),"")</f>
        <v/>
      </c>
    </row>
    <row r="5639" spans="16:17" x14ac:dyDescent="0.15">
      <c r="P5639">
        <v>5638</v>
      </c>
      <c r="Q5639" t="str">
        <f>IFERROR(IF(COUNTIF(個人情報!$BI$5:$BI$401,"登録番号" &amp; リスト!P5639)&gt;=1,"",IF(VLOOKUP(P5639,登録者リスト!$A$1:$D$43729,4,FALSE)=基本情報!$D$6,P5639,"")),"")</f>
        <v/>
      </c>
    </row>
    <row r="5640" spans="16:17" x14ac:dyDescent="0.15">
      <c r="P5640">
        <v>5639</v>
      </c>
      <c r="Q5640" t="str">
        <f>IFERROR(IF(COUNTIF(個人情報!$BI$5:$BI$401,"登録番号" &amp; リスト!P5640)&gt;=1,"",IF(VLOOKUP(P5640,登録者リスト!$A$1:$D$43729,4,FALSE)=基本情報!$D$6,P5640,"")),"")</f>
        <v/>
      </c>
    </row>
    <row r="5641" spans="16:17" x14ac:dyDescent="0.15">
      <c r="P5641">
        <v>5640</v>
      </c>
      <c r="Q5641" t="str">
        <f>IFERROR(IF(COUNTIF(個人情報!$BI$5:$BI$401,"登録番号" &amp; リスト!P5641)&gt;=1,"",IF(VLOOKUP(P5641,登録者リスト!$A$1:$D$43729,4,FALSE)=基本情報!$D$6,P5641,"")),"")</f>
        <v/>
      </c>
    </row>
    <row r="5642" spans="16:17" x14ac:dyDescent="0.15">
      <c r="P5642">
        <v>5641</v>
      </c>
      <c r="Q5642" t="str">
        <f>IFERROR(IF(COUNTIF(個人情報!$BI$5:$BI$401,"登録番号" &amp; リスト!P5642)&gt;=1,"",IF(VLOOKUP(P5642,登録者リスト!$A$1:$D$43729,4,FALSE)=基本情報!$D$6,P5642,"")),"")</f>
        <v/>
      </c>
    </row>
    <row r="5643" spans="16:17" x14ac:dyDescent="0.15">
      <c r="P5643">
        <v>5642</v>
      </c>
      <c r="Q5643" t="str">
        <f>IFERROR(IF(COUNTIF(個人情報!$BI$5:$BI$401,"登録番号" &amp; リスト!P5643)&gt;=1,"",IF(VLOOKUP(P5643,登録者リスト!$A$1:$D$43729,4,FALSE)=基本情報!$D$6,P5643,"")),"")</f>
        <v/>
      </c>
    </row>
    <row r="5644" spans="16:17" x14ac:dyDescent="0.15">
      <c r="P5644">
        <v>5643</v>
      </c>
      <c r="Q5644" t="str">
        <f>IFERROR(IF(COUNTIF(個人情報!$BI$5:$BI$401,"登録番号" &amp; リスト!P5644)&gt;=1,"",IF(VLOOKUP(P5644,登録者リスト!$A$1:$D$43729,4,FALSE)=基本情報!$D$6,P5644,"")),"")</f>
        <v/>
      </c>
    </row>
    <row r="5645" spans="16:17" x14ac:dyDescent="0.15">
      <c r="P5645">
        <v>5644</v>
      </c>
      <c r="Q5645" t="str">
        <f>IFERROR(IF(COUNTIF(個人情報!$BI$5:$BI$401,"登録番号" &amp; リスト!P5645)&gt;=1,"",IF(VLOOKUP(P5645,登録者リスト!$A$1:$D$43729,4,FALSE)=基本情報!$D$6,P5645,"")),"")</f>
        <v/>
      </c>
    </row>
    <row r="5646" spans="16:17" x14ac:dyDescent="0.15">
      <c r="P5646">
        <v>5645</v>
      </c>
      <c r="Q5646" t="str">
        <f>IFERROR(IF(COUNTIF(個人情報!$BI$5:$BI$401,"登録番号" &amp; リスト!P5646)&gt;=1,"",IF(VLOOKUP(P5646,登録者リスト!$A$1:$D$43729,4,FALSE)=基本情報!$D$6,P5646,"")),"")</f>
        <v/>
      </c>
    </row>
    <row r="5647" spans="16:17" x14ac:dyDescent="0.15">
      <c r="P5647">
        <v>5646</v>
      </c>
      <c r="Q5647" t="str">
        <f>IFERROR(IF(COUNTIF(個人情報!$BI$5:$BI$401,"登録番号" &amp; リスト!P5647)&gt;=1,"",IF(VLOOKUP(P5647,登録者リスト!$A$1:$D$43729,4,FALSE)=基本情報!$D$6,P5647,"")),"")</f>
        <v/>
      </c>
    </row>
    <row r="5648" spans="16:17" x14ac:dyDescent="0.15">
      <c r="P5648">
        <v>5647</v>
      </c>
      <c r="Q5648" t="str">
        <f>IFERROR(IF(COUNTIF(個人情報!$BI$5:$BI$401,"登録番号" &amp; リスト!P5648)&gt;=1,"",IF(VLOOKUP(P5648,登録者リスト!$A$1:$D$43729,4,FALSE)=基本情報!$D$6,P5648,"")),"")</f>
        <v/>
      </c>
    </row>
    <row r="5649" spans="16:17" x14ac:dyDescent="0.15">
      <c r="P5649">
        <v>5648</v>
      </c>
      <c r="Q5649" t="str">
        <f>IFERROR(IF(COUNTIF(個人情報!$BI$5:$BI$401,"登録番号" &amp; リスト!P5649)&gt;=1,"",IF(VLOOKUP(P5649,登録者リスト!$A$1:$D$43729,4,FALSE)=基本情報!$D$6,P5649,"")),"")</f>
        <v/>
      </c>
    </row>
    <row r="5650" spans="16:17" x14ac:dyDescent="0.15">
      <c r="P5650">
        <v>5649</v>
      </c>
      <c r="Q5650" t="str">
        <f>IFERROR(IF(COUNTIF(個人情報!$BI$5:$BI$401,"登録番号" &amp; リスト!P5650)&gt;=1,"",IF(VLOOKUP(P5650,登録者リスト!$A$1:$D$43729,4,FALSE)=基本情報!$D$6,P5650,"")),"")</f>
        <v/>
      </c>
    </row>
    <row r="5651" spans="16:17" x14ac:dyDescent="0.15">
      <c r="P5651">
        <v>5650</v>
      </c>
      <c r="Q5651" t="str">
        <f>IFERROR(IF(COUNTIF(個人情報!$BI$5:$BI$401,"登録番号" &amp; リスト!P5651)&gt;=1,"",IF(VLOOKUP(P5651,登録者リスト!$A$1:$D$43729,4,FALSE)=基本情報!$D$6,P5651,"")),"")</f>
        <v/>
      </c>
    </row>
    <row r="5652" spans="16:17" x14ac:dyDescent="0.15">
      <c r="P5652">
        <v>5651</v>
      </c>
      <c r="Q5652" t="str">
        <f>IFERROR(IF(COUNTIF(個人情報!$BI$5:$BI$401,"登録番号" &amp; リスト!P5652)&gt;=1,"",IF(VLOOKUP(P5652,登録者リスト!$A$1:$D$43729,4,FALSE)=基本情報!$D$6,P5652,"")),"")</f>
        <v/>
      </c>
    </row>
    <row r="5653" spans="16:17" x14ac:dyDescent="0.15">
      <c r="P5653">
        <v>5652</v>
      </c>
      <c r="Q5653" t="str">
        <f>IFERROR(IF(COUNTIF(個人情報!$BI$5:$BI$401,"登録番号" &amp; リスト!P5653)&gt;=1,"",IF(VLOOKUP(P5653,登録者リスト!$A$1:$D$43729,4,FALSE)=基本情報!$D$6,P5653,"")),"")</f>
        <v/>
      </c>
    </row>
    <row r="5654" spans="16:17" x14ac:dyDescent="0.15">
      <c r="P5654">
        <v>5653</v>
      </c>
      <c r="Q5654" t="str">
        <f>IFERROR(IF(COUNTIF(個人情報!$BI$5:$BI$401,"登録番号" &amp; リスト!P5654)&gt;=1,"",IF(VLOOKUP(P5654,登録者リスト!$A$1:$D$43729,4,FALSE)=基本情報!$D$6,P5654,"")),"")</f>
        <v/>
      </c>
    </row>
    <row r="5655" spans="16:17" x14ac:dyDescent="0.15">
      <c r="P5655">
        <v>5654</v>
      </c>
      <c r="Q5655" t="str">
        <f>IFERROR(IF(COUNTIF(個人情報!$BI$5:$BI$401,"登録番号" &amp; リスト!P5655)&gt;=1,"",IF(VLOOKUP(P5655,登録者リスト!$A$1:$D$43729,4,FALSE)=基本情報!$D$6,P5655,"")),"")</f>
        <v/>
      </c>
    </row>
    <row r="5656" spans="16:17" x14ac:dyDescent="0.15">
      <c r="P5656">
        <v>5655</v>
      </c>
      <c r="Q5656" t="str">
        <f>IFERROR(IF(COUNTIF(個人情報!$BI$5:$BI$401,"登録番号" &amp; リスト!P5656)&gt;=1,"",IF(VLOOKUP(P5656,登録者リスト!$A$1:$D$43729,4,FALSE)=基本情報!$D$6,P5656,"")),"")</f>
        <v/>
      </c>
    </row>
    <row r="5657" spans="16:17" x14ac:dyDescent="0.15">
      <c r="P5657">
        <v>5656</v>
      </c>
      <c r="Q5657" t="str">
        <f>IFERROR(IF(COUNTIF(個人情報!$BI$5:$BI$401,"登録番号" &amp; リスト!P5657)&gt;=1,"",IF(VLOOKUP(P5657,登録者リスト!$A$1:$D$43729,4,FALSE)=基本情報!$D$6,P5657,"")),"")</f>
        <v/>
      </c>
    </row>
    <row r="5658" spans="16:17" x14ac:dyDescent="0.15">
      <c r="P5658">
        <v>5657</v>
      </c>
      <c r="Q5658" t="str">
        <f>IFERROR(IF(COUNTIF(個人情報!$BI$5:$BI$401,"登録番号" &amp; リスト!P5658)&gt;=1,"",IF(VLOOKUP(P5658,登録者リスト!$A$1:$D$43729,4,FALSE)=基本情報!$D$6,P5658,"")),"")</f>
        <v/>
      </c>
    </row>
    <row r="5659" spans="16:17" x14ac:dyDescent="0.15">
      <c r="P5659">
        <v>5658</v>
      </c>
      <c r="Q5659" t="str">
        <f>IFERROR(IF(COUNTIF(個人情報!$BI$5:$BI$401,"登録番号" &amp; リスト!P5659)&gt;=1,"",IF(VLOOKUP(P5659,登録者リスト!$A$1:$D$43729,4,FALSE)=基本情報!$D$6,P5659,"")),"")</f>
        <v/>
      </c>
    </row>
    <row r="5660" spans="16:17" x14ac:dyDescent="0.15">
      <c r="P5660">
        <v>5659</v>
      </c>
      <c r="Q5660" t="str">
        <f>IFERROR(IF(COUNTIF(個人情報!$BI$5:$BI$401,"登録番号" &amp; リスト!P5660)&gt;=1,"",IF(VLOOKUP(P5660,登録者リスト!$A$1:$D$43729,4,FALSE)=基本情報!$D$6,P5660,"")),"")</f>
        <v/>
      </c>
    </row>
    <row r="5661" spans="16:17" x14ac:dyDescent="0.15">
      <c r="P5661">
        <v>5660</v>
      </c>
      <c r="Q5661" t="str">
        <f>IFERROR(IF(COUNTIF(個人情報!$BI$5:$BI$401,"登録番号" &amp; リスト!P5661)&gt;=1,"",IF(VLOOKUP(P5661,登録者リスト!$A$1:$D$43729,4,FALSE)=基本情報!$D$6,P5661,"")),"")</f>
        <v/>
      </c>
    </row>
    <row r="5662" spans="16:17" x14ac:dyDescent="0.15">
      <c r="P5662">
        <v>5661</v>
      </c>
      <c r="Q5662" t="str">
        <f>IFERROR(IF(COUNTIF(個人情報!$BI$5:$BI$401,"登録番号" &amp; リスト!P5662)&gt;=1,"",IF(VLOOKUP(P5662,登録者リスト!$A$1:$D$43729,4,FALSE)=基本情報!$D$6,P5662,"")),"")</f>
        <v/>
      </c>
    </row>
    <row r="5663" spans="16:17" x14ac:dyDescent="0.15">
      <c r="P5663">
        <v>5662</v>
      </c>
      <c r="Q5663" t="str">
        <f>IFERROR(IF(COUNTIF(個人情報!$BI$5:$BI$401,"登録番号" &amp; リスト!P5663)&gt;=1,"",IF(VLOOKUP(P5663,登録者リスト!$A$1:$D$43729,4,FALSE)=基本情報!$D$6,P5663,"")),"")</f>
        <v/>
      </c>
    </row>
    <row r="5664" spans="16:17" x14ac:dyDescent="0.15">
      <c r="P5664">
        <v>5663</v>
      </c>
      <c r="Q5664" t="str">
        <f>IFERROR(IF(COUNTIF(個人情報!$BI$5:$BI$401,"登録番号" &amp; リスト!P5664)&gt;=1,"",IF(VLOOKUP(P5664,登録者リスト!$A$1:$D$43729,4,FALSE)=基本情報!$D$6,P5664,"")),"")</f>
        <v/>
      </c>
    </row>
    <row r="5665" spans="16:17" x14ac:dyDescent="0.15">
      <c r="P5665">
        <v>5664</v>
      </c>
      <c r="Q5665" t="str">
        <f>IFERROR(IF(COUNTIF(個人情報!$BI$5:$BI$401,"登録番号" &amp; リスト!P5665)&gt;=1,"",IF(VLOOKUP(P5665,登録者リスト!$A$1:$D$43729,4,FALSE)=基本情報!$D$6,P5665,"")),"")</f>
        <v/>
      </c>
    </row>
    <row r="5666" spans="16:17" x14ac:dyDescent="0.15">
      <c r="P5666">
        <v>5665</v>
      </c>
      <c r="Q5666" t="str">
        <f>IFERROR(IF(COUNTIF(個人情報!$BI$5:$BI$401,"登録番号" &amp; リスト!P5666)&gt;=1,"",IF(VLOOKUP(P5666,登録者リスト!$A$1:$D$43729,4,FALSE)=基本情報!$D$6,P5666,"")),"")</f>
        <v/>
      </c>
    </row>
    <row r="5667" spans="16:17" x14ac:dyDescent="0.15">
      <c r="P5667">
        <v>5666</v>
      </c>
      <c r="Q5667" t="str">
        <f>IFERROR(IF(COUNTIF(個人情報!$BI$5:$BI$401,"登録番号" &amp; リスト!P5667)&gt;=1,"",IF(VLOOKUP(P5667,登録者リスト!$A$1:$D$43729,4,FALSE)=基本情報!$D$6,P5667,"")),"")</f>
        <v/>
      </c>
    </row>
    <row r="5668" spans="16:17" x14ac:dyDescent="0.15">
      <c r="P5668">
        <v>5667</v>
      </c>
      <c r="Q5668" t="str">
        <f>IFERROR(IF(COUNTIF(個人情報!$BI$5:$BI$401,"登録番号" &amp; リスト!P5668)&gt;=1,"",IF(VLOOKUP(P5668,登録者リスト!$A$1:$D$43729,4,FALSE)=基本情報!$D$6,P5668,"")),"")</f>
        <v/>
      </c>
    </row>
    <row r="5669" spans="16:17" x14ac:dyDescent="0.15">
      <c r="P5669">
        <v>5668</v>
      </c>
      <c r="Q5669" t="str">
        <f>IFERROR(IF(COUNTIF(個人情報!$BI$5:$BI$401,"登録番号" &amp; リスト!P5669)&gt;=1,"",IF(VLOOKUP(P5669,登録者リスト!$A$1:$D$43729,4,FALSE)=基本情報!$D$6,P5669,"")),"")</f>
        <v/>
      </c>
    </row>
    <row r="5670" spans="16:17" x14ac:dyDescent="0.15">
      <c r="P5670">
        <v>5669</v>
      </c>
      <c r="Q5670" t="str">
        <f>IFERROR(IF(COUNTIF(個人情報!$BI$5:$BI$401,"登録番号" &amp; リスト!P5670)&gt;=1,"",IF(VLOOKUP(P5670,登録者リスト!$A$1:$D$43729,4,FALSE)=基本情報!$D$6,P5670,"")),"")</f>
        <v/>
      </c>
    </row>
    <row r="5671" spans="16:17" x14ac:dyDescent="0.15">
      <c r="P5671">
        <v>5670</v>
      </c>
      <c r="Q5671" t="str">
        <f>IFERROR(IF(COUNTIF(個人情報!$BI$5:$BI$401,"登録番号" &amp; リスト!P5671)&gt;=1,"",IF(VLOOKUP(P5671,登録者リスト!$A$1:$D$43729,4,FALSE)=基本情報!$D$6,P5671,"")),"")</f>
        <v/>
      </c>
    </row>
    <row r="5672" spans="16:17" x14ac:dyDescent="0.15">
      <c r="P5672">
        <v>5671</v>
      </c>
      <c r="Q5672" t="str">
        <f>IFERROR(IF(COUNTIF(個人情報!$BI$5:$BI$401,"登録番号" &amp; リスト!P5672)&gt;=1,"",IF(VLOOKUP(P5672,登録者リスト!$A$1:$D$43729,4,FALSE)=基本情報!$D$6,P5672,"")),"")</f>
        <v/>
      </c>
    </row>
    <row r="5673" spans="16:17" x14ac:dyDescent="0.15">
      <c r="P5673">
        <v>5672</v>
      </c>
      <c r="Q5673" t="str">
        <f>IFERROR(IF(COUNTIF(個人情報!$BI$5:$BI$401,"登録番号" &amp; リスト!P5673)&gt;=1,"",IF(VLOOKUP(P5673,登録者リスト!$A$1:$D$43729,4,FALSE)=基本情報!$D$6,P5673,"")),"")</f>
        <v/>
      </c>
    </row>
    <row r="5674" spans="16:17" x14ac:dyDescent="0.15">
      <c r="P5674">
        <v>5673</v>
      </c>
      <c r="Q5674" t="str">
        <f>IFERROR(IF(COUNTIF(個人情報!$BI$5:$BI$401,"登録番号" &amp; リスト!P5674)&gt;=1,"",IF(VLOOKUP(P5674,登録者リスト!$A$1:$D$43729,4,FALSE)=基本情報!$D$6,P5674,"")),"")</f>
        <v/>
      </c>
    </row>
    <row r="5675" spans="16:17" x14ac:dyDescent="0.15">
      <c r="P5675">
        <v>5674</v>
      </c>
      <c r="Q5675" t="str">
        <f>IFERROR(IF(COUNTIF(個人情報!$BI$5:$BI$401,"登録番号" &amp; リスト!P5675)&gt;=1,"",IF(VLOOKUP(P5675,登録者リスト!$A$1:$D$43729,4,FALSE)=基本情報!$D$6,P5675,"")),"")</f>
        <v/>
      </c>
    </row>
    <row r="5676" spans="16:17" x14ac:dyDescent="0.15">
      <c r="P5676">
        <v>5675</v>
      </c>
      <c r="Q5676" t="str">
        <f>IFERROR(IF(COUNTIF(個人情報!$BI$5:$BI$401,"登録番号" &amp; リスト!P5676)&gt;=1,"",IF(VLOOKUP(P5676,登録者リスト!$A$1:$D$43729,4,FALSE)=基本情報!$D$6,P5676,"")),"")</f>
        <v/>
      </c>
    </row>
    <row r="5677" spans="16:17" x14ac:dyDescent="0.15">
      <c r="P5677">
        <v>5676</v>
      </c>
      <c r="Q5677" t="str">
        <f>IFERROR(IF(COUNTIF(個人情報!$BI$5:$BI$401,"登録番号" &amp; リスト!P5677)&gt;=1,"",IF(VLOOKUP(P5677,登録者リスト!$A$1:$D$43729,4,FALSE)=基本情報!$D$6,P5677,"")),"")</f>
        <v/>
      </c>
    </row>
    <row r="5678" spans="16:17" x14ac:dyDescent="0.15">
      <c r="P5678">
        <v>5677</v>
      </c>
      <c r="Q5678" t="str">
        <f>IFERROR(IF(COUNTIF(個人情報!$BI$5:$BI$401,"登録番号" &amp; リスト!P5678)&gt;=1,"",IF(VLOOKUP(P5678,登録者リスト!$A$1:$D$43729,4,FALSE)=基本情報!$D$6,P5678,"")),"")</f>
        <v/>
      </c>
    </row>
    <row r="5679" spans="16:17" x14ac:dyDescent="0.15">
      <c r="P5679">
        <v>5678</v>
      </c>
      <c r="Q5679" t="str">
        <f>IFERROR(IF(COUNTIF(個人情報!$BI$5:$BI$401,"登録番号" &amp; リスト!P5679)&gt;=1,"",IF(VLOOKUP(P5679,登録者リスト!$A$1:$D$43729,4,FALSE)=基本情報!$D$6,P5679,"")),"")</f>
        <v/>
      </c>
    </row>
    <row r="5680" spans="16:17" x14ac:dyDescent="0.15">
      <c r="P5680">
        <v>5679</v>
      </c>
      <c r="Q5680" t="str">
        <f>IFERROR(IF(COUNTIF(個人情報!$BI$5:$BI$401,"登録番号" &amp; リスト!P5680)&gt;=1,"",IF(VLOOKUP(P5680,登録者リスト!$A$1:$D$43729,4,FALSE)=基本情報!$D$6,P5680,"")),"")</f>
        <v/>
      </c>
    </row>
    <row r="5681" spans="16:17" x14ac:dyDescent="0.15">
      <c r="P5681">
        <v>5680</v>
      </c>
      <c r="Q5681" t="str">
        <f>IFERROR(IF(COUNTIF(個人情報!$BI$5:$BI$401,"登録番号" &amp; リスト!P5681)&gt;=1,"",IF(VLOOKUP(P5681,登録者リスト!$A$1:$D$43729,4,FALSE)=基本情報!$D$6,P5681,"")),"")</f>
        <v/>
      </c>
    </row>
    <row r="5682" spans="16:17" x14ac:dyDescent="0.15">
      <c r="P5682">
        <v>5681</v>
      </c>
      <c r="Q5682" t="str">
        <f>IFERROR(IF(COUNTIF(個人情報!$BI$5:$BI$401,"登録番号" &amp; リスト!P5682)&gt;=1,"",IF(VLOOKUP(P5682,登録者リスト!$A$1:$D$43729,4,FALSE)=基本情報!$D$6,P5682,"")),"")</f>
        <v/>
      </c>
    </row>
    <row r="5683" spans="16:17" x14ac:dyDescent="0.15">
      <c r="P5683">
        <v>5682</v>
      </c>
      <c r="Q5683" t="str">
        <f>IFERROR(IF(COUNTIF(個人情報!$BI$5:$BI$401,"登録番号" &amp; リスト!P5683)&gt;=1,"",IF(VLOOKUP(P5683,登録者リスト!$A$1:$D$43729,4,FALSE)=基本情報!$D$6,P5683,"")),"")</f>
        <v/>
      </c>
    </row>
    <row r="5684" spans="16:17" x14ac:dyDescent="0.15">
      <c r="P5684">
        <v>5683</v>
      </c>
      <c r="Q5684" t="str">
        <f>IFERROR(IF(COUNTIF(個人情報!$BI$5:$BI$401,"登録番号" &amp; リスト!P5684)&gt;=1,"",IF(VLOOKUP(P5684,登録者リスト!$A$1:$D$43729,4,FALSE)=基本情報!$D$6,P5684,"")),"")</f>
        <v/>
      </c>
    </row>
    <row r="5685" spans="16:17" x14ac:dyDescent="0.15">
      <c r="P5685">
        <v>5684</v>
      </c>
      <c r="Q5685" t="str">
        <f>IFERROR(IF(COUNTIF(個人情報!$BI$5:$BI$401,"登録番号" &amp; リスト!P5685)&gt;=1,"",IF(VLOOKUP(P5685,登録者リスト!$A$1:$D$43729,4,FALSE)=基本情報!$D$6,P5685,"")),"")</f>
        <v/>
      </c>
    </row>
    <row r="5686" spans="16:17" x14ac:dyDescent="0.15">
      <c r="P5686">
        <v>5685</v>
      </c>
      <c r="Q5686" t="str">
        <f>IFERROR(IF(COUNTIF(個人情報!$BI$5:$BI$401,"登録番号" &amp; リスト!P5686)&gt;=1,"",IF(VLOOKUP(P5686,登録者リスト!$A$1:$D$43729,4,FALSE)=基本情報!$D$6,P5686,"")),"")</f>
        <v/>
      </c>
    </row>
    <row r="5687" spans="16:17" x14ac:dyDescent="0.15">
      <c r="P5687">
        <v>5686</v>
      </c>
      <c r="Q5687" t="str">
        <f>IFERROR(IF(COUNTIF(個人情報!$BI$5:$BI$401,"登録番号" &amp; リスト!P5687)&gt;=1,"",IF(VLOOKUP(P5687,登録者リスト!$A$1:$D$43729,4,FALSE)=基本情報!$D$6,P5687,"")),"")</f>
        <v/>
      </c>
    </row>
    <row r="5688" spans="16:17" x14ac:dyDescent="0.15">
      <c r="P5688">
        <v>5687</v>
      </c>
      <c r="Q5688" t="str">
        <f>IFERROR(IF(COUNTIF(個人情報!$BI$5:$BI$401,"登録番号" &amp; リスト!P5688)&gt;=1,"",IF(VLOOKUP(P5688,登録者リスト!$A$1:$D$43729,4,FALSE)=基本情報!$D$6,P5688,"")),"")</f>
        <v/>
      </c>
    </row>
    <row r="5689" spans="16:17" x14ac:dyDescent="0.15">
      <c r="P5689">
        <v>5688</v>
      </c>
      <c r="Q5689" t="str">
        <f>IFERROR(IF(COUNTIF(個人情報!$BI$5:$BI$401,"登録番号" &amp; リスト!P5689)&gt;=1,"",IF(VLOOKUP(P5689,登録者リスト!$A$1:$D$43729,4,FALSE)=基本情報!$D$6,P5689,"")),"")</f>
        <v/>
      </c>
    </row>
    <row r="5690" spans="16:17" x14ac:dyDescent="0.15">
      <c r="P5690">
        <v>5689</v>
      </c>
      <c r="Q5690" t="str">
        <f>IFERROR(IF(COUNTIF(個人情報!$BI$5:$BI$401,"登録番号" &amp; リスト!P5690)&gt;=1,"",IF(VLOOKUP(P5690,登録者リスト!$A$1:$D$43729,4,FALSE)=基本情報!$D$6,P5690,"")),"")</f>
        <v/>
      </c>
    </row>
    <row r="5691" spans="16:17" x14ac:dyDescent="0.15">
      <c r="P5691">
        <v>5690</v>
      </c>
      <c r="Q5691" t="str">
        <f>IFERROR(IF(COUNTIF(個人情報!$BI$5:$BI$401,"登録番号" &amp; リスト!P5691)&gt;=1,"",IF(VLOOKUP(P5691,登録者リスト!$A$1:$D$43729,4,FALSE)=基本情報!$D$6,P5691,"")),"")</f>
        <v/>
      </c>
    </row>
    <row r="5692" spans="16:17" x14ac:dyDescent="0.15">
      <c r="P5692">
        <v>5691</v>
      </c>
      <c r="Q5692" t="str">
        <f>IFERROR(IF(COUNTIF(個人情報!$BI$5:$BI$401,"登録番号" &amp; リスト!P5692)&gt;=1,"",IF(VLOOKUP(P5692,登録者リスト!$A$1:$D$43729,4,FALSE)=基本情報!$D$6,P5692,"")),"")</f>
        <v/>
      </c>
    </row>
    <row r="5693" spans="16:17" x14ac:dyDescent="0.15">
      <c r="P5693">
        <v>5692</v>
      </c>
      <c r="Q5693" t="str">
        <f>IFERROR(IF(COUNTIF(個人情報!$BI$5:$BI$401,"登録番号" &amp; リスト!P5693)&gt;=1,"",IF(VLOOKUP(P5693,登録者リスト!$A$1:$D$43729,4,FALSE)=基本情報!$D$6,P5693,"")),"")</f>
        <v/>
      </c>
    </row>
    <row r="5694" spans="16:17" x14ac:dyDescent="0.15">
      <c r="P5694">
        <v>5693</v>
      </c>
      <c r="Q5694" t="str">
        <f>IFERROR(IF(COUNTIF(個人情報!$BI$5:$BI$401,"登録番号" &amp; リスト!P5694)&gt;=1,"",IF(VLOOKUP(P5694,登録者リスト!$A$1:$D$43729,4,FALSE)=基本情報!$D$6,P5694,"")),"")</f>
        <v/>
      </c>
    </row>
    <row r="5695" spans="16:17" x14ac:dyDescent="0.15">
      <c r="P5695">
        <v>5694</v>
      </c>
      <c r="Q5695" t="str">
        <f>IFERROR(IF(COUNTIF(個人情報!$BI$5:$BI$401,"登録番号" &amp; リスト!P5695)&gt;=1,"",IF(VLOOKUP(P5695,登録者リスト!$A$1:$D$43729,4,FALSE)=基本情報!$D$6,P5695,"")),"")</f>
        <v/>
      </c>
    </row>
    <row r="5696" spans="16:17" x14ac:dyDescent="0.15">
      <c r="P5696">
        <v>5695</v>
      </c>
      <c r="Q5696" t="str">
        <f>IFERROR(IF(COUNTIF(個人情報!$BI$5:$BI$401,"登録番号" &amp; リスト!P5696)&gt;=1,"",IF(VLOOKUP(P5696,登録者リスト!$A$1:$D$43729,4,FALSE)=基本情報!$D$6,P5696,"")),"")</f>
        <v/>
      </c>
    </row>
    <row r="5697" spans="16:17" x14ac:dyDescent="0.15">
      <c r="P5697">
        <v>5696</v>
      </c>
      <c r="Q5697" t="str">
        <f>IFERROR(IF(COUNTIF(個人情報!$BI$5:$BI$401,"登録番号" &amp; リスト!P5697)&gt;=1,"",IF(VLOOKUP(P5697,登録者リスト!$A$1:$D$43729,4,FALSE)=基本情報!$D$6,P5697,"")),"")</f>
        <v/>
      </c>
    </row>
    <row r="5698" spans="16:17" x14ac:dyDescent="0.15">
      <c r="P5698">
        <v>5697</v>
      </c>
      <c r="Q5698" t="str">
        <f>IFERROR(IF(COUNTIF(個人情報!$BI$5:$BI$401,"登録番号" &amp; リスト!P5698)&gt;=1,"",IF(VLOOKUP(P5698,登録者リスト!$A$1:$D$43729,4,FALSE)=基本情報!$D$6,P5698,"")),"")</f>
        <v/>
      </c>
    </row>
    <row r="5699" spans="16:17" x14ac:dyDescent="0.15">
      <c r="P5699">
        <v>5698</v>
      </c>
      <c r="Q5699" t="str">
        <f>IFERROR(IF(COUNTIF(個人情報!$BI$5:$BI$401,"登録番号" &amp; リスト!P5699)&gt;=1,"",IF(VLOOKUP(P5699,登録者リスト!$A$1:$D$43729,4,FALSE)=基本情報!$D$6,P5699,"")),"")</f>
        <v/>
      </c>
    </row>
    <row r="5700" spans="16:17" x14ac:dyDescent="0.15">
      <c r="P5700">
        <v>5699</v>
      </c>
      <c r="Q5700" t="str">
        <f>IFERROR(IF(COUNTIF(個人情報!$BI$5:$BI$401,"登録番号" &amp; リスト!P5700)&gt;=1,"",IF(VLOOKUP(P5700,登録者リスト!$A$1:$D$43729,4,FALSE)=基本情報!$D$6,P5700,"")),"")</f>
        <v/>
      </c>
    </row>
    <row r="5701" spans="16:17" x14ac:dyDescent="0.15">
      <c r="P5701">
        <v>5700</v>
      </c>
      <c r="Q5701" t="str">
        <f>IFERROR(IF(COUNTIF(個人情報!$BI$5:$BI$401,"登録番号" &amp; リスト!P5701)&gt;=1,"",IF(VLOOKUP(P5701,登録者リスト!$A$1:$D$43729,4,FALSE)=基本情報!$D$6,P5701,"")),"")</f>
        <v/>
      </c>
    </row>
    <row r="5702" spans="16:17" x14ac:dyDescent="0.15">
      <c r="P5702">
        <v>5701</v>
      </c>
      <c r="Q5702" t="str">
        <f>IFERROR(IF(COUNTIF(個人情報!$BI$5:$BI$401,"登録番号" &amp; リスト!P5702)&gt;=1,"",IF(VLOOKUP(P5702,登録者リスト!$A$1:$D$43729,4,FALSE)=基本情報!$D$6,P5702,"")),"")</f>
        <v/>
      </c>
    </row>
    <row r="5703" spans="16:17" x14ac:dyDescent="0.15">
      <c r="P5703">
        <v>5702</v>
      </c>
      <c r="Q5703" t="str">
        <f>IFERROR(IF(COUNTIF(個人情報!$BI$5:$BI$401,"登録番号" &amp; リスト!P5703)&gt;=1,"",IF(VLOOKUP(P5703,登録者リスト!$A$1:$D$43729,4,FALSE)=基本情報!$D$6,P5703,"")),"")</f>
        <v/>
      </c>
    </row>
    <row r="5704" spans="16:17" x14ac:dyDescent="0.15">
      <c r="P5704">
        <v>5703</v>
      </c>
      <c r="Q5704" t="str">
        <f>IFERROR(IF(COUNTIF(個人情報!$BI$5:$BI$401,"登録番号" &amp; リスト!P5704)&gt;=1,"",IF(VLOOKUP(P5704,登録者リスト!$A$1:$D$43729,4,FALSE)=基本情報!$D$6,P5704,"")),"")</f>
        <v/>
      </c>
    </row>
    <row r="5705" spans="16:17" x14ac:dyDescent="0.15">
      <c r="P5705">
        <v>5704</v>
      </c>
      <c r="Q5705" t="str">
        <f>IFERROR(IF(COUNTIF(個人情報!$BI$5:$BI$401,"登録番号" &amp; リスト!P5705)&gt;=1,"",IF(VLOOKUP(P5705,登録者リスト!$A$1:$D$43729,4,FALSE)=基本情報!$D$6,P5705,"")),"")</f>
        <v/>
      </c>
    </row>
    <row r="5706" spans="16:17" x14ac:dyDescent="0.15">
      <c r="P5706">
        <v>5705</v>
      </c>
      <c r="Q5706" t="str">
        <f>IFERROR(IF(COUNTIF(個人情報!$BI$5:$BI$401,"登録番号" &amp; リスト!P5706)&gt;=1,"",IF(VLOOKUP(P5706,登録者リスト!$A$1:$D$43729,4,FALSE)=基本情報!$D$6,P5706,"")),"")</f>
        <v/>
      </c>
    </row>
    <row r="5707" spans="16:17" x14ac:dyDescent="0.15">
      <c r="P5707">
        <v>5706</v>
      </c>
      <c r="Q5707" t="str">
        <f>IFERROR(IF(COUNTIF(個人情報!$BI$5:$BI$401,"登録番号" &amp; リスト!P5707)&gt;=1,"",IF(VLOOKUP(P5707,登録者リスト!$A$1:$D$43729,4,FALSE)=基本情報!$D$6,P5707,"")),"")</f>
        <v/>
      </c>
    </row>
    <row r="5708" spans="16:17" x14ac:dyDescent="0.15">
      <c r="P5708">
        <v>5707</v>
      </c>
      <c r="Q5708" t="str">
        <f>IFERROR(IF(COUNTIF(個人情報!$BI$5:$BI$401,"登録番号" &amp; リスト!P5708)&gt;=1,"",IF(VLOOKUP(P5708,登録者リスト!$A$1:$D$43729,4,FALSE)=基本情報!$D$6,P5708,"")),"")</f>
        <v/>
      </c>
    </row>
    <row r="5709" spans="16:17" x14ac:dyDescent="0.15">
      <c r="P5709">
        <v>5708</v>
      </c>
      <c r="Q5709" t="str">
        <f>IFERROR(IF(COUNTIF(個人情報!$BI$5:$BI$401,"登録番号" &amp; リスト!P5709)&gt;=1,"",IF(VLOOKUP(P5709,登録者リスト!$A$1:$D$43729,4,FALSE)=基本情報!$D$6,P5709,"")),"")</f>
        <v/>
      </c>
    </row>
    <row r="5710" spans="16:17" x14ac:dyDescent="0.15">
      <c r="P5710">
        <v>5709</v>
      </c>
      <c r="Q5710" t="str">
        <f>IFERROR(IF(COUNTIF(個人情報!$BI$5:$BI$401,"登録番号" &amp; リスト!P5710)&gt;=1,"",IF(VLOOKUP(P5710,登録者リスト!$A$1:$D$43729,4,FALSE)=基本情報!$D$6,P5710,"")),"")</f>
        <v/>
      </c>
    </row>
    <row r="5711" spans="16:17" x14ac:dyDescent="0.15">
      <c r="P5711">
        <v>5710</v>
      </c>
      <c r="Q5711" t="str">
        <f>IFERROR(IF(COUNTIF(個人情報!$BI$5:$BI$401,"登録番号" &amp; リスト!P5711)&gt;=1,"",IF(VLOOKUP(P5711,登録者リスト!$A$1:$D$43729,4,FALSE)=基本情報!$D$6,P5711,"")),"")</f>
        <v/>
      </c>
    </row>
    <row r="5712" spans="16:17" x14ac:dyDescent="0.15">
      <c r="P5712">
        <v>5711</v>
      </c>
      <c r="Q5712" t="str">
        <f>IFERROR(IF(COUNTIF(個人情報!$BI$5:$BI$401,"登録番号" &amp; リスト!P5712)&gt;=1,"",IF(VLOOKUP(P5712,登録者リスト!$A$1:$D$43729,4,FALSE)=基本情報!$D$6,P5712,"")),"")</f>
        <v/>
      </c>
    </row>
    <row r="5713" spans="16:17" x14ac:dyDescent="0.15">
      <c r="P5713">
        <v>5712</v>
      </c>
      <c r="Q5713" t="str">
        <f>IFERROR(IF(COUNTIF(個人情報!$BI$5:$BI$401,"登録番号" &amp; リスト!P5713)&gt;=1,"",IF(VLOOKUP(P5713,登録者リスト!$A$1:$D$43729,4,FALSE)=基本情報!$D$6,P5713,"")),"")</f>
        <v/>
      </c>
    </row>
    <row r="5714" spans="16:17" x14ac:dyDescent="0.15">
      <c r="P5714">
        <v>5713</v>
      </c>
      <c r="Q5714" t="str">
        <f>IFERROR(IF(COUNTIF(個人情報!$BI$5:$BI$401,"登録番号" &amp; リスト!P5714)&gt;=1,"",IF(VLOOKUP(P5714,登録者リスト!$A$1:$D$43729,4,FALSE)=基本情報!$D$6,P5714,"")),"")</f>
        <v/>
      </c>
    </row>
    <row r="5715" spans="16:17" x14ac:dyDescent="0.15">
      <c r="P5715">
        <v>5714</v>
      </c>
      <c r="Q5715" t="str">
        <f>IFERROR(IF(COUNTIF(個人情報!$BI$5:$BI$401,"登録番号" &amp; リスト!P5715)&gt;=1,"",IF(VLOOKUP(P5715,登録者リスト!$A$1:$D$43729,4,FALSE)=基本情報!$D$6,P5715,"")),"")</f>
        <v/>
      </c>
    </row>
    <row r="5716" spans="16:17" x14ac:dyDescent="0.15">
      <c r="P5716">
        <v>5715</v>
      </c>
      <c r="Q5716" t="str">
        <f>IFERROR(IF(COUNTIF(個人情報!$BI$5:$BI$401,"登録番号" &amp; リスト!P5716)&gt;=1,"",IF(VLOOKUP(P5716,登録者リスト!$A$1:$D$43729,4,FALSE)=基本情報!$D$6,P5716,"")),"")</f>
        <v/>
      </c>
    </row>
    <row r="5717" spans="16:17" x14ac:dyDescent="0.15">
      <c r="P5717">
        <v>5716</v>
      </c>
      <c r="Q5717" t="str">
        <f>IFERROR(IF(COUNTIF(個人情報!$BI$5:$BI$401,"登録番号" &amp; リスト!P5717)&gt;=1,"",IF(VLOOKUP(P5717,登録者リスト!$A$1:$D$43729,4,FALSE)=基本情報!$D$6,P5717,"")),"")</f>
        <v/>
      </c>
    </row>
    <row r="5718" spans="16:17" x14ac:dyDescent="0.15">
      <c r="P5718">
        <v>5717</v>
      </c>
      <c r="Q5718" t="str">
        <f>IFERROR(IF(COUNTIF(個人情報!$BI$5:$BI$401,"登録番号" &amp; リスト!P5718)&gt;=1,"",IF(VLOOKUP(P5718,登録者リスト!$A$1:$D$43729,4,FALSE)=基本情報!$D$6,P5718,"")),"")</f>
        <v/>
      </c>
    </row>
    <row r="5719" spans="16:17" x14ac:dyDescent="0.15">
      <c r="P5719">
        <v>5718</v>
      </c>
      <c r="Q5719" t="str">
        <f>IFERROR(IF(COUNTIF(個人情報!$BI$5:$BI$401,"登録番号" &amp; リスト!P5719)&gt;=1,"",IF(VLOOKUP(P5719,登録者リスト!$A$1:$D$43729,4,FALSE)=基本情報!$D$6,P5719,"")),"")</f>
        <v/>
      </c>
    </row>
    <row r="5720" spans="16:17" x14ac:dyDescent="0.15">
      <c r="P5720">
        <v>5719</v>
      </c>
      <c r="Q5720" t="str">
        <f>IFERROR(IF(COUNTIF(個人情報!$BI$5:$BI$401,"登録番号" &amp; リスト!P5720)&gt;=1,"",IF(VLOOKUP(P5720,登録者リスト!$A$1:$D$43729,4,FALSE)=基本情報!$D$6,P5720,"")),"")</f>
        <v/>
      </c>
    </row>
    <row r="5721" spans="16:17" x14ac:dyDescent="0.15">
      <c r="P5721">
        <v>5720</v>
      </c>
      <c r="Q5721" t="str">
        <f>IFERROR(IF(COUNTIF(個人情報!$BI$5:$BI$401,"登録番号" &amp; リスト!P5721)&gt;=1,"",IF(VLOOKUP(P5721,登録者リスト!$A$1:$D$43729,4,FALSE)=基本情報!$D$6,P5721,"")),"")</f>
        <v/>
      </c>
    </row>
    <row r="5722" spans="16:17" x14ac:dyDescent="0.15">
      <c r="P5722">
        <v>5721</v>
      </c>
      <c r="Q5722" t="str">
        <f>IFERROR(IF(COUNTIF(個人情報!$BI$5:$BI$401,"登録番号" &amp; リスト!P5722)&gt;=1,"",IF(VLOOKUP(P5722,登録者リスト!$A$1:$D$43729,4,FALSE)=基本情報!$D$6,P5722,"")),"")</f>
        <v/>
      </c>
    </row>
    <row r="5723" spans="16:17" x14ac:dyDescent="0.15">
      <c r="P5723">
        <v>5722</v>
      </c>
      <c r="Q5723" t="str">
        <f>IFERROR(IF(COUNTIF(個人情報!$BI$5:$BI$401,"登録番号" &amp; リスト!P5723)&gt;=1,"",IF(VLOOKUP(P5723,登録者リスト!$A$1:$D$43729,4,FALSE)=基本情報!$D$6,P5723,"")),"")</f>
        <v/>
      </c>
    </row>
    <row r="5724" spans="16:17" x14ac:dyDescent="0.15">
      <c r="P5724">
        <v>5723</v>
      </c>
      <c r="Q5724" t="str">
        <f>IFERROR(IF(COUNTIF(個人情報!$BI$5:$BI$401,"登録番号" &amp; リスト!P5724)&gt;=1,"",IF(VLOOKUP(P5724,登録者リスト!$A$1:$D$43729,4,FALSE)=基本情報!$D$6,P5724,"")),"")</f>
        <v/>
      </c>
    </row>
    <row r="5725" spans="16:17" x14ac:dyDescent="0.15">
      <c r="P5725">
        <v>5724</v>
      </c>
      <c r="Q5725" t="str">
        <f>IFERROR(IF(COUNTIF(個人情報!$BI$5:$BI$401,"登録番号" &amp; リスト!P5725)&gt;=1,"",IF(VLOOKUP(P5725,登録者リスト!$A$1:$D$43729,4,FALSE)=基本情報!$D$6,P5725,"")),"")</f>
        <v/>
      </c>
    </row>
    <row r="5726" spans="16:17" x14ac:dyDescent="0.15">
      <c r="P5726">
        <v>5725</v>
      </c>
      <c r="Q5726" t="str">
        <f>IFERROR(IF(COUNTIF(個人情報!$BI$5:$BI$401,"登録番号" &amp; リスト!P5726)&gt;=1,"",IF(VLOOKUP(P5726,登録者リスト!$A$1:$D$43729,4,FALSE)=基本情報!$D$6,P5726,"")),"")</f>
        <v/>
      </c>
    </row>
    <row r="5727" spans="16:17" x14ac:dyDescent="0.15">
      <c r="P5727">
        <v>5726</v>
      </c>
      <c r="Q5727" t="str">
        <f>IFERROR(IF(COUNTIF(個人情報!$BI$5:$BI$401,"登録番号" &amp; リスト!P5727)&gt;=1,"",IF(VLOOKUP(P5727,登録者リスト!$A$1:$D$43729,4,FALSE)=基本情報!$D$6,P5727,"")),"")</f>
        <v/>
      </c>
    </row>
    <row r="5728" spans="16:17" x14ac:dyDescent="0.15">
      <c r="P5728">
        <v>5727</v>
      </c>
      <c r="Q5728" t="str">
        <f>IFERROR(IF(COUNTIF(個人情報!$BI$5:$BI$401,"登録番号" &amp; リスト!P5728)&gt;=1,"",IF(VLOOKUP(P5728,登録者リスト!$A$1:$D$43729,4,FALSE)=基本情報!$D$6,P5728,"")),"")</f>
        <v/>
      </c>
    </row>
    <row r="5729" spans="16:17" x14ac:dyDescent="0.15">
      <c r="P5729">
        <v>5728</v>
      </c>
      <c r="Q5729" t="str">
        <f>IFERROR(IF(COUNTIF(個人情報!$BI$5:$BI$401,"登録番号" &amp; リスト!P5729)&gt;=1,"",IF(VLOOKUP(P5729,登録者リスト!$A$1:$D$43729,4,FALSE)=基本情報!$D$6,P5729,"")),"")</f>
        <v/>
      </c>
    </row>
    <row r="5730" spans="16:17" x14ac:dyDescent="0.15">
      <c r="P5730">
        <v>5729</v>
      </c>
      <c r="Q5730" t="str">
        <f>IFERROR(IF(COUNTIF(個人情報!$BI$5:$BI$401,"登録番号" &amp; リスト!P5730)&gt;=1,"",IF(VLOOKUP(P5730,登録者リスト!$A$1:$D$43729,4,FALSE)=基本情報!$D$6,P5730,"")),"")</f>
        <v/>
      </c>
    </row>
    <row r="5731" spans="16:17" x14ac:dyDescent="0.15">
      <c r="P5731">
        <v>5730</v>
      </c>
      <c r="Q5731" t="str">
        <f>IFERROR(IF(COUNTIF(個人情報!$BI$5:$BI$401,"登録番号" &amp; リスト!P5731)&gt;=1,"",IF(VLOOKUP(P5731,登録者リスト!$A$1:$D$43729,4,FALSE)=基本情報!$D$6,P5731,"")),"")</f>
        <v/>
      </c>
    </row>
    <row r="5732" spans="16:17" x14ac:dyDescent="0.15">
      <c r="P5732">
        <v>5731</v>
      </c>
      <c r="Q5732" t="str">
        <f>IFERROR(IF(COUNTIF(個人情報!$BI$5:$BI$401,"登録番号" &amp; リスト!P5732)&gt;=1,"",IF(VLOOKUP(P5732,登録者リスト!$A$1:$D$43729,4,FALSE)=基本情報!$D$6,P5732,"")),"")</f>
        <v/>
      </c>
    </row>
    <row r="5733" spans="16:17" x14ac:dyDescent="0.15">
      <c r="P5733">
        <v>5732</v>
      </c>
      <c r="Q5733" t="str">
        <f>IFERROR(IF(COUNTIF(個人情報!$BI$5:$BI$401,"登録番号" &amp; リスト!P5733)&gt;=1,"",IF(VLOOKUP(P5733,登録者リスト!$A$1:$D$43729,4,FALSE)=基本情報!$D$6,P5733,"")),"")</f>
        <v/>
      </c>
    </row>
    <row r="5734" spans="16:17" x14ac:dyDescent="0.15">
      <c r="P5734">
        <v>5733</v>
      </c>
      <c r="Q5734" t="str">
        <f>IFERROR(IF(COUNTIF(個人情報!$BI$5:$BI$401,"登録番号" &amp; リスト!P5734)&gt;=1,"",IF(VLOOKUP(P5734,登録者リスト!$A$1:$D$43729,4,FALSE)=基本情報!$D$6,P5734,"")),"")</f>
        <v/>
      </c>
    </row>
    <row r="5735" spans="16:17" x14ac:dyDescent="0.15">
      <c r="P5735">
        <v>5734</v>
      </c>
      <c r="Q5735" t="str">
        <f>IFERROR(IF(COUNTIF(個人情報!$BI$5:$BI$401,"登録番号" &amp; リスト!P5735)&gt;=1,"",IF(VLOOKUP(P5735,登録者リスト!$A$1:$D$43729,4,FALSE)=基本情報!$D$6,P5735,"")),"")</f>
        <v/>
      </c>
    </row>
    <row r="5736" spans="16:17" x14ac:dyDescent="0.15">
      <c r="P5736">
        <v>5735</v>
      </c>
      <c r="Q5736" t="str">
        <f>IFERROR(IF(COUNTIF(個人情報!$BI$5:$BI$401,"登録番号" &amp; リスト!P5736)&gt;=1,"",IF(VLOOKUP(P5736,登録者リスト!$A$1:$D$43729,4,FALSE)=基本情報!$D$6,P5736,"")),"")</f>
        <v/>
      </c>
    </row>
    <row r="5737" spans="16:17" x14ac:dyDescent="0.15">
      <c r="P5737">
        <v>5736</v>
      </c>
      <c r="Q5737" t="str">
        <f>IFERROR(IF(COUNTIF(個人情報!$BI$5:$BI$401,"登録番号" &amp; リスト!P5737)&gt;=1,"",IF(VLOOKUP(P5737,登録者リスト!$A$1:$D$43729,4,FALSE)=基本情報!$D$6,P5737,"")),"")</f>
        <v/>
      </c>
    </row>
    <row r="5738" spans="16:17" x14ac:dyDescent="0.15">
      <c r="P5738">
        <v>5737</v>
      </c>
      <c r="Q5738" t="str">
        <f>IFERROR(IF(COUNTIF(個人情報!$BI$5:$BI$401,"登録番号" &amp; リスト!P5738)&gt;=1,"",IF(VLOOKUP(P5738,登録者リスト!$A$1:$D$43729,4,FALSE)=基本情報!$D$6,P5738,"")),"")</f>
        <v/>
      </c>
    </row>
    <row r="5739" spans="16:17" x14ac:dyDescent="0.15">
      <c r="P5739">
        <v>5738</v>
      </c>
      <c r="Q5739" t="str">
        <f>IFERROR(IF(COUNTIF(個人情報!$BI$5:$BI$401,"登録番号" &amp; リスト!P5739)&gt;=1,"",IF(VLOOKUP(P5739,登録者リスト!$A$1:$D$43729,4,FALSE)=基本情報!$D$6,P5739,"")),"")</f>
        <v/>
      </c>
    </row>
    <row r="5740" spans="16:17" x14ac:dyDescent="0.15">
      <c r="P5740">
        <v>5739</v>
      </c>
      <c r="Q5740" t="str">
        <f>IFERROR(IF(COUNTIF(個人情報!$BI$5:$BI$401,"登録番号" &amp; リスト!P5740)&gt;=1,"",IF(VLOOKUP(P5740,登録者リスト!$A$1:$D$43729,4,FALSE)=基本情報!$D$6,P5740,"")),"")</f>
        <v/>
      </c>
    </row>
    <row r="5741" spans="16:17" x14ac:dyDescent="0.15">
      <c r="P5741">
        <v>5740</v>
      </c>
      <c r="Q5741" t="str">
        <f>IFERROR(IF(COUNTIF(個人情報!$BI$5:$BI$401,"登録番号" &amp; リスト!P5741)&gt;=1,"",IF(VLOOKUP(P5741,登録者リスト!$A$1:$D$43729,4,FALSE)=基本情報!$D$6,P5741,"")),"")</f>
        <v/>
      </c>
    </row>
    <row r="5742" spans="16:17" x14ac:dyDescent="0.15">
      <c r="P5742">
        <v>5741</v>
      </c>
      <c r="Q5742" t="str">
        <f>IFERROR(IF(COUNTIF(個人情報!$BI$5:$BI$401,"登録番号" &amp; リスト!P5742)&gt;=1,"",IF(VLOOKUP(P5742,登録者リスト!$A$1:$D$43729,4,FALSE)=基本情報!$D$6,P5742,"")),"")</f>
        <v/>
      </c>
    </row>
    <row r="5743" spans="16:17" x14ac:dyDescent="0.15">
      <c r="P5743">
        <v>5742</v>
      </c>
      <c r="Q5743" t="str">
        <f>IFERROR(IF(COUNTIF(個人情報!$BI$5:$BI$401,"登録番号" &amp; リスト!P5743)&gt;=1,"",IF(VLOOKUP(P5743,登録者リスト!$A$1:$D$43729,4,FALSE)=基本情報!$D$6,P5743,"")),"")</f>
        <v/>
      </c>
    </row>
    <row r="5744" spans="16:17" x14ac:dyDescent="0.15">
      <c r="P5744">
        <v>5743</v>
      </c>
      <c r="Q5744" t="str">
        <f>IFERROR(IF(COUNTIF(個人情報!$BI$5:$BI$401,"登録番号" &amp; リスト!P5744)&gt;=1,"",IF(VLOOKUP(P5744,登録者リスト!$A$1:$D$43729,4,FALSE)=基本情報!$D$6,P5744,"")),"")</f>
        <v/>
      </c>
    </row>
    <row r="5745" spans="16:17" x14ac:dyDescent="0.15">
      <c r="P5745">
        <v>5744</v>
      </c>
      <c r="Q5745" t="str">
        <f>IFERROR(IF(COUNTIF(個人情報!$BI$5:$BI$401,"登録番号" &amp; リスト!P5745)&gt;=1,"",IF(VLOOKUP(P5745,登録者リスト!$A$1:$D$43729,4,FALSE)=基本情報!$D$6,P5745,"")),"")</f>
        <v/>
      </c>
    </row>
    <row r="5746" spans="16:17" x14ac:dyDescent="0.15">
      <c r="P5746">
        <v>5745</v>
      </c>
      <c r="Q5746" t="str">
        <f>IFERROR(IF(COUNTIF(個人情報!$BI$5:$BI$401,"登録番号" &amp; リスト!P5746)&gt;=1,"",IF(VLOOKUP(P5746,登録者リスト!$A$1:$D$43729,4,FALSE)=基本情報!$D$6,P5746,"")),"")</f>
        <v/>
      </c>
    </row>
    <row r="5747" spans="16:17" x14ac:dyDescent="0.15">
      <c r="P5747">
        <v>5746</v>
      </c>
      <c r="Q5747" t="str">
        <f>IFERROR(IF(COUNTIF(個人情報!$BI$5:$BI$401,"登録番号" &amp; リスト!P5747)&gt;=1,"",IF(VLOOKUP(P5747,登録者リスト!$A$1:$D$43729,4,FALSE)=基本情報!$D$6,P5747,"")),"")</f>
        <v/>
      </c>
    </row>
    <row r="5748" spans="16:17" x14ac:dyDescent="0.15">
      <c r="P5748">
        <v>5747</v>
      </c>
      <c r="Q5748" t="str">
        <f>IFERROR(IF(COUNTIF(個人情報!$BI$5:$BI$401,"登録番号" &amp; リスト!P5748)&gt;=1,"",IF(VLOOKUP(P5748,登録者リスト!$A$1:$D$43729,4,FALSE)=基本情報!$D$6,P5748,"")),"")</f>
        <v/>
      </c>
    </row>
    <row r="5749" spans="16:17" x14ac:dyDescent="0.15">
      <c r="P5749">
        <v>5748</v>
      </c>
      <c r="Q5749" t="str">
        <f>IFERROR(IF(COUNTIF(個人情報!$BI$5:$BI$401,"登録番号" &amp; リスト!P5749)&gt;=1,"",IF(VLOOKUP(P5749,登録者リスト!$A$1:$D$43729,4,FALSE)=基本情報!$D$6,P5749,"")),"")</f>
        <v/>
      </c>
    </row>
    <row r="5750" spans="16:17" x14ac:dyDescent="0.15">
      <c r="P5750">
        <v>5749</v>
      </c>
      <c r="Q5750" t="str">
        <f>IFERROR(IF(COUNTIF(個人情報!$BI$5:$BI$401,"登録番号" &amp; リスト!P5750)&gt;=1,"",IF(VLOOKUP(P5750,登録者リスト!$A$1:$D$43729,4,FALSE)=基本情報!$D$6,P5750,"")),"")</f>
        <v/>
      </c>
    </row>
    <row r="5751" spans="16:17" x14ac:dyDescent="0.15">
      <c r="P5751">
        <v>5750</v>
      </c>
      <c r="Q5751" t="str">
        <f>IFERROR(IF(COUNTIF(個人情報!$BI$5:$BI$401,"登録番号" &amp; リスト!P5751)&gt;=1,"",IF(VLOOKUP(P5751,登録者リスト!$A$1:$D$43729,4,FALSE)=基本情報!$D$6,P5751,"")),"")</f>
        <v/>
      </c>
    </row>
    <row r="5752" spans="16:17" x14ac:dyDescent="0.15">
      <c r="P5752">
        <v>5751</v>
      </c>
      <c r="Q5752" t="str">
        <f>IFERROR(IF(COUNTIF(個人情報!$BI$5:$BI$401,"登録番号" &amp; リスト!P5752)&gt;=1,"",IF(VLOOKUP(P5752,登録者リスト!$A$1:$D$43729,4,FALSE)=基本情報!$D$6,P5752,"")),"")</f>
        <v/>
      </c>
    </row>
    <row r="5753" spans="16:17" x14ac:dyDescent="0.15">
      <c r="P5753">
        <v>5752</v>
      </c>
      <c r="Q5753" t="str">
        <f>IFERROR(IF(COUNTIF(個人情報!$BI$5:$BI$401,"登録番号" &amp; リスト!P5753)&gt;=1,"",IF(VLOOKUP(P5753,登録者リスト!$A$1:$D$43729,4,FALSE)=基本情報!$D$6,P5753,"")),"")</f>
        <v/>
      </c>
    </row>
    <row r="5754" spans="16:17" x14ac:dyDescent="0.15">
      <c r="P5754">
        <v>5753</v>
      </c>
      <c r="Q5754" t="str">
        <f>IFERROR(IF(COUNTIF(個人情報!$BI$5:$BI$401,"登録番号" &amp; リスト!P5754)&gt;=1,"",IF(VLOOKUP(P5754,登録者リスト!$A$1:$D$43729,4,FALSE)=基本情報!$D$6,P5754,"")),"")</f>
        <v/>
      </c>
    </row>
    <row r="5755" spans="16:17" x14ac:dyDescent="0.15">
      <c r="P5755">
        <v>5754</v>
      </c>
      <c r="Q5755" t="str">
        <f>IFERROR(IF(COUNTIF(個人情報!$BI$5:$BI$401,"登録番号" &amp; リスト!P5755)&gt;=1,"",IF(VLOOKUP(P5755,登録者リスト!$A$1:$D$43729,4,FALSE)=基本情報!$D$6,P5755,"")),"")</f>
        <v/>
      </c>
    </row>
    <row r="5756" spans="16:17" x14ac:dyDescent="0.15">
      <c r="P5756">
        <v>5755</v>
      </c>
      <c r="Q5756" t="str">
        <f>IFERROR(IF(COUNTIF(個人情報!$BI$5:$BI$401,"登録番号" &amp; リスト!P5756)&gt;=1,"",IF(VLOOKUP(P5756,登録者リスト!$A$1:$D$43729,4,FALSE)=基本情報!$D$6,P5756,"")),"")</f>
        <v/>
      </c>
    </row>
    <row r="5757" spans="16:17" x14ac:dyDescent="0.15">
      <c r="P5757">
        <v>5756</v>
      </c>
      <c r="Q5757" t="str">
        <f>IFERROR(IF(COUNTIF(個人情報!$BI$5:$BI$401,"登録番号" &amp; リスト!P5757)&gt;=1,"",IF(VLOOKUP(P5757,登録者リスト!$A$1:$D$43729,4,FALSE)=基本情報!$D$6,P5757,"")),"")</f>
        <v/>
      </c>
    </row>
    <row r="5758" spans="16:17" x14ac:dyDescent="0.15">
      <c r="P5758">
        <v>5757</v>
      </c>
      <c r="Q5758" t="str">
        <f>IFERROR(IF(COUNTIF(個人情報!$BI$5:$BI$401,"登録番号" &amp; リスト!P5758)&gt;=1,"",IF(VLOOKUP(P5758,登録者リスト!$A$1:$D$43729,4,FALSE)=基本情報!$D$6,P5758,"")),"")</f>
        <v/>
      </c>
    </row>
    <row r="5759" spans="16:17" x14ac:dyDescent="0.15">
      <c r="P5759">
        <v>5758</v>
      </c>
      <c r="Q5759" t="str">
        <f>IFERROR(IF(COUNTIF(個人情報!$BI$5:$BI$401,"登録番号" &amp; リスト!P5759)&gt;=1,"",IF(VLOOKUP(P5759,登録者リスト!$A$1:$D$43729,4,FALSE)=基本情報!$D$6,P5759,"")),"")</f>
        <v/>
      </c>
    </row>
    <row r="5760" spans="16:17" x14ac:dyDescent="0.15">
      <c r="P5760">
        <v>5759</v>
      </c>
      <c r="Q5760" t="str">
        <f>IFERROR(IF(COUNTIF(個人情報!$BI$5:$BI$401,"登録番号" &amp; リスト!P5760)&gt;=1,"",IF(VLOOKUP(P5760,登録者リスト!$A$1:$D$43729,4,FALSE)=基本情報!$D$6,P5760,"")),"")</f>
        <v/>
      </c>
    </row>
    <row r="5761" spans="16:17" x14ac:dyDescent="0.15">
      <c r="P5761">
        <v>5760</v>
      </c>
      <c r="Q5761" t="str">
        <f>IFERROR(IF(COUNTIF(個人情報!$BI$5:$BI$401,"登録番号" &amp; リスト!P5761)&gt;=1,"",IF(VLOOKUP(P5761,登録者リスト!$A$1:$D$43729,4,FALSE)=基本情報!$D$6,P5761,"")),"")</f>
        <v/>
      </c>
    </row>
    <row r="5762" spans="16:17" x14ac:dyDescent="0.15">
      <c r="P5762">
        <v>5761</v>
      </c>
      <c r="Q5762" t="str">
        <f>IFERROR(IF(COUNTIF(個人情報!$BI$5:$BI$401,"登録番号" &amp; リスト!P5762)&gt;=1,"",IF(VLOOKUP(P5762,登録者リスト!$A$1:$D$43729,4,FALSE)=基本情報!$D$6,P5762,"")),"")</f>
        <v/>
      </c>
    </row>
    <row r="5763" spans="16:17" x14ac:dyDescent="0.15">
      <c r="P5763">
        <v>5762</v>
      </c>
      <c r="Q5763" t="str">
        <f>IFERROR(IF(COUNTIF(個人情報!$BI$5:$BI$401,"登録番号" &amp; リスト!P5763)&gt;=1,"",IF(VLOOKUP(P5763,登録者リスト!$A$1:$D$43729,4,FALSE)=基本情報!$D$6,P5763,"")),"")</f>
        <v/>
      </c>
    </row>
    <row r="5764" spans="16:17" x14ac:dyDescent="0.15">
      <c r="P5764">
        <v>5763</v>
      </c>
      <c r="Q5764" t="str">
        <f>IFERROR(IF(COUNTIF(個人情報!$BI$5:$BI$401,"登録番号" &amp; リスト!P5764)&gt;=1,"",IF(VLOOKUP(P5764,登録者リスト!$A$1:$D$43729,4,FALSE)=基本情報!$D$6,P5764,"")),"")</f>
        <v/>
      </c>
    </row>
    <row r="5765" spans="16:17" x14ac:dyDescent="0.15">
      <c r="P5765">
        <v>5764</v>
      </c>
      <c r="Q5765" t="str">
        <f>IFERROR(IF(COUNTIF(個人情報!$BI$5:$BI$401,"登録番号" &amp; リスト!P5765)&gt;=1,"",IF(VLOOKUP(P5765,登録者リスト!$A$1:$D$43729,4,FALSE)=基本情報!$D$6,P5765,"")),"")</f>
        <v/>
      </c>
    </row>
    <row r="5766" spans="16:17" x14ac:dyDescent="0.15">
      <c r="P5766">
        <v>5765</v>
      </c>
      <c r="Q5766" t="str">
        <f>IFERROR(IF(COUNTIF(個人情報!$BI$5:$BI$401,"登録番号" &amp; リスト!P5766)&gt;=1,"",IF(VLOOKUP(P5766,登録者リスト!$A$1:$D$43729,4,FALSE)=基本情報!$D$6,P5766,"")),"")</f>
        <v/>
      </c>
    </row>
    <row r="5767" spans="16:17" x14ac:dyDescent="0.15">
      <c r="P5767">
        <v>5766</v>
      </c>
      <c r="Q5767" t="str">
        <f>IFERROR(IF(COUNTIF(個人情報!$BI$5:$BI$401,"登録番号" &amp; リスト!P5767)&gt;=1,"",IF(VLOOKUP(P5767,登録者リスト!$A$1:$D$43729,4,FALSE)=基本情報!$D$6,P5767,"")),"")</f>
        <v/>
      </c>
    </row>
    <row r="5768" spans="16:17" x14ac:dyDescent="0.15">
      <c r="P5768">
        <v>5767</v>
      </c>
      <c r="Q5768" t="str">
        <f>IFERROR(IF(COUNTIF(個人情報!$BI$5:$BI$401,"登録番号" &amp; リスト!P5768)&gt;=1,"",IF(VLOOKUP(P5768,登録者リスト!$A$1:$D$43729,4,FALSE)=基本情報!$D$6,P5768,"")),"")</f>
        <v/>
      </c>
    </row>
    <row r="5769" spans="16:17" x14ac:dyDescent="0.15">
      <c r="P5769">
        <v>5768</v>
      </c>
      <c r="Q5769" t="str">
        <f>IFERROR(IF(COUNTIF(個人情報!$BI$5:$BI$401,"登録番号" &amp; リスト!P5769)&gt;=1,"",IF(VLOOKUP(P5769,登録者リスト!$A$1:$D$43729,4,FALSE)=基本情報!$D$6,P5769,"")),"")</f>
        <v/>
      </c>
    </row>
    <row r="5770" spans="16:17" x14ac:dyDescent="0.15">
      <c r="P5770">
        <v>5769</v>
      </c>
      <c r="Q5770" t="str">
        <f>IFERROR(IF(COUNTIF(個人情報!$BI$5:$BI$401,"登録番号" &amp; リスト!P5770)&gt;=1,"",IF(VLOOKUP(P5770,登録者リスト!$A$1:$D$43729,4,FALSE)=基本情報!$D$6,P5770,"")),"")</f>
        <v/>
      </c>
    </row>
    <row r="5771" spans="16:17" x14ac:dyDescent="0.15">
      <c r="P5771">
        <v>5770</v>
      </c>
      <c r="Q5771" t="str">
        <f>IFERROR(IF(COUNTIF(個人情報!$BI$5:$BI$401,"登録番号" &amp; リスト!P5771)&gt;=1,"",IF(VLOOKUP(P5771,登録者リスト!$A$1:$D$43729,4,FALSE)=基本情報!$D$6,P5771,"")),"")</f>
        <v/>
      </c>
    </row>
    <row r="5772" spans="16:17" x14ac:dyDescent="0.15">
      <c r="P5772">
        <v>5771</v>
      </c>
      <c r="Q5772" t="str">
        <f>IFERROR(IF(COUNTIF(個人情報!$BI$5:$BI$401,"登録番号" &amp; リスト!P5772)&gt;=1,"",IF(VLOOKUP(P5772,登録者リスト!$A$1:$D$43729,4,FALSE)=基本情報!$D$6,P5772,"")),"")</f>
        <v/>
      </c>
    </row>
    <row r="5773" spans="16:17" x14ac:dyDescent="0.15">
      <c r="P5773">
        <v>5772</v>
      </c>
      <c r="Q5773" t="str">
        <f>IFERROR(IF(COUNTIF(個人情報!$BI$5:$BI$401,"登録番号" &amp; リスト!P5773)&gt;=1,"",IF(VLOOKUP(P5773,登録者リスト!$A$1:$D$43729,4,FALSE)=基本情報!$D$6,P5773,"")),"")</f>
        <v/>
      </c>
    </row>
    <row r="5774" spans="16:17" x14ac:dyDescent="0.15">
      <c r="P5774">
        <v>5773</v>
      </c>
      <c r="Q5774" t="str">
        <f>IFERROR(IF(COUNTIF(個人情報!$BI$5:$BI$401,"登録番号" &amp; リスト!P5774)&gt;=1,"",IF(VLOOKUP(P5774,登録者リスト!$A$1:$D$43729,4,FALSE)=基本情報!$D$6,P5774,"")),"")</f>
        <v/>
      </c>
    </row>
    <row r="5775" spans="16:17" x14ac:dyDescent="0.15">
      <c r="P5775">
        <v>5774</v>
      </c>
      <c r="Q5775" t="str">
        <f>IFERROR(IF(COUNTIF(個人情報!$BI$5:$BI$401,"登録番号" &amp; リスト!P5775)&gt;=1,"",IF(VLOOKUP(P5775,登録者リスト!$A$1:$D$43729,4,FALSE)=基本情報!$D$6,P5775,"")),"")</f>
        <v/>
      </c>
    </row>
    <row r="5776" spans="16:17" x14ac:dyDescent="0.15">
      <c r="P5776">
        <v>5775</v>
      </c>
      <c r="Q5776" t="str">
        <f>IFERROR(IF(COUNTIF(個人情報!$BI$5:$BI$401,"登録番号" &amp; リスト!P5776)&gt;=1,"",IF(VLOOKUP(P5776,登録者リスト!$A$1:$D$43729,4,FALSE)=基本情報!$D$6,P5776,"")),"")</f>
        <v/>
      </c>
    </row>
    <row r="5777" spans="16:17" x14ac:dyDescent="0.15">
      <c r="P5777">
        <v>5776</v>
      </c>
      <c r="Q5777" t="str">
        <f>IFERROR(IF(COUNTIF(個人情報!$BI$5:$BI$401,"登録番号" &amp; リスト!P5777)&gt;=1,"",IF(VLOOKUP(P5777,登録者リスト!$A$1:$D$43729,4,FALSE)=基本情報!$D$6,P5777,"")),"")</f>
        <v/>
      </c>
    </row>
    <row r="5778" spans="16:17" x14ac:dyDescent="0.15">
      <c r="P5778">
        <v>5777</v>
      </c>
      <c r="Q5778" t="str">
        <f>IFERROR(IF(COUNTIF(個人情報!$BI$5:$BI$401,"登録番号" &amp; リスト!P5778)&gt;=1,"",IF(VLOOKUP(P5778,登録者リスト!$A$1:$D$43729,4,FALSE)=基本情報!$D$6,P5778,"")),"")</f>
        <v/>
      </c>
    </row>
    <row r="5779" spans="16:17" x14ac:dyDescent="0.15">
      <c r="P5779">
        <v>5778</v>
      </c>
      <c r="Q5779" t="str">
        <f>IFERROR(IF(COUNTIF(個人情報!$BI$5:$BI$401,"登録番号" &amp; リスト!P5779)&gt;=1,"",IF(VLOOKUP(P5779,登録者リスト!$A$1:$D$43729,4,FALSE)=基本情報!$D$6,P5779,"")),"")</f>
        <v/>
      </c>
    </row>
    <row r="5780" spans="16:17" x14ac:dyDescent="0.15">
      <c r="P5780">
        <v>5779</v>
      </c>
      <c r="Q5780" t="str">
        <f>IFERROR(IF(COUNTIF(個人情報!$BI$5:$BI$401,"登録番号" &amp; リスト!P5780)&gt;=1,"",IF(VLOOKUP(P5780,登録者リスト!$A$1:$D$43729,4,FALSE)=基本情報!$D$6,P5780,"")),"")</f>
        <v/>
      </c>
    </row>
    <row r="5781" spans="16:17" x14ac:dyDescent="0.15">
      <c r="P5781">
        <v>5780</v>
      </c>
      <c r="Q5781" t="str">
        <f>IFERROR(IF(COUNTIF(個人情報!$BI$5:$BI$401,"登録番号" &amp; リスト!P5781)&gt;=1,"",IF(VLOOKUP(P5781,登録者リスト!$A$1:$D$43729,4,FALSE)=基本情報!$D$6,P5781,"")),"")</f>
        <v/>
      </c>
    </row>
    <row r="5782" spans="16:17" x14ac:dyDescent="0.15">
      <c r="P5782">
        <v>5781</v>
      </c>
      <c r="Q5782" t="str">
        <f>IFERROR(IF(COUNTIF(個人情報!$BI$5:$BI$401,"登録番号" &amp; リスト!P5782)&gt;=1,"",IF(VLOOKUP(P5782,登録者リスト!$A$1:$D$43729,4,FALSE)=基本情報!$D$6,P5782,"")),"")</f>
        <v/>
      </c>
    </row>
    <row r="5783" spans="16:17" x14ac:dyDescent="0.15">
      <c r="P5783">
        <v>5782</v>
      </c>
      <c r="Q5783" t="str">
        <f>IFERROR(IF(COUNTIF(個人情報!$BI$5:$BI$401,"登録番号" &amp; リスト!P5783)&gt;=1,"",IF(VLOOKUP(P5783,登録者リスト!$A$1:$D$43729,4,FALSE)=基本情報!$D$6,P5783,"")),"")</f>
        <v/>
      </c>
    </row>
    <row r="5784" spans="16:17" x14ac:dyDescent="0.15">
      <c r="P5784">
        <v>5783</v>
      </c>
      <c r="Q5784" t="str">
        <f>IFERROR(IF(COUNTIF(個人情報!$BI$5:$BI$401,"登録番号" &amp; リスト!P5784)&gt;=1,"",IF(VLOOKUP(P5784,登録者リスト!$A$1:$D$43729,4,FALSE)=基本情報!$D$6,P5784,"")),"")</f>
        <v/>
      </c>
    </row>
    <row r="5785" spans="16:17" x14ac:dyDescent="0.15">
      <c r="P5785">
        <v>5784</v>
      </c>
      <c r="Q5785" t="str">
        <f>IFERROR(IF(COUNTIF(個人情報!$BI$5:$BI$401,"登録番号" &amp; リスト!P5785)&gt;=1,"",IF(VLOOKUP(P5785,登録者リスト!$A$1:$D$43729,4,FALSE)=基本情報!$D$6,P5785,"")),"")</f>
        <v/>
      </c>
    </row>
    <row r="5786" spans="16:17" x14ac:dyDescent="0.15">
      <c r="P5786">
        <v>5785</v>
      </c>
      <c r="Q5786" t="str">
        <f>IFERROR(IF(COUNTIF(個人情報!$BI$5:$BI$401,"登録番号" &amp; リスト!P5786)&gt;=1,"",IF(VLOOKUP(P5786,登録者リスト!$A$1:$D$43729,4,FALSE)=基本情報!$D$6,P5786,"")),"")</f>
        <v/>
      </c>
    </row>
    <row r="5787" spans="16:17" x14ac:dyDescent="0.15">
      <c r="P5787">
        <v>5786</v>
      </c>
      <c r="Q5787" t="str">
        <f>IFERROR(IF(COUNTIF(個人情報!$BI$5:$BI$401,"登録番号" &amp; リスト!P5787)&gt;=1,"",IF(VLOOKUP(P5787,登録者リスト!$A$1:$D$43729,4,FALSE)=基本情報!$D$6,P5787,"")),"")</f>
        <v/>
      </c>
    </row>
    <row r="5788" spans="16:17" x14ac:dyDescent="0.15">
      <c r="P5788">
        <v>5787</v>
      </c>
      <c r="Q5788" t="str">
        <f>IFERROR(IF(COUNTIF(個人情報!$BI$5:$BI$401,"登録番号" &amp; リスト!P5788)&gt;=1,"",IF(VLOOKUP(P5788,登録者リスト!$A$1:$D$43729,4,FALSE)=基本情報!$D$6,P5788,"")),"")</f>
        <v/>
      </c>
    </row>
    <row r="5789" spans="16:17" x14ac:dyDescent="0.15">
      <c r="P5789">
        <v>5788</v>
      </c>
      <c r="Q5789" t="str">
        <f>IFERROR(IF(COUNTIF(個人情報!$BI$5:$BI$401,"登録番号" &amp; リスト!P5789)&gt;=1,"",IF(VLOOKUP(P5789,登録者リスト!$A$1:$D$43729,4,FALSE)=基本情報!$D$6,P5789,"")),"")</f>
        <v/>
      </c>
    </row>
    <row r="5790" spans="16:17" x14ac:dyDescent="0.15">
      <c r="P5790">
        <v>5789</v>
      </c>
      <c r="Q5790" t="str">
        <f>IFERROR(IF(COUNTIF(個人情報!$BI$5:$BI$401,"登録番号" &amp; リスト!P5790)&gt;=1,"",IF(VLOOKUP(P5790,登録者リスト!$A$1:$D$43729,4,FALSE)=基本情報!$D$6,P5790,"")),"")</f>
        <v/>
      </c>
    </row>
    <row r="5791" spans="16:17" x14ac:dyDescent="0.15">
      <c r="P5791">
        <v>5790</v>
      </c>
      <c r="Q5791" t="str">
        <f>IFERROR(IF(COUNTIF(個人情報!$BI$5:$BI$401,"登録番号" &amp; リスト!P5791)&gt;=1,"",IF(VLOOKUP(P5791,登録者リスト!$A$1:$D$43729,4,FALSE)=基本情報!$D$6,P5791,"")),"")</f>
        <v/>
      </c>
    </row>
    <row r="5792" spans="16:17" x14ac:dyDescent="0.15">
      <c r="P5792">
        <v>5791</v>
      </c>
      <c r="Q5792" t="str">
        <f>IFERROR(IF(COUNTIF(個人情報!$BI$5:$BI$401,"登録番号" &amp; リスト!P5792)&gt;=1,"",IF(VLOOKUP(P5792,登録者リスト!$A$1:$D$43729,4,FALSE)=基本情報!$D$6,P5792,"")),"")</f>
        <v/>
      </c>
    </row>
    <row r="5793" spans="16:17" x14ac:dyDescent="0.15">
      <c r="P5793">
        <v>5792</v>
      </c>
      <c r="Q5793" t="str">
        <f>IFERROR(IF(COUNTIF(個人情報!$BI$5:$BI$401,"登録番号" &amp; リスト!P5793)&gt;=1,"",IF(VLOOKUP(P5793,登録者リスト!$A$1:$D$43729,4,FALSE)=基本情報!$D$6,P5793,"")),"")</f>
        <v/>
      </c>
    </row>
    <row r="5794" spans="16:17" x14ac:dyDescent="0.15">
      <c r="P5794">
        <v>5793</v>
      </c>
      <c r="Q5794" t="str">
        <f>IFERROR(IF(COUNTIF(個人情報!$BI$5:$BI$401,"登録番号" &amp; リスト!P5794)&gt;=1,"",IF(VLOOKUP(P5794,登録者リスト!$A$1:$D$43729,4,FALSE)=基本情報!$D$6,P5794,"")),"")</f>
        <v/>
      </c>
    </row>
    <row r="5795" spans="16:17" x14ac:dyDescent="0.15">
      <c r="P5795">
        <v>5794</v>
      </c>
      <c r="Q5795" t="str">
        <f>IFERROR(IF(COUNTIF(個人情報!$BI$5:$BI$401,"登録番号" &amp; リスト!P5795)&gt;=1,"",IF(VLOOKUP(P5795,登録者リスト!$A$1:$D$43729,4,FALSE)=基本情報!$D$6,P5795,"")),"")</f>
        <v/>
      </c>
    </row>
    <row r="5796" spans="16:17" x14ac:dyDescent="0.15">
      <c r="P5796">
        <v>5795</v>
      </c>
      <c r="Q5796" t="str">
        <f>IFERROR(IF(COUNTIF(個人情報!$BI$5:$BI$401,"登録番号" &amp; リスト!P5796)&gt;=1,"",IF(VLOOKUP(P5796,登録者リスト!$A$1:$D$43729,4,FALSE)=基本情報!$D$6,P5796,"")),"")</f>
        <v/>
      </c>
    </row>
    <row r="5797" spans="16:17" x14ac:dyDescent="0.15">
      <c r="P5797">
        <v>5796</v>
      </c>
      <c r="Q5797" t="str">
        <f>IFERROR(IF(COUNTIF(個人情報!$BI$5:$BI$401,"登録番号" &amp; リスト!P5797)&gt;=1,"",IF(VLOOKUP(P5797,登録者リスト!$A$1:$D$43729,4,FALSE)=基本情報!$D$6,P5797,"")),"")</f>
        <v/>
      </c>
    </row>
    <row r="5798" spans="16:17" x14ac:dyDescent="0.15">
      <c r="P5798">
        <v>5797</v>
      </c>
      <c r="Q5798" t="str">
        <f>IFERROR(IF(COUNTIF(個人情報!$BI$5:$BI$401,"登録番号" &amp; リスト!P5798)&gt;=1,"",IF(VLOOKUP(P5798,登録者リスト!$A$1:$D$43729,4,FALSE)=基本情報!$D$6,P5798,"")),"")</f>
        <v/>
      </c>
    </row>
    <row r="5799" spans="16:17" x14ac:dyDescent="0.15">
      <c r="P5799">
        <v>5798</v>
      </c>
      <c r="Q5799" t="str">
        <f>IFERROR(IF(COUNTIF(個人情報!$BI$5:$BI$401,"登録番号" &amp; リスト!P5799)&gt;=1,"",IF(VLOOKUP(P5799,登録者リスト!$A$1:$D$43729,4,FALSE)=基本情報!$D$6,P5799,"")),"")</f>
        <v/>
      </c>
    </row>
    <row r="5800" spans="16:17" x14ac:dyDescent="0.15">
      <c r="P5800">
        <v>5799</v>
      </c>
      <c r="Q5800" t="str">
        <f>IFERROR(IF(COUNTIF(個人情報!$BI$5:$BI$401,"登録番号" &amp; リスト!P5800)&gt;=1,"",IF(VLOOKUP(P5800,登録者リスト!$A$1:$D$43729,4,FALSE)=基本情報!$D$6,P5800,"")),"")</f>
        <v/>
      </c>
    </row>
    <row r="5801" spans="16:17" x14ac:dyDescent="0.15">
      <c r="P5801">
        <v>5800</v>
      </c>
      <c r="Q5801" t="str">
        <f>IFERROR(IF(COUNTIF(個人情報!$BI$5:$BI$401,"登録番号" &amp; リスト!P5801)&gt;=1,"",IF(VLOOKUP(P5801,登録者リスト!$A$1:$D$43729,4,FALSE)=基本情報!$D$6,P5801,"")),"")</f>
        <v/>
      </c>
    </row>
    <row r="5802" spans="16:17" x14ac:dyDescent="0.15">
      <c r="P5802">
        <v>5801</v>
      </c>
      <c r="Q5802" t="str">
        <f>IFERROR(IF(COUNTIF(個人情報!$BI$5:$BI$401,"登録番号" &amp; リスト!P5802)&gt;=1,"",IF(VLOOKUP(P5802,登録者リスト!$A$1:$D$43729,4,FALSE)=基本情報!$D$6,P5802,"")),"")</f>
        <v/>
      </c>
    </row>
    <row r="5803" spans="16:17" x14ac:dyDescent="0.15">
      <c r="P5803">
        <v>5802</v>
      </c>
      <c r="Q5803" t="str">
        <f>IFERROR(IF(COUNTIF(個人情報!$BI$5:$BI$401,"登録番号" &amp; リスト!P5803)&gt;=1,"",IF(VLOOKUP(P5803,登録者リスト!$A$1:$D$43729,4,FALSE)=基本情報!$D$6,P5803,"")),"")</f>
        <v/>
      </c>
    </row>
    <row r="5804" spans="16:17" x14ac:dyDescent="0.15">
      <c r="P5804">
        <v>5803</v>
      </c>
      <c r="Q5804" t="str">
        <f>IFERROR(IF(COUNTIF(個人情報!$BI$5:$BI$401,"登録番号" &amp; リスト!P5804)&gt;=1,"",IF(VLOOKUP(P5804,登録者リスト!$A$1:$D$43729,4,FALSE)=基本情報!$D$6,P5804,"")),"")</f>
        <v/>
      </c>
    </row>
    <row r="5805" spans="16:17" x14ac:dyDescent="0.15">
      <c r="P5805">
        <v>5804</v>
      </c>
      <c r="Q5805" t="str">
        <f>IFERROR(IF(COUNTIF(個人情報!$BI$5:$BI$401,"登録番号" &amp; リスト!P5805)&gt;=1,"",IF(VLOOKUP(P5805,登録者リスト!$A$1:$D$43729,4,FALSE)=基本情報!$D$6,P5805,"")),"")</f>
        <v/>
      </c>
    </row>
    <row r="5806" spans="16:17" x14ac:dyDescent="0.15">
      <c r="P5806">
        <v>5805</v>
      </c>
      <c r="Q5806" t="str">
        <f>IFERROR(IF(COUNTIF(個人情報!$BI$5:$BI$401,"登録番号" &amp; リスト!P5806)&gt;=1,"",IF(VLOOKUP(P5806,登録者リスト!$A$1:$D$43729,4,FALSE)=基本情報!$D$6,P5806,"")),"")</f>
        <v/>
      </c>
    </row>
    <row r="5807" spans="16:17" x14ac:dyDescent="0.15">
      <c r="P5807">
        <v>5806</v>
      </c>
      <c r="Q5807" t="str">
        <f>IFERROR(IF(COUNTIF(個人情報!$BI$5:$BI$401,"登録番号" &amp; リスト!P5807)&gt;=1,"",IF(VLOOKUP(P5807,登録者リスト!$A$1:$D$43729,4,FALSE)=基本情報!$D$6,P5807,"")),"")</f>
        <v/>
      </c>
    </row>
    <row r="5808" spans="16:17" x14ac:dyDescent="0.15">
      <c r="P5808">
        <v>5807</v>
      </c>
      <c r="Q5808" t="str">
        <f>IFERROR(IF(COUNTIF(個人情報!$BI$5:$BI$401,"登録番号" &amp; リスト!P5808)&gt;=1,"",IF(VLOOKUP(P5808,登録者リスト!$A$1:$D$43729,4,FALSE)=基本情報!$D$6,P5808,"")),"")</f>
        <v/>
      </c>
    </row>
    <row r="5809" spans="16:17" x14ac:dyDescent="0.15">
      <c r="P5809">
        <v>5808</v>
      </c>
      <c r="Q5809" t="str">
        <f>IFERROR(IF(COUNTIF(個人情報!$BI$5:$BI$401,"登録番号" &amp; リスト!P5809)&gt;=1,"",IF(VLOOKUP(P5809,登録者リスト!$A$1:$D$43729,4,FALSE)=基本情報!$D$6,P5809,"")),"")</f>
        <v/>
      </c>
    </row>
    <row r="5810" spans="16:17" x14ac:dyDescent="0.15">
      <c r="P5810">
        <v>5809</v>
      </c>
      <c r="Q5810" t="str">
        <f>IFERROR(IF(COUNTIF(個人情報!$BI$5:$BI$401,"登録番号" &amp; リスト!P5810)&gt;=1,"",IF(VLOOKUP(P5810,登録者リスト!$A$1:$D$43729,4,FALSE)=基本情報!$D$6,P5810,"")),"")</f>
        <v/>
      </c>
    </row>
    <row r="5811" spans="16:17" x14ac:dyDescent="0.15">
      <c r="P5811">
        <v>5810</v>
      </c>
      <c r="Q5811" t="str">
        <f>IFERROR(IF(COUNTIF(個人情報!$BI$5:$BI$401,"登録番号" &amp; リスト!P5811)&gt;=1,"",IF(VLOOKUP(P5811,登録者リスト!$A$1:$D$43729,4,FALSE)=基本情報!$D$6,P5811,"")),"")</f>
        <v/>
      </c>
    </row>
    <row r="5812" spans="16:17" x14ac:dyDescent="0.15">
      <c r="P5812">
        <v>5811</v>
      </c>
      <c r="Q5812" t="str">
        <f>IFERROR(IF(COUNTIF(個人情報!$BI$5:$BI$401,"登録番号" &amp; リスト!P5812)&gt;=1,"",IF(VLOOKUP(P5812,登録者リスト!$A$1:$D$43729,4,FALSE)=基本情報!$D$6,P5812,"")),"")</f>
        <v/>
      </c>
    </row>
    <row r="5813" spans="16:17" x14ac:dyDescent="0.15">
      <c r="P5813">
        <v>5812</v>
      </c>
      <c r="Q5813" t="str">
        <f>IFERROR(IF(COUNTIF(個人情報!$BI$5:$BI$401,"登録番号" &amp; リスト!P5813)&gt;=1,"",IF(VLOOKUP(P5813,登録者リスト!$A$1:$D$43729,4,FALSE)=基本情報!$D$6,P5813,"")),"")</f>
        <v/>
      </c>
    </row>
    <row r="5814" spans="16:17" x14ac:dyDescent="0.15">
      <c r="P5814">
        <v>5813</v>
      </c>
      <c r="Q5814" t="str">
        <f>IFERROR(IF(COUNTIF(個人情報!$BI$5:$BI$401,"登録番号" &amp; リスト!P5814)&gt;=1,"",IF(VLOOKUP(P5814,登録者リスト!$A$1:$D$43729,4,FALSE)=基本情報!$D$6,P5814,"")),"")</f>
        <v/>
      </c>
    </row>
    <row r="5815" spans="16:17" x14ac:dyDescent="0.15">
      <c r="P5815">
        <v>5814</v>
      </c>
      <c r="Q5815" t="str">
        <f>IFERROR(IF(COUNTIF(個人情報!$BI$5:$BI$401,"登録番号" &amp; リスト!P5815)&gt;=1,"",IF(VLOOKUP(P5815,登録者リスト!$A$1:$D$43729,4,FALSE)=基本情報!$D$6,P5815,"")),"")</f>
        <v/>
      </c>
    </row>
    <row r="5816" spans="16:17" x14ac:dyDescent="0.15">
      <c r="P5816">
        <v>5815</v>
      </c>
      <c r="Q5816" t="str">
        <f>IFERROR(IF(COUNTIF(個人情報!$BI$5:$BI$401,"登録番号" &amp; リスト!P5816)&gt;=1,"",IF(VLOOKUP(P5816,登録者リスト!$A$1:$D$43729,4,FALSE)=基本情報!$D$6,P5816,"")),"")</f>
        <v/>
      </c>
    </row>
    <row r="5817" spans="16:17" x14ac:dyDescent="0.15">
      <c r="P5817">
        <v>5816</v>
      </c>
      <c r="Q5817" t="str">
        <f>IFERROR(IF(COUNTIF(個人情報!$BI$5:$BI$401,"登録番号" &amp; リスト!P5817)&gt;=1,"",IF(VLOOKUP(P5817,登録者リスト!$A$1:$D$43729,4,FALSE)=基本情報!$D$6,P5817,"")),"")</f>
        <v/>
      </c>
    </row>
    <row r="5818" spans="16:17" x14ac:dyDescent="0.15">
      <c r="P5818">
        <v>5817</v>
      </c>
      <c r="Q5818" t="str">
        <f>IFERROR(IF(COUNTIF(個人情報!$BI$5:$BI$401,"登録番号" &amp; リスト!P5818)&gt;=1,"",IF(VLOOKUP(P5818,登録者リスト!$A$1:$D$43729,4,FALSE)=基本情報!$D$6,P5818,"")),"")</f>
        <v/>
      </c>
    </row>
    <row r="5819" spans="16:17" x14ac:dyDescent="0.15">
      <c r="P5819">
        <v>5818</v>
      </c>
      <c r="Q5819" t="str">
        <f>IFERROR(IF(COUNTIF(個人情報!$BI$5:$BI$401,"登録番号" &amp; リスト!P5819)&gt;=1,"",IF(VLOOKUP(P5819,登録者リスト!$A$1:$D$43729,4,FALSE)=基本情報!$D$6,P5819,"")),"")</f>
        <v/>
      </c>
    </row>
    <row r="5820" spans="16:17" x14ac:dyDescent="0.15">
      <c r="P5820">
        <v>5819</v>
      </c>
      <c r="Q5820" t="str">
        <f>IFERROR(IF(COUNTIF(個人情報!$BI$5:$BI$401,"登録番号" &amp; リスト!P5820)&gt;=1,"",IF(VLOOKUP(P5820,登録者リスト!$A$1:$D$43729,4,FALSE)=基本情報!$D$6,P5820,"")),"")</f>
        <v/>
      </c>
    </row>
    <row r="5821" spans="16:17" x14ac:dyDescent="0.15">
      <c r="P5821">
        <v>5820</v>
      </c>
      <c r="Q5821" t="str">
        <f>IFERROR(IF(COUNTIF(個人情報!$BI$5:$BI$401,"登録番号" &amp; リスト!P5821)&gt;=1,"",IF(VLOOKUP(P5821,登録者リスト!$A$1:$D$43729,4,FALSE)=基本情報!$D$6,P5821,"")),"")</f>
        <v/>
      </c>
    </row>
    <row r="5822" spans="16:17" x14ac:dyDescent="0.15">
      <c r="P5822">
        <v>5821</v>
      </c>
      <c r="Q5822" t="str">
        <f>IFERROR(IF(COUNTIF(個人情報!$BI$5:$BI$401,"登録番号" &amp; リスト!P5822)&gt;=1,"",IF(VLOOKUP(P5822,登録者リスト!$A$1:$D$43729,4,FALSE)=基本情報!$D$6,P5822,"")),"")</f>
        <v/>
      </c>
    </row>
    <row r="5823" spans="16:17" x14ac:dyDescent="0.15">
      <c r="P5823">
        <v>5822</v>
      </c>
      <c r="Q5823" t="str">
        <f>IFERROR(IF(COUNTIF(個人情報!$BI$5:$BI$401,"登録番号" &amp; リスト!P5823)&gt;=1,"",IF(VLOOKUP(P5823,登録者リスト!$A$1:$D$43729,4,FALSE)=基本情報!$D$6,P5823,"")),"")</f>
        <v/>
      </c>
    </row>
    <row r="5824" spans="16:17" x14ac:dyDescent="0.15">
      <c r="P5824">
        <v>5823</v>
      </c>
      <c r="Q5824" t="str">
        <f>IFERROR(IF(COUNTIF(個人情報!$BI$5:$BI$401,"登録番号" &amp; リスト!P5824)&gt;=1,"",IF(VLOOKUP(P5824,登録者リスト!$A$1:$D$43729,4,FALSE)=基本情報!$D$6,P5824,"")),"")</f>
        <v/>
      </c>
    </row>
    <row r="5825" spans="16:17" x14ac:dyDescent="0.15">
      <c r="P5825">
        <v>5824</v>
      </c>
      <c r="Q5825" t="str">
        <f>IFERROR(IF(COUNTIF(個人情報!$BI$5:$BI$401,"登録番号" &amp; リスト!P5825)&gt;=1,"",IF(VLOOKUP(P5825,登録者リスト!$A$1:$D$43729,4,FALSE)=基本情報!$D$6,P5825,"")),"")</f>
        <v/>
      </c>
    </row>
    <row r="5826" spans="16:17" x14ac:dyDescent="0.15">
      <c r="P5826">
        <v>5825</v>
      </c>
      <c r="Q5826" t="str">
        <f>IFERROR(IF(COUNTIF(個人情報!$BI$5:$BI$401,"登録番号" &amp; リスト!P5826)&gt;=1,"",IF(VLOOKUP(P5826,登録者リスト!$A$1:$D$43729,4,FALSE)=基本情報!$D$6,P5826,"")),"")</f>
        <v/>
      </c>
    </row>
    <row r="5827" spans="16:17" x14ac:dyDescent="0.15">
      <c r="P5827">
        <v>5826</v>
      </c>
      <c r="Q5827" t="str">
        <f>IFERROR(IF(COUNTIF(個人情報!$BI$5:$BI$401,"登録番号" &amp; リスト!P5827)&gt;=1,"",IF(VLOOKUP(P5827,登録者リスト!$A$1:$D$43729,4,FALSE)=基本情報!$D$6,P5827,"")),"")</f>
        <v/>
      </c>
    </row>
    <row r="5828" spans="16:17" x14ac:dyDescent="0.15">
      <c r="P5828">
        <v>5827</v>
      </c>
      <c r="Q5828" t="str">
        <f>IFERROR(IF(COUNTIF(個人情報!$BI$5:$BI$401,"登録番号" &amp; リスト!P5828)&gt;=1,"",IF(VLOOKUP(P5828,登録者リスト!$A$1:$D$43729,4,FALSE)=基本情報!$D$6,P5828,"")),"")</f>
        <v/>
      </c>
    </row>
    <row r="5829" spans="16:17" x14ac:dyDescent="0.15">
      <c r="P5829">
        <v>5828</v>
      </c>
      <c r="Q5829" t="str">
        <f>IFERROR(IF(COUNTIF(個人情報!$BI$5:$BI$401,"登録番号" &amp; リスト!P5829)&gt;=1,"",IF(VLOOKUP(P5829,登録者リスト!$A$1:$D$43729,4,FALSE)=基本情報!$D$6,P5829,"")),"")</f>
        <v/>
      </c>
    </row>
    <row r="5830" spans="16:17" x14ac:dyDescent="0.15">
      <c r="P5830">
        <v>5829</v>
      </c>
      <c r="Q5830" t="str">
        <f>IFERROR(IF(COUNTIF(個人情報!$BI$5:$BI$401,"登録番号" &amp; リスト!P5830)&gt;=1,"",IF(VLOOKUP(P5830,登録者リスト!$A$1:$D$43729,4,FALSE)=基本情報!$D$6,P5830,"")),"")</f>
        <v/>
      </c>
    </row>
    <row r="5831" spans="16:17" x14ac:dyDescent="0.15">
      <c r="P5831">
        <v>5830</v>
      </c>
      <c r="Q5831" t="str">
        <f>IFERROR(IF(COUNTIF(個人情報!$BI$5:$BI$401,"登録番号" &amp; リスト!P5831)&gt;=1,"",IF(VLOOKUP(P5831,登録者リスト!$A$1:$D$43729,4,FALSE)=基本情報!$D$6,P5831,"")),"")</f>
        <v/>
      </c>
    </row>
    <row r="5832" spans="16:17" x14ac:dyDescent="0.15">
      <c r="P5832">
        <v>5831</v>
      </c>
      <c r="Q5832" t="str">
        <f>IFERROR(IF(COUNTIF(個人情報!$BI$5:$BI$401,"登録番号" &amp; リスト!P5832)&gt;=1,"",IF(VLOOKUP(P5832,登録者リスト!$A$1:$D$43729,4,FALSE)=基本情報!$D$6,P5832,"")),"")</f>
        <v/>
      </c>
    </row>
    <row r="5833" spans="16:17" x14ac:dyDescent="0.15">
      <c r="P5833">
        <v>5832</v>
      </c>
      <c r="Q5833" t="str">
        <f>IFERROR(IF(COUNTIF(個人情報!$BI$5:$BI$401,"登録番号" &amp; リスト!P5833)&gt;=1,"",IF(VLOOKUP(P5833,登録者リスト!$A$1:$D$43729,4,FALSE)=基本情報!$D$6,P5833,"")),"")</f>
        <v/>
      </c>
    </row>
    <row r="5834" spans="16:17" x14ac:dyDescent="0.15">
      <c r="P5834">
        <v>5833</v>
      </c>
      <c r="Q5834" t="str">
        <f>IFERROR(IF(COUNTIF(個人情報!$BI$5:$BI$401,"登録番号" &amp; リスト!P5834)&gt;=1,"",IF(VLOOKUP(P5834,登録者リスト!$A$1:$D$43729,4,FALSE)=基本情報!$D$6,P5834,"")),"")</f>
        <v/>
      </c>
    </row>
    <row r="5835" spans="16:17" x14ac:dyDescent="0.15">
      <c r="P5835">
        <v>5834</v>
      </c>
      <c r="Q5835" t="str">
        <f>IFERROR(IF(COUNTIF(個人情報!$BI$5:$BI$401,"登録番号" &amp; リスト!P5835)&gt;=1,"",IF(VLOOKUP(P5835,登録者リスト!$A$1:$D$43729,4,FALSE)=基本情報!$D$6,P5835,"")),"")</f>
        <v/>
      </c>
    </row>
    <row r="5836" spans="16:17" x14ac:dyDescent="0.15">
      <c r="P5836">
        <v>5835</v>
      </c>
      <c r="Q5836" t="str">
        <f>IFERROR(IF(COUNTIF(個人情報!$BI$5:$BI$401,"登録番号" &amp; リスト!P5836)&gt;=1,"",IF(VLOOKUP(P5836,登録者リスト!$A$1:$D$43729,4,FALSE)=基本情報!$D$6,P5836,"")),"")</f>
        <v/>
      </c>
    </row>
    <row r="5837" spans="16:17" x14ac:dyDescent="0.15">
      <c r="P5837">
        <v>5836</v>
      </c>
      <c r="Q5837" t="str">
        <f>IFERROR(IF(COUNTIF(個人情報!$BI$5:$BI$401,"登録番号" &amp; リスト!P5837)&gt;=1,"",IF(VLOOKUP(P5837,登録者リスト!$A$1:$D$43729,4,FALSE)=基本情報!$D$6,P5837,"")),"")</f>
        <v/>
      </c>
    </row>
    <row r="5838" spans="16:17" x14ac:dyDescent="0.15">
      <c r="P5838">
        <v>5837</v>
      </c>
      <c r="Q5838" t="str">
        <f>IFERROR(IF(COUNTIF(個人情報!$BI$5:$BI$401,"登録番号" &amp; リスト!P5838)&gt;=1,"",IF(VLOOKUP(P5838,登録者リスト!$A$1:$D$43729,4,FALSE)=基本情報!$D$6,P5838,"")),"")</f>
        <v/>
      </c>
    </row>
    <row r="5839" spans="16:17" x14ac:dyDescent="0.15">
      <c r="P5839">
        <v>5838</v>
      </c>
      <c r="Q5839" t="str">
        <f>IFERROR(IF(COUNTIF(個人情報!$BI$5:$BI$401,"登録番号" &amp; リスト!P5839)&gt;=1,"",IF(VLOOKUP(P5839,登録者リスト!$A$1:$D$43729,4,FALSE)=基本情報!$D$6,P5839,"")),"")</f>
        <v/>
      </c>
    </row>
    <row r="5840" spans="16:17" x14ac:dyDescent="0.15">
      <c r="P5840">
        <v>5839</v>
      </c>
      <c r="Q5840" t="str">
        <f>IFERROR(IF(COUNTIF(個人情報!$BI$5:$BI$401,"登録番号" &amp; リスト!P5840)&gt;=1,"",IF(VLOOKUP(P5840,登録者リスト!$A$1:$D$43729,4,FALSE)=基本情報!$D$6,P5840,"")),"")</f>
        <v/>
      </c>
    </row>
    <row r="5841" spans="16:17" x14ac:dyDescent="0.15">
      <c r="P5841">
        <v>5840</v>
      </c>
      <c r="Q5841" t="str">
        <f>IFERROR(IF(COUNTIF(個人情報!$BI$5:$BI$401,"登録番号" &amp; リスト!P5841)&gt;=1,"",IF(VLOOKUP(P5841,登録者リスト!$A$1:$D$43729,4,FALSE)=基本情報!$D$6,P5841,"")),"")</f>
        <v/>
      </c>
    </row>
    <row r="5842" spans="16:17" x14ac:dyDescent="0.15">
      <c r="P5842">
        <v>5841</v>
      </c>
      <c r="Q5842" t="str">
        <f>IFERROR(IF(COUNTIF(個人情報!$BI$5:$BI$401,"登録番号" &amp; リスト!P5842)&gt;=1,"",IF(VLOOKUP(P5842,登録者リスト!$A$1:$D$43729,4,FALSE)=基本情報!$D$6,P5842,"")),"")</f>
        <v/>
      </c>
    </row>
    <row r="5843" spans="16:17" x14ac:dyDescent="0.15">
      <c r="P5843">
        <v>5842</v>
      </c>
      <c r="Q5843" t="str">
        <f>IFERROR(IF(COUNTIF(個人情報!$BI$5:$BI$401,"登録番号" &amp; リスト!P5843)&gt;=1,"",IF(VLOOKUP(P5843,登録者リスト!$A$1:$D$43729,4,FALSE)=基本情報!$D$6,P5843,"")),"")</f>
        <v/>
      </c>
    </row>
    <row r="5844" spans="16:17" x14ac:dyDescent="0.15">
      <c r="P5844">
        <v>5843</v>
      </c>
      <c r="Q5844" t="str">
        <f>IFERROR(IF(COUNTIF(個人情報!$BI$5:$BI$401,"登録番号" &amp; リスト!P5844)&gt;=1,"",IF(VLOOKUP(P5844,登録者リスト!$A$1:$D$43729,4,FALSE)=基本情報!$D$6,P5844,"")),"")</f>
        <v/>
      </c>
    </row>
    <row r="5845" spans="16:17" x14ac:dyDescent="0.15">
      <c r="P5845">
        <v>5844</v>
      </c>
      <c r="Q5845" t="str">
        <f>IFERROR(IF(COUNTIF(個人情報!$BI$5:$BI$401,"登録番号" &amp; リスト!P5845)&gt;=1,"",IF(VLOOKUP(P5845,登録者リスト!$A$1:$D$43729,4,FALSE)=基本情報!$D$6,P5845,"")),"")</f>
        <v/>
      </c>
    </row>
    <row r="5846" spans="16:17" x14ac:dyDescent="0.15">
      <c r="P5846">
        <v>5845</v>
      </c>
      <c r="Q5846" t="str">
        <f>IFERROR(IF(COUNTIF(個人情報!$BI$5:$BI$401,"登録番号" &amp; リスト!P5846)&gt;=1,"",IF(VLOOKUP(P5846,登録者リスト!$A$1:$D$43729,4,FALSE)=基本情報!$D$6,P5846,"")),"")</f>
        <v/>
      </c>
    </row>
    <row r="5847" spans="16:17" x14ac:dyDescent="0.15">
      <c r="P5847">
        <v>5846</v>
      </c>
      <c r="Q5847" t="str">
        <f>IFERROR(IF(COUNTIF(個人情報!$BI$5:$BI$401,"登録番号" &amp; リスト!P5847)&gt;=1,"",IF(VLOOKUP(P5847,登録者リスト!$A$1:$D$43729,4,FALSE)=基本情報!$D$6,P5847,"")),"")</f>
        <v/>
      </c>
    </row>
    <row r="5848" spans="16:17" x14ac:dyDescent="0.15">
      <c r="P5848">
        <v>5847</v>
      </c>
      <c r="Q5848" t="str">
        <f>IFERROR(IF(COUNTIF(個人情報!$BI$5:$BI$401,"登録番号" &amp; リスト!P5848)&gt;=1,"",IF(VLOOKUP(P5848,登録者リスト!$A$1:$D$43729,4,FALSE)=基本情報!$D$6,P5848,"")),"")</f>
        <v/>
      </c>
    </row>
    <row r="5849" spans="16:17" x14ac:dyDescent="0.15">
      <c r="P5849">
        <v>5848</v>
      </c>
      <c r="Q5849" t="str">
        <f>IFERROR(IF(COUNTIF(個人情報!$BI$5:$BI$401,"登録番号" &amp; リスト!P5849)&gt;=1,"",IF(VLOOKUP(P5849,登録者リスト!$A$1:$D$43729,4,FALSE)=基本情報!$D$6,P5849,"")),"")</f>
        <v/>
      </c>
    </row>
    <row r="5850" spans="16:17" x14ac:dyDescent="0.15">
      <c r="P5850">
        <v>5849</v>
      </c>
      <c r="Q5850" t="str">
        <f>IFERROR(IF(COUNTIF(個人情報!$BI$5:$BI$401,"登録番号" &amp; リスト!P5850)&gt;=1,"",IF(VLOOKUP(P5850,登録者リスト!$A$1:$D$43729,4,FALSE)=基本情報!$D$6,P5850,"")),"")</f>
        <v/>
      </c>
    </row>
    <row r="5851" spans="16:17" x14ac:dyDescent="0.15">
      <c r="P5851">
        <v>5850</v>
      </c>
      <c r="Q5851" t="str">
        <f>IFERROR(IF(COUNTIF(個人情報!$BI$5:$BI$401,"登録番号" &amp; リスト!P5851)&gt;=1,"",IF(VLOOKUP(P5851,登録者リスト!$A$1:$D$43729,4,FALSE)=基本情報!$D$6,P5851,"")),"")</f>
        <v/>
      </c>
    </row>
    <row r="5852" spans="16:17" x14ac:dyDescent="0.15">
      <c r="P5852">
        <v>5851</v>
      </c>
      <c r="Q5852" t="str">
        <f>IFERROR(IF(COUNTIF(個人情報!$BI$5:$BI$401,"登録番号" &amp; リスト!P5852)&gt;=1,"",IF(VLOOKUP(P5852,登録者リスト!$A$1:$D$43729,4,FALSE)=基本情報!$D$6,P5852,"")),"")</f>
        <v/>
      </c>
    </row>
    <row r="5853" spans="16:17" x14ac:dyDescent="0.15">
      <c r="P5853">
        <v>5852</v>
      </c>
      <c r="Q5853" t="str">
        <f>IFERROR(IF(COUNTIF(個人情報!$BI$5:$BI$401,"登録番号" &amp; リスト!P5853)&gt;=1,"",IF(VLOOKUP(P5853,登録者リスト!$A$1:$D$43729,4,FALSE)=基本情報!$D$6,P5853,"")),"")</f>
        <v/>
      </c>
    </row>
    <row r="5854" spans="16:17" x14ac:dyDescent="0.15">
      <c r="P5854">
        <v>5853</v>
      </c>
      <c r="Q5854" t="str">
        <f>IFERROR(IF(COUNTIF(個人情報!$BI$5:$BI$401,"登録番号" &amp; リスト!P5854)&gt;=1,"",IF(VLOOKUP(P5854,登録者リスト!$A$1:$D$43729,4,FALSE)=基本情報!$D$6,P5854,"")),"")</f>
        <v/>
      </c>
    </row>
    <row r="5855" spans="16:17" x14ac:dyDescent="0.15">
      <c r="P5855">
        <v>5854</v>
      </c>
      <c r="Q5855" t="str">
        <f>IFERROR(IF(COUNTIF(個人情報!$BI$5:$BI$401,"登録番号" &amp; リスト!P5855)&gt;=1,"",IF(VLOOKUP(P5855,登録者リスト!$A$1:$D$43729,4,FALSE)=基本情報!$D$6,P5855,"")),"")</f>
        <v/>
      </c>
    </row>
    <row r="5856" spans="16:17" x14ac:dyDescent="0.15">
      <c r="P5856">
        <v>5855</v>
      </c>
      <c r="Q5856" t="str">
        <f>IFERROR(IF(COUNTIF(個人情報!$BI$5:$BI$401,"登録番号" &amp; リスト!P5856)&gt;=1,"",IF(VLOOKUP(P5856,登録者リスト!$A$1:$D$43729,4,FALSE)=基本情報!$D$6,P5856,"")),"")</f>
        <v/>
      </c>
    </row>
    <row r="5857" spans="16:17" x14ac:dyDescent="0.15">
      <c r="P5857">
        <v>5856</v>
      </c>
      <c r="Q5857" t="str">
        <f>IFERROR(IF(COUNTIF(個人情報!$BI$5:$BI$401,"登録番号" &amp; リスト!P5857)&gt;=1,"",IF(VLOOKUP(P5857,登録者リスト!$A$1:$D$43729,4,FALSE)=基本情報!$D$6,P5857,"")),"")</f>
        <v/>
      </c>
    </row>
    <row r="5858" spans="16:17" x14ac:dyDescent="0.15">
      <c r="P5858">
        <v>5857</v>
      </c>
      <c r="Q5858" t="str">
        <f>IFERROR(IF(COUNTIF(個人情報!$BI$5:$BI$401,"登録番号" &amp; リスト!P5858)&gt;=1,"",IF(VLOOKUP(P5858,登録者リスト!$A$1:$D$43729,4,FALSE)=基本情報!$D$6,P5858,"")),"")</f>
        <v/>
      </c>
    </row>
    <row r="5859" spans="16:17" x14ac:dyDescent="0.15">
      <c r="P5859">
        <v>5858</v>
      </c>
      <c r="Q5859" t="str">
        <f>IFERROR(IF(COUNTIF(個人情報!$BI$5:$BI$401,"登録番号" &amp; リスト!P5859)&gt;=1,"",IF(VLOOKUP(P5859,登録者リスト!$A$1:$D$43729,4,FALSE)=基本情報!$D$6,P5859,"")),"")</f>
        <v/>
      </c>
    </row>
    <row r="5860" spans="16:17" x14ac:dyDescent="0.15">
      <c r="P5860">
        <v>5859</v>
      </c>
      <c r="Q5860" t="str">
        <f>IFERROR(IF(COUNTIF(個人情報!$BI$5:$BI$401,"登録番号" &amp; リスト!P5860)&gt;=1,"",IF(VLOOKUP(P5860,登録者リスト!$A$1:$D$43729,4,FALSE)=基本情報!$D$6,P5860,"")),"")</f>
        <v/>
      </c>
    </row>
    <row r="5861" spans="16:17" x14ac:dyDescent="0.15">
      <c r="P5861">
        <v>5860</v>
      </c>
      <c r="Q5861" t="str">
        <f>IFERROR(IF(COUNTIF(個人情報!$BI$5:$BI$401,"登録番号" &amp; リスト!P5861)&gt;=1,"",IF(VLOOKUP(P5861,登録者リスト!$A$1:$D$43729,4,FALSE)=基本情報!$D$6,P5861,"")),"")</f>
        <v/>
      </c>
    </row>
    <row r="5862" spans="16:17" x14ac:dyDescent="0.15">
      <c r="P5862">
        <v>5861</v>
      </c>
      <c r="Q5862" t="str">
        <f>IFERROR(IF(COUNTIF(個人情報!$BI$5:$BI$401,"登録番号" &amp; リスト!P5862)&gt;=1,"",IF(VLOOKUP(P5862,登録者リスト!$A$1:$D$43729,4,FALSE)=基本情報!$D$6,P5862,"")),"")</f>
        <v/>
      </c>
    </row>
    <row r="5863" spans="16:17" x14ac:dyDescent="0.15">
      <c r="P5863">
        <v>5862</v>
      </c>
      <c r="Q5863" t="str">
        <f>IFERROR(IF(COUNTIF(個人情報!$BI$5:$BI$401,"登録番号" &amp; リスト!P5863)&gt;=1,"",IF(VLOOKUP(P5863,登録者リスト!$A$1:$D$43729,4,FALSE)=基本情報!$D$6,P5863,"")),"")</f>
        <v/>
      </c>
    </row>
    <row r="5864" spans="16:17" x14ac:dyDescent="0.15">
      <c r="P5864">
        <v>5863</v>
      </c>
      <c r="Q5864" t="str">
        <f>IFERROR(IF(COUNTIF(個人情報!$BI$5:$BI$401,"登録番号" &amp; リスト!P5864)&gt;=1,"",IF(VLOOKUP(P5864,登録者リスト!$A$1:$D$43729,4,FALSE)=基本情報!$D$6,P5864,"")),"")</f>
        <v/>
      </c>
    </row>
    <row r="5865" spans="16:17" x14ac:dyDescent="0.15">
      <c r="P5865">
        <v>5864</v>
      </c>
      <c r="Q5865" t="str">
        <f>IFERROR(IF(COUNTIF(個人情報!$BI$5:$BI$401,"登録番号" &amp; リスト!P5865)&gt;=1,"",IF(VLOOKUP(P5865,登録者リスト!$A$1:$D$43729,4,FALSE)=基本情報!$D$6,P5865,"")),"")</f>
        <v/>
      </c>
    </row>
    <row r="5866" spans="16:17" x14ac:dyDescent="0.15">
      <c r="P5866">
        <v>5865</v>
      </c>
      <c r="Q5866" t="str">
        <f>IFERROR(IF(COUNTIF(個人情報!$BI$5:$BI$401,"登録番号" &amp; リスト!P5866)&gt;=1,"",IF(VLOOKUP(P5866,登録者リスト!$A$1:$D$43729,4,FALSE)=基本情報!$D$6,P5866,"")),"")</f>
        <v/>
      </c>
    </row>
    <row r="5867" spans="16:17" x14ac:dyDescent="0.15">
      <c r="P5867">
        <v>5866</v>
      </c>
      <c r="Q5867" t="str">
        <f>IFERROR(IF(COUNTIF(個人情報!$BI$5:$BI$401,"登録番号" &amp; リスト!P5867)&gt;=1,"",IF(VLOOKUP(P5867,登録者リスト!$A$1:$D$43729,4,FALSE)=基本情報!$D$6,P5867,"")),"")</f>
        <v/>
      </c>
    </row>
    <row r="5868" spans="16:17" x14ac:dyDescent="0.15">
      <c r="P5868">
        <v>5867</v>
      </c>
      <c r="Q5868" t="str">
        <f>IFERROR(IF(COUNTIF(個人情報!$BI$5:$BI$401,"登録番号" &amp; リスト!P5868)&gt;=1,"",IF(VLOOKUP(P5868,登録者リスト!$A$1:$D$43729,4,FALSE)=基本情報!$D$6,P5868,"")),"")</f>
        <v/>
      </c>
    </row>
    <row r="5869" spans="16:17" x14ac:dyDescent="0.15">
      <c r="P5869">
        <v>5868</v>
      </c>
      <c r="Q5869" t="str">
        <f>IFERROR(IF(COUNTIF(個人情報!$BI$5:$BI$401,"登録番号" &amp; リスト!P5869)&gt;=1,"",IF(VLOOKUP(P5869,登録者リスト!$A$1:$D$43729,4,FALSE)=基本情報!$D$6,P5869,"")),"")</f>
        <v/>
      </c>
    </row>
    <row r="5870" spans="16:17" x14ac:dyDescent="0.15">
      <c r="P5870">
        <v>5869</v>
      </c>
      <c r="Q5870" t="str">
        <f>IFERROR(IF(COUNTIF(個人情報!$BI$5:$BI$401,"登録番号" &amp; リスト!P5870)&gt;=1,"",IF(VLOOKUP(P5870,登録者リスト!$A$1:$D$43729,4,FALSE)=基本情報!$D$6,P5870,"")),"")</f>
        <v/>
      </c>
    </row>
    <row r="5871" spans="16:17" x14ac:dyDescent="0.15">
      <c r="P5871">
        <v>5870</v>
      </c>
      <c r="Q5871" t="str">
        <f>IFERROR(IF(COUNTIF(個人情報!$BI$5:$BI$401,"登録番号" &amp; リスト!P5871)&gt;=1,"",IF(VLOOKUP(P5871,登録者リスト!$A$1:$D$43729,4,FALSE)=基本情報!$D$6,P5871,"")),"")</f>
        <v/>
      </c>
    </row>
    <row r="5872" spans="16:17" x14ac:dyDescent="0.15">
      <c r="P5872">
        <v>5871</v>
      </c>
      <c r="Q5872" t="str">
        <f>IFERROR(IF(COUNTIF(個人情報!$BI$5:$BI$401,"登録番号" &amp; リスト!P5872)&gt;=1,"",IF(VLOOKUP(P5872,登録者リスト!$A$1:$D$43729,4,FALSE)=基本情報!$D$6,P5872,"")),"")</f>
        <v/>
      </c>
    </row>
    <row r="5873" spans="16:17" x14ac:dyDescent="0.15">
      <c r="P5873">
        <v>5872</v>
      </c>
      <c r="Q5873" t="str">
        <f>IFERROR(IF(COUNTIF(個人情報!$BI$5:$BI$401,"登録番号" &amp; リスト!P5873)&gt;=1,"",IF(VLOOKUP(P5873,登録者リスト!$A$1:$D$43729,4,FALSE)=基本情報!$D$6,P5873,"")),"")</f>
        <v/>
      </c>
    </row>
    <row r="5874" spans="16:17" x14ac:dyDescent="0.15">
      <c r="P5874">
        <v>5873</v>
      </c>
      <c r="Q5874" t="str">
        <f>IFERROR(IF(COUNTIF(個人情報!$BI$5:$BI$401,"登録番号" &amp; リスト!P5874)&gt;=1,"",IF(VLOOKUP(P5874,登録者リスト!$A$1:$D$43729,4,FALSE)=基本情報!$D$6,P5874,"")),"")</f>
        <v/>
      </c>
    </row>
    <row r="5875" spans="16:17" x14ac:dyDescent="0.15">
      <c r="P5875">
        <v>5874</v>
      </c>
      <c r="Q5875" t="str">
        <f>IFERROR(IF(COUNTIF(個人情報!$BI$5:$BI$401,"登録番号" &amp; リスト!P5875)&gt;=1,"",IF(VLOOKUP(P5875,登録者リスト!$A$1:$D$43729,4,FALSE)=基本情報!$D$6,P5875,"")),"")</f>
        <v/>
      </c>
    </row>
    <row r="5876" spans="16:17" x14ac:dyDescent="0.15">
      <c r="P5876">
        <v>5875</v>
      </c>
      <c r="Q5876" t="str">
        <f>IFERROR(IF(COUNTIF(個人情報!$BI$5:$BI$401,"登録番号" &amp; リスト!P5876)&gt;=1,"",IF(VLOOKUP(P5876,登録者リスト!$A$1:$D$43729,4,FALSE)=基本情報!$D$6,P5876,"")),"")</f>
        <v/>
      </c>
    </row>
    <row r="5877" spans="16:17" x14ac:dyDescent="0.15">
      <c r="P5877">
        <v>5876</v>
      </c>
      <c r="Q5877" t="str">
        <f>IFERROR(IF(COUNTIF(個人情報!$BI$5:$BI$401,"登録番号" &amp; リスト!P5877)&gt;=1,"",IF(VLOOKUP(P5877,登録者リスト!$A$1:$D$43729,4,FALSE)=基本情報!$D$6,P5877,"")),"")</f>
        <v/>
      </c>
    </row>
    <row r="5878" spans="16:17" x14ac:dyDescent="0.15">
      <c r="P5878">
        <v>5877</v>
      </c>
      <c r="Q5878" t="str">
        <f>IFERROR(IF(COUNTIF(個人情報!$BI$5:$BI$401,"登録番号" &amp; リスト!P5878)&gt;=1,"",IF(VLOOKUP(P5878,登録者リスト!$A$1:$D$43729,4,FALSE)=基本情報!$D$6,P5878,"")),"")</f>
        <v/>
      </c>
    </row>
    <row r="5879" spans="16:17" x14ac:dyDescent="0.15">
      <c r="P5879">
        <v>5878</v>
      </c>
      <c r="Q5879" t="str">
        <f>IFERROR(IF(COUNTIF(個人情報!$BI$5:$BI$401,"登録番号" &amp; リスト!P5879)&gt;=1,"",IF(VLOOKUP(P5879,登録者リスト!$A$1:$D$43729,4,FALSE)=基本情報!$D$6,P5879,"")),"")</f>
        <v/>
      </c>
    </row>
    <row r="5880" spans="16:17" x14ac:dyDescent="0.15">
      <c r="P5880">
        <v>5879</v>
      </c>
      <c r="Q5880" t="str">
        <f>IFERROR(IF(COUNTIF(個人情報!$BI$5:$BI$401,"登録番号" &amp; リスト!P5880)&gt;=1,"",IF(VLOOKUP(P5880,登録者リスト!$A$1:$D$43729,4,FALSE)=基本情報!$D$6,P5880,"")),"")</f>
        <v/>
      </c>
    </row>
    <row r="5881" spans="16:17" x14ac:dyDescent="0.15">
      <c r="P5881">
        <v>5880</v>
      </c>
      <c r="Q5881" t="str">
        <f>IFERROR(IF(COUNTIF(個人情報!$BI$5:$BI$401,"登録番号" &amp; リスト!P5881)&gt;=1,"",IF(VLOOKUP(P5881,登録者リスト!$A$1:$D$43729,4,FALSE)=基本情報!$D$6,P5881,"")),"")</f>
        <v/>
      </c>
    </row>
    <row r="5882" spans="16:17" x14ac:dyDescent="0.15">
      <c r="P5882">
        <v>5881</v>
      </c>
      <c r="Q5882" t="str">
        <f>IFERROR(IF(COUNTIF(個人情報!$BI$5:$BI$401,"登録番号" &amp; リスト!P5882)&gt;=1,"",IF(VLOOKUP(P5882,登録者リスト!$A$1:$D$43729,4,FALSE)=基本情報!$D$6,P5882,"")),"")</f>
        <v/>
      </c>
    </row>
    <row r="5883" spans="16:17" x14ac:dyDescent="0.15">
      <c r="P5883">
        <v>5882</v>
      </c>
      <c r="Q5883" t="str">
        <f>IFERROR(IF(COUNTIF(個人情報!$BI$5:$BI$401,"登録番号" &amp; リスト!P5883)&gt;=1,"",IF(VLOOKUP(P5883,登録者リスト!$A$1:$D$43729,4,FALSE)=基本情報!$D$6,P5883,"")),"")</f>
        <v/>
      </c>
    </row>
    <row r="5884" spans="16:17" x14ac:dyDescent="0.15">
      <c r="P5884">
        <v>5883</v>
      </c>
      <c r="Q5884" t="str">
        <f>IFERROR(IF(COUNTIF(個人情報!$BI$5:$BI$401,"登録番号" &amp; リスト!P5884)&gt;=1,"",IF(VLOOKUP(P5884,登録者リスト!$A$1:$D$43729,4,FALSE)=基本情報!$D$6,P5884,"")),"")</f>
        <v/>
      </c>
    </row>
    <row r="5885" spans="16:17" x14ac:dyDescent="0.15">
      <c r="P5885">
        <v>5884</v>
      </c>
      <c r="Q5885" t="str">
        <f>IFERROR(IF(COUNTIF(個人情報!$BI$5:$BI$401,"登録番号" &amp; リスト!P5885)&gt;=1,"",IF(VLOOKUP(P5885,登録者リスト!$A$1:$D$43729,4,FALSE)=基本情報!$D$6,P5885,"")),"")</f>
        <v/>
      </c>
    </row>
    <row r="5886" spans="16:17" x14ac:dyDescent="0.15">
      <c r="P5886">
        <v>5885</v>
      </c>
      <c r="Q5886" t="str">
        <f>IFERROR(IF(COUNTIF(個人情報!$BI$5:$BI$401,"登録番号" &amp; リスト!P5886)&gt;=1,"",IF(VLOOKUP(P5886,登録者リスト!$A$1:$D$43729,4,FALSE)=基本情報!$D$6,P5886,"")),"")</f>
        <v/>
      </c>
    </row>
    <row r="5887" spans="16:17" x14ac:dyDescent="0.15">
      <c r="P5887">
        <v>5886</v>
      </c>
      <c r="Q5887" t="str">
        <f>IFERROR(IF(COUNTIF(個人情報!$BI$5:$BI$401,"登録番号" &amp; リスト!P5887)&gt;=1,"",IF(VLOOKUP(P5887,登録者リスト!$A$1:$D$43729,4,FALSE)=基本情報!$D$6,P5887,"")),"")</f>
        <v/>
      </c>
    </row>
    <row r="5888" spans="16:17" x14ac:dyDescent="0.15">
      <c r="P5888">
        <v>5887</v>
      </c>
      <c r="Q5888" t="str">
        <f>IFERROR(IF(COUNTIF(個人情報!$BI$5:$BI$401,"登録番号" &amp; リスト!P5888)&gt;=1,"",IF(VLOOKUP(P5888,登録者リスト!$A$1:$D$43729,4,FALSE)=基本情報!$D$6,P5888,"")),"")</f>
        <v/>
      </c>
    </row>
    <row r="5889" spans="16:17" x14ac:dyDescent="0.15">
      <c r="P5889">
        <v>5888</v>
      </c>
      <c r="Q5889" t="str">
        <f>IFERROR(IF(COUNTIF(個人情報!$BI$5:$BI$401,"登録番号" &amp; リスト!P5889)&gt;=1,"",IF(VLOOKUP(P5889,登録者リスト!$A$1:$D$43729,4,FALSE)=基本情報!$D$6,P5889,"")),"")</f>
        <v/>
      </c>
    </row>
    <row r="5890" spans="16:17" x14ac:dyDescent="0.15">
      <c r="P5890">
        <v>5889</v>
      </c>
      <c r="Q5890" t="str">
        <f>IFERROR(IF(COUNTIF(個人情報!$BI$5:$BI$401,"登録番号" &amp; リスト!P5890)&gt;=1,"",IF(VLOOKUP(P5890,登録者リスト!$A$1:$D$43729,4,FALSE)=基本情報!$D$6,P5890,"")),"")</f>
        <v/>
      </c>
    </row>
    <row r="5891" spans="16:17" x14ac:dyDescent="0.15">
      <c r="P5891">
        <v>5890</v>
      </c>
      <c r="Q5891" t="str">
        <f>IFERROR(IF(COUNTIF(個人情報!$BI$5:$BI$401,"登録番号" &amp; リスト!P5891)&gt;=1,"",IF(VLOOKUP(P5891,登録者リスト!$A$1:$D$43729,4,FALSE)=基本情報!$D$6,P5891,"")),"")</f>
        <v/>
      </c>
    </row>
    <row r="5892" spans="16:17" x14ac:dyDescent="0.15">
      <c r="P5892">
        <v>5891</v>
      </c>
      <c r="Q5892" t="str">
        <f>IFERROR(IF(COUNTIF(個人情報!$BI$5:$BI$401,"登録番号" &amp; リスト!P5892)&gt;=1,"",IF(VLOOKUP(P5892,登録者リスト!$A$1:$D$43729,4,FALSE)=基本情報!$D$6,P5892,"")),"")</f>
        <v/>
      </c>
    </row>
    <row r="5893" spans="16:17" x14ac:dyDescent="0.15">
      <c r="P5893">
        <v>5892</v>
      </c>
      <c r="Q5893" t="str">
        <f>IFERROR(IF(COUNTIF(個人情報!$BI$5:$BI$401,"登録番号" &amp; リスト!P5893)&gt;=1,"",IF(VLOOKUP(P5893,登録者リスト!$A$1:$D$43729,4,FALSE)=基本情報!$D$6,P5893,"")),"")</f>
        <v/>
      </c>
    </row>
    <row r="5894" spans="16:17" x14ac:dyDescent="0.15">
      <c r="P5894">
        <v>5893</v>
      </c>
      <c r="Q5894" t="str">
        <f>IFERROR(IF(COUNTIF(個人情報!$BI$5:$BI$401,"登録番号" &amp; リスト!P5894)&gt;=1,"",IF(VLOOKUP(P5894,登録者リスト!$A$1:$D$43729,4,FALSE)=基本情報!$D$6,P5894,"")),"")</f>
        <v/>
      </c>
    </row>
    <row r="5895" spans="16:17" x14ac:dyDescent="0.15">
      <c r="P5895">
        <v>5894</v>
      </c>
      <c r="Q5895" t="str">
        <f>IFERROR(IF(COUNTIF(個人情報!$BI$5:$BI$401,"登録番号" &amp; リスト!P5895)&gt;=1,"",IF(VLOOKUP(P5895,登録者リスト!$A$1:$D$43729,4,FALSE)=基本情報!$D$6,P5895,"")),"")</f>
        <v/>
      </c>
    </row>
    <row r="5896" spans="16:17" x14ac:dyDescent="0.15">
      <c r="P5896">
        <v>5895</v>
      </c>
      <c r="Q5896" t="str">
        <f>IFERROR(IF(COUNTIF(個人情報!$BI$5:$BI$401,"登録番号" &amp; リスト!P5896)&gt;=1,"",IF(VLOOKUP(P5896,登録者リスト!$A$1:$D$43729,4,FALSE)=基本情報!$D$6,P5896,"")),"")</f>
        <v/>
      </c>
    </row>
    <row r="5897" spans="16:17" x14ac:dyDescent="0.15">
      <c r="P5897">
        <v>5896</v>
      </c>
      <c r="Q5897" t="str">
        <f>IFERROR(IF(COUNTIF(個人情報!$BI$5:$BI$401,"登録番号" &amp; リスト!P5897)&gt;=1,"",IF(VLOOKUP(P5897,登録者リスト!$A$1:$D$43729,4,FALSE)=基本情報!$D$6,P5897,"")),"")</f>
        <v/>
      </c>
    </row>
    <row r="5898" spans="16:17" x14ac:dyDescent="0.15">
      <c r="P5898">
        <v>5897</v>
      </c>
      <c r="Q5898" t="str">
        <f>IFERROR(IF(COUNTIF(個人情報!$BI$5:$BI$401,"登録番号" &amp; リスト!P5898)&gt;=1,"",IF(VLOOKUP(P5898,登録者リスト!$A$1:$D$43729,4,FALSE)=基本情報!$D$6,P5898,"")),"")</f>
        <v/>
      </c>
    </row>
    <row r="5899" spans="16:17" x14ac:dyDescent="0.15">
      <c r="P5899">
        <v>5898</v>
      </c>
      <c r="Q5899" t="str">
        <f>IFERROR(IF(COUNTIF(個人情報!$BI$5:$BI$401,"登録番号" &amp; リスト!P5899)&gt;=1,"",IF(VLOOKUP(P5899,登録者リスト!$A$1:$D$43729,4,FALSE)=基本情報!$D$6,P5899,"")),"")</f>
        <v/>
      </c>
    </row>
    <row r="5900" spans="16:17" x14ac:dyDescent="0.15">
      <c r="P5900">
        <v>5899</v>
      </c>
      <c r="Q5900" t="str">
        <f>IFERROR(IF(COUNTIF(個人情報!$BI$5:$BI$401,"登録番号" &amp; リスト!P5900)&gt;=1,"",IF(VLOOKUP(P5900,登録者リスト!$A$1:$D$43729,4,FALSE)=基本情報!$D$6,P5900,"")),"")</f>
        <v/>
      </c>
    </row>
    <row r="5901" spans="16:17" x14ac:dyDescent="0.15">
      <c r="P5901">
        <v>5900</v>
      </c>
      <c r="Q5901" t="str">
        <f>IFERROR(IF(COUNTIF(個人情報!$BI$5:$BI$401,"登録番号" &amp; リスト!P5901)&gt;=1,"",IF(VLOOKUP(P5901,登録者リスト!$A$1:$D$43729,4,FALSE)=基本情報!$D$6,P5901,"")),"")</f>
        <v/>
      </c>
    </row>
    <row r="5902" spans="16:17" x14ac:dyDescent="0.15">
      <c r="P5902">
        <v>5901</v>
      </c>
      <c r="Q5902" t="str">
        <f>IFERROR(IF(COUNTIF(個人情報!$BI$5:$BI$401,"登録番号" &amp; リスト!P5902)&gt;=1,"",IF(VLOOKUP(P5902,登録者リスト!$A$1:$D$43729,4,FALSE)=基本情報!$D$6,P5902,"")),"")</f>
        <v/>
      </c>
    </row>
    <row r="5903" spans="16:17" x14ac:dyDescent="0.15">
      <c r="P5903">
        <v>5902</v>
      </c>
      <c r="Q5903" t="str">
        <f>IFERROR(IF(COUNTIF(個人情報!$BI$5:$BI$401,"登録番号" &amp; リスト!P5903)&gt;=1,"",IF(VLOOKUP(P5903,登録者リスト!$A$1:$D$43729,4,FALSE)=基本情報!$D$6,P5903,"")),"")</f>
        <v/>
      </c>
    </row>
    <row r="5904" spans="16:17" x14ac:dyDescent="0.15">
      <c r="P5904">
        <v>5903</v>
      </c>
      <c r="Q5904" t="str">
        <f>IFERROR(IF(COUNTIF(個人情報!$BI$5:$BI$401,"登録番号" &amp; リスト!P5904)&gt;=1,"",IF(VLOOKUP(P5904,登録者リスト!$A$1:$D$43729,4,FALSE)=基本情報!$D$6,P5904,"")),"")</f>
        <v/>
      </c>
    </row>
    <row r="5905" spans="16:17" x14ac:dyDescent="0.15">
      <c r="P5905">
        <v>5904</v>
      </c>
      <c r="Q5905" t="str">
        <f>IFERROR(IF(COUNTIF(個人情報!$BI$5:$BI$401,"登録番号" &amp; リスト!P5905)&gt;=1,"",IF(VLOOKUP(P5905,登録者リスト!$A$1:$D$43729,4,FALSE)=基本情報!$D$6,P5905,"")),"")</f>
        <v/>
      </c>
    </row>
    <row r="5906" spans="16:17" x14ac:dyDescent="0.15">
      <c r="P5906">
        <v>5905</v>
      </c>
      <c r="Q5906" t="str">
        <f>IFERROR(IF(COUNTIF(個人情報!$BI$5:$BI$401,"登録番号" &amp; リスト!P5906)&gt;=1,"",IF(VLOOKUP(P5906,登録者リスト!$A$1:$D$43729,4,FALSE)=基本情報!$D$6,P5906,"")),"")</f>
        <v/>
      </c>
    </row>
    <row r="5907" spans="16:17" x14ac:dyDescent="0.15">
      <c r="P5907">
        <v>5906</v>
      </c>
      <c r="Q5907" t="str">
        <f>IFERROR(IF(COUNTIF(個人情報!$BI$5:$BI$401,"登録番号" &amp; リスト!P5907)&gt;=1,"",IF(VLOOKUP(P5907,登録者リスト!$A$1:$D$43729,4,FALSE)=基本情報!$D$6,P5907,"")),"")</f>
        <v/>
      </c>
    </row>
    <row r="5908" spans="16:17" x14ac:dyDescent="0.15">
      <c r="P5908">
        <v>5907</v>
      </c>
      <c r="Q5908" t="str">
        <f>IFERROR(IF(COUNTIF(個人情報!$BI$5:$BI$401,"登録番号" &amp; リスト!P5908)&gt;=1,"",IF(VLOOKUP(P5908,登録者リスト!$A$1:$D$43729,4,FALSE)=基本情報!$D$6,P5908,"")),"")</f>
        <v/>
      </c>
    </row>
    <row r="5909" spans="16:17" x14ac:dyDescent="0.15">
      <c r="P5909">
        <v>5908</v>
      </c>
      <c r="Q5909" t="str">
        <f>IFERROR(IF(COUNTIF(個人情報!$BI$5:$BI$401,"登録番号" &amp; リスト!P5909)&gt;=1,"",IF(VLOOKUP(P5909,登録者リスト!$A$1:$D$43729,4,FALSE)=基本情報!$D$6,P5909,"")),"")</f>
        <v/>
      </c>
    </row>
    <row r="5910" spans="16:17" x14ac:dyDescent="0.15">
      <c r="P5910">
        <v>5909</v>
      </c>
      <c r="Q5910" t="str">
        <f>IFERROR(IF(COUNTIF(個人情報!$BI$5:$BI$401,"登録番号" &amp; リスト!P5910)&gt;=1,"",IF(VLOOKUP(P5910,登録者リスト!$A$1:$D$43729,4,FALSE)=基本情報!$D$6,P5910,"")),"")</f>
        <v/>
      </c>
    </row>
    <row r="5911" spans="16:17" x14ac:dyDescent="0.15">
      <c r="P5911">
        <v>5910</v>
      </c>
      <c r="Q5911" t="str">
        <f>IFERROR(IF(COUNTIF(個人情報!$BI$5:$BI$401,"登録番号" &amp; リスト!P5911)&gt;=1,"",IF(VLOOKUP(P5911,登録者リスト!$A$1:$D$43729,4,FALSE)=基本情報!$D$6,P5911,"")),"")</f>
        <v/>
      </c>
    </row>
    <row r="5912" spans="16:17" x14ac:dyDescent="0.15">
      <c r="P5912">
        <v>5911</v>
      </c>
      <c r="Q5912" t="str">
        <f>IFERROR(IF(COUNTIF(個人情報!$BI$5:$BI$401,"登録番号" &amp; リスト!P5912)&gt;=1,"",IF(VLOOKUP(P5912,登録者リスト!$A$1:$D$43729,4,FALSE)=基本情報!$D$6,P5912,"")),"")</f>
        <v/>
      </c>
    </row>
    <row r="5913" spans="16:17" x14ac:dyDescent="0.15">
      <c r="P5913">
        <v>5912</v>
      </c>
      <c r="Q5913" t="str">
        <f>IFERROR(IF(COUNTIF(個人情報!$BI$5:$BI$401,"登録番号" &amp; リスト!P5913)&gt;=1,"",IF(VLOOKUP(P5913,登録者リスト!$A$1:$D$43729,4,FALSE)=基本情報!$D$6,P5913,"")),"")</f>
        <v/>
      </c>
    </row>
    <row r="5914" spans="16:17" x14ac:dyDescent="0.15">
      <c r="P5914">
        <v>5913</v>
      </c>
      <c r="Q5914" t="str">
        <f>IFERROR(IF(COUNTIF(個人情報!$BI$5:$BI$401,"登録番号" &amp; リスト!P5914)&gt;=1,"",IF(VLOOKUP(P5914,登録者リスト!$A$1:$D$43729,4,FALSE)=基本情報!$D$6,P5914,"")),"")</f>
        <v/>
      </c>
    </row>
    <row r="5915" spans="16:17" x14ac:dyDescent="0.15">
      <c r="P5915">
        <v>5914</v>
      </c>
      <c r="Q5915" t="str">
        <f>IFERROR(IF(COUNTIF(個人情報!$BI$5:$BI$401,"登録番号" &amp; リスト!P5915)&gt;=1,"",IF(VLOOKUP(P5915,登録者リスト!$A$1:$D$43729,4,FALSE)=基本情報!$D$6,P5915,"")),"")</f>
        <v/>
      </c>
    </row>
    <row r="5916" spans="16:17" x14ac:dyDescent="0.15">
      <c r="P5916">
        <v>5915</v>
      </c>
      <c r="Q5916" t="str">
        <f>IFERROR(IF(COUNTIF(個人情報!$BI$5:$BI$401,"登録番号" &amp; リスト!P5916)&gt;=1,"",IF(VLOOKUP(P5916,登録者リスト!$A$1:$D$43729,4,FALSE)=基本情報!$D$6,P5916,"")),"")</f>
        <v/>
      </c>
    </row>
    <row r="5917" spans="16:17" x14ac:dyDescent="0.15">
      <c r="P5917">
        <v>5916</v>
      </c>
      <c r="Q5917" t="str">
        <f>IFERROR(IF(COUNTIF(個人情報!$BI$5:$BI$401,"登録番号" &amp; リスト!P5917)&gt;=1,"",IF(VLOOKUP(P5917,登録者リスト!$A$1:$D$43729,4,FALSE)=基本情報!$D$6,P5917,"")),"")</f>
        <v/>
      </c>
    </row>
    <row r="5918" spans="16:17" x14ac:dyDescent="0.15">
      <c r="P5918">
        <v>5917</v>
      </c>
      <c r="Q5918" t="str">
        <f>IFERROR(IF(COUNTIF(個人情報!$BI$5:$BI$401,"登録番号" &amp; リスト!P5918)&gt;=1,"",IF(VLOOKUP(P5918,登録者リスト!$A$1:$D$43729,4,FALSE)=基本情報!$D$6,P5918,"")),"")</f>
        <v/>
      </c>
    </row>
    <row r="5919" spans="16:17" x14ac:dyDescent="0.15">
      <c r="P5919">
        <v>5918</v>
      </c>
      <c r="Q5919" t="str">
        <f>IFERROR(IF(COUNTIF(個人情報!$BI$5:$BI$401,"登録番号" &amp; リスト!P5919)&gt;=1,"",IF(VLOOKUP(P5919,登録者リスト!$A$1:$D$43729,4,FALSE)=基本情報!$D$6,P5919,"")),"")</f>
        <v/>
      </c>
    </row>
    <row r="5920" spans="16:17" x14ac:dyDescent="0.15">
      <c r="P5920">
        <v>5919</v>
      </c>
      <c r="Q5920" t="str">
        <f>IFERROR(IF(COUNTIF(個人情報!$BI$5:$BI$401,"登録番号" &amp; リスト!P5920)&gt;=1,"",IF(VLOOKUP(P5920,登録者リスト!$A$1:$D$43729,4,FALSE)=基本情報!$D$6,P5920,"")),"")</f>
        <v/>
      </c>
    </row>
    <row r="5921" spans="16:17" x14ac:dyDescent="0.15">
      <c r="P5921">
        <v>5920</v>
      </c>
      <c r="Q5921" t="str">
        <f>IFERROR(IF(COUNTIF(個人情報!$BI$5:$BI$401,"登録番号" &amp; リスト!P5921)&gt;=1,"",IF(VLOOKUP(P5921,登録者リスト!$A$1:$D$43729,4,FALSE)=基本情報!$D$6,P5921,"")),"")</f>
        <v/>
      </c>
    </row>
    <row r="5922" spans="16:17" x14ac:dyDescent="0.15">
      <c r="P5922">
        <v>5921</v>
      </c>
      <c r="Q5922" t="str">
        <f>IFERROR(IF(COUNTIF(個人情報!$BI$5:$BI$401,"登録番号" &amp; リスト!P5922)&gt;=1,"",IF(VLOOKUP(P5922,登録者リスト!$A$1:$D$43729,4,FALSE)=基本情報!$D$6,P5922,"")),"")</f>
        <v/>
      </c>
    </row>
    <row r="5923" spans="16:17" x14ac:dyDescent="0.15">
      <c r="P5923">
        <v>5922</v>
      </c>
      <c r="Q5923" t="str">
        <f>IFERROR(IF(COUNTIF(個人情報!$BI$5:$BI$401,"登録番号" &amp; リスト!P5923)&gt;=1,"",IF(VLOOKUP(P5923,登録者リスト!$A$1:$D$43729,4,FALSE)=基本情報!$D$6,P5923,"")),"")</f>
        <v/>
      </c>
    </row>
    <row r="5924" spans="16:17" x14ac:dyDescent="0.15">
      <c r="P5924">
        <v>5923</v>
      </c>
      <c r="Q5924" t="str">
        <f>IFERROR(IF(COUNTIF(個人情報!$BI$5:$BI$401,"登録番号" &amp; リスト!P5924)&gt;=1,"",IF(VLOOKUP(P5924,登録者リスト!$A$1:$D$43729,4,FALSE)=基本情報!$D$6,P5924,"")),"")</f>
        <v/>
      </c>
    </row>
    <row r="5925" spans="16:17" x14ac:dyDescent="0.15">
      <c r="P5925">
        <v>5924</v>
      </c>
      <c r="Q5925" t="str">
        <f>IFERROR(IF(COUNTIF(個人情報!$BI$5:$BI$401,"登録番号" &amp; リスト!P5925)&gt;=1,"",IF(VLOOKUP(P5925,登録者リスト!$A$1:$D$43729,4,FALSE)=基本情報!$D$6,P5925,"")),"")</f>
        <v/>
      </c>
    </row>
    <row r="5926" spans="16:17" x14ac:dyDescent="0.15">
      <c r="P5926">
        <v>5925</v>
      </c>
      <c r="Q5926" t="str">
        <f>IFERROR(IF(COUNTIF(個人情報!$BI$5:$BI$401,"登録番号" &amp; リスト!P5926)&gt;=1,"",IF(VLOOKUP(P5926,登録者リスト!$A$1:$D$43729,4,FALSE)=基本情報!$D$6,P5926,"")),"")</f>
        <v/>
      </c>
    </row>
    <row r="5927" spans="16:17" x14ac:dyDescent="0.15">
      <c r="P5927">
        <v>5926</v>
      </c>
      <c r="Q5927" t="str">
        <f>IFERROR(IF(COUNTIF(個人情報!$BI$5:$BI$401,"登録番号" &amp; リスト!P5927)&gt;=1,"",IF(VLOOKUP(P5927,登録者リスト!$A$1:$D$43729,4,FALSE)=基本情報!$D$6,P5927,"")),"")</f>
        <v/>
      </c>
    </row>
    <row r="5928" spans="16:17" x14ac:dyDescent="0.15">
      <c r="P5928">
        <v>5927</v>
      </c>
      <c r="Q5928" t="str">
        <f>IFERROR(IF(COUNTIF(個人情報!$BI$5:$BI$401,"登録番号" &amp; リスト!P5928)&gt;=1,"",IF(VLOOKUP(P5928,登録者リスト!$A$1:$D$43729,4,FALSE)=基本情報!$D$6,P5928,"")),"")</f>
        <v/>
      </c>
    </row>
    <row r="5929" spans="16:17" x14ac:dyDescent="0.15">
      <c r="P5929">
        <v>5928</v>
      </c>
      <c r="Q5929" t="str">
        <f>IFERROR(IF(COUNTIF(個人情報!$BI$5:$BI$401,"登録番号" &amp; リスト!P5929)&gt;=1,"",IF(VLOOKUP(P5929,登録者リスト!$A$1:$D$43729,4,FALSE)=基本情報!$D$6,P5929,"")),"")</f>
        <v/>
      </c>
    </row>
    <row r="5930" spans="16:17" x14ac:dyDescent="0.15">
      <c r="P5930">
        <v>5929</v>
      </c>
      <c r="Q5930" t="str">
        <f>IFERROR(IF(COUNTIF(個人情報!$BI$5:$BI$401,"登録番号" &amp; リスト!P5930)&gt;=1,"",IF(VLOOKUP(P5930,登録者リスト!$A$1:$D$43729,4,FALSE)=基本情報!$D$6,P5930,"")),"")</f>
        <v/>
      </c>
    </row>
    <row r="5931" spans="16:17" x14ac:dyDescent="0.15">
      <c r="P5931">
        <v>5930</v>
      </c>
      <c r="Q5931" t="str">
        <f>IFERROR(IF(COUNTIF(個人情報!$BI$5:$BI$401,"登録番号" &amp; リスト!P5931)&gt;=1,"",IF(VLOOKUP(P5931,登録者リスト!$A$1:$D$43729,4,FALSE)=基本情報!$D$6,P5931,"")),"")</f>
        <v/>
      </c>
    </row>
    <row r="5932" spans="16:17" x14ac:dyDescent="0.15">
      <c r="P5932">
        <v>5931</v>
      </c>
      <c r="Q5932" t="str">
        <f>IFERROR(IF(COUNTIF(個人情報!$BI$5:$BI$401,"登録番号" &amp; リスト!P5932)&gt;=1,"",IF(VLOOKUP(P5932,登録者リスト!$A$1:$D$43729,4,FALSE)=基本情報!$D$6,P5932,"")),"")</f>
        <v/>
      </c>
    </row>
    <row r="5933" spans="16:17" x14ac:dyDescent="0.15">
      <c r="P5933">
        <v>5932</v>
      </c>
      <c r="Q5933" t="str">
        <f>IFERROR(IF(COUNTIF(個人情報!$BI$5:$BI$401,"登録番号" &amp; リスト!P5933)&gt;=1,"",IF(VLOOKUP(P5933,登録者リスト!$A$1:$D$43729,4,FALSE)=基本情報!$D$6,P5933,"")),"")</f>
        <v/>
      </c>
    </row>
    <row r="5934" spans="16:17" x14ac:dyDescent="0.15">
      <c r="P5934">
        <v>5933</v>
      </c>
      <c r="Q5934" t="str">
        <f>IFERROR(IF(COUNTIF(個人情報!$BI$5:$BI$401,"登録番号" &amp; リスト!P5934)&gt;=1,"",IF(VLOOKUP(P5934,登録者リスト!$A$1:$D$43729,4,FALSE)=基本情報!$D$6,P5934,"")),"")</f>
        <v/>
      </c>
    </row>
    <row r="5935" spans="16:17" x14ac:dyDescent="0.15">
      <c r="P5935">
        <v>5934</v>
      </c>
      <c r="Q5935" t="str">
        <f>IFERROR(IF(COUNTIF(個人情報!$BI$5:$BI$401,"登録番号" &amp; リスト!P5935)&gt;=1,"",IF(VLOOKUP(P5935,登録者リスト!$A$1:$D$43729,4,FALSE)=基本情報!$D$6,P5935,"")),"")</f>
        <v/>
      </c>
    </row>
    <row r="5936" spans="16:17" x14ac:dyDescent="0.15">
      <c r="P5936">
        <v>5935</v>
      </c>
      <c r="Q5936" t="str">
        <f>IFERROR(IF(COUNTIF(個人情報!$BI$5:$BI$401,"登録番号" &amp; リスト!P5936)&gt;=1,"",IF(VLOOKUP(P5936,登録者リスト!$A$1:$D$43729,4,FALSE)=基本情報!$D$6,P5936,"")),"")</f>
        <v/>
      </c>
    </row>
    <row r="5937" spans="16:17" x14ac:dyDescent="0.15">
      <c r="P5937">
        <v>5936</v>
      </c>
      <c r="Q5937" t="str">
        <f>IFERROR(IF(COUNTIF(個人情報!$BI$5:$BI$401,"登録番号" &amp; リスト!P5937)&gt;=1,"",IF(VLOOKUP(P5937,登録者リスト!$A$1:$D$43729,4,FALSE)=基本情報!$D$6,P5937,"")),"")</f>
        <v/>
      </c>
    </row>
    <row r="5938" spans="16:17" x14ac:dyDescent="0.15">
      <c r="P5938">
        <v>5937</v>
      </c>
      <c r="Q5938" t="str">
        <f>IFERROR(IF(COUNTIF(個人情報!$BI$5:$BI$401,"登録番号" &amp; リスト!P5938)&gt;=1,"",IF(VLOOKUP(P5938,登録者リスト!$A$1:$D$43729,4,FALSE)=基本情報!$D$6,P5938,"")),"")</f>
        <v/>
      </c>
    </row>
    <row r="5939" spans="16:17" x14ac:dyDescent="0.15">
      <c r="P5939">
        <v>5938</v>
      </c>
      <c r="Q5939" t="str">
        <f>IFERROR(IF(COUNTIF(個人情報!$BI$5:$BI$401,"登録番号" &amp; リスト!P5939)&gt;=1,"",IF(VLOOKUP(P5939,登録者リスト!$A$1:$D$43729,4,FALSE)=基本情報!$D$6,P5939,"")),"")</f>
        <v/>
      </c>
    </row>
    <row r="5940" spans="16:17" x14ac:dyDescent="0.15">
      <c r="P5940">
        <v>5939</v>
      </c>
      <c r="Q5940" t="str">
        <f>IFERROR(IF(COUNTIF(個人情報!$BI$5:$BI$401,"登録番号" &amp; リスト!P5940)&gt;=1,"",IF(VLOOKUP(P5940,登録者リスト!$A$1:$D$43729,4,FALSE)=基本情報!$D$6,P5940,"")),"")</f>
        <v/>
      </c>
    </row>
    <row r="5941" spans="16:17" x14ac:dyDescent="0.15">
      <c r="P5941">
        <v>5940</v>
      </c>
      <c r="Q5941" t="str">
        <f>IFERROR(IF(COUNTIF(個人情報!$BI$5:$BI$401,"登録番号" &amp; リスト!P5941)&gt;=1,"",IF(VLOOKUP(P5941,登録者リスト!$A$1:$D$43729,4,FALSE)=基本情報!$D$6,P5941,"")),"")</f>
        <v/>
      </c>
    </row>
    <row r="5942" spans="16:17" x14ac:dyDescent="0.15">
      <c r="P5942">
        <v>5941</v>
      </c>
      <c r="Q5942" t="str">
        <f>IFERROR(IF(COUNTIF(個人情報!$BI$5:$BI$401,"登録番号" &amp; リスト!P5942)&gt;=1,"",IF(VLOOKUP(P5942,登録者リスト!$A$1:$D$43729,4,FALSE)=基本情報!$D$6,P5942,"")),"")</f>
        <v/>
      </c>
    </row>
    <row r="5943" spans="16:17" x14ac:dyDescent="0.15">
      <c r="P5943">
        <v>5942</v>
      </c>
      <c r="Q5943" t="str">
        <f>IFERROR(IF(COUNTIF(個人情報!$BI$5:$BI$401,"登録番号" &amp; リスト!P5943)&gt;=1,"",IF(VLOOKUP(P5943,登録者リスト!$A$1:$D$43729,4,FALSE)=基本情報!$D$6,P5943,"")),"")</f>
        <v/>
      </c>
    </row>
    <row r="5944" spans="16:17" x14ac:dyDescent="0.15">
      <c r="P5944">
        <v>5943</v>
      </c>
      <c r="Q5944" t="str">
        <f>IFERROR(IF(COUNTIF(個人情報!$BI$5:$BI$401,"登録番号" &amp; リスト!P5944)&gt;=1,"",IF(VLOOKUP(P5944,登録者リスト!$A$1:$D$43729,4,FALSE)=基本情報!$D$6,P5944,"")),"")</f>
        <v/>
      </c>
    </row>
    <row r="5945" spans="16:17" x14ac:dyDescent="0.15">
      <c r="P5945">
        <v>5944</v>
      </c>
      <c r="Q5945" t="str">
        <f>IFERROR(IF(COUNTIF(個人情報!$BI$5:$BI$401,"登録番号" &amp; リスト!P5945)&gt;=1,"",IF(VLOOKUP(P5945,登録者リスト!$A$1:$D$43729,4,FALSE)=基本情報!$D$6,P5945,"")),"")</f>
        <v/>
      </c>
    </row>
    <row r="5946" spans="16:17" x14ac:dyDescent="0.15">
      <c r="P5946">
        <v>5945</v>
      </c>
      <c r="Q5946" t="str">
        <f>IFERROR(IF(COUNTIF(個人情報!$BI$5:$BI$401,"登録番号" &amp; リスト!P5946)&gt;=1,"",IF(VLOOKUP(P5946,登録者リスト!$A$1:$D$43729,4,FALSE)=基本情報!$D$6,P5946,"")),"")</f>
        <v/>
      </c>
    </row>
    <row r="5947" spans="16:17" x14ac:dyDescent="0.15">
      <c r="P5947">
        <v>5946</v>
      </c>
      <c r="Q5947" t="str">
        <f>IFERROR(IF(COUNTIF(個人情報!$BI$5:$BI$401,"登録番号" &amp; リスト!P5947)&gt;=1,"",IF(VLOOKUP(P5947,登録者リスト!$A$1:$D$43729,4,FALSE)=基本情報!$D$6,P5947,"")),"")</f>
        <v/>
      </c>
    </row>
    <row r="5948" spans="16:17" x14ac:dyDescent="0.15">
      <c r="P5948">
        <v>5947</v>
      </c>
      <c r="Q5948" t="str">
        <f>IFERROR(IF(COUNTIF(個人情報!$BI$5:$BI$401,"登録番号" &amp; リスト!P5948)&gt;=1,"",IF(VLOOKUP(P5948,登録者リスト!$A$1:$D$43729,4,FALSE)=基本情報!$D$6,P5948,"")),"")</f>
        <v/>
      </c>
    </row>
    <row r="5949" spans="16:17" x14ac:dyDescent="0.15">
      <c r="P5949">
        <v>5948</v>
      </c>
      <c r="Q5949" t="str">
        <f>IFERROR(IF(COUNTIF(個人情報!$BI$5:$BI$401,"登録番号" &amp; リスト!P5949)&gt;=1,"",IF(VLOOKUP(P5949,登録者リスト!$A$1:$D$43729,4,FALSE)=基本情報!$D$6,P5949,"")),"")</f>
        <v/>
      </c>
    </row>
    <row r="5950" spans="16:17" x14ac:dyDescent="0.15">
      <c r="P5950">
        <v>5949</v>
      </c>
      <c r="Q5950" t="str">
        <f>IFERROR(IF(COUNTIF(個人情報!$BI$5:$BI$401,"登録番号" &amp; リスト!P5950)&gt;=1,"",IF(VLOOKUP(P5950,登録者リスト!$A$1:$D$43729,4,FALSE)=基本情報!$D$6,P5950,"")),"")</f>
        <v/>
      </c>
    </row>
    <row r="5951" spans="16:17" x14ac:dyDescent="0.15">
      <c r="P5951">
        <v>5950</v>
      </c>
      <c r="Q5951" t="str">
        <f>IFERROR(IF(COUNTIF(個人情報!$BI$5:$BI$401,"登録番号" &amp; リスト!P5951)&gt;=1,"",IF(VLOOKUP(P5951,登録者リスト!$A$1:$D$43729,4,FALSE)=基本情報!$D$6,P5951,"")),"")</f>
        <v/>
      </c>
    </row>
    <row r="5952" spans="16:17" x14ac:dyDescent="0.15">
      <c r="P5952">
        <v>5951</v>
      </c>
      <c r="Q5952" t="str">
        <f>IFERROR(IF(COUNTIF(個人情報!$BI$5:$BI$401,"登録番号" &amp; リスト!P5952)&gt;=1,"",IF(VLOOKUP(P5952,登録者リスト!$A$1:$D$43729,4,FALSE)=基本情報!$D$6,P5952,"")),"")</f>
        <v/>
      </c>
    </row>
    <row r="5953" spans="16:17" x14ac:dyDescent="0.15">
      <c r="P5953">
        <v>5952</v>
      </c>
      <c r="Q5953" t="str">
        <f>IFERROR(IF(COUNTIF(個人情報!$BI$5:$BI$401,"登録番号" &amp; リスト!P5953)&gt;=1,"",IF(VLOOKUP(P5953,登録者リスト!$A$1:$D$43729,4,FALSE)=基本情報!$D$6,P5953,"")),"")</f>
        <v/>
      </c>
    </row>
    <row r="5954" spans="16:17" x14ac:dyDescent="0.15">
      <c r="P5954">
        <v>5953</v>
      </c>
      <c r="Q5954" t="str">
        <f>IFERROR(IF(COUNTIF(個人情報!$BI$5:$BI$401,"登録番号" &amp; リスト!P5954)&gt;=1,"",IF(VLOOKUP(P5954,登録者リスト!$A$1:$D$43729,4,FALSE)=基本情報!$D$6,P5954,"")),"")</f>
        <v/>
      </c>
    </row>
    <row r="5955" spans="16:17" x14ac:dyDescent="0.15">
      <c r="P5955">
        <v>5954</v>
      </c>
      <c r="Q5955" t="str">
        <f>IFERROR(IF(COUNTIF(個人情報!$BI$5:$BI$401,"登録番号" &amp; リスト!P5955)&gt;=1,"",IF(VLOOKUP(P5955,登録者リスト!$A$1:$D$43729,4,FALSE)=基本情報!$D$6,P5955,"")),"")</f>
        <v/>
      </c>
    </row>
    <row r="5956" spans="16:17" x14ac:dyDescent="0.15">
      <c r="P5956">
        <v>5955</v>
      </c>
      <c r="Q5956" t="str">
        <f>IFERROR(IF(COUNTIF(個人情報!$BI$5:$BI$401,"登録番号" &amp; リスト!P5956)&gt;=1,"",IF(VLOOKUP(P5956,登録者リスト!$A$1:$D$43729,4,FALSE)=基本情報!$D$6,P5956,"")),"")</f>
        <v/>
      </c>
    </row>
    <row r="5957" spans="16:17" x14ac:dyDescent="0.15">
      <c r="P5957">
        <v>5956</v>
      </c>
      <c r="Q5957" t="str">
        <f>IFERROR(IF(COUNTIF(個人情報!$BI$5:$BI$401,"登録番号" &amp; リスト!P5957)&gt;=1,"",IF(VLOOKUP(P5957,登録者リスト!$A$1:$D$43729,4,FALSE)=基本情報!$D$6,P5957,"")),"")</f>
        <v/>
      </c>
    </row>
    <row r="5958" spans="16:17" x14ac:dyDescent="0.15">
      <c r="P5958">
        <v>5957</v>
      </c>
      <c r="Q5958" t="str">
        <f>IFERROR(IF(COUNTIF(個人情報!$BI$5:$BI$401,"登録番号" &amp; リスト!P5958)&gt;=1,"",IF(VLOOKUP(P5958,登録者リスト!$A$1:$D$43729,4,FALSE)=基本情報!$D$6,P5958,"")),"")</f>
        <v/>
      </c>
    </row>
    <row r="5959" spans="16:17" x14ac:dyDescent="0.15">
      <c r="P5959">
        <v>5958</v>
      </c>
      <c r="Q5959" t="str">
        <f>IFERROR(IF(COUNTIF(個人情報!$BI$5:$BI$401,"登録番号" &amp; リスト!P5959)&gt;=1,"",IF(VLOOKUP(P5959,登録者リスト!$A$1:$D$43729,4,FALSE)=基本情報!$D$6,P5959,"")),"")</f>
        <v/>
      </c>
    </row>
    <row r="5960" spans="16:17" x14ac:dyDescent="0.15">
      <c r="P5960">
        <v>5959</v>
      </c>
      <c r="Q5960" t="str">
        <f>IFERROR(IF(COUNTIF(個人情報!$BI$5:$BI$401,"登録番号" &amp; リスト!P5960)&gt;=1,"",IF(VLOOKUP(P5960,登録者リスト!$A$1:$D$43729,4,FALSE)=基本情報!$D$6,P5960,"")),"")</f>
        <v/>
      </c>
    </row>
    <row r="5961" spans="16:17" x14ac:dyDescent="0.15">
      <c r="P5961">
        <v>5960</v>
      </c>
      <c r="Q5961" t="str">
        <f>IFERROR(IF(COUNTIF(個人情報!$BI$5:$BI$401,"登録番号" &amp; リスト!P5961)&gt;=1,"",IF(VLOOKUP(P5961,登録者リスト!$A$1:$D$43729,4,FALSE)=基本情報!$D$6,P5961,"")),"")</f>
        <v/>
      </c>
    </row>
    <row r="5962" spans="16:17" x14ac:dyDescent="0.15">
      <c r="P5962">
        <v>5961</v>
      </c>
      <c r="Q5962" t="str">
        <f>IFERROR(IF(COUNTIF(個人情報!$BI$5:$BI$401,"登録番号" &amp; リスト!P5962)&gt;=1,"",IF(VLOOKUP(P5962,登録者リスト!$A$1:$D$43729,4,FALSE)=基本情報!$D$6,P5962,"")),"")</f>
        <v/>
      </c>
    </row>
    <row r="5963" spans="16:17" x14ac:dyDescent="0.15">
      <c r="P5963">
        <v>5962</v>
      </c>
      <c r="Q5963" t="str">
        <f>IFERROR(IF(COUNTIF(個人情報!$BI$5:$BI$401,"登録番号" &amp; リスト!P5963)&gt;=1,"",IF(VLOOKUP(P5963,登録者リスト!$A$1:$D$43729,4,FALSE)=基本情報!$D$6,P5963,"")),"")</f>
        <v/>
      </c>
    </row>
    <row r="5964" spans="16:17" x14ac:dyDescent="0.15">
      <c r="P5964">
        <v>5963</v>
      </c>
      <c r="Q5964" t="str">
        <f>IFERROR(IF(COUNTIF(個人情報!$BI$5:$BI$401,"登録番号" &amp; リスト!P5964)&gt;=1,"",IF(VLOOKUP(P5964,登録者リスト!$A$1:$D$43729,4,FALSE)=基本情報!$D$6,P5964,"")),"")</f>
        <v/>
      </c>
    </row>
    <row r="5965" spans="16:17" x14ac:dyDescent="0.15">
      <c r="P5965">
        <v>5964</v>
      </c>
      <c r="Q5965" t="str">
        <f>IFERROR(IF(COUNTIF(個人情報!$BI$5:$BI$401,"登録番号" &amp; リスト!P5965)&gt;=1,"",IF(VLOOKUP(P5965,登録者リスト!$A$1:$D$43729,4,FALSE)=基本情報!$D$6,P5965,"")),"")</f>
        <v/>
      </c>
    </row>
    <row r="5966" spans="16:17" x14ac:dyDescent="0.15">
      <c r="P5966">
        <v>5965</v>
      </c>
      <c r="Q5966" t="str">
        <f>IFERROR(IF(COUNTIF(個人情報!$BI$5:$BI$401,"登録番号" &amp; リスト!P5966)&gt;=1,"",IF(VLOOKUP(P5966,登録者リスト!$A$1:$D$43729,4,FALSE)=基本情報!$D$6,P5966,"")),"")</f>
        <v/>
      </c>
    </row>
    <row r="5967" spans="16:17" x14ac:dyDescent="0.15">
      <c r="P5967">
        <v>5966</v>
      </c>
      <c r="Q5967" t="str">
        <f>IFERROR(IF(COUNTIF(個人情報!$BI$5:$BI$401,"登録番号" &amp; リスト!P5967)&gt;=1,"",IF(VLOOKUP(P5967,登録者リスト!$A$1:$D$43729,4,FALSE)=基本情報!$D$6,P5967,"")),"")</f>
        <v/>
      </c>
    </row>
    <row r="5968" spans="16:17" x14ac:dyDescent="0.15">
      <c r="P5968">
        <v>5967</v>
      </c>
      <c r="Q5968" t="str">
        <f>IFERROR(IF(COUNTIF(個人情報!$BI$5:$BI$401,"登録番号" &amp; リスト!P5968)&gt;=1,"",IF(VLOOKUP(P5968,登録者リスト!$A$1:$D$43729,4,FALSE)=基本情報!$D$6,P5968,"")),"")</f>
        <v/>
      </c>
    </row>
    <row r="5969" spans="16:17" x14ac:dyDescent="0.15">
      <c r="P5969">
        <v>5968</v>
      </c>
      <c r="Q5969" t="str">
        <f>IFERROR(IF(COUNTIF(個人情報!$BI$5:$BI$401,"登録番号" &amp; リスト!P5969)&gt;=1,"",IF(VLOOKUP(P5969,登録者リスト!$A$1:$D$43729,4,FALSE)=基本情報!$D$6,P5969,"")),"")</f>
        <v/>
      </c>
    </row>
    <row r="5970" spans="16:17" x14ac:dyDescent="0.15">
      <c r="P5970">
        <v>5969</v>
      </c>
      <c r="Q5970" t="str">
        <f>IFERROR(IF(COUNTIF(個人情報!$BI$5:$BI$401,"登録番号" &amp; リスト!P5970)&gt;=1,"",IF(VLOOKUP(P5970,登録者リスト!$A$1:$D$43729,4,FALSE)=基本情報!$D$6,P5970,"")),"")</f>
        <v/>
      </c>
    </row>
    <row r="5971" spans="16:17" x14ac:dyDescent="0.15">
      <c r="P5971">
        <v>5970</v>
      </c>
      <c r="Q5971" t="str">
        <f>IFERROR(IF(COUNTIF(個人情報!$BI$5:$BI$401,"登録番号" &amp; リスト!P5971)&gt;=1,"",IF(VLOOKUP(P5971,登録者リスト!$A$1:$D$43729,4,FALSE)=基本情報!$D$6,P5971,"")),"")</f>
        <v/>
      </c>
    </row>
    <row r="5972" spans="16:17" x14ac:dyDescent="0.15">
      <c r="P5972">
        <v>5971</v>
      </c>
      <c r="Q5972" t="str">
        <f>IFERROR(IF(COUNTIF(個人情報!$BI$5:$BI$401,"登録番号" &amp; リスト!P5972)&gt;=1,"",IF(VLOOKUP(P5972,登録者リスト!$A$1:$D$43729,4,FALSE)=基本情報!$D$6,P5972,"")),"")</f>
        <v/>
      </c>
    </row>
    <row r="5973" spans="16:17" x14ac:dyDescent="0.15">
      <c r="P5973">
        <v>5972</v>
      </c>
      <c r="Q5973" t="str">
        <f>IFERROR(IF(COUNTIF(個人情報!$BI$5:$BI$401,"登録番号" &amp; リスト!P5973)&gt;=1,"",IF(VLOOKUP(P5973,登録者リスト!$A$1:$D$43729,4,FALSE)=基本情報!$D$6,P5973,"")),"")</f>
        <v/>
      </c>
    </row>
    <row r="5974" spans="16:17" x14ac:dyDescent="0.15">
      <c r="P5974">
        <v>5973</v>
      </c>
      <c r="Q5974" t="str">
        <f>IFERROR(IF(COUNTIF(個人情報!$BI$5:$BI$401,"登録番号" &amp; リスト!P5974)&gt;=1,"",IF(VLOOKUP(P5974,登録者リスト!$A$1:$D$43729,4,FALSE)=基本情報!$D$6,P5974,"")),"")</f>
        <v/>
      </c>
    </row>
    <row r="5975" spans="16:17" x14ac:dyDescent="0.15">
      <c r="P5975">
        <v>5974</v>
      </c>
      <c r="Q5975" t="str">
        <f>IFERROR(IF(COUNTIF(個人情報!$BI$5:$BI$401,"登録番号" &amp; リスト!P5975)&gt;=1,"",IF(VLOOKUP(P5975,登録者リスト!$A$1:$D$43729,4,FALSE)=基本情報!$D$6,P5975,"")),"")</f>
        <v/>
      </c>
    </row>
    <row r="5976" spans="16:17" x14ac:dyDescent="0.15">
      <c r="P5976">
        <v>5975</v>
      </c>
      <c r="Q5976" t="str">
        <f>IFERROR(IF(COUNTIF(個人情報!$BI$5:$BI$401,"登録番号" &amp; リスト!P5976)&gt;=1,"",IF(VLOOKUP(P5976,登録者リスト!$A$1:$D$43729,4,FALSE)=基本情報!$D$6,P5976,"")),"")</f>
        <v/>
      </c>
    </row>
    <row r="5977" spans="16:17" x14ac:dyDescent="0.15">
      <c r="P5977">
        <v>5976</v>
      </c>
      <c r="Q5977" t="str">
        <f>IFERROR(IF(COUNTIF(個人情報!$BI$5:$BI$401,"登録番号" &amp; リスト!P5977)&gt;=1,"",IF(VLOOKUP(P5977,登録者リスト!$A$1:$D$43729,4,FALSE)=基本情報!$D$6,P5977,"")),"")</f>
        <v/>
      </c>
    </row>
    <row r="5978" spans="16:17" x14ac:dyDescent="0.15">
      <c r="P5978">
        <v>5977</v>
      </c>
      <c r="Q5978" t="str">
        <f>IFERROR(IF(COUNTIF(個人情報!$BI$5:$BI$401,"登録番号" &amp; リスト!P5978)&gt;=1,"",IF(VLOOKUP(P5978,登録者リスト!$A$1:$D$43729,4,FALSE)=基本情報!$D$6,P5978,"")),"")</f>
        <v/>
      </c>
    </row>
    <row r="5979" spans="16:17" x14ac:dyDescent="0.15">
      <c r="P5979">
        <v>5978</v>
      </c>
      <c r="Q5979" t="str">
        <f>IFERROR(IF(COUNTIF(個人情報!$BI$5:$BI$401,"登録番号" &amp; リスト!P5979)&gt;=1,"",IF(VLOOKUP(P5979,登録者リスト!$A$1:$D$43729,4,FALSE)=基本情報!$D$6,P5979,"")),"")</f>
        <v/>
      </c>
    </row>
    <row r="5980" spans="16:17" x14ac:dyDescent="0.15">
      <c r="P5980">
        <v>5979</v>
      </c>
      <c r="Q5980" t="str">
        <f>IFERROR(IF(COUNTIF(個人情報!$BI$5:$BI$401,"登録番号" &amp; リスト!P5980)&gt;=1,"",IF(VLOOKUP(P5980,登録者リスト!$A$1:$D$43729,4,FALSE)=基本情報!$D$6,P5980,"")),"")</f>
        <v/>
      </c>
    </row>
    <row r="5981" spans="16:17" x14ac:dyDescent="0.15">
      <c r="P5981">
        <v>5980</v>
      </c>
      <c r="Q5981" t="str">
        <f>IFERROR(IF(COUNTIF(個人情報!$BI$5:$BI$401,"登録番号" &amp; リスト!P5981)&gt;=1,"",IF(VLOOKUP(P5981,登録者リスト!$A$1:$D$43729,4,FALSE)=基本情報!$D$6,P5981,"")),"")</f>
        <v/>
      </c>
    </row>
    <row r="5982" spans="16:17" x14ac:dyDescent="0.15">
      <c r="P5982">
        <v>5981</v>
      </c>
      <c r="Q5982" t="str">
        <f>IFERROR(IF(COUNTIF(個人情報!$BI$5:$BI$401,"登録番号" &amp; リスト!P5982)&gt;=1,"",IF(VLOOKUP(P5982,登録者リスト!$A$1:$D$43729,4,FALSE)=基本情報!$D$6,P5982,"")),"")</f>
        <v/>
      </c>
    </row>
    <row r="5983" spans="16:17" x14ac:dyDescent="0.15">
      <c r="P5983">
        <v>5982</v>
      </c>
      <c r="Q5983" t="str">
        <f>IFERROR(IF(COUNTIF(個人情報!$BI$5:$BI$401,"登録番号" &amp; リスト!P5983)&gt;=1,"",IF(VLOOKUP(P5983,登録者リスト!$A$1:$D$43729,4,FALSE)=基本情報!$D$6,P5983,"")),"")</f>
        <v/>
      </c>
    </row>
    <row r="5984" spans="16:17" x14ac:dyDescent="0.15">
      <c r="P5984">
        <v>5983</v>
      </c>
      <c r="Q5984" t="str">
        <f>IFERROR(IF(COUNTIF(個人情報!$BI$5:$BI$401,"登録番号" &amp; リスト!P5984)&gt;=1,"",IF(VLOOKUP(P5984,登録者リスト!$A$1:$D$43729,4,FALSE)=基本情報!$D$6,P5984,"")),"")</f>
        <v/>
      </c>
    </row>
    <row r="5985" spans="16:17" x14ac:dyDescent="0.15">
      <c r="P5985">
        <v>5984</v>
      </c>
      <c r="Q5985" t="str">
        <f>IFERROR(IF(COUNTIF(個人情報!$BI$5:$BI$401,"登録番号" &amp; リスト!P5985)&gt;=1,"",IF(VLOOKUP(P5985,登録者リスト!$A$1:$D$43729,4,FALSE)=基本情報!$D$6,P5985,"")),"")</f>
        <v/>
      </c>
    </row>
    <row r="5986" spans="16:17" x14ac:dyDescent="0.15">
      <c r="P5986">
        <v>5985</v>
      </c>
      <c r="Q5986" t="str">
        <f>IFERROR(IF(COUNTIF(個人情報!$BI$5:$BI$401,"登録番号" &amp; リスト!P5986)&gt;=1,"",IF(VLOOKUP(P5986,登録者リスト!$A$1:$D$43729,4,FALSE)=基本情報!$D$6,P5986,"")),"")</f>
        <v/>
      </c>
    </row>
    <row r="5987" spans="16:17" x14ac:dyDescent="0.15">
      <c r="P5987">
        <v>5986</v>
      </c>
      <c r="Q5987" t="str">
        <f>IFERROR(IF(COUNTIF(個人情報!$BI$5:$BI$401,"登録番号" &amp; リスト!P5987)&gt;=1,"",IF(VLOOKUP(P5987,登録者リスト!$A$1:$D$43729,4,FALSE)=基本情報!$D$6,P5987,"")),"")</f>
        <v/>
      </c>
    </row>
    <row r="5988" spans="16:17" x14ac:dyDescent="0.15">
      <c r="P5988">
        <v>5987</v>
      </c>
      <c r="Q5988" t="str">
        <f>IFERROR(IF(COUNTIF(個人情報!$BI$5:$BI$401,"登録番号" &amp; リスト!P5988)&gt;=1,"",IF(VLOOKUP(P5988,登録者リスト!$A$1:$D$43729,4,FALSE)=基本情報!$D$6,P5988,"")),"")</f>
        <v/>
      </c>
    </row>
    <row r="5989" spans="16:17" x14ac:dyDescent="0.15">
      <c r="P5989">
        <v>5988</v>
      </c>
      <c r="Q5989" t="str">
        <f>IFERROR(IF(COUNTIF(個人情報!$BI$5:$BI$401,"登録番号" &amp; リスト!P5989)&gt;=1,"",IF(VLOOKUP(P5989,登録者リスト!$A$1:$D$43729,4,FALSE)=基本情報!$D$6,P5989,"")),"")</f>
        <v/>
      </c>
    </row>
    <row r="5990" spans="16:17" x14ac:dyDescent="0.15">
      <c r="P5990">
        <v>5989</v>
      </c>
      <c r="Q5990" t="str">
        <f>IFERROR(IF(COUNTIF(個人情報!$BI$5:$BI$401,"登録番号" &amp; リスト!P5990)&gt;=1,"",IF(VLOOKUP(P5990,登録者リスト!$A$1:$D$43729,4,FALSE)=基本情報!$D$6,P5990,"")),"")</f>
        <v/>
      </c>
    </row>
    <row r="5991" spans="16:17" x14ac:dyDescent="0.15">
      <c r="P5991">
        <v>5990</v>
      </c>
      <c r="Q5991" t="str">
        <f>IFERROR(IF(COUNTIF(個人情報!$BI$5:$BI$401,"登録番号" &amp; リスト!P5991)&gt;=1,"",IF(VLOOKUP(P5991,登録者リスト!$A$1:$D$43729,4,FALSE)=基本情報!$D$6,P5991,"")),"")</f>
        <v/>
      </c>
    </row>
    <row r="5992" spans="16:17" x14ac:dyDescent="0.15">
      <c r="P5992">
        <v>5991</v>
      </c>
      <c r="Q5992" t="str">
        <f>IFERROR(IF(COUNTIF(個人情報!$BI$5:$BI$401,"登録番号" &amp; リスト!P5992)&gt;=1,"",IF(VLOOKUP(P5992,登録者リスト!$A$1:$D$43729,4,FALSE)=基本情報!$D$6,P5992,"")),"")</f>
        <v/>
      </c>
    </row>
    <row r="5993" spans="16:17" x14ac:dyDescent="0.15">
      <c r="P5993">
        <v>5992</v>
      </c>
      <c r="Q5993" t="str">
        <f>IFERROR(IF(COUNTIF(個人情報!$BI$5:$BI$401,"登録番号" &amp; リスト!P5993)&gt;=1,"",IF(VLOOKUP(P5993,登録者リスト!$A$1:$D$43729,4,FALSE)=基本情報!$D$6,P5993,"")),"")</f>
        <v/>
      </c>
    </row>
    <row r="5994" spans="16:17" x14ac:dyDescent="0.15">
      <c r="P5994">
        <v>5993</v>
      </c>
      <c r="Q5994" t="str">
        <f>IFERROR(IF(COUNTIF(個人情報!$BI$5:$BI$401,"登録番号" &amp; リスト!P5994)&gt;=1,"",IF(VLOOKUP(P5994,登録者リスト!$A$1:$D$43729,4,FALSE)=基本情報!$D$6,P5994,"")),"")</f>
        <v/>
      </c>
    </row>
    <row r="5995" spans="16:17" x14ac:dyDescent="0.15">
      <c r="P5995">
        <v>5994</v>
      </c>
      <c r="Q5995" t="str">
        <f>IFERROR(IF(COUNTIF(個人情報!$BI$5:$BI$401,"登録番号" &amp; リスト!P5995)&gt;=1,"",IF(VLOOKUP(P5995,登録者リスト!$A$1:$D$43729,4,FALSE)=基本情報!$D$6,P5995,"")),"")</f>
        <v/>
      </c>
    </row>
    <row r="5996" spans="16:17" x14ac:dyDescent="0.15">
      <c r="P5996">
        <v>5995</v>
      </c>
      <c r="Q5996" t="str">
        <f>IFERROR(IF(COUNTIF(個人情報!$BI$5:$BI$401,"登録番号" &amp; リスト!P5996)&gt;=1,"",IF(VLOOKUP(P5996,登録者リスト!$A$1:$D$43729,4,FALSE)=基本情報!$D$6,P5996,"")),"")</f>
        <v/>
      </c>
    </row>
    <row r="5997" spans="16:17" x14ac:dyDescent="0.15">
      <c r="P5997">
        <v>5996</v>
      </c>
      <c r="Q5997" t="str">
        <f>IFERROR(IF(COUNTIF(個人情報!$BI$5:$BI$401,"登録番号" &amp; リスト!P5997)&gt;=1,"",IF(VLOOKUP(P5997,登録者リスト!$A$1:$D$43729,4,FALSE)=基本情報!$D$6,P5997,"")),"")</f>
        <v/>
      </c>
    </row>
    <row r="5998" spans="16:17" x14ac:dyDescent="0.15">
      <c r="P5998">
        <v>5997</v>
      </c>
      <c r="Q5998" t="str">
        <f>IFERROR(IF(COUNTIF(個人情報!$BI$5:$BI$401,"登録番号" &amp; リスト!P5998)&gt;=1,"",IF(VLOOKUP(P5998,登録者リスト!$A$1:$D$43729,4,FALSE)=基本情報!$D$6,P5998,"")),"")</f>
        <v/>
      </c>
    </row>
    <row r="5999" spans="16:17" x14ac:dyDescent="0.15">
      <c r="P5999">
        <v>5998</v>
      </c>
      <c r="Q5999" t="str">
        <f>IFERROR(IF(COUNTIF(個人情報!$BI$5:$BI$401,"登録番号" &amp; リスト!P5999)&gt;=1,"",IF(VLOOKUP(P5999,登録者リスト!$A$1:$D$43729,4,FALSE)=基本情報!$D$6,P5999,"")),"")</f>
        <v/>
      </c>
    </row>
    <row r="6000" spans="16:17" x14ac:dyDescent="0.15">
      <c r="P6000">
        <v>5999</v>
      </c>
      <c r="Q6000" t="str">
        <f>IFERROR(IF(COUNTIF(個人情報!$BI$5:$BI$401,"登録番号" &amp; リスト!P6000)&gt;=1,"",IF(VLOOKUP(P6000,登録者リスト!$A$1:$D$43729,4,FALSE)=基本情報!$D$6,P6000,"")),"")</f>
        <v/>
      </c>
    </row>
    <row r="6001" spans="16:17" x14ac:dyDescent="0.15">
      <c r="P6001">
        <v>6000</v>
      </c>
      <c r="Q6001" t="str">
        <f>IFERROR(IF(COUNTIF(個人情報!$BI$5:$BI$401,"登録番号" &amp; リスト!P6001)&gt;=1,"",IF(VLOOKUP(P6001,登録者リスト!$A$1:$D$43729,4,FALSE)=基本情報!$D$6,P6001,"")),"")</f>
        <v/>
      </c>
    </row>
    <row r="6002" spans="16:17" x14ac:dyDescent="0.15">
      <c r="P6002">
        <v>6001</v>
      </c>
      <c r="Q6002" t="str">
        <f>IFERROR(IF(COUNTIF(個人情報!$BI$5:$BI$401,"登録番号" &amp; リスト!P6002)&gt;=1,"",IF(VLOOKUP(P6002,登録者リスト!$A$1:$D$43729,4,FALSE)=基本情報!$D$6,P6002,"")),"")</f>
        <v/>
      </c>
    </row>
    <row r="6003" spans="16:17" x14ac:dyDescent="0.15">
      <c r="P6003">
        <v>6002</v>
      </c>
      <c r="Q6003" t="str">
        <f>IFERROR(IF(COUNTIF(個人情報!$BI$5:$BI$401,"登録番号" &amp; リスト!P6003)&gt;=1,"",IF(VLOOKUP(P6003,登録者リスト!$A$1:$D$43729,4,FALSE)=基本情報!$D$6,P6003,"")),"")</f>
        <v/>
      </c>
    </row>
    <row r="6004" spans="16:17" x14ac:dyDescent="0.15">
      <c r="P6004">
        <v>6003</v>
      </c>
      <c r="Q6004" t="str">
        <f>IFERROR(IF(COUNTIF(個人情報!$BI$5:$BI$401,"登録番号" &amp; リスト!P6004)&gt;=1,"",IF(VLOOKUP(P6004,登録者リスト!$A$1:$D$43729,4,FALSE)=基本情報!$D$6,P6004,"")),"")</f>
        <v/>
      </c>
    </row>
    <row r="6005" spans="16:17" x14ac:dyDescent="0.15">
      <c r="P6005">
        <v>6004</v>
      </c>
      <c r="Q6005" t="str">
        <f>IFERROR(IF(COUNTIF(個人情報!$BI$5:$BI$401,"登録番号" &amp; リスト!P6005)&gt;=1,"",IF(VLOOKUP(P6005,登録者リスト!$A$1:$D$43729,4,FALSE)=基本情報!$D$6,P6005,"")),"")</f>
        <v/>
      </c>
    </row>
    <row r="6006" spans="16:17" x14ac:dyDescent="0.15">
      <c r="P6006">
        <v>6005</v>
      </c>
      <c r="Q6006" t="str">
        <f>IFERROR(IF(COUNTIF(個人情報!$BI$5:$BI$401,"登録番号" &amp; リスト!P6006)&gt;=1,"",IF(VLOOKUP(P6006,登録者リスト!$A$1:$D$43729,4,FALSE)=基本情報!$D$6,P6006,"")),"")</f>
        <v/>
      </c>
    </row>
    <row r="6007" spans="16:17" x14ac:dyDescent="0.15">
      <c r="P6007">
        <v>6006</v>
      </c>
      <c r="Q6007" t="str">
        <f>IFERROR(IF(COUNTIF(個人情報!$BI$5:$BI$401,"登録番号" &amp; リスト!P6007)&gt;=1,"",IF(VLOOKUP(P6007,登録者リスト!$A$1:$D$43729,4,FALSE)=基本情報!$D$6,P6007,"")),"")</f>
        <v/>
      </c>
    </row>
    <row r="6008" spans="16:17" x14ac:dyDescent="0.15">
      <c r="P6008">
        <v>6007</v>
      </c>
      <c r="Q6008" t="str">
        <f>IFERROR(IF(COUNTIF(個人情報!$BI$5:$BI$401,"登録番号" &amp; リスト!P6008)&gt;=1,"",IF(VLOOKUP(P6008,登録者リスト!$A$1:$D$43729,4,FALSE)=基本情報!$D$6,P6008,"")),"")</f>
        <v/>
      </c>
    </row>
    <row r="6009" spans="16:17" x14ac:dyDescent="0.15">
      <c r="P6009">
        <v>6008</v>
      </c>
      <c r="Q6009" t="str">
        <f>IFERROR(IF(COUNTIF(個人情報!$BI$5:$BI$401,"登録番号" &amp; リスト!P6009)&gt;=1,"",IF(VLOOKUP(P6009,登録者リスト!$A$1:$D$43729,4,FALSE)=基本情報!$D$6,P6009,"")),"")</f>
        <v/>
      </c>
    </row>
    <row r="6010" spans="16:17" x14ac:dyDescent="0.15">
      <c r="P6010">
        <v>6009</v>
      </c>
      <c r="Q6010" t="str">
        <f>IFERROR(IF(COUNTIF(個人情報!$BI$5:$BI$401,"登録番号" &amp; リスト!P6010)&gt;=1,"",IF(VLOOKUP(P6010,登録者リスト!$A$1:$D$43729,4,FALSE)=基本情報!$D$6,P6010,"")),"")</f>
        <v/>
      </c>
    </row>
    <row r="6011" spans="16:17" x14ac:dyDescent="0.15">
      <c r="P6011">
        <v>6010</v>
      </c>
      <c r="Q6011" t="str">
        <f>IFERROR(IF(COUNTIF(個人情報!$BI$5:$BI$401,"登録番号" &amp; リスト!P6011)&gt;=1,"",IF(VLOOKUP(P6011,登録者リスト!$A$1:$D$43729,4,FALSE)=基本情報!$D$6,P6011,"")),"")</f>
        <v/>
      </c>
    </row>
    <row r="6012" spans="16:17" x14ac:dyDescent="0.15">
      <c r="P6012">
        <v>6011</v>
      </c>
      <c r="Q6012" t="str">
        <f>IFERROR(IF(COUNTIF(個人情報!$BI$5:$BI$401,"登録番号" &amp; リスト!P6012)&gt;=1,"",IF(VLOOKUP(P6012,登録者リスト!$A$1:$D$43729,4,FALSE)=基本情報!$D$6,P6012,"")),"")</f>
        <v/>
      </c>
    </row>
    <row r="6013" spans="16:17" x14ac:dyDescent="0.15">
      <c r="P6013">
        <v>6012</v>
      </c>
      <c r="Q6013" t="str">
        <f>IFERROR(IF(COUNTIF(個人情報!$BI$5:$BI$401,"登録番号" &amp; リスト!P6013)&gt;=1,"",IF(VLOOKUP(P6013,登録者リスト!$A$1:$D$43729,4,FALSE)=基本情報!$D$6,P6013,"")),"")</f>
        <v/>
      </c>
    </row>
    <row r="6014" spans="16:17" x14ac:dyDescent="0.15">
      <c r="P6014">
        <v>6013</v>
      </c>
      <c r="Q6014" t="str">
        <f>IFERROR(IF(COUNTIF(個人情報!$BI$5:$BI$401,"登録番号" &amp; リスト!P6014)&gt;=1,"",IF(VLOOKUP(P6014,登録者リスト!$A$1:$D$43729,4,FALSE)=基本情報!$D$6,P6014,"")),"")</f>
        <v/>
      </c>
    </row>
    <row r="6015" spans="16:17" x14ac:dyDescent="0.15">
      <c r="P6015">
        <v>6014</v>
      </c>
      <c r="Q6015" t="str">
        <f>IFERROR(IF(COUNTIF(個人情報!$BI$5:$BI$401,"登録番号" &amp; リスト!P6015)&gt;=1,"",IF(VLOOKUP(P6015,登録者リスト!$A$1:$D$43729,4,FALSE)=基本情報!$D$6,P6015,"")),"")</f>
        <v/>
      </c>
    </row>
    <row r="6016" spans="16:17" x14ac:dyDescent="0.15">
      <c r="P6016">
        <v>6015</v>
      </c>
      <c r="Q6016" t="str">
        <f>IFERROR(IF(COUNTIF(個人情報!$BI$5:$BI$401,"登録番号" &amp; リスト!P6016)&gt;=1,"",IF(VLOOKUP(P6016,登録者リスト!$A$1:$D$43729,4,FALSE)=基本情報!$D$6,P6016,"")),"")</f>
        <v/>
      </c>
    </row>
    <row r="6017" spans="16:17" x14ac:dyDescent="0.15">
      <c r="P6017">
        <v>6016</v>
      </c>
      <c r="Q6017" t="str">
        <f>IFERROR(IF(COUNTIF(個人情報!$BI$5:$BI$401,"登録番号" &amp; リスト!P6017)&gt;=1,"",IF(VLOOKUP(P6017,登録者リスト!$A$1:$D$43729,4,FALSE)=基本情報!$D$6,P6017,"")),"")</f>
        <v/>
      </c>
    </row>
    <row r="6018" spans="16:17" x14ac:dyDescent="0.15">
      <c r="P6018">
        <v>6017</v>
      </c>
      <c r="Q6018" t="str">
        <f>IFERROR(IF(COUNTIF(個人情報!$BI$5:$BI$401,"登録番号" &amp; リスト!P6018)&gt;=1,"",IF(VLOOKUP(P6018,登録者リスト!$A$1:$D$43729,4,FALSE)=基本情報!$D$6,P6018,"")),"")</f>
        <v/>
      </c>
    </row>
    <row r="6019" spans="16:17" x14ac:dyDescent="0.15">
      <c r="P6019">
        <v>6018</v>
      </c>
      <c r="Q6019" t="str">
        <f>IFERROR(IF(COUNTIF(個人情報!$BI$5:$BI$401,"登録番号" &amp; リスト!P6019)&gt;=1,"",IF(VLOOKUP(P6019,登録者リスト!$A$1:$D$43729,4,FALSE)=基本情報!$D$6,P6019,"")),"")</f>
        <v/>
      </c>
    </row>
    <row r="6020" spans="16:17" x14ac:dyDescent="0.15">
      <c r="P6020">
        <v>6019</v>
      </c>
      <c r="Q6020" t="str">
        <f>IFERROR(IF(COUNTIF(個人情報!$BI$5:$BI$401,"登録番号" &amp; リスト!P6020)&gt;=1,"",IF(VLOOKUP(P6020,登録者リスト!$A$1:$D$43729,4,FALSE)=基本情報!$D$6,P6020,"")),"")</f>
        <v/>
      </c>
    </row>
    <row r="6021" spans="16:17" x14ac:dyDescent="0.15">
      <c r="P6021">
        <v>6020</v>
      </c>
      <c r="Q6021" t="str">
        <f>IFERROR(IF(COUNTIF(個人情報!$BI$5:$BI$401,"登録番号" &amp; リスト!P6021)&gt;=1,"",IF(VLOOKUP(P6021,登録者リスト!$A$1:$D$43729,4,FALSE)=基本情報!$D$6,P6021,"")),"")</f>
        <v/>
      </c>
    </row>
    <row r="6022" spans="16:17" x14ac:dyDescent="0.15">
      <c r="P6022">
        <v>6021</v>
      </c>
      <c r="Q6022" t="str">
        <f>IFERROR(IF(COUNTIF(個人情報!$BI$5:$BI$401,"登録番号" &amp; リスト!P6022)&gt;=1,"",IF(VLOOKUP(P6022,登録者リスト!$A$1:$D$43729,4,FALSE)=基本情報!$D$6,P6022,"")),"")</f>
        <v/>
      </c>
    </row>
    <row r="6023" spans="16:17" x14ac:dyDescent="0.15">
      <c r="P6023">
        <v>6022</v>
      </c>
      <c r="Q6023" t="str">
        <f>IFERROR(IF(COUNTIF(個人情報!$BI$5:$BI$401,"登録番号" &amp; リスト!P6023)&gt;=1,"",IF(VLOOKUP(P6023,登録者リスト!$A$1:$D$43729,4,FALSE)=基本情報!$D$6,P6023,"")),"")</f>
        <v/>
      </c>
    </row>
    <row r="6024" spans="16:17" x14ac:dyDescent="0.15">
      <c r="P6024">
        <v>6023</v>
      </c>
      <c r="Q6024" t="str">
        <f>IFERROR(IF(COUNTIF(個人情報!$BI$5:$BI$401,"登録番号" &amp; リスト!P6024)&gt;=1,"",IF(VLOOKUP(P6024,登録者リスト!$A$1:$D$43729,4,FALSE)=基本情報!$D$6,P6024,"")),"")</f>
        <v/>
      </c>
    </row>
    <row r="6025" spans="16:17" x14ac:dyDescent="0.15">
      <c r="P6025">
        <v>6024</v>
      </c>
      <c r="Q6025" t="str">
        <f>IFERROR(IF(COUNTIF(個人情報!$BI$5:$BI$401,"登録番号" &amp; リスト!P6025)&gt;=1,"",IF(VLOOKUP(P6025,登録者リスト!$A$1:$D$43729,4,FALSE)=基本情報!$D$6,P6025,"")),"")</f>
        <v/>
      </c>
    </row>
    <row r="6026" spans="16:17" x14ac:dyDescent="0.15">
      <c r="P6026">
        <v>6025</v>
      </c>
      <c r="Q6026" t="str">
        <f>IFERROR(IF(COUNTIF(個人情報!$BI$5:$BI$401,"登録番号" &amp; リスト!P6026)&gt;=1,"",IF(VLOOKUP(P6026,登録者リスト!$A$1:$D$43729,4,FALSE)=基本情報!$D$6,P6026,"")),"")</f>
        <v/>
      </c>
    </row>
    <row r="6027" spans="16:17" x14ac:dyDescent="0.15">
      <c r="P6027">
        <v>6026</v>
      </c>
      <c r="Q6027" t="str">
        <f>IFERROR(IF(COUNTIF(個人情報!$BI$5:$BI$401,"登録番号" &amp; リスト!P6027)&gt;=1,"",IF(VLOOKUP(P6027,登録者リスト!$A$1:$D$43729,4,FALSE)=基本情報!$D$6,P6027,"")),"")</f>
        <v/>
      </c>
    </row>
    <row r="6028" spans="16:17" x14ac:dyDescent="0.15">
      <c r="P6028">
        <v>6027</v>
      </c>
      <c r="Q6028" t="str">
        <f>IFERROR(IF(COUNTIF(個人情報!$BI$5:$BI$401,"登録番号" &amp; リスト!P6028)&gt;=1,"",IF(VLOOKUP(P6028,登録者リスト!$A$1:$D$43729,4,FALSE)=基本情報!$D$6,P6028,"")),"")</f>
        <v/>
      </c>
    </row>
    <row r="6029" spans="16:17" x14ac:dyDescent="0.15">
      <c r="P6029">
        <v>6028</v>
      </c>
      <c r="Q6029" t="str">
        <f>IFERROR(IF(COUNTIF(個人情報!$BI$5:$BI$401,"登録番号" &amp; リスト!P6029)&gt;=1,"",IF(VLOOKUP(P6029,登録者リスト!$A$1:$D$43729,4,FALSE)=基本情報!$D$6,P6029,"")),"")</f>
        <v/>
      </c>
    </row>
    <row r="6030" spans="16:17" x14ac:dyDescent="0.15">
      <c r="P6030">
        <v>6029</v>
      </c>
      <c r="Q6030" t="str">
        <f>IFERROR(IF(COUNTIF(個人情報!$BI$5:$BI$401,"登録番号" &amp; リスト!P6030)&gt;=1,"",IF(VLOOKUP(P6030,登録者リスト!$A$1:$D$43729,4,FALSE)=基本情報!$D$6,P6030,"")),"")</f>
        <v/>
      </c>
    </row>
    <row r="6031" spans="16:17" x14ac:dyDescent="0.15">
      <c r="P6031">
        <v>6030</v>
      </c>
      <c r="Q6031" t="str">
        <f>IFERROR(IF(COUNTIF(個人情報!$BI$5:$BI$401,"登録番号" &amp; リスト!P6031)&gt;=1,"",IF(VLOOKUP(P6031,登録者リスト!$A$1:$D$43729,4,FALSE)=基本情報!$D$6,P6031,"")),"")</f>
        <v/>
      </c>
    </row>
    <row r="6032" spans="16:17" x14ac:dyDescent="0.15">
      <c r="P6032">
        <v>6031</v>
      </c>
      <c r="Q6032" t="str">
        <f>IFERROR(IF(COUNTIF(個人情報!$BI$5:$BI$401,"登録番号" &amp; リスト!P6032)&gt;=1,"",IF(VLOOKUP(P6032,登録者リスト!$A$1:$D$43729,4,FALSE)=基本情報!$D$6,P6032,"")),"")</f>
        <v/>
      </c>
    </row>
    <row r="6033" spans="16:17" x14ac:dyDescent="0.15">
      <c r="P6033">
        <v>6032</v>
      </c>
      <c r="Q6033" t="str">
        <f>IFERROR(IF(COUNTIF(個人情報!$BI$5:$BI$401,"登録番号" &amp; リスト!P6033)&gt;=1,"",IF(VLOOKUP(P6033,登録者リスト!$A$1:$D$43729,4,FALSE)=基本情報!$D$6,P6033,"")),"")</f>
        <v/>
      </c>
    </row>
    <row r="6034" spans="16:17" x14ac:dyDescent="0.15">
      <c r="P6034">
        <v>6033</v>
      </c>
      <c r="Q6034" t="str">
        <f>IFERROR(IF(COUNTIF(個人情報!$BI$5:$BI$401,"登録番号" &amp; リスト!P6034)&gt;=1,"",IF(VLOOKUP(P6034,登録者リスト!$A$1:$D$43729,4,FALSE)=基本情報!$D$6,P6034,"")),"")</f>
        <v/>
      </c>
    </row>
    <row r="6035" spans="16:17" x14ac:dyDescent="0.15">
      <c r="P6035">
        <v>6034</v>
      </c>
      <c r="Q6035" t="str">
        <f>IFERROR(IF(COUNTIF(個人情報!$BI$5:$BI$401,"登録番号" &amp; リスト!P6035)&gt;=1,"",IF(VLOOKUP(P6035,登録者リスト!$A$1:$D$43729,4,FALSE)=基本情報!$D$6,P6035,"")),"")</f>
        <v/>
      </c>
    </row>
    <row r="6036" spans="16:17" x14ac:dyDescent="0.15">
      <c r="P6036">
        <v>6035</v>
      </c>
      <c r="Q6036" t="str">
        <f>IFERROR(IF(COUNTIF(個人情報!$BI$5:$BI$401,"登録番号" &amp; リスト!P6036)&gt;=1,"",IF(VLOOKUP(P6036,登録者リスト!$A$1:$D$43729,4,FALSE)=基本情報!$D$6,P6036,"")),"")</f>
        <v/>
      </c>
    </row>
    <row r="6037" spans="16:17" x14ac:dyDescent="0.15">
      <c r="P6037">
        <v>6036</v>
      </c>
      <c r="Q6037" t="str">
        <f>IFERROR(IF(COUNTIF(個人情報!$BI$5:$BI$401,"登録番号" &amp; リスト!P6037)&gt;=1,"",IF(VLOOKUP(P6037,登録者リスト!$A$1:$D$43729,4,FALSE)=基本情報!$D$6,P6037,"")),"")</f>
        <v/>
      </c>
    </row>
    <row r="6038" spans="16:17" x14ac:dyDescent="0.15">
      <c r="P6038">
        <v>6037</v>
      </c>
      <c r="Q6038" t="str">
        <f>IFERROR(IF(COUNTIF(個人情報!$BI$5:$BI$401,"登録番号" &amp; リスト!P6038)&gt;=1,"",IF(VLOOKUP(P6038,登録者リスト!$A$1:$D$43729,4,FALSE)=基本情報!$D$6,P6038,"")),"")</f>
        <v/>
      </c>
    </row>
    <row r="6039" spans="16:17" x14ac:dyDescent="0.15">
      <c r="P6039">
        <v>6038</v>
      </c>
      <c r="Q6039" t="str">
        <f>IFERROR(IF(COUNTIF(個人情報!$BI$5:$BI$401,"登録番号" &amp; リスト!P6039)&gt;=1,"",IF(VLOOKUP(P6039,登録者リスト!$A$1:$D$43729,4,FALSE)=基本情報!$D$6,P6039,"")),"")</f>
        <v/>
      </c>
    </row>
    <row r="6040" spans="16:17" x14ac:dyDescent="0.15">
      <c r="P6040">
        <v>6039</v>
      </c>
      <c r="Q6040" t="str">
        <f>IFERROR(IF(COUNTIF(個人情報!$BI$5:$BI$401,"登録番号" &amp; リスト!P6040)&gt;=1,"",IF(VLOOKUP(P6040,登録者リスト!$A$1:$D$43729,4,FALSE)=基本情報!$D$6,P6040,"")),"")</f>
        <v/>
      </c>
    </row>
    <row r="6041" spans="16:17" x14ac:dyDescent="0.15">
      <c r="P6041">
        <v>6040</v>
      </c>
      <c r="Q6041" t="str">
        <f>IFERROR(IF(COUNTIF(個人情報!$BI$5:$BI$401,"登録番号" &amp; リスト!P6041)&gt;=1,"",IF(VLOOKUP(P6041,登録者リスト!$A$1:$D$43729,4,FALSE)=基本情報!$D$6,P6041,"")),"")</f>
        <v/>
      </c>
    </row>
    <row r="6042" spans="16:17" x14ac:dyDescent="0.15">
      <c r="P6042">
        <v>6041</v>
      </c>
      <c r="Q6042" t="str">
        <f>IFERROR(IF(COUNTIF(個人情報!$BI$5:$BI$401,"登録番号" &amp; リスト!P6042)&gt;=1,"",IF(VLOOKUP(P6042,登録者リスト!$A$1:$D$43729,4,FALSE)=基本情報!$D$6,P6042,"")),"")</f>
        <v/>
      </c>
    </row>
    <row r="6043" spans="16:17" x14ac:dyDescent="0.15">
      <c r="P6043">
        <v>6042</v>
      </c>
      <c r="Q6043" t="str">
        <f>IFERROR(IF(COUNTIF(個人情報!$BI$5:$BI$401,"登録番号" &amp; リスト!P6043)&gt;=1,"",IF(VLOOKUP(P6043,登録者リスト!$A$1:$D$43729,4,FALSE)=基本情報!$D$6,P6043,"")),"")</f>
        <v/>
      </c>
    </row>
    <row r="6044" spans="16:17" x14ac:dyDescent="0.15">
      <c r="P6044">
        <v>6043</v>
      </c>
      <c r="Q6044" t="str">
        <f>IFERROR(IF(COUNTIF(個人情報!$BI$5:$BI$401,"登録番号" &amp; リスト!P6044)&gt;=1,"",IF(VLOOKUP(P6044,登録者リスト!$A$1:$D$43729,4,FALSE)=基本情報!$D$6,P6044,"")),"")</f>
        <v/>
      </c>
    </row>
    <row r="6045" spans="16:17" x14ac:dyDescent="0.15">
      <c r="P6045">
        <v>6044</v>
      </c>
      <c r="Q6045" t="str">
        <f>IFERROR(IF(COUNTIF(個人情報!$BI$5:$BI$401,"登録番号" &amp; リスト!P6045)&gt;=1,"",IF(VLOOKUP(P6045,登録者リスト!$A$1:$D$43729,4,FALSE)=基本情報!$D$6,P6045,"")),"")</f>
        <v/>
      </c>
    </row>
    <row r="6046" spans="16:17" x14ac:dyDescent="0.15">
      <c r="P6046">
        <v>6045</v>
      </c>
      <c r="Q6046" t="str">
        <f>IFERROR(IF(COUNTIF(個人情報!$BI$5:$BI$401,"登録番号" &amp; リスト!P6046)&gt;=1,"",IF(VLOOKUP(P6046,登録者リスト!$A$1:$D$43729,4,FALSE)=基本情報!$D$6,P6046,"")),"")</f>
        <v/>
      </c>
    </row>
    <row r="6047" spans="16:17" x14ac:dyDescent="0.15">
      <c r="P6047">
        <v>6046</v>
      </c>
      <c r="Q6047" t="str">
        <f>IFERROR(IF(COUNTIF(個人情報!$BI$5:$BI$401,"登録番号" &amp; リスト!P6047)&gt;=1,"",IF(VLOOKUP(P6047,登録者リスト!$A$1:$D$43729,4,FALSE)=基本情報!$D$6,P6047,"")),"")</f>
        <v/>
      </c>
    </row>
    <row r="6048" spans="16:17" x14ac:dyDescent="0.15">
      <c r="P6048">
        <v>6047</v>
      </c>
      <c r="Q6048" t="str">
        <f>IFERROR(IF(COUNTIF(個人情報!$BI$5:$BI$401,"登録番号" &amp; リスト!P6048)&gt;=1,"",IF(VLOOKUP(P6048,登録者リスト!$A$1:$D$43729,4,FALSE)=基本情報!$D$6,P6048,"")),"")</f>
        <v/>
      </c>
    </row>
    <row r="6049" spans="16:17" x14ac:dyDescent="0.15">
      <c r="P6049">
        <v>6048</v>
      </c>
      <c r="Q6049" t="str">
        <f>IFERROR(IF(COUNTIF(個人情報!$BI$5:$BI$401,"登録番号" &amp; リスト!P6049)&gt;=1,"",IF(VLOOKUP(P6049,登録者リスト!$A$1:$D$43729,4,FALSE)=基本情報!$D$6,P6049,"")),"")</f>
        <v/>
      </c>
    </row>
    <row r="6050" spans="16:17" x14ac:dyDescent="0.15">
      <c r="P6050">
        <v>6049</v>
      </c>
      <c r="Q6050" t="str">
        <f>IFERROR(IF(COUNTIF(個人情報!$BI$5:$BI$401,"登録番号" &amp; リスト!P6050)&gt;=1,"",IF(VLOOKUP(P6050,登録者リスト!$A$1:$D$43729,4,FALSE)=基本情報!$D$6,P6050,"")),"")</f>
        <v/>
      </c>
    </row>
    <row r="6051" spans="16:17" x14ac:dyDescent="0.15">
      <c r="P6051">
        <v>6050</v>
      </c>
      <c r="Q6051" t="str">
        <f>IFERROR(IF(COUNTIF(個人情報!$BI$5:$BI$401,"登録番号" &amp; リスト!P6051)&gt;=1,"",IF(VLOOKUP(P6051,登録者リスト!$A$1:$D$43729,4,FALSE)=基本情報!$D$6,P6051,"")),"")</f>
        <v/>
      </c>
    </row>
    <row r="6052" spans="16:17" x14ac:dyDescent="0.15">
      <c r="P6052">
        <v>6051</v>
      </c>
      <c r="Q6052" t="str">
        <f>IFERROR(IF(COUNTIF(個人情報!$BI$5:$BI$401,"登録番号" &amp; リスト!P6052)&gt;=1,"",IF(VLOOKUP(P6052,登録者リスト!$A$1:$D$43729,4,FALSE)=基本情報!$D$6,P6052,"")),"")</f>
        <v/>
      </c>
    </row>
    <row r="6053" spans="16:17" x14ac:dyDescent="0.15">
      <c r="P6053">
        <v>6052</v>
      </c>
      <c r="Q6053" t="str">
        <f>IFERROR(IF(COUNTIF(個人情報!$BI$5:$BI$401,"登録番号" &amp; リスト!P6053)&gt;=1,"",IF(VLOOKUP(P6053,登録者リスト!$A$1:$D$43729,4,FALSE)=基本情報!$D$6,P6053,"")),"")</f>
        <v/>
      </c>
    </row>
    <row r="6054" spans="16:17" x14ac:dyDescent="0.15">
      <c r="P6054">
        <v>6053</v>
      </c>
      <c r="Q6054" t="str">
        <f>IFERROR(IF(COUNTIF(個人情報!$BI$5:$BI$401,"登録番号" &amp; リスト!P6054)&gt;=1,"",IF(VLOOKUP(P6054,登録者リスト!$A$1:$D$43729,4,FALSE)=基本情報!$D$6,P6054,"")),"")</f>
        <v/>
      </c>
    </row>
    <row r="6055" spans="16:17" x14ac:dyDescent="0.15">
      <c r="P6055">
        <v>6054</v>
      </c>
      <c r="Q6055" t="str">
        <f>IFERROR(IF(COUNTIF(個人情報!$BI$5:$BI$401,"登録番号" &amp; リスト!P6055)&gt;=1,"",IF(VLOOKUP(P6055,登録者リスト!$A$1:$D$43729,4,FALSE)=基本情報!$D$6,P6055,"")),"")</f>
        <v/>
      </c>
    </row>
    <row r="6056" spans="16:17" x14ac:dyDescent="0.15">
      <c r="P6056">
        <v>6055</v>
      </c>
      <c r="Q6056" t="str">
        <f>IFERROR(IF(COUNTIF(個人情報!$BI$5:$BI$401,"登録番号" &amp; リスト!P6056)&gt;=1,"",IF(VLOOKUP(P6056,登録者リスト!$A$1:$D$43729,4,FALSE)=基本情報!$D$6,P6056,"")),"")</f>
        <v/>
      </c>
    </row>
    <row r="6057" spans="16:17" x14ac:dyDescent="0.15">
      <c r="P6057">
        <v>6056</v>
      </c>
      <c r="Q6057" t="str">
        <f>IFERROR(IF(COUNTIF(個人情報!$BI$5:$BI$401,"登録番号" &amp; リスト!P6057)&gt;=1,"",IF(VLOOKUP(P6057,登録者リスト!$A$1:$D$43729,4,FALSE)=基本情報!$D$6,P6057,"")),"")</f>
        <v/>
      </c>
    </row>
    <row r="6058" spans="16:17" x14ac:dyDescent="0.15">
      <c r="P6058">
        <v>6057</v>
      </c>
      <c r="Q6058" t="str">
        <f>IFERROR(IF(COUNTIF(個人情報!$BI$5:$BI$401,"登録番号" &amp; リスト!P6058)&gt;=1,"",IF(VLOOKUP(P6058,登録者リスト!$A$1:$D$43729,4,FALSE)=基本情報!$D$6,P6058,"")),"")</f>
        <v/>
      </c>
    </row>
    <row r="6059" spans="16:17" x14ac:dyDescent="0.15">
      <c r="P6059">
        <v>6058</v>
      </c>
      <c r="Q6059" t="str">
        <f>IFERROR(IF(COUNTIF(個人情報!$BI$5:$BI$401,"登録番号" &amp; リスト!P6059)&gt;=1,"",IF(VLOOKUP(P6059,登録者リスト!$A$1:$D$43729,4,FALSE)=基本情報!$D$6,P6059,"")),"")</f>
        <v/>
      </c>
    </row>
    <row r="6060" spans="16:17" x14ac:dyDescent="0.15">
      <c r="P6060">
        <v>6059</v>
      </c>
      <c r="Q6060" t="str">
        <f>IFERROR(IF(COUNTIF(個人情報!$BI$5:$BI$401,"登録番号" &amp; リスト!P6060)&gt;=1,"",IF(VLOOKUP(P6060,登録者リスト!$A$1:$D$43729,4,FALSE)=基本情報!$D$6,P6060,"")),"")</f>
        <v/>
      </c>
    </row>
    <row r="6061" spans="16:17" x14ac:dyDescent="0.15">
      <c r="P6061">
        <v>6060</v>
      </c>
      <c r="Q6061" t="str">
        <f>IFERROR(IF(COUNTIF(個人情報!$BI$5:$BI$401,"登録番号" &amp; リスト!P6061)&gt;=1,"",IF(VLOOKUP(P6061,登録者リスト!$A$1:$D$43729,4,FALSE)=基本情報!$D$6,P6061,"")),"")</f>
        <v/>
      </c>
    </row>
    <row r="6062" spans="16:17" x14ac:dyDescent="0.15">
      <c r="P6062">
        <v>6061</v>
      </c>
      <c r="Q6062" t="str">
        <f>IFERROR(IF(COUNTIF(個人情報!$BI$5:$BI$401,"登録番号" &amp; リスト!P6062)&gt;=1,"",IF(VLOOKUP(P6062,登録者リスト!$A$1:$D$43729,4,FALSE)=基本情報!$D$6,P6062,"")),"")</f>
        <v/>
      </c>
    </row>
    <row r="6063" spans="16:17" x14ac:dyDescent="0.15">
      <c r="P6063">
        <v>6062</v>
      </c>
      <c r="Q6063" t="str">
        <f>IFERROR(IF(COUNTIF(個人情報!$BI$5:$BI$401,"登録番号" &amp; リスト!P6063)&gt;=1,"",IF(VLOOKUP(P6063,登録者リスト!$A$1:$D$43729,4,FALSE)=基本情報!$D$6,P6063,"")),"")</f>
        <v/>
      </c>
    </row>
    <row r="6064" spans="16:17" x14ac:dyDescent="0.15">
      <c r="P6064">
        <v>6063</v>
      </c>
      <c r="Q6064" t="str">
        <f>IFERROR(IF(COUNTIF(個人情報!$BI$5:$BI$401,"登録番号" &amp; リスト!P6064)&gt;=1,"",IF(VLOOKUP(P6064,登録者リスト!$A$1:$D$43729,4,FALSE)=基本情報!$D$6,P6064,"")),"")</f>
        <v/>
      </c>
    </row>
    <row r="6065" spans="16:17" x14ac:dyDescent="0.15">
      <c r="P6065">
        <v>6064</v>
      </c>
      <c r="Q6065" t="str">
        <f>IFERROR(IF(COUNTIF(個人情報!$BI$5:$BI$401,"登録番号" &amp; リスト!P6065)&gt;=1,"",IF(VLOOKUP(P6065,登録者リスト!$A$1:$D$43729,4,FALSE)=基本情報!$D$6,P6065,"")),"")</f>
        <v/>
      </c>
    </row>
    <row r="6066" spans="16:17" x14ac:dyDescent="0.15">
      <c r="P6066">
        <v>6065</v>
      </c>
      <c r="Q6066" t="str">
        <f>IFERROR(IF(COUNTIF(個人情報!$BI$5:$BI$401,"登録番号" &amp; リスト!P6066)&gt;=1,"",IF(VLOOKUP(P6066,登録者リスト!$A$1:$D$43729,4,FALSE)=基本情報!$D$6,P6066,"")),"")</f>
        <v/>
      </c>
    </row>
    <row r="6067" spans="16:17" x14ac:dyDescent="0.15">
      <c r="P6067">
        <v>6066</v>
      </c>
      <c r="Q6067" t="str">
        <f>IFERROR(IF(COUNTIF(個人情報!$BI$5:$BI$401,"登録番号" &amp; リスト!P6067)&gt;=1,"",IF(VLOOKUP(P6067,登録者リスト!$A$1:$D$43729,4,FALSE)=基本情報!$D$6,P6067,"")),"")</f>
        <v/>
      </c>
    </row>
    <row r="6068" spans="16:17" x14ac:dyDescent="0.15">
      <c r="P6068">
        <v>6067</v>
      </c>
      <c r="Q6068" t="str">
        <f>IFERROR(IF(COUNTIF(個人情報!$BI$5:$BI$401,"登録番号" &amp; リスト!P6068)&gt;=1,"",IF(VLOOKUP(P6068,登録者リスト!$A$1:$D$43729,4,FALSE)=基本情報!$D$6,P6068,"")),"")</f>
        <v/>
      </c>
    </row>
    <row r="6069" spans="16:17" x14ac:dyDescent="0.15">
      <c r="P6069">
        <v>6068</v>
      </c>
      <c r="Q6069" t="str">
        <f>IFERROR(IF(COUNTIF(個人情報!$BI$5:$BI$401,"登録番号" &amp; リスト!P6069)&gt;=1,"",IF(VLOOKUP(P6069,登録者リスト!$A$1:$D$43729,4,FALSE)=基本情報!$D$6,P6069,"")),"")</f>
        <v/>
      </c>
    </row>
    <row r="6070" spans="16:17" x14ac:dyDescent="0.15">
      <c r="P6070">
        <v>6069</v>
      </c>
      <c r="Q6070" t="str">
        <f>IFERROR(IF(COUNTIF(個人情報!$BI$5:$BI$401,"登録番号" &amp; リスト!P6070)&gt;=1,"",IF(VLOOKUP(P6070,登録者リスト!$A$1:$D$43729,4,FALSE)=基本情報!$D$6,P6070,"")),"")</f>
        <v/>
      </c>
    </row>
    <row r="6071" spans="16:17" x14ac:dyDescent="0.15">
      <c r="P6071">
        <v>6070</v>
      </c>
      <c r="Q6071" t="str">
        <f>IFERROR(IF(COUNTIF(個人情報!$BI$5:$BI$401,"登録番号" &amp; リスト!P6071)&gt;=1,"",IF(VLOOKUP(P6071,登録者リスト!$A$1:$D$43729,4,FALSE)=基本情報!$D$6,P6071,"")),"")</f>
        <v/>
      </c>
    </row>
    <row r="6072" spans="16:17" x14ac:dyDescent="0.15">
      <c r="P6072">
        <v>6071</v>
      </c>
      <c r="Q6072" t="str">
        <f>IFERROR(IF(COUNTIF(個人情報!$BI$5:$BI$401,"登録番号" &amp; リスト!P6072)&gt;=1,"",IF(VLOOKUP(P6072,登録者リスト!$A$1:$D$43729,4,FALSE)=基本情報!$D$6,P6072,"")),"")</f>
        <v/>
      </c>
    </row>
    <row r="6073" spans="16:17" x14ac:dyDescent="0.15">
      <c r="P6073">
        <v>6072</v>
      </c>
      <c r="Q6073" t="str">
        <f>IFERROR(IF(COUNTIF(個人情報!$BI$5:$BI$401,"登録番号" &amp; リスト!P6073)&gt;=1,"",IF(VLOOKUP(P6073,登録者リスト!$A$1:$D$43729,4,FALSE)=基本情報!$D$6,P6073,"")),"")</f>
        <v/>
      </c>
    </row>
    <row r="6074" spans="16:17" x14ac:dyDescent="0.15">
      <c r="P6074">
        <v>6073</v>
      </c>
      <c r="Q6074" t="str">
        <f>IFERROR(IF(COUNTIF(個人情報!$BI$5:$BI$401,"登録番号" &amp; リスト!P6074)&gt;=1,"",IF(VLOOKUP(P6074,登録者リスト!$A$1:$D$43729,4,FALSE)=基本情報!$D$6,P6074,"")),"")</f>
        <v/>
      </c>
    </row>
    <row r="6075" spans="16:17" x14ac:dyDescent="0.15">
      <c r="P6075">
        <v>6074</v>
      </c>
      <c r="Q6075" t="str">
        <f>IFERROR(IF(COUNTIF(個人情報!$BI$5:$BI$401,"登録番号" &amp; リスト!P6075)&gt;=1,"",IF(VLOOKUP(P6075,登録者リスト!$A$1:$D$43729,4,FALSE)=基本情報!$D$6,P6075,"")),"")</f>
        <v/>
      </c>
    </row>
    <row r="6076" spans="16:17" x14ac:dyDescent="0.15">
      <c r="P6076">
        <v>6075</v>
      </c>
      <c r="Q6076" t="str">
        <f>IFERROR(IF(COUNTIF(個人情報!$BI$5:$BI$401,"登録番号" &amp; リスト!P6076)&gt;=1,"",IF(VLOOKUP(P6076,登録者リスト!$A$1:$D$43729,4,FALSE)=基本情報!$D$6,P6076,"")),"")</f>
        <v/>
      </c>
    </row>
    <row r="6077" spans="16:17" x14ac:dyDescent="0.15">
      <c r="P6077">
        <v>6076</v>
      </c>
      <c r="Q6077" t="str">
        <f>IFERROR(IF(COUNTIF(個人情報!$BI$5:$BI$401,"登録番号" &amp; リスト!P6077)&gt;=1,"",IF(VLOOKUP(P6077,登録者リスト!$A$1:$D$43729,4,FALSE)=基本情報!$D$6,P6077,"")),"")</f>
        <v/>
      </c>
    </row>
    <row r="6078" spans="16:17" x14ac:dyDescent="0.15">
      <c r="P6078">
        <v>6077</v>
      </c>
      <c r="Q6078" t="str">
        <f>IFERROR(IF(COUNTIF(個人情報!$BI$5:$BI$401,"登録番号" &amp; リスト!P6078)&gt;=1,"",IF(VLOOKUP(P6078,登録者リスト!$A$1:$D$43729,4,FALSE)=基本情報!$D$6,P6078,"")),"")</f>
        <v/>
      </c>
    </row>
    <row r="6079" spans="16:17" x14ac:dyDescent="0.15">
      <c r="P6079">
        <v>6078</v>
      </c>
      <c r="Q6079" t="str">
        <f>IFERROR(IF(COUNTIF(個人情報!$BI$5:$BI$401,"登録番号" &amp; リスト!P6079)&gt;=1,"",IF(VLOOKUP(P6079,登録者リスト!$A$1:$D$43729,4,FALSE)=基本情報!$D$6,P6079,"")),"")</f>
        <v/>
      </c>
    </row>
    <row r="6080" spans="16:17" x14ac:dyDescent="0.15">
      <c r="P6080">
        <v>6079</v>
      </c>
      <c r="Q6080" t="str">
        <f>IFERROR(IF(COUNTIF(個人情報!$BI$5:$BI$401,"登録番号" &amp; リスト!P6080)&gt;=1,"",IF(VLOOKUP(P6080,登録者リスト!$A$1:$D$43729,4,FALSE)=基本情報!$D$6,P6080,"")),"")</f>
        <v/>
      </c>
    </row>
    <row r="6081" spans="16:17" x14ac:dyDescent="0.15">
      <c r="P6081">
        <v>6080</v>
      </c>
      <c r="Q6081" t="str">
        <f>IFERROR(IF(COUNTIF(個人情報!$BI$5:$BI$401,"登録番号" &amp; リスト!P6081)&gt;=1,"",IF(VLOOKUP(P6081,登録者リスト!$A$1:$D$43729,4,FALSE)=基本情報!$D$6,P6081,"")),"")</f>
        <v/>
      </c>
    </row>
    <row r="6082" spans="16:17" x14ac:dyDescent="0.15">
      <c r="P6082">
        <v>6081</v>
      </c>
      <c r="Q6082" t="str">
        <f>IFERROR(IF(COUNTIF(個人情報!$BI$5:$BI$401,"登録番号" &amp; リスト!P6082)&gt;=1,"",IF(VLOOKUP(P6082,登録者リスト!$A$1:$D$43729,4,FALSE)=基本情報!$D$6,P6082,"")),"")</f>
        <v/>
      </c>
    </row>
    <row r="6083" spans="16:17" x14ac:dyDescent="0.15">
      <c r="P6083">
        <v>6082</v>
      </c>
      <c r="Q6083" t="str">
        <f>IFERROR(IF(COUNTIF(個人情報!$BI$5:$BI$401,"登録番号" &amp; リスト!P6083)&gt;=1,"",IF(VLOOKUP(P6083,登録者リスト!$A$1:$D$43729,4,FALSE)=基本情報!$D$6,P6083,"")),"")</f>
        <v/>
      </c>
    </row>
    <row r="6084" spans="16:17" x14ac:dyDescent="0.15">
      <c r="P6084">
        <v>6083</v>
      </c>
      <c r="Q6084" t="str">
        <f>IFERROR(IF(COUNTIF(個人情報!$BI$5:$BI$401,"登録番号" &amp; リスト!P6084)&gt;=1,"",IF(VLOOKUP(P6084,登録者リスト!$A$1:$D$43729,4,FALSE)=基本情報!$D$6,P6084,"")),"")</f>
        <v/>
      </c>
    </row>
    <row r="6085" spans="16:17" x14ac:dyDescent="0.15">
      <c r="P6085">
        <v>6084</v>
      </c>
      <c r="Q6085" t="str">
        <f>IFERROR(IF(COUNTIF(個人情報!$BI$5:$BI$401,"登録番号" &amp; リスト!P6085)&gt;=1,"",IF(VLOOKUP(P6085,登録者リスト!$A$1:$D$43729,4,FALSE)=基本情報!$D$6,P6085,"")),"")</f>
        <v/>
      </c>
    </row>
    <row r="6086" spans="16:17" x14ac:dyDescent="0.15">
      <c r="P6086">
        <v>6085</v>
      </c>
      <c r="Q6086" t="str">
        <f>IFERROR(IF(COUNTIF(個人情報!$BI$5:$BI$401,"登録番号" &amp; リスト!P6086)&gt;=1,"",IF(VLOOKUP(P6086,登録者リスト!$A$1:$D$43729,4,FALSE)=基本情報!$D$6,P6086,"")),"")</f>
        <v/>
      </c>
    </row>
    <row r="6087" spans="16:17" x14ac:dyDescent="0.15">
      <c r="P6087">
        <v>6086</v>
      </c>
      <c r="Q6087" t="str">
        <f>IFERROR(IF(COUNTIF(個人情報!$BI$5:$BI$401,"登録番号" &amp; リスト!P6087)&gt;=1,"",IF(VLOOKUP(P6087,登録者リスト!$A$1:$D$43729,4,FALSE)=基本情報!$D$6,P6087,"")),"")</f>
        <v/>
      </c>
    </row>
    <row r="6088" spans="16:17" x14ac:dyDescent="0.15">
      <c r="P6088">
        <v>6087</v>
      </c>
      <c r="Q6088" t="str">
        <f>IFERROR(IF(COUNTIF(個人情報!$BI$5:$BI$401,"登録番号" &amp; リスト!P6088)&gt;=1,"",IF(VLOOKUP(P6088,登録者リスト!$A$1:$D$43729,4,FALSE)=基本情報!$D$6,P6088,"")),"")</f>
        <v/>
      </c>
    </row>
    <row r="6089" spans="16:17" x14ac:dyDescent="0.15">
      <c r="P6089">
        <v>6088</v>
      </c>
      <c r="Q6089" t="str">
        <f>IFERROR(IF(COUNTIF(個人情報!$BI$5:$BI$401,"登録番号" &amp; リスト!P6089)&gt;=1,"",IF(VLOOKUP(P6089,登録者リスト!$A$1:$D$43729,4,FALSE)=基本情報!$D$6,P6089,"")),"")</f>
        <v/>
      </c>
    </row>
    <row r="6090" spans="16:17" x14ac:dyDescent="0.15">
      <c r="P6090">
        <v>6089</v>
      </c>
      <c r="Q6090" t="str">
        <f>IFERROR(IF(COUNTIF(個人情報!$BI$5:$BI$401,"登録番号" &amp; リスト!P6090)&gt;=1,"",IF(VLOOKUP(P6090,登録者リスト!$A$1:$D$43729,4,FALSE)=基本情報!$D$6,P6090,"")),"")</f>
        <v/>
      </c>
    </row>
    <row r="6091" spans="16:17" x14ac:dyDescent="0.15">
      <c r="P6091">
        <v>6090</v>
      </c>
      <c r="Q6091" t="str">
        <f>IFERROR(IF(COUNTIF(個人情報!$BI$5:$BI$401,"登録番号" &amp; リスト!P6091)&gt;=1,"",IF(VLOOKUP(P6091,登録者リスト!$A$1:$D$43729,4,FALSE)=基本情報!$D$6,P6091,"")),"")</f>
        <v/>
      </c>
    </row>
    <row r="6092" spans="16:17" x14ac:dyDescent="0.15">
      <c r="P6092">
        <v>6091</v>
      </c>
      <c r="Q6092" t="str">
        <f>IFERROR(IF(COUNTIF(個人情報!$BI$5:$BI$401,"登録番号" &amp; リスト!P6092)&gt;=1,"",IF(VLOOKUP(P6092,登録者リスト!$A$1:$D$43729,4,FALSE)=基本情報!$D$6,P6092,"")),"")</f>
        <v/>
      </c>
    </row>
    <row r="6093" spans="16:17" x14ac:dyDescent="0.15">
      <c r="P6093">
        <v>6092</v>
      </c>
      <c r="Q6093" t="str">
        <f>IFERROR(IF(COUNTIF(個人情報!$BI$5:$BI$401,"登録番号" &amp; リスト!P6093)&gt;=1,"",IF(VLOOKUP(P6093,登録者リスト!$A$1:$D$43729,4,FALSE)=基本情報!$D$6,P6093,"")),"")</f>
        <v/>
      </c>
    </row>
    <row r="6094" spans="16:17" x14ac:dyDescent="0.15">
      <c r="P6094">
        <v>6093</v>
      </c>
      <c r="Q6094" t="str">
        <f>IFERROR(IF(COUNTIF(個人情報!$BI$5:$BI$401,"登録番号" &amp; リスト!P6094)&gt;=1,"",IF(VLOOKUP(P6094,登録者リスト!$A$1:$D$43729,4,FALSE)=基本情報!$D$6,P6094,"")),"")</f>
        <v/>
      </c>
    </row>
    <row r="6095" spans="16:17" x14ac:dyDescent="0.15">
      <c r="P6095">
        <v>6094</v>
      </c>
      <c r="Q6095" t="str">
        <f>IFERROR(IF(COUNTIF(個人情報!$BI$5:$BI$401,"登録番号" &amp; リスト!P6095)&gt;=1,"",IF(VLOOKUP(P6095,登録者リスト!$A$1:$D$43729,4,FALSE)=基本情報!$D$6,P6095,"")),"")</f>
        <v/>
      </c>
    </row>
    <row r="6096" spans="16:17" x14ac:dyDescent="0.15">
      <c r="P6096">
        <v>6095</v>
      </c>
      <c r="Q6096" t="str">
        <f>IFERROR(IF(COUNTIF(個人情報!$BI$5:$BI$401,"登録番号" &amp; リスト!P6096)&gt;=1,"",IF(VLOOKUP(P6096,登録者リスト!$A$1:$D$43729,4,FALSE)=基本情報!$D$6,P6096,"")),"")</f>
        <v/>
      </c>
    </row>
    <row r="6097" spans="16:17" x14ac:dyDescent="0.15">
      <c r="P6097">
        <v>6096</v>
      </c>
      <c r="Q6097" t="str">
        <f>IFERROR(IF(COUNTIF(個人情報!$BI$5:$BI$401,"登録番号" &amp; リスト!P6097)&gt;=1,"",IF(VLOOKUP(P6097,登録者リスト!$A$1:$D$43729,4,FALSE)=基本情報!$D$6,P6097,"")),"")</f>
        <v/>
      </c>
    </row>
    <row r="6098" spans="16:17" x14ac:dyDescent="0.15">
      <c r="P6098">
        <v>6097</v>
      </c>
      <c r="Q6098" t="str">
        <f>IFERROR(IF(COUNTIF(個人情報!$BI$5:$BI$401,"登録番号" &amp; リスト!P6098)&gt;=1,"",IF(VLOOKUP(P6098,登録者リスト!$A$1:$D$43729,4,FALSE)=基本情報!$D$6,P6098,"")),"")</f>
        <v/>
      </c>
    </row>
    <row r="6099" spans="16:17" x14ac:dyDescent="0.15">
      <c r="P6099">
        <v>6098</v>
      </c>
      <c r="Q6099" t="str">
        <f>IFERROR(IF(COUNTIF(個人情報!$BI$5:$BI$401,"登録番号" &amp; リスト!P6099)&gt;=1,"",IF(VLOOKUP(P6099,登録者リスト!$A$1:$D$43729,4,FALSE)=基本情報!$D$6,P6099,"")),"")</f>
        <v/>
      </c>
    </row>
    <row r="6100" spans="16:17" x14ac:dyDescent="0.15">
      <c r="P6100">
        <v>6099</v>
      </c>
      <c r="Q6100" t="str">
        <f>IFERROR(IF(COUNTIF(個人情報!$BI$5:$BI$401,"登録番号" &amp; リスト!P6100)&gt;=1,"",IF(VLOOKUP(P6100,登録者リスト!$A$1:$D$43729,4,FALSE)=基本情報!$D$6,P6100,"")),"")</f>
        <v/>
      </c>
    </row>
    <row r="6101" spans="16:17" x14ac:dyDescent="0.15">
      <c r="P6101">
        <v>6100</v>
      </c>
      <c r="Q6101" t="str">
        <f>IFERROR(IF(COUNTIF(個人情報!$BI$5:$BI$401,"登録番号" &amp; リスト!P6101)&gt;=1,"",IF(VLOOKUP(P6101,登録者リスト!$A$1:$D$43729,4,FALSE)=基本情報!$D$6,P6101,"")),"")</f>
        <v/>
      </c>
    </row>
    <row r="6102" spans="16:17" x14ac:dyDescent="0.15">
      <c r="P6102">
        <v>6101</v>
      </c>
      <c r="Q6102" t="str">
        <f>IFERROR(IF(COUNTIF(個人情報!$BI$5:$BI$401,"登録番号" &amp; リスト!P6102)&gt;=1,"",IF(VLOOKUP(P6102,登録者リスト!$A$1:$D$43729,4,FALSE)=基本情報!$D$6,P6102,"")),"")</f>
        <v/>
      </c>
    </row>
    <row r="6103" spans="16:17" x14ac:dyDescent="0.15">
      <c r="P6103">
        <v>6102</v>
      </c>
      <c r="Q6103" t="str">
        <f>IFERROR(IF(COUNTIF(個人情報!$BI$5:$BI$401,"登録番号" &amp; リスト!P6103)&gt;=1,"",IF(VLOOKUP(P6103,登録者リスト!$A$1:$D$43729,4,FALSE)=基本情報!$D$6,P6103,"")),"")</f>
        <v/>
      </c>
    </row>
    <row r="6104" spans="16:17" x14ac:dyDescent="0.15">
      <c r="P6104">
        <v>6103</v>
      </c>
      <c r="Q6104" t="str">
        <f>IFERROR(IF(COUNTIF(個人情報!$BI$5:$BI$401,"登録番号" &amp; リスト!P6104)&gt;=1,"",IF(VLOOKUP(P6104,登録者リスト!$A$1:$D$43729,4,FALSE)=基本情報!$D$6,P6104,"")),"")</f>
        <v/>
      </c>
    </row>
    <row r="6105" spans="16:17" x14ac:dyDescent="0.15">
      <c r="P6105">
        <v>6104</v>
      </c>
      <c r="Q6105" t="str">
        <f>IFERROR(IF(COUNTIF(個人情報!$BI$5:$BI$401,"登録番号" &amp; リスト!P6105)&gt;=1,"",IF(VLOOKUP(P6105,登録者リスト!$A$1:$D$43729,4,FALSE)=基本情報!$D$6,P6105,"")),"")</f>
        <v/>
      </c>
    </row>
    <row r="6106" spans="16:17" x14ac:dyDescent="0.15">
      <c r="P6106">
        <v>6105</v>
      </c>
      <c r="Q6106" t="str">
        <f>IFERROR(IF(COUNTIF(個人情報!$BI$5:$BI$401,"登録番号" &amp; リスト!P6106)&gt;=1,"",IF(VLOOKUP(P6106,登録者リスト!$A$1:$D$43729,4,FALSE)=基本情報!$D$6,P6106,"")),"")</f>
        <v/>
      </c>
    </row>
    <row r="6107" spans="16:17" x14ac:dyDescent="0.15">
      <c r="P6107">
        <v>6106</v>
      </c>
      <c r="Q6107" t="str">
        <f>IFERROR(IF(COUNTIF(個人情報!$BI$5:$BI$401,"登録番号" &amp; リスト!P6107)&gt;=1,"",IF(VLOOKUP(P6107,登録者リスト!$A$1:$D$43729,4,FALSE)=基本情報!$D$6,P6107,"")),"")</f>
        <v/>
      </c>
    </row>
    <row r="6108" spans="16:17" x14ac:dyDescent="0.15">
      <c r="P6108">
        <v>6107</v>
      </c>
      <c r="Q6108" t="str">
        <f>IFERROR(IF(COUNTIF(個人情報!$BI$5:$BI$401,"登録番号" &amp; リスト!P6108)&gt;=1,"",IF(VLOOKUP(P6108,登録者リスト!$A$1:$D$43729,4,FALSE)=基本情報!$D$6,P6108,"")),"")</f>
        <v/>
      </c>
    </row>
    <row r="6109" spans="16:17" x14ac:dyDescent="0.15">
      <c r="P6109">
        <v>6108</v>
      </c>
      <c r="Q6109" t="str">
        <f>IFERROR(IF(COUNTIF(個人情報!$BI$5:$BI$401,"登録番号" &amp; リスト!P6109)&gt;=1,"",IF(VLOOKUP(P6109,登録者リスト!$A$1:$D$43729,4,FALSE)=基本情報!$D$6,P6109,"")),"")</f>
        <v/>
      </c>
    </row>
    <row r="6110" spans="16:17" x14ac:dyDescent="0.15">
      <c r="P6110">
        <v>6109</v>
      </c>
      <c r="Q6110" t="str">
        <f>IFERROR(IF(COUNTIF(個人情報!$BI$5:$BI$401,"登録番号" &amp; リスト!P6110)&gt;=1,"",IF(VLOOKUP(P6110,登録者リスト!$A$1:$D$43729,4,FALSE)=基本情報!$D$6,P6110,"")),"")</f>
        <v/>
      </c>
    </row>
    <row r="6111" spans="16:17" x14ac:dyDescent="0.15">
      <c r="P6111">
        <v>6110</v>
      </c>
      <c r="Q6111" t="str">
        <f>IFERROR(IF(COUNTIF(個人情報!$BI$5:$BI$401,"登録番号" &amp; リスト!P6111)&gt;=1,"",IF(VLOOKUP(P6111,登録者リスト!$A$1:$D$43729,4,FALSE)=基本情報!$D$6,P6111,"")),"")</f>
        <v/>
      </c>
    </row>
    <row r="6112" spans="16:17" x14ac:dyDescent="0.15">
      <c r="P6112">
        <v>6111</v>
      </c>
      <c r="Q6112" t="str">
        <f>IFERROR(IF(COUNTIF(個人情報!$BI$5:$BI$401,"登録番号" &amp; リスト!P6112)&gt;=1,"",IF(VLOOKUP(P6112,登録者リスト!$A$1:$D$43729,4,FALSE)=基本情報!$D$6,P6112,"")),"")</f>
        <v/>
      </c>
    </row>
    <row r="6113" spans="16:17" x14ac:dyDescent="0.15">
      <c r="P6113">
        <v>6112</v>
      </c>
      <c r="Q6113" t="str">
        <f>IFERROR(IF(COUNTIF(個人情報!$BI$5:$BI$401,"登録番号" &amp; リスト!P6113)&gt;=1,"",IF(VLOOKUP(P6113,登録者リスト!$A$1:$D$43729,4,FALSE)=基本情報!$D$6,P6113,"")),"")</f>
        <v/>
      </c>
    </row>
    <row r="6114" spans="16:17" x14ac:dyDescent="0.15">
      <c r="P6114">
        <v>6113</v>
      </c>
      <c r="Q6114" t="str">
        <f>IFERROR(IF(COUNTIF(個人情報!$BI$5:$BI$401,"登録番号" &amp; リスト!P6114)&gt;=1,"",IF(VLOOKUP(P6114,登録者リスト!$A$1:$D$43729,4,FALSE)=基本情報!$D$6,P6114,"")),"")</f>
        <v/>
      </c>
    </row>
    <row r="6115" spans="16:17" x14ac:dyDescent="0.15">
      <c r="P6115">
        <v>6114</v>
      </c>
      <c r="Q6115" t="str">
        <f>IFERROR(IF(COUNTIF(個人情報!$BI$5:$BI$401,"登録番号" &amp; リスト!P6115)&gt;=1,"",IF(VLOOKUP(P6115,登録者リスト!$A$1:$D$43729,4,FALSE)=基本情報!$D$6,P6115,"")),"")</f>
        <v/>
      </c>
    </row>
    <row r="6116" spans="16:17" x14ac:dyDescent="0.15">
      <c r="P6116">
        <v>6115</v>
      </c>
      <c r="Q6116" t="str">
        <f>IFERROR(IF(COUNTIF(個人情報!$BI$5:$BI$401,"登録番号" &amp; リスト!P6116)&gt;=1,"",IF(VLOOKUP(P6116,登録者リスト!$A$1:$D$43729,4,FALSE)=基本情報!$D$6,P6116,"")),"")</f>
        <v/>
      </c>
    </row>
    <row r="6117" spans="16:17" x14ac:dyDescent="0.15">
      <c r="P6117">
        <v>6116</v>
      </c>
      <c r="Q6117" t="str">
        <f>IFERROR(IF(COUNTIF(個人情報!$BI$5:$BI$401,"登録番号" &amp; リスト!P6117)&gt;=1,"",IF(VLOOKUP(P6117,登録者リスト!$A$1:$D$43729,4,FALSE)=基本情報!$D$6,P6117,"")),"")</f>
        <v/>
      </c>
    </row>
    <row r="6118" spans="16:17" x14ac:dyDescent="0.15">
      <c r="P6118">
        <v>6117</v>
      </c>
      <c r="Q6118" t="str">
        <f>IFERROR(IF(COUNTIF(個人情報!$BI$5:$BI$401,"登録番号" &amp; リスト!P6118)&gt;=1,"",IF(VLOOKUP(P6118,登録者リスト!$A$1:$D$43729,4,FALSE)=基本情報!$D$6,P6118,"")),"")</f>
        <v/>
      </c>
    </row>
    <row r="6119" spans="16:17" x14ac:dyDescent="0.15">
      <c r="P6119">
        <v>6118</v>
      </c>
      <c r="Q6119" t="str">
        <f>IFERROR(IF(COUNTIF(個人情報!$BI$5:$BI$401,"登録番号" &amp; リスト!P6119)&gt;=1,"",IF(VLOOKUP(P6119,登録者リスト!$A$1:$D$43729,4,FALSE)=基本情報!$D$6,P6119,"")),"")</f>
        <v/>
      </c>
    </row>
    <row r="6120" spans="16:17" x14ac:dyDescent="0.15">
      <c r="P6120">
        <v>6119</v>
      </c>
      <c r="Q6120" t="str">
        <f>IFERROR(IF(COUNTIF(個人情報!$BI$5:$BI$401,"登録番号" &amp; リスト!P6120)&gt;=1,"",IF(VLOOKUP(P6120,登録者リスト!$A$1:$D$43729,4,FALSE)=基本情報!$D$6,P6120,"")),"")</f>
        <v/>
      </c>
    </row>
    <row r="6121" spans="16:17" x14ac:dyDescent="0.15">
      <c r="P6121">
        <v>6120</v>
      </c>
      <c r="Q6121" t="str">
        <f>IFERROR(IF(COUNTIF(個人情報!$BI$5:$BI$401,"登録番号" &amp; リスト!P6121)&gt;=1,"",IF(VLOOKUP(P6121,登録者リスト!$A$1:$D$43729,4,FALSE)=基本情報!$D$6,P6121,"")),"")</f>
        <v/>
      </c>
    </row>
    <row r="6122" spans="16:17" x14ac:dyDescent="0.15">
      <c r="P6122">
        <v>6121</v>
      </c>
      <c r="Q6122" t="str">
        <f>IFERROR(IF(COUNTIF(個人情報!$BI$5:$BI$401,"登録番号" &amp; リスト!P6122)&gt;=1,"",IF(VLOOKUP(P6122,登録者リスト!$A$1:$D$43729,4,FALSE)=基本情報!$D$6,P6122,"")),"")</f>
        <v/>
      </c>
    </row>
    <row r="6123" spans="16:17" x14ac:dyDescent="0.15">
      <c r="P6123">
        <v>6122</v>
      </c>
      <c r="Q6123" t="str">
        <f>IFERROR(IF(COUNTIF(個人情報!$BI$5:$BI$401,"登録番号" &amp; リスト!P6123)&gt;=1,"",IF(VLOOKUP(P6123,登録者リスト!$A$1:$D$43729,4,FALSE)=基本情報!$D$6,P6123,"")),"")</f>
        <v/>
      </c>
    </row>
    <row r="6124" spans="16:17" x14ac:dyDescent="0.15">
      <c r="P6124">
        <v>6123</v>
      </c>
      <c r="Q6124" t="str">
        <f>IFERROR(IF(COUNTIF(個人情報!$BI$5:$BI$401,"登録番号" &amp; リスト!P6124)&gt;=1,"",IF(VLOOKUP(P6124,登録者リスト!$A$1:$D$43729,4,FALSE)=基本情報!$D$6,P6124,"")),"")</f>
        <v/>
      </c>
    </row>
    <row r="6125" spans="16:17" x14ac:dyDescent="0.15">
      <c r="P6125">
        <v>6124</v>
      </c>
      <c r="Q6125" t="str">
        <f>IFERROR(IF(COUNTIF(個人情報!$BI$5:$BI$401,"登録番号" &amp; リスト!P6125)&gt;=1,"",IF(VLOOKUP(P6125,登録者リスト!$A$1:$D$43729,4,FALSE)=基本情報!$D$6,P6125,"")),"")</f>
        <v/>
      </c>
    </row>
    <row r="6126" spans="16:17" x14ac:dyDescent="0.15">
      <c r="P6126">
        <v>6125</v>
      </c>
      <c r="Q6126" t="str">
        <f>IFERROR(IF(COUNTIF(個人情報!$BI$5:$BI$401,"登録番号" &amp; リスト!P6126)&gt;=1,"",IF(VLOOKUP(P6126,登録者リスト!$A$1:$D$43729,4,FALSE)=基本情報!$D$6,P6126,"")),"")</f>
        <v/>
      </c>
    </row>
    <row r="6127" spans="16:17" x14ac:dyDescent="0.15">
      <c r="P6127">
        <v>6126</v>
      </c>
      <c r="Q6127" t="str">
        <f>IFERROR(IF(COUNTIF(個人情報!$BI$5:$BI$401,"登録番号" &amp; リスト!P6127)&gt;=1,"",IF(VLOOKUP(P6127,登録者リスト!$A$1:$D$43729,4,FALSE)=基本情報!$D$6,P6127,"")),"")</f>
        <v/>
      </c>
    </row>
    <row r="6128" spans="16:17" x14ac:dyDescent="0.15">
      <c r="P6128">
        <v>6127</v>
      </c>
      <c r="Q6128" t="str">
        <f>IFERROR(IF(COUNTIF(個人情報!$BI$5:$BI$401,"登録番号" &amp; リスト!P6128)&gt;=1,"",IF(VLOOKUP(P6128,登録者リスト!$A$1:$D$43729,4,FALSE)=基本情報!$D$6,P6128,"")),"")</f>
        <v/>
      </c>
    </row>
    <row r="6129" spans="16:17" x14ac:dyDescent="0.15">
      <c r="P6129">
        <v>6128</v>
      </c>
      <c r="Q6129" t="str">
        <f>IFERROR(IF(COUNTIF(個人情報!$BI$5:$BI$401,"登録番号" &amp; リスト!P6129)&gt;=1,"",IF(VLOOKUP(P6129,登録者リスト!$A$1:$D$43729,4,FALSE)=基本情報!$D$6,P6129,"")),"")</f>
        <v/>
      </c>
    </row>
    <row r="6130" spans="16:17" x14ac:dyDescent="0.15">
      <c r="P6130">
        <v>6129</v>
      </c>
      <c r="Q6130" t="str">
        <f>IFERROR(IF(COUNTIF(個人情報!$BI$5:$BI$401,"登録番号" &amp; リスト!P6130)&gt;=1,"",IF(VLOOKUP(P6130,登録者リスト!$A$1:$D$43729,4,FALSE)=基本情報!$D$6,P6130,"")),"")</f>
        <v/>
      </c>
    </row>
    <row r="6131" spans="16:17" x14ac:dyDescent="0.15">
      <c r="P6131">
        <v>6130</v>
      </c>
      <c r="Q6131" t="str">
        <f>IFERROR(IF(COUNTIF(個人情報!$BI$5:$BI$401,"登録番号" &amp; リスト!P6131)&gt;=1,"",IF(VLOOKUP(P6131,登録者リスト!$A$1:$D$43729,4,FALSE)=基本情報!$D$6,P6131,"")),"")</f>
        <v/>
      </c>
    </row>
    <row r="6132" spans="16:17" x14ac:dyDescent="0.15">
      <c r="P6132">
        <v>6131</v>
      </c>
      <c r="Q6132" t="str">
        <f>IFERROR(IF(COUNTIF(個人情報!$BI$5:$BI$401,"登録番号" &amp; リスト!P6132)&gt;=1,"",IF(VLOOKUP(P6132,登録者リスト!$A$1:$D$43729,4,FALSE)=基本情報!$D$6,P6132,"")),"")</f>
        <v/>
      </c>
    </row>
    <row r="6133" spans="16:17" x14ac:dyDescent="0.15">
      <c r="P6133">
        <v>6132</v>
      </c>
      <c r="Q6133" t="str">
        <f>IFERROR(IF(COUNTIF(個人情報!$BI$5:$BI$401,"登録番号" &amp; リスト!P6133)&gt;=1,"",IF(VLOOKUP(P6133,登録者リスト!$A$1:$D$43729,4,FALSE)=基本情報!$D$6,P6133,"")),"")</f>
        <v/>
      </c>
    </row>
    <row r="6134" spans="16:17" x14ac:dyDescent="0.15">
      <c r="P6134">
        <v>6133</v>
      </c>
      <c r="Q6134" t="str">
        <f>IFERROR(IF(COUNTIF(個人情報!$BI$5:$BI$401,"登録番号" &amp; リスト!P6134)&gt;=1,"",IF(VLOOKUP(P6134,登録者リスト!$A$1:$D$43729,4,FALSE)=基本情報!$D$6,P6134,"")),"")</f>
        <v/>
      </c>
    </row>
    <row r="6135" spans="16:17" x14ac:dyDescent="0.15">
      <c r="P6135">
        <v>6134</v>
      </c>
      <c r="Q6135" t="str">
        <f>IFERROR(IF(COUNTIF(個人情報!$BI$5:$BI$401,"登録番号" &amp; リスト!P6135)&gt;=1,"",IF(VLOOKUP(P6135,登録者リスト!$A$1:$D$43729,4,FALSE)=基本情報!$D$6,P6135,"")),"")</f>
        <v/>
      </c>
    </row>
    <row r="6136" spans="16:17" x14ac:dyDescent="0.15">
      <c r="P6136">
        <v>6135</v>
      </c>
      <c r="Q6136" t="str">
        <f>IFERROR(IF(COUNTIF(個人情報!$BI$5:$BI$401,"登録番号" &amp; リスト!P6136)&gt;=1,"",IF(VLOOKUP(P6136,登録者リスト!$A$1:$D$43729,4,FALSE)=基本情報!$D$6,P6136,"")),"")</f>
        <v/>
      </c>
    </row>
    <row r="6137" spans="16:17" x14ac:dyDescent="0.15">
      <c r="P6137">
        <v>6136</v>
      </c>
      <c r="Q6137" t="str">
        <f>IFERROR(IF(COUNTIF(個人情報!$BI$5:$BI$401,"登録番号" &amp; リスト!P6137)&gt;=1,"",IF(VLOOKUP(P6137,登録者リスト!$A$1:$D$43729,4,FALSE)=基本情報!$D$6,P6137,"")),"")</f>
        <v/>
      </c>
    </row>
    <row r="6138" spans="16:17" x14ac:dyDescent="0.15">
      <c r="P6138">
        <v>6137</v>
      </c>
      <c r="Q6138" t="str">
        <f>IFERROR(IF(COUNTIF(個人情報!$BI$5:$BI$401,"登録番号" &amp; リスト!P6138)&gt;=1,"",IF(VLOOKUP(P6138,登録者リスト!$A$1:$D$43729,4,FALSE)=基本情報!$D$6,P6138,"")),"")</f>
        <v/>
      </c>
    </row>
    <row r="6139" spans="16:17" x14ac:dyDescent="0.15">
      <c r="P6139">
        <v>6138</v>
      </c>
      <c r="Q6139" t="str">
        <f>IFERROR(IF(COUNTIF(個人情報!$BI$5:$BI$401,"登録番号" &amp; リスト!P6139)&gt;=1,"",IF(VLOOKUP(P6139,登録者リスト!$A$1:$D$43729,4,FALSE)=基本情報!$D$6,P6139,"")),"")</f>
        <v/>
      </c>
    </row>
    <row r="6140" spans="16:17" x14ac:dyDescent="0.15">
      <c r="P6140">
        <v>6139</v>
      </c>
      <c r="Q6140" t="str">
        <f>IFERROR(IF(COUNTIF(個人情報!$BI$5:$BI$401,"登録番号" &amp; リスト!P6140)&gt;=1,"",IF(VLOOKUP(P6140,登録者リスト!$A$1:$D$43729,4,FALSE)=基本情報!$D$6,P6140,"")),"")</f>
        <v/>
      </c>
    </row>
    <row r="6141" spans="16:17" x14ac:dyDescent="0.15">
      <c r="P6141">
        <v>6140</v>
      </c>
      <c r="Q6141" t="str">
        <f>IFERROR(IF(COUNTIF(個人情報!$BI$5:$BI$401,"登録番号" &amp; リスト!P6141)&gt;=1,"",IF(VLOOKUP(P6141,登録者リスト!$A$1:$D$43729,4,FALSE)=基本情報!$D$6,P6141,"")),"")</f>
        <v/>
      </c>
    </row>
    <row r="6142" spans="16:17" x14ac:dyDescent="0.15">
      <c r="P6142">
        <v>6141</v>
      </c>
      <c r="Q6142" t="str">
        <f>IFERROR(IF(COUNTIF(個人情報!$BI$5:$BI$401,"登録番号" &amp; リスト!P6142)&gt;=1,"",IF(VLOOKUP(P6142,登録者リスト!$A$1:$D$43729,4,FALSE)=基本情報!$D$6,P6142,"")),"")</f>
        <v/>
      </c>
    </row>
    <row r="6143" spans="16:17" x14ac:dyDescent="0.15">
      <c r="P6143">
        <v>6142</v>
      </c>
      <c r="Q6143" t="str">
        <f>IFERROR(IF(COUNTIF(個人情報!$BI$5:$BI$401,"登録番号" &amp; リスト!P6143)&gt;=1,"",IF(VLOOKUP(P6143,登録者リスト!$A$1:$D$43729,4,FALSE)=基本情報!$D$6,P6143,"")),"")</f>
        <v/>
      </c>
    </row>
    <row r="6144" spans="16:17" x14ac:dyDescent="0.15">
      <c r="P6144">
        <v>6143</v>
      </c>
      <c r="Q6144" t="str">
        <f>IFERROR(IF(COUNTIF(個人情報!$BI$5:$BI$401,"登録番号" &amp; リスト!P6144)&gt;=1,"",IF(VLOOKUP(P6144,登録者リスト!$A$1:$D$43729,4,FALSE)=基本情報!$D$6,P6144,"")),"")</f>
        <v/>
      </c>
    </row>
    <row r="6145" spans="16:17" x14ac:dyDescent="0.15">
      <c r="P6145">
        <v>6144</v>
      </c>
      <c r="Q6145" t="str">
        <f>IFERROR(IF(COUNTIF(個人情報!$BI$5:$BI$401,"登録番号" &amp; リスト!P6145)&gt;=1,"",IF(VLOOKUP(P6145,登録者リスト!$A$1:$D$43729,4,FALSE)=基本情報!$D$6,P6145,"")),"")</f>
        <v/>
      </c>
    </row>
    <row r="6146" spans="16:17" x14ac:dyDescent="0.15">
      <c r="P6146">
        <v>6145</v>
      </c>
      <c r="Q6146" t="str">
        <f>IFERROR(IF(COUNTIF(個人情報!$BI$5:$BI$401,"登録番号" &amp; リスト!P6146)&gt;=1,"",IF(VLOOKUP(P6146,登録者リスト!$A$1:$D$43729,4,FALSE)=基本情報!$D$6,P6146,"")),"")</f>
        <v/>
      </c>
    </row>
    <row r="6147" spans="16:17" x14ac:dyDescent="0.15">
      <c r="P6147">
        <v>6146</v>
      </c>
      <c r="Q6147" t="str">
        <f>IFERROR(IF(COUNTIF(個人情報!$BI$5:$BI$401,"登録番号" &amp; リスト!P6147)&gt;=1,"",IF(VLOOKUP(P6147,登録者リスト!$A$1:$D$43729,4,FALSE)=基本情報!$D$6,P6147,"")),"")</f>
        <v/>
      </c>
    </row>
    <row r="6148" spans="16:17" x14ac:dyDescent="0.15">
      <c r="P6148">
        <v>6147</v>
      </c>
      <c r="Q6148" t="str">
        <f>IFERROR(IF(COUNTIF(個人情報!$BI$5:$BI$401,"登録番号" &amp; リスト!P6148)&gt;=1,"",IF(VLOOKUP(P6148,登録者リスト!$A$1:$D$43729,4,FALSE)=基本情報!$D$6,P6148,"")),"")</f>
        <v/>
      </c>
    </row>
    <row r="6149" spans="16:17" x14ac:dyDescent="0.15">
      <c r="P6149">
        <v>6148</v>
      </c>
      <c r="Q6149" t="str">
        <f>IFERROR(IF(COUNTIF(個人情報!$BI$5:$BI$401,"登録番号" &amp; リスト!P6149)&gt;=1,"",IF(VLOOKUP(P6149,登録者リスト!$A$1:$D$43729,4,FALSE)=基本情報!$D$6,P6149,"")),"")</f>
        <v/>
      </c>
    </row>
    <row r="6150" spans="16:17" x14ac:dyDescent="0.15">
      <c r="P6150">
        <v>6149</v>
      </c>
      <c r="Q6150" t="str">
        <f>IFERROR(IF(COUNTIF(個人情報!$BI$5:$BI$401,"登録番号" &amp; リスト!P6150)&gt;=1,"",IF(VLOOKUP(P6150,登録者リスト!$A$1:$D$43729,4,FALSE)=基本情報!$D$6,P6150,"")),"")</f>
        <v/>
      </c>
    </row>
    <row r="6151" spans="16:17" x14ac:dyDescent="0.15">
      <c r="P6151">
        <v>6150</v>
      </c>
      <c r="Q6151" t="str">
        <f>IFERROR(IF(COUNTIF(個人情報!$BI$5:$BI$401,"登録番号" &amp; リスト!P6151)&gt;=1,"",IF(VLOOKUP(P6151,登録者リスト!$A$1:$D$43729,4,FALSE)=基本情報!$D$6,P6151,"")),"")</f>
        <v/>
      </c>
    </row>
    <row r="6152" spans="16:17" x14ac:dyDescent="0.15">
      <c r="P6152">
        <v>6151</v>
      </c>
      <c r="Q6152" t="str">
        <f>IFERROR(IF(COUNTIF(個人情報!$BI$5:$BI$401,"登録番号" &amp; リスト!P6152)&gt;=1,"",IF(VLOOKUP(P6152,登録者リスト!$A$1:$D$43729,4,FALSE)=基本情報!$D$6,P6152,"")),"")</f>
        <v/>
      </c>
    </row>
    <row r="6153" spans="16:17" x14ac:dyDescent="0.15">
      <c r="P6153">
        <v>6152</v>
      </c>
      <c r="Q6153" t="str">
        <f>IFERROR(IF(COUNTIF(個人情報!$BI$5:$BI$401,"登録番号" &amp; リスト!P6153)&gt;=1,"",IF(VLOOKUP(P6153,登録者リスト!$A$1:$D$43729,4,FALSE)=基本情報!$D$6,P6153,"")),"")</f>
        <v/>
      </c>
    </row>
    <row r="6154" spans="16:17" x14ac:dyDescent="0.15">
      <c r="P6154">
        <v>6153</v>
      </c>
      <c r="Q6154" t="str">
        <f>IFERROR(IF(COUNTIF(個人情報!$BI$5:$BI$401,"登録番号" &amp; リスト!P6154)&gt;=1,"",IF(VLOOKUP(P6154,登録者リスト!$A$1:$D$43729,4,FALSE)=基本情報!$D$6,P6154,"")),"")</f>
        <v/>
      </c>
    </row>
    <row r="6155" spans="16:17" x14ac:dyDescent="0.15">
      <c r="P6155">
        <v>6154</v>
      </c>
      <c r="Q6155" t="str">
        <f>IFERROR(IF(COUNTIF(個人情報!$BI$5:$BI$401,"登録番号" &amp; リスト!P6155)&gt;=1,"",IF(VLOOKUP(P6155,登録者リスト!$A$1:$D$43729,4,FALSE)=基本情報!$D$6,P6155,"")),"")</f>
        <v/>
      </c>
    </row>
    <row r="6156" spans="16:17" x14ac:dyDescent="0.15">
      <c r="P6156">
        <v>6155</v>
      </c>
      <c r="Q6156" t="str">
        <f>IFERROR(IF(COUNTIF(個人情報!$BI$5:$BI$401,"登録番号" &amp; リスト!P6156)&gt;=1,"",IF(VLOOKUP(P6156,登録者リスト!$A$1:$D$43729,4,FALSE)=基本情報!$D$6,P6156,"")),"")</f>
        <v/>
      </c>
    </row>
    <row r="6157" spans="16:17" x14ac:dyDescent="0.15">
      <c r="P6157">
        <v>6156</v>
      </c>
      <c r="Q6157" t="str">
        <f>IFERROR(IF(COUNTIF(個人情報!$BI$5:$BI$401,"登録番号" &amp; リスト!P6157)&gt;=1,"",IF(VLOOKUP(P6157,登録者リスト!$A$1:$D$43729,4,FALSE)=基本情報!$D$6,P6157,"")),"")</f>
        <v/>
      </c>
    </row>
    <row r="6158" spans="16:17" x14ac:dyDescent="0.15">
      <c r="P6158">
        <v>6157</v>
      </c>
      <c r="Q6158" t="str">
        <f>IFERROR(IF(COUNTIF(個人情報!$BI$5:$BI$401,"登録番号" &amp; リスト!P6158)&gt;=1,"",IF(VLOOKUP(P6158,登録者リスト!$A$1:$D$43729,4,FALSE)=基本情報!$D$6,P6158,"")),"")</f>
        <v/>
      </c>
    </row>
    <row r="6159" spans="16:17" x14ac:dyDescent="0.15">
      <c r="P6159">
        <v>6158</v>
      </c>
      <c r="Q6159" t="str">
        <f>IFERROR(IF(COUNTIF(個人情報!$BI$5:$BI$401,"登録番号" &amp; リスト!P6159)&gt;=1,"",IF(VLOOKUP(P6159,登録者リスト!$A$1:$D$43729,4,FALSE)=基本情報!$D$6,P6159,"")),"")</f>
        <v/>
      </c>
    </row>
    <row r="6160" spans="16:17" x14ac:dyDescent="0.15">
      <c r="P6160">
        <v>6159</v>
      </c>
      <c r="Q6160" t="str">
        <f>IFERROR(IF(COUNTIF(個人情報!$BI$5:$BI$401,"登録番号" &amp; リスト!P6160)&gt;=1,"",IF(VLOOKUP(P6160,登録者リスト!$A$1:$D$43729,4,FALSE)=基本情報!$D$6,P6160,"")),"")</f>
        <v/>
      </c>
    </row>
    <row r="6161" spans="16:17" x14ac:dyDescent="0.15">
      <c r="P6161">
        <v>6160</v>
      </c>
      <c r="Q6161" t="str">
        <f>IFERROR(IF(COUNTIF(個人情報!$BI$5:$BI$401,"登録番号" &amp; リスト!P6161)&gt;=1,"",IF(VLOOKUP(P6161,登録者リスト!$A$1:$D$43729,4,FALSE)=基本情報!$D$6,P6161,"")),"")</f>
        <v/>
      </c>
    </row>
    <row r="6162" spans="16:17" x14ac:dyDescent="0.15">
      <c r="P6162">
        <v>6161</v>
      </c>
      <c r="Q6162" t="str">
        <f>IFERROR(IF(COUNTIF(個人情報!$BI$5:$BI$401,"登録番号" &amp; リスト!P6162)&gt;=1,"",IF(VLOOKUP(P6162,登録者リスト!$A$1:$D$43729,4,FALSE)=基本情報!$D$6,P6162,"")),"")</f>
        <v/>
      </c>
    </row>
    <row r="6163" spans="16:17" x14ac:dyDescent="0.15">
      <c r="P6163">
        <v>6162</v>
      </c>
      <c r="Q6163" t="str">
        <f>IFERROR(IF(COUNTIF(個人情報!$BI$5:$BI$401,"登録番号" &amp; リスト!P6163)&gt;=1,"",IF(VLOOKUP(P6163,登録者リスト!$A$1:$D$43729,4,FALSE)=基本情報!$D$6,P6163,"")),"")</f>
        <v/>
      </c>
    </row>
    <row r="6164" spans="16:17" x14ac:dyDescent="0.15">
      <c r="P6164">
        <v>6163</v>
      </c>
      <c r="Q6164" t="str">
        <f>IFERROR(IF(COUNTIF(個人情報!$BI$5:$BI$401,"登録番号" &amp; リスト!P6164)&gt;=1,"",IF(VLOOKUP(P6164,登録者リスト!$A$1:$D$43729,4,FALSE)=基本情報!$D$6,P6164,"")),"")</f>
        <v/>
      </c>
    </row>
    <row r="6165" spans="16:17" x14ac:dyDescent="0.15">
      <c r="P6165">
        <v>6164</v>
      </c>
      <c r="Q6165" t="str">
        <f>IFERROR(IF(COUNTIF(個人情報!$BI$5:$BI$401,"登録番号" &amp; リスト!P6165)&gt;=1,"",IF(VLOOKUP(P6165,登録者リスト!$A$1:$D$43729,4,FALSE)=基本情報!$D$6,P6165,"")),"")</f>
        <v/>
      </c>
    </row>
    <row r="6166" spans="16:17" x14ac:dyDescent="0.15">
      <c r="P6166">
        <v>6165</v>
      </c>
      <c r="Q6166" t="str">
        <f>IFERROR(IF(COUNTIF(個人情報!$BI$5:$BI$401,"登録番号" &amp; リスト!P6166)&gt;=1,"",IF(VLOOKUP(P6166,登録者リスト!$A$1:$D$43729,4,FALSE)=基本情報!$D$6,P6166,"")),"")</f>
        <v/>
      </c>
    </row>
    <row r="6167" spans="16:17" x14ac:dyDescent="0.15">
      <c r="P6167">
        <v>6166</v>
      </c>
      <c r="Q6167" t="str">
        <f>IFERROR(IF(COUNTIF(個人情報!$BI$5:$BI$401,"登録番号" &amp; リスト!P6167)&gt;=1,"",IF(VLOOKUP(P6167,登録者リスト!$A$1:$D$43729,4,FALSE)=基本情報!$D$6,P6167,"")),"")</f>
        <v/>
      </c>
    </row>
    <row r="6168" spans="16:17" x14ac:dyDescent="0.15">
      <c r="P6168">
        <v>6167</v>
      </c>
      <c r="Q6168" t="str">
        <f>IFERROR(IF(COUNTIF(個人情報!$BI$5:$BI$401,"登録番号" &amp; リスト!P6168)&gt;=1,"",IF(VLOOKUP(P6168,登録者リスト!$A$1:$D$43729,4,FALSE)=基本情報!$D$6,P6168,"")),"")</f>
        <v/>
      </c>
    </row>
    <row r="6169" spans="16:17" x14ac:dyDescent="0.15">
      <c r="P6169">
        <v>6168</v>
      </c>
      <c r="Q6169" t="str">
        <f>IFERROR(IF(COUNTIF(個人情報!$BI$5:$BI$401,"登録番号" &amp; リスト!P6169)&gt;=1,"",IF(VLOOKUP(P6169,登録者リスト!$A$1:$D$43729,4,FALSE)=基本情報!$D$6,P6169,"")),"")</f>
        <v/>
      </c>
    </row>
    <row r="6170" spans="16:17" x14ac:dyDescent="0.15">
      <c r="P6170">
        <v>6169</v>
      </c>
      <c r="Q6170" t="str">
        <f>IFERROR(IF(COUNTIF(個人情報!$BI$5:$BI$401,"登録番号" &amp; リスト!P6170)&gt;=1,"",IF(VLOOKUP(P6170,登録者リスト!$A$1:$D$43729,4,FALSE)=基本情報!$D$6,P6170,"")),"")</f>
        <v/>
      </c>
    </row>
    <row r="6171" spans="16:17" x14ac:dyDescent="0.15">
      <c r="P6171">
        <v>6170</v>
      </c>
      <c r="Q6171" t="str">
        <f>IFERROR(IF(COUNTIF(個人情報!$BI$5:$BI$401,"登録番号" &amp; リスト!P6171)&gt;=1,"",IF(VLOOKUP(P6171,登録者リスト!$A$1:$D$43729,4,FALSE)=基本情報!$D$6,P6171,"")),"")</f>
        <v/>
      </c>
    </row>
    <row r="6172" spans="16:17" x14ac:dyDescent="0.15">
      <c r="P6172">
        <v>6171</v>
      </c>
      <c r="Q6172" t="str">
        <f>IFERROR(IF(COUNTIF(個人情報!$BI$5:$BI$401,"登録番号" &amp; リスト!P6172)&gt;=1,"",IF(VLOOKUP(P6172,登録者リスト!$A$1:$D$43729,4,FALSE)=基本情報!$D$6,P6172,"")),"")</f>
        <v/>
      </c>
    </row>
    <row r="6173" spans="16:17" x14ac:dyDescent="0.15">
      <c r="P6173">
        <v>6172</v>
      </c>
      <c r="Q6173" t="str">
        <f>IFERROR(IF(COUNTIF(個人情報!$BI$5:$BI$401,"登録番号" &amp; リスト!P6173)&gt;=1,"",IF(VLOOKUP(P6173,登録者リスト!$A$1:$D$43729,4,FALSE)=基本情報!$D$6,P6173,"")),"")</f>
        <v/>
      </c>
    </row>
    <row r="6174" spans="16:17" x14ac:dyDescent="0.15">
      <c r="P6174">
        <v>6173</v>
      </c>
      <c r="Q6174" t="str">
        <f>IFERROR(IF(COUNTIF(個人情報!$BI$5:$BI$401,"登録番号" &amp; リスト!P6174)&gt;=1,"",IF(VLOOKUP(P6174,登録者リスト!$A$1:$D$43729,4,FALSE)=基本情報!$D$6,P6174,"")),"")</f>
        <v/>
      </c>
    </row>
    <row r="6175" spans="16:17" x14ac:dyDescent="0.15">
      <c r="P6175">
        <v>6174</v>
      </c>
      <c r="Q6175" t="str">
        <f>IFERROR(IF(COUNTIF(個人情報!$BI$5:$BI$401,"登録番号" &amp; リスト!P6175)&gt;=1,"",IF(VLOOKUP(P6175,登録者リスト!$A$1:$D$43729,4,FALSE)=基本情報!$D$6,P6175,"")),"")</f>
        <v/>
      </c>
    </row>
    <row r="6176" spans="16:17" x14ac:dyDescent="0.15">
      <c r="P6176">
        <v>6175</v>
      </c>
      <c r="Q6176" t="str">
        <f>IFERROR(IF(COUNTIF(個人情報!$BI$5:$BI$401,"登録番号" &amp; リスト!P6176)&gt;=1,"",IF(VLOOKUP(P6176,登録者リスト!$A$1:$D$43729,4,FALSE)=基本情報!$D$6,P6176,"")),"")</f>
        <v/>
      </c>
    </row>
    <row r="6177" spans="16:17" x14ac:dyDescent="0.15">
      <c r="P6177">
        <v>6176</v>
      </c>
      <c r="Q6177" t="str">
        <f>IFERROR(IF(COUNTIF(個人情報!$BI$5:$BI$401,"登録番号" &amp; リスト!P6177)&gt;=1,"",IF(VLOOKUP(P6177,登録者リスト!$A$1:$D$43729,4,FALSE)=基本情報!$D$6,P6177,"")),"")</f>
        <v/>
      </c>
    </row>
    <row r="6178" spans="16:17" x14ac:dyDescent="0.15">
      <c r="P6178">
        <v>6177</v>
      </c>
      <c r="Q6178" t="str">
        <f>IFERROR(IF(COUNTIF(個人情報!$BI$5:$BI$401,"登録番号" &amp; リスト!P6178)&gt;=1,"",IF(VLOOKUP(P6178,登録者リスト!$A$1:$D$43729,4,FALSE)=基本情報!$D$6,P6178,"")),"")</f>
        <v/>
      </c>
    </row>
    <row r="6179" spans="16:17" x14ac:dyDescent="0.15">
      <c r="P6179">
        <v>6178</v>
      </c>
      <c r="Q6179" t="str">
        <f>IFERROR(IF(COUNTIF(個人情報!$BI$5:$BI$401,"登録番号" &amp; リスト!P6179)&gt;=1,"",IF(VLOOKUP(P6179,登録者リスト!$A$1:$D$43729,4,FALSE)=基本情報!$D$6,P6179,"")),"")</f>
        <v/>
      </c>
    </row>
    <row r="6180" spans="16:17" x14ac:dyDescent="0.15">
      <c r="P6180">
        <v>6179</v>
      </c>
      <c r="Q6180" t="str">
        <f>IFERROR(IF(COUNTIF(個人情報!$BI$5:$BI$401,"登録番号" &amp; リスト!P6180)&gt;=1,"",IF(VLOOKUP(P6180,登録者リスト!$A$1:$D$43729,4,FALSE)=基本情報!$D$6,P6180,"")),"")</f>
        <v/>
      </c>
    </row>
    <row r="6181" spans="16:17" x14ac:dyDescent="0.15">
      <c r="P6181">
        <v>6180</v>
      </c>
      <c r="Q6181" t="str">
        <f>IFERROR(IF(COUNTIF(個人情報!$BI$5:$BI$401,"登録番号" &amp; リスト!P6181)&gt;=1,"",IF(VLOOKUP(P6181,登録者リスト!$A$1:$D$43729,4,FALSE)=基本情報!$D$6,P6181,"")),"")</f>
        <v/>
      </c>
    </row>
    <row r="6182" spans="16:17" x14ac:dyDescent="0.15">
      <c r="P6182">
        <v>6181</v>
      </c>
      <c r="Q6182" t="str">
        <f>IFERROR(IF(COUNTIF(個人情報!$BI$5:$BI$401,"登録番号" &amp; リスト!P6182)&gt;=1,"",IF(VLOOKUP(P6182,登録者リスト!$A$1:$D$43729,4,FALSE)=基本情報!$D$6,P6182,"")),"")</f>
        <v/>
      </c>
    </row>
    <row r="6183" spans="16:17" x14ac:dyDescent="0.15">
      <c r="P6183">
        <v>6182</v>
      </c>
      <c r="Q6183" t="str">
        <f>IFERROR(IF(COUNTIF(個人情報!$BI$5:$BI$401,"登録番号" &amp; リスト!P6183)&gt;=1,"",IF(VLOOKUP(P6183,登録者リスト!$A$1:$D$43729,4,FALSE)=基本情報!$D$6,P6183,"")),"")</f>
        <v/>
      </c>
    </row>
    <row r="6184" spans="16:17" x14ac:dyDescent="0.15">
      <c r="P6184">
        <v>6183</v>
      </c>
      <c r="Q6184" t="str">
        <f>IFERROR(IF(COUNTIF(個人情報!$BI$5:$BI$401,"登録番号" &amp; リスト!P6184)&gt;=1,"",IF(VLOOKUP(P6184,登録者リスト!$A$1:$D$43729,4,FALSE)=基本情報!$D$6,P6184,"")),"")</f>
        <v/>
      </c>
    </row>
    <row r="6185" spans="16:17" x14ac:dyDescent="0.15">
      <c r="P6185">
        <v>6184</v>
      </c>
      <c r="Q6185" t="str">
        <f>IFERROR(IF(COUNTIF(個人情報!$BI$5:$BI$401,"登録番号" &amp; リスト!P6185)&gt;=1,"",IF(VLOOKUP(P6185,登録者リスト!$A$1:$D$43729,4,FALSE)=基本情報!$D$6,P6185,"")),"")</f>
        <v/>
      </c>
    </row>
    <row r="6186" spans="16:17" x14ac:dyDescent="0.15">
      <c r="P6186">
        <v>6185</v>
      </c>
      <c r="Q6186" t="str">
        <f>IFERROR(IF(COUNTIF(個人情報!$BI$5:$BI$401,"登録番号" &amp; リスト!P6186)&gt;=1,"",IF(VLOOKUP(P6186,登録者リスト!$A$1:$D$43729,4,FALSE)=基本情報!$D$6,P6186,"")),"")</f>
        <v/>
      </c>
    </row>
    <row r="6187" spans="16:17" x14ac:dyDescent="0.15">
      <c r="P6187">
        <v>6186</v>
      </c>
      <c r="Q6187" t="str">
        <f>IFERROR(IF(COUNTIF(個人情報!$BI$5:$BI$401,"登録番号" &amp; リスト!P6187)&gt;=1,"",IF(VLOOKUP(P6187,登録者リスト!$A$1:$D$43729,4,FALSE)=基本情報!$D$6,P6187,"")),"")</f>
        <v/>
      </c>
    </row>
    <row r="6188" spans="16:17" x14ac:dyDescent="0.15">
      <c r="P6188">
        <v>6187</v>
      </c>
      <c r="Q6188" t="str">
        <f>IFERROR(IF(COUNTIF(個人情報!$BI$5:$BI$401,"登録番号" &amp; リスト!P6188)&gt;=1,"",IF(VLOOKUP(P6188,登録者リスト!$A$1:$D$43729,4,FALSE)=基本情報!$D$6,P6188,"")),"")</f>
        <v/>
      </c>
    </row>
    <row r="6189" spans="16:17" x14ac:dyDescent="0.15">
      <c r="P6189">
        <v>6188</v>
      </c>
      <c r="Q6189" t="str">
        <f>IFERROR(IF(COUNTIF(個人情報!$BI$5:$BI$401,"登録番号" &amp; リスト!P6189)&gt;=1,"",IF(VLOOKUP(P6189,登録者リスト!$A$1:$D$43729,4,FALSE)=基本情報!$D$6,P6189,"")),"")</f>
        <v/>
      </c>
    </row>
    <row r="6190" spans="16:17" x14ac:dyDescent="0.15">
      <c r="P6190">
        <v>6189</v>
      </c>
      <c r="Q6190" t="str">
        <f>IFERROR(IF(COUNTIF(個人情報!$BI$5:$BI$401,"登録番号" &amp; リスト!P6190)&gt;=1,"",IF(VLOOKUP(P6190,登録者リスト!$A$1:$D$43729,4,FALSE)=基本情報!$D$6,P6190,"")),"")</f>
        <v/>
      </c>
    </row>
    <row r="6191" spans="16:17" x14ac:dyDescent="0.15">
      <c r="P6191">
        <v>6190</v>
      </c>
      <c r="Q6191" t="str">
        <f>IFERROR(IF(COUNTIF(個人情報!$BI$5:$BI$401,"登録番号" &amp; リスト!P6191)&gt;=1,"",IF(VLOOKUP(P6191,登録者リスト!$A$1:$D$43729,4,FALSE)=基本情報!$D$6,P6191,"")),"")</f>
        <v/>
      </c>
    </row>
    <row r="6192" spans="16:17" x14ac:dyDescent="0.15">
      <c r="P6192">
        <v>6191</v>
      </c>
      <c r="Q6192" t="str">
        <f>IFERROR(IF(COUNTIF(個人情報!$BI$5:$BI$401,"登録番号" &amp; リスト!P6192)&gt;=1,"",IF(VLOOKUP(P6192,登録者リスト!$A$1:$D$43729,4,FALSE)=基本情報!$D$6,P6192,"")),"")</f>
        <v/>
      </c>
    </row>
    <row r="6193" spans="16:17" x14ac:dyDescent="0.15">
      <c r="P6193">
        <v>6192</v>
      </c>
      <c r="Q6193" t="str">
        <f>IFERROR(IF(COUNTIF(個人情報!$BI$5:$BI$401,"登録番号" &amp; リスト!P6193)&gt;=1,"",IF(VLOOKUP(P6193,登録者リスト!$A$1:$D$43729,4,FALSE)=基本情報!$D$6,P6193,"")),"")</f>
        <v/>
      </c>
    </row>
    <row r="6194" spans="16:17" x14ac:dyDescent="0.15">
      <c r="P6194">
        <v>6193</v>
      </c>
      <c r="Q6194" t="str">
        <f>IFERROR(IF(COUNTIF(個人情報!$BI$5:$BI$401,"登録番号" &amp; リスト!P6194)&gt;=1,"",IF(VLOOKUP(P6194,登録者リスト!$A$1:$D$43729,4,FALSE)=基本情報!$D$6,P6194,"")),"")</f>
        <v/>
      </c>
    </row>
    <row r="6195" spans="16:17" x14ac:dyDescent="0.15">
      <c r="P6195">
        <v>6194</v>
      </c>
      <c r="Q6195" t="str">
        <f>IFERROR(IF(COUNTIF(個人情報!$BI$5:$BI$401,"登録番号" &amp; リスト!P6195)&gt;=1,"",IF(VLOOKUP(P6195,登録者リスト!$A$1:$D$43729,4,FALSE)=基本情報!$D$6,P6195,"")),"")</f>
        <v/>
      </c>
    </row>
    <row r="6196" spans="16:17" x14ac:dyDescent="0.15">
      <c r="P6196">
        <v>6195</v>
      </c>
      <c r="Q6196" t="str">
        <f>IFERROR(IF(COUNTIF(個人情報!$BI$5:$BI$401,"登録番号" &amp; リスト!P6196)&gt;=1,"",IF(VLOOKUP(P6196,登録者リスト!$A$1:$D$43729,4,FALSE)=基本情報!$D$6,P6196,"")),"")</f>
        <v/>
      </c>
    </row>
    <row r="6197" spans="16:17" x14ac:dyDescent="0.15">
      <c r="P6197">
        <v>6196</v>
      </c>
      <c r="Q6197" t="str">
        <f>IFERROR(IF(COUNTIF(個人情報!$BI$5:$BI$401,"登録番号" &amp; リスト!P6197)&gt;=1,"",IF(VLOOKUP(P6197,登録者リスト!$A$1:$D$43729,4,FALSE)=基本情報!$D$6,P6197,"")),"")</f>
        <v/>
      </c>
    </row>
    <row r="6198" spans="16:17" x14ac:dyDescent="0.15">
      <c r="P6198">
        <v>6197</v>
      </c>
      <c r="Q6198" t="str">
        <f>IFERROR(IF(COUNTIF(個人情報!$BI$5:$BI$401,"登録番号" &amp; リスト!P6198)&gt;=1,"",IF(VLOOKUP(P6198,登録者リスト!$A$1:$D$43729,4,FALSE)=基本情報!$D$6,P6198,"")),"")</f>
        <v/>
      </c>
    </row>
    <row r="6199" spans="16:17" x14ac:dyDescent="0.15">
      <c r="P6199">
        <v>6198</v>
      </c>
      <c r="Q6199" t="str">
        <f>IFERROR(IF(COUNTIF(個人情報!$BI$5:$BI$401,"登録番号" &amp; リスト!P6199)&gt;=1,"",IF(VLOOKUP(P6199,登録者リスト!$A$1:$D$43729,4,FALSE)=基本情報!$D$6,P6199,"")),"")</f>
        <v/>
      </c>
    </row>
    <row r="6200" spans="16:17" x14ac:dyDescent="0.15">
      <c r="P6200">
        <v>6199</v>
      </c>
      <c r="Q6200" t="str">
        <f>IFERROR(IF(COUNTIF(個人情報!$BI$5:$BI$401,"登録番号" &amp; リスト!P6200)&gt;=1,"",IF(VLOOKUP(P6200,登録者リスト!$A$1:$D$43729,4,FALSE)=基本情報!$D$6,P6200,"")),"")</f>
        <v/>
      </c>
    </row>
    <row r="6201" spans="16:17" x14ac:dyDescent="0.15">
      <c r="P6201">
        <v>6200</v>
      </c>
      <c r="Q6201" t="str">
        <f>IFERROR(IF(COUNTIF(個人情報!$BI$5:$BI$401,"登録番号" &amp; リスト!P6201)&gt;=1,"",IF(VLOOKUP(P6201,登録者リスト!$A$1:$D$43729,4,FALSE)=基本情報!$D$6,P6201,"")),"")</f>
        <v/>
      </c>
    </row>
    <row r="6202" spans="16:17" x14ac:dyDescent="0.15">
      <c r="P6202">
        <v>6201</v>
      </c>
      <c r="Q6202" t="str">
        <f>IFERROR(IF(COUNTIF(個人情報!$BI$5:$BI$401,"登録番号" &amp; リスト!P6202)&gt;=1,"",IF(VLOOKUP(P6202,登録者リスト!$A$1:$D$43729,4,FALSE)=基本情報!$D$6,P6202,"")),"")</f>
        <v/>
      </c>
    </row>
    <row r="6203" spans="16:17" x14ac:dyDescent="0.15">
      <c r="P6203">
        <v>6202</v>
      </c>
      <c r="Q6203" t="str">
        <f>IFERROR(IF(COUNTIF(個人情報!$BI$5:$BI$401,"登録番号" &amp; リスト!P6203)&gt;=1,"",IF(VLOOKUP(P6203,登録者リスト!$A$1:$D$43729,4,FALSE)=基本情報!$D$6,P6203,"")),"")</f>
        <v/>
      </c>
    </row>
    <row r="6204" spans="16:17" x14ac:dyDescent="0.15">
      <c r="P6204">
        <v>6203</v>
      </c>
      <c r="Q6204" t="str">
        <f>IFERROR(IF(COUNTIF(個人情報!$BI$5:$BI$401,"登録番号" &amp; リスト!P6204)&gt;=1,"",IF(VLOOKUP(P6204,登録者リスト!$A$1:$D$43729,4,FALSE)=基本情報!$D$6,P6204,"")),"")</f>
        <v/>
      </c>
    </row>
    <row r="6205" spans="16:17" x14ac:dyDescent="0.15">
      <c r="P6205">
        <v>6204</v>
      </c>
      <c r="Q6205" t="str">
        <f>IFERROR(IF(COUNTIF(個人情報!$BI$5:$BI$401,"登録番号" &amp; リスト!P6205)&gt;=1,"",IF(VLOOKUP(P6205,登録者リスト!$A$1:$D$43729,4,FALSE)=基本情報!$D$6,P6205,"")),"")</f>
        <v/>
      </c>
    </row>
    <row r="6206" spans="16:17" x14ac:dyDescent="0.15">
      <c r="P6206">
        <v>6205</v>
      </c>
      <c r="Q6206" t="str">
        <f>IFERROR(IF(COUNTIF(個人情報!$BI$5:$BI$401,"登録番号" &amp; リスト!P6206)&gt;=1,"",IF(VLOOKUP(P6206,登録者リスト!$A$1:$D$43729,4,FALSE)=基本情報!$D$6,P6206,"")),"")</f>
        <v/>
      </c>
    </row>
    <row r="6207" spans="16:17" x14ac:dyDescent="0.15">
      <c r="P6207">
        <v>6206</v>
      </c>
      <c r="Q6207" t="str">
        <f>IFERROR(IF(COUNTIF(個人情報!$BI$5:$BI$401,"登録番号" &amp; リスト!P6207)&gt;=1,"",IF(VLOOKUP(P6207,登録者リスト!$A$1:$D$43729,4,FALSE)=基本情報!$D$6,P6207,"")),"")</f>
        <v/>
      </c>
    </row>
    <row r="6208" spans="16:17" x14ac:dyDescent="0.15">
      <c r="P6208">
        <v>6207</v>
      </c>
      <c r="Q6208" t="str">
        <f>IFERROR(IF(COUNTIF(個人情報!$BI$5:$BI$401,"登録番号" &amp; リスト!P6208)&gt;=1,"",IF(VLOOKUP(P6208,登録者リスト!$A$1:$D$43729,4,FALSE)=基本情報!$D$6,P6208,"")),"")</f>
        <v/>
      </c>
    </row>
    <row r="6209" spans="16:17" x14ac:dyDescent="0.15">
      <c r="P6209">
        <v>6208</v>
      </c>
      <c r="Q6209" t="str">
        <f>IFERROR(IF(COUNTIF(個人情報!$BI$5:$BI$401,"登録番号" &amp; リスト!P6209)&gt;=1,"",IF(VLOOKUP(P6209,登録者リスト!$A$1:$D$43729,4,FALSE)=基本情報!$D$6,P6209,"")),"")</f>
        <v/>
      </c>
    </row>
    <row r="6210" spans="16:17" x14ac:dyDescent="0.15">
      <c r="P6210">
        <v>6209</v>
      </c>
      <c r="Q6210" t="str">
        <f>IFERROR(IF(COUNTIF(個人情報!$BI$5:$BI$401,"登録番号" &amp; リスト!P6210)&gt;=1,"",IF(VLOOKUP(P6210,登録者リスト!$A$1:$D$43729,4,FALSE)=基本情報!$D$6,P6210,"")),"")</f>
        <v/>
      </c>
    </row>
    <row r="6211" spans="16:17" x14ac:dyDescent="0.15">
      <c r="P6211">
        <v>6210</v>
      </c>
      <c r="Q6211" t="str">
        <f>IFERROR(IF(COUNTIF(個人情報!$BI$5:$BI$401,"登録番号" &amp; リスト!P6211)&gt;=1,"",IF(VLOOKUP(P6211,登録者リスト!$A$1:$D$43729,4,FALSE)=基本情報!$D$6,P6211,"")),"")</f>
        <v/>
      </c>
    </row>
    <row r="6212" spans="16:17" x14ac:dyDescent="0.15">
      <c r="P6212">
        <v>6211</v>
      </c>
      <c r="Q6212" t="str">
        <f>IFERROR(IF(COUNTIF(個人情報!$BI$5:$BI$401,"登録番号" &amp; リスト!P6212)&gt;=1,"",IF(VLOOKUP(P6212,登録者リスト!$A$1:$D$43729,4,FALSE)=基本情報!$D$6,P6212,"")),"")</f>
        <v/>
      </c>
    </row>
    <row r="6213" spans="16:17" x14ac:dyDescent="0.15">
      <c r="P6213">
        <v>6212</v>
      </c>
      <c r="Q6213" t="str">
        <f>IFERROR(IF(COUNTIF(個人情報!$BI$5:$BI$401,"登録番号" &amp; リスト!P6213)&gt;=1,"",IF(VLOOKUP(P6213,登録者リスト!$A$1:$D$43729,4,FALSE)=基本情報!$D$6,P6213,"")),"")</f>
        <v/>
      </c>
    </row>
    <row r="6214" spans="16:17" x14ac:dyDescent="0.15">
      <c r="P6214">
        <v>6213</v>
      </c>
      <c r="Q6214" t="str">
        <f>IFERROR(IF(COUNTIF(個人情報!$BI$5:$BI$401,"登録番号" &amp; リスト!P6214)&gt;=1,"",IF(VLOOKUP(P6214,登録者リスト!$A$1:$D$43729,4,FALSE)=基本情報!$D$6,P6214,"")),"")</f>
        <v/>
      </c>
    </row>
    <row r="6215" spans="16:17" x14ac:dyDescent="0.15">
      <c r="P6215">
        <v>6214</v>
      </c>
      <c r="Q6215" t="str">
        <f>IFERROR(IF(COUNTIF(個人情報!$BI$5:$BI$401,"登録番号" &amp; リスト!P6215)&gt;=1,"",IF(VLOOKUP(P6215,登録者リスト!$A$1:$D$43729,4,FALSE)=基本情報!$D$6,P6215,"")),"")</f>
        <v/>
      </c>
    </row>
    <row r="6216" spans="16:17" x14ac:dyDescent="0.15">
      <c r="P6216">
        <v>6215</v>
      </c>
      <c r="Q6216" t="str">
        <f>IFERROR(IF(COUNTIF(個人情報!$BI$5:$BI$401,"登録番号" &amp; リスト!P6216)&gt;=1,"",IF(VLOOKUP(P6216,登録者リスト!$A$1:$D$43729,4,FALSE)=基本情報!$D$6,P6216,"")),"")</f>
        <v/>
      </c>
    </row>
    <row r="6217" spans="16:17" x14ac:dyDescent="0.15">
      <c r="P6217">
        <v>6216</v>
      </c>
      <c r="Q6217" t="str">
        <f>IFERROR(IF(COUNTIF(個人情報!$BI$5:$BI$401,"登録番号" &amp; リスト!P6217)&gt;=1,"",IF(VLOOKUP(P6217,登録者リスト!$A$1:$D$43729,4,FALSE)=基本情報!$D$6,P6217,"")),"")</f>
        <v/>
      </c>
    </row>
    <row r="6218" spans="16:17" x14ac:dyDescent="0.15">
      <c r="P6218">
        <v>6217</v>
      </c>
      <c r="Q6218" t="str">
        <f>IFERROR(IF(COUNTIF(個人情報!$BI$5:$BI$401,"登録番号" &amp; リスト!P6218)&gt;=1,"",IF(VLOOKUP(P6218,登録者リスト!$A$1:$D$43729,4,FALSE)=基本情報!$D$6,P6218,"")),"")</f>
        <v/>
      </c>
    </row>
    <row r="6219" spans="16:17" x14ac:dyDescent="0.15">
      <c r="P6219">
        <v>6218</v>
      </c>
      <c r="Q6219" t="str">
        <f>IFERROR(IF(COUNTIF(個人情報!$BI$5:$BI$401,"登録番号" &amp; リスト!P6219)&gt;=1,"",IF(VLOOKUP(P6219,登録者リスト!$A$1:$D$43729,4,FALSE)=基本情報!$D$6,P6219,"")),"")</f>
        <v/>
      </c>
    </row>
    <row r="6220" spans="16:17" x14ac:dyDescent="0.15">
      <c r="P6220">
        <v>6219</v>
      </c>
      <c r="Q6220" t="str">
        <f>IFERROR(IF(COUNTIF(個人情報!$BI$5:$BI$401,"登録番号" &amp; リスト!P6220)&gt;=1,"",IF(VLOOKUP(P6220,登録者リスト!$A$1:$D$43729,4,FALSE)=基本情報!$D$6,P6220,"")),"")</f>
        <v/>
      </c>
    </row>
    <row r="6221" spans="16:17" x14ac:dyDescent="0.15">
      <c r="P6221">
        <v>6220</v>
      </c>
      <c r="Q6221" t="str">
        <f>IFERROR(IF(COUNTIF(個人情報!$BI$5:$BI$401,"登録番号" &amp; リスト!P6221)&gt;=1,"",IF(VLOOKUP(P6221,登録者リスト!$A$1:$D$43729,4,FALSE)=基本情報!$D$6,P6221,"")),"")</f>
        <v/>
      </c>
    </row>
    <row r="6222" spans="16:17" x14ac:dyDescent="0.15">
      <c r="P6222">
        <v>6221</v>
      </c>
      <c r="Q6222" t="str">
        <f>IFERROR(IF(COUNTIF(個人情報!$BI$5:$BI$401,"登録番号" &amp; リスト!P6222)&gt;=1,"",IF(VLOOKUP(P6222,登録者リスト!$A$1:$D$43729,4,FALSE)=基本情報!$D$6,P6222,"")),"")</f>
        <v/>
      </c>
    </row>
    <row r="6223" spans="16:17" x14ac:dyDescent="0.15">
      <c r="P6223">
        <v>6222</v>
      </c>
      <c r="Q6223" t="str">
        <f>IFERROR(IF(COUNTIF(個人情報!$BI$5:$BI$401,"登録番号" &amp; リスト!P6223)&gt;=1,"",IF(VLOOKUP(P6223,登録者リスト!$A$1:$D$43729,4,FALSE)=基本情報!$D$6,P6223,"")),"")</f>
        <v/>
      </c>
    </row>
    <row r="6224" spans="16:17" x14ac:dyDescent="0.15">
      <c r="P6224">
        <v>6223</v>
      </c>
      <c r="Q6224" t="str">
        <f>IFERROR(IF(COUNTIF(個人情報!$BI$5:$BI$401,"登録番号" &amp; リスト!P6224)&gt;=1,"",IF(VLOOKUP(P6224,登録者リスト!$A$1:$D$43729,4,FALSE)=基本情報!$D$6,P6224,"")),"")</f>
        <v/>
      </c>
    </row>
    <row r="6225" spans="16:17" x14ac:dyDescent="0.15">
      <c r="P6225">
        <v>6224</v>
      </c>
      <c r="Q6225" t="str">
        <f>IFERROR(IF(COUNTIF(個人情報!$BI$5:$BI$401,"登録番号" &amp; リスト!P6225)&gt;=1,"",IF(VLOOKUP(P6225,登録者リスト!$A$1:$D$43729,4,FALSE)=基本情報!$D$6,P6225,"")),"")</f>
        <v/>
      </c>
    </row>
    <row r="6226" spans="16:17" x14ac:dyDescent="0.15">
      <c r="P6226">
        <v>6225</v>
      </c>
      <c r="Q6226" t="str">
        <f>IFERROR(IF(COUNTIF(個人情報!$BI$5:$BI$401,"登録番号" &amp; リスト!P6226)&gt;=1,"",IF(VLOOKUP(P6226,登録者リスト!$A$1:$D$43729,4,FALSE)=基本情報!$D$6,P6226,"")),"")</f>
        <v/>
      </c>
    </row>
    <row r="6227" spans="16:17" x14ac:dyDescent="0.15">
      <c r="P6227">
        <v>6226</v>
      </c>
      <c r="Q6227" t="str">
        <f>IFERROR(IF(COUNTIF(個人情報!$BI$5:$BI$401,"登録番号" &amp; リスト!P6227)&gt;=1,"",IF(VLOOKUP(P6227,登録者リスト!$A$1:$D$43729,4,FALSE)=基本情報!$D$6,P6227,"")),"")</f>
        <v/>
      </c>
    </row>
    <row r="6228" spans="16:17" x14ac:dyDescent="0.15">
      <c r="P6228">
        <v>6227</v>
      </c>
      <c r="Q6228" t="str">
        <f>IFERROR(IF(COUNTIF(個人情報!$BI$5:$BI$401,"登録番号" &amp; リスト!P6228)&gt;=1,"",IF(VLOOKUP(P6228,登録者リスト!$A$1:$D$43729,4,FALSE)=基本情報!$D$6,P6228,"")),"")</f>
        <v/>
      </c>
    </row>
    <row r="6229" spans="16:17" x14ac:dyDescent="0.15">
      <c r="P6229">
        <v>6228</v>
      </c>
      <c r="Q6229" t="str">
        <f>IFERROR(IF(COUNTIF(個人情報!$BI$5:$BI$401,"登録番号" &amp; リスト!P6229)&gt;=1,"",IF(VLOOKUP(P6229,登録者リスト!$A$1:$D$43729,4,FALSE)=基本情報!$D$6,P6229,"")),"")</f>
        <v/>
      </c>
    </row>
    <row r="6230" spans="16:17" x14ac:dyDescent="0.15">
      <c r="P6230">
        <v>6229</v>
      </c>
      <c r="Q6230" t="str">
        <f>IFERROR(IF(COUNTIF(個人情報!$BI$5:$BI$401,"登録番号" &amp; リスト!P6230)&gt;=1,"",IF(VLOOKUP(P6230,登録者リスト!$A$1:$D$43729,4,FALSE)=基本情報!$D$6,P6230,"")),"")</f>
        <v/>
      </c>
    </row>
    <row r="6231" spans="16:17" x14ac:dyDescent="0.15">
      <c r="P6231">
        <v>6230</v>
      </c>
      <c r="Q6231" t="str">
        <f>IFERROR(IF(COUNTIF(個人情報!$BI$5:$BI$401,"登録番号" &amp; リスト!P6231)&gt;=1,"",IF(VLOOKUP(P6231,登録者リスト!$A$1:$D$43729,4,FALSE)=基本情報!$D$6,P6231,"")),"")</f>
        <v/>
      </c>
    </row>
    <row r="6232" spans="16:17" x14ac:dyDescent="0.15">
      <c r="P6232">
        <v>6231</v>
      </c>
      <c r="Q6232" t="str">
        <f>IFERROR(IF(COUNTIF(個人情報!$BI$5:$BI$401,"登録番号" &amp; リスト!P6232)&gt;=1,"",IF(VLOOKUP(P6232,登録者リスト!$A$1:$D$43729,4,FALSE)=基本情報!$D$6,P6232,"")),"")</f>
        <v/>
      </c>
    </row>
    <row r="6233" spans="16:17" x14ac:dyDescent="0.15">
      <c r="P6233">
        <v>6232</v>
      </c>
      <c r="Q6233" t="str">
        <f>IFERROR(IF(COUNTIF(個人情報!$BI$5:$BI$401,"登録番号" &amp; リスト!P6233)&gt;=1,"",IF(VLOOKUP(P6233,登録者リスト!$A$1:$D$43729,4,FALSE)=基本情報!$D$6,P6233,"")),"")</f>
        <v/>
      </c>
    </row>
    <row r="6234" spans="16:17" x14ac:dyDescent="0.15">
      <c r="P6234">
        <v>6233</v>
      </c>
      <c r="Q6234" t="str">
        <f>IFERROR(IF(COUNTIF(個人情報!$BI$5:$BI$401,"登録番号" &amp; リスト!P6234)&gt;=1,"",IF(VLOOKUP(P6234,登録者リスト!$A$1:$D$43729,4,FALSE)=基本情報!$D$6,P6234,"")),"")</f>
        <v/>
      </c>
    </row>
    <row r="6235" spans="16:17" x14ac:dyDescent="0.15">
      <c r="P6235">
        <v>6234</v>
      </c>
      <c r="Q6235" t="str">
        <f>IFERROR(IF(COUNTIF(個人情報!$BI$5:$BI$401,"登録番号" &amp; リスト!P6235)&gt;=1,"",IF(VLOOKUP(P6235,登録者リスト!$A$1:$D$43729,4,FALSE)=基本情報!$D$6,P6235,"")),"")</f>
        <v/>
      </c>
    </row>
    <row r="6236" spans="16:17" x14ac:dyDescent="0.15">
      <c r="P6236">
        <v>6235</v>
      </c>
      <c r="Q6236" t="str">
        <f>IFERROR(IF(COUNTIF(個人情報!$BI$5:$BI$401,"登録番号" &amp; リスト!P6236)&gt;=1,"",IF(VLOOKUP(P6236,登録者リスト!$A$1:$D$43729,4,FALSE)=基本情報!$D$6,P6236,"")),"")</f>
        <v/>
      </c>
    </row>
    <row r="6237" spans="16:17" x14ac:dyDescent="0.15">
      <c r="P6237">
        <v>6236</v>
      </c>
      <c r="Q6237" t="str">
        <f>IFERROR(IF(COUNTIF(個人情報!$BI$5:$BI$401,"登録番号" &amp; リスト!P6237)&gt;=1,"",IF(VLOOKUP(P6237,登録者リスト!$A$1:$D$43729,4,FALSE)=基本情報!$D$6,P6237,"")),"")</f>
        <v/>
      </c>
    </row>
    <row r="6238" spans="16:17" x14ac:dyDescent="0.15">
      <c r="P6238">
        <v>6237</v>
      </c>
      <c r="Q6238" t="str">
        <f>IFERROR(IF(COUNTIF(個人情報!$BI$5:$BI$401,"登録番号" &amp; リスト!P6238)&gt;=1,"",IF(VLOOKUP(P6238,登録者リスト!$A$1:$D$43729,4,FALSE)=基本情報!$D$6,P6238,"")),"")</f>
        <v/>
      </c>
    </row>
    <row r="6239" spans="16:17" x14ac:dyDescent="0.15">
      <c r="P6239">
        <v>6238</v>
      </c>
      <c r="Q6239" t="str">
        <f>IFERROR(IF(COUNTIF(個人情報!$BI$5:$BI$401,"登録番号" &amp; リスト!P6239)&gt;=1,"",IF(VLOOKUP(P6239,登録者リスト!$A$1:$D$43729,4,FALSE)=基本情報!$D$6,P6239,"")),"")</f>
        <v/>
      </c>
    </row>
    <row r="6240" spans="16:17" x14ac:dyDescent="0.15">
      <c r="P6240">
        <v>6239</v>
      </c>
      <c r="Q6240" t="str">
        <f>IFERROR(IF(COUNTIF(個人情報!$BI$5:$BI$401,"登録番号" &amp; リスト!P6240)&gt;=1,"",IF(VLOOKUP(P6240,登録者リスト!$A$1:$D$43729,4,FALSE)=基本情報!$D$6,P6240,"")),"")</f>
        <v/>
      </c>
    </row>
    <row r="6241" spans="16:17" x14ac:dyDescent="0.15">
      <c r="P6241">
        <v>6240</v>
      </c>
      <c r="Q6241" t="str">
        <f>IFERROR(IF(COUNTIF(個人情報!$BI$5:$BI$401,"登録番号" &amp; リスト!P6241)&gt;=1,"",IF(VLOOKUP(P6241,登録者リスト!$A$1:$D$43729,4,FALSE)=基本情報!$D$6,P6241,"")),"")</f>
        <v/>
      </c>
    </row>
    <row r="6242" spans="16:17" x14ac:dyDescent="0.15">
      <c r="P6242">
        <v>6241</v>
      </c>
      <c r="Q6242" t="str">
        <f>IFERROR(IF(COUNTIF(個人情報!$BI$5:$BI$401,"登録番号" &amp; リスト!P6242)&gt;=1,"",IF(VLOOKUP(P6242,登録者リスト!$A$1:$D$43729,4,FALSE)=基本情報!$D$6,P6242,"")),"")</f>
        <v/>
      </c>
    </row>
    <row r="6243" spans="16:17" x14ac:dyDescent="0.15">
      <c r="P6243">
        <v>6242</v>
      </c>
      <c r="Q6243" t="str">
        <f>IFERROR(IF(COUNTIF(個人情報!$BI$5:$BI$401,"登録番号" &amp; リスト!P6243)&gt;=1,"",IF(VLOOKUP(P6243,登録者リスト!$A$1:$D$43729,4,FALSE)=基本情報!$D$6,P6243,"")),"")</f>
        <v/>
      </c>
    </row>
    <row r="6244" spans="16:17" x14ac:dyDescent="0.15">
      <c r="P6244">
        <v>6243</v>
      </c>
      <c r="Q6244" t="str">
        <f>IFERROR(IF(COUNTIF(個人情報!$BI$5:$BI$401,"登録番号" &amp; リスト!P6244)&gt;=1,"",IF(VLOOKUP(P6244,登録者リスト!$A$1:$D$43729,4,FALSE)=基本情報!$D$6,P6244,"")),"")</f>
        <v/>
      </c>
    </row>
    <row r="6245" spans="16:17" x14ac:dyDescent="0.15">
      <c r="P6245">
        <v>6244</v>
      </c>
      <c r="Q6245" t="str">
        <f>IFERROR(IF(COUNTIF(個人情報!$BI$5:$BI$401,"登録番号" &amp; リスト!P6245)&gt;=1,"",IF(VLOOKUP(P6245,登録者リスト!$A$1:$D$43729,4,FALSE)=基本情報!$D$6,P6245,"")),"")</f>
        <v/>
      </c>
    </row>
    <row r="6246" spans="16:17" x14ac:dyDescent="0.15">
      <c r="P6246">
        <v>6245</v>
      </c>
      <c r="Q6246" t="str">
        <f>IFERROR(IF(COUNTIF(個人情報!$BI$5:$BI$401,"登録番号" &amp; リスト!P6246)&gt;=1,"",IF(VLOOKUP(P6246,登録者リスト!$A$1:$D$43729,4,FALSE)=基本情報!$D$6,P6246,"")),"")</f>
        <v/>
      </c>
    </row>
    <row r="6247" spans="16:17" x14ac:dyDescent="0.15">
      <c r="P6247">
        <v>6246</v>
      </c>
      <c r="Q6247" t="str">
        <f>IFERROR(IF(COUNTIF(個人情報!$BI$5:$BI$401,"登録番号" &amp; リスト!P6247)&gt;=1,"",IF(VLOOKUP(P6247,登録者リスト!$A$1:$D$43729,4,FALSE)=基本情報!$D$6,P6247,"")),"")</f>
        <v/>
      </c>
    </row>
    <row r="6248" spans="16:17" x14ac:dyDescent="0.15">
      <c r="P6248">
        <v>6247</v>
      </c>
      <c r="Q6248" t="str">
        <f>IFERROR(IF(COUNTIF(個人情報!$BI$5:$BI$401,"登録番号" &amp; リスト!P6248)&gt;=1,"",IF(VLOOKUP(P6248,登録者リスト!$A$1:$D$43729,4,FALSE)=基本情報!$D$6,P6248,"")),"")</f>
        <v/>
      </c>
    </row>
    <row r="6249" spans="16:17" x14ac:dyDescent="0.15">
      <c r="P6249">
        <v>6248</v>
      </c>
      <c r="Q6249" t="str">
        <f>IFERROR(IF(COUNTIF(個人情報!$BI$5:$BI$401,"登録番号" &amp; リスト!P6249)&gt;=1,"",IF(VLOOKUP(P6249,登録者リスト!$A$1:$D$43729,4,FALSE)=基本情報!$D$6,P6249,"")),"")</f>
        <v/>
      </c>
    </row>
    <row r="6250" spans="16:17" x14ac:dyDescent="0.15">
      <c r="P6250">
        <v>6249</v>
      </c>
      <c r="Q6250" t="str">
        <f>IFERROR(IF(COUNTIF(個人情報!$BI$5:$BI$401,"登録番号" &amp; リスト!P6250)&gt;=1,"",IF(VLOOKUP(P6250,登録者リスト!$A$1:$D$43729,4,FALSE)=基本情報!$D$6,P6250,"")),"")</f>
        <v/>
      </c>
    </row>
    <row r="6251" spans="16:17" x14ac:dyDescent="0.15">
      <c r="P6251">
        <v>6250</v>
      </c>
      <c r="Q6251" t="str">
        <f>IFERROR(IF(COUNTIF(個人情報!$BI$5:$BI$401,"登録番号" &amp; リスト!P6251)&gt;=1,"",IF(VLOOKUP(P6251,登録者リスト!$A$1:$D$43729,4,FALSE)=基本情報!$D$6,P6251,"")),"")</f>
        <v/>
      </c>
    </row>
    <row r="6252" spans="16:17" x14ac:dyDescent="0.15">
      <c r="P6252">
        <v>6251</v>
      </c>
      <c r="Q6252" t="str">
        <f>IFERROR(IF(COUNTIF(個人情報!$BI$5:$BI$401,"登録番号" &amp; リスト!P6252)&gt;=1,"",IF(VLOOKUP(P6252,登録者リスト!$A$1:$D$43729,4,FALSE)=基本情報!$D$6,P6252,"")),"")</f>
        <v/>
      </c>
    </row>
    <row r="6253" spans="16:17" x14ac:dyDescent="0.15">
      <c r="P6253">
        <v>6252</v>
      </c>
      <c r="Q6253" t="str">
        <f>IFERROR(IF(COUNTIF(個人情報!$BI$5:$BI$401,"登録番号" &amp; リスト!P6253)&gt;=1,"",IF(VLOOKUP(P6253,登録者リスト!$A$1:$D$43729,4,FALSE)=基本情報!$D$6,P6253,"")),"")</f>
        <v/>
      </c>
    </row>
    <row r="6254" spans="16:17" x14ac:dyDescent="0.15">
      <c r="P6254">
        <v>6253</v>
      </c>
      <c r="Q6254" t="str">
        <f>IFERROR(IF(COUNTIF(個人情報!$BI$5:$BI$401,"登録番号" &amp; リスト!P6254)&gt;=1,"",IF(VLOOKUP(P6254,登録者リスト!$A$1:$D$43729,4,FALSE)=基本情報!$D$6,P6254,"")),"")</f>
        <v/>
      </c>
    </row>
    <row r="6255" spans="16:17" x14ac:dyDescent="0.15">
      <c r="P6255">
        <v>6254</v>
      </c>
      <c r="Q6255" t="str">
        <f>IFERROR(IF(COUNTIF(個人情報!$BI$5:$BI$401,"登録番号" &amp; リスト!P6255)&gt;=1,"",IF(VLOOKUP(P6255,登録者リスト!$A$1:$D$43729,4,FALSE)=基本情報!$D$6,P6255,"")),"")</f>
        <v/>
      </c>
    </row>
    <row r="6256" spans="16:17" x14ac:dyDescent="0.15">
      <c r="P6256">
        <v>6255</v>
      </c>
      <c r="Q6256" t="str">
        <f>IFERROR(IF(COUNTIF(個人情報!$BI$5:$BI$401,"登録番号" &amp; リスト!P6256)&gt;=1,"",IF(VLOOKUP(P6256,登録者リスト!$A$1:$D$43729,4,FALSE)=基本情報!$D$6,P6256,"")),"")</f>
        <v/>
      </c>
    </row>
    <row r="6257" spans="16:17" x14ac:dyDescent="0.15">
      <c r="P6257">
        <v>6256</v>
      </c>
      <c r="Q6257" t="str">
        <f>IFERROR(IF(COUNTIF(個人情報!$BI$5:$BI$401,"登録番号" &amp; リスト!P6257)&gt;=1,"",IF(VLOOKUP(P6257,登録者リスト!$A$1:$D$43729,4,FALSE)=基本情報!$D$6,P6257,"")),"")</f>
        <v/>
      </c>
    </row>
    <row r="6258" spans="16:17" x14ac:dyDescent="0.15">
      <c r="P6258">
        <v>6257</v>
      </c>
      <c r="Q6258" t="str">
        <f>IFERROR(IF(COUNTIF(個人情報!$BI$5:$BI$401,"登録番号" &amp; リスト!P6258)&gt;=1,"",IF(VLOOKUP(P6258,登録者リスト!$A$1:$D$43729,4,FALSE)=基本情報!$D$6,P6258,"")),"")</f>
        <v/>
      </c>
    </row>
    <row r="6259" spans="16:17" x14ac:dyDescent="0.15">
      <c r="P6259">
        <v>6258</v>
      </c>
      <c r="Q6259" t="str">
        <f>IFERROR(IF(COUNTIF(個人情報!$BI$5:$BI$401,"登録番号" &amp; リスト!P6259)&gt;=1,"",IF(VLOOKUP(P6259,登録者リスト!$A$1:$D$43729,4,FALSE)=基本情報!$D$6,P6259,"")),"")</f>
        <v/>
      </c>
    </row>
    <row r="6260" spans="16:17" x14ac:dyDescent="0.15">
      <c r="P6260">
        <v>6259</v>
      </c>
      <c r="Q6260" t="str">
        <f>IFERROR(IF(COUNTIF(個人情報!$BI$5:$BI$401,"登録番号" &amp; リスト!P6260)&gt;=1,"",IF(VLOOKUP(P6260,登録者リスト!$A$1:$D$43729,4,FALSE)=基本情報!$D$6,P6260,"")),"")</f>
        <v/>
      </c>
    </row>
    <row r="6261" spans="16:17" x14ac:dyDescent="0.15">
      <c r="P6261">
        <v>6260</v>
      </c>
      <c r="Q6261" t="str">
        <f>IFERROR(IF(COUNTIF(個人情報!$BI$5:$BI$401,"登録番号" &amp; リスト!P6261)&gt;=1,"",IF(VLOOKUP(P6261,登録者リスト!$A$1:$D$43729,4,FALSE)=基本情報!$D$6,P6261,"")),"")</f>
        <v/>
      </c>
    </row>
    <row r="6262" spans="16:17" x14ac:dyDescent="0.15">
      <c r="P6262">
        <v>6261</v>
      </c>
      <c r="Q6262" t="str">
        <f>IFERROR(IF(COUNTIF(個人情報!$BI$5:$BI$401,"登録番号" &amp; リスト!P6262)&gt;=1,"",IF(VLOOKUP(P6262,登録者リスト!$A$1:$D$43729,4,FALSE)=基本情報!$D$6,P6262,"")),"")</f>
        <v/>
      </c>
    </row>
    <row r="6263" spans="16:17" x14ac:dyDescent="0.15">
      <c r="P6263">
        <v>6262</v>
      </c>
      <c r="Q6263" t="str">
        <f>IFERROR(IF(COUNTIF(個人情報!$BI$5:$BI$401,"登録番号" &amp; リスト!P6263)&gt;=1,"",IF(VLOOKUP(P6263,登録者リスト!$A$1:$D$43729,4,FALSE)=基本情報!$D$6,P6263,"")),"")</f>
        <v/>
      </c>
    </row>
    <row r="6264" spans="16:17" x14ac:dyDescent="0.15">
      <c r="P6264">
        <v>6263</v>
      </c>
      <c r="Q6264" t="str">
        <f>IFERROR(IF(COUNTIF(個人情報!$BI$5:$BI$401,"登録番号" &amp; リスト!P6264)&gt;=1,"",IF(VLOOKUP(P6264,登録者リスト!$A$1:$D$43729,4,FALSE)=基本情報!$D$6,P6264,"")),"")</f>
        <v/>
      </c>
    </row>
    <row r="6265" spans="16:17" x14ac:dyDescent="0.15">
      <c r="P6265">
        <v>6264</v>
      </c>
      <c r="Q6265" t="str">
        <f>IFERROR(IF(COUNTIF(個人情報!$BI$5:$BI$401,"登録番号" &amp; リスト!P6265)&gt;=1,"",IF(VLOOKUP(P6265,登録者リスト!$A$1:$D$43729,4,FALSE)=基本情報!$D$6,P6265,"")),"")</f>
        <v/>
      </c>
    </row>
    <row r="6266" spans="16:17" x14ac:dyDescent="0.15">
      <c r="P6266">
        <v>6265</v>
      </c>
      <c r="Q6266" t="str">
        <f>IFERROR(IF(COUNTIF(個人情報!$BI$5:$BI$401,"登録番号" &amp; リスト!P6266)&gt;=1,"",IF(VLOOKUP(P6266,登録者リスト!$A$1:$D$43729,4,FALSE)=基本情報!$D$6,P6266,"")),"")</f>
        <v/>
      </c>
    </row>
    <row r="6267" spans="16:17" x14ac:dyDescent="0.15">
      <c r="P6267">
        <v>6266</v>
      </c>
      <c r="Q6267" t="str">
        <f>IFERROR(IF(COUNTIF(個人情報!$BI$5:$BI$401,"登録番号" &amp; リスト!P6267)&gt;=1,"",IF(VLOOKUP(P6267,登録者リスト!$A$1:$D$43729,4,FALSE)=基本情報!$D$6,P6267,"")),"")</f>
        <v/>
      </c>
    </row>
    <row r="6268" spans="16:17" x14ac:dyDescent="0.15">
      <c r="P6268">
        <v>6267</v>
      </c>
      <c r="Q6268" t="str">
        <f>IFERROR(IF(COUNTIF(個人情報!$BI$5:$BI$401,"登録番号" &amp; リスト!P6268)&gt;=1,"",IF(VLOOKUP(P6268,登録者リスト!$A$1:$D$43729,4,FALSE)=基本情報!$D$6,P6268,"")),"")</f>
        <v/>
      </c>
    </row>
    <row r="6269" spans="16:17" x14ac:dyDescent="0.15">
      <c r="P6269">
        <v>6268</v>
      </c>
      <c r="Q6269" t="str">
        <f>IFERROR(IF(COUNTIF(個人情報!$BI$5:$BI$401,"登録番号" &amp; リスト!P6269)&gt;=1,"",IF(VLOOKUP(P6269,登録者リスト!$A$1:$D$43729,4,FALSE)=基本情報!$D$6,P6269,"")),"")</f>
        <v/>
      </c>
    </row>
    <row r="6270" spans="16:17" x14ac:dyDescent="0.15">
      <c r="P6270">
        <v>6269</v>
      </c>
      <c r="Q6270" t="str">
        <f>IFERROR(IF(COUNTIF(個人情報!$BI$5:$BI$401,"登録番号" &amp; リスト!P6270)&gt;=1,"",IF(VLOOKUP(P6270,登録者リスト!$A$1:$D$43729,4,FALSE)=基本情報!$D$6,P6270,"")),"")</f>
        <v/>
      </c>
    </row>
    <row r="6271" spans="16:17" x14ac:dyDescent="0.15">
      <c r="P6271">
        <v>6270</v>
      </c>
      <c r="Q6271" t="str">
        <f>IFERROR(IF(COUNTIF(個人情報!$BI$5:$BI$401,"登録番号" &amp; リスト!P6271)&gt;=1,"",IF(VLOOKUP(P6271,登録者リスト!$A$1:$D$43729,4,FALSE)=基本情報!$D$6,P6271,"")),"")</f>
        <v/>
      </c>
    </row>
    <row r="6272" spans="16:17" x14ac:dyDescent="0.15">
      <c r="P6272">
        <v>6271</v>
      </c>
      <c r="Q6272" t="str">
        <f>IFERROR(IF(COUNTIF(個人情報!$BI$5:$BI$401,"登録番号" &amp; リスト!P6272)&gt;=1,"",IF(VLOOKUP(P6272,登録者リスト!$A$1:$D$43729,4,FALSE)=基本情報!$D$6,P6272,"")),"")</f>
        <v/>
      </c>
    </row>
    <row r="6273" spans="16:17" x14ac:dyDescent="0.15">
      <c r="P6273">
        <v>6272</v>
      </c>
      <c r="Q6273" t="str">
        <f>IFERROR(IF(COUNTIF(個人情報!$BI$5:$BI$401,"登録番号" &amp; リスト!P6273)&gt;=1,"",IF(VLOOKUP(P6273,登録者リスト!$A$1:$D$43729,4,FALSE)=基本情報!$D$6,P6273,"")),"")</f>
        <v/>
      </c>
    </row>
    <row r="6274" spans="16:17" x14ac:dyDescent="0.15">
      <c r="P6274">
        <v>6273</v>
      </c>
      <c r="Q6274" t="str">
        <f>IFERROR(IF(COUNTIF(個人情報!$BI$5:$BI$401,"登録番号" &amp; リスト!P6274)&gt;=1,"",IF(VLOOKUP(P6274,登録者リスト!$A$1:$D$43729,4,FALSE)=基本情報!$D$6,P6274,"")),"")</f>
        <v/>
      </c>
    </row>
    <row r="6275" spans="16:17" x14ac:dyDescent="0.15">
      <c r="P6275">
        <v>6274</v>
      </c>
      <c r="Q6275" t="str">
        <f>IFERROR(IF(COUNTIF(個人情報!$BI$5:$BI$401,"登録番号" &amp; リスト!P6275)&gt;=1,"",IF(VLOOKUP(P6275,登録者リスト!$A$1:$D$43729,4,FALSE)=基本情報!$D$6,P6275,"")),"")</f>
        <v/>
      </c>
    </row>
    <row r="6276" spans="16:17" x14ac:dyDescent="0.15">
      <c r="P6276">
        <v>6275</v>
      </c>
      <c r="Q6276" t="str">
        <f>IFERROR(IF(COUNTIF(個人情報!$BI$5:$BI$401,"登録番号" &amp; リスト!P6276)&gt;=1,"",IF(VLOOKUP(P6276,登録者リスト!$A$1:$D$43729,4,FALSE)=基本情報!$D$6,P6276,"")),"")</f>
        <v/>
      </c>
    </row>
    <row r="6277" spans="16:17" x14ac:dyDescent="0.15">
      <c r="P6277">
        <v>6276</v>
      </c>
      <c r="Q6277" t="str">
        <f>IFERROR(IF(COUNTIF(個人情報!$BI$5:$BI$401,"登録番号" &amp; リスト!P6277)&gt;=1,"",IF(VLOOKUP(P6277,登録者リスト!$A$1:$D$43729,4,FALSE)=基本情報!$D$6,P6277,"")),"")</f>
        <v/>
      </c>
    </row>
    <row r="6278" spans="16:17" x14ac:dyDescent="0.15">
      <c r="P6278">
        <v>6277</v>
      </c>
      <c r="Q6278" t="str">
        <f>IFERROR(IF(COUNTIF(個人情報!$BI$5:$BI$401,"登録番号" &amp; リスト!P6278)&gt;=1,"",IF(VLOOKUP(P6278,登録者リスト!$A$1:$D$43729,4,FALSE)=基本情報!$D$6,P6278,"")),"")</f>
        <v/>
      </c>
    </row>
    <row r="6279" spans="16:17" x14ac:dyDescent="0.15">
      <c r="P6279">
        <v>6278</v>
      </c>
      <c r="Q6279" t="str">
        <f>IFERROR(IF(COUNTIF(個人情報!$BI$5:$BI$401,"登録番号" &amp; リスト!P6279)&gt;=1,"",IF(VLOOKUP(P6279,登録者リスト!$A$1:$D$43729,4,FALSE)=基本情報!$D$6,P6279,"")),"")</f>
        <v/>
      </c>
    </row>
    <row r="6280" spans="16:17" x14ac:dyDescent="0.15">
      <c r="P6280">
        <v>6279</v>
      </c>
      <c r="Q6280" t="str">
        <f>IFERROR(IF(COUNTIF(個人情報!$BI$5:$BI$401,"登録番号" &amp; リスト!P6280)&gt;=1,"",IF(VLOOKUP(P6280,登録者リスト!$A$1:$D$43729,4,FALSE)=基本情報!$D$6,P6280,"")),"")</f>
        <v/>
      </c>
    </row>
    <row r="6281" spans="16:17" x14ac:dyDescent="0.15">
      <c r="P6281">
        <v>6280</v>
      </c>
      <c r="Q6281" t="str">
        <f>IFERROR(IF(COUNTIF(個人情報!$BI$5:$BI$401,"登録番号" &amp; リスト!P6281)&gt;=1,"",IF(VLOOKUP(P6281,登録者リスト!$A$1:$D$43729,4,FALSE)=基本情報!$D$6,P6281,"")),"")</f>
        <v/>
      </c>
    </row>
    <row r="6282" spans="16:17" x14ac:dyDescent="0.15">
      <c r="P6282">
        <v>6281</v>
      </c>
      <c r="Q6282" t="str">
        <f>IFERROR(IF(COUNTIF(個人情報!$BI$5:$BI$401,"登録番号" &amp; リスト!P6282)&gt;=1,"",IF(VLOOKUP(P6282,登録者リスト!$A$1:$D$43729,4,FALSE)=基本情報!$D$6,P6282,"")),"")</f>
        <v/>
      </c>
    </row>
    <row r="6283" spans="16:17" x14ac:dyDescent="0.15">
      <c r="P6283">
        <v>6282</v>
      </c>
      <c r="Q6283" t="str">
        <f>IFERROR(IF(COUNTIF(個人情報!$BI$5:$BI$401,"登録番号" &amp; リスト!P6283)&gt;=1,"",IF(VLOOKUP(P6283,登録者リスト!$A$1:$D$43729,4,FALSE)=基本情報!$D$6,P6283,"")),"")</f>
        <v/>
      </c>
    </row>
    <row r="6284" spans="16:17" x14ac:dyDescent="0.15">
      <c r="P6284">
        <v>6283</v>
      </c>
      <c r="Q6284" t="str">
        <f>IFERROR(IF(COUNTIF(個人情報!$BI$5:$BI$401,"登録番号" &amp; リスト!P6284)&gt;=1,"",IF(VLOOKUP(P6284,登録者リスト!$A$1:$D$43729,4,FALSE)=基本情報!$D$6,P6284,"")),"")</f>
        <v/>
      </c>
    </row>
    <row r="6285" spans="16:17" x14ac:dyDescent="0.15">
      <c r="P6285">
        <v>6284</v>
      </c>
      <c r="Q6285" t="str">
        <f>IFERROR(IF(COUNTIF(個人情報!$BI$5:$BI$401,"登録番号" &amp; リスト!P6285)&gt;=1,"",IF(VLOOKUP(P6285,登録者リスト!$A$1:$D$43729,4,FALSE)=基本情報!$D$6,P6285,"")),"")</f>
        <v/>
      </c>
    </row>
    <row r="6286" spans="16:17" x14ac:dyDescent="0.15">
      <c r="P6286">
        <v>6285</v>
      </c>
      <c r="Q6286" t="str">
        <f>IFERROR(IF(COUNTIF(個人情報!$BI$5:$BI$401,"登録番号" &amp; リスト!P6286)&gt;=1,"",IF(VLOOKUP(P6286,登録者リスト!$A$1:$D$43729,4,FALSE)=基本情報!$D$6,P6286,"")),"")</f>
        <v/>
      </c>
    </row>
    <row r="6287" spans="16:17" x14ac:dyDescent="0.15">
      <c r="P6287">
        <v>6286</v>
      </c>
      <c r="Q6287" t="str">
        <f>IFERROR(IF(COUNTIF(個人情報!$BI$5:$BI$401,"登録番号" &amp; リスト!P6287)&gt;=1,"",IF(VLOOKUP(P6287,登録者リスト!$A$1:$D$43729,4,FALSE)=基本情報!$D$6,P6287,"")),"")</f>
        <v/>
      </c>
    </row>
    <row r="6288" spans="16:17" x14ac:dyDescent="0.15">
      <c r="P6288">
        <v>6287</v>
      </c>
      <c r="Q6288" t="str">
        <f>IFERROR(IF(COUNTIF(個人情報!$BI$5:$BI$401,"登録番号" &amp; リスト!P6288)&gt;=1,"",IF(VLOOKUP(P6288,登録者リスト!$A$1:$D$43729,4,FALSE)=基本情報!$D$6,P6288,"")),"")</f>
        <v/>
      </c>
    </row>
    <row r="6289" spans="16:17" x14ac:dyDescent="0.15">
      <c r="P6289">
        <v>6288</v>
      </c>
      <c r="Q6289" t="str">
        <f>IFERROR(IF(COUNTIF(個人情報!$BI$5:$BI$401,"登録番号" &amp; リスト!P6289)&gt;=1,"",IF(VLOOKUP(P6289,登録者リスト!$A$1:$D$43729,4,FALSE)=基本情報!$D$6,P6289,"")),"")</f>
        <v/>
      </c>
    </row>
    <row r="6290" spans="16:17" x14ac:dyDescent="0.15">
      <c r="P6290">
        <v>6289</v>
      </c>
      <c r="Q6290" t="str">
        <f>IFERROR(IF(COUNTIF(個人情報!$BI$5:$BI$401,"登録番号" &amp; リスト!P6290)&gt;=1,"",IF(VLOOKUP(P6290,登録者リスト!$A$1:$D$43729,4,FALSE)=基本情報!$D$6,P6290,"")),"")</f>
        <v/>
      </c>
    </row>
    <row r="6291" spans="16:17" x14ac:dyDescent="0.15">
      <c r="P6291">
        <v>6290</v>
      </c>
      <c r="Q6291" t="str">
        <f>IFERROR(IF(COUNTIF(個人情報!$BI$5:$BI$401,"登録番号" &amp; リスト!P6291)&gt;=1,"",IF(VLOOKUP(P6291,登録者リスト!$A$1:$D$43729,4,FALSE)=基本情報!$D$6,P6291,"")),"")</f>
        <v/>
      </c>
    </row>
    <row r="6292" spans="16:17" x14ac:dyDescent="0.15">
      <c r="P6292">
        <v>6291</v>
      </c>
      <c r="Q6292" t="str">
        <f>IFERROR(IF(COUNTIF(個人情報!$BI$5:$BI$401,"登録番号" &amp; リスト!P6292)&gt;=1,"",IF(VLOOKUP(P6292,登録者リスト!$A$1:$D$43729,4,FALSE)=基本情報!$D$6,P6292,"")),"")</f>
        <v/>
      </c>
    </row>
    <row r="6293" spans="16:17" x14ac:dyDescent="0.15">
      <c r="P6293">
        <v>6292</v>
      </c>
      <c r="Q6293" t="str">
        <f>IFERROR(IF(COUNTIF(個人情報!$BI$5:$BI$401,"登録番号" &amp; リスト!P6293)&gt;=1,"",IF(VLOOKUP(P6293,登録者リスト!$A$1:$D$43729,4,FALSE)=基本情報!$D$6,P6293,"")),"")</f>
        <v/>
      </c>
    </row>
    <row r="6294" spans="16:17" x14ac:dyDescent="0.15">
      <c r="P6294">
        <v>6293</v>
      </c>
      <c r="Q6294" t="str">
        <f>IFERROR(IF(COUNTIF(個人情報!$BI$5:$BI$401,"登録番号" &amp; リスト!P6294)&gt;=1,"",IF(VLOOKUP(P6294,登録者リスト!$A$1:$D$43729,4,FALSE)=基本情報!$D$6,P6294,"")),"")</f>
        <v/>
      </c>
    </row>
    <row r="6295" spans="16:17" x14ac:dyDescent="0.15">
      <c r="P6295">
        <v>6294</v>
      </c>
      <c r="Q6295" t="str">
        <f>IFERROR(IF(COUNTIF(個人情報!$BI$5:$BI$401,"登録番号" &amp; リスト!P6295)&gt;=1,"",IF(VLOOKUP(P6295,登録者リスト!$A$1:$D$43729,4,FALSE)=基本情報!$D$6,P6295,"")),"")</f>
        <v/>
      </c>
    </row>
    <row r="6296" spans="16:17" x14ac:dyDescent="0.15">
      <c r="P6296">
        <v>6295</v>
      </c>
      <c r="Q6296" t="str">
        <f>IFERROR(IF(COUNTIF(個人情報!$BI$5:$BI$401,"登録番号" &amp; リスト!P6296)&gt;=1,"",IF(VLOOKUP(P6296,登録者リスト!$A$1:$D$43729,4,FALSE)=基本情報!$D$6,P6296,"")),"")</f>
        <v/>
      </c>
    </row>
    <row r="6297" spans="16:17" x14ac:dyDescent="0.15">
      <c r="P6297">
        <v>6296</v>
      </c>
      <c r="Q6297" t="str">
        <f>IFERROR(IF(COUNTIF(個人情報!$BI$5:$BI$401,"登録番号" &amp; リスト!P6297)&gt;=1,"",IF(VLOOKUP(P6297,登録者リスト!$A$1:$D$43729,4,FALSE)=基本情報!$D$6,P6297,"")),"")</f>
        <v/>
      </c>
    </row>
    <row r="6298" spans="16:17" x14ac:dyDescent="0.15">
      <c r="P6298">
        <v>6297</v>
      </c>
      <c r="Q6298" t="str">
        <f>IFERROR(IF(COUNTIF(個人情報!$BI$5:$BI$401,"登録番号" &amp; リスト!P6298)&gt;=1,"",IF(VLOOKUP(P6298,登録者リスト!$A$1:$D$43729,4,FALSE)=基本情報!$D$6,P6298,"")),"")</f>
        <v/>
      </c>
    </row>
    <row r="6299" spans="16:17" x14ac:dyDescent="0.15">
      <c r="P6299">
        <v>6298</v>
      </c>
      <c r="Q6299" t="str">
        <f>IFERROR(IF(COUNTIF(個人情報!$BI$5:$BI$401,"登録番号" &amp; リスト!P6299)&gt;=1,"",IF(VLOOKUP(P6299,登録者リスト!$A$1:$D$43729,4,FALSE)=基本情報!$D$6,P6299,"")),"")</f>
        <v/>
      </c>
    </row>
    <row r="6300" spans="16:17" x14ac:dyDescent="0.15">
      <c r="P6300">
        <v>6299</v>
      </c>
      <c r="Q6300" t="str">
        <f>IFERROR(IF(COUNTIF(個人情報!$BI$5:$BI$401,"登録番号" &amp; リスト!P6300)&gt;=1,"",IF(VLOOKUP(P6300,登録者リスト!$A$1:$D$43729,4,FALSE)=基本情報!$D$6,P6300,"")),"")</f>
        <v/>
      </c>
    </row>
    <row r="6301" spans="16:17" x14ac:dyDescent="0.15">
      <c r="P6301">
        <v>6300</v>
      </c>
      <c r="Q6301" t="str">
        <f>IFERROR(IF(COUNTIF(個人情報!$BI$5:$BI$401,"登録番号" &amp; リスト!P6301)&gt;=1,"",IF(VLOOKUP(P6301,登録者リスト!$A$1:$D$43729,4,FALSE)=基本情報!$D$6,P6301,"")),"")</f>
        <v/>
      </c>
    </row>
    <row r="6302" spans="16:17" x14ac:dyDescent="0.15">
      <c r="P6302">
        <v>6301</v>
      </c>
      <c r="Q6302" t="str">
        <f>IFERROR(IF(COUNTIF(個人情報!$BI$5:$BI$401,"登録番号" &amp; リスト!P6302)&gt;=1,"",IF(VLOOKUP(P6302,登録者リスト!$A$1:$D$43729,4,FALSE)=基本情報!$D$6,P6302,"")),"")</f>
        <v/>
      </c>
    </row>
    <row r="6303" spans="16:17" x14ac:dyDescent="0.15">
      <c r="P6303">
        <v>6302</v>
      </c>
      <c r="Q6303" t="str">
        <f>IFERROR(IF(COUNTIF(個人情報!$BI$5:$BI$401,"登録番号" &amp; リスト!P6303)&gt;=1,"",IF(VLOOKUP(P6303,登録者リスト!$A$1:$D$43729,4,FALSE)=基本情報!$D$6,P6303,"")),"")</f>
        <v/>
      </c>
    </row>
    <row r="6304" spans="16:17" x14ac:dyDescent="0.15">
      <c r="P6304">
        <v>6303</v>
      </c>
      <c r="Q6304" t="str">
        <f>IFERROR(IF(COUNTIF(個人情報!$BI$5:$BI$401,"登録番号" &amp; リスト!P6304)&gt;=1,"",IF(VLOOKUP(P6304,登録者リスト!$A$1:$D$43729,4,FALSE)=基本情報!$D$6,P6304,"")),"")</f>
        <v/>
      </c>
    </row>
    <row r="6305" spans="16:17" x14ac:dyDescent="0.15">
      <c r="P6305">
        <v>6304</v>
      </c>
      <c r="Q6305" t="str">
        <f>IFERROR(IF(COUNTIF(個人情報!$BI$5:$BI$401,"登録番号" &amp; リスト!P6305)&gt;=1,"",IF(VLOOKUP(P6305,登録者リスト!$A$1:$D$43729,4,FALSE)=基本情報!$D$6,P6305,"")),"")</f>
        <v/>
      </c>
    </row>
    <row r="6306" spans="16:17" x14ac:dyDescent="0.15">
      <c r="P6306">
        <v>6305</v>
      </c>
      <c r="Q6306" t="str">
        <f>IFERROR(IF(COUNTIF(個人情報!$BI$5:$BI$401,"登録番号" &amp; リスト!P6306)&gt;=1,"",IF(VLOOKUP(P6306,登録者リスト!$A$1:$D$43729,4,FALSE)=基本情報!$D$6,P6306,"")),"")</f>
        <v/>
      </c>
    </row>
    <row r="6307" spans="16:17" x14ac:dyDescent="0.15">
      <c r="P6307">
        <v>6306</v>
      </c>
      <c r="Q6307" t="str">
        <f>IFERROR(IF(COUNTIF(個人情報!$BI$5:$BI$401,"登録番号" &amp; リスト!P6307)&gt;=1,"",IF(VLOOKUP(P6307,登録者リスト!$A$1:$D$43729,4,FALSE)=基本情報!$D$6,P6307,"")),"")</f>
        <v/>
      </c>
    </row>
    <row r="6308" spans="16:17" x14ac:dyDescent="0.15">
      <c r="P6308">
        <v>6307</v>
      </c>
      <c r="Q6308" t="str">
        <f>IFERROR(IF(COUNTIF(個人情報!$BI$5:$BI$401,"登録番号" &amp; リスト!P6308)&gt;=1,"",IF(VLOOKUP(P6308,登録者リスト!$A$1:$D$43729,4,FALSE)=基本情報!$D$6,P6308,"")),"")</f>
        <v/>
      </c>
    </row>
    <row r="6309" spans="16:17" x14ac:dyDescent="0.15">
      <c r="P6309">
        <v>6308</v>
      </c>
      <c r="Q6309" t="str">
        <f>IFERROR(IF(COUNTIF(個人情報!$BI$5:$BI$401,"登録番号" &amp; リスト!P6309)&gt;=1,"",IF(VLOOKUP(P6309,登録者リスト!$A$1:$D$43729,4,FALSE)=基本情報!$D$6,P6309,"")),"")</f>
        <v/>
      </c>
    </row>
    <row r="6310" spans="16:17" x14ac:dyDescent="0.15">
      <c r="P6310">
        <v>6309</v>
      </c>
      <c r="Q6310" t="str">
        <f>IFERROR(IF(COUNTIF(個人情報!$BI$5:$BI$401,"登録番号" &amp; リスト!P6310)&gt;=1,"",IF(VLOOKUP(P6310,登録者リスト!$A$1:$D$43729,4,FALSE)=基本情報!$D$6,P6310,"")),"")</f>
        <v/>
      </c>
    </row>
    <row r="6311" spans="16:17" x14ac:dyDescent="0.15">
      <c r="P6311">
        <v>6310</v>
      </c>
      <c r="Q6311" t="str">
        <f>IFERROR(IF(COUNTIF(個人情報!$BI$5:$BI$401,"登録番号" &amp; リスト!P6311)&gt;=1,"",IF(VLOOKUP(P6311,登録者リスト!$A$1:$D$43729,4,FALSE)=基本情報!$D$6,P6311,"")),"")</f>
        <v/>
      </c>
    </row>
    <row r="6312" spans="16:17" x14ac:dyDescent="0.15">
      <c r="P6312">
        <v>6311</v>
      </c>
      <c r="Q6312" t="str">
        <f>IFERROR(IF(COUNTIF(個人情報!$BI$5:$BI$401,"登録番号" &amp; リスト!P6312)&gt;=1,"",IF(VLOOKUP(P6312,登録者リスト!$A$1:$D$43729,4,FALSE)=基本情報!$D$6,P6312,"")),"")</f>
        <v/>
      </c>
    </row>
    <row r="6313" spans="16:17" x14ac:dyDescent="0.15">
      <c r="P6313">
        <v>6312</v>
      </c>
      <c r="Q6313" t="str">
        <f>IFERROR(IF(COUNTIF(個人情報!$BI$5:$BI$401,"登録番号" &amp; リスト!P6313)&gt;=1,"",IF(VLOOKUP(P6313,登録者リスト!$A$1:$D$43729,4,FALSE)=基本情報!$D$6,P6313,"")),"")</f>
        <v/>
      </c>
    </row>
    <row r="6314" spans="16:17" x14ac:dyDescent="0.15">
      <c r="P6314">
        <v>6313</v>
      </c>
      <c r="Q6314" t="str">
        <f>IFERROR(IF(COUNTIF(個人情報!$BI$5:$BI$401,"登録番号" &amp; リスト!P6314)&gt;=1,"",IF(VLOOKUP(P6314,登録者リスト!$A$1:$D$43729,4,FALSE)=基本情報!$D$6,P6314,"")),"")</f>
        <v/>
      </c>
    </row>
    <row r="6315" spans="16:17" x14ac:dyDescent="0.15">
      <c r="P6315">
        <v>6314</v>
      </c>
      <c r="Q6315" t="str">
        <f>IFERROR(IF(COUNTIF(個人情報!$BI$5:$BI$401,"登録番号" &amp; リスト!P6315)&gt;=1,"",IF(VLOOKUP(P6315,登録者リスト!$A$1:$D$43729,4,FALSE)=基本情報!$D$6,P6315,"")),"")</f>
        <v/>
      </c>
    </row>
    <row r="6316" spans="16:17" x14ac:dyDescent="0.15">
      <c r="P6316">
        <v>6315</v>
      </c>
      <c r="Q6316" t="str">
        <f>IFERROR(IF(COUNTIF(個人情報!$BI$5:$BI$401,"登録番号" &amp; リスト!P6316)&gt;=1,"",IF(VLOOKUP(P6316,登録者リスト!$A$1:$D$43729,4,FALSE)=基本情報!$D$6,P6316,"")),"")</f>
        <v/>
      </c>
    </row>
    <row r="6317" spans="16:17" x14ac:dyDescent="0.15">
      <c r="P6317">
        <v>6316</v>
      </c>
      <c r="Q6317" t="str">
        <f>IFERROR(IF(COUNTIF(個人情報!$BI$5:$BI$401,"登録番号" &amp; リスト!P6317)&gt;=1,"",IF(VLOOKUP(P6317,登録者リスト!$A$1:$D$43729,4,FALSE)=基本情報!$D$6,P6317,"")),"")</f>
        <v/>
      </c>
    </row>
    <row r="6318" spans="16:17" x14ac:dyDescent="0.15">
      <c r="P6318">
        <v>6317</v>
      </c>
      <c r="Q6318" t="str">
        <f>IFERROR(IF(COUNTIF(個人情報!$BI$5:$BI$401,"登録番号" &amp; リスト!P6318)&gt;=1,"",IF(VLOOKUP(P6318,登録者リスト!$A$1:$D$43729,4,FALSE)=基本情報!$D$6,P6318,"")),"")</f>
        <v/>
      </c>
    </row>
    <row r="6319" spans="16:17" x14ac:dyDescent="0.15">
      <c r="P6319">
        <v>6318</v>
      </c>
      <c r="Q6319" t="str">
        <f>IFERROR(IF(COUNTIF(個人情報!$BI$5:$BI$401,"登録番号" &amp; リスト!P6319)&gt;=1,"",IF(VLOOKUP(P6319,登録者リスト!$A$1:$D$43729,4,FALSE)=基本情報!$D$6,P6319,"")),"")</f>
        <v/>
      </c>
    </row>
    <row r="6320" spans="16:17" x14ac:dyDescent="0.15">
      <c r="P6320">
        <v>6319</v>
      </c>
      <c r="Q6320" t="str">
        <f>IFERROR(IF(COUNTIF(個人情報!$BI$5:$BI$401,"登録番号" &amp; リスト!P6320)&gt;=1,"",IF(VLOOKUP(P6320,登録者リスト!$A$1:$D$43729,4,FALSE)=基本情報!$D$6,P6320,"")),"")</f>
        <v/>
      </c>
    </row>
    <row r="6321" spans="16:17" x14ac:dyDescent="0.15">
      <c r="P6321">
        <v>6320</v>
      </c>
      <c r="Q6321" t="str">
        <f>IFERROR(IF(COUNTIF(個人情報!$BI$5:$BI$401,"登録番号" &amp; リスト!P6321)&gt;=1,"",IF(VLOOKUP(P6321,登録者リスト!$A$1:$D$43729,4,FALSE)=基本情報!$D$6,P6321,"")),"")</f>
        <v/>
      </c>
    </row>
    <row r="6322" spans="16:17" x14ac:dyDescent="0.15">
      <c r="P6322">
        <v>6321</v>
      </c>
      <c r="Q6322" t="str">
        <f>IFERROR(IF(COUNTIF(個人情報!$BI$5:$BI$401,"登録番号" &amp; リスト!P6322)&gt;=1,"",IF(VLOOKUP(P6322,登録者リスト!$A$1:$D$43729,4,FALSE)=基本情報!$D$6,P6322,"")),"")</f>
        <v/>
      </c>
    </row>
    <row r="6323" spans="16:17" x14ac:dyDescent="0.15">
      <c r="P6323">
        <v>6322</v>
      </c>
      <c r="Q6323" t="str">
        <f>IFERROR(IF(COUNTIF(個人情報!$BI$5:$BI$401,"登録番号" &amp; リスト!P6323)&gt;=1,"",IF(VLOOKUP(P6323,登録者リスト!$A$1:$D$43729,4,FALSE)=基本情報!$D$6,P6323,"")),"")</f>
        <v/>
      </c>
    </row>
    <row r="6324" spans="16:17" x14ac:dyDescent="0.15">
      <c r="P6324">
        <v>6323</v>
      </c>
      <c r="Q6324" t="str">
        <f>IFERROR(IF(COUNTIF(個人情報!$BI$5:$BI$401,"登録番号" &amp; リスト!P6324)&gt;=1,"",IF(VLOOKUP(P6324,登録者リスト!$A$1:$D$43729,4,FALSE)=基本情報!$D$6,P6324,"")),"")</f>
        <v/>
      </c>
    </row>
    <row r="6325" spans="16:17" x14ac:dyDescent="0.15">
      <c r="P6325">
        <v>6324</v>
      </c>
      <c r="Q6325" t="str">
        <f>IFERROR(IF(COUNTIF(個人情報!$BI$5:$BI$401,"登録番号" &amp; リスト!P6325)&gt;=1,"",IF(VLOOKUP(P6325,登録者リスト!$A$1:$D$43729,4,FALSE)=基本情報!$D$6,P6325,"")),"")</f>
        <v/>
      </c>
    </row>
    <row r="6326" spans="16:17" x14ac:dyDescent="0.15">
      <c r="P6326">
        <v>6325</v>
      </c>
      <c r="Q6326" t="str">
        <f>IFERROR(IF(COUNTIF(個人情報!$BI$5:$BI$401,"登録番号" &amp; リスト!P6326)&gt;=1,"",IF(VLOOKUP(P6326,登録者リスト!$A$1:$D$43729,4,FALSE)=基本情報!$D$6,P6326,"")),"")</f>
        <v/>
      </c>
    </row>
    <row r="6327" spans="16:17" x14ac:dyDescent="0.15">
      <c r="P6327">
        <v>6326</v>
      </c>
      <c r="Q6327" t="str">
        <f>IFERROR(IF(COUNTIF(個人情報!$BI$5:$BI$401,"登録番号" &amp; リスト!P6327)&gt;=1,"",IF(VLOOKUP(P6327,登録者リスト!$A$1:$D$43729,4,FALSE)=基本情報!$D$6,P6327,"")),"")</f>
        <v/>
      </c>
    </row>
    <row r="6328" spans="16:17" x14ac:dyDescent="0.15">
      <c r="P6328">
        <v>6327</v>
      </c>
      <c r="Q6328" t="str">
        <f>IFERROR(IF(COUNTIF(個人情報!$BI$5:$BI$401,"登録番号" &amp; リスト!P6328)&gt;=1,"",IF(VLOOKUP(P6328,登録者リスト!$A$1:$D$43729,4,FALSE)=基本情報!$D$6,P6328,"")),"")</f>
        <v/>
      </c>
    </row>
    <row r="6329" spans="16:17" x14ac:dyDescent="0.15">
      <c r="P6329">
        <v>6328</v>
      </c>
      <c r="Q6329" t="str">
        <f>IFERROR(IF(COUNTIF(個人情報!$BI$5:$BI$401,"登録番号" &amp; リスト!P6329)&gt;=1,"",IF(VLOOKUP(P6329,登録者リスト!$A$1:$D$43729,4,FALSE)=基本情報!$D$6,P6329,"")),"")</f>
        <v/>
      </c>
    </row>
    <row r="6330" spans="16:17" x14ac:dyDescent="0.15">
      <c r="P6330">
        <v>6329</v>
      </c>
      <c r="Q6330" t="str">
        <f>IFERROR(IF(COUNTIF(個人情報!$BI$5:$BI$401,"登録番号" &amp; リスト!P6330)&gt;=1,"",IF(VLOOKUP(P6330,登録者リスト!$A$1:$D$43729,4,FALSE)=基本情報!$D$6,P6330,"")),"")</f>
        <v/>
      </c>
    </row>
    <row r="6331" spans="16:17" x14ac:dyDescent="0.15">
      <c r="P6331">
        <v>6330</v>
      </c>
      <c r="Q6331" t="str">
        <f>IFERROR(IF(COUNTIF(個人情報!$BI$5:$BI$401,"登録番号" &amp; リスト!P6331)&gt;=1,"",IF(VLOOKUP(P6331,登録者リスト!$A$1:$D$43729,4,FALSE)=基本情報!$D$6,P6331,"")),"")</f>
        <v/>
      </c>
    </row>
    <row r="6332" spans="16:17" x14ac:dyDescent="0.15">
      <c r="P6332">
        <v>6331</v>
      </c>
      <c r="Q6332" t="str">
        <f>IFERROR(IF(COUNTIF(個人情報!$BI$5:$BI$401,"登録番号" &amp; リスト!P6332)&gt;=1,"",IF(VLOOKUP(P6332,登録者リスト!$A$1:$D$43729,4,FALSE)=基本情報!$D$6,P6332,"")),"")</f>
        <v/>
      </c>
    </row>
    <row r="6333" spans="16:17" x14ac:dyDescent="0.15">
      <c r="P6333">
        <v>6332</v>
      </c>
      <c r="Q6333" t="str">
        <f>IFERROR(IF(COUNTIF(個人情報!$BI$5:$BI$401,"登録番号" &amp; リスト!P6333)&gt;=1,"",IF(VLOOKUP(P6333,登録者リスト!$A$1:$D$43729,4,FALSE)=基本情報!$D$6,P6333,"")),"")</f>
        <v/>
      </c>
    </row>
    <row r="6334" spans="16:17" x14ac:dyDescent="0.15">
      <c r="P6334">
        <v>6333</v>
      </c>
      <c r="Q6334" t="str">
        <f>IFERROR(IF(COUNTIF(個人情報!$BI$5:$BI$401,"登録番号" &amp; リスト!P6334)&gt;=1,"",IF(VLOOKUP(P6334,登録者リスト!$A$1:$D$43729,4,FALSE)=基本情報!$D$6,P6334,"")),"")</f>
        <v/>
      </c>
    </row>
    <row r="6335" spans="16:17" x14ac:dyDescent="0.15">
      <c r="P6335">
        <v>6334</v>
      </c>
      <c r="Q6335" t="str">
        <f>IFERROR(IF(COUNTIF(個人情報!$BI$5:$BI$401,"登録番号" &amp; リスト!P6335)&gt;=1,"",IF(VLOOKUP(P6335,登録者リスト!$A$1:$D$43729,4,FALSE)=基本情報!$D$6,P6335,"")),"")</f>
        <v/>
      </c>
    </row>
    <row r="6336" spans="16:17" x14ac:dyDescent="0.15">
      <c r="P6336">
        <v>6335</v>
      </c>
      <c r="Q6336" t="str">
        <f>IFERROR(IF(COUNTIF(個人情報!$BI$5:$BI$401,"登録番号" &amp; リスト!P6336)&gt;=1,"",IF(VLOOKUP(P6336,登録者リスト!$A$1:$D$43729,4,FALSE)=基本情報!$D$6,P6336,"")),"")</f>
        <v/>
      </c>
    </row>
    <row r="6337" spans="16:17" x14ac:dyDescent="0.15">
      <c r="P6337">
        <v>6336</v>
      </c>
      <c r="Q6337" t="str">
        <f>IFERROR(IF(COUNTIF(個人情報!$BI$5:$BI$401,"登録番号" &amp; リスト!P6337)&gt;=1,"",IF(VLOOKUP(P6337,登録者リスト!$A$1:$D$43729,4,FALSE)=基本情報!$D$6,P6337,"")),"")</f>
        <v/>
      </c>
    </row>
    <row r="6338" spans="16:17" x14ac:dyDescent="0.15">
      <c r="P6338">
        <v>6337</v>
      </c>
      <c r="Q6338" t="str">
        <f>IFERROR(IF(COUNTIF(個人情報!$BI$5:$BI$401,"登録番号" &amp; リスト!P6338)&gt;=1,"",IF(VLOOKUP(P6338,登録者リスト!$A$1:$D$43729,4,FALSE)=基本情報!$D$6,P6338,"")),"")</f>
        <v/>
      </c>
    </row>
    <row r="6339" spans="16:17" x14ac:dyDescent="0.15">
      <c r="P6339">
        <v>6338</v>
      </c>
      <c r="Q6339" t="str">
        <f>IFERROR(IF(COUNTIF(個人情報!$BI$5:$BI$401,"登録番号" &amp; リスト!P6339)&gt;=1,"",IF(VLOOKUP(P6339,登録者リスト!$A$1:$D$43729,4,FALSE)=基本情報!$D$6,P6339,"")),"")</f>
        <v/>
      </c>
    </row>
    <row r="6340" spans="16:17" x14ac:dyDescent="0.15">
      <c r="P6340">
        <v>6339</v>
      </c>
      <c r="Q6340" t="str">
        <f>IFERROR(IF(COUNTIF(個人情報!$BI$5:$BI$401,"登録番号" &amp; リスト!P6340)&gt;=1,"",IF(VLOOKUP(P6340,登録者リスト!$A$1:$D$43729,4,FALSE)=基本情報!$D$6,P6340,"")),"")</f>
        <v/>
      </c>
    </row>
    <row r="6341" spans="16:17" x14ac:dyDescent="0.15">
      <c r="P6341">
        <v>6340</v>
      </c>
      <c r="Q6341" t="str">
        <f>IFERROR(IF(COUNTIF(個人情報!$BI$5:$BI$401,"登録番号" &amp; リスト!P6341)&gt;=1,"",IF(VLOOKUP(P6341,登録者リスト!$A$1:$D$43729,4,FALSE)=基本情報!$D$6,P6341,"")),"")</f>
        <v/>
      </c>
    </row>
    <row r="6342" spans="16:17" x14ac:dyDescent="0.15">
      <c r="P6342">
        <v>6341</v>
      </c>
      <c r="Q6342" t="str">
        <f>IFERROR(IF(COUNTIF(個人情報!$BI$5:$BI$401,"登録番号" &amp; リスト!P6342)&gt;=1,"",IF(VLOOKUP(P6342,登録者リスト!$A$1:$D$43729,4,FALSE)=基本情報!$D$6,P6342,"")),"")</f>
        <v/>
      </c>
    </row>
    <row r="6343" spans="16:17" x14ac:dyDescent="0.15">
      <c r="P6343">
        <v>6342</v>
      </c>
      <c r="Q6343" t="str">
        <f>IFERROR(IF(COUNTIF(個人情報!$BI$5:$BI$401,"登録番号" &amp; リスト!P6343)&gt;=1,"",IF(VLOOKUP(P6343,登録者リスト!$A$1:$D$43729,4,FALSE)=基本情報!$D$6,P6343,"")),"")</f>
        <v/>
      </c>
    </row>
    <row r="6344" spans="16:17" x14ac:dyDescent="0.15">
      <c r="P6344">
        <v>6343</v>
      </c>
      <c r="Q6344" t="str">
        <f>IFERROR(IF(COUNTIF(個人情報!$BI$5:$BI$401,"登録番号" &amp; リスト!P6344)&gt;=1,"",IF(VLOOKUP(P6344,登録者リスト!$A$1:$D$43729,4,FALSE)=基本情報!$D$6,P6344,"")),"")</f>
        <v/>
      </c>
    </row>
    <row r="6345" spans="16:17" x14ac:dyDescent="0.15">
      <c r="P6345">
        <v>6344</v>
      </c>
      <c r="Q6345" t="str">
        <f>IFERROR(IF(COUNTIF(個人情報!$BI$5:$BI$401,"登録番号" &amp; リスト!P6345)&gt;=1,"",IF(VLOOKUP(P6345,登録者リスト!$A$1:$D$43729,4,FALSE)=基本情報!$D$6,P6345,"")),"")</f>
        <v/>
      </c>
    </row>
    <row r="6346" spans="16:17" x14ac:dyDescent="0.15">
      <c r="P6346">
        <v>6345</v>
      </c>
      <c r="Q6346" t="str">
        <f>IFERROR(IF(COUNTIF(個人情報!$BI$5:$BI$401,"登録番号" &amp; リスト!P6346)&gt;=1,"",IF(VLOOKUP(P6346,登録者リスト!$A$1:$D$43729,4,FALSE)=基本情報!$D$6,P6346,"")),"")</f>
        <v/>
      </c>
    </row>
    <row r="6347" spans="16:17" x14ac:dyDescent="0.15">
      <c r="P6347">
        <v>6346</v>
      </c>
      <c r="Q6347" t="str">
        <f>IFERROR(IF(COUNTIF(個人情報!$BI$5:$BI$401,"登録番号" &amp; リスト!P6347)&gt;=1,"",IF(VLOOKUP(P6347,登録者リスト!$A$1:$D$43729,4,FALSE)=基本情報!$D$6,P6347,"")),"")</f>
        <v/>
      </c>
    </row>
    <row r="6348" spans="16:17" x14ac:dyDescent="0.15">
      <c r="P6348">
        <v>6347</v>
      </c>
      <c r="Q6348" t="str">
        <f>IFERROR(IF(COUNTIF(個人情報!$BI$5:$BI$401,"登録番号" &amp; リスト!P6348)&gt;=1,"",IF(VLOOKUP(P6348,登録者リスト!$A$1:$D$43729,4,FALSE)=基本情報!$D$6,P6348,"")),"")</f>
        <v/>
      </c>
    </row>
    <row r="6349" spans="16:17" x14ac:dyDescent="0.15">
      <c r="P6349">
        <v>6348</v>
      </c>
      <c r="Q6349" t="str">
        <f>IFERROR(IF(COUNTIF(個人情報!$BI$5:$BI$401,"登録番号" &amp; リスト!P6349)&gt;=1,"",IF(VLOOKUP(P6349,登録者リスト!$A$1:$D$43729,4,FALSE)=基本情報!$D$6,P6349,"")),"")</f>
        <v/>
      </c>
    </row>
    <row r="6350" spans="16:17" x14ac:dyDescent="0.15">
      <c r="P6350">
        <v>6349</v>
      </c>
      <c r="Q6350" t="str">
        <f>IFERROR(IF(COUNTIF(個人情報!$BI$5:$BI$401,"登録番号" &amp; リスト!P6350)&gt;=1,"",IF(VLOOKUP(P6350,登録者リスト!$A$1:$D$43729,4,FALSE)=基本情報!$D$6,P6350,"")),"")</f>
        <v/>
      </c>
    </row>
    <row r="6351" spans="16:17" x14ac:dyDescent="0.15">
      <c r="P6351">
        <v>6350</v>
      </c>
      <c r="Q6351" t="str">
        <f>IFERROR(IF(COUNTIF(個人情報!$BI$5:$BI$401,"登録番号" &amp; リスト!P6351)&gt;=1,"",IF(VLOOKUP(P6351,登録者リスト!$A$1:$D$43729,4,FALSE)=基本情報!$D$6,P6351,"")),"")</f>
        <v/>
      </c>
    </row>
    <row r="6352" spans="16:17" x14ac:dyDescent="0.15">
      <c r="P6352">
        <v>6351</v>
      </c>
      <c r="Q6352" t="str">
        <f>IFERROR(IF(COUNTIF(個人情報!$BI$5:$BI$401,"登録番号" &amp; リスト!P6352)&gt;=1,"",IF(VLOOKUP(P6352,登録者リスト!$A$1:$D$43729,4,FALSE)=基本情報!$D$6,P6352,"")),"")</f>
        <v/>
      </c>
    </row>
    <row r="6353" spans="16:17" x14ac:dyDescent="0.15">
      <c r="P6353">
        <v>6352</v>
      </c>
      <c r="Q6353" t="str">
        <f>IFERROR(IF(COUNTIF(個人情報!$BI$5:$BI$401,"登録番号" &amp; リスト!P6353)&gt;=1,"",IF(VLOOKUP(P6353,登録者リスト!$A$1:$D$43729,4,FALSE)=基本情報!$D$6,P6353,"")),"")</f>
        <v/>
      </c>
    </row>
    <row r="6354" spans="16:17" x14ac:dyDescent="0.15">
      <c r="P6354">
        <v>6353</v>
      </c>
      <c r="Q6354" t="str">
        <f>IFERROR(IF(COUNTIF(個人情報!$BI$5:$BI$401,"登録番号" &amp; リスト!P6354)&gt;=1,"",IF(VLOOKUP(P6354,登録者リスト!$A$1:$D$43729,4,FALSE)=基本情報!$D$6,P6354,"")),"")</f>
        <v/>
      </c>
    </row>
    <row r="6355" spans="16:17" x14ac:dyDescent="0.15">
      <c r="P6355">
        <v>6354</v>
      </c>
      <c r="Q6355" t="str">
        <f>IFERROR(IF(COUNTIF(個人情報!$BI$5:$BI$401,"登録番号" &amp; リスト!P6355)&gt;=1,"",IF(VLOOKUP(P6355,登録者リスト!$A$1:$D$43729,4,FALSE)=基本情報!$D$6,P6355,"")),"")</f>
        <v/>
      </c>
    </row>
    <row r="6356" spans="16:17" x14ac:dyDescent="0.15">
      <c r="P6356">
        <v>6355</v>
      </c>
      <c r="Q6356" t="str">
        <f>IFERROR(IF(COUNTIF(個人情報!$BI$5:$BI$401,"登録番号" &amp; リスト!P6356)&gt;=1,"",IF(VLOOKUP(P6356,登録者リスト!$A$1:$D$43729,4,FALSE)=基本情報!$D$6,P6356,"")),"")</f>
        <v/>
      </c>
    </row>
    <row r="6357" spans="16:17" x14ac:dyDescent="0.15">
      <c r="P6357">
        <v>6356</v>
      </c>
      <c r="Q6357" t="str">
        <f>IFERROR(IF(COUNTIF(個人情報!$BI$5:$BI$401,"登録番号" &amp; リスト!P6357)&gt;=1,"",IF(VLOOKUP(P6357,登録者リスト!$A$1:$D$43729,4,FALSE)=基本情報!$D$6,P6357,"")),"")</f>
        <v/>
      </c>
    </row>
    <row r="6358" spans="16:17" x14ac:dyDescent="0.15">
      <c r="P6358">
        <v>6357</v>
      </c>
      <c r="Q6358" t="str">
        <f>IFERROR(IF(COUNTIF(個人情報!$BI$5:$BI$401,"登録番号" &amp; リスト!P6358)&gt;=1,"",IF(VLOOKUP(P6358,登録者リスト!$A$1:$D$43729,4,FALSE)=基本情報!$D$6,P6358,"")),"")</f>
        <v/>
      </c>
    </row>
    <row r="6359" spans="16:17" x14ac:dyDescent="0.15">
      <c r="P6359">
        <v>6358</v>
      </c>
      <c r="Q6359" t="str">
        <f>IFERROR(IF(COUNTIF(個人情報!$BI$5:$BI$401,"登録番号" &amp; リスト!P6359)&gt;=1,"",IF(VLOOKUP(P6359,登録者リスト!$A$1:$D$43729,4,FALSE)=基本情報!$D$6,P6359,"")),"")</f>
        <v/>
      </c>
    </row>
    <row r="6360" spans="16:17" x14ac:dyDescent="0.15">
      <c r="P6360">
        <v>6359</v>
      </c>
      <c r="Q6360" t="str">
        <f>IFERROR(IF(COUNTIF(個人情報!$BI$5:$BI$401,"登録番号" &amp; リスト!P6360)&gt;=1,"",IF(VLOOKUP(P6360,登録者リスト!$A$1:$D$43729,4,FALSE)=基本情報!$D$6,P6360,"")),"")</f>
        <v/>
      </c>
    </row>
    <row r="6361" spans="16:17" x14ac:dyDescent="0.15">
      <c r="P6361">
        <v>6360</v>
      </c>
      <c r="Q6361" t="str">
        <f>IFERROR(IF(COUNTIF(個人情報!$BI$5:$BI$401,"登録番号" &amp; リスト!P6361)&gt;=1,"",IF(VLOOKUP(P6361,登録者リスト!$A$1:$D$43729,4,FALSE)=基本情報!$D$6,P6361,"")),"")</f>
        <v/>
      </c>
    </row>
    <row r="6362" spans="16:17" x14ac:dyDescent="0.15">
      <c r="P6362">
        <v>6361</v>
      </c>
      <c r="Q6362" t="str">
        <f>IFERROR(IF(COUNTIF(個人情報!$BI$5:$BI$401,"登録番号" &amp; リスト!P6362)&gt;=1,"",IF(VLOOKUP(P6362,登録者リスト!$A$1:$D$43729,4,FALSE)=基本情報!$D$6,P6362,"")),"")</f>
        <v/>
      </c>
    </row>
    <row r="6363" spans="16:17" x14ac:dyDescent="0.15">
      <c r="P6363">
        <v>6362</v>
      </c>
      <c r="Q6363" t="str">
        <f>IFERROR(IF(COUNTIF(個人情報!$BI$5:$BI$401,"登録番号" &amp; リスト!P6363)&gt;=1,"",IF(VLOOKUP(P6363,登録者リスト!$A$1:$D$43729,4,FALSE)=基本情報!$D$6,P6363,"")),"")</f>
        <v/>
      </c>
    </row>
    <row r="6364" spans="16:17" x14ac:dyDescent="0.15">
      <c r="P6364">
        <v>6363</v>
      </c>
      <c r="Q6364" t="str">
        <f>IFERROR(IF(COUNTIF(個人情報!$BI$5:$BI$401,"登録番号" &amp; リスト!P6364)&gt;=1,"",IF(VLOOKUP(P6364,登録者リスト!$A$1:$D$43729,4,FALSE)=基本情報!$D$6,P6364,"")),"")</f>
        <v/>
      </c>
    </row>
    <row r="6365" spans="16:17" x14ac:dyDescent="0.15">
      <c r="P6365">
        <v>6364</v>
      </c>
      <c r="Q6365" t="str">
        <f>IFERROR(IF(COUNTIF(個人情報!$BI$5:$BI$401,"登録番号" &amp; リスト!P6365)&gt;=1,"",IF(VLOOKUP(P6365,登録者リスト!$A$1:$D$43729,4,FALSE)=基本情報!$D$6,P6365,"")),"")</f>
        <v/>
      </c>
    </row>
    <row r="6366" spans="16:17" x14ac:dyDescent="0.15">
      <c r="P6366">
        <v>6365</v>
      </c>
      <c r="Q6366" t="str">
        <f>IFERROR(IF(COUNTIF(個人情報!$BI$5:$BI$401,"登録番号" &amp; リスト!P6366)&gt;=1,"",IF(VLOOKUP(P6366,登録者リスト!$A$1:$D$43729,4,FALSE)=基本情報!$D$6,P6366,"")),"")</f>
        <v/>
      </c>
    </row>
    <row r="6367" spans="16:17" x14ac:dyDescent="0.15">
      <c r="P6367">
        <v>6366</v>
      </c>
      <c r="Q6367" t="str">
        <f>IFERROR(IF(COUNTIF(個人情報!$BI$5:$BI$401,"登録番号" &amp; リスト!P6367)&gt;=1,"",IF(VLOOKUP(P6367,登録者リスト!$A$1:$D$43729,4,FALSE)=基本情報!$D$6,P6367,"")),"")</f>
        <v/>
      </c>
    </row>
    <row r="6368" spans="16:17" x14ac:dyDescent="0.15">
      <c r="P6368">
        <v>6367</v>
      </c>
      <c r="Q6368" t="str">
        <f>IFERROR(IF(COUNTIF(個人情報!$BI$5:$BI$401,"登録番号" &amp; リスト!P6368)&gt;=1,"",IF(VLOOKUP(P6368,登録者リスト!$A$1:$D$43729,4,FALSE)=基本情報!$D$6,P6368,"")),"")</f>
        <v/>
      </c>
    </row>
    <row r="6369" spans="16:17" x14ac:dyDescent="0.15">
      <c r="P6369">
        <v>6368</v>
      </c>
      <c r="Q6369" t="str">
        <f>IFERROR(IF(COUNTIF(個人情報!$BI$5:$BI$401,"登録番号" &amp; リスト!P6369)&gt;=1,"",IF(VLOOKUP(P6369,登録者リスト!$A$1:$D$43729,4,FALSE)=基本情報!$D$6,P6369,"")),"")</f>
        <v/>
      </c>
    </row>
    <row r="6370" spans="16:17" x14ac:dyDescent="0.15">
      <c r="P6370">
        <v>6369</v>
      </c>
      <c r="Q6370" t="str">
        <f>IFERROR(IF(COUNTIF(個人情報!$BI$5:$BI$401,"登録番号" &amp; リスト!P6370)&gt;=1,"",IF(VLOOKUP(P6370,登録者リスト!$A$1:$D$43729,4,FALSE)=基本情報!$D$6,P6370,"")),"")</f>
        <v/>
      </c>
    </row>
    <row r="6371" spans="16:17" x14ac:dyDescent="0.15">
      <c r="P6371">
        <v>6370</v>
      </c>
      <c r="Q6371" t="str">
        <f>IFERROR(IF(COUNTIF(個人情報!$BI$5:$BI$401,"登録番号" &amp; リスト!P6371)&gt;=1,"",IF(VLOOKUP(P6371,登録者リスト!$A$1:$D$43729,4,FALSE)=基本情報!$D$6,P6371,"")),"")</f>
        <v/>
      </c>
    </row>
    <row r="6372" spans="16:17" x14ac:dyDescent="0.15">
      <c r="P6372">
        <v>6371</v>
      </c>
      <c r="Q6372" t="str">
        <f>IFERROR(IF(COUNTIF(個人情報!$BI$5:$BI$401,"登録番号" &amp; リスト!P6372)&gt;=1,"",IF(VLOOKUP(P6372,登録者リスト!$A$1:$D$43729,4,FALSE)=基本情報!$D$6,P6372,"")),"")</f>
        <v/>
      </c>
    </row>
    <row r="6373" spans="16:17" x14ac:dyDescent="0.15">
      <c r="P6373">
        <v>6372</v>
      </c>
      <c r="Q6373" t="str">
        <f>IFERROR(IF(COUNTIF(個人情報!$BI$5:$BI$401,"登録番号" &amp; リスト!P6373)&gt;=1,"",IF(VLOOKUP(P6373,登録者リスト!$A$1:$D$43729,4,FALSE)=基本情報!$D$6,P6373,"")),"")</f>
        <v/>
      </c>
    </row>
    <row r="6374" spans="16:17" x14ac:dyDescent="0.15">
      <c r="P6374">
        <v>6373</v>
      </c>
      <c r="Q6374" t="str">
        <f>IFERROR(IF(COUNTIF(個人情報!$BI$5:$BI$401,"登録番号" &amp; リスト!P6374)&gt;=1,"",IF(VLOOKUP(P6374,登録者リスト!$A$1:$D$43729,4,FALSE)=基本情報!$D$6,P6374,"")),"")</f>
        <v/>
      </c>
    </row>
    <row r="6375" spans="16:17" x14ac:dyDescent="0.15">
      <c r="P6375">
        <v>6374</v>
      </c>
      <c r="Q6375" t="str">
        <f>IFERROR(IF(COUNTIF(個人情報!$BI$5:$BI$401,"登録番号" &amp; リスト!P6375)&gt;=1,"",IF(VLOOKUP(P6375,登録者リスト!$A$1:$D$43729,4,FALSE)=基本情報!$D$6,P6375,"")),"")</f>
        <v/>
      </c>
    </row>
    <row r="6376" spans="16:17" x14ac:dyDescent="0.15">
      <c r="P6376">
        <v>6375</v>
      </c>
      <c r="Q6376" t="str">
        <f>IFERROR(IF(COUNTIF(個人情報!$BI$5:$BI$401,"登録番号" &amp; リスト!P6376)&gt;=1,"",IF(VLOOKUP(P6376,登録者リスト!$A$1:$D$43729,4,FALSE)=基本情報!$D$6,P6376,"")),"")</f>
        <v/>
      </c>
    </row>
    <row r="6377" spans="16:17" x14ac:dyDescent="0.15">
      <c r="P6377">
        <v>6376</v>
      </c>
      <c r="Q6377" t="str">
        <f>IFERROR(IF(COUNTIF(個人情報!$BI$5:$BI$401,"登録番号" &amp; リスト!P6377)&gt;=1,"",IF(VLOOKUP(P6377,登録者リスト!$A$1:$D$43729,4,FALSE)=基本情報!$D$6,P6377,"")),"")</f>
        <v/>
      </c>
    </row>
    <row r="6378" spans="16:17" x14ac:dyDescent="0.15">
      <c r="P6378">
        <v>6377</v>
      </c>
      <c r="Q6378" t="str">
        <f>IFERROR(IF(COUNTIF(個人情報!$BI$5:$BI$401,"登録番号" &amp; リスト!P6378)&gt;=1,"",IF(VLOOKUP(P6378,登録者リスト!$A$1:$D$43729,4,FALSE)=基本情報!$D$6,P6378,"")),"")</f>
        <v/>
      </c>
    </row>
    <row r="6379" spans="16:17" x14ac:dyDescent="0.15">
      <c r="P6379">
        <v>6378</v>
      </c>
      <c r="Q6379" t="str">
        <f>IFERROR(IF(COUNTIF(個人情報!$BI$5:$BI$401,"登録番号" &amp; リスト!P6379)&gt;=1,"",IF(VLOOKUP(P6379,登録者リスト!$A$1:$D$43729,4,FALSE)=基本情報!$D$6,P6379,"")),"")</f>
        <v/>
      </c>
    </row>
    <row r="6380" spans="16:17" x14ac:dyDescent="0.15">
      <c r="P6380">
        <v>6379</v>
      </c>
      <c r="Q6380" t="str">
        <f>IFERROR(IF(COUNTIF(個人情報!$BI$5:$BI$401,"登録番号" &amp; リスト!P6380)&gt;=1,"",IF(VLOOKUP(P6380,登録者リスト!$A$1:$D$43729,4,FALSE)=基本情報!$D$6,P6380,"")),"")</f>
        <v/>
      </c>
    </row>
    <row r="6381" spans="16:17" x14ac:dyDescent="0.15">
      <c r="P6381">
        <v>6380</v>
      </c>
      <c r="Q6381" t="str">
        <f>IFERROR(IF(COUNTIF(個人情報!$BI$5:$BI$401,"登録番号" &amp; リスト!P6381)&gt;=1,"",IF(VLOOKUP(P6381,登録者リスト!$A$1:$D$43729,4,FALSE)=基本情報!$D$6,P6381,"")),"")</f>
        <v/>
      </c>
    </row>
    <row r="6382" spans="16:17" x14ac:dyDescent="0.15">
      <c r="P6382">
        <v>6381</v>
      </c>
      <c r="Q6382" t="str">
        <f>IFERROR(IF(COUNTIF(個人情報!$BI$5:$BI$401,"登録番号" &amp; リスト!P6382)&gt;=1,"",IF(VLOOKUP(P6382,登録者リスト!$A$1:$D$43729,4,FALSE)=基本情報!$D$6,P6382,"")),"")</f>
        <v/>
      </c>
    </row>
    <row r="6383" spans="16:17" x14ac:dyDescent="0.15">
      <c r="P6383">
        <v>6382</v>
      </c>
      <c r="Q6383" t="str">
        <f>IFERROR(IF(COUNTIF(個人情報!$BI$5:$BI$401,"登録番号" &amp; リスト!P6383)&gt;=1,"",IF(VLOOKUP(P6383,登録者リスト!$A$1:$D$43729,4,FALSE)=基本情報!$D$6,P6383,"")),"")</f>
        <v/>
      </c>
    </row>
    <row r="6384" spans="16:17" x14ac:dyDescent="0.15">
      <c r="P6384">
        <v>6383</v>
      </c>
      <c r="Q6384" t="str">
        <f>IFERROR(IF(COUNTIF(個人情報!$BI$5:$BI$401,"登録番号" &amp; リスト!P6384)&gt;=1,"",IF(VLOOKUP(P6384,登録者リスト!$A$1:$D$43729,4,FALSE)=基本情報!$D$6,P6384,"")),"")</f>
        <v/>
      </c>
    </row>
    <row r="6385" spans="16:17" x14ac:dyDescent="0.15">
      <c r="P6385">
        <v>6384</v>
      </c>
      <c r="Q6385" t="str">
        <f>IFERROR(IF(COUNTIF(個人情報!$BI$5:$BI$401,"登録番号" &amp; リスト!P6385)&gt;=1,"",IF(VLOOKUP(P6385,登録者リスト!$A$1:$D$43729,4,FALSE)=基本情報!$D$6,P6385,"")),"")</f>
        <v/>
      </c>
    </row>
    <row r="6386" spans="16:17" x14ac:dyDescent="0.15">
      <c r="P6386">
        <v>6385</v>
      </c>
      <c r="Q6386" t="str">
        <f>IFERROR(IF(COUNTIF(個人情報!$BI$5:$BI$401,"登録番号" &amp; リスト!P6386)&gt;=1,"",IF(VLOOKUP(P6386,登録者リスト!$A$1:$D$43729,4,FALSE)=基本情報!$D$6,P6386,"")),"")</f>
        <v/>
      </c>
    </row>
    <row r="6387" spans="16:17" x14ac:dyDescent="0.15">
      <c r="P6387">
        <v>6386</v>
      </c>
      <c r="Q6387" t="str">
        <f>IFERROR(IF(COUNTIF(個人情報!$BI$5:$BI$401,"登録番号" &amp; リスト!P6387)&gt;=1,"",IF(VLOOKUP(P6387,登録者リスト!$A$1:$D$43729,4,FALSE)=基本情報!$D$6,P6387,"")),"")</f>
        <v/>
      </c>
    </row>
    <row r="6388" spans="16:17" x14ac:dyDescent="0.15">
      <c r="P6388">
        <v>6387</v>
      </c>
      <c r="Q6388" t="str">
        <f>IFERROR(IF(COUNTIF(個人情報!$BI$5:$BI$401,"登録番号" &amp; リスト!P6388)&gt;=1,"",IF(VLOOKUP(P6388,登録者リスト!$A$1:$D$43729,4,FALSE)=基本情報!$D$6,P6388,"")),"")</f>
        <v/>
      </c>
    </row>
    <row r="6389" spans="16:17" x14ac:dyDescent="0.15">
      <c r="P6389">
        <v>6388</v>
      </c>
      <c r="Q6389" t="str">
        <f>IFERROR(IF(COUNTIF(個人情報!$BI$5:$BI$401,"登録番号" &amp; リスト!P6389)&gt;=1,"",IF(VLOOKUP(P6389,登録者リスト!$A$1:$D$43729,4,FALSE)=基本情報!$D$6,P6389,"")),"")</f>
        <v/>
      </c>
    </row>
    <row r="6390" spans="16:17" x14ac:dyDescent="0.15">
      <c r="P6390">
        <v>6389</v>
      </c>
      <c r="Q6390" t="str">
        <f>IFERROR(IF(COUNTIF(個人情報!$BI$5:$BI$401,"登録番号" &amp; リスト!P6390)&gt;=1,"",IF(VLOOKUP(P6390,登録者リスト!$A$1:$D$43729,4,FALSE)=基本情報!$D$6,P6390,"")),"")</f>
        <v/>
      </c>
    </row>
    <row r="6391" spans="16:17" x14ac:dyDescent="0.15">
      <c r="P6391">
        <v>6390</v>
      </c>
      <c r="Q6391" t="str">
        <f>IFERROR(IF(COUNTIF(個人情報!$BI$5:$BI$401,"登録番号" &amp; リスト!P6391)&gt;=1,"",IF(VLOOKUP(P6391,登録者リスト!$A$1:$D$43729,4,FALSE)=基本情報!$D$6,P6391,"")),"")</f>
        <v/>
      </c>
    </row>
    <row r="6392" spans="16:17" x14ac:dyDescent="0.15">
      <c r="P6392">
        <v>6391</v>
      </c>
      <c r="Q6392" t="str">
        <f>IFERROR(IF(COUNTIF(個人情報!$BI$5:$BI$401,"登録番号" &amp; リスト!P6392)&gt;=1,"",IF(VLOOKUP(P6392,登録者リスト!$A$1:$D$43729,4,FALSE)=基本情報!$D$6,P6392,"")),"")</f>
        <v/>
      </c>
    </row>
    <row r="6393" spans="16:17" x14ac:dyDescent="0.15">
      <c r="P6393">
        <v>6392</v>
      </c>
      <c r="Q6393" t="str">
        <f>IFERROR(IF(COUNTIF(個人情報!$BI$5:$BI$401,"登録番号" &amp; リスト!P6393)&gt;=1,"",IF(VLOOKUP(P6393,登録者リスト!$A$1:$D$43729,4,FALSE)=基本情報!$D$6,P6393,"")),"")</f>
        <v/>
      </c>
    </row>
    <row r="6394" spans="16:17" x14ac:dyDescent="0.15">
      <c r="P6394">
        <v>6393</v>
      </c>
      <c r="Q6394" t="str">
        <f>IFERROR(IF(COUNTIF(個人情報!$BI$5:$BI$401,"登録番号" &amp; リスト!P6394)&gt;=1,"",IF(VLOOKUP(P6394,登録者リスト!$A$1:$D$43729,4,FALSE)=基本情報!$D$6,P6394,"")),"")</f>
        <v/>
      </c>
    </row>
    <row r="6395" spans="16:17" x14ac:dyDescent="0.15">
      <c r="P6395">
        <v>6394</v>
      </c>
      <c r="Q6395" t="str">
        <f>IFERROR(IF(COUNTIF(個人情報!$BI$5:$BI$401,"登録番号" &amp; リスト!P6395)&gt;=1,"",IF(VLOOKUP(P6395,登録者リスト!$A$1:$D$43729,4,FALSE)=基本情報!$D$6,P6395,"")),"")</f>
        <v/>
      </c>
    </row>
    <row r="6396" spans="16:17" x14ac:dyDescent="0.15">
      <c r="P6396">
        <v>6395</v>
      </c>
      <c r="Q6396" t="str">
        <f>IFERROR(IF(COUNTIF(個人情報!$BI$5:$BI$401,"登録番号" &amp; リスト!P6396)&gt;=1,"",IF(VLOOKUP(P6396,登録者リスト!$A$1:$D$43729,4,FALSE)=基本情報!$D$6,P6396,"")),"")</f>
        <v/>
      </c>
    </row>
    <row r="6397" spans="16:17" x14ac:dyDescent="0.15">
      <c r="P6397">
        <v>6396</v>
      </c>
      <c r="Q6397" t="str">
        <f>IFERROR(IF(COUNTIF(個人情報!$BI$5:$BI$401,"登録番号" &amp; リスト!P6397)&gt;=1,"",IF(VLOOKUP(P6397,登録者リスト!$A$1:$D$43729,4,FALSE)=基本情報!$D$6,P6397,"")),"")</f>
        <v/>
      </c>
    </row>
    <row r="6398" spans="16:17" x14ac:dyDescent="0.15">
      <c r="P6398">
        <v>6397</v>
      </c>
      <c r="Q6398" t="str">
        <f>IFERROR(IF(COUNTIF(個人情報!$BI$5:$BI$401,"登録番号" &amp; リスト!P6398)&gt;=1,"",IF(VLOOKUP(P6398,登録者リスト!$A$1:$D$43729,4,FALSE)=基本情報!$D$6,P6398,"")),"")</f>
        <v/>
      </c>
    </row>
    <row r="6399" spans="16:17" x14ac:dyDescent="0.15">
      <c r="P6399">
        <v>6398</v>
      </c>
      <c r="Q6399" t="str">
        <f>IFERROR(IF(COUNTIF(個人情報!$BI$5:$BI$401,"登録番号" &amp; リスト!P6399)&gt;=1,"",IF(VLOOKUP(P6399,登録者リスト!$A$1:$D$43729,4,FALSE)=基本情報!$D$6,P6399,"")),"")</f>
        <v/>
      </c>
    </row>
    <row r="6400" spans="16:17" x14ac:dyDescent="0.15">
      <c r="P6400">
        <v>6399</v>
      </c>
      <c r="Q6400" t="str">
        <f>IFERROR(IF(COUNTIF(個人情報!$BI$5:$BI$401,"登録番号" &amp; リスト!P6400)&gt;=1,"",IF(VLOOKUP(P6400,登録者リスト!$A$1:$D$43729,4,FALSE)=基本情報!$D$6,P6400,"")),"")</f>
        <v/>
      </c>
    </row>
    <row r="6401" spans="16:17" x14ac:dyDescent="0.15">
      <c r="P6401">
        <v>6400</v>
      </c>
      <c r="Q6401" t="str">
        <f>IFERROR(IF(COUNTIF(個人情報!$BI$5:$BI$401,"登録番号" &amp; リスト!P6401)&gt;=1,"",IF(VLOOKUP(P6401,登録者リスト!$A$1:$D$43729,4,FALSE)=基本情報!$D$6,P6401,"")),"")</f>
        <v/>
      </c>
    </row>
    <row r="6402" spans="16:17" x14ac:dyDescent="0.15">
      <c r="P6402">
        <v>6401</v>
      </c>
      <c r="Q6402" t="str">
        <f>IFERROR(IF(COUNTIF(個人情報!$BI$5:$BI$401,"登録番号" &amp; リスト!P6402)&gt;=1,"",IF(VLOOKUP(P6402,登録者リスト!$A$1:$D$43729,4,FALSE)=基本情報!$D$6,P6402,"")),"")</f>
        <v/>
      </c>
    </row>
    <row r="6403" spans="16:17" x14ac:dyDescent="0.15">
      <c r="P6403">
        <v>6402</v>
      </c>
      <c r="Q6403" t="str">
        <f>IFERROR(IF(COUNTIF(個人情報!$BI$5:$BI$401,"登録番号" &amp; リスト!P6403)&gt;=1,"",IF(VLOOKUP(P6403,登録者リスト!$A$1:$D$43729,4,FALSE)=基本情報!$D$6,P6403,"")),"")</f>
        <v/>
      </c>
    </row>
    <row r="6404" spans="16:17" x14ac:dyDescent="0.15">
      <c r="P6404">
        <v>6403</v>
      </c>
      <c r="Q6404" t="str">
        <f>IFERROR(IF(COUNTIF(個人情報!$BI$5:$BI$401,"登録番号" &amp; リスト!P6404)&gt;=1,"",IF(VLOOKUP(P6404,登録者リスト!$A$1:$D$43729,4,FALSE)=基本情報!$D$6,P6404,"")),"")</f>
        <v/>
      </c>
    </row>
    <row r="6405" spans="16:17" x14ac:dyDescent="0.15">
      <c r="P6405">
        <v>6404</v>
      </c>
      <c r="Q6405" t="str">
        <f>IFERROR(IF(COUNTIF(個人情報!$BI$5:$BI$401,"登録番号" &amp; リスト!P6405)&gt;=1,"",IF(VLOOKUP(P6405,登録者リスト!$A$1:$D$43729,4,FALSE)=基本情報!$D$6,P6405,"")),"")</f>
        <v/>
      </c>
    </row>
    <row r="6406" spans="16:17" x14ac:dyDescent="0.15">
      <c r="P6406">
        <v>6405</v>
      </c>
      <c r="Q6406" t="str">
        <f>IFERROR(IF(COUNTIF(個人情報!$BI$5:$BI$401,"登録番号" &amp; リスト!P6406)&gt;=1,"",IF(VLOOKUP(P6406,登録者リスト!$A$1:$D$43729,4,FALSE)=基本情報!$D$6,P6406,"")),"")</f>
        <v/>
      </c>
    </row>
    <row r="6407" spans="16:17" x14ac:dyDescent="0.15">
      <c r="P6407">
        <v>6406</v>
      </c>
      <c r="Q6407" t="str">
        <f>IFERROR(IF(COUNTIF(個人情報!$BI$5:$BI$401,"登録番号" &amp; リスト!P6407)&gt;=1,"",IF(VLOOKUP(P6407,登録者リスト!$A$1:$D$43729,4,FALSE)=基本情報!$D$6,P6407,"")),"")</f>
        <v/>
      </c>
    </row>
    <row r="6408" spans="16:17" x14ac:dyDescent="0.15">
      <c r="P6408">
        <v>6407</v>
      </c>
      <c r="Q6408" t="str">
        <f>IFERROR(IF(COUNTIF(個人情報!$BI$5:$BI$401,"登録番号" &amp; リスト!P6408)&gt;=1,"",IF(VLOOKUP(P6408,登録者リスト!$A$1:$D$43729,4,FALSE)=基本情報!$D$6,P6408,"")),"")</f>
        <v/>
      </c>
    </row>
    <row r="6409" spans="16:17" x14ac:dyDescent="0.15">
      <c r="P6409">
        <v>6408</v>
      </c>
      <c r="Q6409" t="str">
        <f>IFERROR(IF(COUNTIF(個人情報!$BI$5:$BI$401,"登録番号" &amp; リスト!P6409)&gt;=1,"",IF(VLOOKUP(P6409,登録者リスト!$A$1:$D$43729,4,FALSE)=基本情報!$D$6,P6409,"")),"")</f>
        <v/>
      </c>
    </row>
    <row r="6410" spans="16:17" x14ac:dyDescent="0.15">
      <c r="P6410">
        <v>6409</v>
      </c>
      <c r="Q6410" t="str">
        <f>IFERROR(IF(COUNTIF(個人情報!$BI$5:$BI$401,"登録番号" &amp; リスト!P6410)&gt;=1,"",IF(VLOOKUP(P6410,登録者リスト!$A$1:$D$43729,4,FALSE)=基本情報!$D$6,P6410,"")),"")</f>
        <v/>
      </c>
    </row>
    <row r="6411" spans="16:17" x14ac:dyDescent="0.15">
      <c r="P6411">
        <v>6410</v>
      </c>
      <c r="Q6411" t="str">
        <f>IFERROR(IF(COUNTIF(個人情報!$BI$5:$BI$401,"登録番号" &amp; リスト!P6411)&gt;=1,"",IF(VLOOKUP(P6411,登録者リスト!$A$1:$D$43729,4,FALSE)=基本情報!$D$6,P6411,"")),"")</f>
        <v/>
      </c>
    </row>
    <row r="6412" spans="16:17" x14ac:dyDescent="0.15">
      <c r="P6412">
        <v>6411</v>
      </c>
      <c r="Q6412" t="str">
        <f>IFERROR(IF(COUNTIF(個人情報!$BI$5:$BI$401,"登録番号" &amp; リスト!P6412)&gt;=1,"",IF(VLOOKUP(P6412,登録者リスト!$A$1:$D$43729,4,FALSE)=基本情報!$D$6,P6412,"")),"")</f>
        <v/>
      </c>
    </row>
    <row r="6413" spans="16:17" x14ac:dyDescent="0.15">
      <c r="P6413">
        <v>6412</v>
      </c>
      <c r="Q6413" t="str">
        <f>IFERROR(IF(COUNTIF(個人情報!$BI$5:$BI$401,"登録番号" &amp; リスト!P6413)&gt;=1,"",IF(VLOOKUP(P6413,登録者リスト!$A$1:$D$43729,4,FALSE)=基本情報!$D$6,P6413,"")),"")</f>
        <v/>
      </c>
    </row>
    <row r="6414" spans="16:17" x14ac:dyDescent="0.15">
      <c r="P6414">
        <v>6413</v>
      </c>
      <c r="Q6414" t="str">
        <f>IFERROR(IF(COUNTIF(個人情報!$BI$5:$BI$401,"登録番号" &amp; リスト!P6414)&gt;=1,"",IF(VLOOKUP(P6414,登録者リスト!$A$1:$D$43729,4,FALSE)=基本情報!$D$6,P6414,"")),"")</f>
        <v/>
      </c>
    </row>
    <row r="6415" spans="16:17" x14ac:dyDescent="0.15">
      <c r="P6415">
        <v>6414</v>
      </c>
      <c r="Q6415" t="str">
        <f>IFERROR(IF(COUNTIF(個人情報!$BI$5:$BI$401,"登録番号" &amp; リスト!P6415)&gt;=1,"",IF(VLOOKUP(P6415,登録者リスト!$A$1:$D$43729,4,FALSE)=基本情報!$D$6,P6415,"")),"")</f>
        <v/>
      </c>
    </row>
    <row r="6416" spans="16:17" x14ac:dyDescent="0.15">
      <c r="P6416">
        <v>6415</v>
      </c>
      <c r="Q6416" t="str">
        <f>IFERROR(IF(COUNTIF(個人情報!$BI$5:$BI$401,"登録番号" &amp; リスト!P6416)&gt;=1,"",IF(VLOOKUP(P6416,登録者リスト!$A$1:$D$43729,4,FALSE)=基本情報!$D$6,P6416,"")),"")</f>
        <v/>
      </c>
    </row>
    <row r="6417" spans="16:17" x14ac:dyDescent="0.15">
      <c r="P6417">
        <v>6416</v>
      </c>
      <c r="Q6417" t="str">
        <f>IFERROR(IF(COUNTIF(個人情報!$BI$5:$BI$401,"登録番号" &amp; リスト!P6417)&gt;=1,"",IF(VLOOKUP(P6417,登録者リスト!$A$1:$D$43729,4,FALSE)=基本情報!$D$6,P6417,"")),"")</f>
        <v/>
      </c>
    </row>
    <row r="6418" spans="16:17" x14ac:dyDescent="0.15">
      <c r="P6418">
        <v>6417</v>
      </c>
      <c r="Q6418" t="str">
        <f>IFERROR(IF(COUNTIF(個人情報!$BI$5:$BI$401,"登録番号" &amp; リスト!P6418)&gt;=1,"",IF(VLOOKUP(P6418,登録者リスト!$A$1:$D$43729,4,FALSE)=基本情報!$D$6,P6418,"")),"")</f>
        <v/>
      </c>
    </row>
    <row r="6419" spans="16:17" x14ac:dyDescent="0.15">
      <c r="P6419">
        <v>6418</v>
      </c>
      <c r="Q6419" t="str">
        <f>IFERROR(IF(COUNTIF(個人情報!$BI$5:$BI$401,"登録番号" &amp; リスト!P6419)&gt;=1,"",IF(VLOOKUP(P6419,登録者リスト!$A$1:$D$43729,4,FALSE)=基本情報!$D$6,P6419,"")),"")</f>
        <v/>
      </c>
    </row>
    <row r="6420" spans="16:17" x14ac:dyDescent="0.15">
      <c r="P6420">
        <v>6419</v>
      </c>
      <c r="Q6420" t="str">
        <f>IFERROR(IF(COUNTIF(個人情報!$BI$5:$BI$401,"登録番号" &amp; リスト!P6420)&gt;=1,"",IF(VLOOKUP(P6420,登録者リスト!$A$1:$D$43729,4,FALSE)=基本情報!$D$6,P6420,"")),"")</f>
        <v/>
      </c>
    </row>
    <row r="6421" spans="16:17" x14ac:dyDescent="0.15">
      <c r="P6421">
        <v>6420</v>
      </c>
      <c r="Q6421" t="str">
        <f>IFERROR(IF(COUNTIF(個人情報!$BI$5:$BI$401,"登録番号" &amp; リスト!P6421)&gt;=1,"",IF(VLOOKUP(P6421,登録者リスト!$A$1:$D$43729,4,FALSE)=基本情報!$D$6,P6421,"")),"")</f>
        <v/>
      </c>
    </row>
    <row r="6422" spans="16:17" x14ac:dyDescent="0.15">
      <c r="P6422">
        <v>6421</v>
      </c>
      <c r="Q6422" t="str">
        <f>IFERROR(IF(COUNTIF(個人情報!$BI$5:$BI$401,"登録番号" &amp; リスト!P6422)&gt;=1,"",IF(VLOOKUP(P6422,登録者リスト!$A$1:$D$43729,4,FALSE)=基本情報!$D$6,P6422,"")),"")</f>
        <v/>
      </c>
    </row>
    <row r="6423" spans="16:17" x14ac:dyDescent="0.15">
      <c r="P6423">
        <v>6422</v>
      </c>
      <c r="Q6423" t="str">
        <f>IFERROR(IF(COUNTIF(個人情報!$BI$5:$BI$401,"登録番号" &amp; リスト!P6423)&gt;=1,"",IF(VLOOKUP(P6423,登録者リスト!$A$1:$D$43729,4,FALSE)=基本情報!$D$6,P6423,"")),"")</f>
        <v/>
      </c>
    </row>
    <row r="6424" spans="16:17" x14ac:dyDescent="0.15">
      <c r="P6424">
        <v>6423</v>
      </c>
      <c r="Q6424" t="str">
        <f>IFERROR(IF(COUNTIF(個人情報!$BI$5:$BI$401,"登録番号" &amp; リスト!P6424)&gt;=1,"",IF(VLOOKUP(P6424,登録者リスト!$A$1:$D$43729,4,FALSE)=基本情報!$D$6,P6424,"")),"")</f>
        <v/>
      </c>
    </row>
    <row r="6425" spans="16:17" x14ac:dyDescent="0.15">
      <c r="P6425">
        <v>6424</v>
      </c>
      <c r="Q6425" t="str">
        <f>IFERROR(IF(COUNTIF(個人情報!$BI$5:$BI$401,"登録番号" &amp; リスト!P6425)&gt;=1,"",IF(VLOOKUP(P6425,登録者リスト!$A$1:$D$43729,4,FALSE)=基本情報!$D$6,P6425,"")),"")</f>
        <v/>
      </c>
    </row>
    <row r="6426" spans="16:17" x14ac:dyDescent="0.15">
      <c r="P6426">
        <v>6425</v>
      </c>
      <c r="Q6426" t="str">
        <f>IFERROR(IF(COUNTIF(個人情報!$BI$5:$BI$401,"登録番号" &amp; リスト!P6426)&gt;=1,"",IF(VLOOKUP(P6426,登録者リスト!$A$1:$D$43729,4,FALSE)=基本情報!$D$6,P6426,"")),"")</f>
        <v/>
      </c>
    </row>
    <row r="6427" spans="16:17" x14ac:dyDescent="0.15">
      <c r="P6427">
        <v>6426</v>
      </c>
      <c r="Q6427" t="str">
        <f>IFERROR(IF(COUNTIF(個人情報!$BI$5:$BI$401,"登録番号" &amp; リスト!P6427)&gt;=1,"",IF(VLOOKUP(P6427,登録者リスト!$A$1:$D$43729,4,FALSE)=基本情報!$D$6,P6427,"")),"")</f>
        <v/>
      </c>
    </row>
    <row r="6428" spans="16:17" x14ac:dyDescent="0.15">
      <c r="P6428">
        <v>6427</v>
      </c>
      <c r="Q6428" t="str">
        <f>IFERROR(IF(COUNTIF(個人情報!$BI$5:$BI$401,"登録番号" &amp; リスト!P6428)&gt;=1,"",IF(VLOOKUP(P6428,登録者リスト!$A$1:$D$43729,4,FALSE)=基本情報!$D$6,P6428,"")),"")</f>
        <v/>
      </c>
    </row>
    <row r="6429" spans="16:17" x14ac:dyDescent="0.15">
      <c r="P6429">
        <v>6428</v>
      </c>
      <c r="Q6429" t="str">
        <f>IFERROR(IF(COUNTIF(個人情報!$BI$5:$BI$401,"登録番号" &amp; リスト!P6429)&gt;=1,"",IF(VLOOKUP(P6429,登録者リスト!$A$1:$D$43729,4,FALSE)=基本情報!$D$6,P6429,"")),"")</f>
        <v/>
      </c>
    </row>
    <row r="6430" spans="16:17" x14ac:dyDescent="0.15">
      <c r="P6430">
        <v>6429</v>
      </c>
      <c r="Q6430" t="str">
        <f>IFERROR(IF(COUNTIF(個人情報!$BI$5:$BI$401,"登録番号" &amp; リスト!P6430)&gt;=1,"",IF(VLOOKUP(P6430,登録者リスト!$A$1:$D$43729,4,FALSE)=基本情報!$D$6,P6430,"")),"")</f>
        <v/>
      </c>
    </row>
    <row r="6431" spans="16:17" x14ac:dyDescent="0.15">
      <c r="P6431">
        <v>6430</v>
      </c>
      <c r="Q6431" t="str">
        <f>IFERROR(IF(COUNTIF(個人情報!$BI$5:$BI$401,"登録番号" &amp; リスト!P6431)&gt;=1,"",IF(VLOOKUP(P6431,登録者リスト!$A$1:$D$43729,4,FALSE)=基本情報!$D$6,P6431,"")),"")</f>
        <v/>
      </c>
    </row>
    <row r="6432" spans="16:17" x14ac:dyDescent="0.15">
      <c r="P6432">
        <v>6431</v>
      </c>
      <c r="Q6432" t="str">
        <f>IFERROR(IF(COUNTIF(個人情報!$BI$5:$BI$401,"登録番号" &amp; リスト!P6432)&gt;=1,"",IF(VLOOKUP(P6432,登録者リスト!$A$1:$D$43729,4,FALSE)=基本情報!$D$6,P6432,"")),"")</f>
        <v/>
      </c>
    </row>
    <row r="6433" spans="16:17" x14ac:dyDescent="0.15">
      <c r="P6433">
        <v>6432</v>
      </c>
      <c r="Q6433" t="str">
        <f>IFERROR(IF(COUNTIF(個人情報!$BI$5:$BI$401,"登録番号" &amp; リスト!P6433)&gt;=1,"",IF(VLOOKUP(P6433,登録者リスト!$A$1:$D$43729,4,FALSE)=基本情報!$D$6,P6433,"")),"")</f>
        <v/>
      </c>
    </row>
    <row r="6434" spans="16:17" x14ac:dyDescent="0.15">
      <c r="P6434">
        <v>6433</v>
      </c>
      <c r="Q6434" t="str">
        <f>IFERROR(IF(COUNTIF(個人情報!$BI$5:$BI$401,"登録番号" &amp; リスト!P6434)&gt;=1,"",IF(VLOOKUP(P6434,登録者リスト!$A$1:$D$43729,4,FALSE)=基本情報!$D$6,P6434,"")),"")</f>
        <v/>
      </c>
    </row>
    <row r="6435" spans="16:17" x14ac:dyDescent="0.15">
      <c r="P6435">
        <v>6434</v>
      </c>
      <c r="Q6435" t="str">
        <f>IFERROR(IF(COUNTIF(個人情報!$BI$5:$BI$401,"登録番号" &amp; リスト!P6435)&gt;=1,"",IF(VLOOKUP(P6435,登録者リスト!$A$1:$D$43729,4,FALSE)=基本情報!$D$6,P6435,"")),"")</f>
        <v/>
      </c>
    </row>
    <row r="6436" spans="16:17" x14ac:dyDescent="0.15">
      <c r="P6436">
        <v>6435</v>
      </c>
      <c r="Q6436" t="str">
        <f>IFERROR(IF(COUNTIF(個人情報!$BI$5:$BI$401,"登録番号" &amp; リスト!P6436)&gt;=1,"",IF(VLOOKUP(P6436,登録者リスト!$A$1:$D$43729,4,FALSE)=基本情報!$D$6,P6436,"")),"")</f>
        <v/>
      </c>
    </row>
    <row r="6437" spans="16:17" x14ac:dyDescent="0.15">
      <c r="P6437">
        <v>6436</v>
      </c>
      <c r="Q6437" t="str">
        <f>IFERROR(IF(COUNTIF(個人情報!$BI$5:$BI$401,"登録番号" &amp; リスト!P6437)&gt;=1,"",IF(VLOOKUP(P6437,登録者リスト!$A$1:$D$43729,4,FALSE)=基本情報!$D$6,P6437,"")),"")</f>
        <v/>
      </c>
    </row>
    <row r="6438" spans="16:17" x14ac:dyDescent="0.15">
      <c r="P6438">
        <v>6437</v>
      </c>
      <c r="Q6438" t="str">
        <f>IFERROR(IF(COUNTIF(個人情報!$BI$5:$BI$401,"登録番号" &amp; リスト!P6438)&gt;=1,"",IF(VLOOKUP(P6438,登録者リスト!$A$1:$D$43729,4,FALSE)=基本情報!$D$6,P6438,"")),"")</f>
        <v/>
      </c>
    </row>
    <row r="6439" spans="16:17" x14ac:dyDescent="0.15">
      <c r="P6439">
        <v>6438</v>
      </c>
      <c r="Q6439" t="str">
        <f>IFERROR(IF(COUNTIF(個人情報!$BI$5:$BI$401,"登録番号" &amp; リスト!P6439)&gt;=1,"",IF(VLOOKUP(P6439,登録者リスト!$A$1:$D$43729,4,FALSE)=基本情報!$D$6,P6439,"")),"")</f>
        <v/>
      </c>
    </row>
    <row r="6440" spans="16:17" x14ac:dyDescent="0.15">
      <c r="P6440">
        <v>6439</v>
      </c>
      <c r="Q6440" t="str">
        <f>IFERROR(IF(COUNTIF(個人情報!$BI$5:$BI$401,"登録番号" &amp; リスト!P6440)&gt;=1,"",IF(VLOOKUP(P6440,登録者リスト!$A$1:$D$43729,4,FALSE)=基本情報!$D$6,P6440,"")),"")</f>
        <v/>
      </c>
    </row>
    <row r="6441" spans="16:17" x14ac:dyDescent="0.15">
      <c r="P6441">
        <v>6440</v>
      </c>
      <c r="Q6441" t="str">
        <f>IFERROR(IF(COUNTIF(個人情報!$BI$5:$BI$401,"登録番号" &amp; リスト!P6441)&gt;=1,"",IF(VLOOKUP(P6441,登録者リスト!$A$1:$D$43729,4,FALSE)=基本情報!$D$6,P6441,"")),"")</f>
        <v/>
      </c>
    </row>
    <row r="6442" spans="16:17" x14ac:dyDescent="0.15">
      <c r="P6442">
        <v>6441</v>
      </c>
      <c r="Q6442" t="str">
        <f>IFERROR(IF(COUNTIF(個人情報!$BI$5:$BI$401,"登録番号" &amp; リスト!P6442)&gt;=1,"",IF(VLOOKUP(P6442,登録者リスト!$A$1:$D$43729,4,FALSE)=基本情報!$D$6,P6442,"")),"")</f>
        <v/>
      </c>
    </row>
    <row r="6443" spans="16:17" x14ac:dyDescent="0.15">
      <c r="P6443">
        <v>6442</v>
      </c>
      <c r="Q6443" t="str">
        <f>IFERROR(IF(COUNTIF(個人情報!$BI$5:$BI$401,"登録番号" &amp; リスト!P6443)&gt;=1,"",IF(VLOOKUP(P6443,登録者リスト!$A$1:$D$43729,4,FALSE)=基本情報!$D$6,P6443,"")),"")</f>
        <v/>
      </c>
    </row>
    <row r="6444" spans="16:17" x14ac:dyDescent="0.15">
      <c r="P6444">
        <v>6443</v>
      </c>
      <c r="Q6444" t="str">
        <f>IFERROR(IF(COUNTIF(個人情報!$BI$5:$BI$401,"登録番号" &amp; リスト!P6444)&gt;=1,"",IF(VLOOKUP(P6444,登録者リスト!$A$1:$D$43729,4,FALSE)=基本情報!$D$6,P6444,"")),"")</f>
        <v/>
      </c>
    </row>
    <row r="6445" spans="16:17" x14ac:dyDescent="0.15">
      <c r="P6445">
        <v>6444</v>
      </c>
      <c r="Q6445" t="str">
        <f>IFERROR(IF(COUNTIF(個人情報!$BI$5:$BI$401,"登録番号" &amp; リスト!P6445)&gt;=1,"",IF(VLOOKUP(P6445,登録者リスト!$A$1:$D$43729,4,FALSE)=基本情報!$D$6,P6445,"")),"")</f>
        <v/>
      </c>
    </row>
    <row r="6446" spans="16:17" x14ac:dyDescent="0.15">
      <c r="P6446">
        <v>6445</v>
      </c>
      <c r="Q6446" t="str">
        <f>IFERROR(IF(COUNTIF(個人情報!$BI$5:$BI$401,"登録番号" &amp; リスト!P6446)&gt;=1,"",IF(VLOOKUP(P6446,登録者リスト!$A$1:$D$43729,4,FALSE)=基本情報!$D$6,P6446,"")),"")</f>
        <v/>
      </c>
    </row>
    <row r="6447" spans="16:17" x14ac:dyDescent="0.15">
      <c r="P6447">
        <v>6446</v>
      </c>
      <c r="Q6447" t="str">
        <f>IFERROR(IF(COUNTIF(個人情報!$BI$5:$BI$401,"登録番号" &amp; リスト!P6447)&gt;=1,"",IF(VLOOKUP(P6447,登録者リスト!$A$1:$D$43729,4,FALSE)=基本情報!$D$6,P6447,"")),"")</f>
        <v/>
      </c>
    </row>
    <row r="6448" spans="16:17" x14ac:dyDescent="0.15">
      <c r="P6448">
        <v>6447</v>
      </c>
      <c r="Q6448" t="str">
        <f>IFERROR(IF(COUNTIF(個人情報!$BI$5:$BI$401,"登録番号" &amp; リスト!P6448)&gt;=1,"",IF(VLOOKUP(P6448,登録者リスト!$A$1:$D$43729,4,FALSE)=基本情報!$D$6,P6448,"")),"")</f>
        <v/>
      </c>
    </row>
    <row r="6449" spans="16:17" x14ac:dyDescent="0.15">
      <c r="P6449">
        <v>6448</v>
      </c>
      <c r="Q6449" t="str">
        <f>IFERROR(IF(COUNTIF(個人情報!$BI$5:$BI$401,"登録番号" &amp; リスト!P6449)&gt;=1,"",IF(VLOOKUP(P6449,登録者リスト!$A$1:$D$43729,4,FALSE)=基本情報!$D$6,P6449,"")),"")</f>
        <v/>
      </c>
    </row>
    <row r="6450" spans="16:17" x14ac:dyDescent="0.15">
      <c r="P6450">
        <v>6449</v>
      </c>
      <c r="Q6450" t="str">
        <f>IFERROR(IF(COUNTIF(個人情報!$BI$5:$BI$401,"登録番号" &amp; リスト!P6450)&gt;=1,"",IF(VLOOKUP(P6450,登録者リスト!$A$1:$D$43729,4,FALSE)=基本情報!$D$6,P6450,"")),"")</f>
        <v/>
      </c>
    </row>
    <row r="6451" spans="16:17" x14ac:dyDescent="0.15">
      <c r="P6451">
        <v>6450</v>
      </c>
      <c r="Q6451" t="str">
        <f>IFERROR(IF(COUNTIF(個人情報!$BI$5:$BI$401,"登録番号" &amp; リスト!P6451)&gt;=1,"",IF(VLOOKUP(P6451,登録者リスト!$A$1:$D$43729,4,FALSE)=基本情報!$D$6,P6451,"")),"")</f>
        <v/>
      </c>
    </row>
    <row r="6452" spans="16:17" x14ac:dyDescent="0.15">
      <c r="P6452">
        <v>6451</v>
      </c>
      <c r="Q6452" t="str">
        <f>IFERROR(IF(COUNTIF(個人情報!$BI$5:$BI$401,"登録番号" &amp; リスト!P6452)&gt;=1,"",IF(VLOOKUP(P6452,登録者リスト!$A$1:$D$43729,4,FALSE)=基本情報!$D$6,P6452,"")),"")</f>
        <v/>
      </c>
    </row>
    <row r="6453" spans="16:17" x14ac:dyDescent="0.15">
      <c r="P6453">
        <v>6452</v>
      </c>
      <c r="Q6453" t="str">
        <f>IFERROR(IF(COUNTIF(個人情報!$BI$5:$BI$401,"登録番号" &amp; リスト!P6453)&gt;=1,"",IF(VLOOKUP(P6453,登録者リスト!$A$1:$D$43729,4,FALSE)=基本情報!$D$6,P6453,"")),"")</f>
        <v/>
      </c>
    </row>
    <row r="6454" spans="16:17" x14ac:dyDescent="0.15">
      <c r="P6454">
        <v>6453</v>
      </c>
      <c r="Q6454" t="str">
        <f>IFERROR(IF(COUNTIF(個人情報!$BI$5:$BI$401,"登録番号" &amp; リスト!P6454)&gt;=1,"",IF(VLOOKUP(P6454,登録者リスト!$A$1:$D$43729,4,FALSE)=基本情報!$D$6,P6454,"")),"")</f>
        <v/>
      </c>
    </row>
    <row r="6455" spans="16:17" x14ac:dyDescent="0.15">
      <c r="P6455">
        <v>6454</v>
      </c>
      <c r="Q6455" t="str">
        <f>IFERROR(IF(COUNTIF(個人情報!$BI$5:$BI$401,"登録番号" &amp; リスト!P6455)&gt;=1,"",IF(VLOOKUP(P6455,登録者リスト!$A$1:$D$43729,4,FALSE)=基本情報!$D$6,P6455,"")),"")</f>
        <v/>
      </c>
    </row>
    <row r="6456" spans="16:17" x14ac:dyDescent="0.15">
      <c r="P6456">
        <v>6455</v>
      </c>
      <c r="Q6456" t="str">
        <f>IFERROR(IF(COUNTIF(個人情報!$BI$5:$BI$401,"登録番号" &amp; リスト!P6456)&gt;=1,"",IF(VLOOKUP(P6456,登録者リスト!$A$1:$D$43729,4,FALSE)=基本情報!$D$6,P6456,"")),"")</f>
        <v/>
      </c>
    </row>
    <row r="6457" spans="16:17" x14ac:dyDescent="0.15">
      <c r="P6457">
        <v>6456</v>
      </c>
      <c r="Q6457" t="str">
        <f>IFERROR(IF(COUNTIF(個人情報!$BI$5:$BI$401,"登録番号" &amp; リスト!P6457)&gt;=1,"",IF(VLOOKUP(P6457,登録者リスト!$A$1:$D$43729,4,FALSE)=基本情報!$D$6,P6457,"")),"")</f>
        <v/>
      </c>
    </row>
    <row r="6458" spans="16:17" x14ac:dyDescent="0.15">
      <c r="P6458">
        <v>6457</v>
      </c>
      <c r="Q6458" t="str">
        <f>IFERROR(IF(COUNTIF(個人情報!$BI$5:$BI$401,"登録番号" &amp; リスト!P6458)&gt;=1,"",IF(VLOOKUP(P6458,登録者リスト!$A$1:$D$43729,4,FALSE)=基本情報!$D$6,P6458,"")),"")</f>
        <v/>
      </c>
    </row>
    <row r="6459" spans="16:17" x14ac:dyDescent="0.15">
      <c r="P6459">
        <v>6458</v>
      </c>
      <c r="Q6459" t="str">
        <f>IFERROR(IF(COUNTIF(個人情報!$BI$5:$BI$401,"登録番号" &amp; リスト!P6459)&gt;=1,"",IF(VLOOKUP(P6459,登録者リスト!$A$1:$D$43729,4,FALSE)=基本情報!$D$6,P6459,"")),"")</f>
        <v/>
      </c>
    </row>
    <row r="6460" spans="16:17" x14ac:dyDescent="0.15">
      <c r="P6460">
        <v>6459</v>
      </c>
      <c r="Q6460" t="str">
        <f>IFERROR(IF(COUNTIF(個人情報!$BI$5:$BI$401,"登録番号" &amp; リスト!P6460)&gt;=1,"",IF(VLOOKUP(P6460,登録者リスト!$A$1:$D$43729,4,FALSE)=基本情報!$D$6,P6460,"")),"")</f>
        <v/>
      </c>
    </row>
    <row r="6461" spans="16:17" x14ac:dyDescent="0.15">
      <c r="P6461">
        <v>6460</v>
      </c>
      <c r="Q6461" t="str">
        <f>IFERROR(IF(COUNTIF(個人情報!$BI$5:$BI$401,"登録番号" &amp; リスト!P6461)&gt;=1,"",IF(VLOOKUP(P6461,登録者リスト!$A$1:$D$43729,4,FALSE)=基本情報!$D$6,P6461,"")),"")</f>
        <v/>
      </c>
    </row>
    <row r="6462" spans="16:17" x14ac:dyDescent="0.15">
      <c r="P6462">
        <v>6461</v>
      </c>
      <c r="Q6462" t="str">
        <f>IFERROR(IF(COUNTIF(個人情報!$BI$5:$BI$401,"登録番号" &amp; リスト!P6462)&gt;=1,"",IF(VLOOKUP(P6462,登録者リスト!$A$1:$D$43729,4,FALSE)=基本情報!$D$6,P6462,"")),"")</f>
        <v/>
      </c>
    </row>
    <row r="6463" spans="16:17" x14ac:dyDescent="0.15">
      <c r="P6463">
        <v>6462</v>
      </c>
      <c r="Q6463" t="str">
        <f>IFERROR(IF(COUNTIF(個人情報!$BI$5:$BI$401,"登録番号" &amp; リスト!P6463)&gt;=1,"",IF(VLOOKUP(P6463,登録者リスト!$A$1:$D$43729,4,FALSE)=基本情報!$D$6,P6463,"")),"")</f>
        <v/>
      </c>
    </row>
    <row r="6464" spans="16:17" x14ac:dyDescent="0.15">
      <c r="P6464">
        <v>6463</v>
      </c>
      <c r="Q6464" t="str">
        <f>IFERROR(IF(COUNTIF(個人情報!$BI$5:$BI$401,"登録番号" &amp; リスト!P6464)&gt;=1,"",IF(VLOOKUP(P6464,登録者リスト!$A$1:$D$43729,4,FALSE)=基本情報!$D$6,P6464,"")),"")</f>
        <v/>
      </c>
    </row>
    <row r="6465" spans="16:17" x14ac:dyDescent="0.15">
      <c r="P6465">
        <v>6464</v>
      </c>
      <c r="Q6465" t="str">
        <f>IFERROR(IF(COUNTIF(個人情報!$BI$5:$BI$401,"登録番号" &amp; リスト!P6465)&gt;=1,"",IF(VLOOKUP(P6465,登録者リスト!$A$1:$D$43729,4,FALSE)=基本情報!$D$6,P6465,"")),"")</f>
        <v/>
      </c>
    </row>
    <row r="6466" spans="16:17" x14ac:dyDescent="0.15">
      <c r="P6466">
        <v>6465</v>
      </c>
      <c r="Q6466" t="str">
        <f>IFERROR(IF(COUNTIF(個人情報!$BI$5:$BI$401,"登録番号" &amp; リスト!P6466)&gt;=1,"",IF(VLOOKUP(P6466,登録者リスト!$A$1:$D$43729,4,FALSE)=基本情報!$D$6,P6466,"")),"")</f>
        <v/>
      </c>
    </row>
    <row r="6467" spans="16:17" x14ac:dyDescent="0.15">
      <c r="P6467">
        <v>6466</v>
      </c>
      <c r="Q6467" t="str">
        <f>IFERROR(IF(COUNTIF(個人情報!$BI$5:$BI$401,"登録番号" &amp; リスト!P6467)&gt;=1,"",IF(VLOOKUP(P6467,登録者リスト!$A$1:$D$43729,4,FALSE)=基本情報!$D$6,P6467,"")),"")</f>
        <v/>
      </c>
    </row>
    <row r="6468" spans="16:17" x14ac:dyDescent="0.15">
      <c r="P6468">
        <v>6467</v>
      </c>
      <c r="Q6468" t="str">
        <f>IFERROR(IF(COUNTIF(個人情報!$BI$5:$BI$401,"登録番号" &amp; リスト!P6468)&gt;=1,"",IF(VLOOKUP(P6468,登録者リスト!$A$1:$D$43729,4,FALSE)=基本情報!$D$6,P6468,"")),"")</f>
        <v/>
      </c>
    </row>
    <row r="6469" spans="16:17" x14ac:dyDescent="0.15">
      <c r="P6469">
        <v>6468</v>
      </c>
      <c r="Q6469" t="str">
        <f>IFERROR(IF(COUNTIF(個人情報!$BI$5:$BI$401,"登録番号" &amp; リスト!P6469)&gt;=1,"",IF(VLOOKUP(P6469,登録者リスト!$A$1:$D$43729,4,FALSE)=基本情報!$D$6,P6469,"")),"")</f>
        <v/>
      </c>
    </row>
    <row r="6470" spans="16:17" x14ac:dyDescent="0.15">
      <c r="P6470">
        <v>6469</v>
      </c>
      <c r="Q6470" t="str">
        <f>IFERROR(IF(COUNTIF(個人情報!$BI$5:$BI$401,"登録番号" &amp; リスト!P6470)&gt;=1,"",IF(VLOOKUP(P6470,登録者リスト!$A$1:$D$43729,4,FALSE)=基本情報!$D$6,P6470,"")),"")</f>
        <v/>
      </c>
    </row>
    <row r="6471" spans="16:17" x14ac:dyDescent="0.15">
      <c r="P6471">
        <v>6470</v>
      </c>
      <c r="Q6471" t="str">
        <f>IFERROR(IF(COUNTIF(個人情報!$BI$5:$BI$401,"登録番号" &amp; リスト!P6471)&gt;=1,"",IF(VLOOKUP(P6471,登録者リスト!$A$1:$D$43729,4,FALSE)=基本情報!$D$6,P6471,"")),"")</f>
        <v/>
      </c>
    </row>
    <row r="6472" spans="16:17" x14ac:dyDescent="0.15">
      <c r="P6472">
        <v>6471</v>
      </c>
      <c r="Q6472" t="str">
        <f>IFERROR(IF(COUNTIF(個人情報!$BI$5:$BI$401,"登録番号" &amp; リスト!P6472)&gt;=1,"",IF(VLOOKUP(P6472,登録者リスト!$A$1:$D$43729,4,FALSE)=基本情報!$D$6,P6472,"")),"")</f>
        <v/>
      </c>
    </row>
    <row r="6473" spans="16:17" x14ac:dyDescent="0.15">
      <c r="P6473">
        <v>6472</v>
      </c>
      <c r="Q6473" t="str">
        <f>IFERROR(IF(COUNTIF(個人情報!$BI$5:$BI$401,"登録番号" &amp; リスト!P6473)&gt;=1,"",IF(VLOOKUP(P6473,登録者リスト!$A$1:$D$43729,4,FALSE)=基本情報!$D$6,P6473,"")),"")</f>
        <v/>
      </c>
    </row>
    <row r="6474" spans="16:17" x14ac:dyDescent="0.15">
      <c r="P6474">
        <v>6473</v>
      </c>
      <c r="Q6474" t="str">
        <f>IFERROR(IF(COUNTIF(個人情報!$BI$5:$BI$401,"登録番号" &amp; リスト!P6474)&gt;=1,"",IF(VLOOKUP(P6474,登録者リスト!$A$1:$D$43729,4,FALSE)=基本情報!$D$6,P6474,"")),"")</f>
        <v/>
      </c>
    </row>
    <row r="6475" spans="16:17" x14ac:dyDescent="0.15">
      <c r="P6475">
        <v>6474</v>
      </c>
      <c r="Q6475" t="str">
        <f>IFERROR(IF(COUNTIF(個人情報!$BI$5:$BI$401,"登録番号" &amp; リスト!P6475)&gt;=1,"",IF(VLOOKUP(P6475,登録者リスト!$A$1:$D$43729,4,FALSE)=基本情報!$D$6,P6475,"")),"")</f>
        <v/>
      </c>
    </row>
    <row r="6476" spans="16:17" x14ac:dyDescent="0.15">
      <c r="P6476">
        <v>6475</v>
      </c>
      <c r="Q6476" t="str">
        <f>IFERROR(IF(COUNTIF(個人情報!$BI$5:$BI$401,"登録番号" &amp; リスト!P6476)&gt;=1,"",IF(VLOOKUP(P6476,登録者リスト!$A$1:$D$43729,4,FALSE)=基本情報!$D$6,P6476,"")),"")</f>
        <v/>
      </c>
    </row>
    <row r="6477" spans="16:17" x14ac:dyDescent="0.15">
      <c r="P6477">
        <v>6476</v>
      </c>
      <c r="Q6477" t="str">
        <f>IFERROR(IF(COUNTIF(個人情報!$BI$5:$BI$401,"登録番号" &amp; リスト!P6477)&gt;=1,"",IF(VLOOKUP(P6477,登録者リスト!$A$1:$D$43729,4,FALSE)=基本情報!$D$6,P6477,"")),"")</f>
        <v/>
      </c>
    </row>
    <row r="6478" spans="16:17" x14ac:dyDescent="0.15">
      <c r="P6478">
        <v>6477</v>
      </c>
      <c r="Q6478" t="str">
        <f>IFERROR(IF(COUNTIF(個人情報!$BI$5:$BI$401,"登録番号" &amp; リスト!P6478)&gt;=1,"",IF(VLOOKUP(P6478,登録者リスト!$A$1:$D$43729,4,FALSE)=基本情報!$D$6,P6478,"")),"")</f>
        <v/>
      </c>
    </row>
    <row r="6479" spans="16:17" x14ac:dyDescent="0.15">
      <c r="P6479">
        <v>6478</v>
      </c>
      <c r="Q6479" t="str">
        <f>IFERROR(IF(COUNTIF(個人情報!$BI$5:$BI$401,"登録番号" &amp; リスト!P6479)&gt;=1,"",IF(VLOOKUP(P6479,登録者リスト!$A$1:$D$43729,4,FALSE)=基本情報!$D$6,P6479,"")),"")</f>
        <v/>
      </c>
    </row>
    <row r="6480" spans="16:17" x14ac:dyDescent="0.15">
      <c r="P6480">
        <v>6479</v>
      </c>
      <c r="Q6480" t="str">
        <f>IFERROR(IF(COUNTIF(個人情報!$BI$5:$BI$401,"登録番号" &amp; リスト!P6480)&gt;=1,"",IF(VLOOKUP(P6480,登録者リスト!$A$1:$D$43729,4,FALSE)=基本情報!$D$6,P6480,"")),"")</f>
        <v/>
      </c>
    </row>
    <row r="6481" spans="16:17" x14ac:dyDescent="0.15">
      <c r="P6481">
        <v>6480</v>
      </c>
      <c r="Q6481" t="str">
        <f>IFERROR(IF(COUNTIF(個人情報!$BI$5:$BI$401,"登録番号" &amp; リスト!P6481)&gt;=1,"",IF(VLOOKUP(P6481,登録者リスト!$A$1:$D$43729,4,FALSE)=基本情報!$D$6,P6481,"")),"")</f>
        <v/>
      </c>
    </row>
    <row r="6482" spans="16:17" x14ac:dyDescent="0.15">
      <c r="P6482">
        <v>6481</v>
      </c>
      <c r="Q6482" t="str">
        <f>IFERROR(IF(COUNTIF(個人情報!$BI$5:$BI$401,"登録番号" &amp; リスト!P6482)&gt;=1,"",IF(VLOOKUP(P6482,登録者リスト!$A$1:$D$43729,4,FALSE)=基本情報!$D$6,P6482,"")),"")</f>
        <v/>
      </c>
    </row>
    <row r="6483" spans="16:17" x14ac:dyDescent="0.15">
      <c r="P6483">
        <v>6482</v>
      </c>
      <c r="Q6483" t="str">
        <f>IFERROR(IF(COUNTIF(個人情報!$BI$5:$BI$401,"登録番号" &amp; リスト!P6483)&gt;=1,"",IF(VLOOKUP(P6483,登録者リスト!$A$1:$D$43729,4,FALSE)=基本情報!$D$6,P6483,"")),"")</f>
        <v/>
      </c>
    </row>
    <row r="6484" spans="16:17" x14ac:dyDescent="0.15">
      <c r="P6484">
        <v>6483</v>
      </c>
      <c r="Q6484" t="str">
        <f>IFERROR(IF(COUNTIF(個人情報!$BI$5:$BI$401,"登録番号" &amp; リスト!P6484)&gt;=1,"",IF(VLOOKUP(P6484,登録者リスト!$A$1:$D$43729,4,FALSE)=基本情報!$D$6,P6484,"")),"")</f>
        <v/>
      </c>
    </row>
    <row r="6485" spans="16:17" x14ac:dyDescent="0.15">
      <c r="P6485">
        <v>6484</v>
      </c>
      <c r="Q6485" t="str">
        <f>IFERROR(IF(COUNTIF(個人情報!$BI$5:$BI$401,"登録番号" &amp; リスト!P6485)&gt;=1,"",IF(VLOOKUP(P6485,登録者リスト!$A$1:$D$43729,4,FALSE)=基本情報!$D$6,P6485,"")),"")</f>
        <v/>
      </c>
    </row>
    <row r="6486" spans="16:17" x14ac:dyDescent="0.15">
      <c r="P6486">
        <v>6485</v>
      </c>
      <c r="Q6486" t="str">
        <f>IFERROR(IF(COUNTIF(個人情報!$BI$5:$BI$401,"登録番号" &amp; リスト!P6486)&gt;=1,"",IF(VLOOKUP(P6486,登録者リスト!$A$1:$D$43729,4,FALSE)=基本情報!$D$6,P6486,"")),"")</f>
        <v/>
      </c>
    </row>
    <row r="6487" spans="16:17" x14ac:dyDescent="0.15">
      <c r="P6487">
        <v>6486</v>
      </c>
      <c r="Q6487" t="str">
        <f>IFERROR(IF(COUNTIF(個人情報!$BI$5:$BI$401,"登録番号" &amp; リスト!P6487)&gt;=1,"",IF(VLOOKUP(P6487,登録者リスト!$A$1:$D$43729,4,FALSE)=基本情報!$D$6,P6487,"")),"")</f>
        <v/>
      </c>
    </row>
    <row r="6488" spans="16:17" x14ac:dyDescent="0.15">
      <c r="P6488">
        <v>6487</v>
      </c>
      <c r="Q6488" t="str">
        <f>IFERROR(IF(COUNTIF(個人情報!$BI$5:$BI$401,"登録番号" &amp; リスト!P6488)&gt;=1,"",IF(VLOOKUP(P6488,登録者リスト!$A$1:$D$43729,4,FALSE)=基本情報!$D$6,P6488,"")),"")</f>
        <v/>
      </c>
    </row>
    <row r="6489" spans="16:17" x14ac:dyDescent="0.15">
      <c r="P6489">
        <v>6488</v>
      </c>
      <c r="Q6489" t="str">
        <f>IFERROR(IF(COUNTIF(個人情報!$BI$5:$BI$401,"登録番号" &amp; リスト!P6489)&gt;=1,"",IF(VLOOKUP(P6489,登録者リスト!$A$1:$D$43729,4,FALSE)=基本情報!$D$6,P6489,"")),"")</f>
        <v/>
      </c>
    </row>
    <row r="6490" spans="16:17" x14ac:dyDescent="0.15">
      <c r="P6490">
        <v>6489</v>
      </c>
      <c r="Q6490" t="str">
        <f>IFERROR(IF(COUNTIF(個人情報!$BI$5:$BI$401,"登録番号" &amp; リスト!P6490)&gt;=1,"",IF(VLOOKUP(P6490,登録者リスト!$A$1:$D$43729,4,FALSE)=基本情報!$D$6,P6490,"")),"")</f>
        <v/>
      </c>
    </row>
    <row r="6491" spans="16:17" x14ac:dyDescent="0.15">
      <c r="P6491">
        <v>6490</v>
      </c>
      <c r="Q6491" t="str">
        <f>IFERROR(IF(COUNTIF(個人情報!$BI$5:$BI$401,"登録番号" &amp; リスト!P6491)&gt;=1,"",IF(VLOOKUP(P6491,登録者リスト!$A$1:$D$43729,4,FALSE)=基本情報!$D$6,P6491,"")),"")</f>
        <v/>
      </c>
    </row>
    <row r="6492" spans="16:17" x14ac:dyDescent="0.15">
      <c r="P6492">
        <v>6491</v>
      </c>
      <c r="Q6492" t="str">
        <f>IFERROR(IF(COUNTIF(個人情報!$BI$5:$BI$401,"登録番号" &amp; リスト!P6492)&gt;=1,"",IF(VLOOKUP(P6492,登録者リスト!$A$1:$D$43729,4,FALSE)=基本情報!$D$6,P6492,"")),"")</f>
        <v/>
      </c>
    </row>
    <row r="6493" spans="16:17" x14ac:dyDescent="0.15">
      <c r="P6493">
        <v>6492</v>
      </c>
      <c r="Q6493" t="str">
        <f>IFERROR(IF(COUNTIF(個人情報!$BI$5:$BI$401,"登録番号" &amp; リスト!P6493)&gt;=1,"",IF(VLOOKUP(P6493,登録者リスト!$A$1:$D$43729,4,FALSE)=基本情報!$D$6,P6493,"")),"")</f>
        <v/>
      </c>
    </row>
    <row r="6494" spans="16:17" x14ac:dyDescent="0.15">
      <c r="P6494">
        <v>6493</v>
      </c>
      <c r="Q6494" t="str">
        <f>IFERROR(IF(COUNTIF(個人情報!$BI$5:$BI$401,"登録番号" &amp; リスト!P6494)&gt;=1,"",IF(VLOOKUP(P6494,登録者リスト!$A$1:$D$43729,4,FALSE)=基本情報!$D$6,P6494,"")),"")</f>
        <v/>
      </c>
    </row>
    <row r="6495" spans="16:17" x14ac:dyDescent="0.15">
      <c r="P6495">
        <v>6494</v>
      </c>
      <c r="Q6495" t="str">
        <f>IFERROR(IF(COUNTIF(個人情報!$BI$5:$BI$401,"登録番号" &amp; リスト!P6495)&gt;=1,"",IF(VLOOKUP(P6495,登録者リスト!$A$1:$D$43729,4,FALSE)=基本情報!$D$6,P6495,"")),"")</f>
        <v/>
      </c>
    </row>
    <row r="6496" spans="16:17" x14ac:dyDescent="0.15">
      <c r="P6496">
        <v>6495</v>
      </c>
      <c r="Q6496" t="str">
        <f>IFERROR(IF(COUNTIF(個人情報!$BI$5:$BI$401,"登録番号" &amp; リスト!P6496)&gt;=1,"",IF(VLOOKUP(P6496,登録者リスト!$A$1:$D$43729,4,FALSE)=基本情報!$D$6,P6496,"")),"")</f>
        <v/>
      </c>
    </row>
    <row r="6497" spans="16:17" x14ac:dyDescent="0.15">
      <c r="P6497">
        <v>6496</v>
      </c>
      <c r="Q6497" t="str">
        <f>IFERROR(IF(COUNTIF(個人情報!$BI$5:$BI$401,"登録番号" &amp; リスト!P6497)&gt;=1,"",IF(VLOOKUP(P6497,登録者リスト!$A$1:$D$43729,4,FALSE)=基本情報!$D$6,P6497,"")),"")</f>
        <v/>
      </c>
    </row>
    <row r="6498" spans="16:17" x14ac:dyDescent="0.15">
      <c r="P6498">
        <v>6497</v>
      </c>
      <c r="Q6498" t="str">
        <f>IFERROR(IF(COUNTIF(個人情報!$BI$5:$BI$401,"登録番号" &amp; リスト!P6498)&gt;=1,"",IF(VLOOKUP(P6498,登録者リスト!$A$1:$D$43729,4,FALSE)=基本情報!$D$6,P6498,"")),"")</f>
        <v/>
      </c>
    </row>
    <row r="6499" spans="16:17" x14ac:dyDescent="0.15">
      <c r="P6499">
        <v>6498</v>
      </c>
      <c r="Q6499" t="str">
        <f>IFERROR(IF(COUNTIF(個人情報!$BI$5:$BI$401,"登録番号" &amp; リスト!P6499)&gt;=1,"",IF(VLOOKUP(P6499,登録者リスト!$A$1:$D$43729,4,FALSE)=基本情報!$D$6,P6499,"")),"")</f>
        <v/>
      </c>
    </row>
    <row r="6500" spans="16:17" x14ac:dyDescent="0.15">
      <c r="P6500">
        <v>6499</v>
      </c>
      <c r="Q6500" t="str">
        <f>IFERROR(IF(COUNTIF(個人情報!$BI$5:$BI$401,"登録番号" &amp; リスト!P6500)&gt;=1,"",IF(VLOOKUP(P6500,登録者リスト!$A$1:$D$43729,4,FALSE)=基本情報!$D$6,P6500,"")),"")</f>
        <v/>
      </c>
    </row>
    <row r="6501" spans="16:17" x14ac:dyDescent="0.15">
      <c r="P6501">
        <v>6500</v>
      </c>
      <c r="Q6501" t="str">
        <f>IFERROR(IF(COUNTIF(個人情報!$BI$5:$BI$401,"登録番号" &amp; リスト!P6501)&gt;=1,"",IF(VLOOKUP(P6501,登録者リスト!$A$1:$D$43729,4,FALSE)=基本情報!$D$6,P6501,"")),"")</f>
        <v/>
      </c>
    </row>
    <row r="6502" spans="16:17" x14ac:dyDescent="0.15">
      <c r="P6502">
        <v>6501</v>
      </c>
      <c r="Q6502" t="str">
        <f>IFERROR(IF(COUNTIF(個人情報!$BI$5:$BI$401,"登録番号" &amp; リスト!P6502)&gt;=1,"",IF(VLOOKUP(P6502,登録者リスト!$A$1:$D$43729,4,FALSE)=基本情報!$D$6,P6502,"")),"")</f>
        <v/>
      </c>
    </row>
    <row r="6503" spans="16:17" x14ac:dyDescent="0.15">
      <c r="P6503">
        <v>6502</v>
      </c>
      <c r="Q6503" t="str">
        <f>IFERROR(IF(COUNTIF(個人情報!$BI$5:$BI$401,"登録番号" &amp; リスト!P6503)&gt;=1,"",IF(VLOOKUP(P6503,登録者リスト!$A$1:$D$43729,4,FALSE)=基本情報!$D$6,P6503,"")),"")</f>
        <v/>
      </c>
    </row>
    <row r="6504" spans="16:17" x14ac:dyDescent="0.15">
      <c r="P6504">
        <v>6503</v>
      </c>
      <c r="Q6504" t="str">
        <f>IFERROR(IF(COUNTIF(個人情報!$BI$5:$BI$401,"登録番号" &amp; リスト!P6504)&gt;=1,"",IF(VLOOKUP(P6504,登録者リスト!$A$1:$D$43729,4,FALSE)=基本情報!$D$6,P6504,"")),"")</f>
        <v/>
      </c>
    </row>
    <row r="6505" spans="16:17" x14ac:dyDescent="0.15">
      <c r="P6505">
        <v>6504</v>
      </c>
      <c r="Q6505" t="str">
        <f>IFERROR(IF(COUNTIF(個人情報!$BI$5:$BI$401,"登録番号" &amp; リスト!P6505)&gt;=1,"",IF(VLOOKUP(P6505,登録者リスト!$A$1:$D$43729,4,FALSE)=基本情報!$D$6,P6505,"")),"")</f>
        <v/>
      </c>
    </row>
    <row r="6506" spans="16:17" x14ac:dyDescent="0.15">
      <c r="P6506">
        <v>6505</v>
      </c>
      <c r="Q6506" t="str">
        <f>IFERROR(IF(COUNTIF(個人情報!$BI$5:$BI$401,"登録番号" &amp; リスト!P6506)&gt;=1,"",IF(VLOOKUP(P6506,登録者リスト!$A$1:$D$43729,4,FALSE)=基本情報!$D$6,P6506,"")),"")</f>
        <v/>
      </c>
    </row>
    <row r="6507" spans="16:17" x14ac:dyDescent="0.15">
      <c r="P6507">
        <v>6506</v>
      </c>
      <c r="Q6507" t="str">
        <f>IFERROR(IF(COUNTIF(個人情報!$BI$5:$BI$401,"登録番号" &amp; リスト!P6507)&gt;=1,"",IF(VLOOKUP(P6507,登録者リスト!$A$1:$D$43729,4,FALSE)=基本情報!$D$6,P6507,"")),"")</f>
        <v/>
      </c>
    </row>
    <row r="6508" spans="16:17" x14ac:dyDescent="0.15">
      <c r="P6508">
        <v>6507</v>
      </c>
      <c r="Q6508" t="str">
        <f>IFERROR(IF(COUNTIF(個人情報!$BI$5:$BI$401,"登録番号" &amp; リスト!P6508)&gt;=1,"",IF(VLOOKUP(P6508,登録者リスト!$A$1:$D$43729,4,FALSE)=基本情報!$D$6,P6508,"")),"")</f>
        <v/>
      </c>
    </row>
    <row r="6509" spans="16:17" x14ac:dyDescent="0.15">
      <c r="P6509">
        <v>6508</v>
      </c>
      <c r="Q6509" t="str">
        <f>IFERROR(IF(COUNTIF(個人情報!$BI$5:$BI$401,"登録番号" &amp; リスト!P6509)&gt;=1,"",IF(VLOOKUP(P6509,登録者リスト!$A$1:$D$43729,4,FALSE)=基本情報!$D$6,P6509,"")),"")</f>
        <v/>
      </c>
    </row>
    <row r="6510" spans="16:17" x14ac:dyDescent="0.15">
      <c r="P6510">
        <v>6509</v>
      </c>
      <c r="Q6510" t="str">
        <f>IFERROR(IF(COUNTIF(個人情報!$BI$5:$BI$401,"登録番号" &amp; リスト!P6510)&gt;=1,"",IF(VLOOKUP(P6510,登録者リスト!$A$1:$D$43729,4,FALSE)=基本情報!$D$6,P6510,"")),"")</f>
        <v/>
      </c>
    </row>
    <row r="6511" spans="16:17" x14ac:dyDescent="0.15">
      <c r="P6511">
        <v>6510</v>
      </c>
      <c r="Q6511" t="str">
        <f>IFERROR(IF(COUNTIF(個人情報!$BI$5:$BI$401,"登録番号" &amp; リスト!P6511)&gt;=1,"",IF(VLOOKUP(P6511,登録者リスト!$A$1:$D$43729,4,FALSE)=基本情報!$D$6,P6511,"")),"")</f>
        <v/>
      </c>
    </row>
    <row r="6512" spans="16:17" x14ac:dyDescent="0.15">
      <c r="P6512">
        <v>6511</v>
      </c>
      <c r="Q6512" t="str">
        <f>IFERROR(IF(COUNTIF(個人情報!$BI$5:$BI$401,"登録番号" &amp; リスト!P6512)&gt;=1,"",IF(VLOOKUP(P6512,登録者リスト!$A$1:$D$43729,4,FALSE)=基本情報!$D$6,P6512,"")),"")</f>
        <v/>
      </c>
    </row>
    <row r="6513" spans="16:17" x14ac:dyDescent="0.15">
      <c r="P6513">
        <v>6512</v>
      </c>
      <c r="Q6513" t="str">
        <f>IFERROR(IF(COUNTIF(個人情報!$BI$5:$BI$401,"登録番号" &amp; リスト!P6513)&gt;=1,"",IF(VLOOKUP(P6513,登録者リスト!$A$1:$D$43729,4,FALSE)=基本情報!$D$6,P6513,"")),"")</f>
        <v/>
      </c>
    </row>
    <row r="6514" spans="16:17" x14ac:dyDescent="0.15">
      <c r="P6514">
        <v>6513</v>
      </c>
      <c r="Q6514" t="str">
        <f>IFERROR(IF(COUNTIF(個人情報!$BI$5:$BI$401,"登録番号" &amp; リスト!P6514)&gt;=1,"",IF(VLOOKUP(P6514,登録者リスト!$A$1:$D$43729,4,FALSE)=基本情報!$D$6,P6514,"")),"")</f>
        <v/>
      </c>
    </row>
    <row r="6515" spans="16:17" x14ac:dyDescent="0.15">
      <c r="P6515">
        <v>6514</v>
      </c>
      <c r="Q6515" t="str">
        <f>IFERROR(IF(COUNTIF(個人情報!$BI$5:$BI$401,"登録番号" &amp; リスト!P6515)&gt;=1,"",IF(VLOOKUP(P6515,登録者リスト!$A$1:$D$43729,4,FALSE)=基本情報!$D$6,P6515,"")),"")</f>
        <v/>
      </c>
    </row>
    <row r="6516" spans="16:17" x14ac:dyDescent="0.15">
      <c r="P6516">
        <v>6515</v>
      </c>
      <c r="Q6516" t="str">
        <f>IFERROR(IF(COUNTIF(個人情報!$BI$5:$BI$401,"登録番号" &amp; リスト!P6516)&gt;=1,"",IF(VLOOKUP(P6516,登録者リスト!$A$1:$D$43729,4,FALSE)=基本情報!$D$6,P6516,"")),"")</f>
        <v/>
      </c>
    </row>
    <row r="6517" spans="16:17" x14ac:dyDescent="0.15">
      <c r="P6517">
        <v>6516</v>
      </c>
      <c r="Q6517" t="str">
        <f>IFERROR(IF(COUNTIF(個人情報!$BI$5:$BI$401,"登録番号" &amp; リスト!P6517)&gt;=1,"",IF(VLOOKUP(P6517,登録者リスト!$A$1:$D$43729,4,FALSE)=基本情報!$D$6,P6517,"")),"")</f>
        <v/>
      </c>
    </row>
    <row r="6518" spans="16:17" x14ac:dyDescent="0.15">
      <c r="P6518">
        <v>6517</v>
      </c>
      <c r="Q6518" t="str">
        <f>IFERROR(IF(COUNTIF(個人情報!$BI$5:$BI$401,"登録番号" &amp; リスト!P6518)&gt;=1,"",IF(VLOOKUP(P6518,登録者リスト!$A$1:$D$43729,4,FALSE)=基本情報!$D$6,P6518,"")),"")</f>
        <v/>
      </c>
    </row>
    <row r="6519" spans="16:17" x14ac:dyDescent="0.15">
      <c r="P6519">
        <v>6518</v>
      </c>
      <c r="Q6519" t="str">
        <f>IFERROR(IF(COUNTIF(個人情報!$BI$5:$BI$401,"登録番号" &amp; リスト!P6519)&gt;=1,"",IF(VLOOKUP(P6519,登録者リスト!$A$1:$D$43729,4,FALSE)=基本情報!$D$6,P6519,"")),"")</f>
        <v/>
      </c>
    </row>
    <row r="6520" spans="16:17" x14ac:dyDescent="0.15">
      <c r="P6520">
        <v>6519</v>
      </c>
      <c r="Q6520" t="str">
        <f>IFERROR(IF(COUNTIF(個人情報!$BI$5:$BI$401,"登録番号" &amp; リスト!P6520)&gt;=1,"",IF(VLOOKUP(P6520,登録者リスト!$A$1:$D$43729,4,FALSE)=基本情報!$D$6,P6520,"")),"")</f>
        <v/>
      </c>
    </row>
    <row r="6521" spans="16:17" x14ac:dyDescent="0.15">
      <c r="P6521">
        <v>6520</v>
      </c>
      <c r="Q6521" t="str">
        <f>IFERROR(IF(COUNTIF(個人情報!$BI$5:$BI$401,"登録番号" &amp; リスト!P6521)&gt;=1,"",IF(VLOOKUP(P6521,登録者リスト!$A$1:$D$43729,4,FALSE)=基本情報!$D$6,P6521,"")),"")</f>
        <v/>
      </c>
    </row>
    <row r="6522" spans="16:17" x14ac:dyDescent="0.15">
      <c r="P6522">
        <v>6521</v>
      </c>
      <c r="Q6522" t="str">
        <f>IFERROR(IF(COUNTIF(個人情報!$BI$5:$BI$401,"登録番号" &amp; リスト!P6522)&gt;=1,"",IF(VLOOKUP(P6522,登録者リスト!$A$1:$D$43729,4,FALSE)=基本情報!$D$6,P6522,"")),"")</f>
        <v/>
      </c>
    </row>
    <row r="6523" spans="16:17" x14ac:dyDescent="0.15">
      <c r="P6523">
        <v>6522</v>
      </c>
      <c r="Q6523" t="str">
        <f>IFERROR(IF(COUNTIF(個人情報!$BI$5:$BI$401,"登録番号" &amp; リスト!P6523)&gt;=1,"",IF(VLOOKUP(P6523,登録者リスト!$A$1:$D$43729,4,FALSE)=基本情報!$D$6,P6523,"")),"")</f>
        <v/>
      </c>
    </row>
    <row r="6524" spans="16:17" x14ac:dyDescent="0.15">
      <c r="P6524">
        <v>6523</v>
      </c>
      <c r="Q6524" t="str">
        <f>IFERROR(IF(COUNTIF(個人情報!$BI$5:$BI$401,"登録番号" &amp; リスト!P6524)&gt;=1,"",IF(VLOOKUP(P6524,登録者リスト!$A$1:$D$43729,4,FALSE)=基本情報!$D$6,P6524,"")),"")</f>
        <v/>
      </c>
    </row>
    <row r="6525" spans="16:17" x14ac:dyDescent="0.15">
      <c r="P6525">
        <v>6524</v>
      </c>
      <c r="Q6525" t="str">
        <f>IFERROR(IF(COUNTIF(個人情報!$BI$5:$BI$401,"登録番号" &amp; リスト!P6525)&gt;=1,"",IF(VLOOKUP(P6525,登録者リスト!$A$1:$D$43729,4,FALSE)=基本情報!$D$6,P6525,"")),"")</f>
        <v/>
      </c>
    </row>
    <row r="6526" spans="16:17" x14ac:dyDescent="0.15">
      <c r="P6526">
        <v>6525</v>
      </c>
      <c r="Q6526" t="str">
        <f>IFERROR(IF(COUNTIF(個人情報!$BI$5:$BI$401,"登録番号" &amp; リスト!P6526)&gt;=1,"",IF(VLOOKUP(P6526,登録者リスト!$A$1:$D$43729,4,FALSE)=基本情報!$D$6,P6526,"")),"")</f>
        <v/>
      </c>
    </row>
    <row r="6527" spans="16:17" x14ac:dyDescent="0.15">
      <c r="P6527">
        <v>6526</v>
      </c>
      <c r="Q6527" t="str">
        <f>IFERROR(IF(COUNTIF(個人情報!$BI$5:$BI$401,"登録番号" &amp; リスト!P6527)&gt;=1,"",IF(VLOOKUP(P6527,登録者リスト!$A$1:$D$43729,4,FALSE)=基本情報!$D$6,P6527,"")),"")</f>
        <v/>
      </c>
    </row>
    <row r="6528" spans="16:17" x14ac:dyDescent="0.15">
      <c r="P6528">
        <v>6527</v>
      </c>
      <c r="Q6528" t="str">
        <f>IFERROR(IF(COUNTIF(個人情報!$BI$5:$BI$401,"登録番号" &amp; リスト!P6528)&gt;=1,"",IF(VLOOKUP(P6528,登録者リスト!$A$1:$D$43729,4,FALSE)=基本情報!$D$6,P6528,"")),"")</f>
        <v/>
      </c>
    </row>
    <row r="6529" spans="16:17" x14ac:dyDescent="0.15">
      <c r="P6529">
        <v>6528</v>
      </c>
      <c r="Q6529" t="str">
        <f>IFERROR(IF(COUNTIF(個人情報!$BI$5:$BI$401,"登録番号" &amp; リスト!P6529)&gt;=1,"",IF(VLOOKUP(P6529,登録者リスト!$A$1:$D$43729,4,FALSE)=基本情報!$D$6,P6529,"")),"")</f>
        <v/>
      </c>
    </row>
    <row r="6530" spans="16:17" x14ac:dyDescent="0.15">
      <c r="P6530">
        <v>6529</v>
      </c>
      <c r="Q6530" t="str">
        <f>IFERROR(IF(COUNTIF(個人情報!$BI$5:$BI$401,"登録番号" &amp; リスト!P6530)&gt;=1,"",IF(VLOOKUP(P6530,登録者リスト!$A$1:$D$43729,4,FALSE)=基本情報!$D$6,P6530,"")),"")</f>
        <v/>
      </c>
    </row>
    <row r="6531" spans="16:17" x14ac:dyDescent="0.15">
      <c r="P6531">
        <v>6530</v>
      </c>
      <c r="Q6531" t="str">
        <f>IFERROR(IF(COUNTIF(個人情報!$BI$5:$BI$401,"登録番号" &amp; リスト!P6531)&gt;=1,"",IF(VLOOKUP(P6531,登録者リスト!$A$1:$D$43729,4,FALSE)=基本情報!$D$6,P6531,"")),"")</f>
        <v/>
      </c>
    </row>
    <row r="6532" spans="16:17" x14ac:dyDescent="0.15">
      <c r="P6532">
        <v>6531</v>
      </c>
      <c r="Q6532" t="str">
        <f>IFERROR(IF(COUNTIF(個人情報!$BI$5:$BI$401,"登録番号" &amp; リスト!P6532)&gt;=1,"",IF(VLOOKUP(P6532,登録者リスト!$A$1:$D$43729,4,FALSE)=基本情報!$D$6,P6532,"")),"")</f>
        <v/>
      </c>
    </row>
    <row r="6533" spans="16:17" x14ac:dyDescent="0.15">
      <c r="P6533">
        <v>6532</v>
      </c>
      <c r="Q6533" t="str">
        <f>IFERROR(IF(COUNTIF(個人情報!$BI$5:$BI$401,"登録番号" &amp; リスト!P6533)&gt;=1,"",IF(VLOOKUP(P6533,登録者リスト!$A$1:$D$43729,4,FALSE)=基本情報!$D$6,P6533,"")),"")</f>
        <v/>
      </c>
    </row>
    <row r="6534" spans="16:17" x14ac:dyDescent="0.15">
      <c r="P6534">
        <v>6533</v>
      </c>
      <c r="Q6534" t="str">
        <f>IFERROR(IF(COUNTIF(個人情報!$BI$5:$BI$401,"登録番号" &amp; リスト!P6534)&gt;=1,"",IF(VLOOKUP(P6534,登録者リスト!$A$1:$D$43729,4,FALSE)=基本情報!$D$6,P6534,"")),"")</f>
        <v/>
      </c>
    </row>
    <row r="6535" spans="16:17" x14ac:dyDescent="0.15">
      <c r="P6535">
        <v>6534</v>
      </c>
      <c r="Q6535" t="str">
        <f>IFERROR(IF(COUNTIF(個人情報!$BI$5:$BI$401,"登録番号" &amp; リスト!P6535)&gt;=1,"",IF(VLOOKUP(P6535,登録者リスト!$A$1:$D$43729,4,FALSE)=基本情報!$D$6,P6535,"")),"")</f>
        <v/>
      </c>
    </row>
    <row r="6536" spans="16:17" x14ac:dyDescent="0.15">
      <c r="P6536">
        <v>6535</v>
      </c>
      <c r="Q6536" t="str">
        <f>IFERROR(IF(COUNTIF(個人情報!$BI$5:$BI$401,"登録番号" &amp; リスト!P6536)&gt;=1,"",IF(VLOOKUP(P6536,登録者リスト!$A$1:$D$43729,4,FALSE)=基本情報!$D$6,P6536,"")),"")</f>
        <v/>
      </c>
    </row>
    <row r="6537" spans="16:17" x14ac:dyDescent="0.15">
      <c r="P6537">
        <v>6536</v>
      </c>
      <c r="Q6537" t="str">
        <f>IFERROR(IF(COUNTIF(個人情報!$BI$5:$BI$401,"登録番号" &amp; リスト!P6537)&gt;=1,"",IF(VLOOKUP(P6537,登録者リスト!$A$1:$D$43729,4,FALSE)=基本情報!$D$6,P6537,"")),"")</f>
        <v/>
      </c>
    </row>
    <row r="6538" spans="16:17" x14ac:dyDescent="0.15">
      <c r="P6538">
        <v>6537</v>
      </c>
      <c r="Q6538" t="str">
        <f>IFERROR(IF(COUNTIF(個人情報!$BI$5:$BI$401,"登録番号" &amp; リスト!P6538)&gt;=1,"",IF(VLOOKUP(P6538,登録者リスト!$A$1:$D$43729,4,FALSE)=基本情報!$D$6,P6538,"")),"")</f>
        <v/>
      </c>
    </row>
    <row r="6539" spans="16:17" x14ac:dyDescent="0.15">
      <c r="P6539">
        <v>6538</v>
      </c>
      <c r="Q6539" t="str">
        <f>IFERROR(IF(COUNTIF(個人情報!$BI$5:$BI$401,"登録番号" &amp; リスト!P6539)&gt;=1,"",IF(VLOOKUP(P6539,登録者リスト!$A$1:$D$43729,4,FALSE)=基本情報!$D$6,P6539,"")),"")</f>
        <v/>
      </c>
    </row>
    <row r="6540" spans="16:17" x14ac:dyDescent="0.15">
      <c r="P6540">
        <v>6539</v>
      </c>
      <c r="Q6540" t="str">
        <f>IFERROR(IF(COUNTIF(個人情報!$BI$5:$BI$401,"登録番号" &amp; リスト!P6540)&gt;=1,"",IF(VLOOKUP(P6540,登録者リスト!$A$1:$D$43729,4,FALSE)=基本情報!$D$6,P6540,"")),"")</f>
        <v/>
      </c>
    </row>
    <row r="6541" spans="16:17" x14ac:dyDescent="0.15">
      <c r="P6541">
        <v>6540</v>
      </c>
      <c r="Q6541" t="str">
        <f>IFERROR(IF(COUNTIF(個人情報!$BI$5:$BI$401,"登録番号" &amp; リスト!P6541)&gt;=1,"",IF(VLOOKUP(P6541,登録者リスト!$A$1:$D$43729,4,FALSE)=基本情報!$D$6,P6541,"")),"")</f>
        <v/>
      </c>
    </row>
    <row r="6542" spans="16:17" x14ac:dyDescent="0.15">
      <c r="P6542">
        <v>6541</v>
      </c>
      <c r="Q6542" t="str">
        <f>IFERROR(IF(COUNTIF(個人情報!$BI$5:$BI$401,"登録番号" &amp; リスト!P6542)&gt;=1,"",IF(VLOOKUP(P6542,登録者リスト!$A$1:$D$43729,4,FALSE)=基本情報!$D$6,P6542,"")),"")</f>
        <v/>
      </c>
    </row>
    <row r="6543" spans="16:17" x14ac:dyDescent="0.15">
      <c r="P6543">
        <v>6542</v>
      </c>
      <c r="Q6543" t="str">
        <f>IFERROR(IF(COUNTIF(個人情報!$BI$5:$BI$401,"登録番号" &amp; リスト!P6543)&gt;=1,"",IF(VLOOKUP(P6543,登録者リスト!$A$1:$D$43729,4,FALSE)=基本情報!$D$6,P6543,"")),"")</f>
        <v/>
      </c>
    </row>
    <row r="6544" spans="16:17" x14ac:dyDescent="0.15">
      <c r="P6544">
        <v>6543</v>
      </c>
      <c r="Q6544" t="str">
        <f>IFERROR(IF(COUNTIF(個人情報!$BI$5:$BI$401,"登録番号" &amp; リスト!P6544)&gt;=1,"",IF(VLOOKUP(P6544,登録者リスト!$A$1:$D$43729,4,FALSE)=基本情報!$D$6,P6544,"")),"")</f>
        <v/>
      </c>
    </row>
    <row r="6545" spans="16:17" x14ac:dyDescent="0.15">
      <c r="P6545">
        <v>6544</v>
      </c>
      <c r="Q6545" t="str">
        <f>IFERROR(IF(COUNTIF(個人情報!$BI$5:$BI$401,"登録番号" &amp; リスト!P6545)&gt;=1,"",IF(VLOOKUP(P6545,登録者リスト!$A$1:$D$43729,4,FALSE)=基本情報!$D$6,P6545,"")),"")</f>
        <v/>
      </c>
    </row>
    <row r="6546" spans="16:17" x14ac:dyDescent="0.15">
      <c r="P6546">
        <v>6545</v>
      </c>
      <c r="Q6546" t="str">
        <f>IFERROR(IF(COUNTIF(個人情報!$BI$5:$BI$401,"登録番号" &amp; リスト!P6546)&gt;=1,"",IF(VLOOKUP(P6546,登録者リスト!$A$1:$D$43729,4,FALSE)=基本情報!$D$6,P6546,"")),"")</f>
        <v/>
      </c>
    </row>
    <row r="6547" spans="16:17" x14ac:dyDescent="0.15">
      <c r="P6547">
        <v>6546</v>
      </c>
      <c r="Q6547" t="str">
        <f>IFERROR(IF(COUNTIF(個人情報!$BI$5:$BI$401,"登録番号" &amp; リスト!P6547)&gt;=1,"",IF(VLOOKUP(P6547,登録者リスト!$A$1:$D$43729,4,FALSE)=基本情報!$D$6,P6547,"")),"")</f>
        <v/>
      </c>
    </row>
    <row r="6548" spans="16:17" x14ac:dyDescent="0.15">
      <c r="P6548">
        <v>6547</v>
      </c>
      <c r="Q6548" t="str">
        <f>IFERROR(IF(COUNTIF(個人情報!$BI$5:$BI$401,"登録番号" &amp; リスト!P6548)&gt;=1,"",IF(VLOOKUP(P6548,登録者リスト!$A$1:$D$43729,4,FALSE)=基本情報!$D$6,P6548,"")),"")</f>
        <v/>
      </c>
    </row>
    <row r="6549" spans="16:17" x14ac:dyDescent="0.15">
      <c r="P6549">
        <v>6548</v>
      </c>
      <c r="Q6549" t="str">
        <f>IFERROR(IF(COUNTIF(個人情報!$BI$5:$BI$401,"登録番号" &amp; リスト!P6549)&gt;=1,"",IF(VLOOKUP(P6549,登録者リスト!$A$1:$D$43729,4,FALSE)=基本情報!$D$6,P6549,"")),"")</f>
        <v/>
      </c>
    </row>
    <row r="6550" spans="16:17" x14ac:dyDescent="0.15">
      <c r="P6550">
        <v>6549</v>
      </c>
      <c r="Q6550" t="str">
        <f>IFERROR(IF(COUNTIF(個人情報!$BI$5:$BI$401,"登録番号" &amp; リスト!P6550)&gt;=1,"",IF(VLOOKUP(P6550,登録者リスト!$A$1:$D$43729,4,FALSE)=基本情報!$D$6,P6550,"")),"")</f>
        <v/>
      </c>
    </row>
    <row r="6551" spans="16:17" x14ac:dyDescent="0.15">
      <c r="P6551">
        <v>6550</v>
      </c>
      <c r="Q6551" t="str">
        <f>IFERROR(IF(COUNTIF(個人情報!$BI$5:$BI$401,"登録番号" &amp; リスト!P6551)&gt;=1,"",IF(VLOOKUP(P6551,登録者リスト!$A$1:$D$43729,4,FALSE)=基本情報!$D$6,P6551,"")),"")</f>
        <v/>
      </c>
    </row>
    <row r="6552" spans="16:17" x14ac:dyDescent="0.15">
      <c r="P6552">
        <v>6551</v>
      </c>
      <c r="Q6552" t="str">
        <f>IFERROR(IF(COUNTIF(個人情報!$BI$5:$BI$401,"登録番号" &amp; リスト!P6552)&gt;=1,"",IF(VLOOKUP(P6552,登録者リスト!$A$1:$D$43729,4,FALSE)=基本情報!$D$6,P6552,"")),"")</f>
        <v/>
      </c>
    </row>
    <row r="6553" spans="16:17" x14ac:dyDescent="0.15">
      <c r="P6553">
        <v>6552</v>
      </c>
      <c r="Q6553" t="str">
        <f>IFERROR(IF(COUNTIF(個人情報!$BI$5:$BI$401,"登録番号" &amp; リスト!P6553)&gt;=1,"",IF(VLOOKUP(P6553,登録者リスト!$A$1:$D$43729,4,FALSE)=基本情報!$D$6,P6553,"")),"")</f>
        <v/>
      </c>
    </row>
    <row r="6554" spans="16:17" x14ac:dyDescent="0.15">
      <c r="P6554">
        <v>6553</v>
      </c>
      <c r="Q6554" t="str">
        <f>IFERROR(IF(COUNTIF(個人情報!$BI$5:$BI$401,"登録番号" &amp; リスト!P6554)&gt;=1,"",IF(VLOOKUP(P6554,登録者リスト!$A$1:$D$43729,4,FALSE)=基本情報!$D$6,P6554,"")),"")</f>
        <v/>
      </c>
    </row>
    <row r="6555" spans="16:17" x14ac:dyDescent="0.15">
      <c r="P6555">
        <v>6554</v>
      </c>
      <c r="Q6555" t="str">
        <f>IFERROR(IF(COUNTIF(個人情報!$BI$5:$BI$401,"登録番号" &amp; リスト!P6555)&gt;=1,"",IF(VLOOKUP(P6555,登録者リスト!$A$1:$D$43729,4,FALSE)=基本情報!$D$6,P6555,"")),"")</f>
        <v/>
      </c>
    </row>
    <row r="6556" spans="16:17" x14ac:dyDescent="0.15">
      <c r="P6556">
        <v>6555</v>
      </c>
      <c r="Q6556" t="str">
        <f>IFERROR(IF(COUNTIF(個人情報!$BI$5:$BI$401,"登録番号" &amp; リスト!P6556)&gt;=1,"",IF(VLOOKUP(P6556,登録者リスト!$A$1:$D$43729,4,FALSE)=基本情報!$D$6,P6556,"")),"")</f>
        <v/>
      </c>
    </row>
    <row r="6557" spans="16:17" x14ac:dyDescent="0.15">
      <c r="P6557">
        <v>6556</v>
      </c>
      <c r="Q6557" t="str">
        <f>IFERROR(IF(COUNTIF(個人情報!$BI$5:$BI$401,"登録番号" &amp; リスト!P6557)&gt;=1,"",IF(VLOOKUP(P6557,登録者リスト!$A$1:$D$43729,4,FALSE)=基本情報!$D$6,P6557,"")),"")</f>
        <v/>
      </c>
    </row>
    <row r="6558" spans="16:17" x14ac:dyDescent="0.15">
      <c r="P6558">
        <v>6557</v>
      </c>
      <c r="Q6558" t="str">
        <f>IFERROR(IF(COUNTIF(個人情報!$BI$5:$BI$401,"登録番号" &amp; リスト!P6558)&gt;=1,"",IF(VLOOKUP(P6558,登録者リスト!$A$1:$D$43729,4,FALSE)=基本情報!$D$6,P6558,"")),"")</f>
        <v/>
      </c>
    </row>
    <row r="6559" spans="16:17" x14ac:dyDescent="0.15">
      <c r="P6559">
        <v>6558</v>
      </c>
      <c r="Q6559" t="str">
        <f>IFERROR(IF(COUNTIF(個人情報!$BI$5:$BI$401,"登録番号" &amp; リスト!P6559)&gt;=1,"",IF(VLOOKUP(P6559,登録者リスト!$A$1:$D$43729,4,FALSE)=基本情報!$D$6,P6559,"")),"")</f>
        <v/>
      </c>
    </row>
    <row r="6560" spans="16:17" x14ac:dyDescent="0.15">
      <c r="P6560">
        <v>6559</v>
      </c>
      <c r="Q6560" t="str">
        <f>IFERROR(IF(COUNTIF(個人情報!$BI$5:$BI$401,"登録番号" &amp; リスト!P6560)&gt;=1,"",IF(VLOOKUP(P6560,登録者リスト!$A$1:$D$43729,4,FALSE)=基本情報!$D$6,P6560,"")),"")</f>
        <v/>
      </c>
    </row>
    <row r="6561" spans="16:17" x14ac:dyDescent="0.15">
      <c r="P6561">
        <v>6560</v>
      </c>
      <c r="Q6561" t="str">
        <f>IFERROR(IF(COUNTIF(個人情報!$BI$5:$BI$401,"登録番号" &amp; リスト!P6561)&gt;=1,"",IF(VLOOKUP(P6561,登録者リスト!$A$1:$D$43729,4,FALSE)=基本情報!$D$6,P6561,"")),"")</f>
        <v/>
      </c>
    </row>
    <row r="6562" spans="16:17" x14ac:dyDescent="0.15">
      <c r="P6562">
        <v>6561</v>
      </c>
      <c r="Q6562" t="str">
        <f>IFERROR(IF(COUNTIF(個人情報!$BI$5:$BI$401,"登録番号" &amp; リスト!P6562)&gt;=1,"",IF(VLOOKUP(P6562,登録者リスト!$A$1:$D$43729,4,FALSE)=基本情報!$D$6,P6562,"")),"")</f>
        <v/>
      </c>
    </row>
    <row r="6563" spans="16:17" x14ac:dyDescent="0.15">
      <c r="P6563">
        <v>6562</v>
      </c>
      <c r="Q6563" t="str">
        <f>IFERROR(IF(COUNTIF(個人情報!$BI$5:$BI$401,"登録番号" &amp; リスト!P6563)&gt;=1,"",IF(VLOOKUP(P6563,登録者リスト!$A$1:$D$43729,4,FALSE)=基本情報!$D$6,P6563,"")),"")</f>
        <v/>
      </c>
    </row>
    <row r="6564" spans="16:17" x14ac:dyDescent="0.15">
      <c r="P6564">
        <v>6563</v>
      </c>
      <c r="Q6564" t="str">
        <f>IFERROR(IF(COUNTIF(個人情報!$BI$5:$BI$401,"登録番号" &amp; リスト!P6564)&gt;=1,"",IF(VLOOKUP(P6564,登録者リスト!$A$1:$D$43729,4,FALSE)=基本情報!$D$6,P6564,"")),"")</f>
        <v/>
      </c>
    </row>
    <row r="6565" spans="16:17" x14ac:dyDescent="0.15">
      <c r="P6565">
        <v>6564</v>
      </c>
      <c r="Q6565" t="str">
        <f>IFERROR(IF(COUNTIF(個人情報!$BI$5:$BI$401,"登録番号" &amp; リスト!P6565)&gt;=1,"",IF(VLOOKUP(P6565,登録者リスト!$A$1:$D$43729,4,FALSE)=基本情報!$D$6,P6565,"")),"")</f>
        <v/>
      </c>
    </row>
    <row r="6566" spans="16:17" x14ac:dyDescent="0.15">
      <c r="P6566">
        <v>6565</v>
      </c>
      <c r="Q6566" t="str">
        <f>IFERROR(IF(COUNTIF(個人情報!$BI$5:$BI$401,"登録番号" &amp; リスト!P6566)&gt;=1,"",IF(VLOOKUP(P6566,登録者リスト!$A$1:$D$43729,4,FALSE)=基本情報!$D$6,P6566,"")),"")</f>
        <v/>
      </c>
    </row>
    <row r="6567" spans="16:17" x14ac:dyDescent="0.15">
      <c r="P6567">
        <v>6566</v>
      </c>
      <c r="Q6567" t="str">
        <f>IFERROR(IF(COUNTIF(個人情報!$BI$5:$BI$401,"登録番号" &amp; リスト!P6567)&gt;=1,"",IF(VLOOKUP(P6567,登録者リスト!$A$1:$D$43729,4,FALSE)=基本情報!$D$6,P6567,"")),"")</f>
        <v/>
      </c>
    </row>
    <row r="6568" spans="16:17" x14ac:dyDescent="0.15">
      <c r="P6568">
        <v>6567</v>
      </c>
      <c r="Q6568" t="str">
        <f>IFERROR(IF(COUNTIF(個人情報!$BI$5:$BI$401,"登録番号" &amp; リスト!P6568)&gt;=1,"",IF(VLOOKUP(P6568,登録者リスト!$A$1:$D$43729,4,FALSE)=基本情報!$D$6,P6568,"")),"")</f>
        <v/>
      </c>
    </row>
    <row r="6569" spans="16:17" x14ac:dyDescent="0.15">
      <c r="P6569">
        <v>6568</v>
      </c>
      <c r="Q6569" t="str">
        <f>IFERROR(IF(COUNTIF(個人情報!$BI$5:$BI$401,"登録番号" &amp; リスト!P6569)&gt;=1,"",IF(VLOOKUP(P6569,登録者リスト!$A$1:$D$43729,4,FALSE)=基本情報!$D$6,P6569,"")),"")</f>
        <v/>
      </c>
    </row>
    <row r="6570" spans="16:17" x14ac:dyDescent="0.15">
      <c r="P6570">
        <v>6569</v>
      </c>
      <c r="Q6570" t="str">
        <f>IFERROR(IF(COUNTIF(個人情報!$BI$5:$BI$401,"登録番号" &amp; リスト!P6570)&gt;=1,"",IF(VLOOKUP(P6570,登録者リスト!$A$1:$D$43729,4,FALSE)=基本情報!$D$6,P6570,"")),"")</f>
        <v/>
      </c>
    </row>
    <row r="6571" spans="16:17" x14ac:dyDescent="0.15">
      <c r="P6571">
        <v>6570</v>
      </c>
      <c r="Q6571" t="str">
        <f>IFERROR(IF(COUNTIF(個人情報!$BI$5:$BI$401,"登録番号" &amp; リスト!P6571)&gt;=1,"",IF(VLOOKUP(P6571,登録者リスト!$A$1:$D$43729,4,FALSE)=基本情報!$D$6,P6571,"")),"")</f>
        <v/>
      </c>
    </row>
    <row r="6572" spans="16:17" x14ac:dyDescent="0.15">
      <c r="P6572">
        <v>6571</v>
      </c>
      <c r="Q6572" t="str">
        <f>IFERROR(IF(COUNTIF(個人情報!$BI$5:$BI$401,"登録番号" &amp; リスト!P6572)&gt;=1,"",IF(VLOOKUP(P6572,登録者リスト!$A$1:$D$43729,4,FALSE)=基本情報!$D$6,P6572,"")),"")</f>
        <v/>
      </c>
    </row>
    <row r="6573" spans="16:17" x14ac:dyDescent="0.15">
      <c r="P6573">
        <v>6572</v>
      </c>
      <c r="Q6573" t="str">
        <f>IFERROR(IF(COUNTIF(個人情報!$BI$5:$BI$401,"登録番号" &amp; リスト!P6573)&gt;=1,"",IF(VLOOKUP(P6573,登録者リスト!$A$1:$D$43729,4,FALSE)=基本情報!$D$6,P6573,"")),"")</f>
        <v/>
      </c>
    </row>
    <row r="6574" spans="16:17" x14ac:dyDescent="0.15">
      <c r="P6574">
        <v>6573</v>
      </c>
      <c r="Q6574" t="str">
        <f>IFERROR(IF(COUNTIF(個人情報!$BI$5:$BI$401,"登録番号" &amp; リスト!P6574)&gt;=1,"",IF(VLOOKUP(P6574,登録者リスト!$A$1:$D$43729,4,FALSE)=基本情報!$D$6,P6574,"")),"")</f>
        <v/>
      </c>
    </row>
    <row r="6575" spans="16:17" x14ac:dyDescent="0.15">
      <c r="P6575">
        <v>6574</v>
      </c>
      <c r="Q6575" t="str">
        <f>IFERROR(IF(COUNTIF(個人情報!$BI$5:$BI$401,"登録番号" &amp; リスト!P6575)&gt;=1,"",IF(VLOOKUP(P6575,登録者リスト!$A$1:$D$43729,4,FALSE)=基本情報!$D$6,P6575,"")),"")</f>
        <v/>
      </c>
    </row>
    <row r="6576" spans="16:17" x14ac:dyDescent="0.15">
      <c r="P6576">
        <v>6575</v>
      </c>
      <c r="Q6576" t="str">
        <f>IFERROR(IF(COUNTIF(個人情報!$BI$5:$BI$401,"登録番号" &amp; リスト!P6576)&gt;=1,"",IF(VLOOKUP(P6576,登録者リスト!$A$1:$D$43729,4,FALSE)=基本情報!$D$6,P6576,"")),"")</f>
        <v/>
      </c>
    </row>
    <row r="6577" spans="16:17" x14ac:dyDescent="0.15">
      <c r="P6577">
        <v>6576</v>
      </c>
      <c r="Q6577" t="str">
        <f>IFERROR(IF(COUNTIF(個人情報!$BI$5:$BI$401,"登録番号" &amp; リスト!P6577)&gt;=1,"",IF(VLOOKUP(P6577,登録者リスト!$A$1:$D$43729,4,FALSE)=基本情報!$D$6,P6577,"")),"")</f>
        <v/>
      </c>
    </row>
    <row r="6578" spans="16:17" x14ac:dyDescent="0.15">
      <c r="P6578">
        <v>6577</v>
      </c>
      <c r="Q6578" t="str">
        <f>IFERROR(IF(COUNTIF(個人情報!$BI$5:$BI$401,"登録番号" &amp; リスト!P6578)&gt;=1,"",IF(VLOOKUP(P6578,登録者リスト!$A$1:$D$43729,4,FALSE)=基本情報!$D$6,P6578,"")),"")</f>
        <v/>
      </c>
    </row>
    <row r="6579" spans="16:17" x14ac:dyDescent="0.15">
      <c r="P6579">
        <v>6578</v>
      </c>
      <c r="Q6579" t="str">
        <f>IFERROR(IF(COUNTIF(個人情報!$BI$5:$BI$401,"登録番号" &amp; リスト!P6579)&gt;=1,"",IF(VLOOKUP(P6579,登録者リスト!$A$1:$D$43729,4,FALSE)=基本情報!$D$6,P6579,"")),"")</f>
        <v/>
      </c>
    </row>
    <row r="6580" spans="16:17" x14ac:dyDescent="0.15">
      <c r="P6580">
        <v>6579</v>
      </c>
      <c r="Q6580" t="str">
        <f>IFERROR(IF(COUNTIF(個人情報!$BI$5:$BI$401,"登録番号" &amp; リスト!P6580)&gt;=1,"",IF(VLOOKUP(P6580,登録者リスト!$A$1:$D$43729,4,FALSE)=基本情報!$D$6,P6580,"")),"")</f>
        <v/>
      </c>
    </row>
    <row r="6581" spans="16:17" x14ac:dyDescent="0.15">
      <c r="P6581">
        <v>6580</v>
      </c>
      <c r="Q6581" t="str">
        <f>IFERROR(IF(COUNTIF(個人情報!$BI$5:$BI$401,"登録番号" &amp; リスト!P6581)&gt;=1,"",IF(VLOOKUP(P6581,登録者リスト!$A$1:$D$43729,4,FALSE)=基本情報!$D$6,P6581,"")),"")</f>
        <v/>
      </c>
    </row>
    <row r="6582" spans="16:17" x14ac:dyDescent="0.15">
      <c r="P6582">
        <v>6581</v>
      </c>
      <c r="Q6582" t="str">
        <f>IFERROR(IF(COUNTIF(個人情報!$BI$5:$BI$401,"登録番号" &amp; リスト!P6582)&gt;=1,"",IF(VLOOKUP(P6582,登録者リスト!$A$1:$D$43729,4,FALSE)=基本情報!$D$6,P6582,"")),"")</f>
        <v/>
      </c>
    </row>
    <row r="6583" spans="16:17" x14ac:dyDescent="0.15">
      <c r="P6583">
        <v>6582</v>
      </c>
      <c r="Q6583" t="str">
        <f>IFERROR(IF(COUNTIF(個人情報!$BI$5:$BI$401,"登録番号" &amp; リスト!P6583)&gt;=1,"",IF(VLOOKUP(P6583,登録者リスト!$A$1:$D$43729,4,FALSE)=基本情報!$D$6,P6583,"")),"")</f>
        <v/>
      </c>
    </row>
    <row r="6584" spans="16:17" x14ac:dyDescent="0.15">
      <c r="P6584">
        <v>6583</v>
      </c>
      <c r="Q6584" t="str">
        <f>IFERROR(IF(COUNTIF(個人情報!$BI$5:$BI$401,"登録番号" &amp; リスト!P6584)&gt;=1,"",IF(VLOOKUP(P6584,登録者リスト!$A$1:$D$43729,4,FALSE)=基本情報!$D$6,P6584,"")),"")</f>
        <v/>
      </c>
    </row>
    <row r="6585" spans="16:17" x14ac:dyDescent="0.15">
      <c r="P6585">
        <v>6584</v>
      </c>
      <c r="Q6585" t="str">
        <f>IFERROR(IF(COUNTIF(個人情報!$BI$5:$BI$401,"登録番号" &amp; リスト!P6585)&gt;=1,"",IF(VLOOKUP(P6585,登録者リスト!$A$1:$D$43729,4,FALSE)=基本情報!$D$6,P6585,"")),"")</f>
        <v/>
      </c>
    </row>
    <row r="6586" spans="16:17" x14ac:dyDescent="0.15">
      <c r="P6586">
        <v>6585</v>
      </c>
      <c r="Q6586" t="str">
        <f>IFERROR(IF(COUNTIF(個人情報!$BI$5:$BI$401,"登録番号" &amp; リスト!P6586)&gt;=1,"",IF(VLOOKUP(P6586,登録者リスト!$A$1:$D$43729,4,FALSE)=基本情報!$D$6,P6586,"")),"")</f>
        <v/>
      </c>
    </row>
    <row r="6587" spans="16:17" x14ac:dyDescent="0.15">
      <c r="P6587">
        <v>6586</v>
      </c>
      <c r="Q6587" t="str">
        <f>IFERROR(IF(COUNTIF(個人情報!$BI$5:$BI$401,"登録番号" &amp; リスト!P6587)&gt;=1,"",IF(VLOOKUP(P6587,登録者リスト!$A$1:$D$43729,4,FALSE)=基本情報!$D$6,P6587,"")),"")</f>
        <v/>
      </c>
    </row>
    <row r="6588" spans="16:17" x14ac:dyDescent="0.15">
      <c r="P6588">
        <v>6587</v>
      </c>
      <c r="Q6588" t="str">
        <f>IFERROR(IF(COUNTIF(個人情報!$BI$5:$BI$401,"登録番号" &amp; リスト!P6588)&gt;=1,"",IF(VLOOKUP(P6588,登録者リスト!$A$1:$D$43729,4,FALSE)=基本情報!$D$6,P6588,"")),"")</f>
        <v/>
      </c>
    </row>
    <row r="6589" spans="16:17" x14ac:dyDescent="0.15">
      <c r="P6589">
        <v>6588</v>
      </c>
      <c r="Q6589" t="str">
        <f>IFERROR(IF(COUNTIF(個人情報!$BI$5:$BI$401,"登録番号" &amp; リスト!P6589)&gt;=1,"",IF(VLOOKUP(P6589,登録者リスト!$A$1:$D$43729,4,FALSE)=基本情報!$D$6,P6589,"")),"")</f>
        <v/>
      </c>
    </row>
    <row r="6590" spans="16:17" x14ac:dyDescent="0.15">
      <c r="P6590">
        <v>6589</v>
      </c>
      <c r="Q6590" t="str">
        <f>IFERROR(IF(COUNTIF(個人情報!$BI$5:$BI$401,"登録番号" &amp; リスト!P6590)&gt;=1,"",IF(VLOOKUP(P6590,登録者リスト!$A$1:$D$43729,4,FALSE)=基本情報!$D$6,P6590,"")),"")</f>
        <v/>
      </c>
    </row>
    <row r="6591" spans="16:17" x14ac:dyDescent="0.15">
      <c r="P6591">
        <v>6590</v>
      </c>
      <c r="Q6591" t="str">
        <f>IFERROR(IF(COUNTIF(個人情報!$BI$5:$BI$401,"登録番号" &amp; リスト!P6591)&gt;=1,"",IF(VLOOKUP(P6591,登録者リスト!$A$1:$D$43729,4,FALSE)=基本情報!$D$6,P6591,"")),"")</f>
        <v/>
      </c>
    </row>
    <row r="6592" spans="16:17" x14ac:dyDescent="0.15">
      <c r="P6592">
        <v>6591</v>
      </c>
      <c r="Q6592" t="str">
        <f>IFERROR(IF(COUNTIF(個人情報!$BI$5:$BI$401,"登録番号" &amp; リスト!P6592)&gt;=1,"",IF(VLOOKUP(P6592,登録者リスト!$A$1:$D$43729,4,FALSE)=基本情報!$D$6,P6592,"")),"")</f>
        <v/>
      </c>
    </row>
    <row r="6593" spans="16:17" x14ac:dyDescent="0.15">
      <c r="P6593">
        <v>6592</v>
      </c>
      <c r="Q6593" t="str">
        <f>IFERROR(IF(COUNTIF(個人情報!$BI$5:$BI$401,"登録番号" &amp; リスト!P6593)&gt;=1,"",IF(VLOOKUP(P6593,登録者リスト!$A$1:$D$43729,4,FALSE)=基本情報!$D$6,P6593,"")),"")</f>
        <v/>
      </c>
    </row>
    <row r="6594" spans="16:17" x14ac:dyDescent="0.15">
      <c r="P6594">
        <v>6593</v>
      </c>
      <c r="Q6594" t="str">
        <f>IFERROR(IF(COUNTIF(個人情報!$BI$5:$BI$401,"登録番号" &amp; リスト!P6594)&gt;=1,"",IF(VLOOKUP(P6594,登録者リスト!$A$1:$D$43729,4,FALSE)=基本情報!$D$6,P6594,"")),"")</f>
        <v/>
      </c>
    </row>
    <row r="6595" spans="16:17" x14ac:dyDescent="0.15">
      <c r="P6595">
        <v>6594</v>
      </c>
      <c r="Q6595" t="str">
        <f>IFERROR(IF(COUNTIF(個人情報!$BI$5:$BI$401,"登録番号" &amp; リスト!P6595)&gt;=1,"",IF(VLOOKUP(P6595,登録者リスト!$A$1:$D$43729,4,FALSE)=基本情報!$D$6,P6595,"")),"")</f>
        <v/>
      </c>
    </row>
    <row r="6596" spans="16:17" x14ac:dyDescent="0.15">
      <c r="P6596">
        <v>6595</v>
      </c>
      <c r="Q6596" t="str">
        <f>IFERROR(IF(COUNTIF(個人情報!$BI$5:$BI$401,"登録番号" &amp; リスト!P6596)&gt;=1,"",IF(VLOOKUP(P6596,登録者リスト!$A$1:$D$43729,4,FALSE)=基本情報!$D$6,P6596,"")),"")</f>
        <v/>
      </c>
    </row>
    <row r="6597" spans="16:17" x14ac:dyDescent="0.15">
      <c r="P6597">
        <v>6596</v>
      </c>
      <c r="Q6597" t="str">
        <f>IFERROR(IF(COUNTIF(個人情報!$BI$5:$BI$401,"登録番号" &amp; リスト!P6597)&gt;=1,"",IF(VLOOKUP(P6597,登録者リスト!$A$1:$D$43729,4,FALSE)=基本情報!$D$6,P6597,"")),"")</f>
        <v/>
      </c>
    </row>
    <row r="6598" spans="16:17" x14ac:dyDescent="0.15">
      <c r="P6598">
        <v>6597</v>
      </c>
      <c r="Q6598" t="str">
        <f>IFERROR(IF(COUNTIF(個人情報!$BI$5:$BI$401,"登録番号" &amp; リスト!P6598)&gt;=1,"",IF(VLOOKUP(P6598,登録者リスト!$A$1:$D$43729,4,FALSE)=基本情報!$D$6,P6598,"")),"")</f>
        <v/>
      </c>
    </row>
    <row r="6599" spans="16:17" x14ac:dyDescent="0.15">
      <c r="P6599">
        <v>6598</v>
      </c>
      <c r="Q6599" t="str">
        <f>IFERROR(IF(COUNTIF(個人情報!$BI$5:$BI$401,"登録番号" &amp; リスト!P6599)&gt;=1,"",IF(VLOOKUP(P6599,登録者リスト!$A$1:$D$43729,4,FALSE)=基本情報!$D$6,P6599,"")),"")</f>
        <v/>
      </c>
    </row>
    <row r="6600" spans="16:17" x14ac:dyDescent="0.15">
      <c r="P6600">
        <v>6599</v>
      </c>
      <c r="Q6600" t="str">
        <f>IFERROR(IF(COUNTIF(個人情報!$BI$5:$BI$401,"登録番号" &amp; リスト!P6600)&gt;=1,"",IF(VLOOKUP(P6600,登録者リスト!$A$1:$D$43729,4,FALSE)=基本情報!$D$6,P6600,"")),"")</f>
        <v/>
      </c>
    </row>
    <row r="6601" spans="16:17" x14ac:dyDescent="0.15">
      <c r="P6601">
        <v>6600</v>
      </c>
      <c r="Q6601" t="str">
        <f>IFERROR(IF(COUNTIF(個人情報!$BI$5:$BI$401,"登録番号" &amp; リスト!P6601)&gt;=1,"",IF(VLOOKUP(P6601,登録者リスト!$A$1:$D$43729,4,FALSE)=基本情報!$D$6,P6601,"")),"")</f>
        <v/>
      </c>
    </row>
    <row r="6602" spans="16:17" x14ac:dyDescent="0.15">
      <c r="P6602">
        <v>6601</v>
      </c>
      <c r="Q6602" t="str">
        <f>IFERROR(IF(COUNTIF(個人情報!$BI$5:$BI$401,"登録番号" &amp; リスト!P6602)&gt;=1,"",IF(VLOOKUP(P6602,登録者リスト!$A$1:$D$43729,4,FALSE)=基本情報!$D$6,P6602,"")),"")</f>
        <v/>
      </c>
    </row>
    <row r="6603" spans="16:17" x14ac:dyDescent="0.15">
      <c r="P6603">
        <v>6602</v>
      </c>
      <c r="Q6603" t="str">
        <f>IFERROR(IF(COUNTIF(個人情報!$BI$5:$BI$401,"登録番号" &amp; リスト!P6603)&gt;=1,"",IF(VLOOKUP(P6603,登録者リスト!$A$1:$D$43729,4,FALSE)=基本情報!$D$6,P6603,"")),"")</f>
        <v/>
      </c>
    </row>
    <row r="6604" spans="16:17" x14ac:dyDescent="0.15">
      <c r="P6604">
        <v>6603</v>
      </c>
      <c r="Q6604" t="str">
        <f>IFERROR(IF(COUNTIF(個人情報!$BI$5:$BI$401,"登録番号" &amp; リスト!P6604)&gt;=1,"",IF(VLOOKUP(P6604,登録者リスト!$A$1:$D$43729,4,FALSE)=基本情報!$D$6,P6604,"")),"")</f>
        <v/>
      </c>
    </row>
    <row r="6605" spans="16:17" x14ac:dyDescent="0.15">
      <c r="P6605">
        <v>6604</v>
      </c>
      <c r="Q6605" t="str">
        <f>IFERROR(IF(COUNTIF(個人情報!$BI$5:$BI$401,"登録番号" &amp; リスト!P6605)&gt;=1,"",IF(VLOOKUP(P6605,登録者リスト!$A$1:$D$43729,4,FALSE)=基本情報!$D$6,P6605,"")),"")</f>
        <v/>
      </c>
    </row>
    <row r="6606" spans="16:17" x14ac:dyDescent="0.15">
      <c r="P6606">
        <v>6605</v>
      </c>
      <c r="Q6606" t="str">
        <f>IFERROR(IF(COUNTIF(個人情報!$BI$5:$BI$401,"登録番号" &amp; リスト!P6606)&gt;=1,"",IF(VLOOKUP(P6606,登録者リスト!$A$1:$D$43729,4,FALSE)=基本情報!$D$6,P6606,"")),"")</f>
        <v/>
      </c>
    </row>
    <row r="6607" spans="16:17" x14ac:dyDescent="0.15">
      <c r="P6607">
        <v>6606</v>
      </c>
      <c r="Q6607" t="str">
        <f>IFERROR(IF(COUNTIF(個人情報!$BI$5:$BI$401,"登録番号" &amp; リスト!P6607)&gt;=1,"",IF(VLOOKUP(P6607,登録者リスト!$A$1:$D$43729,4,FALSE)=基本情報!$D$6,P6607,"")),"")</f>
        <v/>
      </c>
    </row>
    <row r="6608" spans="16:17" x14ac:dyDescent="0.15">
      <c r="P6608">
        <v>6607</v>
      </c>
      <c r="Q6608" t="str">
        <f>IFERROR(IF(COUNTIF(個人情報!$BI$5:$BI$401,"登録番号" &amp; リスト!P6608)&gt;=1,"",IF(VLOOKUP(P6608,登録者リスト!$A$1:$D$43729,4,FALSE)=基本情報!$D$6,P6608,"")),"")</f>
        <v/>
      </c>
    </row>
    <row r="6609" spans="16:17" x14ac:dyDescent="0.15">
      <c r="P6609">
        <v>6608</v>
      </c>
      <c r="Q6609" t="str">
        <f>IFERROR(IF(COUNTIF(個人情報!$BI$5:$BI$401,"登録番号" &amp; リスト!P6609)&gt;=1,"",IF(VLOOKUP(P6609,登録者リスト!$A$1:$D$43729,4,FALSE)=基本情報!$D$6,P6609,"")),"")</f>
        <v/>
      </c>
    </row>
    <row r="6610" spans="16:17" x14ac:dyDescent="0.15">
      <c r="P6610">
        <v>6609</v>
      </c>
      <c r="Q6610" t="str">
        <f>IFERROR(IF(COUNTIF(個人情報!$BI$5:$BI$401,"登録番号" &amp; リスト!P6610)&gt;=1,"",IF(VLOOKUP(P6610,登録者リスト!$A$1:$D$43729,4,FALSE)=基本情報!$D$6,P6610,"")),"")</f>
        <v/>
      </c>
    </row>
    <row r="6611" spans="16:17" x14ac:dyDescent="0.15">
      <c r="P6611">
        <v>6610</v>
      </c>
      <c r="Q6611" t="str">
        <f>IFERROR(IF(COUNTIF(個人情報!$BI$5:$BI$401,"登録番号" &amp; リスト!P6611)&gt;=1,"",IF(VLOOKUP(P6611,登録者リスト!$A$1:$D$43729,4,FALSE)=基本情報!$D$6,P6611,"")),"")</f>
        <v/>
      </c>
    </row>
    <row r="6612" spans="16:17" x14ac:dyDescent="0.15">
      <c r="P6612">
        <v>6611</v>
      </c>
      <c r="Q6612" t="str">
        <f>IFERROR(IF(COUNTIF(個人情報!$BI$5:$BI$401,"登録番号" &amp; リスト!P6612)&gt;=1,"",IF(VLOOKUP(P6612,登録者リスト!$A$1:$D$43729,4,FALSE)=基本情報!$D$6,P6612,"")),"")</f>
        <v/>
      </c>
    </row>
    <row r="6613" spans="16:17" x14ac:dyDescent="0.15">
      <c r="P6613">
        <v>6612</v>
      </c>
      <c r="Q6613" t="str">
        <f>IFERROR(IF(COUNTIF(個人情報!$BI$5:$BI$401,"登録番号" &amp; リスト!P6613)&gt;=1,"",IF(VLOOKUP(P6613,登録者リスト!$A$1:$D$43729,4,FALSE)=基本情報!$D$6,P6613,"")),"")</f>
        <v/>
      </c>
    </row>
    <row r="6614" spans="16:17" x14ac:dyDescent="0.15">
      <c r="P6614">
        <v>6613</v>
      </c>
      <c r="Q6614" t="str">
        <f>IFERROR(IF(COUNTIF(個人情報!$BI$5:$BI$401,"登録番号" &amp; リスト!P6614)&gt;=1,"",IF(VLOOKUP(P6614,登録者リスト!$A$1:$D$43729,4,FALSE)=基本情報!$D$6,P6614,"")),"")</f>
        <v/>
      </c>
    </row>
    <row r="6615" spans="16:17" x14ac:dyDescent="0.15">
      <c r="P6615">
        <v>6614</v>
      </c>
      <c r="Q6615" t="str">
        <f>IFERROR(IF(COUNTIF(個人情報!$BI$5:$BI$401,"登録番号" &amp; リスト!P6615)&gt;=1,"",IF(VLOOKUP(P6615,登録者リスト!$A$1:$D$43729,4,FALSE)=基本情報!$D$6,P6615,"")),"")</f>
        <v/>
      </c>
    </row>
    <row r="6616" spans="16:17" x14ac:dyDescent="0.15">
      <c r="P6616">
        <v>6615</v>
      </c>
      <c r="Q6616" t="str">
        <f>IFERROR(IF(COUNTIF(個人情報!$BI$5:$BI$401,"登録番号" &amp; リスト!P6616)&gt;=1,"",IF(VLOOKUP(P6616,登録者リスト!$A$1:$D$43729,4,FALSE)=基本情報!$D$6,P6616,"")),"")</f>
        <v/>
      </c>
    </row>
    <row r="6617" spans="16:17" x14ac:dyDescent="0.15">
      <c r="P6617">
        <v>6616</v>
      </c>
      <c r="Q6617" t="str">
        <f>IFERROR(IF(COUNTIF(個人情報!$BI$5:$BI$401,"登録番号" &amp; リスト!P6617)&gt;=1,"",IF(VLOOKUP(P6617,登録者リスト!$A$1:$D$43729,4,FALSE)=基本情報!$D$6,P6617,"")),"")</f>
        <v/>
      </c>
    </row>
    <row r="6618" spans="16:17" x14ac:dyDescent="0.15">
      <c r="P6618">
        <v>6617</v>
      </c>
      <c r="Q6618" t="str">
        <f>IFERROR(IF(COUNTIF(個人情報!$BI$5:$BI$401,"登録番号" &amp; リスト!P6618)&gt;=1,"",IF(VLOOKUP(P6618,登録者リスト!$A$1:$D$43729,4,FALSE)=基本情報!$D$6,P6618,"")),"")</f>
        <v/>
      </c>
    </row>
    <row r="6619" spans="16:17" x14ac:dyDescent="0.15">
      <c r="P6619">
        <v>6618</v>
      </c>
      <c r="Q6619" t="str">
        <f>IFERROR(IF(COUNTIF(個人情報!$BI$5:$BI$401,"登録番号" &amp; リスト!P6619)&gt;=1,"",IF(VLOOKUP(P6619,登録者リスト!$A$1:$D$43729,4,FALSE)=基本情報!$D$6,P6619,"")),"")</f>
        <v/>
      </c>
    </row>
    <row r="6620" spans="16:17" x14ac:dyDescent="0.15">
      <c r="P6620">
        <v>6619</v>
      </c>
      <c r="Q6620" t="str">
        <f>IFERROR(IF(COUNTIF(個人情報!$BI$5:$BI$401,"登録番号" &amp; リスト!P6620)&gt;=1,"",IF(VLOOKUP(P6620,登録者リスト!$A$1:$D$43729,4,FALSE)=基本情報!$D$6,P6620,"")),"")</f>
        <v/>
      </c>
    </row>
    <row r="6621" spans="16:17" x14ac:dyDescent="0.15">
      <c r="P6621">
        <v>6620</v>
      </c>
      <c r="Q6621" t="str">
        <f>IFERROR(IF(COUNTIF(個人情報!$BI$5:$BI$401,"登録番号" &amp; リスト!P6621)&gt;=1,"",IF(VLOOKUP(P6621,登録者リスト!$A$1:$D$43729,4,FALSE)=基本情報!$D$6,P6621,"")),"")</f>
        <v/>
      </c>
    </row>
    <row r="6622" spans="16:17" x14ac:dyDescent="0.15">
      <c r="P6622">
        <v>6621</v>
      </c>
      <c r="Q6622" t="str">
        <f>IFERROR(IF(COUNTIF(個人情報!$BI$5:$BI$401,"登録番号" &amp; リスト!P6622)&gt;=1,"",IF(VLOOKUP(P6622,登録者リスト!$A$1:$D$43729,4,FALSE)=基本情報!$D$6,P6622,"")),"")</f>
        <v/>
      </c>
    </row>
    <row r="6623" spans="16:17" x14ac:dyDescent="0.15">
      <c r="P6623">
        <v>6622</v>
      </c>
      <c r="Q6623" t="str">
        <f>IFERROR(IF(COUNTIF(個人情報!$BI$5:$BI$401,"登録番号" &amp; リスト!P6623)&gt;=1,"",IF(VLOOKUP(P6623,登録者リスト!$A$1:$D$43729,4,FALSE)=基本情報!$D$6,P6623,"")),"")</f>
        <v/>
      </c>
    </row>
    <row r="6624" spans="16:17" x14ac:dyDescent="0.15">
      <c r="P6624">
        <v>6623</v>
      </c>
      <c r="Q6624" t="str">
        <f>IFERROR(IF(COUNTIF(個人情報!$BI$5:$BI$401,"登録番号" &amp; リスト!P6624)&gt;=1,"",IF(VLOOKUP(P6624,登録者リスト!$A$1:$D$43729,4,FALSE)=基本情報!$D$6,P6624,"")),"")</f>
        <v/>
      </c>
    </row>
    <row r="6625" spans="16:17" x14ac:dyDescent="0.15">
      <c r="P6625">
        <v>6624</v>
      </c>
      <c r="Q6625" t="str">
        <f>IFERROR(IF(COUNTIF(個人情報!$BI$5:$BI$401,"登録番号" &amp; リスト!P6625)&gt;=1,"",IF(VLOOKUP(P6625,登録者リスト!$A$1:$D$43729,4,FALSE)=基本情報!$D$6,P6625,"")),"")</f>
        <v/>
      </c>
    </row>
    <row r="6626" spans="16:17" x14ac:dyDescent="0.15">
      <c r="P6626">
        <v>6625</v>
      </c>
      <c r="Q6626" t="str">
        <f>IFERROR(IF(COUNTIF(個人情報!$BI$5:$BI$401,"登録番号" &amp; リスト!P6626)&gt;=1,"",IF(VLOOKUP(P6626,登録者リスト!$A$1:$D$43729,4,FALSE)=基本情報!$D$6,P6626,"")),"")</f>
        <v/>
      </c>
    </row>
    <row r="6627" spans="16:17" x14ac:dyDescent="0.15">
      <c r="P6627">
        <v>6626</v>
      </c>
      <c r="Q6627" t="str">
        <f>IFERROR(IF(COUNTIF(個人情報!$BI$5:$BI$401,"登録番号" &amp; リスト!P6627)&gt;=1,"",IF(VLOOKUP(P6627,登録者リスト!$A$1:$D$43729,4,FALSE)=基本情報!$D$6,P6627,"")),"")</f>
        <v/>
      </c>
    </row>
    <row r="6628" spans="16:17" x14ac:dyDescent="0.15">
      <c r="P6628">
        <v>6627</v>
      </c>
      <c r="Q6628" t="str">
        <f>IFERROR(IF(COUNTIF(個人情報!$BI$5:$BI$401,"登録番号" &amp; リスト!P6628)&gt;=1,"",IF(VLOOKUP(P6628,登録者リスト!$A$1:$D$43729,4,FALSE)=基本情報!$D$6,P6628,"")),"")</f>
        <v/>
      </c>
    </row>
    <row r="6629" spans="16:17" x14ac:dyDescent="0.15">
      <c r="P6629">
        <v>6628</v>
      </c>
      <c r="Q6629" t="str">
        <f>IFERROR(IF(COUNTIF(個人情報!$BI$5:$BI$401,"登録番号" &amp; リスト!P6629)&gt;=1,"",IF(VLOOKUP(P6629,登録者リスト!$A$1:$D$43729,4,FALSE)=基本情報!$D$6,P6629,"")),"")</f>
        <v/>
      </c>
    </row>
    <row r="6630" spans="16:17" x14ac:dyDescent="0.15">
      <c r="P6630">
        <v>6629</v>
      </c>
      <c r="Q6630" t="str">
        <f>IFERROR(IF(COUNTIF(個人情報!$BI$5:$BI$401,"登録番号" &amp; リスト!P6630)&gt;=1,"",IF(VLOOKUP(P6630,登録者リスト!$A$1:$D$43729,4,FALSE)=基本情報!$D$6,P6630,"")),"")</f>
        <v/>
      </c>
    </row>
    <row r="6631" spans="16:17" x14ac:dyDescent="0.15">
      <c r="P6631">
        <v>6630</v>
      </c>
      <c r="Q6631" t="str">
        <f>IFERROR(IF(COUNTIF(個人情報!$BI$5:$BI$401,"登録番号" &amp; リスト!P6631)&gt;=1,"",IF(VLOOKUP(P6631,登録者リスト!$A$1:$D$43729,4,FALSE)=基本情報!$D$6,P6631,"")),"")</f>
        <v/>
      </c>
    </row>
    <row r="6632" spans="16:17" x14ac:dyDescent="0.15">
      <c r="P6632">
        <v>6631</v>
      </c>
      <c r="Q6632" t="str">
        <f>IFERROR(IF(COUNTIF(個人情報!$BI$5:$BI$401,"登録番号" &amp; リスト!P6632)&gt;=1,"",IF(VLOOKUP(P6632,登録者リスト!$A$1:$D$43729,4,FALSE)=基本情報!$D$6,P6632,"")),"")</f>
        <v/>
      </c>
    </row>
    <row r="6633" spans="16:17" x14ac:dyDescent="0.15">
      <c r="P6633">
        <v>6632</v>
      </c>
      <c r="Q6633" t="str">
        <f>IFERROR(IF(COUNTIF(個人情報!$BI$5:$BI$401,"登録番号" &amp; リスト!P6633)&gt;=1,"",IF(VLOOKUP(P6633,登録者リスト!$A$1:$D$43729,4,FALSE)=基本情報!$D$6,P6633,"")),"")</f>
        <v/>
      </c>
    </row>
    <row r="6634" spans="16:17" x14ac:dyDescent="0.15">
      <c r="P6634">
        <v>6633</v>
      </c>
      <c r="Q6634" t="str">
        <f>IFERROR(IF(COUNTIF(個人情報!$BI$5:$BI$401,"登録番号" &amp; リスト!P6634)&gt;=1,"",IF(VLOOKUP(P6634,登録者リスト!$A$1:$D$43729,4,FALSE)=基本情報!$D$6,P6634,"")),"")</f>
        <v/>
      </c>
    </row>
    <row r="6635" spans="16:17" x14ac:dyDescent="0.15">
      <c r="P6635">
        <v>6634</v>
      </c>
      <c r="Q6635" t="str">
        <f>IFERROR(IF(COUNTIF(個人情報!$BI$5:$BI$401,"登録番号" &amp; リスト!P6635)&gt;=1,"",IF(VLOOKUP(P6635,登録者リスト!$A$1:$D$43729,4,FALSE)=基本情報!$D$6,P6635,"")),"")</f>
        <v/>
      </c>
    </row>
    <row r="6636" spans="16:17" x14ac:dyDescent="0.15">
      <c r="P6636">
        <v>6635</v>
      </c>
      <c r="Q6636" t="str">
        <f>IFERROR(IF(COUNTIF(個人情報!$BI$5:$BI$401,"登録番号" &amp; リスト!P6636)&gt;=1,"",IF(VLOOKUP(P6636,登録者リスト!$A$1:$D$43729,4,FALSE)=基本情報!$D$6,P6636,"")),"")</f>
        <v/>
      </c>
    </row>
    <row r="6637" spans="16:17" x14ac:dyDescent="0.15">
      <c r="P6637">
        <v>6636</v>
      </c>
      <c r="Q6637" t="str">
        <f>IFERROR(IF(COUNTIF(個人情報!$BI$5:$BI$401,"登録番号" &amp; リスト!P6637)&gt;=1,"",IF(VLOOKUP(P6637,登録者リスト!$A$1:$D$43729,4,FALSE)=基本情報!$D$6,P6637,"")),"")</f>
        <v/>
      </c>
    </row>
    <row r="6638" spans="16:17" x14ac:dyDescent="0.15">
      <c r="P6638">
        <v>6637</v>
      </c>
      <c r="Q6638" t="str">
        <f>IFERROR(IF(COUNTIF(個人情報!$BI$5:$BI$401,"登録番号" &amp; リスト!P6638)&gt;=1,"",IF(VLOOKUP(P6638,登録者リスト!$A$1:$D$43729,4,FALSE)=基本情報!$D$6,P6638,"")),"")</f>
        <v/>
      </c>
    </row>
    <row r="6639" spans="16:17" x14ac:dyDescent="0.15">
      <c r="P6639">
        <v>6638</v>
      </c>
      <c r="Q6639" t="str">
        <f>IFERROR(IF(COUNTIF(個人情報!$BI$5:$BI$401,"登録番号" &amp; リスト!P6639)&gt;=1,"",IF(VLOOKUP(P6639,登録者リスト!$A$1:$D$43729,4,FALSE)=基本情報!$D$6,P6639,"")),"")</f>
        <v/>
      </c>
    </row>
    <row r="6640" spans="16:17" x14ac:dyDescent="0.15">
      <c r="P6640">
        <v>6639</v>
      </c>
      <c r="Q6640" t="str">
        <f>IFERROR(IF(COUNTIF(個人情報!$BI$5:$BI$401,"登録番号" &amp; リスト!P6640)&gt;=1,"",IF(VLOOKUP(P6640,登録者リスト!$A$1:$D$43729,4,FALSE)=基本情報!$D$6,P6640,"")),"")</f>
        <v/>
      </c>
    </row>
    <row r="6641" spans="16:17" x14ac:dyDescent="0.15">
      <c r="P6641">
        <v>6640</v>
      </c>
      <c r="Q6641" t="str">
        <f>IFERROR(IF(COUNTIF(個人情報!$BI$5:$BI$401,"登録番号" &amp; リスト!P6641)&gt;=1,"",IF(VLOOKUP(P6641,登録者リスト!$A$1:$D$43729,4,FALSE)=基本情報!$D$6,P6641,"")),"")</f>
        <v/>
      </c>
    </row>
    <row r="6642" spans="16:17" x14ac:dyDescent="0.15">
      <c r="P6642">
        <v>6641</v>
      </c>
      <c r="Q6642" t="str">
        <f>IFERROR(IF(COUNTIF(個人情報!$BI$5:$BI$401,"登録番号" &amp; リスト!P6642)&gt;=1,"",IF(VLOOKUP(P6642,登録者リスト!$A$1:$D$43729,4,FALSE)=基本情報!$D$6,P6642,"")),"")</f>
        <v/>
      </c>
    </row>
    <row r="6643" spans="16:17" x14ac:dyDescent="0.15">
      <c r="P6643">
        <v>6642</v>
      </c>
      <c r="Q6643" t="str">
        <f>IFERROR(IF(COUNTIF(個人情報!$BI$5:$BI$401,"登録番号" &amp; リスト!P6643)&gt;=1,"",IF(VLOOKUP(P6643,登録者リスト!$A$1:$D$43729,4,FALSE)=基本情報!$D$6,P6643,"")),"")</f>
        <v/>
      </c>
    </row>
    <row r="6644" spans="16:17" x14ac:dyDescent="0.15">
      <c r="P6644">
        <v>6643</v>
      </c>
      <c r="Q6644" t="str">
        <f>IFERROR(IF(COUNTIF(個人情報!$BI$5:$BI$401,"登録番号" &amp; リスト!P6644)&gt;=1,"",IF(VLOOKUP(P6644,登録者リスト!$A$1:$D$43729,4,FALSE)=基本情報!$D$6,P6644,"")),"")</f>
        <v/>
      </c>
    </row>
    <row r="6645" spans="16:17" x14ac:dyDescent="0.15">
      <c r="P6645">
        <v>6644</v>
      </c>
      <c r="Q6645" t="str">
        <f>IFERROR(IF(COUNTIF(個人情報!$BI$5:$BI$401,"登録番号" &amp; リスト!P6645)&gt;=1,"",IF(VLOOKUP(P6645,登録者リスト!$A$1:$D$43729,4,FALSE)=基本情報!$D$6,P6645,"")),"")</f>
        <v/>
      </c>
    </row>
    <row r="6646" spans="16:17" x14ac:dyDescent="0.15">
      <c r="P6646">
        <v>6645</v>
      </c>
      <c r="Q6646" t="str">
        <f>IFERROR(IF(COUNTIF(個人情報!$BI$5:$BI$401,"登録番号" &amp; リスト!P6646)&gt;=1,"",IF(VLOOKUP(P6646,登録者リスト!$A$1:$D$43729,4,FALSE)=基本情報!$D$6,P6646,"")),"")</f>
        <v/>
      </c>
    </row>
    <row r="6647" spans="16:17" x14ac:dyDescent="0.15">
      <c r="P6647">
        <v>6646</v>
      </c>
      <c r="Q6647" t="str">
        <f>IFERROR(IF(COUNTIF(個人情報!$BI$5:$BI$401,"登録番号" &amp; リスト!P6647)&gt;=1,"",IF(VLOOKUP(P6647,登録者リスト!$A$1:$D$43729,4,FALSE)=基本情報!$D$6,P6647,"")),"")</f>
        <v/>
      </c>
    </row>
    <row r="6648" spans="16:17" x14ac:dyDescent="0.15">
      <c r="P6648">
        <v>6647</v>
      </c>
      <c r="Q6648" t="str">
        <f>IFERROR(IF(COUNTIF(個人情報!$BI$5:$BI$401,"登録番号" &amp; リスト!P6648)&gt;=1,"",IF(VLOOKUP(P6648,登録者リスト!$A$1:$D$43729,4,FALSE)=基本情報!$D$6,P6648,"")),"")</f>
        <v/>
      </c>
    </row>
    <row r="6649" spans="16:17" x14ac:dyDescent="0.15">
      <c r="P6649">
        <v>6648</v>
      </c>
      <c r="Q6649" t="str">
        <f>IFERROR(IF(COUNTIF(個人情報!$BI$5:$BI$401,"登録番号" &amp; リスト!P6649)&gt;=1,"",IF(VLOOKUP(P6649,登録者リスト!$A$1:$D$43729,4,FALSE)=基本情報!$D$6,P6649,"")),"")</f>
        <v/>
      </c>
    </row>
    <row r="6650" spans="16:17" x14ac:dyDescent="0.15">
      <c r="P6650">
        <v>6649</v>
      </c>
      <c r="Q6650" t="str">
        <f>IFERROR(IF(COUNTIF(個人情報!$BI$5:$BI$401,"登録番号" &amp; リスト!P6650)&gt;=1,"",IF(VLOOKUP(P6650,登録者リスト!$A$1:$D$43729,4,FALSE)=基本情報!$D$6,P6650,"")),"")</f>
        <v/>
      </c>
    </row>
    <row r="6651" spans="16:17" x14ac:dyDescent="0.15">
      <c r="P6651">
        <v>6650</v>
      </c>
      <c r="Q6651" t="str">
        <f>IFERROR(IF(COUNTIF(個人情報!$BI$5:$BI$401,"登録番号" &amp; リスト!P6651)&gt;=1,"",IF(VLOOKUP(P6651,登録者リスト!$A$1:$D$43729,4,FALSE)=基本情報!$D$6,P6651,"")),"")</f>
        <v/>
      </c>
    </row>
    <row r="6652" spans="16:17" x14ac:dyDescent="0.15">
      <c r="P6652">
        <v>6651</v>
      </c>
      <c r="Q6652" t="str">
        <f>IFERROR(IF(COUNTIF(個人情報!$BI$5:$BI$401,"登録番号" &amp; リスト!P6652)&gt;=1,"",IF(VLOOKUP(P6652,登録者リスト!$A$1:$D$43729,4,FALSE)=基本情報!$D$6,P6652,"")),"")</f>
        <v/>
      </c>
    </row>
    <row r="6653" spans="16:17" x14ac:dyDescent="0.15">
      <c r="P6653">
        <v>6652</v>
      </c>
      <c r="Q6653" t="str">
        <f>IFERROR(IF(COUNTIF(個人情報!$BI$5:$BI$401,"登録番号" &amp; リスト!P6653)&gt;=1,"",IF(VLOOKUP(P6653,登録者リスト!$A$1:$D$43729,4,FALSE)=基本情報!$D$6,P6653,"")),"")</f>
        <v/>
      </c>
    </row>
    <row r="6654" spans="16:17" x14ac:dyDescent="0.15">
      <c r="P6654">
        <v>6653</v>
      </c>
      <c r="Q6654" t="str">
        <f>IFERROR(IF(COUNTIF(個人情報!$BI$5:$BI$401,"登録番号" &amp; リスト!P6654)&gt;=1,"",IF(VLOOKUP(P6654,登録者リスト!$A$1:$D$43729,4,FALSE)=基本情報!$D$6,P6654,"")),"")</f>
        <v/>
      </c>
    </row>
    <row r="6655" spans="16:17" x14ac:dyDescent="0.15">
      <c r="P6655">
        <v>6654</v>
      </c>
      <c r="Q6655" t="str">
        <f>IFERROR(IF(COUNTIF(個人情報!$BI$5:$BI$401,"登録番号" &amp; リスト!P6655)&gt;=1,"",IF(VLOOKUP(P6655,登録者リスト!$A$1:$D$43729,4,FALSE)=基本情報!$D$6,P6655,"")),"")</f>
        <v/>
      </c>
    </row>
    <row r="6656" spans="16:17" x14ac:dyDescent="0.15">
      <c r="P6656">
        <v>6655</v>
      </c>
      <c r="Q6656" t="str">
        <f>IFERROR(IF(COUNTIF(個人情報!$BI$5:$BI$401,"登録番号" &amp; リスト!P6656)&gt;=1,"",IF(VLOOKUP(P6656,登録者リスト!$A$1:$D$43729,4,FALSE)=基本情報!$D$6,P6656,"")),"")</f>
        <v/>
      </c>
    </row>
    <row r="6657" spans="16:17" x14ac:dyDescent="0.15">
      <c r="P6657">
        <v>6656</v>
      </c>
      <c r="Q6657" t="str">
        <f>IFERROR(IF(COUNTIF(個人情報!$BI$5:$BI$401,"登録番号" &amp; リスト!P6657)&gt;=1,"",IF(VLOOKUP(P6657,登録者リスト!$A$1:$D$43729,4,FALSE)=基本情報!$D$6,P6657,"")),"")</f>
        <v/>
      </c>
    </row>
    <row r="6658" spans="16:17" x14ac:dyDescent="0.15">
      <c r="P6658">
        <v>6657</v>
      </c>
      <c r="Q6658" t="str">
        <f>IFERROR(IF(COUNTIF(個人情報!$BI$5:$BI$401,"登録番号" &amp; リスト!P6658)&gt;=1,"",IF(VLOOKUP(P6658,登録者リスト!$A$1:$D$43729,4,FALSE)=基本情報!$D$6,P6658,"")),"")</f>
        <v/>
      </c>
    </row>
    <row r="6659" spans="16:17" x14ac:dyDescent="0.15">
      <c r="P6659">
        <v>6658</v>
      </c>
      <c r="Q6659" t="str">
        <f>IFERROR(IF(COUNTIF(個人情報!$BI$5:$BI$401,"登録番号" &amp; リスト!P6659)&gt;=1,"",IF(VLOOKUP(P6659,登録者リスト!$A$1:$D$43729,4,FALSE)=基本情報!$D$6,P6659,"")),"")</f>
        <v/>
      </c>
    </row>
    <row r="6660" spans="16:17" x14ac:dyDescent="0.15">
      <c r="P6660">
        <v>6659</v>
      </c>
      <c r="Q6660" t="str">
        <f>IFERROR(IF(COUNTIF(個人情報!$BI$5:$BI$401,"登録番号" &amp; リスト!P6660)&gt;=1,"",IF(VLOOKUP(P6660,登録者リスト!$A$1:$D$43729,4,FALSE)=基本情報!$D$6,P6660,"")),"")</f>
        <v/>
      </c>
    </row>
    <row r="6661" spans="16:17" x14ac:dyDescent="0.15">
      <c r="P6661">
        <v>6660</v>
      </c>
      <c r="Q6661" t="str">
        <f>IFERROR(IF(COUNTIF(個人情報!$BI$5:$BI$401,"登録番号" &amp; リスト!P6661)&gt;=1,"",IF(VLOOKUP(P6661,登録者リスト!$A$1:$D$43729,4,FALSE)=基本情報!$D$6,P6661,"")),"")</f>
        <v/>
      </c>
    </row>
    <row r="6662" spans="16:17" x14ac:dyDescent="0.15">
      <c r="P6662">
        <v>6661</v>
      </c>
      <c r="Q6662" t="str">
        <f>IFERROR(IF(COUNTIF(個人情報!$BI$5:$BI$401,"登録番号" &amp; リスト!P6662)&gt;=1,"",IF(VLOOKUP(P6662,登録者リスト!$A$1:$D$43729,4,FALSE)=基本情報!$D$6,P6662,"")),"")</f>
        <v/>
      </c>
    </row>
    <row r="6663" spans="16:17" x14ac:dyDescent="0.15">
      <c r="P6663">
        <v>6662</v>
      </c>
      <c r="Q6663" t="str">
        <f>IFERROR(IF(COUNTIF(個人情報!$BI$5:$BI$401,"登録番号" &amp; リスト!P6663)&gt;=1,"",IF(VLOOKUP(P6663,登録者リスト!$A$1:$D$43729,4,FALSE)=基本情報!$D$6,P6663,"")),"")</f>
        <v/>
      </c>
    </row>
    <row r="6664" spans="16:17" x14ac:dyDescent="0.15">
      <c r="P6664">
        <v>6663</v>
      </c>
      <c r="Q6664" t="str">
        <f>IFERROR(IF(COUNTIF(個人情報!$BI$5:$BI$401,"登録番号" &amp; リスト!P6664)&gt;=1,"",IF(VLOOKUP(P6664,登録者リスト!$A$1:$D$43729,4,FALSE)=基本情報!$D$6,P6664,"")),"")</f>
        <v/>
      </c>
    </row>
    <row r="6665" spans="16:17" x14ac:dyDescent="0.15">
      <c r="P6665">
        <v>6664</v>
      </c>
      <c r="Q6665" t="str">
        <f>IFERROR(IF(COUNTIF(個人情報!$BI$5:$BI$401,"登録番号" &amp; リスト!P6665)&gt;=1,"",IF(VLOOKUP(P6665,登録者リスト!$A$1:$D$43729,4,FALSE)=基本情報!$D$6,P6665,"")),"")</f>
        <v/>
      </c>
    </row>
    <row r="6666" spans="16:17" x14ac:dyDescent="0.15">
      <c r="P6666">
        <v>6665</v>
      </c>
      <c r="Q6666" t="str">
        <f>IFERROR(IF(COUNTIF(個人情報!$BI$5:$BI$401,"登録番号" &amp; リスト!P6666)&gt;=1,"",IF(VLOOKUP(P6666,登録者リスト!$A$1:$D$43729,4,FALSE)=基本情報!$D$6,P6666,"")),"")</f>
        <v/>
      </c>
    </row>
    <row r="6667" spans="16:17" x14ac:dyDescent="0.15">
      <c r="P6667">
        <v>6666</v>
      </c>
      <c r="Q6667" t="str">
        <f>IFERROR(IF(COUNTIF(個人情報!$BI$5:$BI$401,"登録番号" &amp; リスト!P6667)&gt;=1,"",IF(VLOOKUP(P6667,登録者リスト!$A$1:$D$43729,4,FALSE)=基本情報!$D$6,P6667,"")),"")</f>
        <v/>
      </c>
    </row>
    <row r="6668" spans="16:17" x14ac:dyDescent="0.15">
      <c r="P6668">
        <v>6667</v>
      </c>
      <c r="Q6668" t="str">
        <f>IFERROR(IF(COUNTIF(個人情報!$BI$5:$BI$401,"登録番号" &amp; リスト!P6668)&gt;=1,"",IF(VLOOKUP(P6668,登録者リスト!$A$1:$D$43729,4,FALSE)=基本情報!$D$6,P6668,"")),"")</f>
        <v/>
      </c>
    </row>
    <row r="6669" spans="16:17" x14ac:dyDescent="0.15">
      <c r="P6669">
        <v>6668</v>
      </c>
      <c r="Q6669" t="str">
        <f>IFERROR(IF(COUNTIF(個人情報!$BI$5:$BI$401,"登録番号" &amp; リスト!P6669)&gt;=1,"",IF(VLOOKUP(P6669,登録者リスト!$A$1:$D$43729,4,FALSE)=基本情報!$D$6,P6669,"")),"")</f>
        <v/>
      </c>
    </row>
    <row r="6670" spans="16:17" x14ac:dyDescent="0.15">
      <c r="P6670">
        <v>6669</v>
      </c>
      <c r="Q6670" t="str">
        <f>IFERROR(IF(COUNTIF(個人情報!$BI$5:$BI$401,"登録番号" &amp; リスト!P6670)&gt;=1,"",IF(VLOOKUP(P6670,登録者リスト!$A$1:$D$43729,4,FALSE)=基本情報!$D$6,P6670,"")),"")</f>
        <v/>
      </c>
    </row>
    <row r="6671" spans="16:17" x14ac:dyDescent="0.15">
      <c r="P6671">
        <v>6670</v>
      </c>
      <c r="Q6671" t="str">
        <f>IFERROR(IF(COUNTIF(個人情報!$BI$5:$BI$401,"登録番号" &amp; リスト!P6671)&gt;=1,"",IF(VLOOKUP(P6671,登録者リスト!$A$1:$D$43729,4,FALSE)=基本情報!$D$6,P6671,"")),"")</f>
        <v/>
      </c>
    </row>
    <row r="6672" spans="16:17" x14ac:dyDescent="0.15">
      <c r="P6672">
        <v>6671</v>
      </c>
      <c r="Q6672" t="str">
        <f>IFERROR(IF(COUNTIF(個人情報!$BI$5:$BI$401,"登録番号" &amp; リスト!P6672)&gt;=1,"",IF(VLOOKUP(P6672,登録者リスト!$A$1:$D$43729,4,FALSE)=基本情報!$D$6,P6672,"")),"")</f>
        <v/>
      </c>
    </row>
    <row r="6673" spans="16:17" x14ac:dyDescent="0.15">
      <c r="P6673">
        <v>6672</v>
      </c>
      <c r="Q6673" t="str">
        <f>IFERROR(IF(COUNTIF(個人情報!$BI$5:$BI$401,"登録番号" &amp; リスト!P6673)&gt;=1,"",IF(VLOOKUP(P6673,登録者リスト!$A$1:$D$43729,4,FALSE)=基本情報!$D$6,P6673,"")),"")</f>
        <v/>
      </c>
    </row>
    <row r="6674" spans="16:17" x14ac:dyDescent="0.15">
      <c r="P6674">
        <v>6673</v>
      </c>
      <c r="Q6674" t="str">
        <f>IFERROR(IF(COUNTIF(個人情報!$BI$5:$BI$401,"登録番号" &amp; リスト!P6674)&gt;=1,"",IF(VLOOKUP(P6674,登録者リスト!$A$1:$D$43729,4,FALSE)=基本情報!$D$6,P6674,"")),"")</f>
        <v/>
      </c>
    </row>
    <row r="6675" spans="16:17" x14ac:dyDescent="0.15">
      <c r="P6675">
        <v>6674</v>
      </c>
      <c r="Q6675" t="str">
        <f>IFERROR(IF(COUNTIF(個人情報!$BI$5:$BI$401,"登録番号" &amp; リスト!P6675)&gt;=1,"",IF(VLOOKUP(P6675,登録者リスト!$A$1:$D$43729,4,FALSE)=基本情報!$D$6,P6675,"")),"")</f>
        <v/>
      </c>
    </row>
    <row r="6676" spans="16:17" x14ac:dyDescent="0.15">
      <c r="P6676">
        <v>6675</v>
      </c>
      <c r="Q6676" t="str">
        <f>IFERROR(IF(COUNTIF(個人情報!$BI$5:$BI$401,"登録番号" &amp; リスト!P6676)&gt;=1,"",IF(VLOOKUP(P6676,登録者リスト!$A$1:$D$43729,4,FALSE)=基本情報!$D$6,P6676,"")),"")</f>
        <v/>
      </c>
    </row>
    <row r="6677" spans="16:17" x14ac:dyDescent="0.15">
      <c r="P6677">
        <v>6676</v>
      </c>
      <c r="Q6677" t="str">
        <f>IFERROR(IF(COUNTIF(個人情報!$BI$5:$BI$401,"登録番号" &amp; リスト!P6677)&gt;=1,"",IF(VLOOKUP(P6677,登録者リスト!$A$1:$D$43729,4,FALSE)=基本情報!$D$6,P6677,"")),"")</f>
        <v/>
      </c>
    </row>
    <row r="6678" spans="16:17" x14ac:dyDescent="0.15">
      <c r="P6678">
        <v>6677</v>
      </c>
      <c r="Q6678" t="str">
        <f>IFERROR(IF(COUNTIF(個人情報!$BI$5:$BI$401,"登録番号" &amp; リスト!P6678)&gt;=1,"",IF(VLOOKUP(P6678,登録者リスト!$A$1:$D$43729,4,FALSE)=基本情報!$D$6,P6678,"")),"")</f>
        <v/>
      </c>
    </row>
    <row r="6679" spans="16:17" x14ac:dyDescent="0.15">
      <c r="P6679">
        <v>6678</v>
      </c>
      <c r="Q6679" t="str">
        <f>IFERROR(IF(COUNTIF(個人情報!$BI$5:$BI$401,"登録番号" &amp; リスト!P6679)&gt;=1,"",IF(VLOOKUP(P6679,登録者リスト!$A$1:$D$43729,4,FALSE)=基本情報!$D$6,P6679,"")),"")</f>
        <v/>
      </c>
    </row>
    <row r="6680" spans="16:17" x14ac:dyDescent="0.15">
      <c r="P6680">
        <v>6679</v>
      </c>
      <c r="Q6680" t="str">
        <f>IFERROR(IF(COUNTIF(個人情報!$BI$5:$BI$401,"登録番号" &amp; リスト!P6680)&gt;=1,"",IF(VLOOKUP(P6680,登録者リスト!$A$1:$D$43729,4,FALSE)=基本情報!$D$6,P6680,"")),"")</f>
        <v/>
      </c>
    </row>
    <row r="6681" spans="16:17" x14ac:dyDescent="0.15">
      <c r="P6681">
        <v>6680</v>
      </c>
      <c r="Q6681" t="str">
        <f>IFERROR(IF(COUNTIF(個人情報!$BI$5:$BI$401,"登録番号" &amp; リスト!P6681)&gt;=1,"",IF(VLOOKUP(P6681,登録者リスト!$A$1:$D$43729,4,FALSE)=基本情報!$D$6,P6681,"")),"")</f>
        <v/>
      </c>
    </row>
    <row r="6682" spans="16:17" x14ac:dyDescent="0.15">
      <c r="P6682">
        <v>6681</v>
      </c>
      <c r="Q6682" t="str">
        <f>IFERROR(IF(COUNTIF(個人情報!$BI$5:$BI$401,"登録番号" &amp; リスト!P6682)&gt;=1,"",IF(VLOOKUP(P6682,登録者リスト!$A$1:$D$43729,4,FALSE)=基本情報!$D$6,P6682,"")),"")</f>
        <v/>
      </c>
    </row>
    <row r="6683" spans="16:17" x14ac:dyDescent="0.15">
      <c r="P6683">
        <v>6682</v>
      </c>
      <c r="Q6683" t="str">
        <f>IFERROR(IF(COUNTIF(個人情報!$BI$5:$BI$401,"登録番号" &amp; リスト!P6683)&gt;=1,"",IF(VLOOKUP(P6683,登録者リスト!$A$1:$D$43729,4,FALSE)=基本情報!$D$6,P6683,"")),"")</f>
        <v/>
      </c>
    </row>
    <row r="6684" spans="16:17" x14ac:dyDescent="0.15">
      <c r="P6684">
        <v>6683</v>
      </c>
      <c r="Q6684" t="str">
        <f>IFERROR(IF(COUNTIF(個人情報!$BI$5:$BI$401,"登録番号" &amp; リスト!P6684)&gt;=1,"",IF(VLOOKUP(P6684,登録者リスト!$A$1:$D$43729,4,FALSE)=基本情報!$D$6,P6684,"")),"")</f>
        <v/>
      </c>
    </row>
    <row r="6685" spans="16:17" x14ac:dyDescent="0.15">
      <c r="P6685">
        <v>6684</v>
      </c>
      <c r="Q6685" t="str">
        <f>IFERROR(IF(COUNTIF(個人情報!$BI$5:$BI$401,"登録番号" &amp; リスト!P6685)&gt;=1,"",IF(VLOOKUP(P6685,登録者リスト!$A$1:$D$43729,4,FALSE)=基本情報!$D$6,P6685,"")),"")</f>
        <v/>
      </c>
    </row>
    <row r="6686" spans="16:17" x14ac:dyDescent="0.15">
      <c r="P6686">
        <v>6685</v>
      </c>
      <c r="Q6686" t="str">
        <f>IFERROR(IF(COUNTIF(個人情報!$BI$5:$BI$401,"登録番号" &amp; リスト!P6686)&gt;=1,"",IF(VLOOKUP(P6686,登録者リスト!$A$1:$D$43729,4,FALSE)=基本情報!$D$6,P6686,"")),"")</f>
        <v/>
      </c>
    </row>
    <row r="6687" spans="16:17" x14ac:dyDescent="0.15">
      <c r="P6687">
        <v>6686</v>
      </c>
      <c r="Q6687" t="str">
        <f>IFERROR(IF(COUNTIF(個人情報!$BI$5:$BI$401,"登録番号" &amp; リスト!P6687)&gt;=1,"",IF(VLOOKUP(P6687,登録者リスト!$A$1:$D$43729,4,FALSE)=基本情報!$D$6,P6687,"")),"")</f>
        <v/>
      </c>
    </row>
    <row r="6688" spans="16:17" x14ac:dyDescent="0.15">
      <c r="P6688">
        <v>6687</v>
      </c>
      <c r="Q6688" t="str">
        <f>IFERROR(IF(COUNTIF(個人情報!$BI$5:$BI$401,"登録番号" &amp; リスト!P6688)&gt;=1,"",IF(VLOOKUP(P6688,登録者リスト!$A$1:$D$43729,4,FALSE)=基本情報!$D$6,P6688,"")),"")</f>
        <v/>
      </c>
    </row>
    <row r="6689" spans="16:17" x14ac:dyDescent="0.15">
      <c r="P6689">
        <v>6688</v>
      </c>
      <c r="Q6689" t="str">
        <f>IFERROR(IF(COUNTIF(個人情報!$BI$5:$BI$401,"登録番号" &amp; リスト!P6689)&gt;=1,"",IF(VLOOKUP(P6689,登録者リスト!$A$1:$D$43729,4,FALSE)=基本情報!$D$6,P6689,"")),"")</f>
        <v/>
      </c>
    </row>
    <row r="6690" spans="16:17" x14ac:dyDescent="0.15">
      <c r="P6690">
        <v>6689</v>
      </c>
      <c r="Q6690" t="str">
        <f>IFERROR(IF(COUNTIF(個人情報!$BI$5:$BI$401,"登録番号" &amp; リスト!P6690)&gt;=1,"",IF(VLOOKUP(P6690,登録者リスト!$A$1:$D$43729,4,FALSE)=基本情報!$D$6,P6690,"")),"")</f>
        <v/>
      </c>
    </row>
    <row r="6691" spans="16:17" x14ac:dyDescent="0.15">
      <c r="P6691">
        <v>6690</v>
      </c>
      <c r="Q6691" t="str">
        <f>IFERROR(IF(COUNTIF(個人情報!$BI$5:$BI$401,"登録番号" &amp; リスト!P6691)&gt;=1,"",IF(VLOOKUP(P6691,登録者リスト!$A$1:$D$43729,4,FALSE)=基本情報!$D$6,P6691,"")),"")</f>
        <v/>
      </c>
    </row>
    <row r="6692" spans="16:17" x14ac:dyDescent="0.15">
      <c r="P6692">
        <v>6691</v>
      </c>
      <c r="Q6692" t="str">
        <f>IFERROR(IF(COUNTIF(個人情報!$BI$5:$BI$401,"登録番号" &amp; リスト!P6692)&gt;=1,"",IF(VLOOKUP(P6692,登録者リスト!$A$1:$D$43729,4,FALSE)=基本情報!$D$6,P6692,"")),"")</f>
        <v/>
      </c>
    </row>
    <row r="6693" spans="16:17" x14ac:dyDescent="0.15">
      <c r="P6693">
        <v>6692</v>
      </c>
      <c r="Q6693" t="str">
        <f>IFERROR(IF(COUNTIF(個人情報!$BI$5:$BI$401,"登録番号" &amp; リスト!P6693)&gt;=1,"",IF(VLOOKUP(P6693,登録者リスト!$A$1:$D$43729,4,FALSE)=基本情報!$D$6,P6693,"")),"")</f>
        <v/>
      </c>
    </row>
    <row r="6694" spans="16:17" x14ac:dyDescent="0.15">
      <c r="P6694">
        <v>6693</v>
      </c>
      <c r="Q6694" t="str">
        <f>IFERROR(IF(COUNTIF(個人情報!$BI$5:$BI$401,"登録番号" &amp; リスト!P6694)&gt;=1,"",IF(VLOOKUP(P6694,登録者リスト!$A$1:$D$43729,4,FALSE)=基本情報!$D$6,P6694,"")),"")</f>
        <v/>
      </c>
    </row>
    <row r="6695" spans="16:17" x14ac:dyDescent="0.15">
      <c r="P6695">
        <v>6694</v>
      </c>
      <c r="Q6695" t="str">
        <f>IFERROR(IF(COUNTIF(個人情報!$BI$5:$BI$401,"登録番号" &amp; リスト!P6695)&gt;=1,"",IF(VLOOKUP(P6695,登録者リスト!$A$1:$D$43729,4,FALSE)=基本情報!$D$6,P6695,"")),"")</f>
        <v/>
      </c>
    </row>
    <row r="6696" spans="16:17" x14ac:dyDescent="0.15">
      <c r="P6696">
        <v>6695</v>
      </c>
      <c r="Q6696" t="str">
        <f>IFERROR(IF(COUNTIF(個人情報!$BI$5:$BI$401,"登録番号" &amp; リスト!P6696)&gt;=1,"",IF(VLOOKUP(P6696,登録者リスト!$A$1:$D$43729,4,FALSE)=基本情報!$D$6,P6696,"")),"")</f>
        <v/>
      </c>
    </row>
    <row r="6697" spans="16:17" x14ac:dyDescent="0.15">
      <c r="P6697">
        <v>6696</v>
      </c>
      <c r="Q6697" t="str">
        <f>IFERROR(IF(COUNTIF(個人情報!$BI$5:$BI$401,"登録番号" &amp; リスト!P6697)&gt;=1,"",IF(VLOOKUP(P6697,登録者リスト!$A$1:$D$43729,4,FALSE)=基本情報!$D$6,P6697,"")),"")</f>
        <v/>
      </c>
    </row>
    <row r="6698" spans="16:17" x14ac:dyDescent="0.15">
      <c r="P6698">
        <v>6697</v>
      </c>
      <c r="Q6698" t="str">
        <f>IFERROR(IF(COUNTIF(個人情報!$BI$5:$BI$401,"登録番号" &amp; リスト!P6698)&gt;=1,"",IF(VLOOKUP(P6698,登録者リスト!$A$1:$D$43729,4,FALSE)=基本情報!$D$6,P6698,"")),"")</f>
        <v/>
      </c>
    </row>
    <row r="6699" spans="16:17" x14ac:dyDescent="0.15">
      <c r="P6699">
        <v>6698</v>
      </c>
      <c r="Q6699" t="str">
        <f>IFERROR(IF(COUNTIF(個人情報!$BI$5:$BI$401,"登録番号" &amp; リスト!P6699)&gt;=1,"",IF(VLOOKUP(P6699,登録者リスト!$A$1:$D$43729,4,FALSE)=基本情報!$D$6,P6699,"")),"")</f>
        <v/>
      </c>
    </row>
    <row r="6700" spans="16:17" x14ac:dyDescent="0.15">
      <c r="P6700">
        <v>6699</v>
      </c>
      <c r="Q6700" t="str">
        <f>IFERROR(IF(COUNTIF(個人情報!$BI$5:$BI$401,"登録番号" &amp; リスト!P6700)&gt;=1,"",IF(VLOOKUP(P6700,登録者リスト!$A$1:$D$43729,4,FALSE)=基本情報!$D$6,P6700,"")),"")</f>
        <v/>
      </c>
    </row>
    <row r="6701" spans="16:17" x14ac:dyDescent="0.15">
      <c r="P6701">
        <v>6700</v>
      </c>
      <c r="Q6701" t="str">
        <f>IFERROR(IF(COUNTIF(個人情報!$BI$5:$BI$401,"登録番号" &amp; リスト!P6701)&gt;=1,"",IF(VLOOKUP(P6701,登録者リスト!$A$1:$D$43729,4,FALSE)=基本情報!$D$6,P6701,"")),"")</f>
        <v/>
      </c>
    </row>
    <row r="6702" spans="16:17" x14ac:dyDescent="0.15">
      <c r="P6702">
        <v>6701</v>
      </c>
      <c r="Q6702" t="str">
        <f>IFERROR(IF(COUNTIF(個人情報!$BI$5:$BI$401,"登録番号" &amp; リスト!P6702)&gt;=1,"",IF(VLOOKUP(P6702,登録者リスト!$A$1:$D$43729,4,FALSE)=基本情報!$D$6,P6702,"")),"")</f>
        <v/>
      </c>
    </row>
    <row r="6703" spans="16:17" x14ac:dyDescent="0.15">
      <c r="P6703">
        <v>6702</v>
      </c>
      <c r="Q6703" t="str">
        <f>IFERROR(IF(COUNTIF(個人情報!$BI$5:$BI$401,"登録番号" &amp; リスト!P6703)&gt;=1,"",IF(VLOOKUP(P6703,登録者リスト!$A$1:$D$43729,4,FALSE)=基本情報!$D$6,P6703,"")),"")</f>
        <v/>
      </c>
    </row>
    <row r="6704" spans="16:17" x14ac:dyDescent="0.15">
      <c r="P6704">
        <v>6703</v>
      </c>
      <c r="Q6704" t="str">
        <f>IFERROR(IF(COUNTIF(個人情報!$BI$5:$BI$401,"登録番号" &amp; リスト!P6704)&gt;=1,"",IF(VLOOKUP(P6704,登録者リスト!$A$1:$D$43729,4,FALSE)=基本情報!$D$6,P6704,"")),"")</f>
        <v/>
      </c>
    </row>
    <row r="6705" spans="16:17" x14ac:dyDescent="0.15">
      <c r="P6705">
        <v>6704</v>
      </c>
      <c r="Q6705" t="str">
        <f>IFERROR(IF(COUNTIF(個人情報!$BI$5:$BI$401,"登録番号" &amp; リスト!P6705)&gt;=1,"",IF(VLOOKUP(P6705,登録者リスト!$A$1:$D$43729,4,FALSE)=基本情報!$D$6,P6705,"")),"")</f>
        <v/>
      </c>
    </row>
    <row r="6706" spans="16:17" x14ac:dyDescent="0.15">
      <c r="P6706">
        <v>6705</v>
      </c>
      <c r="Q6706" t="str">
        <f>IFERROR(IF(COUNTIF(個人情報!$BI$5:$BI$401,"登録番号" &amp; リスト!P6706)&gt;=1,"",IF(VLOOKUP(P6706,登録者リスト!$A$1:$D$43729,4,FALSE)=基本情報!$D$6,P6706,"")),"")</f>
        <v/>
      </c>
    </row>
    <row r="6707" spans="16:17" x14ac:dyDescent="0.15">
      <c r="P6707">
        <v>6706</v>
      </c>
      <c r="Q6707" t="str">
        <f>IFERROR(IF(COUNTIF(個人情報!$BI$5:$BI$401,"登録番号" &amp; リスト!P6707)&gt;=1,"",IF(VLOOKUP(P6707,登録者リスト!$A$1:$D$43729,4,FALSE)=基本情報!$D$6,P6707,"")),"")</f>
        <v/>
      </c>
    </row>
    <row r="6708" spans="16:17" x14ac:dyDescent="0.15">
      <c r="P6708">
        <v>6707</v>
      </c>
      <c r="Q6708" t="str">
        <f>IFERROR(IF(COUNTIF(個人情報!$BI$5:$BI$401,"登録番号" &amp; リスト!P6708)&gt;=1,"",IF(VLOOKUP(P6708,登録者リスト!$A$1:$D$43729,4,FALSE)=基本情報!$D$6,P6708,"")),"")</f>
        <v/>
      </c>
    </row>
    <row r="6709" spans="16:17" x14ac:dyDescent="0.15">
      <c r="P6709">
        <v>6708</v>
      </c>
      <c r="Q6709" t="str">
        <f>IFERROR(IF(COUNTIF(個人情報!$BI$5:$BI$401,"登録番号" &amp; リスト!P6709)&gt;=1,"",IF(VLOOKUP(P6709,登録者リスト!$A$1:$D$43729,4,FALSE)=基本情報!$D$6,P6709,"")),"")</f>
        <v/>
      </c>
    </row>
    <row r="6710" spans="16:17" x14ac:dyDescent="0.15">
      <c r="P6710">
        <v>6709</v>
      </c>
      <c r="Q6710" t="str">
        <f>IFERROR(IF(COUNTIF(個人情報!$BI$5:$BI$401,"登録番号" &amp; リスト!P6710)&gt;=1,"",IF(VLOOKUP(P6710,登録者リスト!$A$1:$D$43729,4,FALSE)=基本情報!$D$6,P6710,"")),"")</f>
        <v/>
      </c>
    </row>
    <row r="6711" spans="16:17" x14ac:dyDescent="0.15">
      <c r="P6711">
        <v>6710</v>
      </c>
      <c r="Q6711" t="str">
        <f>IFERROR(IF(COUNTIF(個人情報!$BI$5:$BI$401,"登録番号" &amp; リスト!P6711)&gt;=1,"",IF(VLOOKUP(P6711,登録者リスト!$A$1:$D$43729,4,FALSE)=基本情報!$D$6,P6711,"")),"")</f>
        <v/>
      </c>
    </row>
    <row r="6712" spans="16:17" x14ac:dyDescent="0.15">
      <c r="P6712">
        <v>6711</v>
      </c>
      <c r="Q6712" t="str">
        <f>IFERROR(IF(COUNTIF(個人情報!$BI$5:$BI$401,"登録番号" &amp; リスト!P6712)&gt;=1,"",IF(VLOOKUP(P6712,登録者リスト!$A$1:$D$43729,4,FALSE)=基本情報!$D$6,P6712,"")),"")</f>
        <v/>
      </c>
    </row>
    <row r="6713" spans="16:17" x14ac:dyDescent="0.15">
      <c r="P6713">
        <v>6712</v>
      </c>
      <c r="Q6713" t="str">
        <f>IFERROR(IF(COUNTIF(個人情報!$BI$5:$BI$401,"登録番号" &amp; リスト!P6713)&gt;=1,"",IF(VLOOKUP(P6713,登録者リスト!$A$1:$D$43729,4,FALSE)=基本情報!$D$6,P6713,"")),"")</f>
        <v/>
      </c>
    </row>
    <row r="6714" spans="16:17" x14ac:dyDescent="0.15">
      <c r="P6714">
        <v>6713</v>
      </c>
      <c r="Q6714" t="str">
        <f>IFERROR(IF(COUNTIF(個人情報!$BI$5:$BI$401,"登録番号" &amp; リスト!P6714)&gt;=1,"",IF(VLOOKUP(P6714,登録者リスト!$A$1:$D$43729,4,FALSE)=基本情報!$D$6,P6714,"")),"")</f>
        <v/>
      </c>
    </row>
    <row r="6715" spans="16:17" x14ac:dyDescent="0.15">
      <c r="P6715">
        <v>6714</v>
      </c>
      <c r="Q6715" t="str">
        <f>IFERROR(IF(COUNTIF(個人情報!$BI$5:$BI$401,"登録番号" &amp; リスト!P6715)&gt;=1,"",IF(VLOOKUP(P6715,登録者リスト!$A$1:$D$43729,4,FALSE)=基本情報!$D$6,P6715,"")),"")</f>
        <v/>
      </c>
    </row>
    <row r="6716" spans="16:17" x14ac:dyDescent="0.15">
      <c r="P6716">
        <v>6715</v>
      </c>
      <c r="Q6716" t="str">
        <f>IFERROR(IF(COUNTIF(個人情報!$BI$5:$BI$401,"登録番号" &amp; リスト!P6716)&gt;=1,"",IF(VLOOKUP(P6716,登録者リスト!$A$1:$D$43729,4,FALSE)=基本情報!$D$6,P6716,"")),"")</f>
        <v/>
      </c>
    </row>
    <row r="6717" spans="16:17" x14ac:dyDescent="0.15">
      <c r="P6717">
        <v>6716</v>
      </c>
      <c r="Q6717" t="str">
        <f>IFERROR(IF(COUNTIF(個人情報!$BI$5:$BI$401,"登録番号" &amp; リスト!P6717)&gt;=1,"",IF(VLOOKUP(P6717,登録者リスト!$A$1:$D$43729,4,FALSE)=基本情報!$D$6,P6717,"")),"")</f>
        <v/>
      </c>
    </row>
    <row r="6718" spans="16:17" x14ac:dyDescent="0.15">
      <c r="P6718">
        <v>6717</v>
      </c>
      <c r="Q6718" t="str">
        <f>IFERROR(IF(COUNTIF(個人情報!$BI$5:$BI$401,"登録番号" &amp; リスト!P6718)&gt;=1,"",IF(VLOOKUP(P6718,登録者リスト!$A$1:$D$43729,4,FALSE)=基本情報!$D$6,P6718,"")),"")</f>
        <v/>
      </c>
    </row>
    <row r="6719" spans="16:17" x14ac:dyDescent="0.15">
      <c r="P6719">
        <v>6718</v>
      </c>
      <c r="Q6719" t="str">
        <f>IFERROR(IF(COUNTIF(個人情報!$BI$5:$BI$401,"登録番号" &amp; リスト!P6719)&gt;=1,"",IF(VLOOKUP(P6719,登録者リスト!$A$1:$D$43729,4,FALSE)=基本情報!$D$6,P6719,"")),"")</f>
        <v/>
      </c>
    </row>
    <row r="6720" spans="16:17" x14ac:dyDescent="0.15">
      <c r="P6720">
        <v>6719</v>
      </c>
      <c r="Q6720" t="str">
        <f>IFERROR(IF(COUNTIF(個人情報!$BI$5:$BI$401,"登録番号" &amp; リスト!P6720)&gt;=1,"",IF(VLOOKUP(P6720,登録者リスト!$A$1:$D$43729,4,FALSE)=基本情報!$D$6,P6720,"")),"")</f>
        <v/>
      </c>
    </row>
    <row r="6721" spans="16:17" x14ac:dyDescent="0.15">
      <c r="P6721">
        <v>6720</v>
      </c>
      <c r="Q6721" t="str">
        <f>IFERROR(IF(COUNTIF(個人情報!$BI$5:$BI$401,"登録番号" &amp; リスト!P6721)&gt;=1,"",IF(VLOOKUP(P6721,登録者リスト!$A$1:$D$43729,4,FALSE)=基本情報!$D$6,P6721,"")),"")</f>
        <v/>
      </c>
    </row>
    <row r="6722" spans="16:17" x14ac:dyDescent="0.15">
      <c r="P6722">
        <v>6721</v>
      </c>
      <c r="Q6722" t="str">
        <f>IFERROR(IF(COUNTIF(個人情報!$BI$5:$BI$401,"登録番号" &amp; リスト!P6722)&gt;=1,"",IF(VLOOKUP(P6722,登録者リスト!$A$1:$D$43729,4,FALSE)=基本情報!$D$6,P6722,"")),"")</f>
        <v/>
      </c>
    </row>
    <row r="6723" spans="16:17" x14ac:dyDescent="0.15">
      <c r="P6723">
        <v>6722</v>
      </c>
      <c r="Q6723" t="str">
        <f>IFERROR(IF(COUNTIF(個人情報!$BI$5:$BI$401,"登録番号" &amp; リスト!P6723)&gt;=1,"",IF(VLOOKUP(P6723,登録者リスト!$A$1:$D$43729,4,FALSE)=基本情報!$D$6,P6723,"")),"")</f>
        <v/>
      </c>
    </row>
    <row r="6724" spans="16:17" x14ac:dyDescent="0.15">
      <c r="P6724">
        <v>6723</v>
      </c>
      <c r="Q6724" t="str">
        <f>IFERROR(IF(COUNTIF(個人情報!$BI$5:$BI$401,"登録番号" &amp; リスト!P6724)&gt;=1,"",IF(VLOOKUP(P6724,登録者リスト!$A$1:$D$43729,4,FALSE)=基本情報!$D$6,P6724,"")),"")</f>
        <v/>
      </c>
    </row>
    <row r="6725" spans="16:17" x14ac:dyDescent="0.15">
      <c r="P6725">
        <v>6724</v>
      </c>
      <c r="Q6725" t="str">
        <f>IFERROR(IF(COUNTIF(個人情報!$BI$5:$BI$401,"登録番号" &amp; リスト!P6725)&gt;=1,"",IF(VLOOKUP(P6725,登録者リスト!$A$1:$D$43729,4,FALSE)=基本情報!$D$6,P6725,"")),"")</f>
        <v/>
      </c>
    </row>
    <row r="6726" spans="16:17" x14ac:dyDescent="0.15">
      <c r="P6726">
        <v>6725</v>
      </c>
      <c r="Q6726" t="str">
        <f>IFERROR(IF(COUNTIF(個人情報!$BI$5:$BI$401,"登録番号" &amp; リスト!P6726)&gt;=1,"",IF(VLOOKUP(P6726,登録者リスト!$A$1:$D$43729,4,FALSE)=基本情報!$D$6,P6726,"")),"")</f>
        <v/>
      </c>
    </row>
    <row r="6727" spans="16:17" x14ac:dyDescent="0.15">
      <c r="P6727">
        <v>6726</v>
      </c>
      <c r="Q6727" t="str">
        <f>IFERROR(IF(COUNTIF(個人情報!$BI$5:$BI$401,"登録番号" &amp; リスト!P6727)&gt;=1,"",IF(VLOOKUP(P6727,登録者リスト!$A$1:$D$43729,4,FALSE)=基本情報!$D$6,P6727,"")),"")</f>
        <v/>
      </c>
    </row>
    <row r="6728" spans="16:17" x14ac:dyDescent="0.15">
      <c r="P6728">
        <v>6727</v>
      </c>
      <c r="Q6728" t="str">
        <f>IFERROR(IF(COUNTIF(個人情報!$BI$5:$BI$401,"登録番号" &amp; リスト!P6728)&gt;=1,"",IF(VLOOKUP(P6728,登録者リスト!$A$1:$D$43729,4,FALSE)=基本情報!$D$6,P6728,"")),"")</f>
        <v/>
      </c>
    </row>
    <row r="6729" spans="16:17" x14ac:dyDescent="0.15">
      <c r="P6729">
        <v>6728</v>
      </c>
      <c r="Q6729" t="str">
        <f>IFERROR(IF(COUNTIF(個人情報!$BI$5:$BI$401,"登録番号" &amp; リスト!P6729)&gt;=1,"",IF(VLOOKUP(P6729,登録者リスト!$A$1:$D$43729,4,FALSE)=基本情報!$D$6,P6729,"")),"")</f>
        <v/>
      </c>
    </row>
    <row r="6730" spans="16:17" x14ac:dyDescent="0.15">
      <c r="P6730">
        <v>6729</v>
      </c>
      <c r="Q6730" t="str">
        <f>IFERROR(IF(COUNTIF(個人情報!$BI$5:$BI$401,"登録番号" &amp; リスト!P6730)&gt;=1,"",IF(VLOOKUP(P6730,登録者リスト!$A$1:$D$43729,4,FALSE)=基本情報!$D$6,P6730,"")),"")</f>
        <v/>
      </c>
    </row>
    <row r="6731" spans="16:17" x14ac:dyDescent="0.15">
      <c r="P6731">
        <v>6730</v>
      </c>
      <c r="Q6731" t="str">
        <f>IFERROR(IF(COUNTIF(個人情報!$BI$5:$BI$401,"登録番号" &amp; リスト!P6731)&gt;=1,"",IF(VLOOKUP(P6731,登録者リスト!$A$1:$D$43729,4,FALSE)=基本情報!$D$6,P6731,"")),"")</f>
        <v/>
      </c>
    </row>
    <row r="6732" spans="16:17" x14ac:dyDescent="0.15">
      <c r="P6732">
        <v>6731</v>
      </c>
      <c r="Q6732" t="str">
        <f>IFERROR(IF(COUNTIF(個人情報!$BI$5:$BI$401,"登録番号" &amp; リスト!P6732)&gt;=1,"",IF(VLOOKUP(P6732,登録者リスト!$A$1:$D$43729,4,FALSE)=基本情報!$D$6,P6732,"")),"")</f>
        <v/>
      </c>
    </row>
    <row r="6733" spans="16:17" x14ac:dyDescent="0.15">
      <c r="P6733">
        <v>6732</v>
      </c>
      <c r="Q6733" t="str">
        <f>IFERROR(IF(COUNTIF(個人情報!$BI$5:$BI$401,"登録番号" &amp; リスト!P6733)&gt;=1,"",IF(VLOOKUP(P6733,登録者リスト!$A$1:$D$43729,4,FALSE)=基本情報!$D$6,P6733,"")),"")</f>
        <v/>
      </c>
    </row>
    <row r="6734" spans="16:17" x14ac:dyDescent="0.15">
      <c r="P6734">
        <v>6733</v>
      </c>
      <c r="Q6734" t="str">
        <f>IFERROR(IF(COUNTIF(個人情報!$BI$5:$BI$401,"登録番号" &amp; リスト!P6734)&gt;=1,"",IF(VLOOKUP(P6734,登録者リスト!$A$1:$D$43729,4,FALSE)=基本情報!$D$6,P6734,"")),"")</f>
        <v/>
      </c>
    </row>
    <row r="6735" spans="16:17" x14ac:dyDescent="0.15">
      <c r="P6735">
        <v>6734</v>
      </c>
      <c r="Q6735" t="str">
        <f>IFERROR(IF(COUNTIF(個人情報!$BI$5:$BI$401,"登録番号" &amp; リスト!P6735)&gt;=1,"",IF(VLOOKUP(P6735,登録者リスト!$A$1:$D$43729,4,FALSE)=基本情報!$D$6,P6735,"")),"")</f>
        <v/>
      </c>
    </row>
    <row r="6736" spans="16:17" x14ac:dyDescent="0.15">
      <c r="P6736">
        <v>6735</v>
      </c>
      <c r="Q6736" t="str">
        <f>IFERROR(IF(COUNTIF(個人情報!$BI$5:$BI$401,"登録番号" &amp; リスト!P6736)&gt;=1,"",IF(VLOOKUP(P6736,登録者リスト!$A$1:$D$43729,4,FALSE)=基本情報!$D$6,P6736,"")),"")</f>
        <v/>
      </c>
    </row>
    <row r="6737" spans="16:17" x14ac:dyDescent="0.15">
      <c r="P6737">
        <v>6736</v>
      </c>
      <c r="Q6737" t="str">
        <f>IFERROR(IF(COUNTIF(個人情報!$BI$5:$BI$401,"登録番号" &amp; リスト!P6737)&gt;=1,"",IF(VLOOKUP(P6737,登録者リスト!$A$1:$D$43729,4,FALSE)=基本情報!$D$6,P6737,"")),"")</f>
        <v/>
      </c>
    </row>
    <row r="6738" spans="16:17" x14ac:dyDescent="0.15">
      <c r="P6738">
        <v>6737</v>
      </c>
      <c r="Q6738" t="str">
        <f>IFERROR(IF(COUNTIF(個人情報!$BI$5:$BI$401,"登録番号" &amp; リスト!P6738)&gt;=1,"",IF(VLOOKUP(P6738,登録者リスト!$A$1:$D$43729,4,FALSE)=基本情報!$D$6,P6738,"")),"")</f>
        <v/>
      </c>
    </row>
    <row r="6739" spans="16:17" x14ac:dyDescent="0.15">
      <c r="P6739">
        <v>6738</v>
      </c>
      <c r="Q6739" t="str">
        <f>IFERROR(IF(COUNTIF(個人情報!$BI$5:$BI$401,"登録番号" &amp; リスト!P6739)&gt;=1,"",IF(VLOOKUP(P6739,登録者リスト!$A$1:$D$43729,4,FALSE)=基本情報!$D$6,P6739,"")),"")</f>
        <v/>
      </c>
    </row>
    <row r="6740" spans="16:17" x14ac:dyDescent="0.15">
      <c r="P6740">
        <v>6739</v>
      </c>
      <c r="Q6740" t="str">
        <f>IFERROR(IF(COUNTIF(個人情報!$BI$5:$BI$401,"登録番号" &amp; リスト!P6740)&gt;=1,"",IF(VLOOKUP(P6740,登録者リスト!$A$1:$D$43729,4,FALSE)=基本情報!$D$6,P6740,"")),"")</f>
        <v/>
      </c>
    </row>
    <row r="6741" spans="16:17" x14ac:dyDescent="0.15">
      <c r="P6741">
        <v>6740</v>
      </c>
      <c r="Q6741" t="str">
        <f>IFERROR(IF(COUNTIF(個人情報!$BI$5:$BI$401,"登録番号" &amp; リスト!P6741)&gt;=1,"",IF(VLOOKUP(P6741,登録者リスト!$A$1:$D$43729,4,FALSE)=基本情報!$D$6,P6741,"")),"")</f>
        <v/>
      </c>
    </row>
    <row r="6742" spans="16:17" x14ac:dyDescent="0.15">
      <c r="P6742">
        <v>6741</v>
      </c>
      <c r="Q6742" t="str">
        <f>IFERROR(IF(COUNTIF(個人情報!$BI$5:$BI$401,"登録番号" &amp; リスト!P6742)&gt;=1,"",IF(VLOOKUP(P6742,登録者リスト!$A$1:$D$43729,4,FALSE)=基本情報!$D$6,P6742,"")),"")</f>
        <v/>
      </c>
    </row>
    <row r="6743" spans="16:17" x14ac:dyDescent="0.15">
      <c r="P6743">
        <v>6742</v>
      </c>
      <c r="Q6743" t="str">
        <f>IFERROR(IF(COUNTIF(個人情報!$BI$5:$BI$401,"登録番号" &amp; リスト!P6743)&gt;=1,"",IF(VLOOKUP(P6743,登録者リスト!$A$1:$D$43729,4,FALSE)=基本情報!$D$6,P6743,"")),"")</f>
        <v/>
      </c>
    </row>
    <row r="6744" spans="16:17" x14ac:dyDescent="0.15">
      <c r="P6744">
        <v>6743</v>
      </c>
      <c r="Q6744" t="str">
        <f>IFERROR(IF(COUNTIF(個人情報!$BI$5:$BI$401,"登録番号" &amp; リスト!P6744)&gt;=1,"",IF(VLOOKUP(P6744,登録者リスト!$A$1:$D$43729,4,FALSE)=基本情報!$D$6,P6744,"")),"")</f>
        <v/>
      </c>
    </row>
    <row r="6745" spans="16:17" x14ac:dyDescent="0.15">
      <c r="P6745">
        <v>6744</v>
      </c>
      <c r="Q6745" t="str">
        <f>IFERROR(IF(COUNTIF(個人情報!$BI$5:$BI$401,"登録番号" &amp; リスト!P6745)&gt;=1,"",IF(VLOOKUP(P6745,登録者リスト!$A$1:$D$43729,4,FALSE)=基本情報!$D$6,P6745,"")),"")</f>
        <v/>
      </c>
    </row>
    <row r="6746" spans="16:17" x14ac:dyDescent="0.15">
      <c r="P6746">
        <v>6745</v>
      </c>
      <c r="Q6746" t="str">
        <f>IFERROR(IF(COUNTIF(個人情報!$BI$5:$BI$401,"登録番号" &amp; リスト!P6746)&gt;=1,"",IF(VLOOKUP(P6746,登録者リスト!$A$1:$D$43729,4,FALSE)=基本情報!$D$6,P6746,"")),"")</f>
        <v/>
      </c>
    </row>
    <row r="6747" spans="16:17" x14ac:dyDescent="0.15">
      <c r="P6747">
        <v>6746</v>
      </c>
      <c r="Q6747" t="str">
        <f>IFERROR(IF(COUNTIF(個人情報!$BI$5:$BI$401,"登録番号" &amp; リスト!P6747)&gt;=1,"",IF(VLOOKUP(P6747,登録者リスト!$A$1:$D$43729,4,FALSE)=基本情報!$D$6,P6747,"")),"")</f>
        <v/>
      </c>
    </row>
    <row r="6748" spans="16:17" x14ac:dyDescent="0.15">
      <c r="P6748">
        <v>6747</v>
      </c>
      <c r="Q6748" t="str">
        <f>IFERROR(IF(COUNTIF(個人情報!$BI$5:$BI$401,"登録番号" &amp; リスト!P6748)&gt;=1,"",IF(VLOOKUP(P6748,登録者リスト!$A$1:$D$43729,4,FALSE)=基本情報!$D$6,P6748,"")),"")</f>
        <v/>
      </c>
    </row>
    <row r="6749" spans="16:17" x14ac:dyDescent="0.15">
      <c r="P6749">
        <v>6748</v>
      </c>
      <c r="Q6749" t="str">
        <f>IFERROR(IF(COUNTIF(個人情報!$BI$5:$BI$401,"登録番号" &amp; リスト!P6749)&gt;=1,"",IF(VLOOKUP(P6749,登録者リスト!$A$1:$D$43729,4,FALSE)=基本情報!$D$6,P6749,"")),"")</f>
        <v/>
      </c>
    </row>
    <row r="6750" spans="16:17" x14ac:dyDescent="0.15">
      <c r="P6750">
        <v>6749</v>
      </c>
      <c r="Q6750" t="str">
        <f>IFERROR(IF(COUNTIF(個人情報!$BI$5:$BI$401,"登録番号" &amp; リスト!P6750)&gt;=1,"",IF(VLOOKUP(P6750,登録者リスト!$A$1:$D$43729,4,FALSE)=基本情報!$D$6,P6750,"")),"")</f>
        <v/>
      </c>
    </row>
    <row r="6751" spans="16:17" x14ac:dyDescent="0.15">
      <c r="P6751">
        <v>6750</v>
      </c>
      <c r="Q6751" t="str">
        <f>IFERROR(IF(COUNTIF(個人情報!$BI$5:$BI$401,"登録番号" &amp; リスト!P6751)&gt;=1,"",IF(VLOOKUP(P6751,登録者リスト!$A$1:$D$43729,4,FALSE)=基本情報!$D$6,P6751,"")),"")</f>
        <v/>
      </c>
    </row>
    <row r="6752" spans="16:17" x14ac:dyDescent="0.15">
      <c r="P6752">
        <v>6751</v>
      </c>
      <c r="Q6752" t="str">
        <f>IFERROR(IF(COUNTIF(個人情報!$BI$5:$BI$401,"登録番号" &amp; リスト!P6752)&gt;=1,"",IF(VLOOKUP(P6752,登録者リスト!$A$1:$D$43729,4,FALSE)=基本情報!$D$6,P6752,"")),"")</f>
        <v/>
      </c>
    </row>
    <row r="6753" spans="16:17" x14ac:dyDescent="0.15">
      <c r="P6753">
        <v>6752</v>
      </c>
      <c r="Q6753" t="str">
        <f>IFERROR(IF(COUNTIF(個人情報!$BI$5:$BI$401,"登録番号" &amp; リスト!P6753)&gt;=1,"",IF(VLOOKUP(P6753,登録者リスト!$A$1:$D$43729,4,FALSE)=基本情報!$D$6,P6753,"")),"")</f>
        <v/>
      </c>
    </row>
    <row r="6754" spans="16:17" x14ac:dyDescent="0.15">
      <c r="P6754">
        <v>6753</v>
      </c>
      <c r="Q6754" t="str">
        <f>IFERROR(IF(COUNTIF(個人情報!$BI$5:$BI$401,"登録番号" &amp; リスト!P6754)&gt;=1,"",IF(VLOOKUP(P6754,登録者リスト!$A$1:$D$43729,4,FALSE)=基本情報!$D$6,P6754,"")),"")</f>
        <v/>
      </c>
    </row>
    <row r="6755" spans="16:17" x14ac:dyDescent="0.15">
      <c r="P6755">
        <v>6754</v>
      </c>
      <c r="Q6755" t="str">
        <f>IFERROR(IF(COUNTIF(個人情報!$BI$5:$BI$401,"登録番号" &amp; リスト!P6755)&gt;=1,"",IF(VLOOKUP(P6755,登録者リスト!$A$1:$D$43729,4,FALSE)=基本情報!$D$6,P6755,"")),"")</f>
        <v/>
      </c>
    </row>
    <row r="6756" spans="16:17" x14ac:dyDescent="0.15">
      <c r="P6756">
        <v>6755</v>
      </c>
      <c r="Q6756" t="str">
        <f>IFERROR(IF(COUNTIF(個人情報!$BI$5:$BI$401,"登録番号" &amp; リスト!P6756)&gt;=1,"",IF(VLOOKUP(P6756,登録者リスト!$A$1:$D$43729,4,FALSE)=基本情報!$D$6,P6756,"")),"")</f>
        <v/>
      </c>
    </row>
    <row r="6757" spans="16:17" x14ac:dyDescent="0.15">
      <c r="P6757">
        <v>6756</v>
      </c>
      <c r="Q6757" t="str">
        <f>IFERROR(IF(COUNTIF(個人情報!$BI$5:$BI$401,"登録番号" &amp; リスト!P6757)&gt;=1,"",IF(VLOOKUP(P6757,登録者リスト!$A$1:$D$43729,4,FALSE)=基本情報!$D$6,P6757,"")),"")</f>
        <v/>
      </c>
    </row>
    <row r="6758" spans="16:17" x14ac:dyDescent="0.15">
      <c r="P6758">
        <v>6757</v>
      </c>
      <c r="Q6758" t="str">
        <f>IFERROR(IF(COUNTIF(個人情報!$BI$5:$BI$401,"登録番号" &amp; リスト!P6758)&gt;=1,"",IF(VLOOKUP(P6758,登録者リスト!$A$1:$D$43729,4,FALSE)=基本情報!$D$6,P6758,"")),"")</f>
        <v/>
      </c>
    </row>
    <row r="6759" spans="16:17" x14ac:dyDescent="0.15">
      <c r="P6759">
        <v>6758</v>
      </c>
      <c r="Q6759" t="str">
        <f>IFERROR(IF(COUNTIF(個人情報!$BI$5:$BI$401,"登録番号" &amp; リスト!P6759)&gt;=1,"",IF(VLOOKUP(P6759,登録者リスト!$A$1:$D$43729,4,FALSE)=基本情報!$D$6,P6759,"")),"")</f>
        <v/>
      </c>
    </row>
    <row r="6760" spans="16:17" x14ac:dyDescent="0.15">
      <c r="P6760">
        <v>6759</v>
      </c>
      <c r="Q6760" t="str">
        <f>IFERROR(IF(COUNTIF(個人情報!$BI$5:$BI$401,"登録番号" &amp; リスト!P6760)&gt;=1,"",IF(VLOOKUP(P6760,登録者リスト!$A$1:$D$43729,4,FALSE)=基本情報!$D$6,P6760,"")),"")</f>
        <v/>
      </c>
    </row>
    <row r="6761" spans="16:17" x14ac:dyDescent="0.15">
      <c r="P6761">
        <v>6760</v>
      </c>
      <c r="Q6761" t="str">
        <f>IFERROR(IF(COUNTIF(個人情報!$BI$5:$BI$401,"登録番号" &amp; リスト!P6761)&gt;=1,"",IF(VLOOKUP(P6761,登録者リスト!$A$1:$D$43729,4,FALSE)=基本情報!$D$6,P6761,"")),"")</f>
        <v/>
      </c>
    </row>
    <row r="6762" spans="16:17" x14ac:dyDescent="0.15">
      <c r="P6762">
        <v>6761</v>
      </c>
      <c r="Q6762" t="str">
        <f>IFERROR(IF(COUNTIF(個人情報!$BI$5:$BI$401,"登録番号" &amp; リスト!P6762)&gt;=1,"",IF(VLOOKUP(P6762,登録者リスト!$A$1:$D$43729,4,FALSE)=基本情報!$D$6,P6762,"")),"")</f>
        <v/>
      </c>
    </row>
    <row r="6763" spans="16:17" x14ac:dyDescent="0.15">
      <c r="P6763">
        <v>6762</v>
      </c>
      <c r="Q6763" t="str">
        <f>IFERROR(IF(COUNTIF(個人情報!$BI$5:$BI$401,"登録番号" &amp; リスト!P6763)&gt;=1,"",IF(VLOOKUP(P6763,登録者リスト!$A$1:$D$43729,4,FALSE)=基本情報!$D$6,P6763,"")),"")</f>
        <v/>
      </c>
    </row>
    <row r="6764" spans="16:17" x14ac:dyDescent="0.15">
      <c r="P6764">
        <v>6763</v>
      </c>
      <c r="Q6764" t="str">
        <f>IFERROR(IF(COUNTIF(個人情報!$BI$5:$BI$401,"登録番号" &amp; リスト!P6764)&gt;=1,"",IF(VLOOKUP(P6764,登録者リスト!$A$1:$D$43729,4,FALSE)=基本情報!$D$6,P6764,"")),"")</f>
        <v/>
      </c>
    </row>
    <row r="6765" spans="16:17" x14ac:dyDescent="0.15">
      <c r="P6765">
        <v>6764</v>
      </c>
      <c r="Q6765" t="str">
        <f>IFERROR(IF(COUNTIF(個人情報!$BI$5:$BI$401,"登録番号" &amp; リスト!P6765)&gt;=1,"",IF(VLOOKUP(P6765,登録者リスト!$A$1:$D$43729,4,FALSE)=基本情報!$D$6,P6765,"")),"")</f>
        <v/>
      </c>
    </row>
    <row r="6766" spans="16:17" x14ac:dyDescent="0.15">
      <c r="P6766">
        <v>6765</v>
      </c>
      <c r="Q6766" t="str">
        <f>IFERROR(IF(COUNTIF(個人情報!$BI$5:$BI$401,"登録番号" &amp; リスト!P6766)&gt;=1,"",IF(VLOOKUP(P6766,登録者リスト!$A$1:$D$43729,4,FALSE)=基本情報!$D$6,P6766,"")),"")</f>
        <v/>
      </c>
    </row>
    <row r="6767" spans="16:17" x14ac:dyDescent="0.15">
      <c r="P6767">
        <v>6766</v>
      </c>
      <c r="Q6767" t="str">
        <f>IFERROR(IF(COUNTIF(個人情報!$BI$5:$BI$401,"登録番号" &amp; リスト!P6767)&gt;=1,"",IF(VLOOKUP(P6767,登録者リスト!$A$1:$D$43729,4,FALSE)=基本情報!$D$6,P6767,"")),"")</f>
        <v/>
      </c>
    </row>
    <row r="6768" spans="16:17" x14ac:dyDescent="0.15">
      <c r="P6768">
        <v>6767</v>
      </c>
      <c r="Q6768" t="str">
        <f>IFERROR(IF(COUNTIF(個人情報!$BI$5:$BI$401,"登録番号" &amp; リスト!P6768)&gt;=1,"",IF(VLOOKUP(P6768,登録者リスト!$A$1:$D$43729,4,FALSE)=基本情報!$D$6,P6768,"")),"")</f>
        <v/>
      </c>
    </row>
    <row r="6769" spans="16:17" x14ac:dyDescent="0.15">
      <c r="P6769">
        <v>6768</v>
      </c>
      <c r="Q6769" t="str">
        <f>IFERROR(IF(COUNTIF(個人情報!$BI$5:$BI$401,"登録番号" &amp; リスト!P6769)&gt;=1,"",IF(VLOOKUP(P6769,登録者リスト!$A$1:$D$43729,4,FALSE)=基本情報!$D$6,P6769,"")),"")</f>
        <v/>
      </c>
    </row>
    <row r="6770" spans="16:17" x14ac:dyDescent="0.15">
      <c r="P6770">
        <v>6769</v>
      </c>
      <c r="Q6770" t="str">
        <f>IFERROR(IF(COUNTIF(個人情報!$BI$5:$BI$401,"登録番号" &amp; リスト!P6770)&gt;=1,"",IF(VLOOKUP(P6770,登録者リスト!$A$1:$D$43729,4,FALSE)=基本情報!$D$6,P6770,"")),"")</f>
        <v/>
      </c>
    </row>
    <row r="6771" spans="16:17" x14ac:dyDescent="0.15">
      <c r="P6771">
        <v>6770</v>
      </c>
      <c r="Q6771" t="str">
        <f>IFERROR(IF(COUNTIF(個人情報!$BI$5:$BI$401,"登録番号" &amp; リスト!P6771)&gt;=1,"",IF(VLOOKUP(P6771,登録者リスト!$A$1:$D$43729,4,FALSE)=基本情報!$D$6,P6771,"")),"")</f>
        <v/>
      </c>
    </row>
    <row r="6772" spans="16:17" x14ac:dyDescent="0.15">
      <c r="P6772">
        <v>6771</v>
      </c>
      <c r="Q6772" t="str">
        <f>IFERROR(IF(COUNTIF(個人情報!$BI$5:$BI$401,"登録番号" &amp; リスト!P6772)&gt;=1,"",IF(VLOOKUP(P6772,登録者リスト!$A$1:$D$43729,4,FALSE)=基本情報!$D$6,P6772,"")),"")</f>
        <v/>
      </c>
    </row>
    <row r="6773" spans="16:17" x14ac:dyDescent="0.15">
      <c r="P6773">
        <v>6772</v>
      </c>
      <c r="Q6773" t="str">
        <f>IFERROR(IF(COUNTIF(個人情報!$BI$5:$BI$401,"登録番号" &amp; リスト!P6773)&gt;=1,"",IF(VLOOKUP(P6773,登録者リスト!$A$1:$D$43729,4,FALSE)=基本情報!$D$6,P6773,"")),"")</f>
        <v/>
      </c>
    </row>
    <row r="6774" spans="16:17" x14ac:dyDescent="0.15">
      <c r="P6774">
        <v>6773</v>
      </c>
      <c r="Q6774" t="str">
        <f>IFERROR(IF(COUNTIF(個人情報!$BI$5:$BI$401,"登録番号" &amp; リスト!P6774)&gt;=1,"",IF(VLOOKUP(P6774,登録者リスト!$A$1:$D$43729,4,FALSE)=基本情報!$D$6,P6774,"")),"")</f>
        <v/>
      </c>
    </row>
    <row r="6775" spans="16:17" x14ac:dyDescent="0.15">
      <c r="P6775">
        <v>6774</v>
      </c>
      <c r="Q6775" t="str">
        <f>IFERROR(IF(COUNTIF(個人情報!$BI$5:$BI$401,"登録番号" &amp; リスト!P6775)&gt;=1,"",IF(VLOOKUP(P6775,登録者リスト!$A$1:$D$43729,4,FALSE)=基本情報!$D$6,P6775,"")),"")</f>
        <v/>
      </c>
    </row>
    <row r="6776" spans="16:17" x14ac:dyDescent="0.15">
      <c r="P6776">
        <v>6775</v>
      </c>
      <c r="Q6776" t="str">
        <f>IFERROR(IF(COUNTIF(個人情報!$BI$5:$BI$401,"登録番号" &amp; リスト!P6776)&gt;=1,"",IF(VLOOKUP(P6776,登録者リスト!$A$1:$D$43729,4,FALSE)=基本情報!$D$6,P6776,"")),"")</f>
        <v/>
      </c>
    </row>
    <row r="6777" spans="16:17" x14ac:dyDescent="0.15">
      <c r="P6777">
        <v>6776</v>
      </c>
      <c r="Q6777" t="str">
        <f>IFERROR(IF(COUNTIF(個人情報!$BI$5:$BI$401,"登録番号" &amp; リスト!P6777)&gt;=1,"",IF(VLOOKUP(P6777,登録者リスト!$A$1:$D$43729,4,FALSE)=基本情報!$D$6,P6777,"")),"")</f>
        <v/>
      </c>
    </row>
    <row r="6778" spans="16:17" x14ac:dyDescent="0.15">
      <c r="P6778">
        <v>6777</v>
      </c>
      <c r="Q6778" t="str">
        <f>IFERROR(IF(COUNTIF(個人情報!$BI$5:$BI$401,"登録番号" &amp; リスト!P6778)&gt;=1,"",IF(VLOOKUP(P6778,登録者リスト!$A$1:$D$43729,4,FALSE)=基本情報!$D$6,P6778,"")),"")</f>
        <v/>
      </c>
    </row>
    <row r="6779" spans="16:17" x14ac:dyDescent="0.15">
      <c r="P6779">
        <v>6778</v>
      </c>
      <c r="Q6779" t="str">
        <f>IFERROR(IF(COUNTIF(個人情報!$BI$5:$BI$401,"登録番号" &amp; リスト!P6779)&gt;=1,"",IF(VLOOKUP(P6779,登録者リスト!$A$1:$D$43729,4,FALSE)=基本情報!$D$6,P6779,"")),"")</f>
        <v/>
      </c>
    </row>
    <row r="6780" spans="16:17" x14ac:dyDescent="0.15">
      <c r="P6780">
        <v>6779</v>
      </c>
      <c r="Q6780" t="str">
        <f>IFERROR(IF(COUNTIF(個人情報!$BI$5:$BI$401,"登録番号" &amp; リスト!P6780)&gt;=1,"",IF(VLOOKUP(P6780,登録者リスト!$A$1:$D$43729,4,FALSE)=基本情報!$D$6,P6780,"")),"")</f>
        <v/>
      </c>
    </row>
    <row r="6781" spans="16:17" x14ac:dyDescent="0.15">
      <c r="P6781">
        <v>6780</v>
      </c>
      <c r="Q6781" t="str">
        <f>IFERROR(IF(COUNTIF(個人情報!$BI$5:$BI$401,"登録番号" &amp; リスト!P6781)&gt;=1,"",IF(VLOOKUP(P6781,登録者リスト!$A$1:$D$43729,4,FALSE)=基本情報!$D$6,P6781,"")),"")</f>
        <v/>
      </c>
    </row>
    <row r="6782" spans="16:17" x14ac:dyDescent="0.15">
      <c r="P6782">
        <v>6781</v>
      </c>
      <c r="Q6782" t="str">
        <f>IFERROR(IF(COUNTIF(個人情報!$BI$5:$BI$401,"登録番号" &amp; リスト!P6782)&gt;=1,"",IF(VLOOKUP(P6782,登録者リスト!$A$1:$D$43729,4,FALSE)=基本情報!$D$6,P6782,"")),"")</f>
        <v/>
      </c>
    </row>
    <row r="6783" spans="16:17" x14ac:dyDescent="0.15">
      <c r="P6783">
        <v>6782</v>
      </c>
      <c r="Q6783" t="str">
        <f>IFERROR(IF(COUNTIF(個人情報!$BI$5:$BI$401,"登録番号" &amp; リスト!P6783)&gt;=1,"",IF(VLOOKUP(P6783,登録者リスト!$A$1:$D$43729,4,FALSE)=基本情報!$D$6,P6783,"")),"")</f>
        <v/>
      </c>
    </row>
    <row r="6784" spans="16:17" x14ac:dyDescent="0.15">
      <c r="P6784">
        <v>6783</v>
      </c>
      <c r="Q6784" t="str">
        <f>IFERROR(IF(COUNTIF(個人情報!$BI$5:$BI$401,"登録番号" &amp; リスト!P6784)&gt;=1,"",IF(VLOOKUP(P6784,登録者リスト!$A$1:$D$43729,4,FALSE)=基本情報!$D$6,P6784,"")),"")</f>
        <v/>
      </c>
    </row>
    <row r="6785" spans="16:17" x14ac:dyDescent="0.15">
      <c r="P6785">
        <v>6784</v>
      </c>
      <c r="Q6785" t="str">
        <f>IFERROR(IF(COUNTIF(個人情報!$BI$5:$BI$401,"登録番号" &amp; リスト!P6785)&gt;=1,"",IF(VLOOKUP(P6785,登録者リスト!$A$1:$D$43729,4,FALSE)=基本情報!$D$6,P6785,"")),"")</f>
        <v/>
      </c>
    </row>
    <row r="6786" spans="16:17" x14ac:dyDescent="0.15">
      <c r="P6786">
        <v>6785</v>
      </c>
      <c r="Q6786" t="str">
        <f>IFERROR(IF(COUNTIF(個人情報!$BI$5:$BI$401,"登録番号" &amp; リスト!P6786)&gt;=1,"",IF(VLOOKUP(P6786,登録者リスト!$A$1:$D$43729,4,FALSE)=基本情報!$D$6,P6786,"")),"")</f>
        <v/>
      </c>
    </row>
    <row r="6787" spans="16:17" x14ac:dyDescent="0.15">
      <c r="P6787">
        <v>6786</v>
      </c>
      <c r="Q6787" t="str">
        <f>IFERROR(IF(COUNTIF(個人情報!$BI$5:$BI$401,"登録番号" &amp; リスト!P6787)&gt;=1,"",IF(VLOOKUP(P6787,登録者リスト!$A$1:$D$43729,4,FALSE)=基本情報!$D$6,P6787,"")),"")</f>
        <v/>
      </c>
    </row>
    <row r="6788" spans="16:17" x14ac:dyDescent="0.15">
      <c r="P6788">
        <v>6787</v>
      </c>
      <c r="Q6788" t="str">
        <f>IFERROR(IF(COUNTIF(個人情報!$BI$5:$BI$401,"登録番号" &amp; リスト!P6788)&gt;=1,"",IF(VLOOKUP(P6788,登録者リスト!$A$1:$D$43729,4,FALSE)=基本情報!$D$6,P6788,"")),"")</f>
        <v/>
      </c>
    </row>
    <row r="6789" spans="16:17" x14ac:dyDescent="0.15">
      <c r="P6789">
        <v>6788</v>
      </c>
      <c r="Q6789" t="str">
        <f>IFERROR(IF(COUNTIF(個人情報!$BI$5:$BI$401,"登録番号" &amp; リスト!P6789)&gt;=1,"",IF(VLOOKUP(P6789,登録者リスト!$A$1:$D$43729,4,FALSE)=基本情報!$D$6,P6789,"")),"")</f>
        <v/>
      </c>
    </row>
    <row r="6790" spans="16:17" x14ac:dyDescent="0.15">
      <c r="P6790">
        <v>6789</v>
      </c>
      <c r="Q6790" t="str">
        <f>IFERROR(IF(COUNTIF(個人情報!$BI$5:$BI$401,"登録番号" &amp; リスト!P6790)&gt;=1,"",IF(VLOOKUP(P6790,登録者リスト!$A$1:$D$43729,4,FALSE)=基本情報!$D$6,P6790,"")),"")</f>
        <v/>
      </c>
    </row>
    <row r="6791" spans="16:17" x14ac:dyDescent="0.15">
      <c r="P6791">
        <v>6790</v>
      </c>
      <c r="Q6791" t="str">
        <f>IFERROR(IF(COUNTIF(個人情報!$BI$5:$BI$401,"登録番号" &amp; リスト!P6791)&gt;=1,"",IF(VLOOKUP(P6791,登録者リスト!$A$1:$D$43729,4,FALSE)=基本情報!$D$6,P6791,"")),"")</f>
        <v/>
      </c>
    </row>
    <row r="6792" spans="16:17" x14ac:dyDescent="0.15">
      <c r="P6792">
        <v>6791</v>
      </c>
      <c r="Q6792" t="str">
        <f>IFERROR(IF(COUNTIF(個人情報!$BI$5:$BI$401,"登録番号" &amp; リスト!P6792)&gt;=1,"",IF(VLOOKUP(P6792,登録者リスト!$A$1:$D$43729,4,FALSE)=基本情報!$D$6,P6792,"")),"")</f>
        <v/>
      </c>
    </row>
    <row r="6793" spans="16:17" x14ac:dyDescent="0.15">
      <c r="P6793">
        <v>6792</v>
      </c>
      <c r="Q6793" t="str">
        <f>IFERROR(IF(COUNTIF(個人情報!$BI$5:$BI$401,"登録番号" &amp; リスト!P6793)&gt;=1,"",IF(VLOOKUP(P6793,登録者リスト!$A$1:$D$43729,4,FALSE)=基本情報!$D$6,P6793,"")),"")</f>
        <v/>
      </c>
    </row>
    <row r="6794" spans="16:17" x14ac:dyDescent="0.15">
      <c r="P6794">
        <v>6793</v>
      </c>
      <c r="Q6794" t="str">
        <f>IFERROR(IF(COUNTIF(個人情報!$BI$5:$BI$401,"登録番号" &amp; リスト!P6794)&gt;=1,"",IF(VLOOKUP(P6794,登録者リスト!$A$1:$D$43729,4,FALSE)=基本情報!$D$6,P6794,"")),"")</f>
        <v/>
      </c>
    </row>
    <row r="6795" spans="16:17" x14ac:dyDescent="0.15">
      <c r="P6795">
        <v>6794</v>
      </c>
      <c r="Q6795" t="str">
        <f>IFERROR(IF(COUNTIF(個人情報!$BI$5:$BI$401,"登録番号" &amp; リスト!P6795)&gt;=1,"",IF(VLOOKUP(P6795,登録者リスト!$A$1:$D$43729,4,FALSE)=基本情報!$D$6,P6795,"")),"")</f>
        <v/>
      </c>
    </row>
    <row r="6796" spans="16:17" x14ac:dyDescent="0.15">
      <c r="P6796">
        <v>6795</v>
      </c>
      <c r="Q6796" t="str">
        <f>IFERROR(IF(COUNTIF(個人情報!$BI$5:$BI$401,"登録番号" &amp; リスト!P6796)&gt;=1,"",IF(VLOOKUP(P6796,登録者リスト!$A$1:$D$43729,4,FALSE)=基本情報!$D$6,P6796,"")),"")</f>
        <v/>
      </c>
    </row>
    <row r="6797" spans="16:17" x14ac:dyDescent="0.15">
      <c r="P6797">
        <v>6796</v>
      </c>
      <c r="Q6797" t="str">
        <f>IFERROR(IF(COUNTIF(個人情報!$BI$5:$BI$401,"登録番号" &amp; リスト!P6797)&gt;=1,"",IF(VLOOKUP(P6797,登録者リスト!$A$1:$D$43729,4,FALSE)=基本情報!$D$6,P6797,"")),"")</f>
        <v/>
      </c>
    </row>
    <row r="6798" spans="16:17" x14ac:dyDescent="0.15">
      <c r="P6798">
        <v>6797</v>
      </c>
      <c r="Q6798" t="str">
        <f>IFERROR(IF(COUNTIF(個人情報!$BI$5:$BI$401,"登録番号" &amp; リスト!P6798)&gt;=1,"",IF(VLOOKUP(P6798,登録者リスト!$A$1:$D$43729,4,FALSE)=基本情報!$D$6,P6798,"")),"")</f>
        <v/>
      </c>
    </row>
    <row r="6799" spans="16:17" x14ac:dyDescent="0.15">
      <c r="P6799">
        <v>6798</v>
      </c>
      <c r="Q6799" t="str">
        <f>IFERROR(IF(COUNTIF(個人情報!$BI$5:$BI$401,"登録番号" &amp; リスト!P6799)&gt;=1,"",IF(VLOOKUP(P6799,登録者リスト!$A$1:$D$43729,4,FALSE)=基本情報!$D$6,P6799,"")),"")</f>
        <v/>
      </c>
    </row>
    <row r="6800" spans="16:17" x14ac:dyDescent="0.15">
      <c r="P6800">
        <v>6799</v>
      </c>
      <c r="Q6800" t="str">
        <f>IFERROR(IF(COUNTIF(個人情報!$BI$5:$BI$401,"登録番号" &amp; リスト!P6800)&gt;=1,"",IF(VLOOKUP(P6800,登録者リスト!$A$1:$D$43729,4,FALSE)=基本情報!$D$6,P6800,"")),"")</f>
        <v/>
      </c>
    </row>
    <row r="6801" spans="16:17" x14ac:dyDescent="0.15">
      <c r="P6801">
        <v>6800</v>
      </c>
      <c r="Q6801" t="str">
        <f>IFERROR(IF(COUNTIF(個人情報!$BI$5:$BI$401,"登録番号" &amp; リスト!P6801)&gt;=1,"",IF(VLOOKUP(P6801,登録者リスト!$A$1:$D$43729,4,FALSE)=基本情報!$D$6,P6801,"")),"")</f>
        <v/>
      </c>
    </row>
    <row r="6802" spans="16:17" x14ac:dyDescent="0.15">
      <c r="P6802">
        <v>6801</v>
      </c>
      <c r="Q6802" t="str">
        <f>IFERROR(IF(COUNTIF(個人情報!$BI$5:$BI$401,"登録番号" &amp; リスト!P6802)&gt;=1,"",IF(VLOOKUP(P6802,登録者リスト!$A$1:$D$43729,4,FALSE)=基本情報!$D$6,P6802,"")),"")</f>
        <v/>
      </c>
    </row>
    <row r="6803" spans="16:17" x14ac:dyDescent="0.15">
      <c r="P6803">
        <v>6802</v>
      </c>
      <c r="Q6803" t="str">
        <f>IFERROR(IF(COUNTIF(個人情報!$BI$5:$BI$401,"登録番号" &amp; リスト!P6803)&gt;=1,"",IF(VLOOKUP(P6803,登録者リスト!$A$1:$D$43729,4,FALSE)=基本情報!$D$6,P6803,"")),"")</f>
        <v/>
      </c>
    </row>
    <row r="6804" spans="16:17" x14ac:dyDescent="0.15">
      <c r="P6804">
        <v>6803</v>
      </c>
      <c r="Q6804" t="str">
        <f>IFERROR(IF(COUNTIF(個人情報!$BI$5:$BI$401,"登録番号" &amp; リスト!P6804)&gt;=1,"",IF(VLOOKUP(P6804,登録者リスト!$A$1:$D$43729,4,FALSE)=基本情報!$D$6,P6804,"")),"")</f>
        <v/>
      </c>
    </row>
    <row r="6805" spans="16:17" x14ac:dyDescent="0.15">
      <c r="P6805">
        <v>6804</v>
      </c>
      <c r="Q6805" t="str">
        <f>IFERROR(IF(COUNTIF(個人情報!$BI$5:$BI$401,"登録番号" &amp; リスト!P6805)&gt;=1,"",IF(VLOOKUP(P6805,登録者リスト!$A$1:$D$43729,4,FALSE)=基本情報!$D$6,P6805,"")),"")</f>
        <v/>
      </c>
    </row>
    <row r="6806" spans="16:17" x14ac:dyDescent="0.15">
      <c r="P6806">
        <v>6805</v>
      </c>
      <c r="Q6806" t="str">
        <f>IFERROR(IF(COUNTIF(個人情報!$BI$5:$BI$401,"登録番号" &amp; リスト!P6806)&gt;=1,"",IF(VLOOKUP(P6806,登録者リスト!$A$1:$D$43729,4,FALSE)=基本情報!$D$6,P6806,"")),"")</f>
        <v/>
      </c>
    </row>
    <row r="6807" spans="16:17" x14ac:dyDescent="0.15">
      <c r="P6807">
        <v>6806</v>
      </c>
      <c r="Q6807" t="str">
        <f>IFERROR(IF(COUNTIF(個人情報!$BI$5:$BI$401,"登録番号" &amp; リスト!P6807)&gt;=1,"",IF(VLOOKUP(P6807,登録者リスト!$A$1:$D$43729,4,FALSE)=基本情報!$D$6,P6807,"")),"")</f>
        <v/>
      </c>
    </row>
    <row r="6808" spans="16:17" x14ac:dyDescent="0.15">
      <c r="P6808">
        <v>6807</v>
      </c>
      <c r="Q6808" t="str">
        <f>IFERROR(IF(COUNTIF(個人情報!$BI$5:$BI$401,"登録番号" &amp; リスト!P6808)&gt;=1,"",IF(VLOOKUP(P6808,登録者リスト!$A$1:$D$43729,4,FALSE)=基本情報!$D$6,P6808,"")),"")</f>
        <v/>
      </c>
    </row>
    <row r="6809" spans="16:17" x14ac:dyDescent="0.15">
      <c r="P6809">
        <v>6808</v>
      </c>
      <c r="Q6809" t="str">
        <f>IFERROR(IF(COUNTIF(個人情報!$BI$5:$BI$401,"登録番号" &amp; リスト!P6809)&gt;=1,"",IF(VLOOKUP(P6809,登録者リスト!$A$1:$D$43729,4,FALSE)=基本情報!$D$6,P6809,"")),"")</f>
        <v/>
      </c>
    </row>
    <row r="6810" spans="16:17" x14ac:dyDescent="0.15">
      <c r="P6810">
        <v>6809</v>
      </c>
      <c r="Q6810" t="str">
        <f>IFERROR(IF(COUNTIF(個人情報!$BI$5:$BI$401,"登録番号" &amp; リスト!P6810)&gt;=1,"",IF(VLOOKUP(P6810,登録者リスト!$A$1:$D$43729,4,FALSE)=基本情報!$D$6,P6810,"")),"")</f>
        <v/>
      </c>
    </row>
    <row r="6811" spans="16:17" x14ac:dyDescent="0.15">
      <c r="P6811">
        <v>6810</v>
      </c>
      <c r="Q6811" t="str">
        <f>IFERROR(IF(COUNTIF(個人情報!$BI$5:$BI$401,"登録番号" &amp; リスト!P6811)&gt;=1,"",IF(VLOOKUP(P6811,登録者リスト!$A$1:$D$43729,4,FALSE)=基本情報!$D$6,P6811,"")),"")</f>
        <v/>
      </c>
    </row>
    <row r="6812" spans="16:17" x14ac:dyDescent="0.15">
      <c r="P6812">
        <v>6811</v>
      </c>
      <c r="Q6812" t="str">
        <f>IFERROR(IF(COUNTIF(個人情報!$BI$5:$BI$401,"登録番号" &amp; リスト!P6812)&gt;=1,"",IF(VLOOKUP(P6812,登録者リスト!$A$1:$D$43729,4,FALSE)=基本情報!$D$6,P6812,"")),"")</f>
        <v/>
      </c>
    </row>
    <row r="6813" spans="16:17" x14ac:dyDescent="0.15">
      <c r="P6813">
        <v>6812</v>
      </c>
      <c r="Q6813" t="str">
        <f>IFERROR(IF(COUNTIF(個人情報!$BI$5:$BI$401,"登録番号" &amp; リスト!P6813)&gt;=1,"",IF(VLOOKUP(P6813,登録者リスト!$A$1:$D$43729,4,FALSE)=基本情報!$D$6,P6813,"")),"")</f>
        <v/>
      </c>
    </row>
    <row r="6814" spans="16:17" x14ac:dyDescent="0.15">
      <c r="P6814">
        <v>6813</v>
      </c>
      <c r="Q6814" t="str">
        <f>IFERROR(IF(COUNTIF(個人情報!$BI$5:$BI$401,"登録番号" &amp; リスト!P6814)&gt;=1,"",IF(VLOOKUP(P6814,登録者リスト!$A$1:$D$43729,4,FALSE)=基本情報!$D$6,P6814,"")),"")</f>
        <v/>
      </c>
    </row>
    <row r="6815" spans="16:17" x14ac:dyDescent="0.15">
      <c r="P6815">
        <v>6814</v>
      </c>
      <c r="Q6815" t="str">
        <f>IFERROR(IF(COUNTIF(個人情報!$BI$5:$BI$401,"登録番号" &amp; リスト!P6815)&gt;=1,"",IF(VLOOKUP(P6815,登録者リスト!$A$1:$D$43729,4,FALSE)=基本情報!$D$6,P6815,"")),"")</f>
        <v/>
      </c>
    </row>
    <row r="6816" spans="16:17" x14ac:dyDescent="0.15">
      <c r="P6816">
        <v>6815</v>
      </c>
      <c r="Q6816" t="str">
        <f>IFERROR(IF(COUNTIF(個人情報!$BI$5:$BI$401,"登録番号" &amp; リスト!P6816)&gt;=1,"",IF(VLOOKUP(P6816,登録者リスト!$A$1:$D$43729,4,FALSE)=基本情報!$D$6,P6816,"")),"")</f>
        <v/>
      </c>
    </row>
    <row r="6817" spans="16:17" x14ac:dyDescent="0.15">
      <c r="P6817">
        <v>6816</v>
      </c>
      <c r="Q6817" t="str">
        <f>IFERROR(IF(COUNTIF(個人情報!$BI$5:$BI$401,"登録番号" &amp; リスト!P6817)&gt;=1,"",IF(VLOOKUP(P6817,登録者リスト!$A$1:$D$43729,4,FALSE)=基本情報!$D$6,P6817,"")),"")</f>
        <v/>
      </c>
    </row>
    <row r="6818" spans="16:17" x14ac:dyDescent="0.15">
      <c r="P6818">
        <v>6817</v>
      </c>
      <c r="Q6818" t="str">
        <f>IFERROR(IF(COUNTIF(個人情報!$BI$5:$BI$401,"登録番号" &amp; リスト!P6818)&gt;=1,"",IF(VLOOKUP(P6818,登録者リスト!$A$1:$D$43729,4,FALSE)=基本情報!$D$6,P6818,"")),"")</f>
        <v/>
      </c>
    </row>
    <row r="6819" spans="16:17" x14ac:dyDescent="0.15">
      <c r="P6819">
        <v>6818</v>
      </c>
      <c r="Q6819" t="str">
        <f>IFERROR(IF(COUNTIF(個人情報!$BI$5:$BI$401,"登録番号" &amp; リスト!P6819)&gt;=1,"",IF(VLOOKUP(P6819,登録者リスト!$A$1:$D$43729,4,FALSE)=基本情報!$D$6,P6819,"")),"")</f>
        <v/>
      </c>
    </row>
    <row r="6820" spans="16:17" x14ac:dyDescent="0.15">
      <c r="P6820">
        <v>6819</v>
      </c>
      <c r="Q6820" t="str">
        <f>IFERROR(IF(COUNTIF(個人情報!$BI$5:$BI$401,"登録番号" &amp; リスト!P6820)&gt;=1,"",IF(VLOOKUP(P6820,登録者リスト!$A$1:$D$43729,4,FALSE)=基本情報!$D$6,P6820,"")),"")</f>
        <v/>
      </c>
    </row>
    <row r="6821" spans="16:17" x14ac:dyDescent="0.15">
      <c r="P6821">
        <v>6820</v>
      </c>
      <c r="Q6821" t="str">
        <f>IFERROR(IF(COUNTIF(個人情報!$BI$5:$BI$401,"登録番号" &amp; リスト!P6821)&gt;=1,"",IF(VLOOKUP(P6821,登録者リスト!$A$1:$D$43729,4,FALSE)=基本情報!$D$6,P6821,"")),"")</f>
        <v/>
      </c>
    </row>
    <row r="6822" spans="16:17" x14ac:dyDescent="0.15">
      <c r="P6822">
        <v>6821</v>
      </c>
      <c r="Q6822" t="str">
        <f>IFERROR(IF(COUNTIF(個人情報!$BI$5:$BI$401,"登録番号" &amp; リスト!P6822)&gt;=1,"",IF(VLOOKUP(P6822,登録者リスト!$A$1:$D$43729,4,FALSE)=基本情報!$D$6,P6822,"")),"")</f>
        <v/>
      </c>
    </row>
    <row r="6823" spans="16:17" x14ac:dyDescent="0.15">
      <c r="P6823">
        <v>6822</v>
      </c>
      <c r="Q6823" t="str">
        <f>IFERROR(IF(COUNTIF(個人情報!$BI$5:$BI$401,"登録番号" &amp; リスト!P6823)&gt;=1,"",IF(VLOOKUP(P6823,登録者リスト!$A$1:$D$43729,4,FALSE)=基本情報!$D$6,P6823,"")),"")</f>
        <v/>
      </c>
    </row>
    <row r="6824" spans="16:17" x14ac:dyDescent="0.15">
      <c r="P6824">
        <v>6823</v>
      </c>
      <c r="Q6824" t="str">
        <f>IFERROR(IF(COUNTIF(個人情報!$BI$5:$BI$401,"登録番号" &amp; リスト!P6824)&gt;=1,"",IF(VLOOKUP(P6824,登録者リスト!$A$1:$D$43729,4,FALSE)=基本情報!$D$6,P6824,"")),"")</f>
        <v/>
      </c>
    </row>
    <row r="6825" spans="16:17" x14ac:dyDescent="0.15">
      <c r="P6825">
        <v>6824</v>
      </c>
      <c r="Q6825" t="str">
        <f>IFERROR(IF(COUNTIF(個人情報!$BI$5:$BI$401,"登録番号" &amp; リスト!P6825)&gt;=1,"",IF(VLOOKUP(P6825,登録者リスト!$A$1:$D$43729,4,FALSE)=基本情報!$D$6,P6825,"")),"")</f>
        <v/>
      </c>
    </row>
    <row r="6826" spans="16:17" x14ac:dyDescent="0.15">
      <c r="P6826">
        <v>6825</v>
      </c>
      <c r="Q6826" t="str">
        <f>IFERROR(IF(COUNTIF(個人情報!$BI$5:$BI$401,"登録番号" &amp; リスト!P6826)&gt;=1,"",IF(VLOOKUP(P6826,登録者リスト!$A$1:$D$43729,4,FALSE)=基本情報!$D$6,P6826,"")),"")</f>
        <v/>
      </c>
    </row>
    <row r="6827" spans="16:17" x14ac:dyDescent="0.15">
      <c r="P6827">
        <v>6826</v>
      </c>
      <c r="Q6827" t="str">
        <f>IFERROR(IF(COUNTIF(個人情報!$BI$5:$BI$401,"登録番号" &amp; リスト!P6827)&gt;=1,"",IF(VLOOKUP(P6827,登録者リスト!$A$1:$D$43729,4,FALSE)=基本情報!$D$6,P6827,"")),"")</f>
        <v/>
      </c>
    </row>
    <row r="6828" spans="16:17" x14ac:dyDescent="0.15">
      <c r="P6828">
        <v>6827</v>
      </c>
      <c r="Q6828" t="str">
        <f>IFERROR(IF(COUNTIF(個人情報!$BI$5:$BI$401,"登録番号" &amp; リスト!P6828)&gt;=1,"",IF(VLOOKUP(P6828,登録者リスト!$A$1:$D$43729,4,FALSE)=基本情報!$D$6,P6828,"")),"")</f>
        <v/>
      </c>
    </row>
    <row r="6829" spans="16:17" x14ac:dyDescent="0.15">
      <c r="P6829">
        <v>6828</v>
      </c>
      <c r="Q6829" t="str">
        <f>IFERROR(IF(COUNTIF(個人情報!$BI$5:$BI$401,"登録番号" &amp; リスト!P6829)&gt;=1,"",IF(VLOOKUP(P6829,登録者リスト!$A$1:$D$43729,4,FALSE)=基本情報!$D$6,P6829,"")),"")</f>
        <v/>
      </c>
    </row>
    <row r="6830" spans="16:17" x14ac:dyDescent="0.15">
      <c r="P6830">
        <v>6829</v>
      </c>
      <c r="Q6830" t="str">
        <f>IFERROR(IF(COUNTIF(個人情報!$BI$5:$BI$401,"登録番号" &amp; リスト!P6830)&gt;=1,"",IF(VLOOKUP(P6830,登録者リスト!$A$1:$D$43729,4,FALSE)=基本情報!$D$6,P6830,"")),"")</f>
        <v/>
      </c>
    </row>
    <row r="6831" spans="16:17" x14ac:dyDescent="0.15">
      <c r="P6831">
        <v>6830</v>
      </c>
      <c r="Q6831" t="str">
        <f>IFERROR(IF(COUNTIF(個人情報!$BI$5:$BI$401,"登録番号" &amp; リスト!P6831)&gt;=1,"",IF(VLOOKUP(P6831,登録者リスト!$A$1:$D$43729,4,FALSE)=基本情報!$D$6,P6831,"")),"")</f>
        <v/>
      </c>
    </row>
    <row r="6832" spans="16:17" x14ac:dyDescent="0.15">
      <c r="P6832">
        <v>6831</v>
      </c>
      <c r="Q6832" t="str">
        <f>IFERROR(IF(COUNTIF(個人情報!$BI$5:$BI$401,"登録番号" &amp; リスト!P6832)&gt;=1,"",IF(VLOOKUP(P6832,登録者リスト!$A$1:$D$43729,4,FALSE)=基本情報!$D$6,P6832,"")),"")</f>
        <v/>
      </c>
    </row>
    <row r="6833" spans="16:17" x14ac:dyDescent="0.15">
      <c r="P6833">
        <v>6832</v>
      </c>
      <c r="Q6833" t="str">
        <f>IFERROR(IF(COUNTIF(個人情報!$BI$5:$BI$401,"登録番号" &amp; リスト!P6833)&gt;=1,"",IF(VLOOKUP(P6833,登録者リスト!$A$1:$D$43729,4,FALSE)=基本情報!$D$6,P6833,"")),"")</f>
        <v/>
      </c>
    </row>
    <row r="6834" spans="16:17" x14ac:dyDescent="0.15">
      <c r="P6834">
        <v>6833</v>
      </c>
      <c r="Q6834" t="str">
        <f>IFERROR(IF(COUNTIF(個人情報!$BI$5:$BI$401,"登録番号" &amp; リスト!P6834)&gt;=1,"",IF(VLOOKUP(P6834,登録者リスト!$A$1:$D$43729,4,FALSE)=基本情報!$D$6,P6834,"")),"")</f>
        <v/>
      </c>
    </row>
    <row r="6835" spans="16:17" x14ac:dyDescent="0.15">
      <c r="P6835">
        <v>6834</v>
      </c>
      <c r="Q6835" t="str">
        <f>IFERROR(IF(COUNTIF(個人情報!$BI$5:$BI$401,"登録番号" &amp; リスト!P6835)&gt;=1,"",IF(VLOOKUP(P6835,登録者リスト!$A$1:$D$43729,4,FALSE)=基本情報!$D$6,P6835,"")),"")</f>
        <v/>
      </c>
    </row>
    <row r="6836" spans="16:17" x14ac:dyDescent="0.15">
      <c r="P6836">
        <v>6835</v>
      </c>
      <c r="Q6836" t="str">
        <f>IFERROR(IF(COUNTIF(個人情報!$BI$5:$BI$401,"登録番号" &amp; リスト!P6836)&gt;=1,"",IF(VLOOKUP(P6836,登録者リスト!$A$1:$D$43729,4,FALSE)=基本情報!$D$6,P6836,"")),"")</f>
        <v/>
      </c>
    </row>
    <row r="6837" spans="16:17" x14ac:dyDescent="0.15">
      <c r="P6837">
        <v>6836</v>
      </c>
      <c r="Q6837" t="str">
        <f>IFERROR(IF(COUNTIF(個人情報!$BI$5:$BI$401,"登録番号" &amp; リスト!P6837)&gt;=1,"",IF(VLOOKUP(P6837,登録者リスト!$A$1:$D$43729,4,FALSE)=基本情報!$D$6,P6837,"")),"")</f>
        <v/>
      </c>
    </row>
    <row r="6838" spans="16:17" x14ac:dyDescent="0.15">
      <c r="P6838">
        <v>6837</v>
      </c>
      <c r="Q6838" t="str">
        <f>IFERROR(IF(COUNTIF(個人情報!$BI$5:$BI$401,"登録番号" &amp; リスト!P6838)&gt;=1,"",IF(VLOOKUP(P6838,登録者リスト!$A$1:$D$43729,4,FALSE)=基本情報!$D$6,P6838,"")),"")</f>
        <v/>
      </c>
    </row>
    <row r="6839" spans="16:17" x14ac:dyDescent="0.15">
      <c r="P6839">
        <v>6838</v>
      </c>
      <c r="Q6839" t="str">
        <f>IFERROR(IF(COUNTIF(個人情報!$BI$5:$BI$401,"登録番号" &amp; リスト!P6839)&gt;=1,"",IF(VLOOKUP(P6839,登録者リスト!$A$1:$D$43729,4,FALSE)=基本情報!$D$6,P6839,"")),"")</f>
        <v/>
      </c>
    </row>
    <row r="6840" spans="16:17" x14ac:dyDescent="0.15">
      <c r="P6840">
        <v>6839</v>
      </c>
      <c r="Q6840" t="str">
        <f>IFERROR(IF(COUNTIF(個人情報!$BI$5:$BI$401,"登録番号" &amp; リスト!P6840)&gt;=1,"",IF(VLOOKUP(P6840,登録者リスト!$A$1:$D$43729,4,FALSE)=基本情報!$D$6,P6840,"")),"")</f>
        <v/>
      </c>
    </row>
    <row r="6841" spans="16:17" x14ac:dyDescent="0.15">
      <c r="P6841">
        <v>6840</v>
      </c>
      <c r="Q6841" t="str">
        <f>IFERROR(IF(COUNTIF(個人情報!$BI$5:$BI$401,"登録番号" &amp; リスト!P6841)&gt;=1,"",IF(VLOOKUP(P6841,登録者リスト!$A$1:$D$43729,4,FALSE)=基本情報!$D$6,P6841,"")),"")</f>
        <v/>
      </c>
    </row>
    <row r="6842" spans="16:17" x14ac:dyDescent="0.15">
      <c r="P6842">
        <v>6841</v>
      </c>
      <c r="Q6842" t="str">
        <f>IFERROR(IF(COUNTIF(個人情報!$BI$5:$BI$401,"登録番号" &amp; リスト!P6842)&gt;=1,"",IF(VLOOKUP(P6842,登録者リスト!$A$1:$D$43729,4,FALSE)=基本情報!$D$6,P6842,"")),"")</f>
        <v/>
      </c>
    </row>
    <row r="6843" spans="16:17" x14ac:dyDescent="0.15">
      <c r="P6843">
        <v>6842</v>
      </c>
      <c r="Q6843" t="str">
        <f>IFERROR(IF(COUNTIF(個人情報!$BI$5:$BI$401,"登録番号" &amp; リスト!P6843)&gt;=1,"",IF(VLOOKUP(P6843,登録者リスト!$A$1:$D$43729,4,FALSE)=基本情報!$D$6,P6843,"")),"")</f>
        <v/>
      </c>
    </row>
    <row r="6844" spans="16:17" x14ac:dyDescent="0.15">
      <c r="P6844">
        <v>6843</v>
      </c>
      <c r="Q6844" t="str">
        <f>IFERROR(IF(COUNTIF(個人情報!$BI$5:$BI$401,"登録番号" &amp; リスト!P6844)&gt;=1,"",IF(VLOOKUP(P6844,登録者リスト!$A$1:$D$43729,4,FALSE)=基本情報!$D$6,P6844,"")),"")</f>
        <v/>
      </c>
    </row>
    <row r="6845" spans="16:17" x14ac:dyDescent="0.15">
      <c r="P6845">
        <v>6844</v>
      </c>
      <c r="Q6845" t="str">
        <f>IFERROR(IF(COUNTIF(個人情報!$BI$5:$BI$401,"登録番号" &amp; リスト!P6845)&gt;=1,"",IF(VLOOKUP(P6845,登録者リスト!$A$1:$D$43729,4,FALSE)=基本情報!$D$6,P6845,"")),"")</f>
        <v/>
      </c>
    </row>
    <row r="6846" spans="16:17" x14ac:dyDescent="0.15">
      <c r="P6846">
        <v>6845</v>
      </c>
      <c r="Q6846" t="str">
        <f>IFERROR(IF(COUNTIF(個人情報!$BI$5:$BI$401,"登録番号" &amp; リスト!P6846)&gt;=1,"",IF(VLOOKUP(P6846,登録者リスト!$A$1:$D$43729,4,FALSE)=基本情報!$D$6,P6846,"")),"")</f>
        <v/>
      </c>
    </row>
    <row r="6847" spans="16:17" x14ac:dyDescent="0.15">
      <c r="P6847">
        <v>6846</v>
      </c>
      <c r="Q6847" t="str">
        <f>IFERROR(IF(COUNTIF(個人情報!$BI$5:$BI$401,"登録番号" &amp; リスト!P6847)&gt;=1,"",IF(VLOOKUP(P6847,登録者リスト!$A$1:$D$43729,4,FALSE)=基本情報!$D$6,P6847,"")),"")</f>
        <v/>
      </c>
    </row>
    <row r="6848" spans="16:17" x14ac:dyDescent="0.15">
      <c r="P6848">
        <v>6847</v>
      </c>
      <c r="Q6848" t="str">
        <f>IFERROR(IF(COUNTIF(個人情報!$BI$5:$BI$401,"登録番号" &amp; リスト!P6848)&gt;=1,"",IF(VLOOKUP(P6848,登録者リスト!$A$1:$D$43729,4,FALSE)=基本情報!$D$6,P6848,"")),"")</f>
        <v/>
      </c>
    </row>
    <row r="6849" spans="16:17" x14ac:dyDescent="0.15">
      <c r="P6849">
        <v>6848</v>
      </c>
      <c r="Q6849" t="str">
        <f>IFERROR(IF(COUNTIF(個人情報!$BI$5:$BI$401,"登録番号" &amp; リスト!P6849)&gt;=1,"",IF(VLOOKUP(P6849,登録者リスト!$A$1:$D$43729,4,FALSE)=基本情報!$D$6,P6849,"")),"")</f>
        <v/>
      </c>
    </row>
    <row r="6850" spans="16:17" x14ac:dyDescent="0.15">
      <c r="P6850">
        <v>6849</v>
      </c>
      <c r="Q6850" t="str">
        <f>IFERROR(IF(COUNTIF(個人情報!$BI$5:$BI$401,"登録番号" &amp; リスト!P6850)&gt;=1,"",IF(VLOOKUP(P6850,登録者リスト!$A$1:$D$43729,4,FALSE)=基本情報!$D$6,P6850,"")),"")</f>
        <v/>
      </c>
    </row>
    <row r="6851" spans="16:17" x14ac:dyDescent="0.15">
      <c r="P6851">
        <v>6850</v>
      </c>
      <c r="Q6851" t="str">
        <f>IFERROR(IF(COUNTIF(個人情報!$BI$5:$BI$401,"登録番号" &amp; リスト!P6851)&gt;=1,"",IF(VLOOKUP(P6851,登録者リスト!$A$1:$D$43729,4,FALSE)=基本情報!$D$6,P6851,"")),"")</f>
        <v/>
      </c>
    </row>
    <row r="6852" spans="16:17" x14ac:dyDescent="0.15">
      <c r="P6852">
        <v>6851</v>
      </c>
      <c r="Q6852" t="str">
        <f>IFERROR(IF(COUNTIF(個人情報!$BI$5:$BI$401,"登録番号" &amp; リスト!P6852)&gt;=1,"",IF(VLOOKUP(P6852,登録者リスト!$A$1:$D$43729,4,FALSE)=基本情報!$D$6,P6852,"")),"")</f>
        <v/>
      </c>
    </row>
    <row r="6853" spans="16:17" x14ac:dyDescent="0.15">
      <c r="P6853">
        <v>6852</v>
      </c>
      <c r="Q6853" t="str">
        <f>IFERROR(IF(COUNTIF(個人情報!$BI$5:$BI$401,"登録番号" &amp; リスト!P6853)&gt;=1,"",IF(VLOOKUP(P6853,登録者リスト!$A$1:$D$43729,4,FALSE)=基本情報!$D$6,P6853,"")),"")</f>
        <v/>
      </c>
    </row>
    <row r="6854" spans="16:17" x14ac:dyDescent="0.15">
      <c r="P6854">
        <v>6853</v>
      </c>
      <c r="Q6854" t="str">
        <f>IFERROR(IF(COUNTIF(個人情報!$BI$5:$BI$401,"登録番号" &amp; リスト!P6854)&gt;=1,"",IF(VLOOKUP(P6854,登録者リスト!$A$1:$D$43729,4,FALSE)=基本情報!$D$6,P6854,"")),"")</f>
        <v/>
      </c>
    </row>
    <row r="6855" spans="16:17" x14ac:dyDescent="0.15">
      <c r="P6855">
        <v>6854</v>
      </c>
      <c r="Q6855" t="str">
        <f>IFERROR(IF(COUNTIF(個人情報!$BI$5:$BI$401,"登録番号" &amp; リスト!P6855)&gt;=1,"",IF(VLOOKUP(P6855,登録者リスト!$A$1:$D$43729,4,FALSE)=基本情報!$D$6,P6855,"")),"")</f>
        <v/>
      </c>
    </row>
    <row r="6856" spans="16:17" x14ac:dyDescent="0.15">
      <c r="P6856">
        <v>6855</v>
      </c>
      <c r="Q6856" t="str">
        <f>IFERROR(IF(COUNTIF(個人情報!$BI$5:$BI$401,"登録番号" &amp; リスト!P6856)&gt;=1,"",IF(VLOOKUP(P6856,登録者リスト!$A$1:$D$43729,4,FALSE)=基本情報!$D$6,P6856,"")),"")</f>
        <v/>
      </c>
    </row>
    <row r="6857" spans="16:17" x14ac:dyDescent="0.15">
      <c r="P6857">
        <v>6856</v>
      </c>
      <c r="Q6857" t="str">
        <f>IFERROR(IF(COUNTIF(個人情報!$BI$5:$BI$401,"登録番号" &amp; リスト!P6857)&gt;=1,"",IF(VLOOKUP(P6857,登録者リスト!$A$1:$D$43729,4,FALSE)=基本情報!$D$6,P6857,"")),"")</f>
        <v/>
      </c>
    </row>
    <row r="6858" spans="16:17" x14ac:dyDescent="0.15">
      <c r="P6858">
        <v>6857</v>
      </c>
      <c r="Q6858" t="str">
        <f>IFERROR(IF(COUNTIF(個人情報!$BI$5:$BI$401,"登録番号" &amp; リスト!P6858)&gt;=1,"",IF(VLOOKUP(P6858,登録者リスト!$A$1:$D$43729,4,FALSE)=基本情報!$D$6,P6858,"")),"")</f>
        <v/>
      </c>
    </row>
    <row r="6859" spans="16:17" x14ac:dyDescent="0.15">
      <c r="P6859">
        <v>6858</v>
      </c>
      <c r="Q6859" t="str">
        <f>IFERROR(IF(COUNTIF(個人情報!$BI$5:$BI$401,"登録番号" &amp; リスト!P6859)&gt;=1,"",IF(VLOOKUP(P6859,登録者リスト!$A$1:$D$43729,4,FALSE)=基本情報!$D$6,P6859,"")),"")</f>
        <v/>
      </c>
    </row>
    <row r="6860" spans="16:17" x14ac:dyDescent="0.15">
      <c r="P6860">
        <v>6859</v>
      </c>
      <c r="Q6860" t="str">
        <f>IFERROR(IF(COUNTIF(個人情報!$BI$5:$BI$401,"登録番号" &amp; リスト!P6860)&gt;=1,"",IF(VLOOKUP(P6860,登録者リスト!$A$1:$D$43729,4,FALSE)=基本情報!$D$6,P6860,"")),"")</f>
        <v/>
      </c>
    </row>
    <row r="6861" spans="16:17" x14ac:dyDescent="0.15">
      <c r="P6861">
        <v>6860</v>
      </c>
      <c r="Q6861" t="str">
        <f>IFERROR(IF(COUNTIF(個人情報!$BI$5:$BI$401,"登録番号" &amp; リスト!P6861)&gt;=1,"",IF(VLOOKUP(P6861,登録者リスト!$A$1:$D$43729,4,FALSE)=基本情報!$D$6,P6861,"")),"")</f>
        <v/>
      </c>
    </row>
    <row r="6862" spans="16:17" x14ac:dyDescent="0.15">
      <c r="P6862">
        <v>6861</v>
      </c>
      <c r="Q6862" t="str">
        <f>IFERROR(IF(COUNTIF(個人情報!$BI$5:$BI$401,"登録番号" &amp; リスト!P6862)&gt;=1,"",IF(VLOOKUP(P6862,登録者リスト!$A$1:$D$43729,4,FALSE)=基本情報!$D$6,P6862,"")),"")</f>
        <v/>
      </c>
    </row>
    <row r="6863" spans="16:17" x14ac:dyDescent="0.15">
      <c r="P6863">
        <v>6862</v>
      </c>
      <c r="Q6863" t="str">
        <f>IFERROR(IF(COUNTIF(個人情報!$BI$5:$BI$401,"登録番号" &amp; リスト!P6863)&gt;=1,"",IF(VLOOKUP(P6863,登録者リスト!$A$1:$D$43729,4,FALSE)=基本情報!$D$6,P6863,"")),"")</f>
        <v/>
      </c>
    </row>
    <row r="6864" spans="16:17" x14ac:dyDescent="0.15">
      <c r="P6864">
        <v>6863</v>
      </c>
      <c r="Q6864" t="str">
        <f>IFERROR(IF(COUNTIF(個人情報!$BI$5:$BI$401,"登録番号" &amp; リスト!P6864)&gt;=1,"",IF(VLOOKUP(P6864,登録者リスト!$A$1:$D$43729,4,FALSE)=基本情報!$D$6,P6864,"")),"")</f>
        <v/>
      </c>
    </row>
    <row r="6865" spans="16:17" x14ac:dyDescent="0.15">
      <c r="P6865">
        <v>6864</v>
      </c>
      <c r="Q6865" t="str">
        <f>IFERROR(IF(COUNTIF(個人情報!$BI$5:$BI$401,"登録番号" &amp; リスト!P6865)&gt;=1,"",IF(VLOOKUP(P6865,登録者リスト!$A$1:$D$43729,4,FALSE)=基本情報!$D$6,P6865,"")),"")</f>
        <v/>
      </c>
    </row>
    <row r="6866" spans="16:17" x14ac:dyDescent="0.15">
      <c r="P6866">
        <v>6865</v>
      </c>
      <c r="Q6866" t="str">
        <f>IFERROR(IF(COUNTIF(個人情報!$BI$5:$BI$401,"登録番号" &amp; リスト!P6866)&gt;=1,"",IF(VLOOKUP(P6866,登録者リスト!$A$1:$D$43729,4,FALSE)=基本情報!$D$6,P6866,"")),"")</f>
        <v/>
      </c>
    </row>
    <row r="6867" spans="16:17" x14ac:dyDescent="0.15">
      <c r="P6867">
        <v>6866</v>
      </c>
      <c r="Q6867" t="str">
        <f>IFERROR(IF(COUNTIF(個人情報!$BI$5:$BI$401,"登録番号" &amp; リスト!P6867)&gt;=1,"",IF(VLOOKUP(P6867,登録者リスト!$A$1:$D$43729,4,FALSE)=基本情報!$D$6,P6867,"")),"")</f>
        <v/>
      </c>
    </row>
    <row r="6868" spans="16:17" x14ac:dyDescent="0.15">
      <c r="P6868">
        <v>6867</v>
      </c>
      <c r="Q6868" t="str">
        <f>IFERROR(IF(COUNTIF(個人情報!$BI$5:$BI$401,"登録番号" &amp; リスト!P6868)&gt;=1,"",IF(VLOOKUP(P6868,登録者リスト!$A$1:$D$43729,4,FALSE)=基本情報!$D$6,P6868,"")),"")</f>
        <v/>
      </c>
    </row>
    <row r="6869" spans="16:17" x14ac:dyDescent="0.15">
      <c r="P6869">
        <v>6868</v>
      </c>
      <c r="Q6869" t="str">
        <f>IFERROR(IF(COUNTIF(個人情報!$BI$5:$BI$401,"登録番号" &amp; リスト!P6869)&gt;=1,"",IF(VLOOKUP(P6869,登録者リスト!$A$1:$D$43729,4,FALSE)=基本情報!$D$6,P6869,"")),"")</f>
        <v/>
      </c>
    </row>
    <row r="6870" spans="16:17" x14ac:dyDescent="0.15">
      <c r="P6870">
        <v>6869</v>
      </c>
      <c r="Q6870" t="str">
        <f>IFERROR(IF(COUNTIF(個人情報!$BI$5:$BI$401,"登録番号" &amp; リスト!P6870)&gt;=1,"",IF(VLOOKUP(P6870,登録者リスト!$A$1:$D$43729,4,FALSE)=基本情報!$D$6,P6870,"")),"")</f>
        <v/>
      </c>
    </row>
    <row r="6871" spans="16:17" x14ac:dyDescent="0.15">
      <c r="P6871">
        <v>6870</v>
      </c>
      <c r="Q6871" t="str">
        <f>IFERROR(IF(COUNTIF(個人情報!$BI$5:$BI$401,"登録番号" &amp; リスト!P6871)&gt;=1,"",IF(VLOOKUP(P6871,登録者リスト!$A$1:$D$43729,4,FALSE)=基本情報!$D$6,P6871,"")),"")</f>
        <v/>
      </c>
    </row>
    <row r="6872" spans="16:17" x14ac:dyDescent="0.15">
      <c r="P6872">
        <v>6871</v>
      </c>
      <c r="Q6872" t="str">
        <f>IFERROR(IF(COUNTIF(個人情報!$BI$5:$BI$401,"登録番号" &amp; リスト!P6872)&gt;=1,"",IF(VLOOKUP(P6872,登録者リスト!$A$1:$D$43729,4,FALSE)=基本情報!$D$6,P6872,"")),"")</f>
        <v/>
      </c>
    </row>
    <row r="6873" spans="16:17" x14ac:dyDescent="0.15">
      <c r="P6873">
        <v>6872</v>
      </c>
      <c r="Q6873" t="str">
        <f>IFERROR(IF(COUNTIF(個人情報!$BI$5:$BI$401,"登録番号" &amp; リスト!P6873)&gt;=1,"",IF(VLOOKUP(P6873,登録者リスト!$A$1:$D$43729,4,FALSE)=基本情報!$D$6,P6873,"")),"")</f>
        <v/>
      </c>
    </row>
    <row r="6874" spans="16:17" x14ac:dyDescent="0.15">
      <c r="P6874">
        <v>6873</v>
      </c>
      <c r="Q6874" t="str">
        <f>IFERROR(IF(COUNTIF(個人情報!$BI$5:$BI$401,"登録番号" &amp; リスト!P6874)&gt;=1,"",IF(VLOOKUP(P6874,登録者リスト!$A$1:$D$43729,4,FALSE)=基本情報!$D$6,P6874,"")),"")</f>
        <v/>
      </c>
    </row>
    <row r="6875" spans="16:17" x14ac:dyDescent="0.15">
      <c r="P6875">
        <v>6874</v>
      </c>
      <c r="Q6875" t="str">
        <f>IFERROR(IF(COUNTIF(個人情報!$BI$5:$BI$401,"登録番号" &amp; リスト!P6875)&gt;=1,"",IF(VLOOKUP(P6875,登録者リスト!$A$1:$D$43729,4,FALSE)=基本情報!$D$6,P6875,"")),"")</f>
        <v/>
      </c>
    </row>
    <row r="6876" spans="16:17" x14ac:dyDescent="0.15">
      <c r="P6876">
        <v>6875</v>
      </c>
      <c r="Q6876" t="str">
        <f>IFERROR(IF(COUNTIF(個人情報!$BI$5:$BI$401,"登録番号" &amp; リスト!P6876)&gt;=1,"",IF(VLOOKUP(P6876,登録者リスト!$A$1:$D$43729,4,FALSE)=基本情報!$D$6,P6876,"")),"")</f>
        <v/>
      </c>
    </row>
    <row r="6877" spans="16:17" x14ac:dyDescent="0.15">
      <c r="P6877">
        <v>6876</v>
      </c>
      <c r="Q6877" t="str">
        <f>IFERROR(IF(COUNTIF(個人情報!$BI$5:$BI$401,"登録番号" &amp; リスト!P6877)&gt;=1,"",IF(VLOOKUP(P6877,登録者リスト!$A$1:$D$43729,4,FALSE)=基本情報!$D$6,P6877,"")),"")</f>
        <v/>
      </c>
    </row>
    <row r="6878" spans="16:17" x14ac:dyDescent="0.15">
      <c r="P6878">
        <v>6877</v>
      </c>
      <c r="Q6878" t="str">
        <f>IFERROR(IF(COUNTIF(個人情報!$BI$5:$BI$401,"登録番号" &amp; リスト!P6878)&gt;=1,"",IF(VLOOKUP(P6878,登録者リスト!$A$1:$D$43729,4,FALSE)=基本情報!$D$6,P6878,"")),"")</f>
        <v/>
      </c>
    </row>
    <row r="6879" spans="16:17" x14ac:dyDescent="0.15">
      <c r="P6879">
        <v>6878</v>
      </c>
      <c r="Q6879" t="str">
        <f>IFERROR(IF(COUNTIF(個人情報!$BI$5:$BI$401,"登録番号" &amp; リスト!P6879)&gt;=1,"",IF(VLOOKUP(P6879,登録者リスト!$A$1:$D$43729,4,FALSE)=基本情報!$D$6,P6879,"")),"")</f>
        <v/>
      </c>
    </row>
    <row r="6880" spans="16:17" x14ac:dyDescent="0.15">
      <c r="P6880">
        <v>6879</v>
      </c>
      <c r="Q6880" t="str">
        <f>IFERROR(IF(COUNTIF(個人情報!$BI$5:$BI$401,"登録番号" &amp; リスト!P6880)&gt;=1,"",IF(VLOOKUP(P6880,登録者リスト!$A$1:$D$43729,4,FALSE)=基本情報!$D$6,P6880,"")),"")</f>
        <v/>
      </c>
    </row>
    <row r="6881" spans="16:17" x14ac:dyDescent="0.15">
      <c r="P6881">
        <v>6880</v>
      </c>
      <c r="Q6881" t="str">
        <f>IFERROR(IF(COUNTIF(個人情報!$BI$5:$BI$401,"登録番号" &amp; リスト!P6881)&gt;=1,"",IF(VLOOKUP(P6881,登録者リスト!$A$1:$D$43729,4,FALSE)=基本情報!$D$6,P6881,"")),"")</f>
        <v/>
      </c>
    </row>
    <row r="6882" spans="16:17" x14ac:dyDescent="0.15">
      <c r="P6882">
        <v>6881</v>
      </c>
      <c r="Q6882" t="str">
        <f>IFERROR(IF(COUNTIF(個人情報!$BI$5:$BI$401,"登録番号" &amp; リスト!P6882)&gt;=1,"",IF(VLOOKUP(P6882,登録者リスト!$A$1:$D$43729,4,FALSE)=基本情報!$D$6,P6882,"")),"")</f>
        <v/>
      </c>
    </row>
    <row r="6883" spans="16:17" x14ac:dyDescent="0.15">
      <c r="P6883">
        <v>6882</v>
      </c>
      <c r="Q6883" t="str">
        <f>IFERROR(IF(COUNTIF(個人情報!$BI$5:$BI$401,"登録番号" &amp; リスト!P6883)&gt;=1,"",IF(VLOOKUP(P6883,登録者リスト!$A$1:$D$43729,4,FALSE)=基本情報!$D$6,P6883,"")),"")</f>
        <v/>
      </c>
    </row>
    <row r="6884" spans="16:17" x14ac:dyDescent="0.15">
      <c r="P6884">
        <v>6883</v>
      </c>
      <c r="Q6884" t="str">
        <f>IFERROR(IF(COUNTIF(個人情報!$BI$5:$BI$401,"登録番号" &amp; リスト!P6884)&gt;=1,"",IF(VLOOKUP(P6884,登録者リスト!$A$1:$D$43729,4,FALSE)=基本情報!$D$6,P6884,"")),"")</f>
        <v/>
      </c>
    </row>
    <row r="6885" spans="16:17" x14ac:dyDescent="0.15">
      <c r="P6885">
        <v>6884</v>
      </c>
      <c r="Q6885" t="str">
        <f>IFERROR(IF(COUNTIF(個人情報!$BI$5:$BI$401,"登録番号" &amp; リスト!P6885)&gt;=1,"",IF(VLOOKUP(P6885,登録者リスト!$A$1:$D$43729,4,FALSE)=基本情報!$D$6,P6885,"")),"")</f>
        <v/>
      </c>
    </row>
    <row r="6886" spans="16:17" x14ac:dyDescent="0.15">
      <c r="P6886">
        <v>6885</v>
      </c>
      <c r="Q6886" t="str">
        <f>IFERROR(IF(COUNTIF(個人情報!$BI$5:$BI$401,"登録番号" &amp; リスト!P6886)&gt;=1,"",IF(VLOOKUP(P6886,登録者リスト!$A$1:$D$43729,4,FALSE)=基本情報!$D$6,P6886,"")),"")</f>
        <v/>
      </c>
    </row>
    <row r="6887" spans="16:17" x14ac:dyDescent="0.15">
      <c r="P6887">
        <v>6886</v>
      </c>
      <c r="Q6887" t="str">
        <f>IFERROR(IF(COUNTIF(個人情報!$BI$5:$BI$401,"登録番号" &amp; リスト!P6887)&gt;=1,"",IF(VLOOKUP(P6887,登録者リスト!$A$1:$D$43729,4,FALSE)=基本情報!$D$6,P6887,"")),"")</f>
        <v/>
      </c>
    </row>
    <row r="6888" spans="16:17" x14ac:dyDescent="0.15">
      <c r="P6888">
        <v>6887</v>
      </c>
      <c r="Q6888" t="str">
        <f>IFERROR(IF(COUNTIF(個人情報!$BI$5:$BI$401,"登録番号" &amp; リスト!P6888)&gt;=1,"",IF(VLOOKUP(P6888,登録者リスト!$A$1:$D$43729,4,FALSE)=基本情報!$D$6,P6888,"")),"")</f>
        <v/>
      </c>
    </row>
    <row r="6889" spans="16:17" x14ac:dyDescent="0.15">
      <c r="P6889">
        <v>6888</v>
      </c>
      <c r="Q6889" t="str">
        <f>IFERROR(IF(COUNTIF(個人情報!$BI$5:$BI$401,"登録番号" &amp; リスト!P6889)&gt;=1,"",IF(VLOOKUP(P6889,登録者リスト!$A$1:$D$43729,4,FALSE)=基本情報!$D$6,P6889,"")),"")</f>
        <v/>
      </c>
    </row>
    <row r="6890" spans="16:17" x14ac:dyDescent="0.15">
      <c r="P6890">
        <v>6889</v>
      </c>
      <c r="Q6890" t="str">
        <f>IFERROR(IF(COUNTIF(個人情報!$BI$5:$BI$401,"登録番号" &amp; リスト!P6890)&gt;=1,"",IF(VLOOKUP(P6890,登録者リスト!$A$1:$D$43729,4,FALSE)=基本情報!$D$6,P6890,"")),"")</f>
        <v/>
      </c>
    </row>
    <row r="6891" spans="16:17" x14ac:dyDescent="0.15">
      <c r="P6891">
        <v>6890</v>
      </c>
      <c r="Q6891" t="str">
        <f>IFERROR(IF(COUNTIF(個人情報!$BI$5:$BI$401,"登録番号" &amp; リスト!P6891)&gt;=1,"",IF(VLOOKUP(P6891,登録者リスト!$A$1:$D$43729,4,FALSE)=基本情報!$D$6,P6891,"")),"")</f>
        <v/>
      </c>
    </row>
    <row r="6892" spans="16:17" x14ac:dyDescent="0.15">
      <c r="P6892">
        <v>6891</v>
      </c>
      <c r="Q6892" t="str">
        <f>IFERROR(IF(COUNTIF(個人情報!$BI$5:$BI$401,"登録番号" &amp; リスト!P6892)&gt;=1,"",IF(VLOOKUP(P6892,登録者リスト!$A$1:$D$43729,4,FALSE)=基本情報!$D$6,P6892,"")),"")</f>
        <v/>
      </c>
    </row>
    <row r="6893" spans="16:17" x14ac:dyDescent="0.15">
      <c r="P6893">
        <v>6892</v>
      </c>
      <c r="Q6893" t="str">
        <f>IFERROR(IF(COUNTIF(個人情報!$BI$5:$BI$401,"登録番号" &amp; リスト!P6893)&gt;=1,"",IF(VLOOKUP(P6893,登録者リスト!$A$1:$D$43729,4,FALSE)=基本情報!$D$6,P6893,"")),"")</f>
        <v/>
      </c>
    </row>
    <row r="6894" spans="16:17" x14ac:dyDescent="0.15">
      <c r="P6894">
        <v>6893</v>
      </c>
      <c r="Q6894" t="str">
        <f>IFERROR(IF(COUNTIF(個人情報!$BI$5:$BI$401,"登録番号" &amp; リスト!P6894)&gt;=1,"",IF(VLOOKUP(P6894,登録者リスト!$A$1:$D$43729,4,FALSE)=基本情報!$D$6,P6894,"")),"")</f>
        <v/>
      </c>
    </row>
    <row r="6895" spans="16:17" x14ac:dyDescent="0.15">
      <c r="P6895">
        <v>6894</v>
      </c>
      <c r="Q6895" t="str">
        <f>IFERROR(IF(COUNTIF(個人情報!$BI$5:$BI$401,"登録番号" &amp; リスト!P6895)&gt;=1,"",IF(VLOOKUP(P6895,登録者リスト!$A$1:$D$43729,4,FALSE)=基本情報!$D$6,P6895,"")),"")</f>
        <v/>
      </c>
    </row>
    <row r="6896" spans="16:17" x14ac:dyDescent="0.15">
      <c r="P6896">
        <v>6895</v>
      </c>
      <c r="Q6896" t="str">
        <f>IFERROR(IF(COUNTIF(個人情報!$BI$5:$BI$401,"登録番号" &amp; リスト!P6896)&gt;=1,"",IF(VLOOKUP(P6896,登録者リスト!$A$1:$D$43729,4,FALSE)=基本情報!$D$6,P6896,"")),"")</f>
        <v/>
      </c>
    </row>
    <row r="6897" spans="16:17" x14ac:dyDescent="0.15">
      <c r="P6897">
        <v>6896</v>
      </c>
      <c r="Q6897" t="str">
        <f>IFERROR(IF(COUNTIF(個人情報!$BI$5:$BI$401,"登録番号" &amp; リスト!P6897)&gt;=1,"",IF(VLOOKUP(P6897,登録者リスト!$A$1:$D$43729,4,FALSE)=基本情報!$D$6,P6897,"")),"")</f>
        <v/>
      </c>
    </row>
    <row r="6898" spans="16:17" x14ac:dyDescent="0.15">
      <c r="P6898">
        <v>6897</v>
      </c>
      <c r="Q6898" t="str">
        <f>IFERROR(IF(COUNTIF(個人情報!$BI$5:$BI$401,"登録番号" &amp; リスト!P6898)&gt;=1,"",IF(VLOOKUP(P6898,登録者リスト!$A$1:$D$43729,4,FALSE)=基本情報!$D$6,P6898,"")),"")</f>
        <v/>
      </c>
    </row>
    <row r="6899" spans="16:17" x14ac:dyDescent="0.15">
      <c r="P6899">
        <v>6898</v>
      </c>
      <c r="Q6899" t="str">
        <f>IFERROR(IF(COUNTIF(個人情報!$BI$5:$BI$401,"登録番号" &amp; リスト!P6899)&gt;=1,"",IF(VLOOKUP(P6899,登録者リスト!$A$1:$D$43729,4,FALSE)=基本情報!$D$6,P6899,"")),"")</f>
        <v/>
      </c>
    </row>
    <row r="6900" spans="16:17" x14ac:dyDescent="0.15">
      <c r="P6900">
        <v>6899</v>
      </c>
      <c r="Q6900" t="str">
        <f>IFERROR(IF(COUNTIF(個人情報!$BI$5:$BI$401,"登録番号" &amp; リスト!P6900)&gt;=1,"",IF(VLOOKUP(P6900,登録者リスト!$A$1:$D$43729,4,FALSE)=基本情報!$D$6,P6900,"")),"")</f>
        <v/>
      </c>
    </row>
    <row r="6901" spans="16:17" x14ac:dyDescent="0.15">
      <c r="P6901">
        <v>6900</v>
      </c>
      <c r="Q6901" t="str">
        <f>IFERROR(IF(COUNTIF(個人情報!$BI$5:$BI$401,"登録番号" &amp; リスト!P6901)&gt;=1,"",IF(VLOOKUP(P6901,登録者リスト!$A$1:$D$43729,4,FALSE)=基本情報!$D$6,P6901,"")),"")</f>
        <v/>
      </c>
    </row>
    <row r="6902" spans="16:17" x14ac:dyDescent="0.15">
      <c r="P6902">
        <v>6901</v>
      </c>
      <c r="Q6902" t="str">
        <f>IFERROR(IF(COUNTIF(個人情報!$BI$5:$BI$401,"登録番号" &amp; リスト!P6902)&gt;=1,"",IF(VLOOKUP(P6902,登録者リスト!$A$1:$D$43729,4,FALSE)=基本情報!$D$6,P6902,"")),"")</f>
        <v/>
      </c>
    </row>
    <row r="6903" spans="16:17" x14ac:dyDescent="0.15">
      <c r="P6903">
        <v>6902</v>
      </c>
      <c r="Q6903" t="str">
        <f>IFERROR(IF(COUNTIF(個人情報!$BI$5:$BI$401,"登録番号" &amp; リスト!P6903)&gt;=1,"",IF(VLOOKUP(P6903,登録者リスト!$A$1:$D$43729,4,FALSE)=基本情報!$D$6,P6903,"")),"")</f>
        <v/>
      </c>
    </row>
    <row r="6904" spans="16:17" x14ac:dyDescent="0.15">
      <c r="P6904">
        <v>6903</v>
      </c>
      <c r="Q6904" t="str">
        <f>IFERROR(IF(COUNTIF(個人情報!$BI$5:$BI$401,"登録番号" &amp; リスト!P6904)&gt;=1,"",IF(VLOOKUP(P6904,登録者リスト!$A$1:$D$43729,4,FALSE)=基本情報!$D$6,P6904,"")),"")</f>
        <v/>
      </c>
    </row>
    <row r="6905" spans="16:17" x14ac:dyDescent="0.15">
      <c r="P6905">
        <v>6904</v>
      </c>
      <c r="Q6905" t="str">
        <f>IFERROR(IF(COUNTIF(個人情報!$BI$5:$BI$401,"登録番号" &amp; リスト!P6905)&gt;=1,"",IF(VLOOKUP(P6905,登録者リスト!$A$1:$D$43729,4,FALSE)=基本情報!$D$6,P6905,"")),"")</f>
        <v/>
      </c>
    </row>
    <row r="6906" spans="16:17" x14ac:dyDescent="0.15">
      <c r="P6906">
        <v>6905</v>
      </c>
      <c r="Q6906" t="str">
        <f>IFERROR(IF(COUNTIF(個人情報!$BI$5:$BI$401,"登録番号" &amp; リスト!P6906)&gt;=1,"",IF(VLOOKUP(P6906,登録者リスト!$A$1:$D$43729,4,FALSE)=基本情報!$D$6,P6906,"")),"")</f>
        <v/>
      </c>
    </row>
    <row r="6907" spans="16:17" x14ac:dyDescent="0.15">
      <c r="P6907">
        <v>6906</v>
      </c>
      <c r="Q6907" t="str">
        <f>IFERROR(IF(COUNTIF(個人情報!$BI$5:$BI$401,"登録番号" &amp; リスト!P6907)&gt;=1,"",IF(VLOOKUP(P6907,登録者リスト!$A$1:$D$43729,4,FALSE)=基本情報!$D$6,P6907,"")),"")</f>
        <v/>
      </c>
    </row>
    <row r="6908" spans="16:17" x14ac:dyDescent="0.15">
      <c r="P6908">
        <v>6907</v>
      </c>
      <c r="Q6908" t="str">
        <f>IFERROR(IF(COUNTIF(個人情報!$BI$5:$BI$401,"登録番号" &amp; リスト!P6908)&gt;=1,"",IF(VLOOKUP(P6908,登録者リスト!$A$1:$D$43729,4,FALSE)=基本情報!$D$6,P6908,"")),"")</f>
        <v/>
      </c>
    </row>
    <row r="6909" spans="16:17" x14ac:dyDescent="0.15">
      <c r="P6909">
        <v>6908</v>
      </c>
      <c r="Q6909" t="str">
        <f>IFERROR(IF(COUNTIF(個人情報!$BI$5:$BI$401,"登録番号" &amp; リスト!P6909)&gt;=1,"",IF(VLOOKUP(P6909,登録者リスト!$A$1:$D$43729,4,FALSE)=基本情報!$D$6,P6909,"")),"")</f>
        <v/>
      </c>
    </row>
    <row r="6910" spans="16:17" x14ac:dyDescent="0.15">
      <c r="P6910">
        <v>6909</v>
      </c>
      <c r="Q6910" t="str">
        <f>IFERROR(IF(COUNTIF(個人情報!$BI$5:$BI$401,"登録番号" &amp; リスト!P6910)&gt;=1,"",IF(VLOOKUP(P6910,登録者リスト!$A$1:$D$43729,4,FALSE)=基本情報!$D$6,P6910,"")),"")</f>
        <v/>
      </c>
    </row>
    <row r="6911" spans="16:17" x14ac:dyDescent="0.15">
      <c r="P6911">
        <v>6910</v>
      </c>
      <c r="Q6911" t="str">
        <f>IFERROR(IF(COUNTIF(個人情報!$BI$5:$BI$401,"登録番号" &amp; リスト!P6911)&gt;=1,"",IF(VLOOKUP(P6911,登録者リスト!$A$1:$D$43729,4,FALSE)=基本情報!$D$6,P6911,"")),"")</f>
        <v/>
      </c>
    </row>
    <row r="6912" spans="16:17" x14ac:dyDescent="0.15">
      <c r="P6912">
        <v>6911</v>
      </c>
      <c r="Q6912" t="str">
        <f>IFERROR(IF(COUNTIF(個人情報!$BI$5:$BI$401,"登録番号" &amp; リスト!P6912)&gt;=1,"",IF(VLOOKUP(P6912,登録者リスト!$A$1:$D$43729,4,FALSE)=基本情報!$D$6,P6912,"")),"")</f>
        <v/>
      </c>
    </row>
    <row r="6913" spans="16:17" x14ac:dyDescent="0.15">
      <c r="P6913">
        <v>6912</v>
      </c>
      <c r="Q6913" t="str">
        <f>IFERROR(IF(COUNTIF(個人情報!$BI$5:$BI$401,"登録番号" &amp; リスト!P6913)&gt;=1,"",IF(VLOOKUP(P6913,登録者リスト!$A$1:$D$43729,4,FALSE)=基本情報!$D$6,P6913,"")),"")</f>
        <v/>
      </c>
    </row>
    <row r="6914" spans="16:17" x14ac:dyDescent="0.15">
      <c r="P6914">
        <v>6913</v>
      </c>
      <c r="Q6914" t="str">
        <f>IFERROR(IF(COUNTIF(個人情報!$BI$5:$BI$401,"登録番号" &amp; リスト!P6914)&gt;=1,"",IF(VLOOKUP(P6914,登録者リスト!$A$1:$D$43729,4,FALSE)=基本情報!$D$6,P6914,"")),"")</f>
        <v/>
      </c>
    </row>
    <row r="6915" spans="16:17" x14ac:dyDescent="0.15">
      <c r="P6915">
        <v>6914</v>
      </c>
      <c r="Q6915" t="str">
        <f>IFERROR(IF(COUNTIF(個人情報!$BI$5:$BI$401,"登録番号" &amp; リスト!P6915)&gt;=1,"",IF(VLOOKUP(P6915,登録者リスト!$A$1:$D$43729,4,FALSE)=基本情報!$D$6,P6915,"")),"")</f>
        <v/>
      </c>
    </row>
    <row r="6916" spans="16:17" x14ac:dyDescent="0.15">
      <c r="P6916">
        <v>6915</v>
      </c>
      <c r="Q6916" t="str">
        <f>IFERROR(IF(COUNTIF(個人情報!$BI$5:$BI$401,"登録番号" &amp; リスト!P6916)&gt;=1,"",IF(VLOOKUP(P6916,登録者リスト!$A$1:$D$43729,4,FALSE)=基本情報!$D$6,P6916,"")),"")</f>
        <v/>
      </c>
    </row>
    <row r="6917" spans="16:17" x14ac:dyDescent="0.15">
      <c r="P6917">
        <v>6916</v>
      </c>
      <c r="Q6917" t="str">
        <f>IFERROR(IF(COUNTIF(個人情報!$BI$5:$BI$401,"登録番号" &amp; リスト!P6917)&gt;=1,"",IF(VLOOKUP(P6917,登録者リスト!$A$1:$D$43729,4,FALSE)=基本情報!$D$6,P6917,"")),"")</f>
        <v/>
      </c>
    </row>
    <row r="6918" spans="16:17" x14ac:dyDescent="0.15">
      <c r="P6918">
        <v>6917</v>
      </c>
      <c r="Q6918" t="str">
        <f>IFERROR(IF(COUNTIF(個人情報!$BI$5:$BI$401,"登録番号" &amp; リスト!P6918)&gt;=1,"",IF(VLOOKUP(P6918,登録者リスト!$A$1:$D$43729,4,FALSE)=基本情報!$D$6,P6918,"")),"")</f>
        <v/>
      </c>
    </row>
    <row r="6919" spans="16:17" x14ac:dyDescent="0.15">
      <c r="P6919">
        <v>6918</v>
      </c>
      <c r="Q6919" t="str">
        <f>IFERROR(IF(COUNTIF(個人情報!$BI$5:$BI$401,"登録番号" &amp; リスト!P6919)&gt;=1,"",IF(VLOOKUP(P6919,登録者リスト!$A$1:$D$43729,4,FALSE)=基本情報!$D$6,P6919,"")),"")</f>
        <v/>
      </c>
    </row>
    <row r="6920" spans="16:17" x14ac:dyDescent="0.15">
      <c r="P6920">
        <v>6919</v>
      </c>
      <c r="Q6920" t="str">
        <f>IFERROR(IF(COUNTIF(個人情報!$BI$5:$BI$401,"登録番号" &amp; リスト!P6920)&gt;=1,"",IF(VLOOKUP(P6920,登録者リスト!$A$1:$D$43729,4,FALSE)=基本情報!$D$6,P6920,"")),"")</f>
        <v/>
      </c>
    </row>
    <row r="6921" spans="16:17" x14ac:dyDescent="0.15">
      <c r="P6921">
        <v>6920</v>
      </c>
      <c r="Q6921" t="str">
        <f>IFERROR(IF(COUNTIF(個人情報!$BI$5:$BI$401,"登録番号" &amp; リスト!P6921)&gt;=1,"",IF(VLOOKUP(P6921,登録者リスト!$A$1:$D$43729,4,FALSE)=基本情報!$D$6,P6921,"")),"")</f>
        <v/>
      </c>
    </row>
    <row r="6922" spans="16:17" x14ac:dyDescent="0.15">
      <c r="P6922">
        <v>6921</v>
      </c>
      <c r="Q6922" t="str">
        <f>IFERROR(IF(COUNTIF(個人情報!$BI$5:$BI$401,"登録番号" &amp; リスト!P6922)&gt;=1,"",IF(VLOOKUP(P6922,登録者リスト!$A$1:$D$43729,4,FALSE)=基本情報!$D$6,P6922,"")),"")</f>
        <v/>
      </c>
    </row>
    <row r="6923" spans="16:17" x14ac:dyDescent="0.15">
      <c r="P6923">
        <v>6922</v>
      </c>
      <c r="Q6923" t="str">
        <f>IFERROR(IF(COUNTIF(個人情報!$BI$5:$BI$401,"登録番号" &amp; リスト!P6923)&gt;=1,"",IF(VLOOKUP(P6923,登録者リスト!$A$1:$D$43729,4,FALSE)=基本情報!$D$6,P6923,"")),"")</f>
        <v/>
      </c>
    </row>
    <row r="6924" spans="16:17" x14ac:dyDescent="0.15">
      <c r="P6924">
        <v>6923</v>
      </c>
      <c r="Q6924" t="str">
        <f>IFERROR(IF(COUNTIF(個人情報!$BI$5:$BI$401,"登録番号" &amp; リスト!P6924)&gt;=1,"",IF(VLOOKUP(P6924,登録者リスト!$A$1:$D$43729,4,FALSE)=基本情報!$D$6,P6924,"")),"")</f>
        <v/>
      </c>
    </row>
    <row r="6925" spans="16:17" x14ac:dyDescent="0.15">
      <c r="P6925">
        <v>6924</v>
      </c>
      <c r="Q6925" t="str">
        <f>IFERROR(IF(COUNTIF(個人情報!$BI$5:$BI$401,"登録番号" &amp; リスト!P6925)&gt;=1,"",IF(VLOOKUP(P6925,登録者リスト!$A$1:$D$43729,4,FALSE)=基本情報!$D$6,P6925,"")),"")</f>
        <v/>
      </c>
    </row>
    <row r="6926" spans="16:17" x14ac:dyDescent="0.15">
      <c r="P6926">
        <v>6925</v>
      </c>
      <c r="Q6926" t="str">
        <f>IFERROR(IF(COUNTIF(個人情報!$BI$5:$BI$401,"登録番号" &amp; リスト!P6926)&gt;=1,"",IF(VLOOKUP(P6926,登録者リスト!$A$1:$D$43729,4,FALSE)=基本情報!$D$6,P6926,"")),"")</f>
        <v/>
      </c>
    </row>
    <row r="6927" spans="16:17" x14ac:dyDescent="0.15">
      <c r="P6927">
        <v>6926</v>
      </c>
      <c r="Q6927" t="str">
        <f>IFERROR(IF(COUNTIF(個人情報!$BI$5:$BI$401,"登録番号" &amp; リスト!P6927)&gt;=1,"",IF(VLOOKUP(P6927,登録者リスト!$A$1:$D$43729,4,FALSE)=基本情報!$D$6,P6927,"")),"")</f>
        <v/>
      </c>
    </row>
    <row r="6928" spans="16:17" x14ac:dyDescent="0.15">
      <c r="P6928">
        <v>6927</v>
      </c>
      <c r="Q6928" t="str">
        <f>IFERROR(IF(COUNTIF(個人情報!$BI$5:$BI$401,"登録番号" &amp; リスト!P6928)&gt;=1,"",IF(VLOOKUP(P6928,登録者リスト!$A$1:$D$43729,4,FALSE)=基本情報!$D$6,P6928,"")),"")</f>
        <v/>
      </c>
    </row>
    <row r="6929" spans="16:17" x14ac:dyDescent="0.15">
      <c r="P6929">
        <v>6928</v>
      </c>
      <c r="Q6929" t="str">
        <f>IFERROR(IF(COUNTIF(個人情報!$BI$5:$BI$401,"登録番号" &amp; リスト!P6929)&gt;=1,"",IF(VLOOKUP(P6929,登録者リスト!$A$1:$D$43729,4,FALSE)=基本情報!$D$6,P6929,"")),"")</f>
        <v/>
      </c>
    </row>
    <row r="6930" spans="16:17" x14ac:dyDescent="0.15">
      <c r="P6930">
        <v>6929</v>
      </c>
      <c r="Q6930" t="str">
        <f>IFERROR(IF(COUNTIF(個人情報!$BI$5:$BI$401,"登録番号" &amp; リスト!P6930)&gt;=1,"",IF(VLOOKUP(P6930,登録者リスト!$A$1:$D$43729,4,FALSE)=基本情報!$D$6,P6930,"")),"")</f>
        <v/>
      </c>
    </row>
    <row r="6931" spans="16:17" x14ac:dyDescent="0.15">
      <c r="P6931">
        <v>6930</v>
      </c>
      <c r="Q6931" t="str">
        <f>IFERROR(IF(COUNTIF(個人情報!$BI$5:$BI$401,"登録番号" &amp; リスト!P6931)&gt;=1,"",IF(VLOOKUP(P6931,登録者リスト!$A$1:$D$43729,4,FALSE)=基本情報!$D$6,P6931,"")),"")</f>
        <v/>
      </c>
    </row>
    <row r="6932" spans="16:17" x14ac:dyDescent="0.15">
      <c r="P6932">
        <v>6931</v>
      </c>
      <c r="Q6932" t="str">
        <f>IFERROR(IF(COUNTIF(個人情報!$BI$5:$BI$401,"登録番号" &amp; リスト!P6932)&gt;=1,"",IF(VLOOKUP(P6932,登録者リスト!$A$1:$D$43729,4,FALSE)=基本情報!$D$6,P6932,"")),"")</f>
        <v/>
      </c>
    </row>
    <row r="6933" spans="16:17" x14ac:dyDescent="0.15">
      <c r="P6933">
        <v>6932</v>
      </c>
      <c r="Q6933" t="str">
        <f>IFERROR(IF(COUNTIF(個人情報!$BI$5:$BI$401,"登録番号" &amp; リスト!P6933)&gt;=1,"",IF(VLOOKUP(P6933,登録者リスト!$A$1:$D$43729,4,FALSE)=基本情報!$D$6,P6933,"")),"")</f>
        <v/>
      </c>
    </row>
    <row r="6934" spans="16:17" x14ac:dyDescent="0.15">
      <c r="P6934">
        <v>6933</v>
      </c>
      <c r="Q6934" t="str">
        <f>IFERROR(IF(COUNTIF(個人情報!$BI$5:$BI$401,"登録番号" &amp; リスト!P6934)&gt;=1,"",IF(VLOOKUP(P6934,登録者リスト!$A$1:$D$43729,4,FALSE)=基本情報!$D$6,P6934,"")),"")</f>
        <v/>
      </c>
    </row>
    <row r="6935" spans="16:17" x14ac:dyDescent="0.15">
      <c r="P6935">
        <v>6934</v>
      </c>
      <c r="Q6935" t="str">
        <f>IFERROR(IF(COUNTIF(個人情報!$BI$5:$BI$401,"登録番号" &amp; リスト!P6935)&gt;=1,"",IF(VLOOKUP(P6935,登録者リスト!$A$1:$D$43729,4,FALSE)=基本情報!$D$6,P6935,"")),"")</f>
        <v/>
      </c>
    </row>
    <row r="6936" spans="16:17" x14ac:dyDescent="0.15">
      <c r="P6936">
        <v>6935</v>
      </c>
      <c r="Q6936" t="str">
        <f>IFERROR(IF(COUNTIF(個人情報!$BI$5:$BI$401,"登録番号" &amp; リスト!P6936)&gt;=1,"",IF(VLOOKUP(P6936,登録者リスト!$A$1:$D$43729,4,FALSE)=基本情報!$D$6,P6936,"")),"")</f>
        <v/>
      </c>
    </row>
    <row r="6937" spans="16:17" x14ac:dyDescent="0.15">
      <c r="P6937">
        <v>6936</v>
      </c>
      <c r="Q6937" t="str">
        <f>IFERROR(IF(COUNTIF(個人情報!$BI$5:$BI$401,"登録番号" &amp; リスト!P6937)&gt;=1,"",IF(VLOOKUP(P6937,登録者リスト!$A$1:$D$43729,4,FALSE)=基本情報!$D$6,P6937,"")),"")</f>
        <v/>
      </c>
    </row>
    <row r="6938" spans="16:17" x14ac:dyDescent="0.15">
      <c r="P6938">
        <v>6937</v>
      </c>
      <c r="Q6938" t="str">
        <f>IFERROR(IF(COUNTIF(個人情報!$BI$5:$BI$401,"登録番号" &amp; リスト!P6938)&gt;=1,"",IF(VLOOKUP(P6938,登録者リスト!$A$1:$D$43729,4,FALSE)=基本情報!$D$6,P6938,"")),"")</f>
        <v/>
      </c>
    </row>
    <row r="6939" spans="16:17" x14ac:dyDescent="0.15">
      <c r="P6939">
        <v>6938</v>
      </c>
      <c r="Q6939" t="str">
        <f>IFERROR(IF(COUNTIF(個人情報!$BI$5:$BI$401,"登録番号" &amp; リスト!P6939)&gt;=1,"",IF(VLOOKUP(P6939,登録者リスト!$A$1:$D$43729,4,FALSE)=基本情報!$D$6,P6939,"")),"")</f>
        <v/>
      </c>
    </row>
    <row r="6940" spans="16:17" x14ac:dyDescent="0.15">
      <c r="P6940">
        <v>6939</v>
      </c>
      <c r="Q6940" t="str">
        <f>IFERROR(IF(COUNTIF(個人情報!$BI$5:$BI$401,"登録番号" &amp; リスト!P6940)&gt;=1,"",IF(VLOOKUP(P6940,登録者リスト!$A$1:$D$43729,4,FALSE)=基本情報!$D$6,P6940,"")),"")</f>
        <v/>
      </c>
    </row>
    <row r="6941" spans="16:17" x14ac:dyDescent="0.15">
      <c r="P6941">
        <v>6940</v>
      </c>
      <c r="Q6941" t="str">
        <f>IFERROR(IF(COUNTIF(個人情報!$BI$5:$BI$401,"登録番号" &amp; リスト!P6941)&gt;=1,"",IF(VLOOKUP(P6941,登録者リスト!$A$1:$D$43729,4,FALSE)=基本情報!$D$6,P6941,"")),"")</f>
        <v/>
      </c>
    </row>
    <row r="6942" spans="16:17" x14ac:dyDescent="0.15">
      <c r="P6942">
        <v>6941</v>
      </c>
      <c r="Q6942" t="str">
        <f>IFERROR(IF(COUNTIF(個人情報!$BI$5:$BI$401,"登録番号" &amp; リスト!P6942)&gt;=1,"",IF(VLOOKUP(P6942,登録者リスト!$A$1:$D$43729,4,FALSE)=基本情報!$D$6,P6942,"")),"")</f>
        <v/>
      </c>
    </row>
    <row r="6943" spans="16:17" x14ac:dyDescent="0.15">
      <c r="P6943">
        <v>6942</v>
      </c>
      <c r="Q6943" t="str">
        <f>IFERROR(IF(COUNTIF(個人情報!$BI$5:$BI$401,"登録番号" &amp; リスト!P6943)&gt;=1,"",IF(VLOOKUP(P6943,登録者リスト!$A$1:$D$43729,4,FALSE)=基本情報!$D$6,P6943,"")),"")</f>
        <v/>
      </c>
    </row>
    <row r="6944" spans="16:17" x14ac:dyDescent="0.15">
      <c r="P6944">
        <v>6943</v>
      </c>
      <c r="Q6944" t="str">
        <f>IFERROR(IF(COUNTIF(個人情報!$BI$5:$BI$401,"登録番号" &amp; リスト!P6944)&gt;=1,"",IF(VLOOKUP(P6944,登録者リスト!$A$1:$D$43729,4,FALSE)=基本情報!$D$6,P6944,"")),"")</f>
        <v/>
      </c>
    </row>
    <row r="6945" spans="16:17" x14ac:dyDescent="0.15">
      <c r="P6945">
        <v>6944</v>
      </c>
      <c r="Q6945" t="str">
        <f>IFERROR(IF(COUNTIF(個人情報!$BI$5:$BI$401,"登録番号" &amp; リスト!P6945)&gt;=1,"",IF(VLOOKUP(P6945,登録者リスト!$A$1:$D$43729,4,FALSE)=基本情報!$D$6,P6945,"")),"")</f>
        <v/>
      </c>
    </row>
    <row r="6946" spans="16:17" x14ac:dyDescent="0.15">
      <c r="P6946">
        <v>6945</v>
      </c>
      <c r="Q6946" t="str">
        <f>IFERROR(IF(COUNTIF(個人情報!$BI$5:$BI$401,"登録番号" &amp; リスト!P6946)&gt;=1,"",IF(VLOOKUP(P6946,登録者リスト!$A$1:$D$43729,4,FALSE)=基本情報!$D$6,P6946,"")),"")</f>
        <v/>
      </c>
    </row>
    <row r="6947" spans="16:17" x14ac:dyDescent="0.15">
      <c r="P6947">
        <v>6946</v>
      </c>
      <c r="Q6947" t="str">
        <f>IFERROR(IF(COUNTIF(個人情報!$BI$5:$BI$401,"登録番号" &amp; リスト!P6947)&gt;=1,"",IF(VLOOKUP(P6947,登録者リスト!$A$1:$D$43729,4,FALSE)=基本情報!$D$6,P6947,"")),"")</f>
        <v/>
      </c>
    </row>
    <row r="6948" spans="16:17" x14ac:dyDescent="0.15">
      <c r="P6948">
        <v>6947</v>
      </c>
      <c r="Q6948" t="str">
        <f>IFERROR(IF(COUNTIF(個人情報!$BI$5:$BI$401,"登録番号" &amp; リスト!P6948)&gt;=1,"",IF(VLOOKUP(P6948,登録者リスト!$A$1:$D$43729,4,FALSE)=基本情報!$D$6,P6948,"")),"")</f>
        <v/>
      </c>
    </row>
    <row r="6949" spans="16:17" x14ac:dyDescent="0.15">
      <c r="P6949">
        <v>6948</v>
      </c>
      <c r="Q6949" t="str">
        <f>IFERROR(IF(COUNTIF(個人情報!$BI$5:$BI$401,"登録番号" &amp; リスト!P6949)&gt;=1,"",IF(VLOOKUP(P6949,登録者リスト!$A$1:$D$43729,4,FALSE)=基本情報!$D$6,P6949,"")),"")</f>
        <v/>
      </c>
    </row>
    <row r="6950" spans="16:17" x14ac:dyDescent="0.15">
      <c r="P6950">
        <v>6949</v>
      </c>
      <c r="Q6950" t="str">
        <f>IFERROR(IF(COUNTIF(個人情報!$BI$5:$BI$401,"登録番号" &amp; リスト!P6950)&gt;=1,"",IF(VLOOKUP(P6950,登録者リスト!$A$1:$D$43729,4,FALSE)=基本情報!$D$6,P6950,"")),"")</f>
        <v/>
      </c>
    </row>
    <row r="6951" spans="16:17" x14ac:dyDescent="0.15">
      <c r="P6951">
        <v>6950</v>
      </c>
      <c r="Q6951" t="str">
        <f>IFERROR(IF(COUNTIF(個人情報!$BI$5:$BI$401,"登録番号" &amp; リスト!P6951)&gt;=1,"",IF(VLOOKUP(P6951,登録者リスト!$A$1:$D$43729,4,FALSE)=基本情報!$D$6,P6951,"")),"")</f>
        <v/>
      </c>
    </row>
    <row r="6952" spans="16:17" x14ac:dyDescent="0.15">
      <c r="P6952">
        <v>6951</v>
      </c>
      <c r="Q6952" t="str">
        <f>IFERROR(IF(COUNTIF(個人情報!$BI$5:$BI$401,"登録番号" &amp; リスト!P6952)&gt;=1,"",IF(VLOOKUP(P6952,登録者リスト!$A$1:$D$43729,4,FALSE)=基本情報!$D$6,P6952,"")),"")</f>
        <v/>
      </c>
    </row>
    <row r="6953" spans="16:17" x14ac:dyDescent="0.15">
      <c r="P6953">
        <v>6952</v>
      </c>
      <c r="Q6953" t="str">
        <f>IFERROR(IF(COUNTIF(個人情報!$BI$5:$BI$401,"登録番号" &amp; リスト!P6953)&gt;=1,"",IF(VLOOKUP(P6953,登録者リスト!$A$1:$D$43729,4,FALSE)=基本情報!$D$6,P6953,"")),"")</f>
        <v/>
      </c>
    </row>
    <row r="6954" spans="16:17" x14ac:dyDescent="0.15">
      <c r="P6954">
        <v>6953</v>
      </c>
      <c r="Q6954" t="str">
        <f>IFERROR(IF(COUNTIF(個人情報!$BI$5:$BI$401,"登録番号" &amp; リスト!P6954)&gt;=1,"",IF(VLOOKUP(P6954,登録者リスト!$A$1:$D$43729,4,FALSE)=基本情報!$D$6,P6954,"")),"")</f>
        <v/>
      </c>
    </row>
    <row r="6955" spans="16:17" x14ac:dyDescent="0.15">
      <c r="P6955">
        <v>6954</v>
      </c>
      <c r="Q6955" t="str">
        <f>IFERROR(IF(COUNTIF(個人情報!$BI$5:$BI$401,"登録番号" &amp; リスト!P6955)&gt;=1,"",IF(VLOOKUP(P6955,登録者リスト!$A$1:$D$43729,4,FALSE)=基本情報!$D$6,P6955,"")),"")</f>
        <v/>
      </c>
    </row>
    <row r="6956" spans="16:17" x14ac:dyDescent="0.15">
      <c r="P6956">
        <v>6955</v>
      </c>
      <c r="Q6956" t="str">
        <f>IFERROR(IF(COUNTIF(個人情報!$BI$5:$BI$401,"登録番号" &amp; リスト!P6956)&gt;=1,"",IF(VLOOKUP(P6956,登録者リスト!$A$1:$D$43729,4,FALSE)=基本情報!$D$6,P6956,"")),"")</f>
        <v/>
      </c>
    </row>
    <row r="6957" spans="16:17" x14ac:dyDescent="0.15">
      <c r="P6957">
        <v>6956</v>
      </c>
      <c r="Q6957" t="str">
        <f>IFERROR(IF(COUNTIF(個人情報!$BI$5:$BI$401,"登録番号" &amp; リスト!P6957)&gt;=1,"",IF(VLOOKUP(P6957,登録者リスト!$A$1:$D$43729,4,FALSE)=基本情報!$D$6,P6957,"")),"")</f>
        <v/>
      </c>
    </row>
    <row r="6958" spans="16:17" x14ac:dyDescent="0.15">
      <c r="P6958">
        <v>6957</v>
      </c>
      <c r="Q6958" t="str">
        <f>IFERROR(IF(COUNTIF(個人情報!$BI$5:$BI$401,"登録番号" &amp; リスト!P6958)&gt;=1,"",IF(VLOOKUP(P6958,登録者リスト!$A$1:$D$43729,4,FALSE)=基本情報!$D$6,P6958,"")),"")</f>
        <v/>
      </c>
    </row>
    <row r="6959" spans="16:17" x14ac:dyDescent="0.15">
      <c r="P6959">
        <v>6958</v>
      </c>
      <c r="Q6959" t="str">
        <f>IFERROR(IF(COUNTIF(個人情報!$BI$5:$BI$401,"登録番号" &amp; リスト!P6959)&gt;=1,"",IF(VLOOKUP(P6959,登録者リスト!$A$1:$D$43729,4,FALSE)=基本情報!$D$6,P6959,"")),"")</f>
        <v/>
      </c>
    </row>
    <row r="6960" spans="16:17" x14ac:dyDescent="0.15">
      <c r="P6960">
        <v>6959</v>
      </c>
      <c r="Q6960" t="str">
        <f>IFERROR(IF(COUNTIF(個人情報!$BI$5:$BI$401,"登録番号" &amp; リスト!P6960)&gt;=1,"",IF(VLOOKUP(P6960,登録者リスト!$A$1:$D$43729,4,FALSE)=基本情報!$D$6,P6960,"")),"")</f>
        <v/>
      </c>
    </row>
    <row r="6961" spans="16:17" x14ac:dyDescent="0.15">
      <c r="P6961">
        <v>6960</v>
      </c>
      <c r="Q6961" t="str">
        <f>IFERROR(IF(COUNTIF(個人情報!$BI$5:$BI$401,"登録番号" &amp; リスト!P6961)&gt;=1,"",IF(VLOOKUP(P6961,登録者リスト!$A$1:$D$43729,4,FALSE)=基本情報!$D$6,P6961,"")),"")</f>
        <v/>
      </c>
    </row>
    <row r="6962" spans="16:17" x14ac:dyDescent="0.15">
      <c r="P6962">
        <v>6961</v>
      </c>
      <c r="Q6962" t="str">
        <f>IFERROR(IF(COUNTIF(個人情報!$BI$5:$BI$401,"登録番号" &amp; リスト!P6962)&gt;=1,"",IF(VLOOKUP(P6962,登録者リスト!$A$1:$D$43729,4,FALSE)=基本情報!$D$6,P6962,"")),"")</f>
        <v/>
      </c>
    </row>
    <row r="6963" spans="16:17" x14ac:dyDescent="0.15">
      <c r="P6963">
        <v>6962</v>
      </c>
      <c r="Q6963" t="str">
        <f>IFERROR(IF(COUNTIF(個人情報!$BI$5:$BI$401,"登録番号" &amp; リスト!P6963)&gt;=1,"",IF(VLOOKUP(P6963,登録者リスト!$A$1:$D$43729,4,FALSE)=基本情報!$D$6,P6963,"")),"")</f>
        <v/>
      </c>
    </row>
    <row r="6964" spans="16:17" x14ac:dyDescent="0.15">
      <c r="P6964">
        <v>6963</v>
      </c>
      <c r="Q6964" t="str">
        <f>IFERROR(IF(COUNTIF(個人情報!$BI$5:$BI$401,"登録番号" &amp; リスト!P6964)&gt;=1,"",IF(VLOOKUP(P6964,登録者リスト!$A$1:$D$43729,4,FALSE)=基本情報!$D$6,P6964,"")),"")</f>
        <v/>
      </c>
    </row>
    <row r="6965" spans="16:17" x14ac:dyDescent="0.15">
      <c r="P6965">
        <v>6964</v>
      </c>
      <c r="Q6965" t="str">
        <f>IFERROR(IF(COUNTIF(個人情報!$BI$5:$BI$401,"登録番号" &amp; リスト!P6965)&gt;=1,"",IF(VLOOKUP(P6965,登録者リスト!$A$1:$D$43729,4,FALSE)=基本情報!$D$6,P6965,"")),"")</f>
        <v/>
      </c>
    </row>
    <row r="6966" spans="16:17" x14ac:dyDescent="0.15">
      <c r="P6966">
        <v>6965</v>
      </c>
      <c r="Q6966" t="str">
        <f>IFERROR(IF(COUNTIF(個人情報!$BI$5:$BI$401,"登録番号" &amp; リスト!P6966)&gt;=1,"",IF(VLOOKUP(P6966,登録者リスト!$A$1:$D$43729,4,FALSE)=基本情報!$D$6,P6966,"")),"")</f>
        <v/>
      </c>
    </row>
    <row r="6967" spans="16:17" x14ac:dyDescent="0.15">
      <c r="P6967">
        <v>6966</v>
      </c>
      <c r="Q6967" t="str">
        <f>IFERROR(IF(COUNTIF(個人情報!$BI$5:$BI$401,"登録番号" &amp; リスト!P6967)&gt;=1,"",IF(VLOOKUP(P6967,登録者リスト!$A$1:$D$43729,4,FALSE)=基本情報!$D$6,P6967,"")),"")</f>
        <v/>
      </c>
    </row>
    <row r="6968" spans="16:17" x14ac:dyDescent="0.15">
      <c r="P6968">
        <v>6967</v>
      </c>
      <c r="Q6968" t="str">
        <f>IFERROR(IF(COUNTIF(個人情報!$BI$5:$BI$401,"登録番号" &amp; リスト!P6968)&gt;=1,"",IF(VLOOKUP(P6968,登録者リスト!$A$1:$D$43729,4,FALSE)=基本情報!$D$6,P6968,"")),"")</f>
        <v/>
      </c>
    </row>
    <row r="6969" spans="16:17" x14ac:dyDescent="0.15">
      <c r="P6969">
        <v>6968</v>
      </c>
      <c r="Q6969" t="str">
        <f>IFERROR(IF(COUNTIF(個人情報!$BI$5:$BI$401,"登録番号" &amp; リスト!P6969)&gt;=1,"",IF(VLOOKUP(P6969,登録者リスト!$A$1:$D$43729,4,FALSE)=基本情報!$D$6,P6969,"")),"")</f>
        <v/>
      </c>
    </row>
    <row r="6970" spans="16:17" x14ac:dyDescent="0.15">
      <c r="P6970">
        <v>6969</v>
      </c>
      <c r="Q6970" t="str">
        <f>IFERROR(IF(COUNTIF(個人情報!$BI$5:$BI$401,"登録番号" &amp; リスト!P6970)&gt;=1,"",IF(VLOOKUP(P6970,登録者リスト!$A$1:$D$43729,4,FALSE)=基本情報!$D$6,P6970,"")),"")</f>
        <v/>
      </c>
    </row>
    <row r="6971" spans="16:17" x14ac:dyDescent="0.15">
      <c r="P6971">
        <v>6970</v>
      </c>
      <c r="Q6971" t="str">
        <f>IFERROR(IF(COUNTIF(個人情報!$BI$5:$BI$401,"登録番号" &amp; リスト!P6971)&gt;=1,"",IF(VLOOKUP(P6971,登録者リスト!$A$1:$D$43729,4,FALSE)=基本情報!$D$6,P6971,"")),"")</f>
        <v/>
      </c>
    </row>
    <row r="6972" spans="16:17" x14ac:dyDescent="0.15">
      <c r="P6972">
        <v>6971</v>
      </c>
      <c r="Q6972" t="str">
        <f>IFERROR(IF(COUNTIF(個人情報!$BI$5:$BI$401,"登録番号" &amp; リスト!P6972)&gt;=1,"",IF(VLOOKUP(P6972,登録者リスト!$A$1:$D$43729,4,FALSE)=基本情報!$D$6,P6972,"")),"")</f>
        <v/>
      </c>
    </row>
    <row r="6973" spans="16:17" x14ac:dyDescent="0.15">
      <c r="P6973">
        <v>6972</v>
      </c>
      <c r="Q6973" t="str">
        <f>IFERROR(IF(COUNTIF(個人情報!$BI$5:$BI$401,"登録番号" &amp; リスト!P6973)&gt;=1,"",IF(VLOOKUP(P6973,登録者リスト!$A$1:$D$43729,4,FALSE)=基本情報!$D$6,P6973,"")),"")</f>
        <v/>
      </c>
    </row>
    <row r="6974" spans="16:17" x14ac:dyDescent="0.15">
      <c r="P6974">
        <v>6973</v>
      </c>
      <c r="Q6974" t="str">
        <f>IFERROR(IF(COUNTIF(個人情報!$BI$5:$BI$401,"登録番号" &amp; リスト!P6974)&gt;=1,"",IF(VLOOKUP(P6974,登録者リスト!$A$1:$D$43729,4,FALSE)=基本情報!$D$6,P6974,"")),"")</f>
        <v/>
      </c>
    </row>
    <row r="6975" spans="16:17" x14ac:dyDescent="0.15">
      <c r="P6975">
        <v>6974</v>
      </c>
      <c r="Q6975" t="str">
        <f>IFERROR(IF(COUNTIF(個人情報!$BI$5:$BI$401,"登録番号" &amp; リスト!P6975)&gt;=1,"",IF(VLOOKUP(P6975,登録者リスト!$A$1:$D$43729,4,FALSE)=基本情報!$D$6,P6975,"")),"")</f>
        <v/>
      </c>
    </row>
    <row r="6976" spans="16:17" x14ac:dyDescent="0.15">
      <c r="P6976">
        <v>6975</v>
      </c>
      <c r="Q6976" t="str">
        <f>IFERROR(IF(COUNTIF(個人情報!$BI$5:$BI$401,"登録番号" &amp; リスト!P6976)&gt;=1,"",IF(VLOOKUP(P6976,登録者リスト!$A$1:$D$43729,4,FALSE)=基本情報!$D$6,P6976,"")),"")</f>
        <v/>
      </c>
    </row>
    <row r="6977" spans="16:17" x14ac:dyDescent="0.15">
      <c r="P6977">
        <v>6976</v>
      </c>
      <c r="Q6977" t="str">
        <f>IFERROR(IF(COUNTIF(個人情報!$BI$5:$BI$401,"登録番号" &amp; リスト!P6977)&gt;=1,"",IF(VLOOKUP(P6977,登録者リスト!$A$1:$D$43729,4,FALSE)=基本情報!$D$6,P6977,"")),"")</f>
        <v/>
      </c>
    </row>
    <row r="6978" spans="16:17" x14ac:dyDescent="0.15">
      <c r="P6978">
        <v>6977</v>
      </c>
      <c r="Q6978" t="str">
        <f>IFERROR(IF(COUNTIF(個人情報!$BI$5:$BI$401,"登録番号" &amp; リスト!P6978)&gt;=1,"",IF(VLOOKUP(P6978,登録者リスト!$A$1:$D$43729,4,FALSE)=基本情報!$D$6,P6978,"")),"")</f>
        <v/>
      </c>
    </row>
    <row r="6979" spans="16:17" x14ac:dyDescent="0.15">
      <c r="P6979">
        <v>6978</v>
      </c>
      <c r="Q6979" t="str">
        <f>IFERROR(IF(COUNTIF(個人情報!$BI$5:$BI$401,"登録番号" &amp; リスト!P6979)&gt;=1,"",IF(VLOOKUP(P6979,登録者リスト!$A$1:$D$43729,4,FALSE)=基本情報!$D$6,P6979,"")),"")</f>
        <v/>
      </c>
    </row>
    <row r="6980" spans="16:17" x14ac:dyDescent="0.15">
      <c r="P6980">
        <v>6979</v>
      </c>
      <c r="Q6980" t="str">
        <f>IFERROR(IF(COUNTIF(個人情報!$BI$5:$BI$401,"登録番号" &amp; リスト!P6980)&gt;=1,"",IF(VLOOKUP(P6980,登録者リスト!$A$1:$D$43729,4,FALSE)=基本情報!$D$6,P6980,"")),"")</f>
        <v/>
      </c>
    </row>
    <row r="6981" spans="16:17" x14ac:dyDescent="0.15">
      <c r="P6981">
        <v>6980</v>
      </c>
      <c r="Q6981" t="str">
        <f>IFERROR(IF(COUNTIF(個人情報!$BI$5:$BI$401,"登録番号" &amp; リスト!P6981)&gt;=1,"",IF(VLOOKUP(P6981,登録者リスト!$A$1:$D$43729,4,FALSE)=基本情報!$D$6,P6981,"")),"")</f>
        <v/>
      </c>
    </row>
    <row r="6982" spans="16:17" x14ac:dyDescent="0.15">
      <c r="P6982">
        <v>6981</v>
      </c>
      <c r="Q6982" t="str">
        <f>IFERROR(IF(COUNTIF(個人情報!$BI$5:$BI$401,"登録番号" &amp; リスト!P6982)&gt;=1,"",IF(VLOOKUP(P6982,登録者リスト!$A$1:$D$43729,4,FALSE)=基本情報!$D$6,P6982,"")),"")</f>
        <v/>
      </c>
    </row>
    <row r="6983" spans="16:17" x14ac:dyDescent="0.15">
      <c r="P6983">
        <v>6982</v>
      </c>
      <c r="Q6983" t="str">
        <f>IFERROR(IF(COUNTIF(個人情報!$BI$5:$BI$401,"登録番号" &amp; リスト!P6983)&gt;=1,"",IF(VLOOKUP(P6983,登録者リスト!$A$1:$D$43729,4,FALSE)=基本情報!$D$6,P6983,"")),"")</f>
        <v/>
      </c>
    </row>
    <row r="6984" spans="16:17" x14ac:dyDescent="0.15">
      <c r="P6984">
        <v>6983</v>
      </c>
      <c r="Q6984" t="str">
        <f>IFERROR(IF(COUNTIF(個人情報!$BI$5:$BI$401,"登録番号" &amp; リスト!P6984)&gt;=1,"",IF(VLOOKUP(P6984,登録者リスト!$A$1:$D$43729,4,FALSE)=基本情報!$D$6,P6984,"")),"")</f>
        <v/>
      </c>
    </row>
    <row r="6985" spans="16:17" x14ac:dyDescent="0.15">
      <c r="P6985">
        <v>6984</v>
      </c>
      <c r="Q6985" t="str">
        <f>IFERROR(IF(COUNTIF(個人情報!$BI$5:$BI$401,"登録番号" &amp; リスト!P6985)&gt;=1,"",IF(VLOOKUP(P6985,登録者リスト!$A$1:$D$43729,4,FALSE)=基本情報!$D$6,P6985,"")),"")</f>
        <v/>
      </c>
    </row>
    <row r="6986" spans="16:17" x14ac:dyDescent="0.15">
      <c r="P6986">
        <v>6985</v>
      </c>
      <c r="Q6986" t="str">
        <f>IFERROR(IF(COUNTIF(個人情報!$BI$5:$BI$401,"登録番号" &amp; リスト!P6986)&gt;=1,"",IF(VLOOKUP(P6986,登録者リスト!$A$1:$D$43729,4,FALSE)=基本情報!$D$6,P6986,"")),"")</f>
        <v/>
      </c>
    </row>
    <row r="6987" spans="16:17" x14ac:dyDescent="0.15">
      <c r="P6987">
        <v>6986</v>
      </c>
      <c r="Q6987" t="str">
        <f>IFERROR(IF(COUNTIF(個人情報!$BI$5:$BI$401,"登録番号" &amp; リスト!P6987)&gt;=1,"",IF(VLOOKUP(P6987,登録者リスト!$A$1:$D$43729,4,FALSE)=基本情報!$D$6,P6987,"")),"")</f>
        <v/>
      </c>
    </row>
    <row r="6988" spans="16:17" x14ac:dyDescent="0.15">
      <c r="P6988">
        <v>6987</v>
      </c>
      <c r="Q6988" t="str">
        <f>IFERROR(IF(COUNTIF(個人情報!$BI$5:$BI$401,"登録番号" &amp; リスト!P6988)&gt;=1,"",IF(VLOOKUP(P6988,登録者リスト!$A$1:$D$43729,4,FALSE)=基本情報!$D$6,P6988,"")),"")</f>
        <v/>
      </c>
    </row>
    <row r="6989" spans="16:17" x14ac:dyDescent="0.15">
      <c r="P6989">
        <v>6988</v>
      </c>
      <c r="Q6989" t="str">
        <f>IFERROR(IF(COUNTIF(個人情報!$BI$5:$BI$401,"登録番号" &amp; リスト!P6989)&gt;=1,"",IF(VLOOKUP(P6989,登録者リスト!$A$1:$D$43729,4,FALSE)=基本情報!$D$6,P6989,"")),"")</f>
        <v/>
      </c>
    </row>
    <row r="6990" spans="16:17" x14ac:dyDescent="0.15">
      <c r="P6990">
        <v>6989</v>
      </c>
      <c r="Q6990" t="str">
        <f>IFERROR(IF(COUNTIF(個人情報!$BI$5:$BI$401,"登録番号" &amp; リスト!P6990)&gt;=1,"",IF(VLOOKUP(P6990,登録者リスト!$A$1:$D$43729,4,FALSE)=基本情報!$D$6,P6990,"")),"")</f>
        <v/>
      </c>
    </row>
    <row r="6991" spans="16:17" x14ac:dyDescent="0.15">
      <c r="P6991">
        <v>6990</v>
      </c>
      <c r="Q6991" t="str">
        <f>IFERROR(IF(COUNTIF(個人情報!$BI$5:$BI$401,"登録番号" &amp; リスト!P6991)&gt;=1,"",IF(VLOOKUP(P6991,登録者リスト!$A$1:$D$43729,4,FALSE)=基本情報!$D$6,P6991,"")),"")</f>
        <v/>
      </c>
    </row>
    <row r="6992" spans="16:17" x14ac:dyDescent="0.15">
      <c r="P6992">
        <v>6991</v>
      </c>
      <c r="Q6992" t="str">
        <f>IFERROR(IF(COUNTIF(個人情報!$BI$5:$BI$401,"登録番号" &amp; リスト!P6992)&gt;=1,"",IF(VLOOKUP(P6992,登録者リスト!$A$1:$D$43729,4,FALSE)=基本情報!$D$6,P6992,"")),"")</f>
        <v/>
      </c>
    </row>
    <row r="6993" spans="16:17" x14ac:dyDescent="0.15">
      <c r="P6993">
        <v>6992</v>
      </c>
      <c r="Q6993" t="str">
        <f>IFERROR(IF(COUNTIF(個人情報!$BI$5:$BI$401,"登録番号" &amp; リスト!P6993)&gt;=1,"",IF(VLOOKUP(P6993,登録者リスト!$A$1:$D$43729,4,FALSE)=基本情報!$D$6,P6993,"")),"")</f>
        <v/>
      </c>
    </row>
    <row r="6994" spans="16:17" x14ac:dyDescent="0.15">
      <c r="P6994">
        <v>6993</v>
      </c>
      <c r="Q6994" t="str">
        <f>IFERROR(IF(COUNTIF(個人情報!$BI$5:$BI$401,"登録番号" &amp; リスト!P6994)&gt;=1,"",IF(VLOOKUP(P6994,登録者リスト!$A$1:$D$43729,4,FALSE)=基本情報!$D$6,P6994,"")),"")</f>
        <v/>
      </c>
    </row>
    <row r="6995" spans="16:17" x14ac:dyDescent="0.15">
      <c r="P6995">
        <v>6994</v>
      </c>
      <c r="Q6995" t="str">
        <f>IFERROR(IF(COUNTIF(個人情報!$BI$5:$BI$401,"登録番号" &amp; リスト!P6995)&gt;=1,"",IF(VLOOKUP(P6995,登録者リスト!$A$1:$D$43729,4,FALSE)=基本情報!$D$6,P6995,"")),"")</f>
        <v/>
      </c>
    </row>
    <row r="6996" spans="16:17" x14ac:dyDescent="0.15">
      <c r="P6996">
        <v>6995</v>
      </c>
      <c r="Q6996" t="str">
        <f>IFERROR(IF(COUNTIF(個人情報!$BI$5:$BI$401,"登録番号" &amp; リスト!P6996)&gt;=1,"",IF(VLOOKUP(P6996,登録者リスト!$A$1:$D$43729,4,FALSE)=基本情報!$D$6,P6996,"")),"")</f>
        <v/>
      </c>
    </row>
    <row r="6997" spans="16:17" x14ac:dyDescent="0.15">
      <c r="P6997">
        <v>6996</v>
      </c>
      <c r="Q6997" t="str">
        <f>IFERROR(IF(COUNTIF(個人情報!$BI$5:$BI$401,"登録番号" &amp; リスト!P6997)&gt;=1,"",IF(VLOOKUP(P6997,登録者リスト!$A$1:$D$43729,4,FALSE)=基本情報!$D$6,P6997,"")),"")</f>
        <v/>
      </c>
    </row>
    <row r="6998" spans="16:17" x14ac:dyDescent="0.15">
      <c r="P6998">
        <v>6997</v>
      </c>
      <c r="Q6998" t="str">
        <f>IFERROR(IF(COUNTIF(個人情報!$BI$5:$BI$401,"登録番号" &amp; リスト!P6998)&gt;=1,"",IF(VLOOKUP(P6998,登録者リスト!$A$1:$D$43729,4,FALSE)=基本情報!$D$6,P6998,"")),"")</f>
        <v/>
      </c>
    </row>
    <row r="6999" spans="16:17" x14ac:dyDescent="0.15">
      <c r="P6999">
        <v>6998</v>
      </c>
      <c r="Q6999" t="str">
        <f>IFERROR(IF(COUNTIF(個人情報!$BI$5:$BI$401,"登録番号" &amp; リスト!P6999)&gt;=1,"",IF(VLOOKUP(P6999,登録者リスト!$A$1:$D$43729,4,FALSE)=基本情報!$D$6,P6999,"")),"")</f>
        <v/>
      </c>
    </row>
    <row r="7000" spans="16:17" x14ac:dyDescent="0.15">
      <c r="P7000">
        <v>6999</v>
      </c>
      <c r="Q7000" t="str">
        <f>IFERROR(IF(COUNTIF(個人情報!$BI$5:$BI$401,"登録番号" &amp; リスト!P7000)&gt;=1,"",IF(VLOOKUP(P7000,登録者リスト!$A$1:$D$43729,4,FALSE)=基本情報!$D$6,P7000,"")),"")</f>
        <v/>
      </c>
    </row>
    <row r="7001" spans="16:17" x14ac:dyDescent="0.15">
      <c r="P7001">
        <v>7000</v>
      </c>
      <c r="Q7001" t="str">
        <f>IFERROR(IF(COUNTIF(個人情報!$BI$5:$BI$401,"登録番号" &amp; リスト!P7001)&gt;=1,"",IF(VLOOKUP(P7001,登録者リスト!$A$1:$D$43729,4,FALSE)=基本情報!$D$6,P7001,"")),"")</f>
        <v/>
      </c>
    </row>
    <row r="7002" spans="16:17" x14ac:dyDescent="0.15">
      <c r="P7002">
        <v>7001</v>
      </c>
      <c r="Q7002" t="str">
        <f>IFERROR(IF(COUNTIF(個人情報!$BI$5:$BI$401,"登録番号" &amp; リスト!P7002)&gt;=1,"",IF(VLOOKUP(P7002,登録者リスト!$A$1:$D$43729,4,FALSE)=基本情報!$D$6,P7002,"")),"")</f>
        <v/>
      </c>
    </row>
    <row r="7003" spans="16:17" x14ac:dyDescent="0.15">
      <c r="P7003">
        <v>7002</v>
      </c>
      <c r="Q7003" t="str">
        <f>IFERROR(IF(COUNTIF(個人情報!$BI$5:$BI$401,"登録番号" &amp; リスト!P7003)&gt;=1,"",IF(VLOOKUP(P7003,登録者リスト!$A$1:$D$43729,4,FALSE)=基本情報!$D$6,P7003,"")),"")</f>
        <v/>
      </c>
    </row>
    <row r="7004" spans="16:17" x14ac:dyDescent="0.15">
      <c r="P7004">
        <v>7003</v>
      </c>
      <c r="Q7004" t="str">
        <f>IFERROR(IF(COUNTIF(個人情報!$BI$5:$BI$401,"登録番号" &amp; リスト!P7004)&gt;=1,"",IF(VLOOKUP(P7004,登録者リスト!$A$1:$D$43729,4,FALSE)=基本情報!$D$6,P7004,"")),"")</f>
        <v/>
      </c>
    </row>
    <row r="7005" spans="16:17" x14ac:dyDescent="0.15">
      <c r="P7005">
        <v>7004</v>
      </c>
      <c r="Q7005" t="str">
        <f>IFERROR(IF(COUNTIF(個人情報!$BI$5:$BI$401,"登録番号" &amp; リスト!P7005)&gt;=1,"",IF(VLOOKUP(P7005,登録者リスト!$A$1:$D$43729,4,FALSE)=基本情報!$D$6,P7005,"")),"")</f>
        <v/>
      </c>
    </row>
    <row r="7006" spans="16:17" x14ac:dyDescent="0.15">
      <c r="P7006">
        <v>7005</v>
      </c>
      <c r="Q7006" t="str">
        <f>IFERROR(IF(COUNTIF(個人情報!$BI$5:$BI$401,"登録番号" &amp; リスト!P7006)&gt;=1,"",IF(VLOOKUP(P7006,登録者リスト!$A$1:$D$43729,4,FALSE)=基本情報!$D$6,P7006,"")),"")</f>
        <v/>
      </c>
    </row>
    <row r="7007" spans="16:17" x14ac:dyDescent="0.15">
      <c r="P7007">
        <v>7006</v>
      </c>
      <c r="Q7007" t="str">
        <f>IFERROR(IF(COUNTIF(個人情報!$BI$5:$BI$401,"登録番号" &amp; リスト!P7007)&gt;=1,"",IF(VLOOKUP(P7007,登録者リスト!$A$1:$D$43729,4,FALSE)=基本情報!$D$6,P7007,"")),"")</f>
        <v/>
      </c>
    </row>
    <row r="7008" spans="16:17" x14ac:dyDescent="0.15">
      <c r="P7008">
        <v>7007</v>
      </c>
      <c r="Q7008" t="str">
        <f>IFERROR(IF(COUNTIF(個人情報!$BI$5:$BI$401,"登録番号" &amp; リスト!P7008)&gt;=1,"",IF(VLOOKUP(P7008,登録者リスト!$A$1:$D$43729,4,FALSE)=基本情報!$D$6,P7008,"")),"")</f>
        <v/>
      </c>
    </row>
    <row r="7009" spans="16:17" x14ac:dyDescent="0.15">
      <c r="P7009">
        <v>7008</v>
      </c>
      <c r="Q7009" t="str">
        <f>IFERROR(IF(COUNTIF(個人情報!$BI$5:$BI$401,"登録番号" &amp; リスト!P7009)&gt;=1,"",IF(VLOOKUP(P7009,登録者リスト!$A$1:$D$43729,4,FALSE)=基本情報!$D$6,P7009,"")),"")</f>
        <v/>
      </c>
    </row>
    <row r="7010" spans="16:17" x14ac:dyDescent="0.15">
      <c r="P7010">
        <v>7009</v>
      </c>
      <c r="Q7010" t="str">
        <f>IFERROR(IF(COUNTIF(個人情報!$BI$5:$BI$401,"登録番号" &amp; リスト!P7010)&gt;=1,"",IF(VLOOKUP(P7010,登録者リスト!$A$1:$D$43729,4,FALSE)=基本情報!$D$6,P7010,"")),"")</f>
        <v/>
      </c>
    </row>
    <row r="7011" spans="16:17" x14ac:dyDescent="0.15">
      <c r="P7011">
        <v>7010</v>
      </c>
      <c r="Q7011" t="str">
        <f>IFERROR(IF(COUNTIF(個人情報!$BI$5:$BI$401,"登録番号" &amp; リスト!P7011)&gt;=1,"",IF(VLOOKUP(P7011,登録者リスト!$A$1:$D$43729,4,FALSE)=基本情報!$D$6,P7011,"")),"")</f>
        <v/>
      </c>
    </row>
    <row r="7012" spans="16:17" x14ac:dyDescent="0.15">
      <c r="P7012">
        <v>7011</v>
      </c>
      <c r="Q7012" t="str">
        <f>IFERROR(IF(COUNTIF(個人情報!$BI$5:$BI$401,"登録番号" &amp; リスト!P7012)&gt;=1,"",IF(VLOOKUP(P7012,登録者リスト!$A$1:$D$43729,4,FALSE)=基本情報!$D$6,P7012,"")),"")</f>
        <v/>
      </c>
    </row>
    <row r="7013" spans="16:17" x14ac:dyDescent="0.15">
      <c r="P7013">
        <v>7012</v>
      </c>
      <c r="Q7013" t="str">
        <f>IFERROR(IF(COUNTIF(個人情報!$BI$5:$BI$401,"登録番号" &amp; リスト!P7013)&gt;=1,"",IF(VLOOKUP(P7013,登録者リスト!$A$1:$D$43729,4,FALSE)=基本情報!$D$6,P7013,"")),"")</f>
        <v/>
      </c>
    </row>
    <row r="7014" spans="16:17" x14ac:dyDescent="0.15">
      <c r="P7014">
        <v>7013</v>
      </c>
      <c r="Q7014" t="str">
        <f>IFERROR(IF(COUNTIF(個人情報!$BI$5:$BI$401,"登録番号" &amp; リスト!P7014)&gt;=1,"",IF(VLOOKUP(P7014,登録者リスト!$A$1:$D$43729,4,FALSE)=基本情報!$D$6,P7014,"")),"")</f>
        <v/>
      </c>
    </row>
    <row r="7015" spans="16:17" x14ac:dyDescent="0.15">
      <c r="P7015">
        <v>7014</v>
      </c>
      <c r="Q7015" t="str">
        <f>IFERROR(IF(COUNTIF(個人情報!$BI$5:$BI$401,"登録番号" &amp; リスト!P7015)&gt;=1,"",IF(VLOOKUP(P7015,登録者リスト!$A$1:$D$43729,4,FALSE)=基本情報!$D$6,P7015,"")),"")</f>
        <v/>
      </c>
    </row>
    <row r="7016" spans="16:17" x14ac:dyDescent="0.15">
      <c r="P7016">
        <v>7015</v>
      </c>
      <c r="Q7016" t="str">
        <f>IFERROR(IF(COUNTIF(個人情報!$BI$5:$BI$401,"登録番号" &amp; リスト!P7016)&gt;=1,"",IF(VLOOKUP(P7016,登録者リスト!$A$1:$D$43729,4,FALSE)=基本情報!$D$6,P7016,"")),"")</f>
        <v/>
      </c>
    </row>
    <row r="7017" spans="16:17" x14ac:dyDescent="0.15">
      <c r="P7017">
        <v>7016</v>
      </c>
      <c r="Q7017" t="str">
        <f>IFERROR(IF(COUNTIF(個人情報!$BI$5:$BI$401,"登録番号" &amp; リスト!P7017)&gt;=1,"",IF(VLOOKUP(P7017,登録者リスト!$A$1:$D$43729,4,FALSE)=基本情報!$D$6,P7017,"")),"")</f>
        <v/>
      </c>
    </row>
    <row r="7018" spans="16:17" x14ac:dyDescent="0.15">
      <c r="P7018">
        <v>7017</v>
      </c>
      <c r="Q7018" t="str">
        <f>IFERROR(IF(COUNTIF(個人情報!$BI$5:$BI$401,"登録番号" &amp; リスト!P7018)&gt;=1,"",IF(VLOOKUP(P7018,登録者リスト!$A$1:$D$43729,4,FALSE)=基本情報!$D$6,P7018,"")),"")</f>
        <v/>
      </c>
    </row>
    <row r="7019" spans="16:17" x14ac:dyDescent="0.15">
      <c r="P7019">
        <v>7018</v>
      </c>
      <c r="Q7019" t="str">
        <f>IFERROR(IF(COUNTIF(個人情報!$BI$5:$BI$401,"登録番号" &amp; リスト!P7019)&gt;=1,"",IF(VLOOKUP(P7019,登録者リスト!$A$1:$D$43729,4,FALSE)=基本情報!$D$6,P7019,"")),"")</f>
        <v/>
      </c>
    </row>
    <row r="7020" spans="16:17" x14ac:dyDescent="0.15">
      <c r="P7020">
        <v>7019</v>
      </c>
      <c r="Q7020" t="str">
        <f>IFERROR(IF(COUNTIF(個人情報!$BI$5:$BI$401,"登録番号" &amp; リスト!P7020)&gt;=1,"",IF(VLOOKUP(P7020,登録者リスト!$A$1:$D$43729,4,FALSE)=基本情報!$D$6,P7020,"")),"")</f>
        <v/>
      </c>
    </row>
    <row r="7021" spans="16:17" x14ac:dyDescent="0.15">
      <c r="P7021">
        <v>7020</v>
      </c>
      <c r="Q7021" t="str">
        <f>IFERROR(IF(COUNTIF(個人情報!$BI$5:$BI$401,"登録番号" &amp; リスト!P7021)&gt;=1,"",IF(VLOOKUP(P7021,登録者リスト!$A$1:$D$43729,4,FALSE)=基本情報!$D$6,P7021,"")),"")</f>
        <v/>
      </c>
    </row>
    <row r="7022" spans="16:17" x14ac:dyDescent="0.15">
      <c r="P7022">
        <v>7021</v>
      </c>
      <c r="Q7022" t="str">
        <f>IFERROR(IF(COUNTIF(個人情報!$BI$5:$BI$401,"登録番号" &amp; リスト!P7022)&gt;=1,"",IF(VLOOKUP(P7022,登録者リスト!$A$1:$D$43729,4,FALSE)=基本情報!$D$6,P7022,"")),"")</f>
        <v/>
      </c>
    </row>
    <row r="7023" spans="16:17" x14ac:dyDescent="0.15">
      <c r="P7023">
        <v>7022</v>
      </c>
      <c r="Q7023" t="str">
        <f>IFERROR(IF(COUNTIF(個人情報!$BI$5:$BI$401,"登録番号" &amp; リスト!P7023)&gt;=1,"",IF(VLOOKUP(P7023,登録者リスト!$A$1:$D$43729,4,FALSE)=基本情報!$D$6,P7023,"")),"")</f>
        <v/>
      </c>
    </row>
    <row r="7024" spans="16:17" x14ac:dyDescent="0.15">
      <c r="P7024">
        <v>7023</v>
      </c>
      <c r="Q7024" t="str">
        <f>IFERROR(IF(COUNTIF(個人情報!$BI$5:$BI$401,"登録番号" &amp; リスト!P7024)&gt;=1,"",IF(VLOOKUP(P7024,登録者リスト!$A$1:$D$43729,4,FALSE)=基本情報!$D$6,P7024,"")),"")</f>
        <v/>
      </c>
    </row>
    <row r="7025" spans="16:17" x14ac:dyDescent="0.15">
      <c r="P7025">
        <v>7024</v>
      </c>
      <c r="Q7025" t="str">
        <f>IFERROR(IF(COUNTIF(個人情報!$BI$5:$BI$401,"登録番号" &amp; リスト!P7025)&gt;=1,"",IF(VLOOKUP(P7025,登録者リスト!$A$1:$D$43729,4,FALSE)=基本情報!$D$6,P7025,"")),"")</f>
        <v/>
      </c>
    </row>
    <row r="7026" spans="16:17" x14ac:dyDescent="0.15">
      <c r="P7026">
        <v>7025</v>
      </c>
      <c r="Q7026" t="str">
        <f>IFERROR(IF(COUNTIF(個人情報!$BI$5:$BI$401,"登録番号" &amp; リスト!P7026)&gt;=1,"",IF(VLOOKUP(P7026,登録者リスト!$A$1:$D$43729,4,FALSE)=基本情報!$D$6,P7026,"")),"")</f>
        <v/>
      </c>
    </row>
    <row r="7027" spans="16:17" x14ac:dyDescent="0.15">
      <c r="P7027">
        <v>7026</v>
      </c>
      <c r="Q7027" t="str">
        <f>IFERROR(IF(COUNTIF(個人情報!$BI$5:$BI$401,"登録番号" &amp; リスト!P7027)&gt;=1,"",IF(VLOOKUP(P7027,登録者リスト!$A$1:$D$43729,4,FALSE)=基本情報!$D$6,P7027,"")),"")</f>
        <v/>
      </c>
    </row>
    <row r="7028" spans="16:17" x14ac:dyDescent="0.15">
      <c r="P7028">
        <v>7027</v>
      </c>
      <c r="Q7028" t="str">
        <f>IFERROR(IF(COUNTIF(個人情報!$BI$5:$BI$401,"登録番号" &amp; リスト!P7028)&gt;=1,"",IF(VLOOKUP(P7028,登録者リスト!$A$1:$D$43729,4,FALSE)=基本情報!$D$6,P7028,"")),"")</f>
        <v/>
      </c>
    </row>
    <row r="7029" spans="16:17" x14ac:dyDescent="0.15">
      <c r="P7029">
        <v>7028</v>
      </c>
      <c r="Q7029" t="str">
        <f>IFERROR(IF(COUNTIF(個人情報!$BI$5:$BI$401,"登録番号" &amp; リスト!P7029)&gt;=1,"",IF(VLOOKUP(P7029,登録者リスト!$A$1:$D$43729,4,FALSE)=基本情報!$D$6,P7029,"")),"")</f>
        <v/>
      </c>
    </row>
    <row r="7030" spans="16:17" x14ac:dyDescent="0.15">
      <c r="P7030">
        <v>7029</v>
      </c>
      <c r="Q7030" t="str">
        <f>IFERROR(IF(COUNTIF(個人情報!$BI$5:$BI$401,"登録番号" &amp; リスト!P7030)&gt;=1,"",IF(VLOOKUP(P7030,登録者リスト!$A$1:$D$43729,4,FALSE)=基本情報!$D$6,P7030,"")),"")</f>
        <v/>
      </c>
    </row>
    <row r="7031" spans="16:17" x14ac:dyDescent="0.15">
      <c r="P7031">
        <v>7030</v>
      </c>
      <c r="Q7031" t="str">
        <f>IFERROR(IF(COUNTIF(個人情報!$BI$5:$BI$401,"登録番号" &amp; リスト!P7031)&gt;=1,"",IF(VLOOKUP(P7031,登録者リスト!$A$1:$D$43729,4,FALSE)=基本情報!$D$6,P7031,"")),"")</f>
        <v/>
      </c>
    </row>
    <row r="7032" spans="16:17" x14ac:dyDescent="0.15">
      <c r="P7032">
        <v>7031</v>
      </c>
      <c r="Q7032" t="str">
        <f>IFERROR(IF(COUNTIF(個人情報!$BI$5:$BI$401,"登録番号" &amp; リスト!P7032)&gt;=1,"",IF(VLOOKUP(P7032,登録者リスト!$A$1:$D$43729,4,FALSE)=基本情報!$D$6,P7032,"")),"")</f>
        <v/>
      </c>
    </row>
    <row r="7033" spans="16:17" x14ac:dyDescent="0.15">
      <c r="P7033">
        <v>7032</v>
      </c>
      <c r="Q7033" t="str">
        <f>IFERROR(IF(COUNTIF(個人情報!$BI$5:$BI$401,"登録番号" &amp; リスト!P7033)&gt;=1,"",IF(VLOOKUP(P7033,登録者リスト!$A$1:$D$43729,4,FALSE)=基本情報!$D$6,P7033,"")),"")</f>
        <v/>
      </c>
    </row>
    <row r="7034" spans="16:17" x14ac:dyDescent="0.15">
      <c r="P7034">
        <v>7033</v>
      </c>
      <c r="Q7034" t="str">
        <f>IFERROR(IF(COUNTIF(個人情報!$BI$5:$BI$401,"登録番号" &amp; リスト!P7034)&gt;=1,"",IF(VLOOKUP(P7034,登録者リスト!$A$1:$D$43729,4,FALSE)=基本情報!$D$6,P7034,"")),"")</f>
        <v/>
      </c>
    </row>
    <row r="7035" spans="16:17" x14ac:dyDescent="0.15">
      <c r="P7035">
        <v>7034</v>
      </c>
      <c r="Q7035" t="str">
        <f>IFERROR(IF(COUNTIF(個人情報!$BI$5:$BI$401,"登録番号" &amp; リスト!P7035)&gt;=1,"",IF(VLOOKUP(P7035,登録者リスト!$A$1:$D$43729,4,FALSE)=基本情報!$D$6,P7035,"")),"")</f>
        <v/>
      </c>
    </row>
    <row r="7036" spans="16:17" x14ac:dyDescent="0.15">
      <c r="P7036">
        <v>7035</v>
      </c>
      <c r="Q7036" t="str">
        <f>IFERROR(IF(COUNTIF(個人情報!$BI$5:$BI$401,"登録番号" &amp; リスト!P7036)&gt;=1,"",IF(VLOOKUP(P7036,登録者リスト!$A$1:$D$43729,4,FALSE)=基本情報!$D$6,P7036,"")),"")</f>
        <v/>
      </c>
    </row>
    <row r="7037" spans="16:17" x14ac:dyDescent="0.15">
      <c r="P7037">
        <v>7036</v>
      </c>
      <c r="Q7037" t="str">
        <f>IFERROR(IF(COUNTIF(個人情報!$BI$5:$BI$401,"登録番号" &amp; リスト!P7037)&gt;=1,"",IF(VLOOKUP(P7037,登録者リスト!$A$1:$D$43729,4,FALSE)=基本情報!$D$6,P7037,"")),"")</f>
        <v/>
      </c>
    </row>
    <row r="7038" spans="16:17" x14ac:dyDescent="0.15">
      <c r="P7038">
        <v>7037</v>
      </c>
      <c r="Q7038" t="str">
        <f>IFERROR(IF(COUNTIF(個人情報!$BI$5:$BI$401,"登録番号" &amp; リスト!P7038)&gt;=1,"",IF(VLOOKUP(P7038,登録者リスト!$A$1:$D$43729,4,FALSE)=基本情報!$D$6,P7038,"")),"")</f>
        <v/>
      </c>
    </row>
    <row r="7039" spans="16:17" x14ac:dyDescent="0.15">
      <c r="P7039">
        <v>7038</v>
      </c>
      <c r="Q7039" t="str">
        <f>IFERROR(IF(COUNTIF(個人情報!$BI$5:$BI$401,"登録番号" &amp; リスト!P7039)&gt;=1,"",IF(VLOOKUP(P7039,登録者リスト!$A$1:$D$43729,4,FALSE)=基本情報!$D$6,P7039,"")),"")</f>
        <v/>
      </c>
    </row>
    <row r="7040" spans="16:17" x14ac:dyDescent="0.15">
      <c r="P7040">
        <v>7039</v>
      </c>
      <c r="Q7040" t="str">
        <f>IFERROR(IF(COUNTIF(個人情報!$BI$5:$BI$401,"登録番号" &amp; リスト!P7040)&gt;=1,"",IF(VLOOKUP(P7040,登録者リスト!$A$1:$D$43729,4,FALSE)=基本情報!$D$6,P7040,"")),"")</f>
        <v/>
      </c>
    </row>
    <row r="7041" spans="16:17" x14ac:dyDescent="0.15">
      <c r="P7041">
        <v>7040</v>
      </c>
      <c r="Q7041" t="str">
        <f>IFERROR(IF(COUNTIF(個人情報!$BI$5:$BI$401,"登録番号" &amp; リスト!P7041)&gt;=1,"",IF(VLOOKUP(P7041,登録者リスト!$A$1:$D$43729,4,FALSE)=基本情報!$D$6,P7041,"")),"")</f>
        <v/>
      </c>
    </row>
    <row r="7042" spans="16:17" x14ac:dyDescent="0.15">
      <c r="P7042">
        <v>7041</v>
      </c>
      <c r="Q7042" t="str">
        <f>IFERROR(IF(COUNTIF(個人情報!$BI$5:$BI$401,"登録番号" &amp; リスト!P7042)&gt;=1,"",IF(VLOOKUP(P7042,登録者リスト!$A$1:$D$43729,4,FALSE)=基本情報!$D$6,P7042,"")),"")</f>
        <v/>
      </c>
    </row>
    <row r="7043" spans="16:17" x14ac:dyDescent="0.15">
      <c r="P7043">
        <v>7042</v>
      </c>
      <c r="Q7043" t="str">
        <f>IFERROR(IF(COUNTIF(個人情報!$BI$5:$BI$401,"登録番号" &amp; リスト!P7043)&gt;=1,"",IF(VLOOKUP(P7043,登録者リスト!$A$1:$D$43729,4,FALSE)=基本情報!$D$6,P7043,"")),"")</f>
        <v/>
      </c>
    </row>
    <row r="7044" spans="16:17" x14ac:dyDescent="0.15">
      <c r="P7044">
        <v>7043</v>
      </c>
      <c r="Q7044" t="str">
        <f>IFERROR(IF(COUNTIF(個人情報!$BI$5:$BI$401,"登録番号" &amp; リスト!P7044)&gt;=1,"",IF(VLOOKUP(P7044,登録者リスト!$A$1:$D$43729,4,FALSE)=基本情報!$D$6,P7044,"")),"")</f>
        <v/>
      </c>
    </row>
    <row r="7045" spans="16:17" x14ac:dyDescent="0.15">
      <c r="P7045">
        <v>7044</v>
      </c>
      <c r="Q7045" t="str">
        <f>IFERROR(IF(COUNTIF(個人情報!$BI$5:$BI$401,"登録番号" &amp; リスト!P7045)&gt;=1,"",IF(VLOOKUP(P7045,登録者リスト!$A$1:$D$43729,4,FALSE)=基本情報!$D$6,P7045,"")),"")</f>
        <v/>
      </c>
    </row>
    <row r="7046" spans="16:17" x14ac:dyDescent="0.15">
      <c r="P7046">
        <v>7045</v>
      </c>
      <c r="Q7046" t="str">
        <f>IFERROR(IF(COUNTIF(個人情報!$BI$5:$BI$401,"登録番号" &amp; リスト!P7046)&gt;=1,"",IF(VLOOKUP(P7046,登録者リスト!$A$1:$D$43729,4,FALSE)=基本情報!$D$6,P7046,"")),"")</f>
        <v/>
      </c>
    </row>
    <row r="7047" spans="16:17" x14ac:dyDescent="0.15">
      <c r="P7047">
        <v>7046</v>
      </c>
      <c r="Q7047" t="str">
        <f>IFERROR(IF(COUNTIF(個人情報!$BI$5:$BI$401,"登録番号" &amp; リスト!P7047)&gt;=1,"",IF(VLOOKUP(P7047,登録者リスト!$A$1:$D$43729,4,FALSE)=基本情報!$D$6,P7047,"")),"")</f>
        <v/>
      </c>
    </row>
    <row r="7048" spans="16:17" x14ac:dyDescent="0.15">
      <c r="P7048">
        <v>7047</v>
      </c>
      <c r="Q7048" t="str">
        <f>IFERROR(IF(COUNTIF(個人情報!$BI$5:$BI$401,"登録番号" &amp; リスト!P7048)&gt;=1,"",IF(VLOOKUP(P7048,登録者リスト!$A$1:$D$43729,4,FALSE)=基本情報!$D$6,P7048,"")),"")</f>
        <v/>
      </c>
    </row>
    <row r="7049" spans="16:17" x14ac:dyDescent="0.15">
      <c r="P7049">
        <v>7048</v>
      </c>
      <c r="Q7049" t="str">
        <f>IFERROR(IF(COUNTIF(個人情報!$BI$5:$BI$401,"登録番号" &amp; リスト!P7049)&gt;=1,"",IF(VLOOKUP(P7049,登録者リスト!$A$1:$D$43729,4,FALSE)=基本情報!$D$6,P7049,"")),"")</f>
        <v/>
      </c>
    </row>
    <row r="7050" spans="16:17" x14ac:dyDescent="0.15">
      <c r="P7050">
        <v>7049</v>
      </c>
      <c r="Q7050" t="str">
        <f>IFERROR(IF(COUNTIF(個人情報!$BI$5:$BI$401,"登録番号" &amp; リスト!P7050)&gt;=1,"",IF(VLOOKUP(P7050,登録者リスト!$A$1:$D$43729,4,FALSE)=基本情報!$D$6,P7050,"")),"")</f>
        <v/>
      </c>
    </row>
    <row r="7051" spans="16:17" x14ac:dyDescent="0.15">
      <c r="P7051">
        <v>7050</v>
      </c>
      <c r="Q7051" t="str">
        <f>IFERROR(IF(COUNTIF(個人情報!$BI$5:$BI$401,"登録番号" &amp; リスト!P7051)&gt;=1,"",IF(VLOOKUP(P7051,登録者リスト!$A$1:$D$43729,4,FALSE)=基本情報!$D$6,P7051,"")),"")</f>
        <v/>
      </c>
    </row>
    <row r="7052" spans="16:17" x14ac:dyDescent="0.15">
      <c r="P7052">
        <v>7051</v>
      </c>
      <c r="Q7052" t="str">
        <f>IFERROR(IF(COUNTIF(個人情報!$BI$5:$BI$401,"登録番号" &amp; リスト!P7052)&gt;=1,"",IF(VLOOKUP(P7052,登録者リスト!$A$1:$D$43729,4,FALSE)=基本情報!$D$6,P7052,"")),"")</f>
        <v/>
      </c>
    </row>
    <row r="7053" spans="16:17" x14ac:dyDescent="0.15">
      <c r="P7053">
        <v>7052</v>
      </c>
      <c r="Q7053" t="str">
        <f>IFERROR(IF(COUNTIF(個人情報!$BI$5:$BI$401,"登録番号" &amp; リスト!P7053)&gt;=1,"",IF(VLOOKUP(P7053,登録者リスト!$A$1:$D$43729,4,FALSE)=基本情報!$D$6,P7053,"")),"")</f>
        <v/>
      </c>
    </row>
    <row r="7054" spans="16:17" x14ac:dyDescent="0.15">
      <c r="P7054">
        <v>7053</v>
      </c>
      <c r="Q7054" t="str">
        <f>IFERROR(IF(COUNTIF(個人情報!$BI$5:$BI$401,"登録番号" &amp; リスト!P7054)&gt;=1,"",IF(VLOOKUP(P7054,登録者リスト!$A$1:$D$43729,4,FALSE)=基本情報!$D$6,P7054,"")),"")</f>
        <v/>
      </c>
    </row>
    <row r="7055" spans="16:17" x14ac:dyDescent="0.15">
      <c r="P7055">
        <v>7054</v>
      </c>
      <c r="Q7055" t="str">
        <f>IFERROR(IF(COUNTIF(個人情報!$BI$5:$BI$401,"登録番号" &amp; リスト!P7055)&gt;=1,"",IF(VLOOKUP(P7055,登録者リスト!$A$1:$D$43729,4,FALSE)=基本情報!$D$6,P7055,"")),"")</f>
        <v/>
      </c>
    </row>
    <row r="7056" spans="16:17" x14ac:dyDescent="0.15">
      <c r="P7056">
        <v>7055</v>
      </c>
      <c r="Q7056" t="str">
        <f>IFERROR(IF(COUNTIF(個人情報!$BI$5:$BI$401,"登録番号" &amp; リスト!P7056)&gt;=1,"",IF(VLOOKUP(P7056,登録者リスト!$A$1:$D$43729,4,FALSE)=基本情報!$D$6,P7056,"")),"")</f>
        <v/>
      </c>
    </row>
    <row r="7057" spans="16:17" x14ac:dyDescent="0.15">
      <c r="P7057">
        <v>7056</v>
      </c>
      <c r="Q7057" t="str">
        <f>IFERROR(IF(COUNTIF(個人情報!$BI$5:$BI$401,"登録番号" &amp; リスト!P7057)&gt;=1,"",IF(VLOOKUP(P7057,登録者リスト!$A$1:$D$43729,4,FALSE)=基本情報!$D$6,P7057,"")),"")</f>
        <v/>
      </c>
    </row>
    <row r="7058" spans="16:17" x14ac:dyDescent="0.15">
      <c r="P7058">
        <v>7057</v>
      </c>
      <c r="Q7058" t="str">
        <f>IFERROR(IF(COUNTIF(個人情報!$BI$5:$BI$401,"登録番号" &amp; リスト!P7058)&gt;=1,"",IF(VLOOKUP(P7058,登録者リスト!$A$1:$D$43729,4,FALSE)=基本情報!$D$6,P7058,"")),"")</f>
        <v/>
      </c>
    </row>
    <row r="7059" spans="16:17" x14ac:dyDescent="0.15">
      <c r="P7059">
        <v>7058</v>
      </c>
      <c r="Q7059" t="str">
        <f>IFERROR(IF(COUNTIF(個人情報!$BI$5:$BI$401,"登録番号" &amp; リスト!P7059)&gt;=1,"",IF(VLOOKUP(P7059,登録者リスト!$A$1:$D$43729,4,FALSE)=基本情報!$D$6,P7059,"")),"")</f>
        <v/>
      </c>
    </row>
    <row r="7060" spans="16:17" x14ac:dyDescent="0.15">
      <c r="P7060">
        <v>7059</v>
      </c>
      <c r="Q7060" t="str">
        <f>IFERROR(IF(COUNTIF(個人情報!$BI$5:$BI$401,"登録番号" &amp; リスト!P7060)&gt;=1,"",IF(VLOOKUP(P7060,登録者リスト!$A$1:$D$43729,4,FALSE)=基本情報!$D$6,P7060,"")),"")</f>
        <v/>
      </c>
    </row>
    <row r="7061" spans="16:17" x14ac:dyDescent="0.15">
      <c r="P7061">
        <v>7060</v>
      </c>
      <c r="Q7061" t="str">
        <f>IFERROR(IF(COUNTIF(個人情報!$BI$5:$BI$401,"登録番号" &amp; リスト!P7061)&gt;=1,"",IF(VLOOKUP(P7061,登録者リスト!$A$1:$D$43729,4,FALSE)=基本情報!$D$6,P7061,"")),"")</f>
        <v/>
      </c>
    </row>
    <row r="7062" spans="16:17" x14ac:dyDescent="0.15">
      <c r="P7062">
        <v>7061</v>
      </c>
      <c r="Q7062" t="str">
        <f>IFERROR(IF(COUNTIF(個人情報!$BI$5:$BI$401,"登録番号" &amp; リスト!P7062)&gt;=1,"",IF(VLOOKUP(P7062,登録者リスト!$A$1:$D$43729,4,FALSE)=基本情報!$D$6,P7062,"")),"")</f>
        <v/>
      </c>
    </row>
    <row r="7063" spans="16:17" x14ac:dyDescent="0.15">
      <c r="P7063">
        <v>7062</v>
      </c>
      <c r="Q7063" t="str">
        <f>IFERROR(IF(COUNTIF(個人情報!$BI$5:$BI$401,"登録番号" &amp; リスト!P7063)&gt;=1,"",IF(VLOOKUP(P7063,登録者リスト!$A$1:$D$43729,4,FALSE)=基本情報!$D$6,P7063,"")),"")</f>
        <v/>
      </c>
    </row>
    <row r="7064" spans="16:17" x14ac:dyDescent="0.15">
      <c r="P7064">
        <v>7063</v>
      </c>
      <c r="Q7064" t="str">
        <f>IFERROR(IF(COUNTIF(個人情報!$BI$5:$BI$401,"登録番号" &amp; リスト!P7064)&gt;=1,"",IF(VLOOKUP(P7064,登録者リスト!$A$1:$D$43729,4,FALSE)=基本情報!$D$6,P7064,"")),"")</f>
        <v/>
      </c>
    </row>
    <row r="7065" spans="16:17" x14ac:dyDescent="0.15">
      <c r="P7065">
        <v>7064</v>
      </c>
      <c r="Q7065" t="str">
        <f>IFERROR(IF(COUNTIF(個人情報!$BI$5:$BI$401,"登録番号" &amp; リスト!P7065)&gt;=1,"",IF(VLOOKUP(P7065,登録者リスト!$A$1:$D$43729,4,FALSE)=基本情報!$D$6,P7065,"")),"")</f>
        <v/>
      </c>
    </row>
    <row r="7066" spans="16:17" x14ac:dyDescent="0.15">
      <c r="P7066">
        <v>7065</v>
      </c>
      <c r="Q7066" t="str">
        <f>IFERROR(IF(COUNTIF(個人情報!$BI$5:$BI$401,"登録番号" &amp; リスト!P7066)&gt;=1,"",IF(VLOOKUP(P7066,登録者リスト!$A$1:$D$43729,4,FALSE)=基本情報!$D$6,P7066,"")),"")</f>
        <v/>
      </c>
    </row>
    <row r="7067" spans="16:17" x14ac:dyDescent="0.15">
      <c r="P7067">
        <v>7066</v>
      </c>
      <c r="Q7067" t="str">
        <f>IFERROR(IF(COUNTIF(個人情報!$BI$5:$BI$401,"登録番号" &amp; リスト!P7067)&gt;=1,"",IF(VLOOKUP(P7067,登録者リスト!$A$1:$D$43729,4,FALSE)=基本情報!$D$6,P7067,"")),"")</f>
        <v/>
      </c>
    </row>
    <row r="7068" spans="16:17" x14ac:dyDescent="0.15">
      <c r="P7068">
        <v>7067</v>
      </c>
      <c r="Q7068" t="str">
        <f>IFERROR(IF(COUNTIF(個人情報!$BI$5:$BI$401,"登録番号" &amp; リスト!P7068)&gt;=1,"",IF(VLOOKUP(P7068,登録者リスト!$A$1:$D$43729,4,FALSE)=基本情報!$D$6,P7068,"")),"")</f>
        <v/>
      </c>
    </row>
    <row r="7069" spans="16:17" x14ac:dyDescent="0.15">
      <c r="P7069">
        <v>7068</v>
      </c>
      <c r="Q7069" t="str">
        <f>IFERROR(IF(COUNTIF(個人情報!$BI$5:$BI$401,"登録番号" &amp; リスト!P7069)&gt;=1,"",IF(VLOOKUP(P7069,登録者リスト!$A$1:$D$43729,4,FALSE)=基本情報!$D$6,P7069,"")),"")</f>
        <v/>
      </c>
    </row>
    <row r="7070" spans="16:17" x14ac:dyDescent="0.15">
      <c r="P7070">
        <v>7069</v>
      </c>
      <c r="Q7070" t="str">
        <f>IFERROR(IF(COUNTIF(個人情報!$BI$5:$BI$401,"登録番号" &amp; リスト!P7070)&gt;=1,"",IF(VLOOKUP(P7070,登録者リスト!$A$1:$D$43729,4,FALSE)=基本情報!$D$6,P7070,"")),"")</f>
        <v/>
      </c>
    </row>
    <row r="7071" spans="16:17" x14ac:dyDescent="0.15">
      <c r="P7071">
        <v>7070</v>
      </c>
      <c r="Q7071" t="str">
        <f>IFERROR(IF(COUNTIF(個人情報!$BI$5:$BI$401,"登録番号" &amp; リスト!P7071)&gt;=1,"",IF(VLOOKUP(P7071,登録者リスト!$A$1:$D$43729,4,FALSE)=基本情報!$D$6,P7071,"")),"")</f>
        <v/>
      </c>
    </row>
    <row r="7072" spans="16:17" x14ac:dyDescent="0.15">
      <c r="P7072">
        <v>7071</v>
      </c>
      <c r="Q7072" t="str">
        <f>IFERROR(IF(COUNTIF(個人情報!$BI$5:$BI$401,"登録番号" &amp; リスト!P7072)&gt;=1,"",IF(VLOOKUP(P7072,登録者リスト!$A$1:$D$43729,4,FALSE)=基本情報!$D$6,P7072,"")),"")</f>
        <v/>
      </c>
    </row>
    <row r="7073" spans="16:17" x14ac:dyDescent="0.15">
      <c r="P7073">
        <v>7072</v>
      </c>
      <c r="Q7073" t="str">
        <f>IFERROR(IF(COUNTIF(個人情報!$BI$5:$BI$401,"登録番号" &amp; リスト!P7073)&gt;=1,"",IF(VLOOKUP(P7073,登録者リスト!$A$1:$D$43729,4,FALSE)=基本情報!$D$6,P7073,"")),"")</f>
        <v/>
      </c>
    </row>
    <row r="7074" spans="16:17" x14ac:dyDescent="0.15">
      <c r="P7074">
        <v>7073</v>
      </c>
      <c r="Q7074" t="str">
        <f>IFERROR(IF(COUNTIF(個人情報!$BI$5:$BI$401,"登録番号" &amp; リスト!P7074)&gt;=1,"",IF(VLOOKUP(P7074,登録者リスト!$A$1:$D$43729,4,FALSE)=基本情報!$D$6,P7074,"")),"")</f>
        <v/>
      </c>
    </row>
    <row r="7075" spans="16:17" x14ac:dyDescent="0.15">
      <c r="P7075">
        <v>7074</v>
      </c>
      <c r="Q7075" t="str">
        <f>IFERROR(IF(COUNTIF(個人情報!$BI$5:$BI$401,"登録番号" &amp; リスト!P7075)&gt;=1,"",IF(VLOOKUP(P7075,登録者リスト!$A$1:$D$43729,4,FALSE)=基本情報!$D$6,P7075,"")),"")</f>
        <v/>
      </c>
    </row>
    <row r="7076" spans="16:17" x14ac:dyDescent="0.15">
      <c r="P7076">
        <v>7075</v>
      </c>
      <c r="Q7076" t="str">
        <f>IFERROR(IF(COUNTIF(個人情報!$BI$5:$BI$401,"登録番号" &amp; リスト!P7076)&gt;=1,"",IF(VLOOKUP(P7076,登録者リスト!$A$1:$D$43729,4,FALSE)=基本情報!$D$6,P7076,"")),"")</f>
        <v/>
      </c>
    </row>
    <row r="7077" spans="16:17" x14ac:dyDescent="0.15">
      <c r="P7077">
        <v>7076</v>
      </c>
      <c r="Q7077" t="str">
        <f>IFERROR(IF(COUNTIF(個人情報!$BI$5:$BI$401,"登録番号" &amp; リスト!P7077)&gt;=1,"",IF(VLOOKUP(P7077,登録者リスト!$A$1:$D$43729,4,FALSE)=基本情報!$D$6,P7077,"")),"")</f>
        <v/>
      </c>
    </row>
    <row r="7078" spans="16:17" x14ac:dyDescent="0.15">
      <c r="P7078">
        <v>7077</v>
      </c>
      <c r="Q7078" t="str">
        <f>IFERROR(IF(COUNTIF(個人情報!$BI$5:$BI$401,"登録番号" &amp; リスト!P7078)&gt;=1,"",IF(VLOOKUP(P7078,登録者リスト!$A$1:$D$43729,4,FALSE)=基本情報!$D$6,P7078,"")),"")</f>
        <v/>
      </c>
    </row>
    <row r="7079" spans="16:17" x14ac:dyDescent="0.15">
      <c r="P7079">
        <v>7078</v>
      </c>
      <c r="Q7079" t="str">
        <f>IFERROR(IF(COUNTIF(個人情報!$BI$5:$BI$401,"登録番号" &amp; リスト!P7079)&gt;=1,"",IF(VLOOKUP(P7079,登録者リスト!$A$1:$D$43729,4,FALSE)=基本情報!$D$6,P7079,"")),"")</f>
        <v/>
      </c>
    </row>
    <row r="7080" spans="16:17" x14ac:dyDescent="0.15">
      <c r="P7080">
        <v>7079</v>
      </c>
      <c r="Q7080" t="str">
        <f>IFERROR(IF(COUNTIF(個人情報!$BI$5:$BI$401,"登録番号" &amp; リスト!P7080)&gt;=1,"",IF(VLOOKUP(P7080,登録者リスト!$A$1:$D$43729,4,FALSE)=基本情報!$D$6,P7080,"")),"")</f>
        <v/>
      </c>
    </row>
    <row r="7081" spans="16:17" x14ac:dyDescent="0.15">
      <c r="P7081">
        <v>7080</v>
      </c>
      <c r="Q7081" t="str">
        <f>IFERROR(IF(COUNTIF(個人情報!$BI$5:$BI$401,"登録番号" &amp; リスト!P7081)&gt;=1,"",IF(VLOOKUP(P7081,登録者リスト!$A$1:$D$43729,4,FALSE)=基本情報!$D$6,P7081,"")),"")</f>
        <v/>
      </c>
    </row>
    <row r="7082" spans="16:17" x14ac:dyDescent="0.15">
      <c r="P7082">
        <v>7081</v>
      </c>
      <c r="Q7082" t="str">
        <f>IFERROR(IF(COUNTIF(個人情報!$BI$5:$BI$401,"登録番号" &amp; リスト!P7082)&gt;=1,"",IF(VLOOKUP(P7082,登録者リスト!$A$1:$D$43729,4,FALSE)=基本情報!$D$6,P7082,"")),"")</f>
        <v/>
      </c>
    </row>
    <row r="7083" spans="16:17" x14ac:dyDescent="0.15">
      <c r="P7083">
        <v>7082</v>
      </c>
      <c r="Q7083" t="str">
        <f>IFERROR(IF(COUNTIF(個人情報!$BI$5:$BI$401,"登録番号" &amp; リスト!P7083)&gt;=1,"",IF(VLOOKUP(P7083,登録者リスト!$A$1:$D$43729,4,FALSE)=基本情報!$D$6,P7083,"")),"")</f>
        <v/>
      </c>
    </row>
    <row r="7084" spans="16:17" x14ac:dyDescent="0.15">
      <c r="P7084">
        <v>7083</v>
      </c>
      <c r="Q7084" t="str">
        <f>IFERROR(IF(COUNTIF(個人情報!$BI$5:$BI$401,"登録番号" &amp; リスト!P7084)&gt;=1,"",IF(VLOOKUP(P7084,登録者リスト!$A$1:$D$43729,4,FALSE)=基本情報!$D$6,P7084,"")),"")</f>
        <v/>
      </c>
    </row>
    <row r="7085" spans="16:17" x14ac:dyDescent="0.15">
      <c r="P7085">
        <v>7084</v>
      </c>
      <c r="Q7085" t="str">
        <f>IFERROR(IF(COUNTIF(個人情報!$BI$5:$BI$401,"登録番号" &amp; リスト!P7085)&gt;=1,"",IF(VLOOKUP(P7085,登録者リスト!$A$1:$D$43729,4,FALSE)=基本情報!$D$6,P7085,"")),"")</f>
        <v/>
      </c>
    </row>
    <row r="7086" spans="16:17" x14ac:dyDescent="0.15">
      <c r="P7086">
        <v>7085</v>
      </c>
      <c r="Q7086" t="str">
        <f>IFERROR(IF(COUNTIF(個人情報!$BI$5:$BI$401,"登録番号" &amp; リスト!P7086)&gt;=1,"",IF(VLOOKUP(P7086,登録者リスト!$A$1:$D$43729,4,FALSE)=基本情報!$D$6,P7086,"")),"")</f>
        <v/>
      </c>
    </row>
    <row r="7087" spans="16:17" x14ac:dyDescent="0.15">
      <c r="P7087">
        <v>7086</v>
      </c>
      <c r="Q7087" t="str">
        <f>IFERROR(IF(COUNTIF(個人情報!$BI$5:$BI$401,"登録番号" &amp; リスト!P7087)&gt;=1,"",IF(VLOOKUP(P7087,登録者リスト!$A$1:$D$43729,4,FALSE)=基本情報!$D$6,P7087,"")),"")</f>
        <v/>
      </c>
    </row>
    <row r="7088" spans="16:17" x14ac:dyDescent="0.15">
      <c r="P7088">
        <v>7087</v>
      </c>
      <c r="Q7088" t="str">
        <f>IFERROR(IF(COUNTIF(個人情報!$BI$5:$BI$401,"登録番号" &amp; リスト!P7088)&gt;=1,"",IF(VLOOKUP(P7088,登録者リスト!$A$1:$D$43729,4,FALSE)=基本情報!$D$6,P7088,"")),"")</f>
        <v/>
      </c>
    </row>
    <row r="7089" spans="16:17" x14ac:dyDescent="0.15">
      <c r="P7089">
        <v>7088</v>
      </c>
      <c r="Q7089" t="str">
        <f>IFERROR(IF(COUNTIF(個人情報!$BI$5:$BI$401,"登録番号" &amp; リスト!P7089)&gt;=1,"",IF(VLOOKUP(P7089,登録者リスト!$A$1:$D$43729,4,FALSE)=基本情報!$D$6,P7089,"")),"")</f>
        <v/>
      </c>
    </row>
    <row r="7090" spans="16:17" x14ac:dyDescent="0.15">
      <c r="P7090">
        <v>7089</v>
      </c>
      <c r="Q7090" t="str">
        <f>IFERROR(IF(COUNTIF(個人情報!$BI$5:$BI$401,"登録番号" &amp; リスト!P7090)&gt;=1,"",IF(VLOOKUP(P7090,登録者リスト!$A$1:$D$43729,4,FALSE)=基本情報!$D$6,P7090,"")),"")</f>
        <v/>
      </c>
    </row>
    <row r="7091" spans="16:17" x14ac:dyDescent="0.15">
      <c r="P7091">
        <v>7090</v>
      </c>
      <c r="Q7091" t="str">
        <f>IFERROR(IF(COUNTIF(個人情報!$BI$5:$BI$401,"登録番号" &amp; リスト!P7091)&gt;=1,"",IF(VLOOKUP(P7091,登録者リスト!$A$1:$D$43729,4,FALSE)=基本情報!$D$6,P7091,"")),"")</f>
        <v/>
      </c>
    </row>
    <row r="7092" spans="16:17" x14ac:dyDescent="0.15">
      <c r="P7092">
        <v>7091</v>
      </c>
      <c r="Q7092" t="str">
        <f>IFERROR(IF(COUNTIF(個人情報!$BI$5:$BI$401,"登録番号" &amp; リスト!P7092)&gt;=1,"",IF(VLOOKUP(P7092,登録者リスト!$A$1:$D$43729,4,FALSE)=基本情報!$D$6,P7092,"")),"")</f>
        <v/>
      </c>
    </row>
    <row r="7093" spans="16:17" x14ac:dyDescent="0.15">
      <c r="P7093">
        <v>7092</v>
      </c>
      <c r="Q7093" t="str">
        <f>IFERROR(IF(COUNTIF(個人情報!$BI$5:$BI$401,"登録番号" &amp; リスト!P7093)&gt;=1,"",IF(VLOOKUP(P7093,登録者リスト!$A$1:$D$43729,4,FALSE)=基本情報!$D$6,P7093,"")),"")</f>
        <v/>
      </c>
    </row>
    <row r="7094" spans="16:17" x14ac:dyDescent="0.15">
      <c r="P7094">
        <v>7093</v>
      </c>
      <c r="Q7094" t="str">
        <f>IFERROR(IF(COUNTIF(個人情報!$BI$5:$BI$401,"登録番号" &amp; リスト!P7094)&gt;=1,"",IF(VLOOKUP(P7094,登録者リスト!$A$1:$D$43729,4,FALSE)=基本情報!$D$6,P7094,"")),"")</f>
        <v/>
      </c>
    </row>
    <row r="7095" spans="16:17" x14ac:dyDescent="0.15">
      <c r="P7095">
        <v>7094</v>
      </c>
      <c r="Q7095" t="str">
        <f>IFERROR(IF(COUNTIF(個人情報!$BI$5:$BI$401,"登録番号" &amp; リスト!P7095)&gt;=1,"",IF(VLOOKUP(P7095,登録者リスト!$A$1:$D$43729,4,FALSE)=基本情報!$D$6,P7095,"")),"")</f>
        <v/>
      </c>
    </row>
    <row r="7096" spans="16:17" x14ac:dyDescent="0.15">
      <c r="P7096">
        <v>7095</v>
      </c>
      <c r="Q7096" t="str">
        <f>IFERROR(IF(COUNTIF(個人情報!$BI$5:$BI$401,"登録番号" &amp; リスト!P7096)&gt;=1,"",IF(VLOOKUP(P7096,登録者リスト!$A$1:$D$43729,4,FALSE)=基本情報!$D$6,P7096,"")),"")</f>
        <v/>
      </c>
    </row>
    <row r="7097" spans="16:17" x14ac:dyDescent="0.15">
      <c r="P7097">
        <v>7096</v>
      </c>
      <c r="Q7097" t="str">
        <f>IFERROR(IF(COUNTIF(個人情報!$BI$5:$BI$401,"登録番号" &amp; リスト!P7097)&gt;=1,"",IF(VLOOKUP(P7097,登録者リスト!$A$1:$D$43729,4,FALSE)=基本情報!$D$6,P7097,"")),"")</f>
        <v/>
      </c>
    </row>
    <row r="7098" spans="16:17" x14ac:dyDescent="0.15">
      <c r="P7098">
        <v>7097</v>
      </c>
      <c r="Q7098" t="str">
        <f>IFERROR(IF(COUNTIF(個人情報!$BI$5:$BI$401,"登録番号" &amp; リスト!P7098)&gt;=1,"",IF(VLOOKUP(P7098,登録者リスト!$A$1:$D$43729,4,FALSE)=基本情報!$D$6,P7098,"")),"")</f>
        <v/>
      </c>
    </row>
    <row r="7099" spans="16:17" x14ac:dyDescent="0.15">
      <c r="P7099">
        <v>7098</v>
      </c>
      <c r="Q7099" t="str">
        <f>IFERROR(IF(COUNTIF(個人情報!$BI$5:$BI$401,"登録番号" &amp; リスト!P7099)&gt;=1,"",IF(VLOOKUP(P7099,登録者リスト!$A$1:$D$43729,4,FALSE)=基本情報!$D$6,P7099,"")),"")</f>
        <v/>
      </c>
    </row>
    <row r="7100" spans="16:17" x14ac:dyDescent="0.15">
      <c r="P7100">
        <v>7099</v>
      </c>
      <c r="Q7100" t="str">
        <f>IFERROR(IF(COUNTIF(個人情報!$BI$5:$BI$401,"登録番号" &amp; リスト!P7100)&gt;=1,"",IF(VLOOKUP(P7100,登録者リスト!$A$1:$D$43729,4,FALSE)=基本情報!$D$6,P7100,"")),"")</f>
        <v/>
      </c>
    </row>
    <row r="7101" spans="16:17" x14ac:dyDescent="0.15">
      <c r="P7101">
        <v>7100</v>
      </c>
      <c r="Q7101" t="str">
        <f>IFERROR(IF(COUNTIF(個人情報!$BI$5:$BI$401,"登録番号" &amp; リスト!P7101)&gt;=1,"",IF(VLOOKUP(P7101,登録者リスト!$A$1:$D$43729,4,FALSE)=基本情報!$D$6,P7101,"")),"")</f>
        <v/>
      </c>
    </row>
    <row r="7102" spans="16:17" x14ac:dyDescent="0.15">
      <c r="P7102">
        <v>7101</v>
      </c>
      <c r="Q7102" t="str">
        <f>IFERROR(IF(COUNTIF(個人情報!$BI$5:$BI$401,"登録番号" &amp; リスト!P7102)&gt;=1,"",IF(VLOOKUP(P7102,登録者リスト!$A$1:$D$43729,4,FALSE)=基本情報!$D$6,P7102,"")),"")</f>
        <v/>
      </c>
    </row>
    <row r="7103" spans="16:17" x14ac:dyDescent="0.15">
      <c r="P7103">
        <v>7102</v>
      </c>
      <c r="Q7103" t="str">
        <f>IFERROR(IF(COUNTIF(個人情報!$BI$5:$BI$401,"登録番号" &amp; リスト!P7103)&gt;=1,"",IF(VLOOKUP(P7103,登録者リスト!$A$1:$D$43729,4,FALSE)=基本情報!$D$6,P7103,"")),"")</f>
        <v/>
      </c>
    </row>
    <row r="7104" spans="16:17" x14ac:dyDescent="0.15">
      <c r="P7104">
        <v>7103</v>
      </c>
      <c r="Q7104" t="str">
        <f>IFERROR(IF(COUNTIF(個人情報!$BI$5:$BI$401,"登録番号" &amp; リスト!P7104)&gt;=1,"",IF(VLOOKUP(P7104,登録者リスト!$A$1:$D$43729,4,FALSE)=基本情報!$D$6,P7104,"")),"")</f>
        <v/>
      </c>
    </row>
    <row r="7105" spans="16:17" x14ac:dyDescent="0.15">
      <c r="P7105">
        <v>7104</v>
      </c>
      <c r="Q7105" t="str">
        <f>IFERROR(IF(COUNTIF(個人情報!$BI$5:$BI$401,"登録番号" &amp; リスト!P7105)&gt;=1,"",IF(VLOOKUP(P7105,登録者リスト!$A$1:$D$43729,4,FALSE)=基本情報!$D$6,P7105,"")),"")</f>
        <v/>
      </c>
    </row>
    <row r="7106" spans="16:17" x14ac:dyDescent="0.15">
      <c r="P7106">
        <v>7105</v>
      </c>
      <c r="Q7106" t="str">
        <f>IFERROR(IF(COUNTIF(個人情報!$BI$5:$BI$401,"登録番号" &amp; リスト!P7106)&gt;=1,"",IF(VLOOKUP(P7106,登録者リスト!$A$1:$D$43729,4,FALSE)=基本情報!$D$6,P7106,"")),"")</f>
        <v/>
      </c>
    </row>
    <row r="7107" spans="16:17" x14ac:dyDescent="0.15">
      <c r="P7107">
        <v>7106</v>
      </c>
      <c r="Q7107" t="str">
        <f>IFERROR(IF(COUNTIF(個人情報!$BI$5:$BI$401,"登録番号" &amp; リスト!P7107)&gt;=1,"",IF(VLOOKUP(P7107,登録者リスト!$A$1:$D$43729,4,FALSE)=基本情報!$D$6,P7107,"")),"")</f>
        <v/>
      </c>
    </row>
    <row r="7108" spans="16:17" x14ac:dyDescent="0.15">
      <c r="P7108">
        <v>7107</v>
      </c>
      <c r="Q7108" t="str">
        <f>IFERROR(IF(COUNTIF(個人情報!$BI$5:$BI$401,"登録番号" &amp; リスト!P7108)&gt;=1,"",IF(VLOOKUP(P7108,登録者リスト!$A$1:$D$43729,4,FALSE)=基本情報!$D$6,P7108,"")),"")</f>
        <v/>
      </c>
    </row>
    <row r="7109" spans="16:17" x14ac:dyDescent="0.15">
      <c r="P7109">
        <v>7108</v>
      </c>
      <c r="Q7109" t="str">
        <f>IFERROR(IF(COUNTIF(個人情報!$BI$5:$BI$401,"登録番号" &amp; リスト!P7109)&gt;=1,"",IF(VLOOKUP(P7109,登録者リスト!$A$1:$D$43729,4,FALSE)=基本情報!$D$6,P7109,"")),"")</f>
        <v/>
      </c>
    </row>
    <row r="7110" spans="16:17" x14ac:dyDescent="0.15">
      <c r="P7110">
        <v>7109</v>
      </c>
      <c r="Q7110" t="str">
        <f>IFERROR(IF(COUNTIF(個人情報!$BI$5:$BI$401,"登録番号" &amp; リスト!P7110)&gt;=1,"",IF(VLOOKUP(P7110,登録者リスト!$A$1:$D$43729,4,FALSE)=基本情報!$D$6,P7110,"")),"")</f>
        <v/>
      </c>
    </row>
    <row r="7111" spans="16:17" x14ac:dyDescent="0.15">
      <c r="P7111">
        <v>7110</v>
      </c>
      <c r="Q7111" t="str">
        <f>IFERROR(IF(COUNTIF(個人情報!$BI$5:$BI$401,"登録番号" &amp; リスト!P7111)&gt;=1,"",IF(VLOOKUP(P7111,登録者リスト!$A$1:$D$43729,4,FALSE)=基本情報!$D$6,P7111,"")),"")</f>
        <v/>
      </c>
    </row>
    <row r="7112" spans="16:17" x14ac:dyDescent="0.15">
      <c r="P7112">
        <v>7111</v>
      </c>
      <c r="Q7112" t="str">
        <f>IFERROR(IF(COUNTIF(個人情報!$BI$5:$BI$401,"登録番号" &amp; リスト!P7112)&gt;=1,"",IF(VLOOKUP(P7112,登録者リスト!$A$1:$D$43729,4,FALSE)=基本情報!$D$6,P7112,"")),"")</f>
        <v/>
      </c>
    </row>
    <row r="7113" spans="16:17" x14ac:dyDescent="0.15">
      <c r="P7113">
        <v>7112</v>
      </c>
      <c r="Q7113" t="str">
        <f>IFERROR(IF(COUNTIF(個人情報!$BI$5:$BI$401,"登録番号" &amp; リスト!P7113)&gt;=1,"",IF(VLOOKUP(P7113,登録者リスト!$A$1:$D$43729,4,FALSE)=基本情報!$D$6,P7113,"")),"")</f>
        <v/>
      </c>
    </row>
    <row r="7114" spans="16:17" x14ac:dyDescent="0.15">
      <c r="P7114">
        <v>7113</v>
      </c>
      <c r="Q7114" t="str">
        <f>IFERROR(IF(COUNTIF(個人情報!$BI$5:$BI$401,"登録番号" &amp; リスト!P7114)&gt;=1,"",IF(VLOOKUP(P7114,登録者リスト!$A$1:$D$43729,4,FALSE)=基本情報!$D$6,P7114,"")),"")</f>
        <v/>
      </c>
    </row>
    <row r="7115" spans="16:17" x14ac:dyDescent="0.15">
      <c r="P7115">
        <v>7114</v>
      </c>
      <c r="Q7115" t="str">
        <f>IFERROR(IF(COUNTIF(個人情報!$BI$5:$BI$401,"登録番号" &amp; リスト!P7115)&gt;=1,"",IF(VLOOKUP(P7115,登録者リスト!$A$1:$D$43729,4,FALSE)=基本情報!$D$6,P7115,"")),"")</f>
        <v/>
      </c>
    </row>
    <row r="7116" spans="16:17" x14ac:dyDescent="0.15">
      <c r="P7116">
        <v>7115</v>
      </c>
      <c r="Q7116" t="str">
        <f>IFERROR(IF(COUNTIF(個人情報!$BI$5:$BI$401,"登録番号" &amp; リスト!P7116)&gt;=1,"",IF(VLOOKUP(P7116,登録者リスト!$A$1:$D$43729,4,FALSE)=基本情報!$D$6,P7116,"")),"")</f>
        <v/>
      </c>
    </row>
    <row r="7117" spans="16:17" x14ac:dyDescent="0.15">
      <c r="P7117">
        <v>7116</v>
      </c>
      <c r="Q7117" t="str">
        <f>IFERROR(IF(COUNTIF(個人情報!$BI$5:$BI$401,"登録番号" &amp; リスト!P7117)&gt;=1,"",IF(VLOOKUP(P7117,登録者リスト!$A$1:$D$43729,4,FALSE)=基本情報!$D$6,P7117,"")),"")</f>
        <v/>
      </c>
    </row>
    <row r="7118" spans="16:17" x14ac:dyDescent="0.15">
      <c r="P7118">
        <v>7117</v>
      </c>
      <c r="Q7118" t="str">
        <f>IFERROR(IF(COUNTIF(個人情報!$BI$5:$BI$401,"登録番号" &amp; リスト!P7118)&gt;=1,"",IF(VLOOKUP(P7118,登録者リスト!$A$1:$D$43729,4,FALSE)=基本情報!$D$6,P7118,"")),"")</f>
        <v/>
      </c>
    </row>
    <row r="7119" spans="16:17" x14ac:dyDescent="0.15">
      <c r="P7119">
        <v>7118</v>
      </c>
      <c r="Q7119" t="str">
        <f>IFERROR(IF(COUNTIF(個人情報!$BI$5:$BI$401,"登録番号" &amp; リスト!P7119)&gt;=1,"",IF(VLOOKUP(P7119,登録者リスト!$A$1:$D$43729,4,FALSE)=基本情報!$D$6,P7119,"")),"")</f>
        <v/>
      </c>
    </row>
    <row r="7120" spans="16:17" x14ac:dyDescent="0.15">
      <c r="P7120">
        <v>7119</v>
      </c>
      <c r="Q7120" t="str">
        <f>IFERROR(IF(COUNTIF(個人情報!$BI$5:$BI$401,"登録番号" &amp; リスト!P7120)&gt;=1,"",IF(VLOOKUP(P7120,登録者リスト!$A$1:$D$43729,4,FALSE)=基本情報!$D$6,P7120,"")),"")</f>
        <v/>
      </c>
    </row>
    <row r="7121" spans="16:17" x14ac:dyDescent="0.15">
      <c r="P7121">
        <v>7120</v>
      </c>
      <c r="Q7121" t="str">
        <f>IFERROR(IF(COUNTIF(個人情報!$BI$5:$BI$401,"登録番号" &amp; リスト!P7121)&gt;=1,"",IF(VLOOKUP(P7121,登録者リスト!$A$1:$D$43729,4,FALSE)=基本情報!$D$6,P7121,"")),"")</f>
        <v/>
      </c>
    </row>
    <row r="7122" spans="16:17" x14ac:dyDescent="0.15">
      <c r="P7122">
        <v>7121</v>
      </c>
      <c r="Q7122" t="str">
        <f>IFERROR(IF(COUNTIF(個人情報!$BI$5:$BI$401,"登録番号" &amp; リスト!P7122)&gt;=1,"",IF(VLOOKUP(P7122,登録者リスト!$A$1:$D$43729,4,FALSE)=基本情報!$D$6,P7122,"")),"")</f>
        <v/>
      </c>
    </row>
    <row r="7123" spans="16:17" x14ac:dyDescent="0.15">
      <c r="P7123">
        <v>7122</v>
      </c>
      <c r="Q7123" t="str">
        <f>IFERROR(IF(COUNTIF(個人情報!$BI$5:$BI$401,"登録番号" &amp; リスト!P7123)&gt;=1,"",IF(VLOOKUP(P7123,登録者リスト!$A$1:$D$43729,4,FALSE)=基本情報!$D$6,P7123,"")),"")</f>
        <v/>
      </c>
    </row>
    <row r="7124" spans="16:17" x14ac:dyDescent="0.15">
      <c r="P7124">
        <v>7123</v>
      </c>
      <c r="Q7124" t="str">
        <f>IFERROR(IF(COUNTIF(個人情報!$BI$5:$BI$401,"登録番号" &amp; リスト!P7124)&gt;=1,"",IF(VLOOKUP(P7124,登録者リスト!$A$1:$D$43729,4,FALSE)=基本情報!$D$6,P7124,"")),"")</f>
        <v/>
      </c>
    </row>
    <row r="7125" spans="16:17" x14ac:dyDescent="0.15">
      <c r="P7125">
        <v>7124</v>
      </c>
      <c r="Q7125" t="str">
        <f>IFERROR(IF(COUNTIF(個人情報!$BI$5:$BI$401,"登録番号" &amp; リスト!P7125)&gt;=1,"",IF(VLOOKUP(P7125,登録者リスト!$A$1:$D$43729,4,FALSE)=基本情報!$D$6,P7125,"")),"")</f>
        <v/>
      </c>
    </row>
    <row r="7126" spans="16:17" x14ac:dyDescent="0.15">
      <c r="P7126">
        <v>7125</v>
      </c>
      <c r="Q7126" t="str">
        <f>IFERROR(IF(COUNTIF(個人情報!$BI$5:$BI$401,"登録番号" &amp; リスト!P7126)&gt;=1,"",IF(VLOOKUP(P7126,登録者リスト!$A$1:$D$43729,4,FALSE)=基本情報!$D$6,P7126,"")),"")</f>
        <v/>
      </c>
    </row>
    <row r="7127" spans="16:17" x14ac:dyDescent="0.15">
      <c r="P7127">
        <v>7126</v>
      </c>
      <c r="Q7127" t="str">
        <f>IFERROR(IF(COUNTIF(個人情報!$BI$5:$BI$401,"登録番号" &amp; リスト!P7127)&gt;=1,"",IF(VLOOKUP(P7127,登録者リスト!$A$1:$D$43729,4,FALSE)=基本情報!$D$6,P7127,"")),"")</f>
        <v/>
      </c>
    </row>
    <row r="7128" spans="16:17" x14ac:dyDescent="0.15">
      <c r="P7128">
        <v>7127</v>
      </c>
      <c r="Q7128" t="str">
        <f>IFERROR(IF(COUNTIF(個人情報!$BI$5:$BI$401,"登録番号" &amp; リスト!P7128)&gt;=1,"",IF(VLOOKUP(P7128,登録者リスト!$A$1:$D$43729,4,FALSE)=基本情報!$D$6,P7128,"")),"")</f>
        <v/>
      </c>
    </row>
    <row r="7129" spans="16:17" x14ac:dyDescent="0.15">
      <c r="P7129">
        <v>7128</v>
      </c>
      <c r="Q7129" t="str">
        <f>IFERROR(IF(COUNTIF(個人情報!$BI$5:$BI$401,"登録番号" &amp; リスト!P7129)&gt;=1,"",IF(VLOOKUP(P7129,登録者リスト!$A$1:$D$43729,4,FALSE)=基本情報!$D$6,P7129,"")),"")</f>
        <v/>
      </c>
    </row>
    <row r="7130" spans="16:17" x14ac:dyDescent="0.15">
      <c r="P7130">
        <v>7129</v>
      </c>
      <c r="Q7130" t="str">
        <f>IFERROR(IF(COUNTIF(個人情報!$BI$5:$BI$401,"登録番号" &amp; リスト!P7130)&gt;=1,"",IF(VLOOKUP(P7130,登録者リスト!$A$1:$D$43729,4,FALSE)=基本情報!$D$6,P7130,"")),"")</f>
        <v/>
      </c>
    </row>
    <row r="7131" spans="16:17" x14ac:dyDescent="0.15">
      <c r="P7131">
        <v>7130</v>
      </c>
      <c r="Q7131" t="str">
        <f>IFERROR(IF(COUNTIF(個人情報!$BI$5:$BI$401,"登録番号" &amp; リスト!P7131)&gt;=1,"",IF(VLOOKUP(P7131,登録者リスト!$A$1:$D$43729,4,FALSE)=基本情報!$D$6,P7131,"")),"")</f>
        <v/>
      </c>
    </row>
    <row r="7132" spans="16:17" x14ac:dyDescent="0.15">
      <c r="P7132">
        <v>7131</v>
      </c>
      <c r="Q7132" t="str">
        <f>IFERROR(IF(COUNTIF(個人情報!$BI$5:$BI$401,"登録番号" &amp; リスト!P7132)&gt;=1,"",IF(VLOOKUP(P7132,登録者リスト!$A$1:$D$43729,4,FALSE)=基本情報!$D$6,P7132,"")),"")</f>
        <v/>
      </c>
    </row>
    <row r="7133" spans="16:17" x14ac:dyDescent="0.15">
      <c r="P7133">
        <v>7132</v>
      </c>
      <c r="Q7133" t="str">
        <f>IFERROR(IF(COUNTIF(個人情報!$BI$5:$BI$401,"登録番号" &amp; リスト!P7133)&gt;=1,"",IF(VLOOKUP(P7133,登録者リスト!$A$1:$D$43729,4,FALSE)=基本情報!$D$6,P7133,"")),"")</f>
        <v/>
      </c>
    </row>
    <row r="7134" spans="16:17" x14ac:dyDescent="0.15">
      <c r="P7134">
        <v>7133</v>
      </c>
      <c r="Q7134" t="str">
        <f>IFERROR(IF(COUNTIF(個人情報!$BI$5:$BI$401,"登録番号" &amp; リスト!P7134)&gt;=1,"",IF(VLOOKUP(P7134,登録者リスト!$A$1:$D$43729,4,FALSE)=基本情報!$D$6,P7134,"")),"")</f>
        <v/>
      </c>
    </row>
    <row r="7135" spans="16:17" x14ac:dyDescent="0.15">
      <c r="P7135">
        <v>7134</v>
      </c>
      <c r="Q7135" t="str">
        <f>IFERROR(IF(COUNTIF(個人情報!$BI$5:$BI$401,"登録番号" &amp; リスト!P7135)&gt;=1,"",IF(VLOOKUP(P7135,登録者リスト!$A$1:$D$43729,4,FALSE)=基本情報!$D$6,P7135,"")),"")</f>
        <v/>
      </c>
    </row>
    <row r="7136" spans="16:17" x14ac:dyDescent="0.15">
      <c r="P7136">
        <v>7135</v>
      </c>
      <c r="Q7136" t="str">
        <f>IFERROR(IF(COUNTIF(個人情報!$BI$5:$BI$401,"登録番号" &amp; リスト!P7136)&gt;=1,"",IF(VLOOKUP(P7136,登録者リスト!$A$1:$D$43729,4,FALSE)=基本情報!$D$6,P7136,"")),"")</f>
        <v/>
      </c>
    </row>
    <row r="7137" spans="16:17" x14ac:dyDescent="0.15">
      <c r="P7137">
        <v>7136</v>
      </c>
      <c r="Q7137" t="str">
        <f>IFERROR(IF(COUNTIF(個人情報!$BI$5:$BI$401,"登録番号" &amp; リスト!P7137)&gt;=1,"",IF(VLOOKUP(P7137,登録者リスト!$A$1:$D$43729,4,FALSE)=基本情報!$D$6,P7137,"")),"")</f>
        <v/>
      </c>
    </row>
    <row r="7138" spans="16:17" x14ac:dyDescent="0.15">
      <c r="P7138">
        <v>7137</v>
      </c>
      <c r="Q7138" t="str">
        <f>IFERROR(IF(COUNTIF(個人情報!$BI$5:$BI$401,"登録番号" &amp; リスト!P7138)&gt;=1,"",IF(VLOOKUP(P7138,登録者リスト!$A$1:$D$43729,4,FALSE)=基本情報!$D$6,P7138,"")),"")</f>
        <v/>
      </c>
    </row>
    <row r="7139" spans="16:17" x14ac:dyDescent="0.15">
      <c r="P7139">
        <v>7138</v>
      </c>
      <c r="Q7139" t="str">
        <f>IFERROR(IF(COUNTIF(個人情報!$BI$5:$BI$401,"登録番号" &amp; リスト!P7139)&gt;=1,"",IF(VLOOKUP(P7139,登録者リスト!$A$1:$D$43729,4,FALSE)=基本情報!$D$6,P7139,"")),"")</f>
        <v/>
      </c>
    </row>
    <row r="7140" spans="16:17" x14ac:dyDescent="0.15">
      <c r="P7140">
        <v>7139</v>
      </c>
      <c r="Q7140" t="str">
        <f>IFERROR(IF(COUNTIF(個人情報!$BI$5:$BI$401,"登録番号" &amp; リスト!P7140)&gt;=1,"",IF(VLOOKUP(P7140,登録者リスト!$A$1:$D$43729,4,FALSE)=基本情報!$D$6,P7140,"")),"")</f>
        <v/>
      </c>
    </row>
    <row r="7141" spans="16:17" x14ac:dyDescent="0.15">
      <c r="P7141">
        <v>7140</v>
      </c>
      <c r="Q7141" t="str">
        <f>IFERROR(IF(COUNTIF(個人情報!$BI$5:$BI$401,"登録番号" &amp; リスト!P7141)&gt;=1,"",IF(VLOOKUP(P7141,登録者リスト!$A$1:$D$43729,4,FALSE)=基本情報!$D$6,P7141,"")),"")</f>
        <v/>
      </c>
    </row>
    <row r="7142" spans="16:17" x14ac:dyDescent="0.15">
      <c r="P7142">
        <v>7141</v>
      </c>
      <c r="Q7142" t="str">
        <f>IFERROR(IF(COUNTIF(個人情報!$BI$5:$BI$401,"登録番号" &amp; リスト!P7142)&gt;=1,"",IF(VLOOKUP(P7142,登録者リスト!$A$1:$D$43729,4,FALSE)=基本情報!$D$6,P7142,"")),"")</f>
        <v/>
      </c>
    </row>
    <row r="7143" spans="16:17" x14ac:dyDescent="0.15">
      <c r="P7143">
        <v>7142</v>
      </c>
      <c r="Q7143" t="str">
        <f>IFERROR(IF(COUNTIF(個人情報!$BI$5:$BI$401,"登録番号" &amp; リスト!P7143)&gt;=1,"",IF(VLOOKUP(P7143,登録者リスト!$A$1:$D$43729,4,FALSE)=基本情報!$D$6,P7143,"")),"")</f>
        <v/>
      </c>
    </row>
    <row r="7144" spans="16:17" x14ac:dyDescent="0.15">
      <c r="P7144">
        <v>7143</v>
      </c>
      <c r="Q7144" t="str">
        <f>IFERROR(IF(COUNTIF(個人情報!$BI$5:$BI$401,"登録番号" &amp; リスト!P7144)&gt;=1,"",IF(VLOOKUP(P7144,登録者リスト!$A$1:$D$43729,4,FALSE)=基本情報!$D$6,P7144,"")),"")</f>
        <v/>
      </c>
    </row>
    <row r="7145" spans="16:17" x14ac:dyDescent="0.15">
      <c r="P7145">
        <v>7144</v>
      </c>
      <c r="Q7145" t="str">
        <f>IFERROR(IF(COUNTIF(個人情報!$BI$5:$BI$401,"登録番号" &amp; リスト!P7145)&gt;=1,"",IF(VLOOKUP(P7145,登録者リスト!$A$1:$D$43729,4,FALSE)=基本情報!$D$6,P7145,"")),"")</f>
        <v/>
      </c>
    </row>
    <row r="7146" spans="16:17" x14ac:dyDescent="0.15">
      <c r="P7146">
        <v>7145</v>
      </c>
      <c r="Q7146" t="str">
        <f>IFERROR(IF(COUNTIF(個人情報!$BI$5:$BI$401,"登録番号" &amp; リスト!P7146)&gt;=1,"",IF(VLOOKUP(P7146,登録者リスト!$A$1:$D$43729,4,FALSE)=基本情報!$D$6,P7146,"")),"")</f>
        <v/>
      </c>
    </row>
    <row r="7147" spans="16:17" x14ac:dyDescent="0.15">
      <c r="P7147">
        <v>7146</v>
      </c>
      <c r="Q7147" t="str">
        <f>IFERROR(IF(COUNTIF(個人情報!$BI$5:$BI$401,"登録番号" &amp; リスト!P7147)&gt;=1,"",IF(VLOOKUP(P7147,登録者リスト!$A$1:$D$43729,4,FALSE)=基本情報!$D$6,P7147,"")),"")</f>
        <v/>
      </c>
    </row>
    <row r="7148" spans="16:17" x14ac:dyDescent="0.15">
      <c r="P7148">
        <v>7147</v>
      </c>
      <c r="Q7148" t="str">
        <f>IFERROR(IF(COUNTIF(個人情報!$BI$5:$BI$401,"登録番号" &amp; リスト!P7148)&gt;=1,"",IF(VLOOKUP(P7148,登録者リスト!$A$1:$D$43729,4,FALSE)=基本情報!$D$6,P7148,"")),"")</f>
        <v/>
      </c>
    </row>
    <row r="7149" spans="16:17" x14ac:dyDescent="0.15">
      <c r="P7149">
        <v>7148</v>
      </c>
      <c r="Q7149" t="str">
        <f>IFERROR(IF(COUNTIF(個人情報!$BI$5:$BI$401,"登録番号" &amp; リスト!P7149)&gt;=1,"",IF(VLOOKUP(P7149,登録者リスト!$A$1:$D$43729,4,FALSE)=基本情報!$D$6,P7149,"")),"")</f>
        <v/>
      </c>
    </row>
    <row r="7150" spans="16:17" x14ac:dyDescent="0.15">
      <c r="P7150">
        <v>7149</v>
      </c>
      <c r="Q7150" t="str">
        <f>IFERROR(IF(COUNTIF(個人情報!$BI$5:$BI$401,"登録番号" &amp; リスト!P7150)&gt;=1,"",IF(VLOOKUP(P7150,登録者リスト!$A$1:$D$43729,4,FALSE)=基本情報!$D$6,P7150,"")),"")</f>
        <v/>
      </c>
    </row>
    <row r="7151" spans="16:17" x14ac:dyDescent="0.15">
      <c r="P7151">
        <v>7150</v>
      </c>
      <c r="Q7151" t="str">
        <f>IFERROR(IF(COUNTIF(個人情報!$BI$5:$BI$401,"登録番号" &amp; リスト!P7151)&gt;=1,"",IF(VLOOKUP(P7151,登録者リスト!$A$1:$D$43729,4,FALSE)=基本情報!$D$6,P7151,"")),"")</f>
        <v/>
      </c>
    </row>
    <row r="7152" spans="16:17" x14ac:dyDescent="0.15">
      <c r="P7152">
        <v>7151</v>
      </c>
      <c r="Q7152" t="str">
        <f>IFERROR(IF(COUNTIF(個人情報!$BI$5:$BI$401,"登録番号" &amp; リスト!P7152)&gt;=1,"",IF(VLOOKUP(P7152,登録者リスト!$A$1:$D$43729,4,FALSE)=基本情報!$D$6,P7152,"")),"")</f>
        <v/>
      </c>
    </row>
    <row r="7153" spans="16:17" x14ac:dyDescent="0.15">
      <c r="P7153">
        <v>7152</v>
      </c>
      <c r="Q7153" t="str">
        <f>IFERROR(IF(COUNTIF(個人情報!$BI$5:$BI$401,"登録番号" &amp; リスト!P7153)&gt;=1,"",IF(VLOOKUP(P7153,登録者リスト!$A$1:$D$43729,4,FALSE)=基本情報!$D$6,P7153,"")),"")</f>
        <v/>
      </c>
    </row>
    <row r="7154" spans="16:17" x14ac:dyDescent="0.15">
      <c r="P7154">
        <v>7153</v>
      </c>
      <c r="Q7154" t="str">
        <f>IFERROR(IF(COUNTIF(個人情報!$BI$5:$BI$401,"登録番号" &amp; リスト!P7154)&gt;=1,"",IF(VLOOKUP(P7154,登録者リスト!$A$1:$D$43729,4,FALSE)=基本情報!$D$6,P7154,"")),"")</f>
        <v/>
      </c>
    </row>
    <row r="7155" spans="16:17" x14ac:dyDescent="0.15">
      <c r="P7155">
        <v>7154</v>
      </c>
      <c r="Q7155" t="str">
        <f>IFERROR(IF(COUNTIF(個人情報!$BI$5:$BI$401,"登録番号" &amp; リスト!P7155)&gt;=1,"",IF(VLOOKUP(P7155,登録者リスト!$A$1:$D$43729,4,FALSE)=基本情報!$D$6,P7155,"")),"")</f>
        <v/>
      </c>
    </row>
    <row r="7156" spans="16:17" x14ac:dyDescent="0.15">
      <c r="P7156">
        <v>7155</v>
      </c>
      <c r="Q7156" t="str">
        <f>IFERROR(IF(COUNTIF(個人情報!$BI$5:$BI$401,"登録番号" &amp; リスト!P7156)&gt;=1,"",IF(VLOOKUP(P7156,登録者リスト!$A$1:$D$43729,4,FALSE)=基本情報!$D$6,P7156,"")),"")</f>
        <v/>
      </c>
    </row>
    <row r="7157" spans="16:17" x14ac:dyDescent="0.15">
      <c r="P7157">
        <v>7156</v>
      </c>
      <c r="Q7157" t="str">
        <f>IFERROR(IF(COUNTIF(個人情報!$BI$5:$BI$401,"登録番号" &amp; リスト!P7157)&gt;=1,"",IF(VLOOKUP(P7157,登録者リスト!$A$1:$D$43729,4,FALSE)=基本情報!$D$6,P7157,"")),"")</f>
        <v/>
      </c>
    </row>
    <row r="7158" spans="16:17" x14ac:dyDescent="0.15">
      <c r="P7158">
        <v>7157</v>
      </c>
      <c r="Q7158" t="str">
        <f>IFERROR(IF(COUNTIF(個人情報!$BI$5:$BI$401,"登録番号" &amp; リスト!P7158)&gt;=1,"",IF(VLOOKUP(P7158,登録者リスト!$A$1:$D$43729,4,FALSE)=基本情報!$D$6,P7158,"")),"")</f>
        <v/>
      </c>
    </row>
    <row r="7159" spans="16:17" x14ac:dyDescent="0.15">
      <c r="P7159">
        <v>7158</v>
      </c>
      <c r="Q7159" t="str">
        <f>IFERROR(IF(COUNTIF(個人情報!$BI$5:$BI$401,"登録番号" &amp; リスト!P7159)&gt;=1,"",IF(VLOOKUP(P7159,登録者リスト!$A$1:$D$43729,4,FALSE)=基本情報!$D$6,P7159,"")),"")</f>
        <v/>
      </c>
    </row>
    <row r="7160" spans="16:17" x14ac:dyDescent="0.15">
      <c r="P7160">
        <v>7159</v>
      </c>
      <c r="Q7160" t="str">
        <f>IFERROR(IF(COUNTIF(個人情報!$BI$5:$BI$401,"登録番号" &amp; リスト!P7160)&gt;=1,"",IF(VLOOKUP(P7160,登録者リスト!$A$1:$D$43729,4,FALSE)=基本情報!$D$6,P7160,"")),"")</f>
        <v/>
      </c>
    </row>
    <row r="7161" spans="16:17" x14ac:dyDescent="0.15">
      <c r="P7161">
        <v>7160</v>
      </c>
      <c r="Q7161" t="str">
        <f>IFERROR(IF(COUNTIF(個人情報!$BI$5:$BI$401,"登録番号" &amp; リスト!P7161)&gt;=1,"",IF(VLOOKUP(P7161,登録者リスト!$A$1:$D$43729,4,FALSE)=基本情報!$D$6,P7161,"")),"")</f>
        <v/>
      </c>
    </row>
    <row r="7162" spans="16:17" x14ac:dyDescent="0.15">
      <c r="P7162">
        <v>7161</v>
      </c>
      <c r="Q7162" t="str">
        <f>IFERROR(IF(COUNTIF(個人情報!$BI$5:$BI$401,"登録番号" &amp; リスト!P7162)&gt;=1,"",IF(VLOOKUP(P7162,登録者リスト!$A$1:$D$43729,4,FALSE)=基本情報!$D$6,P7162,"")),"")</f>
        <v/>
      </c>
    </row>
    <row r="7163" spans="16:17" x14ac:dyDescent="0.15">
      <c r="P7163">
        <v>7162</v>
      </c>
      <c r="Q7163" t="str">
        <f>IFERROR(IF(COUNTIF(個人情報!$BI$5:$BI$401,"登録番号" &amp; リスト!P7163)&gt;=1,"",IF(VLOOKUP(P7163,登録者リスト!$A$1:$D$43729,4,FALSE)=基本情報!$D$6,P7163,"")),"")</f>
        <v/>
      </c>
    </row>
    <row r="7164" spans="16:17" x14ac:dyDescent="0.15">
      <c r="P7164">
        <v>7163</v>
      </c>
      <c r="Q7164" t="str">
        <f>IFERROR(IF(COUNTIF(個人情報!$BI$5:$BI$401,"登録番号" &amp; リスト!P7164)&gt;=1,"",IF(VLOOKUP(P7164,登録者リスト!$A$1:$D$43729,4,FALSE)=基本情報!$D$6,P7164,"")),"")</f>
        <v/>
      </c>
    </row>
    <row r="7165" spans="16:17" x14ac:dyDescent="0.15">
      <c r="P7165">
        <v>7164</v>
      </c>
      <c r="Q7165" t="str">
        <f>IFERROR(IF(COUNTIF(個人情報!$BI$5:$BI$401,"登録番号" &amp; リスト!P7165)&gt;=1,"",IF(VLOOKUP(P7165,登録者リスト!$A$1:$D$43729,4,FALSE)=基本情報!$D$6,P7165,"")),"")</f>
        <v/>
      </c>
    </row>
    <row r="7166" spans="16:17" x14ac:dyDescent="0.15">
      <c r="P7166">
        <v>7165</v>
      </c>
      <c r="Q7166" t="str">
        <f>IFERROR(IF(COUNTIF(個人情報!$BI$5:$BI$401,"登録番号" &amp; リスト!P7166)&gt;=1,"",IF(VLOOKUP(P7166,登録者リスト!$A$1:$D$43729,4,FALSE)=基本情報!$D$6,P7166,"")),"")</f>
        <v/>
      </c>
    </row>
    <row r="7167" spans="16:17" x14ac:dyDescent="0.15">
      <c r="P7167">
        <v>7166</v>
      </c>
      <c r="Q7167" t="str">
        <f>IFERROR(IF(COUNTIF(個人情報!$BI$5:$BI$401,"登録番号" &amp; リスト!P7167)&gt;=1,"",IF(VLOOKUP(P7167,登録者リスト!$A$1:$D$43729,4,FALSE)=基本情報!$D$6,P7167,"")),"")</f>
        <v/>
      </c>
    </row>
    <row r="7168" spans="16:17" x14ac:dyDescent="0.15">
      <c r="P7168">
        <v>7167</v>
      </c>
      <c r="Q7168" t="str">
        <f>IFERROR(IF(COUNTIF(個人情報!$BI$5:$BI$401,"登録番号" &amp; リスト!P7168)&gt;=1,"",IF(VLOOKUP(P7168,登録者リスト!$A$1:$D$43729,4,FALSE)=基本情報!$D$6,P7168,"")),"")</f>
        <v/>
      </c>
    </row>
    <row r="7169" spans="16:17" x14ac:dyDescent="0.15">
      <c r="P7169">
        <v>7168</v>
      </c>
      <c r="Q7169" t="str">
        <f>IFERROR(IF(COUNTIF(個人情報!$BI$5:$BI$401,"登録番号" &amp; リスト!P7169)&gt;=1,"",IF(VLOOKUP(P7169,登録者リスト!$A$1:$D$43729,4,FALSE)=基本情報!$D$6,P7169,"")),"")</f>
        <v/>
      </c>
    </row>
    <row r="7170" spans="16:17" x14ac:dyDescent="0.15">
      <c r="P7170">
        <v>7169</v>
      </c>
      <c r="Q7170" t="str">
        <f>IFERROR(IF(COUNTIF(個人情報!$BI$5:$BI$401,"登録番号" &amp; リスト!P7170)&gt;=1,"",IF(VLOOKUP(P7170,登録者リスト!$A$1:$D$43729,4,FALSE)=基本情報!$D$6,P7170,"")),"")</f>
        <v/>
      </c>
    </row>
    <row r="7171" spans="16:17" x14ac:dyDescent="0.15">
      <c r="P7171">
        <v>7170</v>
      </c>
      <c r="Q7171" t="str">
        <f>IFERROR(IF(COUNTIF(個人情報!$BI$5:$BI$401,"登録番号" &amp; リスト!P7171)&gt;=1,"",IF(VLOOKUP(P7171,登録者リスト!$A$1:$D$43729,4,FALSE)=基本情報!$D$6,P7171,"")),"")</f>
        <v/>
      </c>
    </row>
    <row r="7172" spans="16:17" x14ac:dyDescent="0.15">
      <c r="P7172">
        <v>7171</v>
      </c>
      <c r="Q7172" t="str">
        <f>IFERROR(IF(COUNTIF(個人情報!$BI$5:$BI$401,"登録番号" &amp; リスト!P7172)&gt;=1,"",IF(VLOOKUP(P7172,登録者リスト!$A$1:$D$43729,4,FALSE)=基本情報!$D$6,P7172,"")),"")</f>
        <v/>
      </c>
    </row>
    <row r="7173" spans="16:17" x14ac:dyDescent="0.15">
      <c r="P7173">
        <v>7172</v>
      </c>
      <c r="Q7173" t="str">
        <f>IFERROR(IF(COUNTIF(個人情報!$BI$5:$BI$401,"登録番号" &amp; リスト!P7173)&gt;=1,"",IF(VLOOKUP(P7173,登録者リスト!$A$1:$D$43729,4,FALSE)=基本情報!$D$6,P7173,"")),"")</f>
        <v/>
      </c>
    </row>
    <row r="7174" spans="16:17" x14ac:dyDescent="0.15">
      <c r="P7174">
        <v>7173</v>
      </c>
      <c r="Q7174" t="str">
        <f>IFERROR(IF(COUNTIF(個人情報!$BI$5:$BI$401,"登録番号" &amp; リスト!P7174)&gt;=1,"",IF(VLOOKUP(P7174,登録者リスト!$A$1:$D$43729,4,FALSE)=基本情報!$D$6,P7174,"")),"")</f>
        <v/>
      </c>
    </row>
    <row r="7175" spans="16:17" x14ac:dyDescent="0.15">
      <c r="P7175">
        <v>7174</v>
      </c>
      <c r="Q7175" t="str">
        <f>IFERROR(IF(COUNTIF(個人情報!$BI$5:$BI$401,"登録番号" &amp; リスト!P7175)&gt;=1,"",IF(VLOOKUP(P7175,登録者リスト!$A$1:$D$43729,4,FALSE)=基本情報!$D$6,P7175,"")),"")</f>
        <v/>
      </c>
    </row>
    <row r="7176" spans="16:17" x14ac:dyDescent="0.15">
      <c r="P7176">
        <v>7175</v>
      </c>
      <c r="Q7176" t="str">
        <f>IFERROR(IF(COUNTIF(個人情報!$BI$5:$BI$401,"登録番号" &amp; リスト!P7176)&gt;=1,"",IF(VLOOKUP(P7176,登録者リスト!$A$1:$D$43729,4,FALSE)=基本情報!$D$6,P7176,"")),"")</f>
        <v/>
      </c>
    </row>
    <row r="7177" spans="16:17" x14ac:dyDescent="0.15">
      <c r="P7177">
        <v>7176</v>
      </c>
      <c r="Q7177" t="str">
        <f>IFERROR(IF(COUNTIF(個人情報!$BI$5:$BI$401,"登録番号" &amp; リスト!P7177)&gt;=1,"",IF(VLOOKUP(P7177,登録者リスト!$A$1:$D$43729,4,FALSE)=基本情報!$D$6,P7177,"")),"")</f>
        <v/>
      </c>
    </row>
    <row r="7178" spans="16:17" x14ac:dyDescent="0.15">
      <c r="P7178">
        <v>7177</v>
      </c>
      <c r="Q7178" t="str">
        <f>IFERROR(IF(COUNTIF(個人情報!$BI$5:$BI$401,"登録番号" &amp; リスト!P7178)&gt;=1,"",IF(VLOOKUP(P7178,登録者リスト!$A$1:$D$43729,4,FALSE)=基本情報!$D$6,P7178,"")),"")</f>
        <v/>
      </c>
    </row>
    <row r="7179" spans="16:17" x14ac:dyDescent="0.15">
      <c r="P7179">
        <v>7178</v>
      </c>
      <c r="Q7179" t="str">
        <f>IFERROR(IF(COUNTIF(個人情報!$BI$5:$BI$401,"登録番号" &amp; リスト!P7179)&gt;=1,"",IF(VLOOKUP(P7179,登録者リスト!$A$1:$D$43729,4,FALSE)=基本情報!$D$6,P7179,"")),"")</f>
        <v/>
      </c>
    </row>
    <row r="7180" spans="16:17" x14ac:dyDescent="0.15">
      <c r="P7180">
        <v>7179</v>
      </c>
      <c r="Q7180" t="str">
        <f>IFERROR(IF(COUNTIF(個人情報!$BI$5:$BI$401,"登録番号" &amp; リスト!P7180)&gt;=1,"",IF(VLOOKUP(P7180,登録者リスト!$A$1:$D$43729,4,FALSE)=基本情報!$D$6,P7180,"")),"")</f>
        <v/>
      </c>
    </row>
    <row r="7181" spans="16:17" x14ac:dyDescent="0.15">
      <c r="P7181">
        <v>7180</v>
      </c>
      <c r="Q7181" t="str">
        <f>IFERROR(IF(COUNTIF(個人情報!$BI$5:$BI$401,"登録番号" &amp; リスト!P7181)&gt;=1,"",IF(VLOOKUP(P7181,登録者リスト!$A$1:$D$43729,4,FALSE)=基本情報!$D$6,P7181,"")),"")</f>
        <v/>
      </c>
    </row>
    <row r="7182" spans="16:17" x14ac:dyDescent="0.15">
      <c r="P7182">
        <v>7181</v>
      </c>
      <c r="Q7182" t="str">
        <f>IFERROR(IF(COUNTIF(個人情報!$BI$5:$BI$401,"登録番号" &amp; リスト!P7182)&gt;=1,"",IF(VLOOKUP(P7182,登録者リスト!$A$1:$D$43729,4,FALSE)=基本情報!$D$6,P7182,"")),"")</f>
        <v/>
      </c>
    </row>
    <row r="7183" spans="16:17" x14ac:dyDescent="0.15">
      <c r="P7183">
        <v>7182</v>
      </c>
      <c r="Q7183" t="str">
        <f>IFERROR(IF(COUNTIF(個人情報!$BI$5:$BI$401,"登録番号" &amp; リスト!P7183)&gt;=1,"",IF(VLOOKUP(P7183,登録者リスト!$A$1:$D$43729,4,FALSE)=基本情報!$D$6,P7183,"")),"")</f>
        <v/>
      </c>
    </row>
    <row r="7184" spans="16:17" x14ac:dyDescent="0.15">
      <c r="P7184">
        <v>7183</v>
      </c>
      <c r="Q7184" t="str">
        <f>IFERROR(IF(COUNTIF(個人情報!$BI$5:$BI$401,"登録番号" &amp; リスト!P7184)&gt;=1,"",IF(VLOOKUP(P7184,登録者リスト!$A$1:$D$43729,4,FALSE)=基本情報!$D$6,P7184,"")),"")</f>
        <v/>
      </c>
    </row>
    <row r="7185" spans="16:17" x14ac:dyDescent="0.15">
      <c r="P7185">
        <v>7184</v>
      </c>
      <c r="Q7185" t="str">
        <f>IFERROR(IF(COUNTIF(個人情報!$BI$5:$BI$401,"登録番号" &amp; リスト!P7185)&gt;=1,"",IF(VLOOKUP(P7185,登録者リスト!$A$1:$D$43729,4,FALSE)=基本情報!$D$6,P7185,"")),"")</f>
        <v/>
      </c>
    </row>
    <row r="7186" spans="16:17" x14ac:dyDescent="0.15">
      <c r="P7186">
        <v>7185</v>
      </c>
      <c r="Q7186" t="str">
        <f>IFERROR(IF(COUNTIF(個人情報!$BI$5:$BI$401,"登録番号" &amp; リスト!P7186)&gt;=1,"",IF(VLOOKUP(P7186,登録者リスト!$A$1:$D$43729,4,FALSE)=基本情報!$D$6,P7186,"")),"")</f>
        <v/>
      </c>
    </row>
    <row r="7187" spans="16:17" x14ac:dyDescent="0.15">
      <c r="P7187">
        <v>7186</v>
      </c>
      <c r="Q7187" t="str">
        <f>IFERROR(IF(COUNTIF(個人情報!$BI$5:$BI$401,"登録番号" &amp; リスト!P7187)&gt;=1,"",IF(VLOOKUP(P7187,登録者リスト!$A$1:$D$43729,4,FALSE)=基本情報!$D$6,P7187,"")),"")</f>
        <v/>
      </c>
    </row>
    <row r="7188" spans="16:17" x14ac:dyDescent="0.15">
      <c r="P7188">
        <v>7187</v>
      </c>
      <c r="Q7188" t="str">
        <f>IFERROR(IF(COUNTIF(個人情報!$BI$5:$BI$401,"登録番号" &amp; リスト!P7188)&gt;=1,"",IF(VLOOKUP(P7188,登録者リスト!$A$1:$D$43729,4,FALSE)=基本情報!$D$6,P7188,"")),"")</f>
        <v/>
      </c>
    </row>
    <row r="7189" spans="16:17" x14ac:dyDescent="0.15">
      <c r="P7189">
        <v>7188</v>
      </c>
      <c r="Q7189" t="str">
        <f>IFERROR(IF(COUNTIF(個人情報!$BI$5:$BI$401,"登録番号" &amp; リスト!P7189)&gt;=1,"",IF(VLOOKUP(P7189,登録者リスト!$A$1:$D$43729,4,FALSE)=基本情報!$D$6,P7189,"")),"")</f>
        <v/>
      </c>
    </row>
    <row r="7190" spans="16:17" x14ac:dyDescent="0.15">
      <c r="P7190">
        <v>7189</v>
      </c>
      <c r="Q7190" t="str">
        <f>IFERROR(IF(COUNTIF(個人情報!$BI$5:$BI$401,"登録番号" &amp; リスト!P7190)&gt;=1,"",IF(VLOOKUP(P7190,登録者リスト!$A$1:$D$43729,4,FALSE)=基本情報!$D$6,P7190,"")),"")</f>
        <v/>
      </c>
    </row>
    <row r="7191" spans="16:17" x14ac:dyDescent="0.15">
      <c r="P7191">
        <v>7190</v>
      </c>
      <c r="Q7191" t="str">
        <f>IFERROR(IF(COUNTIF(個人情報!$BI$5:$BI$401,"登録番号" &amp; リスト!P7191)&gt;=1,"",IF(VLOOKUP(P7191,登録者リスト!$A$1:$D$43729,4,FALSE)=基本情報!$D$6,P7191,"")),"")</f>
        <v/>
      </c>
    </row>
    <row r="7192" spans="16:17" x14ac:dyDescent="0.15">
      <c r="P7192">
        <v>7191</v>
      </c>
      <c r="Q7192" t="str">
        <f>IFERROR(IF(COUNTIF(個人情報!$BI$5:$BI$401,"登録番号" &amp; リスト!P7192)&gt;=1,"",IF(VLOOKUP(P7192,登録者リスト!$A$1:$D$43729,4,FALSE)=基本情報!$D$6,P7192,"")),"")</f>
        <v/>
      </c>
    </row>
    <row r="7193" spans="16:17" x14ac:dyDescent="0.15">
      <c r="P7193">
        <v>7192</v>
      </c>
      <c r="Q7193" t="str">
        <f>IFERROR(IF(COUNTIF(個人情報!$BI$5:$BI$401,"登録番号" &amp; リスト!P7193)&gt;=1,"",IF(VLOOKUP(P7193,登録者リスト!$A$1:$D$43729,4,FALSE)=基本情報!$D$6,P7193,"")),"")</f>
        <v/>
      </c>
    </row>
    <row r="7194" spans="16:17" x14ac:dyDescent="0.15">
      <c r="P7194">
        <v>7193</v>
      </c>
      <c r="Q7194" t="str">
        <f>IFERROR(IF(COUNTIF(個人情報!$BI$5:$BI$401,"登録番号" &amp; リスト!P7194)&gt;=1,"",IF(VLOOKUP(P7194,登録者リスト!$A$1:$D$43729,4,FALSE)=基本情報!$D$6,P7194,"")),"")</f>
        <v/>
      </c>
    </row>
    <row r="7195" spans="16:17" x14ac:dyDescent="0.15">
      <c r="P7195">
        <v>7194</v>
      </c>
      <c r="Q7195" t="str">
        <f>IFERROR(IF(COUNTIF(個人情報!$BI$5:$BI$401,"登録番号" &amp; リスト!P7195)&gt;=1,"",IF(VLOOKUP(P7195,登録者リスト!$A$1:$D$43729,4,FALSE)=基本情報!$D$6,P7195,"")),"")</f>
        <v/>
      </c>
    </row>
    <row r="7196" spans="16:17" x14ac:dyDescent="0.15">
      <c r="P7196">
        <v>7195</v>
      </c>
      <c r="Q7196" t="str">
        <f>IFERROR(IF(COUNTIF(個人情報!$BI$5:$BI$401,"登録番号" &amp; リスト!P7196)&gt;=1,"",IF(VLOOKUP(P7196,登録者リスト!$A$1:$D$43729,4,FALSE)=基本情報!$D$6,P7196,"")),"")</f>
        <v/>
      </c>
    </row>
    <row r="7197" spans="16:17" x14ac:dyDescent="0.15">
      <c r="P7197">
        <v>7196</v>
      </c>
      <c r="Q7197" t="str">
        <f>IFERROR(IF(COUNTIF(個人情報!$BI$5:$BI$401,"登録番号" &amp; リスト!P7197)&gt;=1,"",IF(VLOOKUP(P7197,登録者リスト!$A$1:$D$43729,4,FALSE)=基本情報!$D$6,P7197,"")),"")</f>
        <v/>
      </c>
    </row>
    <row r="7198" spans="16:17" x14ac:dyDescent="0.15">
      <c r="P7198">
        <v>7197</v>
      </c>
      <c r="Q7198" t="str">
        <f>IFERROR(IF(COUNTIF(個人情報!$BI$5:$BI$401,"登録番号" &amp; リスト!P7198)&gt;=1,"",IF(VLOOKUP(P7198,登録者リスト!$A$1:$D$43729,4,FALSE)=基本情報!$D$6,P7198,"")),"")</f>
        <v/>
      </c>
    </row>
    <row r="7199" spans="16:17" x14ac:dyDescent="0.15">
      <c r="P7199">
        <v>7198</v>
      </c>
      <c r="Q7199" t="str">
        <f>IFERROR(IF(COUNTIF(個人情報!$BI$5:$BI$401,"登録番号" &amp; リスト!P7199)&gt;=1,"",IF(VLOOKUP(P7199,登録者リスト!$A$1:$D$43729,4,FALSE)=基本情報!$D$6,P7199,"")),"")</f>
        <v/>
      </c>
    </row>
    <row r="7200" spans="16:17" x14ac:dyDescent="0.15">
      <c r="P7200">
        <v>7199</v>
      </c>
      <c r="Q7200" t="str">
        <f>IFERROR(IF(COUNTIF(個人情報!$BI$5:$BI$401,"登録番号" &amp; リスト!P7200)&gt;=1,"",IF(VLOOKUP(P7200,登録者リスト!$A$1:$D$43729,4,FALSE)=基本情報!$D$6,P7200,"")),"")</f>
        <v/>
      </c>
    </row>
    <row r="7201" spans="16:17" x14ac:dyDescent="0.15">
      <c r="P7201">
        <v>7200</v>
      </c>
      <c r="Q7201" t="str">
        <f>IFERROR(IF(COUNTIF(個人情報!$BI$5:$BI$401,"登録番号" &amp; リスト!P7201)&gt;=1,"",IF(VLOOKUP(P7201,登録者リスト!$A$1:$D$43729,4,FALSE)=基本情報!$D$6,P7201,"")),"")</f>
        <v/>
      </c>
    </row>
    <row r="7202" spans="16:17" x14ac:dyDescent="0.15">
      <c r="P7202">
        <v>7201</v>
      </c>
      <c r="Q7202" t="str">
        <f>IFERROR(IF(COUNTIF(個人情報!$BI$5:$BI$401,"登録番号" &amp; リスト!P7202)&gt;=1,"",IF(VLOOKUP(P7202,登録者リスト!$A$1:$D$43729,4,FALSE)=基本情報!$D$6,P7202,"")),"")</f>
        <v/>
      </c>
    </row>
    <row r="7203" spans="16:17" x14ac:dyDescent="0.15">
      <c r="P7203">
        <v>7202</v>
      </c>
      <c r="Q7203" t="str">
        <f>IFERROR(IF(COUNTIF(個人情報!$BI$5:$BI$401,"登録番号" &amp; リスト!P7203)&gt;=1,"",IF(VLOOKUP(P7203,登録者リスト!$A$1:$D$43729,4,FALSE)=基本情報!$D$6,P7203,"")),"")</f>
        <v/>
      </c>
    </row>
    <row r="7204" spans="16:17" x14ac:dyDescent="0.15">
      <c r="P7204">
        <v>7203</v>
      </c>
      <c r="Q7204" t="str">
        <f>IFERROR(IF(COUNTIF(個人情報!$BI$5:$BI$401,"登録番号" &amp; リスト!P7204)&gt;=1,"",IF(VLOOKUP(P7204,登録者リスト!$A$1:$D$43729,4,FALSE)=基本情報!$D$6,P7204,"")),"")</f>
        <v/>
      </c>
    </row>
    <row r="7205" spans="16:17" x14ac:dyDescent="0.15">
      <c r="P7205">
        <v>7204</v>
      </c>
      <c r="Q7205" t="str">
        <f>IFERROR(IF(COUNTIF(個人情報!$BI$5:$BI$401,"登録番号" &amp; リスト!P7205)&gt;=1,"",IF(VLOOKUP(P7205,登録者リスト!$A$1:$D$43729,4,FALSE)=基本情報!$D$6,P7205,"")),"")</f>
        <v/>
      </c>
    </row>
    <row r="7206" spans="16:17" x14ac:dyDescent="0.15">
      <c r="P7206">
        <v>7205</v>
      </c>
      <c r="Q7206" t="str">
        <f>IFERROR(IF(COUNTIF(個人情報!$BI$5:$BI$401,"登録番号" &amp; リスト!P7206)&gt;=1,"",IF(VLOOKUP(P7206,登録者リスト!$A$1:$D$43729,4,FALSE)=基本情報!$D$6,P7206,"")),"")</f>
        <v/>
      </c>
    </row>
    <row r="7207" spans="16:17" x14ac:dyDescent="0.15">
      <c r="P7207">
        <v>7206</v>
      </c>
      <c r="Q7207" t="str">
        <f>IFERROR(IF(COUNTIF(個人情報!$BI$5:$BI$401,"登録番号" &amp; リスト!P7207)&gt;=1,"",IF(VLOOKUP(P7207,登録者リスト!$A$1:$D$43729,4,FALSE)=基本情報!$D$6,P7207,"")),"")</f>
        <v/>
      </c>
    </row>
    <row r="7208" spans="16:17" x14ac:dyDescent="0.15">
      <c r="P7208">
        <v>7207</v>
      </c>
      <c r="Q7208" t="str">
        <f>IFERROR(IF(COUNTIF(個人情報!$BI$5:$BI$401,"登録番号" &amp; リスト!P7208)&gt;=1,"",IF(VLOOKUP(P7208,登録者リスト!$A$1:$D$43729,4,FALSE)=基本情報!$D$6,P7208,"")),"")</f>
        <v/>
      </c>
    </row>
    <row r="7209" spans="16:17" x14ac:dyDescent="0.15">
      <c r="P7209">
        <v>7208</v>
      </c>
      <c r="Q7209" t="str">
        <f>IFERROR(IF(COUNTIF(個人情報!$BI$5:$BI$401,"登録番号" &amp; リスト!P7209)&gt;=1,"",IF(VLOOKUP(P7209,登録者リスト!$A$1:$D$43729,4,FALSE)=基本情報!$D$6,P7209,"")),"")</f>
        <v/>
      </c>
    </row>
    <row r="7210" spans="16:17" x14ac:dyDescent="0.15">
      <c r="P7210">
        <v>7209</v>
      </c>
      <c r="Q7210" t="str">
        <f>IFERROR(IF(COUNTIF(個人情報!$BI$5:$BI$401,"登録番号" &amp; リスト!P7210)&gt;=1,"",IF(VLOOKUP(P7210,登録者リスト!$A$1:$D$43729,4,FALSE)=基本情報!$D$6,P7210,"")),"")</f>
        <v/>
      </c>
    </row>
    <row r="7211" spans="16:17" x14ac:dyDescent="0.15">
      <c r="P7211">
        <v>7210</v>
      </c>
      <c r="Q7211" t="str">
        <f>IFERROR(IF(COUNTIF(個人情報!$BI$5:$BI$401,"登録番号" &amp; リスト!P7211)&gt;=1,"",IF(VLOOKUP(P7211,登録者リスト!$A$1:$D$43729,4,FALSE)=基本情報!$D$6,P7211,"")),"")</f>
        <v/>
      </c>
    </row>
    <row r="7212" spans="16:17" x14ac:dyDescent="0.15">
      <c r="P7212">
        <v>7211</v>
      </c>
      <c r="Q7212" t="str">
        <f>IFERROR(IF(COUNTIF(個人情報!$BI$5:$BI$401,"登録番号" &amp; リスト!P7212)&gt;=1,"",IF(VLOOKUP(P7212,登録者リスト!$A$1:$D$43729,4,FALSE)=基本情報!$D$6,P7212,"")),"")</f>
        <v/>
      </c>
    </row>
    <row r="7213" spans="16:17" x14ac:dyDescent="0.15">
      <c r="P7213">
        <v>7212</v>
      </c>
      <c r="Q7213" t="str">
        <f>IFERROR(IF(COUNTIF(個人情報!$BI$5:$BI$401,"登録番号" &amp; リスト!P7213)&gt;=1,"",IF(VLOOKUP(P7213,登録者リスト!$A$1:$D$43729,4,FALSE)=基本情報!$D$6,P7213,"")),"")</f>
        <v/>
      </c>
    </row>
    <row r="7214" spans="16:17" x14ac:dyDescent="0.15">
      <c r="P7214">
        <v>7213</v>
      </c>
      <c r="Q7214" t="str">
        <f>IFERROR(IF(COUNTIF(個人情報!$BI$5:$BI$401,"登録番号" &amp; リスト!P7214)&gt;=1,"",IF(VLOOKUP(P7214,登録者リスト!$A$1:$D$43729,4,FALSE)=基本情報!$D$6,P7214,"")),"")</f>
        <v/>
      </c>
    </row>
    <row r="7215" spans="16:17" x14ac:dyDescent="0.15">
      <c r="P7215">
        <v>7214</v>
      </c>
      <c r="Q7215" t="str">
        <f>IFERROR(IF(COUNTIF(個人情報!$BI$5:$BI$401,"登録番号" &amp; リスト!P7215)&gt;=1,"",IF(VLOOKUP(P7215,登録者リスト!$A$1:$D$43729,4,FALSE)=基本情報!$D$6,P7215,"")),"")</f>
        <v/>
      </c>
    </row>
    <row r="7216" spans="16:17" x14ac:dyDescent="0.15">
      <c r="P7216">
        <v>7215</v>
      </c>
      <c r="Q7216" t="str">
        <f>IFERROR(IF(COUNTIF(個人情報!$BI$5:$BI$401,"登録番号" &amp; リスト!P7216)&gt;=1,"",IF(VLOOKUP(P7216,登録者リスト!$A$1:$D$43729,4,FALSE)=基本情報!$D$6,P7216,"")),"")</f>
        <v/>
      </c>
    </row>
    <row r="7217" spans="16:17" x14ac:dyDescent="0.15">
      <c r="P7217">
        <v>7216</v>
      </c>
      <c r="Q7217" t="str">
        <f>IFERROR(IF(COUNTIF(個人情報!$BI$5:$BI$401,"登録番号" &amp; リスト!P7217)&gt;=1,"",IF(VLOOKUP(P7217,登録者リスト!$A$1:$D$43729,4,FALSE)=基本情報!$D$6,P7217,"")),"")</f>
        <v/>
      </c>
    </row>
    <row r="7218" spans="16:17" x14ac:dyDescent="0.15">
      <c r="P7218">
        <v>7217</v>
      </c>
      <c r="Q7218" t="str">
        <f>IFERROR(IF(COUNTIF(個人情報!$BI$5:$BI$401,"登録番号" &amp; リスト!P7218)&gt;=1,"",IF(VLOOKUP(P7218,登録者リスト!$A$1:$D$43729,4,FALSE)=基本情報!$D$6,P7218,"")),"")</f>
        <v/>
      </c>
    </row>
    <row r="7219" spans="16:17" x14ac:dyDescent="0.15">
      <c r="P7219">
        <v>7218</v>
      </c>
      <c r="Q7219" t="str">
        <f>IFERROR(IF(COUNTIF(個人情報!$BI$5:$BI$401,"登録番号" &amp; リスト!P7219)&gt;=1,"",IF(VLOOKUP(P7219,登録者リスト!$A$1:$D$43729,4,FALSE)=基本情報!$D$6,P7219,"")),"")</f>
        <v/>
      </c>
    </row>
    <row r="7220" spans="16:17" x14ac:dyDescent="0.15">
      <c r="P7220">
        <v>7219</v>
      </c>
      <c r="Q7220" t="str">
        <f>IFERROR(IF(COUNTIF(個人情報!$BI$5:$BI$401,"登録番号" &amp; リスト!P7220)&gt;=1,"",IF(VLOOKUP(P7220,登録者リスト!$A$1:$D$43729,4,FALSE)=基本情報!$D$6,P7220,"")),"")</f>
        <v/>
      </c>
    </row>
    <row r="7221" spans="16:17" x14ac:dyDescent="0.15">
      <c r="P7221">
        <v>7220</v>
      </c>
      <c r="Q7221" t="str">
        <f>IFERROR(IF(COUNTIF(個人情報!$BI$5:$BI$401,"登録番号" &amp; リスト!P7221)&gt;=1,"",IF(VLOOKUP(P7221,登録者リスト!$A$1:$D$43729,4,FALSE)=基本情報!$D$6,P7221,"")),"")</f>
        <v/>
      </c>
    </row>
    <row r="7222" spans="16:17" x14ac:dyDescent="0.15">
      <c r="P7222">
        <v>7221</v>
      </c>
      <c r="Q7222" t="str">
        <f>IFERROR(IF(COUNTIF(個人情報!$BI$5:$BI$401,"登録番号" &amp; リスト!P7222)&gt;=1,"",IF(VLOOKUP(P7222,登録者リスト!$A$1:$D$43729,4,FALSE)=基本情報!$D$6,P7222,"")),"")</f>
        <v/>
      </c>
    </row>
    <row r="7223" spans="16:17" x14ac:dyDescent="0.15">
      <c r="P7223">
        <v>7222</v>
      </c>
      <c r="Q7223" t="str">
        <f>IFERROR(IF(COUNTIF(個人情報!$BI$5:$BI$401,"登録番号" &amp; リスト!P7223)&gt;=1,"",IF(VLOOKUP(P7223,登録者リスト!$A$1:$D$43729,4,FALSE)=基本情報!$D$6,P7223,"")),"")</f>
        <v/>
      </c>
    </row>
    <row r="7224" spans="16:17" x14ac:dyDescent="0.15">
      <c r="P7224">
        <v>7223</v>
      </c>
      <c r="Q7224" t="str">
        <f>IFERROR(IF(COUNTIF(個人情報!$BI$5:$BI$401,"登録番号" &amp; リスト!P7224)&gt;=1,"",IF(VLOOKUP(P7224,登録者リスト!$A$1:$D$43729,4,FALSE)=基本情報!$D$6,P7224,"")),"")</f>
        <v/>
      </c>
    </row>
    <row r="7225" spans="16:17" x14ac:dyDescent="0.15">
      <c r="P7225">
        <v>7224</v>
      </c>
      <c r="Q7225" t="str">
        <f>IFERROR(IF(COUNTIF(個人情報!$BI$5:$BI$401,"登録番号" &amp; リスト!P7225)&gt;=1,"",IF(VLOOKUP(P7225,登録者リスト!$A$1:$D$43729,4,FALSE)=基本情報!$D$6,P7225,"")),"")</f>
        <v/>
      </c>
    </row>
    <row r="7226" spans="16:17" x14ac:dyDescent="0.15">
      <c r="P7226">
        <v>7225</v>
      </c>
      <c r="Q7226" t="str">
        <f>IFERROR(IF(COUNTIF(個人情報!$BI$5:$BI$401,"登録番号" &amp; リスト!P7226)&gt;=1,"",IF(VLOOKUP(P7226,登録者リスト!$A$1:$D$43729,4,FALSE)=基本情報!$D$6,P7226,"")),"")</f>
        <v/>
      </c>
    </row>
    <row r="7227" spans="16:17" x14ac:dyDescent="0.15">
      <c r="P7227">
        <v>7226</v>
      </c>
      <c r="Q7227" t="str">
        <f>IFERROR(IF(COUNTIF(個人情報!$BI$5:$BI$401,"登録番号" &amp; リスト!P7227)&gt;=1,"",IF(VLOOKUP(P7227,登録者リスト!$A$1:$D$43729,4,FALSE)=基本情報!$D$6,P7227,"")),"")</f>
        <v/>
      </c>
    </row>
    <row r="7228" spans="16:17" x14ac:dyDescent="0.15">
      <c r="P7228">
        <v>7227</v>
      </c>
      <c r="Q7228" t="str">
        <f>IFERROR(IF(COUNTIF(個人情報!$BI$5:$BI$401,"登録番号" &amp; リスト!P7228)&gt;=1,"",IF(VLOOKUP(P7228,登録者リスト!$A$1:$D$43729,4,FALSE)=基本情報!$D$6,P7228,"")),"")</f>
        <v/>
      </c>
    </row>
    <row r="7229" spans="16:17" x14ac:dyDescent="0.15">
      <c r="P7229">
        <v>7228</v>
      </c>
      <c r="Q7229" t="str">
        <f>IFERROR(IF(COUNTIF(個人情報!$BI$5:$BI$401,"登録番号" &amp; リスト!P7229)&gt;=1,"",IF(VLOOKUP(P7229,登録者リスト!$A$1:$D$43729,4,FALSE)=基本情報!$D$6,P7229,"")),"")</f>
        <v/>
      </c>
    </row>
    <row r="7230" spans="16:17" x14ac:dyDescent="0.15">
      <c r="P7230">
        <v>7229</v>
      </c>
      <c r="Q7230" t="str">
        <f>IFERROR(IF(COUNTIF(個人情報!$BI$5:$BI$401,"登録番号" &amp; リスト!P7230)&gt;=1,"",IF(VLOOKUP(P7230,登録者リスト!$A$1:$D$43729,4,FALSE)=基本情報!$D$6,P7230,"")),"")</f>
        <v/>
      </c>
    </row>
    <row r="7231" spans="16:17" x14ac:dyDescent="0.15">
      <c r="P7231">
        <v>7230</v>
      </c>
      <c r="Q7231" t="str">
        <f>IFERROR(IF(COUNTIF(個人情報!$BI$5:$BI$401,"登録番号" &amp; リスト!P7231)&gt;=1,"",IF(VLOOKUP(P7231,登録者リスト!$A$1:$D$43729,4,FALSE)=基本情報!$D$6,P7231,"")),"")</f>
        <v/>
      </c>
    </row>
    <row r="7232" spans="16:17" x14ac:dyDescent="0.15">
      <c r="P7232">
        <v>7231</v>
      </c>
      <c r="Q7232" t="str">
        <f>IFERROR(IF(COUNTIF(個人情報!$BI$5:$BI$401,"登録番号" &amp; リスト!P7232)&gt;=1,"",IF(VLOOKUP(P7232,登録者リスト!$A$1:$D$43729,4,FALSE)=基本情報!$D$6,P7232,"")),"")</f>
        <v/>
      </c>
    </row>
    <row r="7233" spans="16:17" x14ac:dyDescent="0.15">
      <c r="P7233">
        <v>7232</v>
      </c>
      <c r="Q7233" t="str">
        <f>IFERROR(IF(COUNTIF(個人情報!$BI$5:$BI$401,"登録番号" &amp; リスト!P7233)&gt;=1,"",IF(VLOOKUP(P7233,登録者リスト!$A$1:$D$43729,4,FALSE)=基本情報!$D$6,P7233,"")),"")</f>
        <v/>
      </c>
    </row>
    <row r="7234" spans="16:17" x14ac:dyDescent="0.15">
      <c r="P7234">
        <v>7233</v>
      </c>
      <c r="Q7234" t="str">
        <f>IFERROR(IF(COUNTIF(個人情報!$BI$5:$BI$401,"登録番号" &amp; リスト!P7234)&gt;=1,"",IF(VLOOKUP(P7234,登録者リスト!$A$1:$D$43729,4,FALSE)=基本情報!$D$6,P7234,"")),"")</f>
        <v/>
      </c>
    </row>
    <row r="7235" spans="16:17" x14ac:dyDescent="0.15">
      <c r="P7235">
        <v>7234</v>
      </c>
      <c r="Q7235" t="str">
        <f>IFERROR(IF(COUNTIF(個人情報!$BI$5:$BI$401,"登録番号" &amp; リスト!P7235)&gt;=1,"",IF(VLOOKUP(P7235,登録者リスト!$A$1:$D$43729,4,FALSE)=基本情報!$D$6,P7235,"")),"")</f>
        <v/>
      </c>
    </row>
    <row r="7236" spans="16:17" x14ac:dyDescent="0.15">
      <c r="P7236">
        <v>7235</v>
      </c>
      <c r="Q7236" t="str">
        <f>IFERROR(IF(COUNTIF(個人情報!$BI$5:$BI$401,"登録番号" &amp; リスト!P7236)&gt;=1,"",IF(VLOOKUP(P7236,登録者リスト!$A$1:$D$43729,4,FALSE)=基本情報!$D$6,P7236,"")),"")</f>
        <v/>
      </c>
    </row>
    <row r="7237" spans="16:17" x14ac:dyDescent="0.15">
      <c r="P7237">
        <v>7236</v>
      </c>
      <c r="Q7237" t="str">
        <f>IFERROR(IF(COUNTIF(個人情報!$BI$5:$BI$401,"登録番号" &amp; リスト!P7237)&gt;=1,"",IF(VLOOKUP(P7237,登録者リスト!$A$1:$D$43729,4,FALSE)=基本情報!$D$6,P7237,"")),"")</f>
        <v/>
      </c>
    </row>
    <row r="7238" spans="16:17" x14ac:dyDescent="0.15">
      <c r="P7238">
        <v>7237</v>
      </c>
      <c r="Q7238" t="str">
        <f>IFERROR(IF(COUNTIF(個人情報!$BI$5:$BI$401,"登録番号" &amp; リスト!P7238)&gt;=1,"",IF(VLOOKUP(P7238,登録者リスト!$A$1:$D$43729,4,FALSE)=基本情報!$D$6,P7238,"")),"")</f>
        <v/>
      </c>
    </row>
    <row r="7239" spans="16:17" x14ac:dyDescent="0.15">
      <c r="P7239">
        <v>7238</v>
      </c>
      <c r="Q7239" t="str">
        <f>IFERROR(IF(COUNTIF(個人情報!$BI$5:$BI$401,"登録番号" &amp; リスト!P7239)&gt;=1,"",IF(VLOOKUP(P7239,登録者リスト!$A$1:$D$43729,4,FALSE)=基本情報!$D$6,P7239,"")),"")</f>
        <v/>
      </c>
    </row>
    <row r="7240" spans="16:17" x14ac:dyDescent="0.15">
      <c r="P7240">
        <v>7239</v>
      </c>
      <c r="Q7240" t="str">
        <f>IFERROR(IF(COUNTIF(個人情報!$BI$5:$BI$401,"登録番号" &amp; リスト!P7240)&gt;=1,"",IF(VLOOKUP(P7240,登録者リスト!$A$1:$D$43729,4,FALSE)=基本情報!$D$6,P7240,"")),"")</f>
        <v/>
      </c>
    </row>
    <row r="7241" spans="16:17" x14ac:dyDescent="0.15">
      <c r="P7241">
        <v>7240</v>
      </c>
      <c r="Q7241" t="str">
        <f>IFERROR(IF(COUNTIF(個人情報!$BI$5:$BI$401,"登録番号" &amp; リスト!P7241)&gt;=1,"",IF(VLOOKUP(P7241,登録者リスト!$A$1:$D$43729,4,FALSE)=基本情報!$D$6,P7241,"")),"")</f>
        <v/>
      </c>
    </row>
    <row r="7242" spans="16:17" x14ac:dyDescent="0.15">
      <c r="P7242">
        <v>7241</v>
      </c>
      <c r="Q7242" t="str">
        <f>IFERROR(IF(COUNTIF(個人情報!$BI$5:$BI$401,"登録番号" &amp; リスト!P7242)&gt;=1,"",IF(VLOOKUP(P7242,登録者リスト!$A$1:$D$43729,4,FALSE)=基本情報!$D$6,P7242,"")),"")</f>
        <v/>
      </c>
    </row>
    <row r="7243" spans="16:17" x14ac:dyDescent="0.15">
      <c r="P7243">
        <v>7242</v>
      </c>
      <c r="Q7243" t="str">
        <f>IFERROR(IF(COUNTIF(個人情報!$BI$5:$BI$401,"登録番号" &amp; リスト!P7243)&gt;=1,"",IF(VLOOKUP(P7243,登録者リスト!$A$1:$D$43729,4,FALSE)=基本情報!$D$6,P7243,"")),"")</f>
        <v/>
      </c>
    </row>
    <row r="7244" spans="16:17" x14ac:dyDescent="0.15">
      <c r="P7244">
        <v>7243</v>
      </c>
      <c r="Q7244" t="str">
        <f>IFERROR(IF(COUNTIF(個人情報!$BI$5:$BI$401,"登録番号" &amp; リスト!P7244)&gt;=1,"",IF(VLOOKUP(P7244,登録者リスト!$A$1:$D$43729,4,FALSE)=基本情報!$D$6,P7244,"")),"")</f>
        <v/>
      </c>
    </row>
    <row r="7245" spans="16:17" x14ac:dyDescent="0.15">
      <c r="P7245">
        <v>7244</v>
      </c>
      <c r="Q7245" t="str">
        <f>IFERROR(IF(COUNTIF(個人情報!$BI$5:$BI$401,"登録番号" &amp; リスト!P7245)&gt;=1,"",IF(VLOOKUP(P7245,登録者リスト!$A$1:$D$43729,4,FALSE)=基本情報!$D$6,P7245,"")),"")</f>
        <v/>
      </c>
    </row>
    <row r="7246" spans="16:17" x14ac:dyDescent="0.15">
      <c r="P7246">
        <v>7245</v>
      </c>
      <c r="Q7246" t="str">
        <f>IFERROR(IF(COUNTIF(個人情報!$BI$5:$BI$401,"登録番号" &amp; リスト!P7246)&gt;=1,"",IF(VLOOKUP(P7246,登録者リスト!$A$1:$D$43729,4,FALSE)=基本情報!$D$6,P7246,"")),"")</f>
        <v/>
      </c>
    </row>
    <row r="7247" spans="16:17" x14ac:dyDescent="0.15">
      <c r="P7247">
        <v>7246</v>
      </c>
      <c r="Q7247" t="str">
        <f>IFERROR(IF(COUNTIF(個人情報!$BI$5:$BI$401,"登録番号" &amp; リスト!P7247)&gt;=1,"",IF(VLOOKUP(P7247,登録者リスト!$A$1:$D$43729,4,FALSE)=基本情報!$D$6,P7247,"")),"")</f>
        <v/>
      </c>
    </row>
    <row r="7248" spans="16:17" x14ac:dyDescent="0.15">
      <c r="P7248">
        <v>7247</v>
      </c>
      <c r="Q7248" t="str">
        <f>IFERROR(IF(COUNTIF(個人情報!$BI$5:$BI$401,"登録番号" &amp; リスト!P7248)&gt;=1,"",IF(VLOOKUP(P7248,登録者リスト!$A$1:$D$43729,4,FALSE)=基本情報!$D$6,P7248,"")),"")</f>
        <v/>
      </c>
    </row>
    <row r="7249" spans="16:17" x14ac:dyDescent="0.15">
      <c r="P7249">
        <v>7248</v>
      </c>
      <c r="Q7249" t="str">
        <f>IFERROR(IF(COUNTIF(個人情報!$BI$5:$BI$401,"登録番号" &amp; リスト!P7249)&gt;=1,"",IF(VLOOKUP(P7249,登録者リスト!$A$1:$D$43729,4,FALSE)=基本情報!$D$6,P7249,"")),"")</f>
        <v/>
      </c>
    </row>
    <row r="7250" spans="16:17" x14ac:dyDescent="0.15">
      <c r="P7250">
        <v>7249</v>
      </c>
      <c r="Q7250" t="str">
        <f>IFERROR(IF(COUNTIF(個人情報!$BI$5:$BI$401,"登録番号" &amp; リスト!P7250)&gt;=1,"",IF(VLOOKUP(P7250,登録者リスト!$A$1:$D$43729,4,FALSE)=基本情報!$D$6,P7250,"")),"")</f>
        <v/>
      </c>
    </row>
    <row r="7251" spans="16:17" x14ac:dyDescent="0.15">
      <c r="P7251">
        <v>7250</v>
      </c>
      <c r="Q7251" t="str">
        <f>IFERROR(IF(COUNTIF(個人情報!$BI$5:$BI$401,"登録番号" &amp; リスト!P7251)&gt;=1,"",IF(VLOOKUP(P7251,登録者リスト!$A$1:$D$43729,4,FALSE)=基本情報!$D$6,P7251,"")),"")</f>
        <v/>
      </c>
    </row>
    <row r="7252" spans="16:17" x14ac:dyDescent="0.15">
      <c r="P7252">
        <v>7251</v>
      </c>
      <c r="Q7252" t="str">
        <f>IFERROR(IF(COUNTIF(個人情報!$BI$5:$BI$401,"登録番号" &amp; リスト!P7252)&gt;=1,"",IF(VLOOKUP(P7252,登録者リスト!$A$1:$D$43729,4,FALSE)=基本情報!$D$6,P7252,"")),"")</f>
        <v/>
      </c>
    </row>
    <row r="7253" spans="16:17" x14ac:dyDescent="0.15">
      <c r="P7253">
        <v>7252</v>
      </c>
      <c r="Q7253" t="str">
        <f>IFERROR(IF(COUNTIF(個人情報!$BI$5:$BI$401,"登録番号" &amp; リスト!P7253)&gt;=1,"",IF(VLOOKUP(P7253,登録者リスト!$A$1:$D$43729,4,FALSE)=基本情報!$D$6,P7253,"")),"")</f>
        <v/>
      </c>
    </row>
    <row r="7254" spans="16:17" x14ac:dyDescent="0.15">
      <c r="P7254">
        <v>7253</v>
      </c>
      <c r="Q7254" t="str">
        <f>IFERROR(IF(COUNTIF(個人情報!$BI$5:$BI$401,"登録番号" &amp; リスト!P7254)&gt;=1,"",IF(VLOOKUP(P7254,登録者リスト!$A$1:$D$43729,4,FALSE)=基本情報!$D$6,P7254,"")),"")</f>
        <v/>
      </c>
    </row>
    <row r="7255" spans="16:17" x14ac:dyDescent="0.15">
      <c r="P7255">
        <v>7254</v>
      </c>
      <c r="Q7255" t="str">
        <f>IFERROR(IF(COUNTIF(個人情報!$BI$5:$BI$401,"登録番号" &amp; リスト!P7255)&gt;=1,"",IF(VLOOKUP(P7255,登録者リスト!$A$1:$D$43729,4,FALSE)=基本情報!$D$6,P7255,"")),"")</f>
        <v/>
      </c>
    </row>
    <row r="7256" spans="16:17" x14ac:dyDescent="0.15">
      <c r="P7256">
        <v>7255</v>
      </c>
      <c r="Q7256" t="str">
        <f>IFERROR(IF(COUNTIF(個人情報!$BI$5:$BI$401,"登録番号" &amp; リスト!P7256)&gt;=1,"",IF(VLOOKUP(P7256,登録者リスト!$A$1:$D$43729,4,FALSE)=基本情報!$D$6,P7256,"")),"")</f>
        <v/>
      </c>
    </row>
    <row r="7257" spans="16:17" x14ac:dyDescent="0.15">
      <c r="P7257">
        <v>7256</v>
      </c>
      <c r="Q7257" t="str">
        <f>IFERROR(IF(COUNTIF(個人情報!$BI$5:$BI$401,"登録番号" &amp; リスト!P7257)&gt;=1,"",IF(VLOOKUP(P7257,登録者リスト!$A$1:$D$43729,4,FALSE)=基本情報!$D$6,P7257,"")),"")</f>
        <v/>
      </c>
    </row>
    <row r="7258" spans="16:17" x14ac:dyDescent="0.15">
      <c r="P7258">
        <v>7257</v>
      </c>
      <c r="Q7258" t="str">
        <f>IFERROR(IF(COUNTIF(個人情報!$BI$5:$BI$401,"登録番号" &amp; リスト!P7258)&gt;=1,"",IF(VLOOKUP(P7258,登録者リスト!$A$1:$D$43729,4,FALSE)=基本情報!$D$6,P7258,"")),"")</f>
        <v/>
      </c>
    </row>
    <row r="7259" spans="16:17" x14ac:dyDescent="0.15">
      <c r="P7259">
        <v>7258</v>
      </c>
      <c r="Q7259" t="str">
        <f>IFERROR(IF(COUNTIF(個人情報!$BI$5:$BI$401,"登録番号" &amp; リスト!P7259)&gt;=1,"",IF(VLOOKUP(P7259,登録者リスト!$A$1:$D$43729,4,FALSE)=基本情報!$D$6,P7259,"")),"")</f>
        <v/>
      </c>
    </row>
    <row r="7260" spans="16:17" x14ac:dyDescent="0.15">
      <c r="P7260">
        <v>7259</v>
      </c>
      <c r="Q7260" t="str">
        <f>IFERROR(IF(COUNTIF(個人情報!$BI$5:$BI$401,"登録番号" &amp; リスト!P7260)&gt;=1,"",IF(VLOOKUP(P7260,登録者リスト!$A$1:$D$43729,4,FALSE)=基本情報!$D$6,P7260,"")),"")</f>
        <v/>
      </c>
    </row>
    <row r="7261" spans="16:17" x14ac:dyDescent="0.15">
      <c r="P7261">
        <v>7260</v>
      </c>
      <c r="Q7261" t="str">
        <f>IFERROR(IF(COUNTIF(個人情報!$BI$5:$BI$401,"登録番号" &amp; リスト!P7261)&gt;=1,"",IF(VLOOKUP(P7261,登録者リスト!$A$1:$D$43729,4,FALSE)=基本情報!$D$6,P7261,"")),"")</f>
        <v/>
      </c>
    </row>
    <row r="7262" spans="16:17" x14ac:dyDescent="0.15">
      <c r="P7262">
        <v>7261</v>
      </c>
      <c r="Q7262" t="str">
        <f>IFERROR(IF(COUNTIF(個人情報!$BI$5:$BI$401,"登録番号" &amp; リスト!P7262)&gt;=1,"",IF(VLOOKUP(P7262,登録者リスト!$A$1:$D$43729,4,FALSE)=基本情報!$D$6,P7262,"")),"")</f>
        <v/>
      </c>
    </row>
    <row r="7263" spans="16:17" x14ac:dyDescent="0.15">
      <c r="P7263">
        <v>7262</v>
      </c>
      <c r="Q7263" t="str">
        <f>IFERROR(IF(COUNTIF(個人情報!$BI$5:$BI$401,"登録番号" &amp; リスト!P7263)&gt;=1,"",IF(VLOOKUP(P7263,登録者リスト!$A$1:$D$43729,4,FALSE)=基本情報!$D$6,P7263,"")),"")</f>
        <v/>
      </c>
    </row>
    <row r="7264" spans="16:17" x14ac:dyDescent="0.15">
      <c r="P7264">
        <v>7263</v>
      </c>
      <c r="Q7264" t="str">
        <f>IFERROR(IF(COUNTIF(個人情報!$BI$5:$BI$401,"登録番号" &amp; リスト!P7264)&gt;=1,"",IF(VLOOKUP(P7264,登録者リスト!$A$1:$D$43729,4,FALSE)=基本情報!$D$6,P7264,"")),"")</f>
        <v/>
      </c>
    </row>
    <row r="7265" spans="16:17" x14ac:dyDescent="0.15">
      <c r="P7265">
        <v>7264</v>
      </c>
      <c r="Q7265" t="str">
        <f>IFERROR(IF(COUNTIF(個人情報!$BI$5:$BI$401,"登録番号" &amp; リスト!P7265)&gt;=1,"",IF(VLOOKUP(P7265,登録者リスト!$A$1:$D$43729,4,FALSE)=基本情報!$D$6,P7265,"")),"")</f>
        <v/>
      </c>
    </row>
    <row r="7266" spans="16:17" x14ac:dyDescent="0.15">
      <c r="P7266">
        <v>7265</v>
      </c>
      <c r="Q7266" t="str">
        <f>IFERROR(IF(COUNTIF(個人情報!$BI$5:$BI$401,"登録番号" &amp; リスト!P7266)&gt;=1,"",IF(VLOOKUP(P7266,登録者リスト!$A$1:$D$43729,4,FALSE)=基本情報!$D$6,P7266,"")),"")</f>
        <v/>
      </c>
    </row>
    <row r="7267" spans="16:17" x14ac:dyDescent="0.15">
      <c r="P7267">
        <v>7266</v>
      </c>
      <c r="Q7267" t="str">
        <f>IFERROR(IF(COUNTIF(個人情報!$BI$5:$BI$401,"登録番号" &amp; リスト!P7267)&gt;=1,"",IF(VLOOKUP(P7267,登録者リスト!$A$1:$D$43729,4,FALSE)=基本情報!$D$6,P7267,"")),"")</f>
        <v/>
      </c>
    </row>
    <row r="7268" spans="16:17" x14ac:dyDescent="0.15">
      <c r="P7268">
        <v>7267</v>
      </c>
      <c r="Q7268" t="str">
        <f>IFERROR(IF(COUNTIF(個人情報!$BI$5:$BI$401,"登録番号" &amp; リスト!P7268)&gt;=1,"",IF(VLOOKUP(P7268,登録者リスト!$A$1:$D$43729,4,FALSE)=基本情報!$D$6,P7268,"")),"")</f>
        <v/>
      </c>
    </row>
    <row r="7269" spans="16:17" x14ac:dyDescent="0.15">
      <c r="P7269">
        <v>7268</v>
      </c>
      <c r="Q7269" t="str">
        <f>IFERROR(IF(COUNTIF(個人情報!$BI$5:$BI$401,"登録番号" &amp; リスト!P7269)&gt;=1,"",IF(VLOOKUP(P7269,登録者リスト!$A$1:$D$43729,4,FALSE)=基本情報!$D$6,P7269,"")),"")</f>
        <v/>
      </c>
    </row>
    <row r="7270" spans="16:17" x14ac:dyDescent="0.15">
      <c r="P7270">
        <v>7269</v>
      </c>
      <c r="Q7270" t="str">
        <f>IFERROR(IF(COUNTIF(個人情報!$BI$5:$BI$401,"登録番号" &amp; リスト!P7270)&gt;=1,"",IF(VLOOKUP(P7270,登録者リスト!$A$1:$D$43729,4,FALSE)=基本情報!$D$6,P7270,"")),"")</f>
        <v/>
      </c>
    </row>
    <row r="7271" spans="16:17" x14ac:dyDescent="0.15">
      <c r="P7271">
        <v>7270</v>
      </c>
      <c r="Q7271" t="str">
        <f>IFERROR(IF(COUNTIF(個人情報!$BI$5:$BI$401,"登録番号" &amp; リスト!P7271)&gt;=1,"",IF(VLOOKUP(P7271,登録者リスト!$A$1:$D$43729,4,FALSE)=基本情報!$D$6,P7271,"")),"")</f>
        <v/>
      </c>
    </row>
    <row r="7272" spans="16:17" x14ac:dyDescent="0.15">
      <c r="P7272">
        <v>7271</v>
      </c>
      <c r="Q7272" t="str">
        <f>IFERROR(IF(COUNTIF(個人情報!$BI$5:$BI$401,"登録番号" &amp; リスト!P7272)&gt;=1,"",IF(VLOOKUP(P7272,登録者リスト!$A$1:$D$43729,4,FALSE)=基本情報!$D$6,P7272,"")),"")</f>
        <v/>
      </c>
    </row>
    <row r="7273" spans="16:17" x14ac:dyDescent="0.15">
      <c r="P7273">
        <v>7272</v>
      </c>
      <c r="Q7273" t="str">
        <f>IFERROR(IF(COUNTIF(個人情報!$BI$5:$BI$401,"登録番号" &amp; リスト!P7273)&gt;=1,"",IF(VLOOKUP(P7273,登録者リスト!$A$1:$D$43729,4,FALSE)=基本情報!$D$6,P7273,"")),"")</f>
        <v/>
      </c>
    </row>
    <row r="7274" spans="16:17" x14ac:dyDescent="0.15">
      <c r="P7274">
        <v>7273</v>
      </c>
      <c r="Q7274" t="str">
        <f>IFERROR(IF(COUNTIF(個人情報!$BI$5:$BI$401,"登録番号" &amp; リスト!P7274)&gt;=1,"",IF(VLOOKUP(P7274,登録者リスト!$A$1:$D$43729,4,FALSE)=基本情報!$D$6,P7274,"")),"")</f>
        <v/>
      </c>
    </row>
    <row r="7275" spans="16:17" x14ac:dyDescent="0.15">
      <c r="P7275">
        <v>7274</v>
      </c>
      <c r="Q7275" t="str">
        <f>IFERROR(IF(COUNTIF(個人情報!$BI$5:$BI$401,"登録番号" &amp; リスト!P7275)&gt;=1,"",IF(VLOOKUP(P7275,登録者リスト!$A$1:$D$43729,4,FALSE)=基本情報!$D$6,P7275,"")),"")</f>
        <v/>
      </c>
    </row>
    <row r="7276" spans="16:17" x14ac:dyDescent="0.15">
      <c r="P7276">
        <v>7275</v>
      </c>
      <c r="Q7276" t="str">
        <f>IFERROR(IF(COUNTIF(個人情報!$BI$5:$BI$401,"登録番号" &amp; リスト!P7276)&gt;=1,"",IF(VLOOKUP(P7276,登録者リスト!$A$1:$D$43729,4,FALSE)=基本情報!$D$6,P7276,"")),"")</f>
        <v/>
      </c>
    </row>
    <row r="7277" spans="16:17" x14ac:dyDescent="0.15">
      <c r="P7277">
        <v>7276</v>
      </c>
      <c r="Q7277" t="str">
        <f>IFERROR(IF(COUNTIF(個人情報!$BI$5:$BI$401,"登録番号" &amp; リスト!P7277)&gt;=1,"",IF(VLOOKUP(P7277,登録者リスト!$A$1:$D$43729,4,FALSE)=基本情報!$D$6,P7277,"")),"")</f>
        <v/>
      </c>
    </row>
    <row r="7278" spans="16:17" x14ac:dyDescent="0.15">
      <c r="P7278">
        <v>7277</v>
      </c>
      <c r="Q7278" t="str">
        <f>IFERROR(IF(COUNTIF(個人情報!$BI$5:$BI$401,"登録番号" &amp; リスト!P7278)&gt;=1,"",IF(VLOOKUP(P7278,登録者リスト!$A$1:$D$43729,4,FALSE)=基本情報!$D$6,P7278,"")),"")</f>
        <v/>
      </c>
    </row>
    <row r="7279" spans="16:17" x14ac:dyDescent="0.15">
      <c r="P7279">
        <v>7278</v>
      </c>
      <c r="Q7279" t="str">
        <f>IFERROR(IF(COUNTIF(個人情報!$BI$5:$BI$401,"登録番号" &amp; リスト!P7279)&gt;=1,"",IF(VLOOKUP(P7279,登録者リスト!$A$1:$D$43729,4,FALSE)=基本情報!$D$6,P7279,"")),"")</f>
        <v/>
      </c>
    </row>
    <row r="7280" spans="16:17" x14ac:dyDescent="0.15">
      <c r="P7280">
        <v>7279</v>
      </c>
      <c r="Q7280" t="str">
        <f>IFERROR(IF(COUNTIF(個人情報!$BI$5:$BI$401,"登録番号" &amp; リスト!P7280)&gt;=1,"",IF(VLOOKUP(P7280,登録者リスト!$A$1:$D$43729,4,FALSE)=基本情報!$D$6,P7280,"")),"")</f>
        <v/>
      </c>
    </row>
    <row r="7281" spans="16:17" x14ac:dyDescent="0.15">
      <c r="P7281">
        <v>7280</v>
      </c>
      <c r="Q7281" t="str">
        <f>IFERROR(IF(COUNTIF(個人情報!$BI$5:$BI$401,"登録番号" &amp; リスト!P7281)&gt;=1,"",IF(VLOOKUP(P7281,登録者リスト!$A$1:$D$43729,4,FALSE)=基本情報!$D$6,P7281,"")),"")</f>
        <v/>
      </c>
    </row>
    <row r="7282" spans="16:17" x14ac:dyDescent="0.15">
      <c r="P7282">
        <v>7281</v>
      </c>
      <c r="Q7282" t="str">
        <f>IFERROR(IF(COUNTIF(個人情報!$BI$5:$BI$401,"登録番号" &amp; リスト!P7282)&gt;=1,"",IF(VLOOKUP(P7282,登録者リスト!$A$1:$D$43729,4,FALSE)=基本情報!$D$6,P7282,"")),"")</f>
        <v/>
      </c>
    </row>
    <row r="7283" spans="16:17" x14ac:dyDescent="0.15">
      <c r="P7283">
        <v>7282</v>
      </c>
      <c r="Q7283" t="str">
        <f>IFERROR(IF(COUNTIF(個人情報!$BI$5:$BI$401,"登録番号" &amp; リスト!P7283)&gt;=1,"",IF(VLOOKUP(P7283,登録者リスト!$A$1:$D$43729,4,FALSE)=基本情報!$D$6,P7283,"")),"")</f>
        <v/>
      </c>
    </row>
    <row r="7284" spans="16:17" x14ac:dyDescent="0.15">
      <c r="P7284">
        <v>7283</v>
      </c>
      <c r="Q7284" t="str">
        <f>IFERROR(IF(COUNTIF(個人情報!$BI$5:$BI$401,"登録番号" &amp; リスト!P7284)&gt;=1,"",IF(VLOOKUP(P7284,登録者リスト!$A$1:$D$43729,4,FALSE)=基本情報!$D$6,P7284,"")),"")</f>
        <v/>
      </c>
    </row>
    <row r="7285" spans="16:17" x14ac:dyDescent="0.15">
      <c r="P7285">
        <v>7284</v>
      </c>
      <c r="Q7285" t="str">
        <f>IFERROR(IF(COUNTIF(個人情報!$BI$5:$BI$401,"登録番号" &amp; リスト!P7285)&gt;=1,"",IF(VLOOKUP(P7285,登録者リスト!$A$1:$D$43729,4,FALSE)=基本情報!$D$6,P7285,"")),"")</f>
        <v/>
      </c>
    </row>
    <row r="7286" spans="16:17" x14ac:dyDescent="0.15">
      <c r="P7286">
        <v>7285</v>
      </c>
      <c r="Q7286" t="str">
        <f>IFERROR(IF(COUNTIF(個人情報!$BI$5:$BI$401,"登録番号" &amp; リスト!P7286)&gt;=1,"",IF(VLOOKUP(P7286,登録者リスト!$A$1:$D$43729,4,FALSE)=基本情報!$D$6,P7286,"")),"")</f>
        <v/>
      </c>
    </row>
    <row r="7287" spans="16:17" x14ac:dyDescent="0.15">
      <c r="P7287">
        <v>7286</v>
      </c>
      <c r="Q7287" t="str">
        <f>IFERROR(IF(COUNTIF(個人情報!$BI$5:$BI$401,"登録番号" &amp; リスト!P7287)&gt;=1,"",IF(VLOOKUP(P7287,登録者リスト!$A$1:$D$43729,4,FALSE)=基本情報!$D$6,P7287,"")),"")</f>
        <v/>
      </c>
    </row>
    <row r="7288" spans="16:17" x14ac:dyDescent="0.15">
      <c r="P7288">
        <v>7287</v>
      </c>
      <c r="Q7288" t="str">
        <f>IFERROR(IF(COUNTIF(個人情報!$BI$5:$BI$401,"登録番号" &amp; リスト!P7288)&gt;=1,"",IF(VLOOKUP(P7288,登録者リスト!$A$1:$D$43729,4,FALSE)=基本情報!$D$6,P7288,"")),"")</f>
        <v/>
      </c>
    </row>
    <row r="7289" spans="16:17" x14ac:dyDescent="0.15">
      <c r="P7289">
        <v>7288</v>
      </c>
      <c r="Q7289" t="str">
        <f>IFERROR(IF(COUNTIF(個人情報!$BI$5:$BI$401,"登録番号" &amp; リスト!P7289)&gt;=1,"",IF(VLOOKUP(P7289,登録者リスト!$A$1:$D$43729,4,FALSE)=基本情報!$D$6,P7289,"")),"")</f>
        <v/>
      </c>
    </row>
    <row r="7290" spans="16:17" x14ac:dyDescent="0.15">
      <c r="P7290">
        <v>7289</v>
      </c>
      <c r="Q7290" t="str">
        <f>IFERROR(IF(COUNTIF(個人情報!$BI$5:$BI$401,"登録番号" &amp; リスト!P7290)&gt;=1,"",IF(VLOOKUP(P7290,登録者リスト!$A$1:$D$43729,4,FALSE)=基本情報!$D$6,P7290,"")),"")</f>
        <v/>
      </c>
    </row>
    <row r="7291" spans="16:17" x14ac:dyDescent="0.15">
      <c r="P7291">
        <v>7290</v>
      </c>
      <c r="Q7291" t="str">
        <f>IFERROR(IF(COUNTIF(個人情報!$BI$5:$BI$401,"登録番号" &amp; リスト!P7291)&gt;=1,"",IF(VLOOKUP(P7291,登録者リスト!$A$1:$D$43729,4,FALSE)=基本情報!$D$6,P7291,"")),"")</f>
        <v/>
      </c>
    </row>
    <row r="7292" spans="16:17" x14ac:dyDescent="0.15">
      <c r="P7292">
        <v>7291</v>
      </c>
      <c r="Q7292" t="str">
        <f>IFERROR(IF(COUNTIF(個人情報!$BI$5:$BI$401,"登録番号" &amp; リスト!P7292)&gt;=1,"",IF(VLOOKUP(P7292,登録者リスト!$A$1:$D$43729,4,FALSE)=基本情報!$D$6,P7292,"")),"")</f>
        <v/>
      </c>
    </row>
    <row r="7293" spans="16:17" x14ac:dyDescent="0.15">
      <c r="P7293">
        <v>7292</v>
      </c>
      <c r="Q7293" t="str">
        <f>IFERROR(IF(COUNTIF(個人情報!$BI$5:$BI$401,"登録番号" &amp; リスト!P7293)&gt;=1,"",IF(VLOOKUP(P7293,登録者リスト!$A$1:$D$43729,4,FALSE)=基本情報!$D$6,P7293,"")),"")</f>
        <v/>
      </c>
    </row>
    <row r="7294" spans="16:17" x14ac:dyDescent="0.15">
      <c r="P7294">
        <v>7293</v>
      </c>
      <c r="Q7294" t="str">
        <f>IFERROR(IF(COUNTIF(個人情報!$BI$5:$BI$401,"登録番号" &amp; リスト!P7294)&gt;=1,"",IF(VLOOKUP(P7294,登録者リスト!$A$1:$D$43729,4,FALSE)=基本情報!$D$6,P7294,"")),"")</f>
        <v/>
      </c>
    </row>
    <row r="7295" spans="16:17" x14ac:dyDescent="0.15">
      <c r="P7295">
        <v>7294</v>
      </c>
      <c r="Q7295" t="str">
        <f>IFERROR(IF(COUNTIF(個人情報!$BI$5:$BI$401,"登録番号" &amp; リスト!P7295)&gt;=1,"",IF(VLOOKUP(P7295,登録者リスト!$A$1:$D$43729,4,FALSE)=基本情報!$D$6,P7295,"")),"")</f>
        <v/>
      </c>
    </row>
    <row r="7296" spans="16:17" x14ac:dyDescent="0.15">
      <c r="P7296">
        <v>7295</v>
      </c>
      <c r="Q7296" t="str">
        <f>IFERROR(IF(COUNTIF(個人情報!$BI$5:$BI$401,"登録番号" &amp; リスト!P7296)&gt;=1,"",IF(VLOOKUP(P7296,登録者リスト!$A$1:$D$43729,4,FALSE)=基本情報!$D$6,P7296,"")),"")</f>
        <v/>
      </c>
    </row>
    <row r="7297" spans="16:17" x14ac:dyDescent="0.15">
      <c r="P7297">
        <v>7296</v>
      </c>
      <c r="Q7297" t="str">
        <f>IFERROR(IF(COUNTIF(個人情報!$BI$5:$BI$401,"登録番号" &amp; リスト!P7297)&gt;=1,"",IF(VLOOKUP(P7297,登録者リスト!$A$1:$D$43729,4,FALSE)=基本情報!$D$6,P7297,"")),"")</f>
        <v/>
      </c>
    </row>
    <row r="7298" spans="16:17" x14ac:dyDescent="0.15">
      <c r="P7298">
        <v>7297</v>
      </c>
      <c r="Q7298" t="str">
        <f>IFERROR(IF(COUNTIF(個人情報!$BI$5:$BI$401,"登録番号" &amp; リスト!P7298)&gt;=1,"",IF(VLOOKUP(P7298,登録者リスト!$A$1:$D$43729,4,FALSE)=基本情報!$D$6,P7298,"")),"")</f>
        <v/>
      </c>
    </row>
    <row r="7299" spans="16:17" x14ac:dyDescent="0.15">
      <c r="P7299">
        <v>7298</v>
      </c>
      <c r="Q7299" t="str">
        <f>IFERROR(IF(COUNTIF(個人情報!$BI$5:$BI$401,"登録番号" &amp; リスト!P7299)&gt;=1,"",IF(VLOOKUP(P7299,登録者リスト!$A$1:$D$43729,4,FALSE)=基本情報!$D$6,P7299,"")),"")</f>
        <v/>
      </c>
    </row>
    <row r="7300" spans="16:17" x14ac:dyDescent="0.15">
      <c r="P7300">
        <v>7299</v>
      </c>
      <c r="Q7300" t="str">
        <f>IFERROR(IF(COUNTIF(個人情報!$BI$5:$BI$401,"登録番号" &amp; リスト!P7300)&gt;=1,"",IF(VLOOKUP(P7300,登録者リスト!$A$1:$D$43729,4,FALSE)=基本情報!$D$6,P7300,"")),"")</f>
        <v/>
      </c>
    </row>
    <row r="7301" spans="16:17" x14ac:dyDescent="0.15">
      <c r="P7301">
        <v>7300</v>
      </c>
      <c r="Q7301" t="str">
        <f>IFERROR(IF(COUNTIF(個人情報!$BI$5:$BI$401,"登録番号" &amp; リスト!P7301)&gt;=1,"",IF(VLOOKUP(P7301,登録者リスト!$A$1:$D$43729,4,FALSE)=基本情報!$D$6,P7301,"")),"")</f>
        <v/>
      </c>
    </row>
    <row r="7302" spans="16:17" x14ac:dyDescent="0.15">
      <c r="P7302">
        <v>7301</v>
      </c>
      <c r="Q7302" t="str">
        <f>IFERROR(IF(COUNTIF(個人情報!$BI$5:$BI$401,"登録番号" &amp; リスト!P7302)&gt;=1,"",IF(VLOOKUP(P7302,登録者リスト!$A$1:$D$43729,4,FALSE)=基本情報!$D$6,P7302,"")),"")</f>
        <v/>
      </c>
    </row>
    <row r="7303" spans="16:17" x14ac:dyDescent="0.15">
      <c r="P7303">
        <v>7302</v>
      </c>
      <c r="Q7303" t="str">
        <f>IFERROR(IF(COUNTIF(個人情報!$BI$5:$BI$401,"登録番号" &amp; リスト!P7303)&gt;=1,"",IF(VLOOKUP(P7303,登録者リスト!$A$1:$D$43729,4,FALSE)=基本情報!$D$6,P7303,"")),"")</f>
        <v/>
      </c>
    </row>
    <row r="7304" spans="16:17" x14ac:dyDescent="0.15">
      <c r="P7304">
        <v>7303</v>
      </c>
      <c r="Q7304" t="str">
        <f>IFERROR(IF(COUNTIF(個人情報!$BI$5:$BI$401,"登録番号" &amp; リスト!P7304)&gt;=1,"",IF(VLOOKUP(P7304,登録者リスト!$A$1:$D$43729,4,FALSE)=基本情報!$D$6,P7304,"")),"")</f>
        <v/>
      </c>
    </row>
    <row r="7305" spans="16:17" x14ac:dyDescent="0.15">
      <c r="P7305">
        <v>7304</v>
      </c>
      <c r="Q7305" t="str">
        <f>IFERROR(IF(COUNTIF(個人情報!$BI$5:$BI$401,"登録番号" &amp; リスト!P7305)&gt;=1,"",IF(VLOOKUP(P7305,登録者リスト!$A$1:$D$43729,4,FALSE)=基本情報!$D$6,P7305,"")),"")</f>
        <v/>
      </c>
    </row>
    <row r="7306" spans="16:17" x14ac:dyDescent="0.15">
      <c r="P7306">
        <v>7305</v>
      </c>
      <c r="Q7306" t="str">
        <f>IFERROR(IF(COUNTIF(個人情報!$BI$5:$BI$401,"登録番号" &amp; リスト!P7306)&gt;=1,"",IF(VLOOKUP(P7306,登録者リスト!$A$1:$D$43729,4,FALSE)=基本情報!$D$6,P7306,"")),"")</f>
        <v/>
      </c>
    </row>
    <row r="7307" spans="16:17" x14ac:dyDescent="0.15">
      <c r="P7307">
        <v>7306</v>
      </c>
      <c r="Q7307" t="str">
        <f>IFERROR(IF(COUNTIF(個人情報!$BI$5:$BI$401,"登録番号" &amp; リスト!P7307)&gt;=1,"",IF(VLOOKUP(P7307,登録者リスト!$A$1:$D$43729,4,FALSE)=基本情報!$D$6,P7307,"")),"")</f>
        <v/>
      </c>
    </row>
    <row r="7308" spans="16:17" x14ac:dyDescent="0.15">
      <c r="P7308">
        <v>7307</v>
      </c>
      <c r="Q7308" t="str">
        <f>IFERROR(IF(COUNTIF(個人情報!$BI$5:$BI$401,"登録番号" &amp; リスト!P7308)&gt;=1,"",IF(VLOOKUP(P7308,登録者リスト!$A$1:$D$43729,4,FALSE)=基本情報!$D$6,P7308,"")),"")</f>
        <v/>
      </c>
    </row>
    <row r="7309" spans="16:17" x14ac:dyDescent="0.15">
      <c r="P7309">
        <v>7308</v>
      </c>
      <c r="Q7309" t="str">
        <f>IFERROR(IF(COUNTIF(個人情報!$BI$5:$BI$401,"登録番号" &amp; リスト!P7309)&gt;=1,"",IF(VLOOKUP(P7309,登録者リスト!$A$1:$D$43729,4,FALSE)=基本情報!$D$6,P7309,"")),"")</f>
        <v/>
      </c>
    </row>
    <row r="7310" spans="16:17" x14ac:dyDescent="0.15">
      <c r="P7310">
        <v>7309</v>
      </c>
      <c r="Q7310" t="str">
        <f>IFERROR(IF(COUNTIF(個人情報!$BI$5:$BI$401,"登録番号" &amp; リスト!P7310)&gt;=1,"",IF(VLOOKUP(P7310,登録者リスト!$A$1:$D$43729,4,FALSE)=基本情報!$D$6,P7310,"")),"")</f>
        <v/>
      </c>
    </row>
    <row r="7311" spans="16:17" x14ac:dyDescent="0.15">
      <c r="P7311">
        <v>7310</v>
      </c>
      <c r="Q7311" t="str">
        <f>IFERROR(IF(COUNTIF(個人情報!$BI$5:$BI$401,"登録番号" &amp; リスト!P7311)&gt;=1,"",IF(VLOOKUP(P7311,登録者リスト!$A$1:$D$43729,4,FALSE)=基本情報!$D$6,P7311,"")),"")</f>
        <v/>
      </c>
    </row>
    <row r="7312" spans="16:17" x14ac:dyDescent="0.15">
      <c r="P7312">
        <v>7311</v>
      </c>
      <c r="Q7312" t="str">
        <f>IFERROR(IF(COUNTIF(個人情報!$BI$5:$BI$401,"登録番号" &amp; リスト!P7312)&gt;=1,"",IF(VLOOKUP(P7312,登録者リスト!$A$1:$D$43729,4,FALSE)=基本情報!$D$6,P7312,"")),"")</f>
        <v/>
      </c>
    </row>
    <row r="7313" spans="16:17" x14ac:dyDescent="0.15">
      <c r="P7313">
        <v>7312</v>
      </c>
      <c r="Q7313" t="str">
        <f>IFERROR(IF(COUNTIF(個人情報!$BI$5:$BI$401,"登録番号" &amp; リスト!P7313)&gt;=1,"",IF(VLOOKUP(P7313,登録者リスト!$A$1:$D$43729,4,FALSE)=基本情報!$D$6,P7313,"")),"")</f>
        <v/>
      </c>
    </row>
    <row r="7314" spans="16:17" x14ac:dyDescent="0.15">
      <c r="P7314">
        <v>7313</v>
      </c>
      <c r="Q7314" t="str">
        <f>IFERROR(IF(COUNTIF(個人情報!$BI$5:$BI$401,"登録番号" &amp; リスト!P7314)&gt;=1,"",IF(VLOOKUP(P7314,登録者リスト!$A$1:$D$43729,4,FALSE)=基本情報!$D$6,P7314,"")),"")</f>
        <v/>
      </c>
    </row>
    <row r="7315" spans="16:17" x14ac:dyDescent="0.15">
      <c r="P7315">
        <v>7314</v>
      </c>
      <c r="Q7315" t="str">
        <f>IFERROR(IF(COUNTIF(個人情報!$BI$5:$BI$401,"登録番号" &amp; リスト!P7315)&gt;=1,"",IF(VLOOKUP(P7315,登録者リスト!$A$1:$D$43729,4,FALSE)=基本情報!$D$6,P7315,"")),"")</f>
        <v/>
      </c>
    </row>
    <row r="7316" spans="16:17" x14ac:dyDescent="0.15">
      <c r="P7316">
        <v>7315</v>
      </c>
      <c r="Q7316" t="str">
        <f>IFERROR(IF(COUNTIF(個人情報!$BI$5:$BI$401,"登録番号" &amp; リスト!P7316)&gt;=1,"",IF(VLOOKUP(P7316,登録者リスト!$A$1:$D$43729,4,FALSE)=基本情報!$D$6,P7316,"")),"")</f>
        <v/>
      </c>
    </row>
    <row r="7317" spans="16:17" x14ac:dyDescent="0.15">
      <c r="P7317">
        <v>7316</v>
      </c>
      <c r="Q7317" t="str">
        <f>IFERROR(IF(COUNTIF(個人情報!$BI$5:$BI$401,"登録番号" &amp; リスト!P7317)&gt;=1,"",IF(VLOOKUP(P7317,登録者リスト!$A$1:$D$43729,4,FALSE)=基本情報!$D$6,P7317,"")),"")</f>
        <v/>
      </c>
    </row>
    <row r="7318" spans="16:17" x14ac:dyDescent="0.15">
      <c r="P7318">
        <v>7317</v>
      </c>
      <c r="Q7318" t="str">
        <f>IFERROR(IF(COUNTIF(個人情報!$BI$5:$BI$401,"登録番号" &amp; リスト!P7318)&gt;=1,"",IF(VLOOKUP(P7318,登録者リスト!$A$1:$D$43729,4,FALSE)=基本情報!$D$6,P7318,"")),"")</f>
        <v/>
      </c>
    </row>
    <row r="7319" spans="16:17" x14ac:dyDescent="0.15">
      <c r="P7319">
        <v>7318</v>
      </c>
      <c r="Q7319" t="str">
        <f>IFERROR(IF(COUNTIF(個人情報!$BI$5:$BI$401,"登録番号" &amp; リスト!P7319)&gt;=1,"",IF(VLOOKUP(P7319,登録者リスト!$A$1:$D$43729,4,FALSE)=基本情報!$D$6,P7319,"")),"")</f>
        <v/>
      </c>
    </row>
    <row r="7320" spans="16:17" x14ac:dyDescent="0.15">
      <c r="P7320">
        <v>7319</v>
      </c>
      <c r="Q7320" t="str">
        <f>IFERROR(IF(COUNTIF(個人情報!$BI$5:$BI$401,"登録番号" &amp; リスト!P7320)&gt;=1,"",IF(VLOOKUP(P7320,登録者リスト!$A$1:$D$43729,4,FALSE)=基本情報!$D$6,P7320,"")),"")</f>
        <v/>
      </c>
    </row>
    <row r="7321" spans="16:17" x14ac:dyDescent="0.15">
      <c r="P7321">
        <v>7320</v>
      </c>
      <c r="Q7321" t="str">
        <f>IFERROR(IF(COUNTIF(個人情報!$BI$5:$BI$401,"登録番号" &amp; リスト!P7321)&gt;=1,"",IF(VLOOKUP(P7321,登録者リスト!$A$1:$D$43729,4,FALSE)=基本情報!$D$6,P7321,"")),"")</f>
        <v/>
      </c>
    </row>
    <row r="7322" spans="16:17" x14ac:dyDescent="0.15">
      <c r="P7322">
        <v>7321</v>
      </c>
      <c r="Q7322" t="str">
        <f>IFERROR(IF(COUNTIF(個人情報!$BI$5:$BI$401,"登録番号" &amp; リスト!P7322)&gt;=1,"",IF(VLOOKUP(P7322,登録者リスト!$A$1:$D$43729,4,FALSE)=基本情報!$D$6,P7322,"")),"")</f>
        <v/>
      </c>
    </row>
    <row r="7323" spans="16:17" x14ac:dyDescent="0.15">
      <c r="P7323">
        <v>7322</v>
      </c>
      <c r="Q7323" t="str">
        <f>IFERROR(IF(COUNTIF(個人情報!$BI$5:$BI$401,"登録番号" &amp; リスト!P7323)&gt;=1,"",IF(VLOOKUP(P7323,登録者リスト!$A$1:$D$43729,4,FALSE)=基本情報!$D$6,P7323,"")),"")</f>
        <v/>
      </c>
    </row>
    <row r="7324" spans="16:17" x14ac:dyDescent="0.15">
      <c r="P7324">
        <v>7323</v>
      </c>
      <c r="Q7324" t="str">
        <f>IFERROR(IF(COUNTIF(個人情報!$BI$5:$BI$401,"登録番号" &amp; リスト!P7324)&gt;=1,"",IF(VLOOKUP(P7324,登録者リスト!$A$1:$D$43729,4,FALSE)=基本情報!$D$6,P7324,"")),"")</f>
        <v/>
      </c>
    </row>
    <row r="7325" spans="16:17" x14ac:dyDescent="0.15">
      <c r="P7325">
        <v>7324</v>
      </c>
      <c r="Q7325" t="str">
        <f>IFERROR(IF(COUNTIF(個人情報!$BI$5:$BI$401,"登録番号" &amp; リスト!P7325)&gt;=1,"",IF(VLOOKUP(P7325,登録者リスト!$A$1:$D$43729,4,FALSE)=基本情報!$D$6,P7325,"")),"")</f>
        <v/>
      </c>
    </row>
    <row r="7326" spans="16:17" x14ac:dyDescent="0.15">
      <c r="P7326">
        <v>7325</v>
      </c>
      <c r="Q7326" t="str">
        <f>IFERROR(IF(COUNTIF(個人情報!$BI$5:$BI$401,"登録番号" &amp; リスト!P7326)&gt;=1,"",IF(VLOOKUP(P7326,登録者リスト!$A$1:$D$43729,4,FALSE)=基本情報!$D$6,P7326,"")),"")</f>
        <v/>
      </c>
    </row>
    <row r="7327" spans="16:17" x14ac:dyDescent="0.15">
      <c r="P7327">
        <v>7326</v>
      </c>
      <c r="Q7327" t="str">
        <f>IFERROR(IF(COUNTIF(個人情報!$BI$5:$BI$401,"登録番号" &amp; リスト!P7327)&gt;=1,"",IF(VLOOKUP(P7327,登録者リスト!$A$1:$D$43729,4,FALSE)=基本情報!$D$6,P7327,"")),"")</f>
        <v/>
      </c>
    </row>
    <row r="7328" spans="16:17" x14ac:dyDescent="0.15">
      <c r="P7328">
        <v>7327</v>
      </c>
      <c r="Q7328" t="str">
        <f>IFERROR(IF(COUNTIF(個人情報!$BI$5:$BI$401,"登録番号" &amp; リスト!P7328)&gt;=1,"",IF(VLOOKUP(P7328,登録者リスト!$A$1:$D$43729,4,FALSE)=基本情報!$D$6,P7328,"")),"")</f>
        <v/>
      </c>
    </row>
    <row r="7329" spans="16:17" x14ac:dyDescent="0.15">
      <c r="P7329">
        <v>7328</v>
      </c>
      <c r="Q7329" t="str">
        <f>IFERROR(IF(COUNTIF(個人情報!$BI$5:$BI$401,"登録番号" &amp; リスト!P7329)&gt;=1,"",IF(VLOOKUP(P7329,登録者リスト!$A$1:$D$43729,4,FALSE)=基本情報!$D$6,P7329,"")),"")</f>
        <v/>
      </c>
    </row>
    <row r="7330" spans="16:17" x14ac:dyDescent="0.15">
      <c r="P7330">
        <v>7329</v>
      </c>
      <c r="Q7330" t="str">
        <f>IFERROR(IF(COUNTIF(個人情報!$BI$5:$BI$401,"登録番号" &amp; リスト!P7330)&gt;=1,"",IF(VLOOKUP(P7330,登録者リスト!$A$1:$D$43729,4,FALSE)=基本情報!$D$6,P7330,"")),"")</f>
        <v/>
      </c>
    </row>
    <row r="7331" spans="16:17" x14ac:dyDescent="0.15">
      <c r="P7331">
        <v>7330</v>
      </c>
      <c r="Q7331" t="str">
        <f>IFERROR(IF(COUNTIF(個人情報!$BI$5:$BI$401,"登録番号" &amp; リスト!P7331)&gt;=1,"",IF(VLOOKUP(P7331,登録者リスト!$A$1:$D$43729,4,FALSE)=基本情報!$D$6,P7331,"")),"")</f>
        <v/>
      </c>
    </row>
    <row r="7332" spans="16:17" x14ac:dyDescent="0.15">
      <c r="P7332">
        <v>7331</v>
      </c>
      <c r="Q7332" t="str">
        <f>IFERROR(IF(COUNTIF(個人情報!$BI$5:$BI$401,"登録番号" &amp; リスト!P7332)&gt;=1,"",IF(VLOOKUP(P7332,登録者リスト!$A$1:$D$43729,4,FALSE)=基本情報!$D$6,P7332,"")),"")</f>
        <v/>
      </c>
    </row>
    <row r="7333" spans="16:17" x14ac:dyDescent="0.15">
      <c r="P7333">
        <v>7332</v>
      </c>
      <c r="Q7333" t="str">
        <f>IFERROR(IF(COUNTIF(個人情報!$BI$5:$BI$401,"登録番号" &amp; リスト!P7333)&gt;=1,"",IF(VLOOKUP(P7333,登録者リスト!$A$1:$D$43729,4,FALSE)=基本情報!$D$6,P7333,"")),"")</f>
        <v/>
      </c>
    </row>
    <row r="7334" spans="16:17" x14ac:dyDescent="0.15">
      <c r="P7334">
        <v>7333</v>
      </c>
      <c r="Q7334" t="str">
        <f>IFERROR(IF(COUNTIF(個人情報!$BI$5:$BI$401,"登録番号" &amp; リスト!P7334)&gt;=1,"",IF(VLOOKUP(P7334,登録者リスト!$A$1:$D$43729,4,FALSE)=基本情報!$D$6,P7334,"")),"")</f>
        <v/>
      </c>
    </row>
    <row r="7335" spans="16:17" x14ac:dyDescent="0.15">
      <c r="P7335">
        <v>7334</v>
      </c>
      <c r="Q7335" t="str">
        <f>IFERROR(IF(COUNTIF(個人情報!$BI$5:$BI$401,"登録番号" &amp; リスト!P7335)&gt;=1,"",IF(VLOOKUP(P7335,登録者リスト!$A$1:$D$43729,4,FALSE)=基本情報!$D$6,P7335,"")),"")</f>
        <v/>
      </c>
    </row>
    <row r="7336" spans="16:17" x14ac:dyDescent="0.15">
      <c r="P7336">
        <v>7335</v>
      </c>
      <c r="Q7336" t="str">
        <f>IFERROR(IF(COUNTIF(個人情報!$BI$5:$BI$401,"登録番号" &amp; リスト!P7336)&gt;=1,"",IF(VLOOKUP(P7336,登録者リスト!$A$1:$D$43729,4,FALSE)=基本情報!$D$6,P7336,"")),"")</f>
        <v/>
      </c>
    </row>
    <row r="7337" spans="16:17" x14ac:dyDescent="0.15">
      <c r="P7337">
        <v>7336</v>
      </c>
      <c r="Q7337" t="str">
        <f>IFERROR(IF(COUNTIF(個人情報!$BI$5:$BI$401,"登録番号" &amp; リスト!P7337)&gt;=1,"",IF(VLOOKUP(P7337,登録者リスト!$A$1:$D$43729,4,FALSE)=基本情報!$D$6,P7337,"")),"")</f>
        <v/>
      </c>
    </row>
    <row r="7338" spans="16:17" x14ac:dyDescent="0.15">
      <c r="P7338">
        <v>7337</v>
      </c>
      <c r="Q7338" t="str">
        <f>IFERROR(IF(COUNTIF(個人情報!$BI$5:$BI$401,"登録番号" &amp; リスト!P7338)&gt;=1,"",IF(VLOOKUP(P7338,登録者リスト!$A$1:$D$43729,4,FALSE)=基本情報!$D$6,P7338,"")),"")</f>
        <v/>
      </c>
    </row>
    <row r="7339" spans="16:17" x14ac:dyDescent="0.15">
      <c r="P7339">
        <v>7338</v>
      </c>
      <c r="Q7339" t="str">
        <f>IFERROR(IF(COUNTIF(個人情報!$BI$5:$BI$401,"登録番号" &amp; リスト!P7339)&gt;=1,"",IF(VLOOKUP(P7339,登録者リスト!$A$1:$D$43729,4,FALSE)=基本情報!$D$6,P7339,"")),"")</f>
        <v/>
      </c>
    </row>
    <row r="7340" spans="16:17" x14ac:dyDescent="0.15">
      <c r="P7340">
        <v>7339</v>
      </c>
      <c r="Q7340" t="str">
        <f>IFERROR(IF(COUNTIF(個人情報!$BI$5:$BI$401,"登録番号" &amp; リスト!P7340)&gt;=1,"",IF(VLOOKUP(P7340,登録者リスト!$A$1:$D$43729,4,FALSE)=基本情報!$D$6,P7340,"")),"")</f>
        <v/>
      </c>
    </row>
    <row r="7341" spans="16:17" x14ac:dyDescent="0.15">
      <c r="P7341">
        <v>7340</v>
      </c>
      <c r="Q7341" t="str">
        <f>IFERROR(IF(COUNTIF(個人情報!$BI$5:$BI$401,"登録番号" &amp; リスト!P7341)&gt;=1,"",IF(VLOOKUP(P7341,登録者リスト!$A$1:$D$43729,4,FALSE)=基本情報!$D$6,P7341,"")),"")</f>
        <v/>
      </c>
    </row>
    <row r="7342" spans="16:17" x14ac:dyDescent="0.15">
      <c r="P7342">
        <v>7341</v>
      </c>
      <c r="Q7342" t="str">
        <f>IFERROR(IF(COUNTIF(個人情報!$BI$5:$BI$401,"登録番号" &amp; リスト!P7342)&gt;=1,"",IF(VLOOKUP(P7342,登録者リスト!$A$1:$D$43729,4,FALSE)=基本情報!$D$6,P7342,"")),"")</f>
        <v/>
      </c>
    </row>
    <row r="7343" spans="16:17" x14ac:dyDescent="0.15">
      <c r="P7343">
        <v>7342</v>
      </c>
      <c r="Q7343" t="str">
        <f>IFERROR(IF(COUNTIF(個人情報!$BI$5:$BI$401,"登録番号" &amp; リスト!P7343)&gt;=1,"",IF(VLOOKUP(P7343,登録者リスト!$A$1:$D$43729,4,FALSE)=基本情報!$D$6,P7343,"")),"")</f>
        <v/>
      </c>
    </row>
    <row r="7344" spans="16:17" x14ac:dyDescent="0.15">
      <c r="P7344">
        <v>7343</v>
      </c>
      <c r="Q7344" t="str">
        <f>IFERROR(IF(COUNTIF(個人情報!$BI$5:$BI$401,"登録番号" &amp; リスト!P7344)&gt;=1,"",IF(VLOOKUP(P7344,登録者リスト!$A$1:$D$43729,4,FALSE)=基本情報!$D$6,P7344,"")),"")</f>
        <v/>
      </c>
    </row>
    <row r="7345" spans="16:17" x14ac:dyDescent="0.15">
      <c r="P7345">
        <v>7344</v>
      </c>
      <c r="Q7345" t="str">
        <f>IFERROR(IF(COUNTIF(個人情報!$BI$5:$BI$401,"登録番号" &amp; リスト!P7345)&gt;=1,"",IF(VLOOKUP(P7345,登録者リスト!$A$1:$D$43729,4,FALSE)=基本情報!$D$6,P7345,"")),"")</f>
        <v/>
      </c>
    </row>
    <row r="7346" spans="16:17" x14ac:dyDescent="0.15">
      <c r="P7346">
        <v>7345</v>
      </c>
      <c r="Q7346" t="str">
        <f>IFERROR(IF(COUNTIF(個人情報!$BI$5:$BI$401,"登録番号" &amp; リスト!P7346)&gt;=1,"",IF(VLOOKUP(P7346,登録者リスト!$A$1:$D$43729,4,FALSE)=基本情報!$D$6,P7346,"")),"")</f>
        <v/>
      </c>
    </row>
    <row r="7347" spans="16:17" x14ac:dyDescent="0.15">
      <c r="P7347">
        <v>7346</v>
      </c>
      <c r="Q7347" t="str">
        <f>IFERROR(IF(COUNTIF(個人情報!$BI$5:$BI$401,"登録番号" &amp; リスト!P7347)&gt;=1,"",IF(VLOOKUP(P7347,登録者リスト!$A$1:$D$43729,4,FALSE)=基本情報!$D$6,P7347,"")),"")</f>
        <v/>
      </c>
    </row>
    <row r="7348" spans="16:17" x14ac:dyDescent="0.15">
      <c r="P7348">
        <v>7347</v>
      </c>
      <c r="Q7348" t="str">
        <f>IFERROR(IF(COUNTIF(個人情報!$BI$5:$BI$401,"登録番号" &amp; リスト!P7348)&gt;=1,"",IF(VLOOKUP(P7348,登録者リスト!$A$1:$D$43729,4,FALSE)=基本情報!$D$6,P7348,"")),"")</f>
        <v/>
      </c>
    </row>
    <row r="7349" spans="16:17" x14ac:dyDescent="0.15">
      <c r="P7349">
        <v>7348</v>
      </c>
      <c r="Q7349" t="str">
        <f>IFERROR(IF(COUNTIF(個人情報!$BI$5:$BI$401,"登録番号" &amp; リスト!P7349)&gt;=1,"",IF(VLOOKUP(P7349,登録者リスト!$A$1:$D$43729,4,FALSE)=基本情報!$D$6,P7349,"")),"")</f>
        <v/>
      </c>
    </row>
    <row r="7350" spans="16:17" x14ac:dyDescent="0.15">
      <c r="P7350">
        <v>7349</v>
      </c>
      <c r="Q7350" t="str">
        <f>IFERROR(IF(COUNTIF(個人情報!$BI$5:$BI$401,"登録番号" &amp; リスト!P7350)&gt;=1,"",IF(VLOOKUP(P7350,登録者リスト!$A$1:$D$43729,4,FALSE)=基本情報!$D$6,P7350,"")),"")</f>
        <v/>
      </c>
    </row>
    <row r="7351" spans="16:17" x14ac:dyDescent="0.15">
      <c r="P7351">
        <v>7350</v>
      </c>
      <c r="Q7351" t="str">
        <f>IFERROR(IF(COUNTIF(個人情報!$BI$5:$BI$401,"登録番号" &amp; リスト!P7351)&gt;=1,"",IF(VLOOKUP(P7351,登録者リスト!$A$1:$D$43729,4,FALSE)=基本情報!$D$6,P7351,"")),"")</f>
        <v/>
      </c>
    </row>
    <row r="7352" spans="16:17" x14ac:dyDescent="0.15">
      <c r="P7352">
        <v>7351</v>
      </c>
      <c r="Q7352" t="str">
        <f>IFERROR(IF(COUNTIF(個人情報!$BI$5:$BI$401,"登録番号" &amp; リスト!P7352)&gt;=1,"",IF(VLOOKUP(P7352,登録者リスト!$A$1:$D$43729,4,FALSE)=基本情報!$D$6,P7352,"")),"")</f>
        <v/>
      </c>
    </row>
    <row r="7353" spans="16:17" x14ac:dyDescent="0.15">
      <c r="P7353">
        <v>7352</v>
      </c>
      <c r="Q7353" t="str">
        <f>IFERROR(IF(COUNTIF(個人情報!$BI$5:$BI$401,"登録番号" &amp; リスト!P7353)&gt;=1,"",IF(VLOOKUP(P7353,登録者リスト!$A$1:$D$43729,4,FALSE)=基本情報!$D$6,P7353,"")),"")</f>
        <v/>
      </c>
    </row>
    <row r="7354" spans="16:17" x14ac:dyDescent="0.15">
      <c r="P7354">
        <v>7353</v>
      </c>
      <c r="Q7354" t="str">
        <f>IFERROR(IF(COUNTIF(個人情報!$BI$5:$BI$401,"登録番号" &amp; リスト!P7354)&gt;=1,"",IF(VLOOKUP(P7354,登録者リスト!$A$1:$D$43729,4,FALSE)=基本情報!$D$6,P7354,"")),"")</f>
        <v/>
      </c>
    </row>
    <row r="7355" spans="16:17" x14ac:dyDescent="0.15">
      <c r="P7355">
        <v>7354</v>
      </c>
      <c r="Q7355" t="str">
        <f>IFERROR(IF(COUNTIF(個人情報!$BI$5:$BI$401,"登録番号" &amp; リスト!P7355)&gt;=1,"",IF(VLOOKUP(P7355,登録者リスト!$A$1:$D$43729,4,FALSE)=基本情報!$D$6,P7355,"")),"")</f>
        <v/>
      </c>
    </row>
    <row r="7356" spans="16:17" x14ac:dyDescent="0.15">
      <c r="P7356">
        <v>7355</v>
      </c>
      <c r="Q7356" t="str">
        <f>IFERROR(IF(COUNTIF(個人情報!$BI$5:$BI$401,"登録番号" &amp; リスト!P7356)&gt;=1,"",IF(VLOOKUP(P7356,登録者リスト!$A$1:$D$43729,4,FALSE)=基本情報!$D$6,P7356,"")),"")</f>
        <v/>
      </c>
    </row>
    <row r="7357" spans="16:17" x14ac:dyDescent="0.15">
      <c r="P7357">
        <v>7356</v>
      </c>
      <c r="Q7357" t="str">
        <f>IFERROR(IF(COUNTIF(個人情報!$BI$5:$BI$401,"登録番号" &amp; リスト!P7357)&gt;=1,"",IF(VLOOKUP(P7357,登録者リスト!$A$1:$D$43729,4,FALSE)=基本情報!$D$6,P7357,"")),"")</f>
        <v/>
      </c>
    </row>
    <row r="7358" spans="16:17" x14ac:dyDescent="0.15">
      <c r="P7358">
        <v>7357</v>
      </c>
      <c r="Q7358" t="str">
        <f>IFERROR(IF(COUNTIF(個人情報!$BI$5:$BI$401,"登録番号" &amp; リスト!P7358)&gt;=1,"",IF(VLOOKUP(P7358,登録者リスト!$A$1:$D$43729,4,FALSE)=基本情報!$D$6,P7358,"")),"")</f>
        <v/>
      </c>
    </row>
    <row r="7359" spans="16:17" x14ac:dyDescent="0.15">
      <c r="P7359">
        <v>7358</v>
      </c>
      <c r="Q7359" t="str">
        <f>IFERROR(IF(COUNTIF(個人情報!$BI$5:$BI$401,"登録番号" &amp; リスト!P7359)&gt;=1,"",IF(VLOOKUP(P7359,登録者リスト!$A$1:$D$43729,4,FALSE)=基本情報!$D$6,P7359,"")),"")</f>
        <v/>
      </c>
    </row>
    <row r="7360" spans="16:17" x14ac:dyDescent="0.15">
      <c r="P7360">
        <v>7359</v>
      </c>
      <c r="Q7360" t="str">
        <f>IFERROR(IF(COUNTIF(個人情報!$BI$5:$BI$401,"登録番号" &amp; リスト!P7360)&gt;=1,"",IF(VLOOKUP(P7360,登録者リスト!$A$1:$D$43729,4,FALSE)=基本情報!$D$6,P7360,"")),"")</f>
        <v/>
      </c>
    </row>
    <row r="7361" spans="16:17" x14ac:dyDescent="0.15">
      <c r="P7361">
        <v>7360</v>
      </c>
      <c r="Q7361" t="str">
        <f>IFERROR(IF(COUNTIF(個人情報!$BI$5:$BI$401,"登録番号" &amp; リスト!P7361)&gt;=1,"",IF(VLOOKUP(P7361,登録者リスト!$A$1:$D$43729,4,FALSE)=基本情報!$D$6,P7361,"")),"")</f>
        <v/>
      </c>
    </row>
    <row r="7362" spans="16:17" x14ac:dyDescent="0.15">
      <c r="P7362">
        <v>7361</v>
      </c>
      <c r="Q7362" t="str">
        <f>IFERROR(IF(COUNTIF(個人情報!$BI$5:$BI$401,"登録番号" &amp; リスト!P7362)&gt;=1,"",IF(VLOOKUP(P7362,登録者リスト!$A$1:$D$43729,4,FALSE)=基本情報!$D$6,P7362,"")),"")</f>
        <v/>
      </c>
    </row>
    <row r="7363" spans="16:17" x14ac:dyDescent="0.15">
      <c r="P7363">
        <v>7362</v>
      </c>
      <c r="Q7363" t="str">
        <f>IFERROR(IF(COUNTIF(個人情報!$BI$5:$BI$401,"登録番号" &amp; リスト!P7363)&gt;=1,"",IF(VLOOKUP(P7363,登録者リスト!$A$1:$D$43729,4,FALSE)=基本情報!$D$6,P7363,"")),"")</f>
        <v/>
      </c>
    </row>
    <row r="7364" spans="16:17" x14ac:dyDescent="0.15">
      <c r="P7364">
        <v>7363</v>
      </c>
      <c r="Q7364" t="str">
        <f>IFERROR(IF(COUNTIF(個人情報!$BI$5:$BI$401,"登録番号" &amp; リスト!P7364)&gt;=1,"",IF(VLOOKUP(P7364,登録者リスト!$A$1:$D$43729,4,FALSE)=基本情報!$D$6,P7364,"")),"")</f>
        <v/>
      </c>
    </row>
    <row r="7365" spans="16:17" x14ac:dyDescent="0.15">
      <c r="P7365">
        <v>7364</v>
      </c>
      <c r="Q7365" t="str">
        <f>IFERROR(IF(COUNTIF(個人情報!$BI$5:$BI$401,"登録番号" &amp; リスト!P7365)&gt;=1,"",IF(VLOOKUP(P7365,登録者リスト!$A$1:$D$43729,4,FALSE)=基本情報!$D$6,P7365,"")),"")</f>
        <v/>
      </c>
    </row>
    <row r="7366" spans="16:17" x14ac:dyDescent="0.15">
      <c r="P7366">
        <v>7365</v>
      </c>
      <c r="Q7366" t="str">
        <f>IFERROR(IF(COUNTIF(個人情報!$BI$5:$BI$401,"登録番号" &amp; リスト!P7366)&gt;=1,"",IF(VLOOKUP(P7366,登録者リスト!$A$1:$D$43729,4,FALSE)=基本情報!$D$6,P7366,"")),"")</f>
        <v/>
      </c>
    </row>
    <row r="7367" spans="16:17" x14ac:dyDescent="0.15">
      <c r="P7367">
        <v>7366</v>
      </c>
      <c r="Q7367" t="str">
        <f>IFERROR(IF(COUNTIF(個人情報!$BI$5:$BI$401,"登録番号" &amp; リスト!P7367)&gt;=1,"",IF(VLOOKUP(P7367,登録者リスト!$A$1:$D$43729,4,FALSE)=基本情報!$D$6,P7367,"")),"")</f>
        <v/>
      </c>
    </row>
    <row r="7368" spans="16:17" x14ac:dyDescent="0.15">
      <c r="P7368">
        <v>7367</v>
      </c>
      <c r="Q7368" t="str">
        <f>IFERROR(IF(COUNTIF(個人情報!$BI$5:$BI$401,"登録番号" &amp; リスト!P7368)&gt;=1,"",IF(VLOOKUP(P7368,登録者リスト!$A$1:$D$43729,4,FALSE)=基本情報!$D$6,P7368,"")),"")</f>
        <v/>
      </c>
    </row>
    <row r="7369" spans="16:17" x14ac:dyDescent="0.15">
      <c r="P7369">
        <v>7368</v>
      </c>
      <c r="Q7369" t="str">
        <f>IFERROR(IF(COUNTIF(個人情報!$BI$5:$BI$401,"登録番号" &amp; リスト!P7369)&gt;=1,"",IF(VLOOKUP(P7369,登録者リスト!$A$1:$D$43729,4,FALSE)=基本情報!$D$6,P7369,"")),"")</f>
        <v/>
      </c>
    </row>
    <row r="7370" spans="16:17" x14ac:dyDescent="0.15">
      <c r="P7370">
        <v>7369</v>
      </c>
      <c r="Q7370" t="str">
        <f>IFERROR(IF(COUNTIF(個人情報!$BI$5:$BI$401,"登録番号" &amp; リスト!P7370)&gt;=1,"",IF(VLOOKUP(P7370,登録者リスト!$A$1:$D$43729,4,FALSE)=基本情報!$D$6,P7370,"")),"")</f>
        <v/>
      </c>
    </row>
    <row r="7371" spans="16:17" x14ac:dyDescent="0.15">
      <c r="P7371">
        <v>7370</v>
      </c>
      <c r="Q7371" t="str">
        <f>IFERROR(IF(COUNTIF(個人情報!$BI$5:$BI$401,"登録番号" &amp; リスト!P7371)&gt;=1,"",IF(VLOOKUP(P7371,登録者リスト!$A$1:$D$43729,4,FALSE)=基本情報!$D$6,P7371,"")),"")</f>
        <v/>
      </c>
    </row>
    <row r="7372" spans="16:17" x14ac:dyDescent="0.15">
      <c r="P7372">
        <v>7371</v>
      </c>
      <c r="Q7372" t="str">
        <f>IFERROR(IF(COUNTIF(個人情報!$BI$5:$BI$401,"登録番号" &amp; リスト!P7372)&gt;=1,"",IF(VLOOKUP(P7372,登録者リスト!$A$1:$D$43729,4,FALSE)=基本情報!$D$6,P7372,"")),"")</f>
        <v/>
      </c>
    </row>
    <row r="7373" spans="16:17" x14ac:dyDescent="0.15">
      <c r="P7373">
        <v>7372</v>
      </c>
      <c r="Q7373" t="str">
        <f>IFERROR(IF(COUNTIF(個人情報!$BI$5:$BI$401,"登録番号" &amp; リスト!P7373)&gt;=1,"",IF(VLOOKUP(P7373,登録者リスト!$A$1:$D$43729,4,FALSE)=基本情報!$D$6,P7373,"")),"")</f>
        <v/>
      </c>
    </row>
    <row r="7374" spans="16:17" x14ac:dyDescent="0.15">
      <c r="P7374">
        <v>7373</v>
      </c>
      <c r="Q7374" t="str">
        <f>IFERROR(IF(COUNTIF(個人情報!$BI$5:$BI$401,"登録番号" &amp; リスト!P7374)&gt;=1,"",IF(VLOOKUP(P7374,登録者リスト!$A$1:$D$43729,4,FALSE)=基本情報!$D$6,P7374,"")),"")</f>
        <v/>
      </c>
    </row>
    <row r="7375" spans="16:17" x14ac:dyDescent="0.15">
      <c r="P7375">
        <v>7374</v>
      </c>
      <c r="Q7375" t="str">
        <f>IFERROR(IF(COUNTIF(個人情報!$BI$5:$BI$401,"登録番号" &amp; リスト!P7375)&gt;=1,"",IF(VLOOKUP(P7375,登録者リスト!$A$1:$D$43729,4,FALSE)=基本情報!$D$6,P7375,"")),"")</f>
        <v/>
      </c>
    </row>
    <row r="7376" spans="16:17" x14ac:dyDescent="0.15">
      <c r="P7376">
        <v>7375</v>
      </c>
      <c r="Q7376" t="str">
        <f>IFERROR(IF(COUNTIF(個人情報!$BI$5:$BI$401,"登録番号" &amp; リスト!P7376)&gt;=1,"",IF(VLOOKUP(P7376,登録者リスト!$A$1:$D$43729,4,FALSE)=基本情報!$D$6,P7376,"")),"")</f>
        <v/>
      </c>
    </row>
    <row r="7377" spans="16:17" x14ac:dyDescent="0.15">
      <c r="P7377">
        <v>7376</v>
      </c>
      <c r="Q7377" t="str">
        <f>IFERROR(IF(COUNTIF(個人情報!$BI$5:$BI$401,"登録番号" &amp; リスト!P7377)&gt;=1,"",IF(VLOOKUP(P7377,登録者リスト!$A$1:$D$43729,4,FALSE)=基本情報!$D$6,P7377,"")),"")</f>
        <v/>
      </c>
    </row>
    <row r="7378" spans="16:17" x14ac:dyDescent="0.15">
      <c r="P7378">
        <v>7377</v>
      </c>
      <c r="Q7378" t="str">
        <f>IFERROR(IF(COUNTIF(個人情報!$BI$5:$BI$401,"登録番号" &amp; リスト!P7378)&gt;=1,"",IF(VLOOKUP(P7378,登録者リスト!$A$1:$D$43729,4,FALSE)=基本情報!$D$6,P7378,"")),"")</f>
        <v/>
      </c>
    </row>
    <row r="7379" spans="16:17" x14ac:dyDescent="0.15">
      <c r="P7379">
        <v>7378</v>
      </c>
      <c r="Q7379" t="str">
        <f>IFERROR(IF(COUNTIF(個人情報!$BI$5:$BI$401,"登録番号" &amp; リスト!P7379)&gt;=1,"",IF(VLOOKUP(P7379,登録者リスト!$A$1:$D$43729,4,FALSE)=基本情報!$D$6,P7379,"")),"")</f>
        <v/>
      </c>
    </row>
    <row r="7380" spans="16:17" x14ac:dyDescent="0.15">
      <c r="P7380">
        <v>7379</v>
      </c>
      <c r="Q7380" t="str">
        <f>IFERROR(IF(COUNTIF(個人情報!$BI$5:$BI$401,"登録番号" &amp; リスト!P7380)&gt;=1,"",IF(VLOOKUP(P7380,登録者リスト!$A$1:$D$43729,4,FALSE)=基本情報!$D$6,P7380,"")),"")</f>
        <v/>
      </c>
    </row>
    <row r="7381" spans="16:17" x14ac:dyDescent="0.15">
      <c r="P7381">
        <v>7380</v>
      </c>
      <c r="Q7381" t="str">
        <f>IFERROR(IF(COUNTIF(個人情報!$BI$5:$BI$401,"登録番号" &amp; リスト!P7381)&gt;=1,"",IF(VLOOKUP(P7381,登録者リスト!$A$1:$D$43729,4,FALSE)=基本情報!$D$6,P7381,"")),"")</f>
        <v/>
      </c>
    </row>
    <row r="7382" spans="16:17" x14ac:dyDescent="0.15">
      <c r="P7382">
        <v>7381</v>
      </c>
      <c r="Q7382" t="str">
        <f>IFERROR(IF(COUNTIF(個人情報!$BI$5:$BI$401,"登録番号" &amp; リスト!P7382)&gt;=1,"",IF(VLOOKUP(P7382,登録者リスト!$A$1:$D$43729,4,FALSE)=基本情報!$D$6,P7382,"")),"")</f>
        <v/>
      </c>
    </row>
    <row r="7383" spans="16:17" x14ac:dyDescent="0.15">
      <c r="P7383">
        <v>7382</v>
      </c>
      <c r="Q7383" t="str">
        <f>IFERROR(IF(COUNTIF(個人情報!$BI$5:$BI$401,"登録番号" &amp; リスト!P7383)&gt;=1,"",IF(VLOOKUP(P7383,登録者リスト!$A$1:$D$43729,4,FALSE)=基本情報!$D$6,P7383,"")),"")</f>
        <v/>
      </c>
    </row>
    <row r="7384" spans="16:17" x14ac:dyDescent="0.15">
      <c r="P7384">
        <v>7383</v>
      </c>
      <c r="Q7384" t="str">
        <f>IFERROR(IF(COUNTIF(個人情報!$BI$5:$BI$401,"登録番号" &amp; リスト!P7384)&gt;=1,"",IF(VLOOKUP(P7384,登録者リスト!$A$1:$D$43729,4,FALSE)=基本情報!$D$6,P7384,"")),"")</f>
        <v/>
      </c>
    </row>
    <row r="7385" spans="16:17" x14ac:dyDescent="0.15">
      <c r="P7385">
        <v>7384</v>
      </c>
      <c r="Q7385" t="str">
        <f>IFERROR(IF(COUNTIF(個人情報!$BI$5:$BI$401,"登録番号" &amp; リスト!P7385)&gt;=1,"",IF(VLOOKUP(P7385,登録者リスト!$A$1:$D$43729,4,FALSE)=基本情報!$D$6,P7385,"")),"")</f>
        <v/>
      </c>
    </row>
    <row r="7386" spans="16:17" x14ac:dyDescent="0.15">
      <c r="P7386">
        <v>7385</v>
      </c>
      <c r="Q7386" t="str">
        <f>IFERROR(IF(COUNTIF(個人情報!$BI$5:$BI$401,"登録番号" &amp; リスト!P7386)&gt;=1,"",IF(VLOOKUP(P7386,登録者リスト!$A$1:$D$43729,4,FALSE)=基本情報!$D$6,P7386,"")),"")</f>
        <v/>
      </c>
    </row>
    <row r="7387" spans="16:17" x14ac:dyDescent="0.15">
      <c r="P7387">
        <v>7386</v>
      </c>
      <c r="Q7387" t="str">
        <f>IFERROR(IF(COUNTIF(個人情報!$BI$5:$BI$401,"登録番号" &amp; リスト!P7387)&gt;=1,"",IF(VLOOKUP(P7387,登録者リスト!$A$1:$D$43729,4,FALSE)=基本情報!$D$6,P7387,"")),"")</f>
        <v/>
      </c>
    </row>
    <row r="7388" spans="16:17" x14ac:dyDescent="0.15">
      <c r="P7388">
        <v>7387</v>
      </c>
      <c r="Q7388" t="str">
        <f>IFERROR(IF(COUNTIF(個人情報!$BI$5:$BI$401,"登録番号" &amp; リスト!P7388)&gt;=1,"",IF(VLOOKUP(P7388,登録者リスト!$A$1:$D$43729,4,FALSE)=基本情報!$D$6,P7388,"")),"")</f>
        <v/>
      </c>
    </row>
    <row r="7389" spans="16:17" x14ac:dyDescent="0.15">
      <c r="P7389">
        <v>7388</v>
      </c>
      <c r="Q7389" t="str">
        <f>IFERROR(IF(COUNTIF(個人情報!$BI$5:$BI$401,"登録番号" &amp; リスト!P7389)&gt;=1,"",IF(VLOOKUP(P7389,登録者リスト!$A$1:$D$43729,4,FALSE)=基本情報!$D$6,P7389,"")),"")</f>
        <v/>
      </c>
    </row>
    <row r="7390" spans="16:17" x14ac:dyDescent="0.15">
      <c r="P7390">
        <v>7389</v>
      </c>
      <c r="Q7390" t="str">
        <f>IFERROR(IF(COUNTIF(個人情報!$BI$5:$BI$401,"登録番号" &amp; リスト!P7390)&gt;=1,"",IF(VLOOKUP(P7390,登録者リスト!$A$1:$D$43729,4,FALSE)=基本情報!$D$6,P7390,"")),"")</f>
        <v/>
      </c>
    </row>
    <row r="7391" spans="16:17" x14ac:dyDescent="0.15">
      <c r="P7391">
        <v>7390</v>
      </c>
      <c r="Q7391" t="str">
        <f>IFERROR(IF(COUNTIF(個人情報!$BI$5:$BI$401,"登録番号" &amp; リスト!P7391)&gt;=1,"",IF(VLOOKUP(P7391,登録者リスト!$A$1:$D$43729,4,FALSE)=基本情報!$D$6,P7391,"")),"")</f>
        <v/>
      </c>
    </row>
    <row r="7392" spans="16:17" x14ac:dyDescent="0.15">
      <c r="P7392">
        <v>7391</v>
      </c>
      <c r="Q7392" t="str">
        <f>IFERROR(IF(COUNTIF(個人情報!$BI$5:$BI$401,"登録番号" &amp; リスト!P7392)&gt;=1,"",IF(VLOOKUP(P7392,登録者リスト!$A$1:$D$43729,4,FALSE)=基本情報!$D$6,P7392,"")),"")</f>
        <v/>
      </c>
    </row>
    <row r="7393" spans="16:17" x14ac:dyDescent="0.15">
      <c r="P7393">
        <v>7392</v>
      </c>
      <c r="Q7393" t="str">
        <f>IFERROR(IF(COUNTIF(個人情報!$BI$5:$BI$401,"登録番号" &amp; リスト!P7393)&gt;=1,"",IF(VLOOKUP(P7393,登録者リスト!$A$1:$D$43729,4,FALSE)=基本情報!$D$6,P7393,"")),"")</f>
        <v/>
      </c>
    </row>
    <row r="7394" spans="16:17" x14ac:dyDescent="0.15">
      <c r="P7394">
        <v>7393</v>
      </c>
      <c r="Q7394" t="str">
        <f>IFERROR(IF(COUNTIF(個人情報!$BI$5:$BI$401,"登録番号" &amp; リスト!P7394)&gt;=1,"",IF(VLOOKUP(P7394,登録者リスト!$A$1:$D$43729,4,FALSE)=基本情報!$D$6,P7394,"")),"")</f>
        <v/>
      </c>
    </row>
    <row r="7395" spans="16:17" x14ac:dyDescent="0.15">
      <c r="P7395">
        <v>7394</v>
      </c>
      <c r="Q7395" t="str">
        <f>IFERROR(IF(COUNTIF(個人情報!$BI$5:$BI$401,"登録番号" &amp; リスト!P7395)&gt;=1,"",IF(VLOOKUP(P7395,登録者リスト!$A$1:$D$43729,4,FALSE)=基本情報!$D$6,P7395,"")),"")</f>
        <v/>
      </c>
    </row>
    <row r="7396" spans="16:17" x14ac:dyDescent="0.15">
      <c r="P7396">
        <v>7395</v>
      </c>
      <c r="Q7396" t="str">
        <f>IFERROR(IF(COUNTIF(個人情報!$BI$5:$BI$401,"登録番号" &amp; リスト!P7396)&gt;=1,"",IF(VLOOKUP(P7396,登録者リスト!$A$1:$D$43729,4,FALSE)=基本情報!$D$6,P7396,"")),"")</f>
        <v/>
      </c>
    </row>
    <row r="7397" spans="16:17" x14ac:dyDescent="0.15">
      <c r="P7397">
        <v>7396</v>
      </c>
      <c r="Q7397" t="str">
        <f>IFERROR(IF(COUNTIF(個人情報!$BI$5:$BI$401,"登録番号" &amp; リスト!P7397)&gt;=1,"",IF(VLOOKUP(P7397,登録者リスト!$A$1:$D$43729,4,FALSE)=基本情報!$D$6,P7397,"")),"")</f>
        <v/>
      </c>
    </row>
    <row r="7398" spans="16:17" x14ac:dyDescent="0.15">
      <c r="P7398">
        <v>7397</v>
      </c>
      <c r="Q7398" t="str">
        <f>IFERROR(IF(COUNTIF(個人情報!$BI$5:$BI$401,"登録番号" &amp; リスト!P7398)&gt;=1,"",IF(VLOOKUP(P7398,登録者リスト!$A$1:$D$43729,4,FALSE)=基本情報!$D$6,P7398,"")),"")</f>
        <v/>
      </c>
    </row>
    <row r="7399" spans="16:17" x14ac:dyDescent="0.15">
      <c r="P7399">
        <v>7398</v>
      </c>
      <c r="Q7399" t="str">
        <f>IFERROR(IF(COUNTIF(個人情報!$BI$5:$BI$401,"登録番号" &amp; リスト!P7399)&gt;=1,"",IF(VLOOKUP(P7399,登録者リスト!$A$1:$D$43729,4,FALSE)=基本情報!$D$6,P7399,"")),"")</f>
        <v/>
      </c>
    </row>
    <row r="7400" spans="16:17" x14ac:dyDescent="0.15">
      <c r="P7400">
        <v>7399</v>
      </c>
      <c r="Q7400" t="str">
        <f>IFERROR(IF(COUNTIF(個人情報!$BI$5:$BI$401,"登録番号" &amp; リスト!P7400)&gt;=1,"",IF(VLOOKUP(P7400,登録者リスト!$A$1:$D$43729,4,FALSE)=基本情報!$D$6,P7400,"")),"")</f>
        <v/>
      </c>
    </row>
    <row r="7401" spans="16:17" x14ac:dyDescent="0.15">
      <c r="P7401">
        <v>7400</v>
      </c>
      <c r="Q7401" t="str">
        <f>IFERROR(IF(COUNTIF(個人情報!$BI$5:$BI$401,"登録番号" &amp; リスト!P7401)&gt;=1,"",IF(VLOOKUP(P7401,登録者リスト!$A$1:$D$43729,4,FALSE)=基本情報!$D$6,P7401,"")),"")</f>
        <v/>
      </c>
    </row>
    <row r="7402" spans="16:17" x14ac:dyDescent="0.15">
      <c r="P7402">
        <v>7401</v>
      </c>
      <c r="Q7402" t="str">
        <f>IFERROR(IF(COUNTIF(個人情報!$BI$5:$BI$401,"登録番号" &amp; リスト!P7402)&gt;=1,"",IF(VLOOKUP(P7402,登録者リスト!$A$1:$D$43729,4,FALSE)=基本情報!$D$6,P7402,"")),"")</f>
        <v/>
      </c>
    </row>
    <row r="7403" spans="16:17" x14ac:dyDescent="0.15">
      <c r="P7403">
        <v>7402</v>
      </c>
      <c r="Q7403" t="str">
        <f>IFERROR(IF(COUNTIF(個人情報!$BI$5:$BI$401,"登録番号" &amp; リスト!P7403)&gt;=1,"",IF(VLOOKUP(P7403,登録者リスト!$A$1:$D$43729,4,FALSE)=基本情報!$D$6,P7403,"")),"")</f>
        <v/>
      </c>
    </row>
    <row r="7404" spans="16:17" x14ac:dyDescent="0.15">
      <c r="P7404">
        <v>7403</v>
      </c>
      <c r="Q7404" t="str">
        <f>IFERROR(IF(COUNTIF(個人情報!$BI$5:$BI$401,"登録番号" &amp; リスト!P7404)&gt;=1,"",IF(VLOOKUP(P7404,登録者リスト!$A$1:$D$43729,4,FALSE)=基本情報!$D$6,P7404,"")),"")</f>
        <v/>
      </c>
    </row>
    <row r="7405" spans="16:17" x14ac:dyDescent="0.15">
      <c r="P7405">
        <v>7404</v>
      </c>
      <c r="Q7405" t="str">
        <f>IFERROR(IF(COUNTIF(個人情報!$BI$5:$BI$401,"登録番号" &amp; リスト!P7405)&gt;=1,"",IF(VLOOKUP(P7405,登録者リスト!$A$1:$D$43729,4,FALSE)=基本情報!$D$6,P7405,"")),"")</f>
        <v/>
      </c>
    </row>
    <row r="7406" spans="16:17" x14ac:dyDescent="0.15">
      <c r="P7406">
        <v>7405</v>
      </c>
      <c r="Q7406" t="str">
        <f>IFERROR(IF(COUNTIF(個人情報!$BI$5:$BI$401,"登録番号" &amp; リスト!P7406)&gt;=1,"",IF(VLOOKUP(P7406,登録者リスト!$A$1:$D$43729,4,FALSE)=基本情報!$D$6,P7406,"")),"")</f>
        <v/>
      </c>
    </row>
    <row r="7407" spans="16:17" x14ac:dyDescent="0.15">
      <c r="P7407">
        <v>7406</v>
      </c>
      <c r="Q7407" t="str">
        <f>IFERROR(IF(COUNTIF(個人情報!$BI$5:$BI$401,"登録番号" &amp; リスト!P7407)&gt;=1,"",IF(VLOOKUP(P7407,登録者リスト!$A$1:$D$43729,4,FALSE)=基本情報!$D$6,P7407,"")),"")</f>
        <v/>
      </c>
    </row>
    <row r="7408" spans="16:17" x14ac:dyDescent="0.15">
      <c r="P7408">
        <v>7407</v>
      </c>
      <c r="Q7408" t="str">
        <f>IFERROR(IF(COUNTIF(個人情報!$BI$5:$BI$401,"登録番号" &amp; リスト!P7408)&gt;=1,"",IF(VLOOKUP(P7408,登録者リスト!$A$1:$D$43729,4,FALSE)=基本情報!$D$6,P7408,"")),"")</f>
        <v/>
      </c>
    </row>
    <row r="7409" spans="16:17" x14ac:dyDescent="0.15">
      <c r="P7409">
        <v>7408</v>
      </c>
      <c r="Q7409" t="str">
        <f>IFERROR(IF(COUNTIF(個人情報!$BI$5:$BI$401,"登録番号" &amp; リスト!P7409)&gt;=1,"",IF(VLOOKUP(P7409,登録者リスト!$A$1:$D$43729,4,FALSE)=基本情報!$D$6,P7409,"")),"")</f>
        <v/>
      </c>
    </row>
    <row r="7410" spans="16:17" x14ac:dyDescent="0.15">
      <c r="P7410">
        <v>7409</v>
      </c>
      <c r="Q7410" t="str">
        <f>IFERROR(IF(COUNTIF(個人情報!$BI$5:$BI$401,"登録番号" &amp; リスト!P7410)&gt;=1,"",IF(VLOOKUP(P7410,登録者リスト!$A$1:$D$43729,4,FALSE)=基本情報!$D$6,P7410,"")),"")</f>
        <v/>
      </c>
    </row>
    <row r="7411" spans="16:17" x14ac:dyDescent="0.15">
      <c r="P7411">
        <v>7410</v>
      </c>
      <c r="Q7411" t="str">
        <f>IFERROR(IF(COUNTIF(個人情報!$BI$5:$BI$401,"登録番号" &amp; リスト!P7411)&gt;=1,"",IF(VLOOKUP(P7411,登録者リスト!$A$1:$D$43729,4,FALSE)=基本情報!$D$6,P7411,"")),"")</f>
        <v/>
      </c>
    </row>
    <row r="7412" spans="16:17" x14ac:dyDescent="0.15">
      <c r="P7412">
        <v>7411</v>
      </c>
      <c r="Q7412" t="str">
        <f>IFERROR(IF(COUNTIF(個人情報!$BI$5:$BI$401,"登録番号" &amp; リスト!P7412)&gt;=1,"",IF(VLOOKUP(P7412,登録者リスト!$A$1:$D$43729,4,FALSE)=基本情報!$D$6,P7412,"")),"")</f>
        <v/>
      </c>
    </row>
    <row r="7413" spans="16:17" x14ac:dyDescent="0.15">
      <c r="P7413">
        <v>7412</v>
      </c>
      <c r="Q7413" t="str">
        <f>IFERROR(IF(COUNTIF(個人情報!$BI$5:$BI$401,"登録番号" &amp; リスト!P7413)&gt;=1,"",IF(VLOOKUP(P7413,登録者リスト!$A$1:$D$43729,4,FALSE)=基本情報!$D$6,P7413,"")),"")</f>
        <v/>
      </c>
    </row>
    <row r="7414" spans="16:17" x14ac:dyDescent="0.15">
      <c r="P7414">
        <v>7413</v>
      </c>
      <c r="Q7414" t="str">
        <f>IFERROR(IF(COUNTIF(個人情報!$BI$5:$BI$401,"登録番号" &amp; リスト!P7414)&gt;=1,"",IF(VLOOKUP(P7414,登録者リスト!$A$1:$D$43729,4,FALSE)=基本情報!$D$6,P7414,"")),"")</f>
        <v/>
      </c>
    </row>
    <row r="7415" spans="16:17" x14ac:dyDescent="0.15">
      <c r="P7415">
        <v>7414</v>
      </c>
      <c r="Q7415" t="str">
        <f>IFERROR(IF(COUNTIF(個人情報!$BI$5:$BI$401,"登録番号" &amp; リスト!P7415)&gt;=1,"",IF(VLOOKUP(P7415,登録者リスト!$A$1:$D$43729,4,FALSE)=基本情報!$D$6,P7415,"")),"")</f>
        <v/>
      </c>
    </row>
    <row r="7416" spans="16:17" x14ac:dyDescent="0.15">
      <c r="P7416">
        <v>7415</v>
      </c>
      <c r="Q7416" t="str">
        <f>IFERROR(IF(COUNTIF(個人情報!$BI$5:$BI$401,"登録番号" &amp; リスト!P7416)&gt;=1,"",IF(VLOOKUP(P7416,登録者リスト!$A$1:$D$43729,4,FALSE)=基本情報!$D$6,P7416,"")),"")</f>
        <v/>
      </c>
    </row>
    <row r="7417" spans="16:17" x14ac:dyDescent="0.15">
      <c r="P7417">
        <v>7416</v>
      </c>
      <c r="Q7417" t="str">
        <f>IFERROR(IF(COUNTIF(個人情報!$BI$5:$BI$401,"登録番号" &amp; リスト!P7417)&gt;=1,"",IF(VLOOKUP(P7417,登録者リスト!$A$1:$D$43729,4,FALSE)=基本情報!$D$6,P7417,"")),"")</f>
        <v/>
      </c>
    </row>
    <row r="7418" spans="16:17" x14ac:dyDescent="0.15">
      <c r="P7418">
        <v>7417</v>
      </c>
      <c r="Q7418" t="str">
        <f>IFERROR(IF(COUNTIF(個人情報!$BI$5:$BI$401,"登録番号" &amp; リスト!P7418)&gt;=1,"",IF(VLOOKUP(P7418,登録者リスト!$A$1:$D$43729,4,FALSE)=基本情報!$D$6,P7418,"")),"")</f>
        <v/>
      </c>
    </row>
    <row r="7419" spans="16:17" x14ac:dyDescent="0.15">
      <c r="P7419">
        <v>7418</v>
      </c>
      <c r="Q7419" t="str">
        <f>IFERROR(IF(COUNTIF(個人情報!$BI$5:$BI$401,"登録番号" &amp; リスト!P7419)&gt;=1,"",IF(VLOOKUP(P7419,登録者リスト!$A$1:$D$43729,4,FALSE)=基本情報!$D$6,P7419,"")),"")</f>
        <v/>
      </c>
    </row>
    <row r="7420" spans="16:17" x14ac:dyDescent="0.15">
      <c r="P7420">
        <v>7419</v>
      </c>
      <c r="Q7420" t="str">
        <f>IFERROR(IF(COUNTIF(個人情報!$BI$5:$BI$401,"登録番号" &amp; リスト!P7420)&gt;=1,"",IF(VLOOKUP(P7420,登録者リスト!$A$1:$D$43729,4,FALSE)=基本情報!$D$6,P7420,"")),"")</f>
        <v/>
      </c>
    </row>
    <row r="7421" spans="16:17" x14ac:dyDescent="0.15">
      <c r="P7421">
        <v>7420</v>
      </c>
      <c r="Q7421" t="str">
        <f>IFERROR(IF(COUNTIF(個人情報!$BI$5:$BI$401,"登録番号" &amp; リスト!P7421)&gt;=1,"",IF(VLOOKUP(P7421,登録者リスト!$A$1:$D$43729,4,FALSE)=基本情報!$D$6,P7421,"")),"")</f>
        <v/>
      </c>
    </row>
    <row r="7422" spans="16:17" x14ac:dyDescent="0.15">
      <c r="P7422">
        <v>7421</v>
      </c>
      <c r="Q7422" t="str">
        <f>IFERROR(IF(COUNTIF(個人情報!$BI$5:$BI$401,"登録番号" &amp; リスト!P7422)&gt;=1,"",IF(VLOOKUP(P7422,登録者リスト!$A$1:$D$43729,4,FALSE)=基本情報!$D$6,P7422,"")),"")</f>
        <v/>
      </c>
    </row>
    <row r="7423" spans="16:17" x14ac:dyDescent="0.15">
      <c r="P7423">
        <v>7422</v>
      </c>
      <c r="Q7423" t="str">
        <f>IFERROR(IF(COUNTIF(個人情報!$BI$5:$BI$401,"登録番号" &amp; リスト!P7423)&gt;=1,"",IF(VLOOKUP(P7423,登録者リスト!$A$1:$D$43729,4,FALSE)=基本情報!$D$6,P7423,"")),"")</f>
        <v/>
      </c>
    </row>
    <row r="7424" spans="16:17" x14ac:dyDescent="0.15">
      <c r="P7424">
        <v>7423</v>
      </c>
      <c r="Q7424" t="str">
        <f>IFERROR(IF(COUNTIF(個人情報!$BI$5:$BI$401,"登録番号" &amp; リスト!P7424)&gt;=1,"",IF(VLOOKUP(P7424,登録者リスト!$A$1:$D$43729,4,FALSE)=基本情報!$D$6,P7424,"")),"")</f>
        <v/>
      </c>
    </row>
    <row r="7425" spans="16:17" x14ac:dyDescent="0.15">
      <c r="P7425">
        <v>7424</v>
      </c>
      <c r="Q7425" t="str">
        <f>IFERROR(IF(COUNTIF(個人情報!$BI$5:$BI$401,"登録番号" &amp; リスト!P7425)&gt;=1,"",IF(VLOOKUP(P7425,登録者リスト!$A$1:$D$43729,4,FALSE)=基本情報!$D$6,P7425,"")),"")</f>
        <v/>
      </c>
    </row>
    <row r="7426" spans="16:17" x14ac:dyDescent="0.15">
      <c r="P7426">
        <v>7425</v>
      </c>
      <c r="Q7426" t="str">
        <f>IFERROR(IF(COUNTIF(個人情報!$BI$5:$BI$401,"登録番号" &amp; リスト!P7426)&gt;=1,"",IF(VLOOKUP(P7426,登録者リスト!$A$1:$D$43729,4,FALSE)=基本情報!$D$6,P7426,"")),"")</f>
        <v/>
      </c>
    </row>
    <row r="7427" spans="16:17" x14ac:dyDescent="0.15">
      <c r="P7427">
        <v>7426</v>
      </c>
      <c r="Q7427" t="str">
        <f>IFERROR(IF(COUNTIF(個人情報!$BI$5:$BI$401,"登録番号" &amp; リスト!P7427)&gt;=1,"",IF(VLOOKUP(P7427,登録者リスト!$A$1:$D$43729,4,FALSE)=基本情報!$D$6,P7427,"")),"")</f>
        <v/>
      </c>
    </row>
    <row r="7428" spans="16:17" x14ac:dyDescent="0.15">
      <c r="P7428">
        <v>7427</v>
      </c>
      <c r="Q7428" t="str">
        <f>IFERROR(IF(COUNTIF(個人情報!$BI$5:$BI$401,"登録番号" &amp; リスト!P7428)&gt;=1,"",IF(VLOOKUP(P7428,登録者リスト!$A$1:$D$43729,4,FALSE)=基本情報!$D$6,P7428,"")),"")</f>
        <v/>
      </c>
    </row>
    <row r="7429" spans="16:17" x14ac:dyDescent="0.15">
      <c r="P7429">
        <v>7428</v>
      </c>
      <c r="Q7429" t="str">
        <f>IFERROR(IF(COUNTIF(個人情報!$BI$5:$BI$401,"登録番号" &amp; リスト!P7429)&gt;=1,"",IF(VLOOKUP(P7429,登録者リスト!$A$1:$D$43729,4,FALSE)=基本情報!$D$6,P7429,"")),"")</f>
        <v/>
      </c>
    </row>
    <row r="7430" spans="16:17" x14ac:dyDescent="0.15">
      <c r="P7430">
        <v>7429</v>
      </c>
      <c r="Q7430" t="str">
        <f>IFERROR(IF(COUNTIF(個人情報!$BI$5:$BI$401,"登録番号" &amp; リスト!P7430)&gt;=1,"",IF(VLOOKUP(P7430,登録者リスト!$A$1:$D$43729,4,FALSE)=基本情報!$D$6,P7430,"")),"")</f>
        <v/>
      </c>
    </row>
    <row r="7431" spans="16:17" x14ac:dyDescent="0.15">
      <c r="P7431">
        <v>7430</v>
      </c>
      <c r="Q7431" t="str">
        <f>IFERROR(IF(COUNTIF(個人情報!$BI$5:$BI$401,"登録番号" &amp; リスト!P7431)&gt;=1,"",IF(VLOOKUP(P7431,登録者リスト!$A$1:$D$43729,4,FALSE)=基本情報!$D$6,P7431,"")),"")</f>
        <v/>
      </c>
    </row>
    <row r="7432" spans="16:17" x14ac:dyDescent="0.15">
      <c r="P7432">
        <v>7431</v>
      </c>
      <c r="Q7432" t="str">
        <f>IFERROR(IF(COUNTIF(個人情報!$BI$5:$BI$401,"登録番号" &amp; リスト!P7432)&gt;=1,"",IF(VLOOKUP(P7432,登録者リスト!$A$1:$D$43729,4,FALSE)=基本情報!$D$6,P7432,"")),"")</f>
        <v/>
      </c>
    </row>
    <row r="7433" spans="16:17" x14ac:dyDescent="0.15">
      <c r="P7433">
        <v>7432</v>
      </c>
      <c r="Q7433" t="str">
        <f>IFERROR(IF(COUNTIF(個人情報!$BI$5:$BI$401,"登録番号" &amp; リスト!P7433)&gt;=1,"",IF(VLOOKUP(P7433,登録者リスト!$A$1:$D$43729,4,FALSE)=基本情報!$D$6,P7433,"")),"")</f>
        <v/>
      </c>
    </row>
    <row r="7434" spans="16:17" x14ac:dyDescent="0.15">
      <c r="P7434">
        <v>7433</v>
      </c>
      <c r="Q7434" t="str">
        <f>IFERROR(IF(COUNTIF(個人情報!$BI$5:$BI$401,"登録番号" &amp; リスト!P7434)&gt;=1,"",IF(VLOOKUP(P7434,登録者リスト!$A$1:$D$43729,4,FALSE)=基本情報!$D$6,P7434,"")),"")</f>
        <v/>
      </c>
    </row>
    <row r="7435" spans="16:17" x14ac:dyDescent="0.15">
      <c r="P7435">
        <v>7434</v>
      </c>
      <c r="Q7435" t="str">
        <f>IFERROR(IF(COUNTIF(個人情報!$BI$5:$BI$401,"登録番号" &amp; リスト!P7435)&gt;=1,"",IF(VLOOKUP(P7435,登録者リスト!$A$1:$D$43729,4,FALSE)=基本情報!$D$6,P7435,"")),"")</f>
        <v/>
      </c>
    </row>
    <row r="7436" spans="16:17" x14ac:dyDescent="0.15">
      <c r="P7436">
        <v>7435</v>
      </c>
      <c r="Q7436" t="str">
        <f>IFERROR(IF(COUNTIF(個人情報!$BI$5:$BI$401,"登録番号" &amp; リスト!P7436)&gt;=1,"",IF(VLOOKUP(P7436,登録者リスト!$A$1:$D$43729,4,FALSE)=基本情報!$D$6,P7436,"")),"")</f>
        <v/>
      </c>
    </row>
    <row r="7437" spans="16:17" x14ac:dyDescent="0.15">
      <c r="P7437">
        <v>7436</v>
      </c>
      <c r="Q7437" t="str">
        <f>IFERROR(IF(COUNTIF(個人情報!$BI$5:$BI$401,"登録番号" &amp; リスト!P7437)&gt;=1,"",IF(VLOOKUP(P7437,登録者リスト!$A$1:$D$43729,4,FALSE)=基本情報!$D$6,P7437,"")),"")</f>
        <v/>
      </c>
    </row>
    <row r="7438" spans="16:17" x14ac:dyDescent="0.15">
      <c r="P7438">
        <v>7437</v>
      </c>
      <c r="Q7438" t="str">
        <f>IFERROR(IF(COUNTIF(個人情報!$BI$5:$BI$401,"登録番号" &amp; リスト!P7438)&gt;=1,"",IF(VLOOKUP(P7438,登録者リスト!$A$1:$D$43729,4,FALSE)=基本情報!$D$6,P7438,"")),"")</f>
        <v/>
      </c>
    </row>
    <row r="7439" spans="16:17" x14ac:dyDescent="0.15">
      <c r="P7439">
        <v>7438</v>
      </c>
      <c r="Q7439" t="str">
        <f>IFERROR(IF(COUNTIF(個人情報!$BI$5:$BI$401,"登録番号" &amp; リスト!P7439)&gt;=1,"",IF(VLOOKUP(P7439,登録者リスト!$A$1:$D$43729,4,FALSE)=基本情報!$D$6,P7439,"")),"")</f>
        <v/>
      </c>
    </row>
    <row r="7440" spans="16:17" x14ac:dyDescent="0.15">
      <c r="P7440">
        <v>7439</v>
      </c>
      <c r="Q7440" t="str">
        <f>IFERROR(IF(COUNTIF(個人情報!$BI$5:$BI$401,"登録番号" &amp; リスト!P7440)&gt;=1,"",IF(VLOOKUP(P7440,登録者リスト!$A$1:$D$43729,4,FALSE)=基本情報!$D$6,P7440,"")),"")</f>
        <v/>
      </c>
    </row>
    <row r="7441" spans="16:17" x14ac:dyDescent="0.15">
      <c r="P7441">
        <v>7440</v>
      </c>
      <c r="Q7441" t="str">
        <f>IFERROR(IF(COUNTIF(個人情報!$BI$5:$BI$401,"登録番号" &amp; リスト!P7441)&gt;=1,"",IF(VLOOKUP(P7441,登録者リスト!$A$1:$D$43729,4,FALSE)=基本情報!$D$6,P7441,"")),"")</f>
        <v/>
      </c>
    </row>
    <row r="7442" spans="16:17" x14ac:dyDescent="0.15">
      <c r="P7442">
        <v>7441</v>
      </c>
      <c r="Q7442" t="str">
        <f>IFERROR(IF(COUNTIF(個人情報!$BI$5:$BI$401,"登録番号" &amp; リスト!P7442)&gt;=1,"",IF(VLOOKUP(P7442,登録者リスト!$A$1:$D$43729,4,FALSE)=基本情報!$D$6,P7442,"")),"")</f>
        <v/>
      </c>
    </row>
    <row r="7443" spans="16:17" x14ac:dyDescent="0.15">
      <c r="P7443">
        <v>7442</v>
      </c>
      <c r="Q7443" t="str">
        <f>IFERROR(IF(COUNTIF(個人情報!$BI$5:$BI$401,"登録番号" &amp; リスト!P7443)&gt;=1,"",IF(VLOOKUP(P7443,登録者リスト!$A$1:$D$43729,4,FALSE)=基本情報!$D$6,P7443,"")),"")</f>
        <v/>
      </c>
    </row>
    <row r="7444" spans="16:17" x14ac:dyDescent="0.15">
      <c r="P7444">
        <v>7443</v>
      </c>
      <c r="Q7444" t="str">
        <f>IFERROR(IF(COUNTIF(個人情報!$BI$5:$BI$401,"登録番号" &amp; リスト!P7444)&gt;=1,"",IF(VLOOKUP(P7444,登録者リスト!$A$1:$D$43729,4,FALSE)=基本情報!$D$6,P7444,"")),"")</f>
        <v/>
      </c>
    </row>
    <row r="7445" spans="16:17" x14ac:dyDescent="0.15">
      <c r="P7445">
        <v>7444</v>
      </c>
      <c r="Q7445" t="str">
        <f>IFERROR(IF(COUNTIF(個人情報!$BI$5:$BI$401,"登録番号" &amp; リスト!P7445)&gt;=1,"",IF(VLOOKUP(P7445,登録者リスト!$A$1:$D$43729,4,FALSE)=基本情報!$D$6,P7445,"")),"")</f>
        <v/>
      </c>
    </row>
    <row r="7446" spans="16:17" x14ac:dyDescent="0.15">
      <c r="P7446">
        <v>7445</v>
      </c>
      <c r="Q7446" t="str">
        <f>IFERROR(IF(COUNTIF(個人情報!$BI$5:$BI$401,"登録番号" &amp; リスト!P7446)&gt;=1,"",IF(VLOOKUP(P7446,登録者リスト!$A$1:$D$43729,4,FALSE)=基本情報!$D$6,P7446,"")),"")</f>
        <v/>
      </c>
    </row>
    <row r="7447" spans="16:17" x14ac:dyDescent="0.15">
      <c r="P7447">
        <v>7446</v>
      </c>
      <c r="Q7447" t="str">
        <f>IFERROR(IF(COUNTIF(個人情報!$BI$5:$BI$401,"登録番号" &amp; リスト!P7447)&gt;=1,"",IF(VLOOKUP(P7447,登録者リスト!$A$1:$D$43729,4,FALSE)=基本情報!$D$6,P7447,"")),"")</f>
        <v/>
      </c>
    </row>
    <row r="7448" spans="16:17" x14ac:dyDescent="0.15">
      <c r="P7448">
        <v>7447</v>
      </c>
      <c r="Q7448" t="str">
        <f>IFERROR(IF(COUNTIF(個人情報!$BI$5:$BI$401,"登録番号" &amp; リスト!P7448)&gt;=1,"",IF(VLOOKUP(P7448,登録者リスト!$A$1:$D$43729,4,FALSE)=基本情報!$D$6,P7448,"")),"")</f>
        <v/>
      </c>
    </row>
    <row r="7449" spans="16:17" x14ac:dyDescent="0.15">
      <c r="P7449">
        <v>7448</v>
      </c>
      <c r="Q7449" t="str">
        <f>IFERROR(IF(COUNTIF(個人情報!$BI$5:$BI$401,"登録番号" &amp; リスト!P7449)&gt;=1,"",IF(VLOOKUP(P7449,登録者リスト!$A$1:$D$43729,4,FALSE)=基本情報!$D$6,P7449,"")),"")</f>
        <v/>
      </c>
    </row>
    <row r="7450" spans="16:17" x14ac:dyDescent="0.15">
      <c r="P7450">
        <v>7449</v>
      </c>
      <c r="Q7450" t="str">
        <f>IFERROR(IF(COUNTIF(個人情報!$BI$5:$BI$401,"登録番号" &amp; リスト!P7450)&gt;=1,"",IF(VLOOKUP(P7450,登録者リスト!$A$1:$D$43729,4,FALSE)=基本情報!$D$6,P7450,"")),"")</f>
        <v/>
      </c>
    </row>
    <row r="7451" spans="16:17" x14ac:dyDescent="0.15">
      <c r="P7451">
        <v>7450</v>
      </c>
      <c r="Q7451" t="str">
        <f>IFERROR(IF(COUNTIF(個人情報!$BI$5:$BI$401,"登録番号" &amp; リスト!P7451)&gt;=1,"",IF(VLOOKUP(P7451,登録者リスト!$A$1:$D$43729,4,FALSE)=基本情報!$D$6,P7451,"")),"")</f>
        <v/>
      </c>
    </row>
    <row r="7452" spans="16:17" x14ac:dyDescent="0.15">
      <c r="P7452">
        <v>7451</v>
      </c>
      <c r="Q7452" t="str">
        <f>IFERROR(IF(COUNTIF(個人情報!$BI$5:$BI$401,"登録番号" &amp; リスト!P7452)&gt;=1,"",IF(VLOOKUP(P7452,登録者リスト!$A$1:$D$43729,4,FALSE)=基本情報!$D$6,P7452,"")),"")</f>
        <v/>
      </c>
    </row>
    <row r="7453" spans="16:17" x14ac:dyDescent="0.15">
      <c r="P7453">
        <v>7452</v>
      </c>
      <c r="Q7453" t="str">
        <f>IFERROR(IF(COUNTIF(個人情報!$BI$5:$BI$401,"登録番号" &amp; リスト!P7453)&gt;=1,"",IF(VLOOKUP(P7453,登録者リスト!$A$1:$D$43729,4,FALSE)=基本情報!$D$6,P7453,"")),"")</f>
        <v/>
      </c>
    </row>
    <row r="7454" spans="16:17" x14ac:dyDescent="0.15">
      <c r="P7454">
        <v>7453</v>
      </c>
      <c r="Q7454" t="str">
        <f>IFERROR(IF(COUNTIF(個人情報!$BI$5:$BI$401,"登録番号" &amp; リスト!P7454)&gt;=1,"",IF(VLOOKUP(P7454,登録者リスト!$A$1:$D$43729,4,FALSE)=基本情報!$D$6,P7454,"")),"")</f>
        <v/>
      </c>
    </row>
    <row r="7455" spans="16:17" x14ac:dyDescent="0.15">
      <c r="P7455">
        <v>7454</v>
      </c>
      <c r="Q7455" t="str">
        <f>IFERROR(IF(COUNTIF(個人情報!$BI$5:$BI$401,"登録番号" &amp; リスト!P7455)&gt;=1,"",IF(VLOOKUP(P7455,登録者リスト!$A$1:$D$43729,4,FALSE)=基本情報!$D$6,P7455,"")),"")</f>
        <v/>
      </c>
    </row>
    <row r="7456" spans="16:17" x14ac:dyDescent="0.15">
      <c r="P7456">
        <v>7455</v>
      </c>
      <c r="Q7456" t="str">
        <f>IFERROR(IF(COUNTIF(個人情報!$BI$5:$BI$401,"登録番号" &amp; リスト!P7456)&gt;=1,"",IF(VLOOKUP(P7456,登録者リスト!$A$1:$D$43729,4,FALSE)=基本情報!$D$6,P7456,"")),"")</f>
        <v/>
      </c>
    </row>
    <row r="7457" spans="16:17" x14ac:dyDescent="0.15">
      <c r="P7457">
        <v>7456</v>
      </c>
      <c r="Q7457" t="str">
        <f>IFERROR(IF(COUNTIF(個人情報!$BI$5:$BI$401,"登録番号" &amp; リスト!P7457)&gt;=1,"",IF(VLOOKUP(P7457,登録者リスト!$A$1:$D$43729,4,FALSE)=基本情報!$D$6,P7457,"")),"")</f>
        <v/>
      </c>
    </row>
    <row r="7458" spans="16:17" x14ac:dyDescent="0.15">
      <c r="P7458">
        <v>7457</v>
      </c>
      <c r="Q7458" t="str">
        <f>IFERROR(IF(COUNTIF(個人情報!$BI$5:$BI$401,"登録番号" &amp; リスト!P7458)&gt;=1,"",IF(VLOOKUP(P7458,登録者リスト!$A$1:$D$43729,4,FALSE)=基本情報!$D$6,P7458,"")),"")</f>
        <v/>
      </c>
    </row>
    <row r="7459" spans="16:17" x14ac:dyDescent="0.15">
      <c r="P7459">
        <v>7458</v>
      </c>
      <c r="Q7459" t="str">
        <f>IFERROR(IF(COUNTIF(個人情報!$BI$5:$BI$401,"登録番号" &amp; リスト!P7459)&gt;=1,"",IF(VLOOKUP(P7459,登録者リスト!$A$1:$D$43729,4,FALSE)=基本情報!$D$6,P7459,"")),"")</f>
        <v/>
      </c>
    </row>
    <row r="7460" spans="16:17" x14ac:dyDescent="0.15">
      <c r="P7460">
        <v>7459</v>
      </c>
      <c r="Q7460" t="str">
        <f>IFERROR(IF(COUNTIF(個人情報!$BI$5:$BI$401,"登録番号" &amp; リスト!P7460)&gt;=1,"",IF(VLOOKUP(P7460,登録者リスト!$A$1:$D$43729,4,FALSE)=基本情報!$D$6,P7460,"")),"")</f>
        <v/>
      </c>
    </row>
    <row r="7461" spans="16:17" x14ac:dyDescent="0.15">
      <c r="P7461">
        <v>7460</v>
      </c>
      <c r="Q7461" t="str">
        <f>IFERROR(IF(COUNTIF(個人情報!$BI$5:$BI$401,"登録番号" &amp; リスト!P7461)&gt;=1,"",IF(VLOOKUP(P7461,登録者リスト!$A$1:$D$43729,4,FALSE)=基本情報!$D$6,P7461,"")),"")</f>
        <v/>
      </c>
    </row>
    <row r="7462" spans="16:17" x14ac:dyDescent="0.15">
      <c r="P7462">
        <v>7461</v>
      </c>
      <c r="Q7462" t="str">
        <f>IFERROR(IF(COUNTIF(個人情報!$BI$5:$BI$401,"登録番号" &amp; リスト!P7462)&gt;=1,"",IF(VLOOKUP(P7462,登録者リスト!$A$1:$D$43729,4,FALSE)=基本情報!$D$6,P7462,"")),"")</f>
        <v/>
      </c>
    </row>
    <row r="7463" spans="16:17" x14ac:dyDescent="0.15">
      <c r="P7463">
        <v>7462</v>
      </c>
      <c r="Q7463" t="str">
        <f>IFERROR(IF(COUNTIF(個人情報!$BI$5:$BI$401,"登録番号" &amp; リスト!P7463)&gt;=1,"",IF(VLOOKUP(P7463,登録者リスト!$A$1:$D$43729,4,FALSE)=基本情報!$D$6,P7463,"")),"")</f>
        <v/>
      </c>
    </row>
    <row r="7464" spans="16:17" x14ac:dyDescent="0.15">
      <c r="P7464">
        <v>7463</v>
      </c>
      <c r="Q7464" t="str">
        <f>IFERROR(IF(COUNTIF(個人情報!$BI$5:$BI$401,"登録番号" &amp; リスト!P7464)&gt;=1,"",IF(VLOOKUP(P7464,登録者リスト!$A$1:$D$43729,4,FALSE)=基本情報!$D$6,P7464,"")),"")</f>
        <v/>
      </c>
    </row>
    <row r="7465" spans="16:17" x14ac:dyDescent="0.15">
      <c r="P7465">
        <v>7464</v>
      </c>
      <c r="Q7465" t="str">
        <f>IFERROR(IF(COUNTIF(個人情報!$BI$5:$BI$401,"登録番号" &amp; リスト!P7465)&gt;=1,"",IF(VLOOKUP(P7465,登録者リスト!$A$1:$D$43729,4,FALSE)=基本情報!$D$6,P7465,"")),"")</f>
        <v/>
      </c>
    </row>
    <row r="7466" spans="16:17" x14ac:dyDescent="0.15">
      <c r="P7466">
        <v>7465</v>
      </c>
      <c r="Q7466" t="str">
        <f>IFERROR(IF(COUNTIF(個人情報!$BI$5:$BI$401,"登録番号" &amp; リスト!P7466)&gt;=1,"",IF(VLOOKUP(P7466,登録者リスト!$A$1:$D$43729,4,FALSE)=基本情報!$D$6,P7466,"")),"")</f>
        <v/>
      </c>
    </row>
    <row r="7467" spans="16:17" x14ac:dyDescent="0.15">
      <c r="P7467">
        <v>7466</v>
      </c>
      <c r="Q7467" t="str">
        <f>IFERROR(IF(COUNTIF(個人情報!$BI$5:$BI$401,"登録番号" &amp; リスト!P7467)&gt;=1,"",IF(VLOOKUP(P7467,登録者リスト!$A$1:$D$43729,4,FALSE)=基本情報!$D$6,P7467,"")),"")</f>
        <v/>
      </c>
    </row>
    <row r="7468" spans="16:17" x14ac:dyDescent="0.15">
      <c r="P7468">
        <v>7467</v>
      </c>
      <c r="Q7468" t="str">
        <f>IFERROR(IF(COUNTIF(個人情報!$BI$5:$BI$401,"登録番号" &amp; リスト!P7468)&gt;=1,"",IF(VLOOKUP(P7468,登録者リスト!$A$1:$D$43729,4,FALSE)=基本情報!$D$6,P7468,"")),"")</f>
        <v/>
      </c>
    </row>
    <row r="7469" spans="16:17" x14ac:dyDescent="0.15">
      <c r="P7469">
        <v>7468</v>
      </c>
      <c r="Q7469" t="str">
        <f>IFERROR(IF(COUNTIF(個人情報!$BI$5:$BI$401,"登録番号" &amp; リスト!P7469)&gt;=1,"",IF(VLOOKUP(P7469,登録者リスト!$A$1:$D$43729,4,FALSE)=基本情報!$D$6,P7469,"")),"")</f>
        <v/>
      </c>
    </row>
    <row r="7470" spans="16:17" x14ac:dyDescent="0.15">
      <c r="P7470">
        <v>7469</v>
      </c>
      <c r="Q7470" t="str">
        <f>IFERROR(IF(COUNTIF(個人情報!$BI$5:$BI$401,"登録番号" &amp; リスト!P7470)&gt;=1,"",IF(VLOOKUP(P7470,登録者リスト!$A$1:$D$43729,4,FALSE)=基本情報!$D$6,P7470,"")),"")</f>
        <v/>
      </c>
    </row>
    <row r="7471" spans="16:17" x14ac:dyDescent="0.15">
      <c r="P7471">
        <v>7470</v>
      </c>
      <c r="Q7471" t="str">
        <f>IFERROR(IF(COUNTIF(個人情報!$BI$5:$BI$401,"登録番号" &amp; リスト!P7471)&gt;=1,"",IF(VLOOKUP(P7471,登録者リスト!$A$1:$D$43729,4,FALSE)=基本情報!$D$6,P7471,"")),"")</f>
        <v/>
      </c>
    </row>
    <row r="7472" spans="16:17" x14ac:dyDescent="0.15">
      <c r="P7472">
        <v>7471</v>
      </c>
      <c r="Q7472" t="str">
        <f>IFERROR(IF(COUNTIF(個人情報!$BI$5:$BI$401,"登録番号" &amp; リスト!P7472)&gt;=1,"",IF(VLOOKUP(P7472,登録者リスト!$A$1:$D$43729,4,FALSE)=基本情報!$D$6,P7472,"")),"")</f>
        <v/>
      </c>
    </row>
    <row r="7473" spans="16:17" x14ac:dyDescent="0.15">
      <c r="P7473">
        <v>7472</v>
      </c>
      <c r="Q7473" t="str">
        <f>IFERROR(IF(COUNTIF(個人情報!$BI$5:$BI$401,"登録番号" &amp; リスト!P7473)&gt;=1,"",IF(VLOOKUP(P7473,登録者リスト!$A$1:$D$43729,4,FALSE)=基本情報!$D$6,P7473,"")),"")</f>
        <v/>
      </c>
    </row>
    <row r="7474" spans="16:17" x14ac:dyDescent="0.15">
      <c r="P7474">
        <v>7473</v>
      </c>
      <c r="Q7474" t="str">
        <f>IFERROR(IF(COUNTIF(個人情報!$BI$5:$BI$401,"登録番号" &amp; リスト!P7474)&gt;=1,"",IF(VLOOKUP(P7474,登録者リスト!$A$1:$D$43729,4,FALSE)=基本情報!$D$6,P7474,"")),"")</f>
        <v/>
      </c>
    </row>
    <row r="7475" spans="16:17" x14ac:dyDescent="0.15">
      <c r="P7475">
        <v>7474</v>
      </c>
      <c r="Q7475" t="str">
        <f>IFERROR(IF(COUNTIF(個人情報!$BI$5:$BI$401,"登録番号" &amp; リスト!P7475)&gt;=1,"",IF(VLOOKUP(P7475,登録者リスト!$A$1:$D$43729,4,FALSE)=基本情報!$D$6,P7475,"")),"")</f>
        <v/>
      </c>
    </row>
    <row r="7476" spans="16:17" x14ac:dyDescent="0.15">
      <c r="P7476">
        <v>7475</v>
      </c>
      <c r="Q7476" t="str">
        <f>IFERROR(IF(COUNTIF(個人情報!$BI$5:$BI$401,"登録番号" &amp; リスト!P7476)&gt;=1,"",IF(VLOOKUP(P7476,登録者リスト!$A$1:$D$43729,4,FALSE)=基本情報!$D$6,P7476,"")),"")</f>
        <v/>
      </c>
    </row>
    <row r="7477" spans="16:17" x14ac:dyDescent="0.15">
      <c r="P7477">
        <v>7476</v>
      </c>
      <c r="Q7477" t="str">
        <f>IFERROR(IF(COUNTIF(個人情報!$BI$5:$BI$401,"登録番号" &amp; リスト!P7477)&gt;=1,"",IF(VLOOKUP(P7477,登録者リスト!$A$1:$D$43729,4,FALSE)=基本情報!$D$6,P7477,"")),"")</f>
        <v/>
      </c>
    </row>
    <row r="7478" spans="16:17" x14ac:dyDescent="0.15">
      <c r="P7478">
        <v>7477</v>
      </c>
      <c r="Q7478" t="str">
        <f>IFERROR(IF(COUNTIF(個人情報!$BI$5:$BI$401,"登録番号" &amp; リスト!P7478)&gt;=1,"",IF(VLOOKUP(P7478,登録者リスト!$A$1:$D$43729,4,FALSE)=基本情報!$D$6,P7478,"")),"")</f>
        <v/>
      </c>
    </row>
    <row r="7479" spans="16:17" x14ac:dyDescent="0.15">
      <c r="P7479">
        <v>7478</v>
      </c>
      <c r="Q7479" t="str">
        <f>IFERROR(IF(COUNTIF(個人情報!$BI$5:$BI$401,"登録番号" &amp; リスト!P7479)&gt;=1,"",IF(VLOOKUP(P7479,登録者リスト!$A$1:$D$43729,4,FALSE)=基本情報!$D$6,P7479,"")),"")</f>
        <v/>
      </c>
    </row>
    <row r="7480" spans="16:17" x14ac:dyDescent="0.15">
      <c r="P7480">
        <v>7479</v>
      </c>
      <c r="Q7480" t="str">
        <f>IFERROR(IF(COUNTIF(個人情報!$BI$5:$BI$401,"登録番号" &amp; リスト!P7480)&gt;=1,"",IF(VLOOKUP(P7480,登録者リスト!$A$1:$D$43729,4,FALSE)=基本情報!$D$6,P7480,"")),"")</f>
        <v/>
      </c>
    </row>
    <row r="7481" spans="16:17" x14ac:dyDescent="0.15">
      <c r="P7481">
        <v>7480</v>
      </c>
      <c r="Q7481" t="str">
        <f>IFERROR(IF(COUNTIF(個人情報!$BI$5:$BI$401,"登録番号" &amp; リスト!P7481)&gt;=1,"",IF(VLOOKUP(P7481,登録者リスト!$A$1:$D$43729,4,FALSE)=基本情報!$D$6,P7481,"")),"")</f>
        <v/>
      </c>
    </row>
    <row r="7482" spans="16:17" x14ac:dyDescent="0.15">
      <c r="P7482">
        <v>7481</v>
      </c>
      <c r="Q7482" t="str">
        <f>IFERROR(IF(COUNTIF(個人情報!$BI$5:$BI$401,"登録番号" &amp; リスト!P7482)&gt;=1,"",IF(VLOOKUP(P7482,登録者リスト!$A$1:$D$43729,4,FALSE)=基本情報!$D$6,P7482,"")),"")</f>
        <v/>
      </c>
    </row>
    <row r="7483" spans="16:17" x14ac:dyDescent="0.15">
      <c r="P7483">
        <v>7482</v>
      </c>
      <c r="Q7483" t="str">
        <f>IFERROR(IF(COUNTIF(個人情報!$BI$5:$BI$401,"登録番号" &amp; リスト!P7483)&gt;=1,"",IF(VLOOKUP(P7483,登録者リスト!$A$1:$D$43729,4,FALSE)=基本情報!$D$6,P7483,"")),"")</f>
        <v/>
      </c>
    </row>
    <row r="7484" spans="16:17" x14ac:dyDescent="0.15">
      <c r="P7484">
        <v>7483</v>
      </c>
      <c r="Q7484" t="str">
        <f>IFERROR(IF(COUNTIF(個人情報!$BI$5:$BI$401,"登録番号" &amp; リスト!P7484)&gt;=1,"",IF(VLOOKUP(P7484,登録者リスト!$A$1:$D$43729,4,FALSE)=基本情報!$D$6,P7484,"")),"")</f>
        <v/>
      </c>
    </row>
    <row r="7485" spans="16:17" x14ac:dyDescent="0.15">
      <c r="P7485">
        <v>7484</v>
      </c>
      <c r="Q7485" t="str">
        <f>IFERROR(IF(COUNTIF(個人情報!$BI$5:$BI$401,"登録番号" &amp; リスト!P7485)&gt;=1,"",IF(VLOOKUP(P7485,登録者リスト!$A$1:$D$43729,4,FALSE)=基本情報!$D$6,P7485,"")),"")</f>
        <v/>
      </c>
    </row>
    <row r="7486" spans="16:17" x14ac:dyDescent="0.15">
      <c r="P7486">
        <v>7485</v>
      </c>
      <c r="Q7486" t="str">
        <f>IFERROR(IF(COUNTIF(個人情報!$BI$5:$BI$401,"登録番号" &amp; リスト!P7486)&gt;=1,"",IF(VLOOKUP(P7486,登録者リスト!$A$1:$D$43729,4,FALSE)=基本情報!$D$6,P7486,"")),"")</f>
        <v/>
      </c>
    </row>
    <row r="7487" spans="16:17" x14ac:dyDescent="0.15">
      <c r="P7487">
        <v>7486</v>
      </c>
      <c r="Q7487" t="str">
        <f>IFERROR(IF(COUNTIF(個人情報!$BI$5:$BI$401,"登録番号" &amp; リスト!P7487)&gt;=1,"",IF(VLOOKUP(P7487,登録者リスト!$A$1:$D$43729,4,FALSE)=基本情報!$D$6,P7487,"")),"")</f>
        <v/>
      </c>
    </row>
    <row r="7488" spans="16:17" x14ac:dyDescent="0.15">
      <c r="P7488">
        <v>7487</v>
      </c>
      <c r="Q7488" t="str">
        <f>IFERROR(IF(COUNTIF(個人情報!$BI$5:$BI$401,"登録番号" &amp; リスト!P7488)&gt;=1,"",IF(VLOOKUP(P7488,登録者リスト!$A$1:$D$43729,4,FALSE)=基本情報!$D$6,P7488,"")),"")</f>
        <v/>
      </c>
    </row>
    <row r="7489" spans="16:17" x14ac:dyDescent="0.15">
      <c r="P7489">
        <v>7488</v>
      </c>
      <c r="Q7489" t="str">
        <f>IFERROR(IF(COUNTIF(個人情報!$BI$5:$BI$401,"登録番号" &amp; リスト!P7489)&gt;=1,"",IF(VLOOKUP(P7489,登録者リスト!$A$1:$D$43729,4,FALSE)=基本情報!$D$6,P7489,"")),"")</f>
        <v/>
      </c>
    </row>
    <row r="7490" spans="16:17" x14ac:dyDescent="0.15">
      <c r="P7490">
        <v>7489</v>
      </c>
      <c r="Q7490" t="str">
        <f>IFERROR(IF(COUNTIF(個人情報!$BI$5:$BI$401,"登録番号" &amp; リスト!P7490)&gt;=1,"",IF(VLOOKUP(P7490,登録者リスト!$A$1:$D$43729,4,FALSE)=基本情報!$D$6,P7490,"")),"")</f>
        <v/>
      </c>
    </row>
    <row r="7491" spans="16:17" x14ac:dyDescent="0.15">
      <c r="P7491">
        <v>7490</v>
      </c>
      <c r="Q7491" t="str">
        <f>IFERROR(IF(COUNTIF(個人情報!$BI$5:$BI$401,"登録番号" &amp; リスト!P7491)&gt;=1,"",IF(VLOOKUP(P7491,登録者リスト!$A$1:$D$43729,4,FALSE)=基本情報!$D$6,P7491,"")),"")</f>
        <v/>
      </c>
    </row>
    <row r="7492" spans="16:17" x14ac:dyDescent="0.15">
      <c r="P7492">
        <v>7491</v>
      </c>
      <c r="Q7492" t="str">
        <f>IFERROR(IF(COUNTIF(個人情報!$BI$5:$BI$401,"登録番号" &amp; リスト!P7492)&gt;=1,"",IF(VLOOKUP(P7492,登録者リスト!$A$1:$D$43729,4,FALSE)=基本情報!$D$6,P7492,"")),"")</f>
        <v/>
      </c>
    </row>
    <row r="7493" spans="16:17" x14ac:dyDescent="0.15">
      <c r="P7493">
        <v>7492</v>
      </c>
      <c r="Q7493" t="str">
        <f>IFERROR(IF(COUNTIF(個人情報!$BI$5:$BI$401,"登録番号" &amp; リスト!P7493)&gt;=1,"",IF(VLOOKUP(P7493,登録者リスト!$A$1:$D$43729,4,FALSE)=基本情報!$D$6,P7493,"")),"")</f>
        <v/>
      </c>
    </row>
    <row r="7494" spans="16:17" x14ac:dyDescent="0.15">
      <c r="P7494">
        <v>7493</v>
      </c>
      <c r="Q7494" t="str">
        <f>IFERROR(IF(COUNTIF(個人情報!$BI$5:$BI$401,"登録番号" &amp; リスト!P7494)&gt;=1,"",IF(VLOOKUP(P7494,登録者リスト!$A$1:$D$43729,4,FALSE)=基本情報!$D$6,P7494,"")),"")</f>
        <v/>
      </c>
    </row>
    <row r="7495" spans="16:17" x14ac:dyDescent="0.15">
      <c r="P7495">
        <v>7494</v>
      </c>
      <c r="Q7495" t="str">
        <f>IFERROR(IF(COUNTIF(個人情報!$BI$5:$BI$401,"登録番号" &amp; リスト!P7495)&gt;=1,"",IF(VLOOKUP(P7495,登録者リスト!$A$1:$D$43729,4,FALSE)=基本情報!$D$6,P7495,"")),"")</f>
        <v/>
      </c>
    </row>
    <row r="7496" spans="16:17" x14ac:dyDescent="0.15">
      <c r="P7496">
        <v>7495</v>
      </c>
      <c r="Q7496" t="str">
        <f>IFERROR(IF(COUNTIF(個人情報!$BI$5:$BI$401,"登録番号" &amp; リスト!P7496)&gt;=1,"",IF(VLOOKUP(P7496,登録者リスト!$A$1:$D$43729,4,FALSE)=基本情報!$D$6,P7496,"")),"")</f>
        <v/>
      </c>
    </row>
    <row r="7497" spans="16:17" x14ac:dyDescent="0.15">
      <c r="P7497">
        <v>7496</v>
      </c>
      <c r="Q7497" t="str">
        <f>IFERROR(IF(COUNTIF(個人情報!$BI$5:$BI$401,"登録番号" &amp; リスト!P7497)&gt;=1,"",IF(VLOOKUP(P7497,登録者リスト!$A$1:$D$43729,4,FALSE)=基本情報!$D$6,P7497,"")),"")</f>
        <v/>
      </c>
    </row>
    <row r="7498" spans="16:17" x14ac:dyDescent="0.15">
      <c r="P7498">
        <v>7497</v>
      </c>
      <c r="Q7498" t="str">
        <f>IFERROR(IF(COUNTIF(個人情報!$BI$5:$BI$401,"登録番号" &amp; リスト!P7498)&gt;=1,"",IF(VLOOKUP(P7498,登録者リスト!$A$1:$D$43729,4,FALSE)=基本情報!$D$6,P7498,"")),"")</f>
        <v/>
      </c>
    </row>
    <row r="7499" spans="16:17" x14ac:dyDescent="0.15">
      <c r="P7499">
        <v>7498</v>
      </c>
      <c r="Q7499" t="str">
        <f>IFERROR(IF(COUNTIF(個人情報!$BI$5:$BI$401,"登録番号" &amp; リスト!P7499)&gt;=1,"",IF(VLOOKUP(P7499,登録者リスト!$A$1:$D$43729,4,FALSE)=基本情報!$D$6,P7499,"")),"")</f>
        <v/>
      </c>
    </row>
    <row r="7500" spans="16:17" x14ac:dyDescent="0.15">
      <c r="P7500">
        <v>7499</v>
      </c>
      <c r="Q7500" t="str">
        <f>IFERROR(IF(COUNTIF(個人情報!$BI$5:$BI$401,"登録番号" &amp; リスト!P7500)&gt;=1,"",IF(VLOOKUP(P7500,登録者リスト!$A$1:$D$43729,4,FALSE)=基本情報!$D$6,P7500,"")),"")</f>
        <v/>
      </c>
    </row>
    <row r="7501" spans="16:17" x14ac:dyDescent="0.15">
      <c r="P7501">
        <v>7500</v>
      </c>
      <c r="Q7501" t="str">
        <f>IFERROR(IF(COUNTIF(個人情報!$BI$5:$BI$401,"登録番号" &amp; リスト!P7501)&gt;=1,"",IF(VLOOKUP(P7501,登録者リスト!$A$1:$D$43729,4,FALSE)=基本情報!$D$6,P7501,"")),"")</f>
        <v/>
      </c>
    </row>
    <row r="7502" spans="16:17" x14ac:dyDescent="0.15">
      <c r="P7502">
        <v>7501</v>
      </c>
      <c r="Q7502" t="str">
        <f>IFERROR(IF(COUNTIF(個人情報!$BI$5:$BI$401,"登録番号" &amp; リスト!P7502)&gt;=1,"",IF(VLOOKUP(P7502,登録者リスト!$A$1:$D$43729,4,FALSE)=基本情報!$D$6,P7502,"")),"")</f>
        <v/>
      </c>
    </row>
    <row r="7503" spans="16:17" x14ac:dyDescent="0.15">
      <c r="P7503">
        <v>7502</v>
      </c>
      <c r="Q7503" t="str">
        <f>IFERROR(IF(COUNTIF(個人情報!$BI$5:$BI$401,"登録番号" &amp; リスト!P7503)&gt;=1,"",IF(VLOOKUP(P7503,登録者リスト!$A$1:$D$43729,4,FALSE)=基本情報!$D$6,P7503,"")),"")</f>
        <v/>
      </c>
    </row>
    <row r="7504" spans="16:17" x14ac:dyDescent="0.15">
      <c r="P7504">
        <v>7503</v>
      </c>
      <c r="Q7504" t="str">
        <f>IFERROR(IF(COUNTIF(個人情報!$BI$5:$BI$401,"登録番号" &amp; リスト!P7504)&gt;=1,"",IF(VLOOKUP(P7504,登録者リスト!$A$1:$D$43729,4,FALSE)=基本情報!$D$6,P7504,"")),"")</f>
        <v/>
      </c>
    </row>
    <row r="7505" spans="16:17" x14ac:dyDescent="0.15">
      <c r="P7505">
        <v>7504</v>
      </c>
      <c r="Q7505" t="str">
        <f>IFERROR(IF(COUNTIF(個人情報!$BI$5:$BI$401,"登録番号" &amp; リスト!P7505)&gt;=1,"",IF(VLOOKUP(P7505,登録者リスト!$A$1:$D$43729,4,FALSE)=基本情報!$D$6,P7505,"")),"")</f>
        <v/>
      </c>
    </row>
    <row r="7506" spans="16:17" x14ac:dyDescent="0.15">
      <c r="P7506">
        <v>7505</v>
      </c>
      <c r="Q7506" t="str">
        <f>IFERROR(IF(COUNTIF(個人情報!$BI$5:$BI$401,"登録番号" &amp; リスト!P7506)&gt;=1,"",IF(VLOOKUP(P7506,登録者リスト!$A$1:$D$43729,4,FALSE)=基本情報!$D$6,P7506,"")),"")</f>
        <v/>
      </c>
    </row>
    <row r="7507" spans="16:17" x14ac:dyDescent="0.15">
      <c r="P7507">
        <v>7506</v>
      </c>
      <c r="Q7507" t="str">
        <f>IFERROR(IF(COUNTIF(個人情報!$BI$5:$BI$401,"登録番号" &amp; リスト!P7507)&gt;=1,"",IF(VLOOKUP(P7507,登録者リスト!$A$1:$D$43729,4,FALSE)=基本情報!$D$6,P7507,"")),"")</f>
        <v/>
      </c>
    </row>
    <row r="7508" spans="16:17" x14ac:dyDescent="0.15">
      <c r="P7508">
        <v>7507</v>
      </c>
      <c r="Q7508" t="str">
        <f>IFERROR(IF(COUNTIF(個人情報!$BI$5:$BI$401,"登録番号" &amp; リスト!P7508)&gt;=1,"",IF(VLOOKUP(P7508,登録者リスト!$A$1:$D$43729,4,FALSE)=基本情報!$D$6,P7508,"")),"")</f>
        <v/>
      </c>
    </row>
    <row r="7509" spans="16:17" x14ac:dyDescent="0.15">
      <c r="P7509">
        <v>7508</v>
      </c>
      <c r="Q7509" t="str">
        <f>IFERROR(IF(COUNTIF(個人情報!$BI$5:$BI$401,"登録番号" &amp; リスト!P7509)&gt;=1,"",IF(VLOOKUP(P7509,登録者リスト!$A$1:$D$43729,4,FALSE)=基本情報!$D$6,P7509,"")),"")</f>
        <v/>
      </c>
    </row>
    <row r="7510" spans="16:17" x14ac:dyDescent="0.15">
      <c r="P7510">
        <v>7509</v>
      </c>
      <c r="Q7510" t="str">
        <f>IFERROR(IF(COUNTIF(個人情報!$BI$5:$BI$401,"登録番号" &amp; リスト!P7510)&gt;=1,"",IF(VLOOKUP(P7510,登録者リスト!$A$1:$D$43729,4,FALSE)=基本情報!$D$6,P7510,"")),"")</f>
        <v/>
      </c>
    </row>
    <row r="7511" spans="16:17" x14ac:dyDescent="0.15">
      <c r="P7511">
        <v>7510</v>
      </c>
      <c r="Q7511" t="str">
        <f>IFERROR(IF(COUNTIF(個人情報!$BI$5:$BI$401,"登録番号" &amp; リスト!P7511)&gt;=1,"",IF(VLOOKUP(P7511,登録者リスト!$A$1:$D$43729,4,FALSE)=基本情報!$D$6,P7511,"")),"")</f>
        <v/>
      </c>
    </row>
    <row r="7512" spans="16:17" x14ac:dyDescent="0.15">
      <c r="P7512">
        <v>7511</v>
      </c>
      <c r="Q7512" t="str">
        <f>IFERROR(IF(COUNTIF(個人情報!$BI$5:$BI$401,"登録番号" &amp; リスト!P7512)&gt;=1,"",IF(VLOOKUP(P7512,登録者リスト!$A$1:$D$43729,4,FALSE)=基本情報!$D$6,P7512,"")),"")</f>
        <v/>
      </c>
    </row>
    <row r="7513" spans="16:17" x14ac:dyDescent="0.15">
      <c r="P7513">
        <v>7512</v>
      </c>
      <c r="Q7513" t="str">
        <f>IFERROR(IF(COUNTIF(個人情報!$BI$5:$BI$401,"登録番号" &amp; リスト!P7513)&gt;=1,"",IF(VLOOKUP(P7513,登録者リスト!$A$1:$D$43729,4,FALSE)=基本情報!$D$6,P7513,"")),"")</f>
        <v/>
      </c>
    </row>
    <row r="7514" spans="16:17" x14ac:dyDescent="0.15">
      <c r="P7514">
        <v>7513</v>
      </c>
      <c r="Q7514" t="str">
        <f>IFERROR(IF(COUNTIF(個人情報!$BI$5:$BI$401,"登録番号" &amp; リスト!P7514)&gt;=1,"",IF(VLOOKUP(P7514,登録者リスト!$A$1:$D$43729,4,FALSE)=基本情報!$D$6,P7514,"")),"")</f>
        <v/>
      </c>
    </row>
    <row r="7515" spans="16:17" x14ac:dyDescent="0.15">
      <c r="P7515">
        <v>7514</v>
      </c>
      <c r="Q7515" t="str">
        <f>IFERROR(IF(COUNTIF(個人情報!$BI$5:$BI$401,"登録番号" &amp; リスト!P7515)&gt;=1,"",IF(VLOOKUP(P7515,登録者リスト!$A$1:$D$43729,4,FALSE)=基本情報!$D$6,P7515,"")),"")</f>
        <v/>
      </c>
    </row>
    <row r="7516" spans="16:17" x14ac:dyDescent="0.15">
      <c r="P7516">
        <v>7515</v>
      </c>
      <c r="Q7516" t="str">
        <f>IFERROR(IF(COUNTIF(個人情報!$BI$5:$BI$401,"登録番号" &amp; リスト!P7516)&gt;=1,"",IF(VLOOKUP(P7516,登録者リスト!$A$1:$D$43729,4,FALSE)=基本情報!$D$6,P7516,"")),"")</f>
        <v/>
      </c>
    </row>
    <row r="7517" spans="16:17" x14ac:dyDescent="0.15">
      <c r="P7517">
        <v>7516</v>
      </c>
      <c r="Q7517" t="str">
        <f>IFERROR(IF(COUNTIF(個人情報!$BI$5:$BI$401,"登録番号" &amp; リスト!P7517)&gt;=1,"",IF(VLOOKUP(P7517,登録者リスト!$A$1:$D$43729,4,FALSE)=基本情報!$D$6,P7517,"")),"")</f>
        <v/>
      </c>
    </row>
    <row r="7518" spans="16:17" x14ac:dyDescent="0.15">
      <c r="P7518">
        <v>7517</v>
      </c>
      <c r="Q7518" t="str">
        <f>IFERROR(IF(COUNTIF(個人情報!$BI$5:$BI$401,"登録番号" &amp; リスト!P7518)&gt;=1,"",IF(VLOOKUP(P7518,登録者リスト!$A$1:$D$43729,4,FALSE)=基本情報!$D$6,P7518,"")),"")</f>
        <v/>
      </c>
    </row>
    <row r="7519" spans="16:17" x14ac:dyDescent="0.15">
      <c r="P7519">
        <v>7518</v>
      </c>
      <c r="Q7519" t="str">
        <f>IFERROR(IF(COUNTIF(個人情報!$BI$5:$BI$401,"登録番号" &amp; リスト!P7519)&gt;=1,"",IF(VLOOKUP(P7519,登録者リスト!$A$1:$D$43729,4,FALSE)=基本情報!$D$6,P7519,"")),"")</f>
        <v/>
      </c>
    </row>
    <row r="7520" spans="16:17" x14ac:dyDescent="0.15">
      <c r="P7520">
        <v>7519</v>
      </c>
      <c r="Q7520" t="str">
        <f>IFERROR(IF(COUNTIF(個人情報!$BI$5:$BI$401,"登録番号" &amp; リスト!P7520)&gt;=1,"",IF(VLOOKUP(P7520,登録者リスト!$A$1:$D$43729,4,FALSE)=基本情報!$D$6,P7520,"")),"")</f>
        <v/>
      </c>
    </row>
    <row r="7521" spans="16:17" x14ac:dyDescent="0.15">
      <c r="P7521">
        <v>7520</v>
      </c>
      <c r="Q7521" t="str">
        <f>IFERROR(IF(COUNTIF(個人情報!$BI$5:$BI$401,"登録番号" &amp; リスト!P7521)&gt;=1,"",IF(VLOOKUP(P7521,登録者リスト!$A$1:$D$43729,4,FALSE)=基本情報!$D$6,P7521,"")),"")</f>
        <v/>
      </c>
    </row>
    <row r="7522" spans="16:17" x14ac:dyDescent="0.15">
      <c r="P7522">
        <v>7521</v>
      </c>
      <c r="Q7522" t="str">
        <f>IFERROR(IF(COUNTIF(個人情報!$BI$5:$BI$401,"登録番号" &amp; リスト!P7522)&gt;=1,"",IF(VLOOKUP(P7522,登録者リスト!$A$1:$D$43729,4,FALSE)=基本情報!$D$6,P7522,"")),"")</f>
        <v/>
      </c>
    </row>
    <row r="7523" spans="16:17" x14ac:dyDescent="0.15">
      <c r="P7523">
        <v>7522</v>
      </c>
      <c r="Q7523" t="str">
        <f>IFERROR(IF(COUNTIF(個人情報!$BI$5:$BI$401,"登録番号" &amp; リスト!P7523)&gt;=1,"",IF(VLOOKUP(P7523,登録者リスト!$A$1:$D$43729,4,FALSE)=基本情報!$D$6,P7523,"")),"")</f>
        <v/>
      </c>
    </row>
    <row r="7524" spans="16:17" x14ac:dyDescent="0.15">
      <c r="P7524">
        <v>7523</v>
      </c>
      <c r="Q7524" t="str">
        <f>IFERROR(IF(COUNTIF(個人情報!$BI$5:$BI$401,"登録番号" &amp; リスト!P7524)&gt;=1,"",IF(VLOOKUP(P7524,登録者リスト!$A$1:$D$43729,4,FALSE)=基本情報!$D$6,P7524,"")),"")</f>
        <v/>
      </c>
    </row>
    <row r="7525" spans="16:17" x14ac:dyDescent="0.15">
      <c r="P7525">
        <v>7524</v>
      </c>
      <c r="Q7525" t="str">
        <f>IFERROR(IF(COUNTIF(個人情報!$BI$5:$BI$401,"登録番号" &amp; リスト!P7525)&gt;=1,"",IF(VLOOKUP(P7525,登録者リスト!$A$1:$D$43729,4,FALSE)=基本情報!$D$6,P7525,"")),"")</f>
        <v/>
      </c>
    </row>
    <row r="7526" spans="16:17" x14ac:dyDescent="0.15">
      <c r="P7526">
        <v>7525</v>
      </c>
      <c r="Q7526" t="str">
        <f>IFERROR(IF(COUNTIF(個人情報!$BI$5:$BI$401,"登録番号" &amp; リスト!P7526)&gt;=1,"",IF(VLOOKUP(P7526,登録者リスト!$A$1:$D$43729,4,FALSE)=基本情報!$D$6,P7526,"")),"")</f>
        <v/>
      </c>
    </row>
    <row r="7527" spans="16:17" x14ac:dyDescent="0.15">
      <c r="P7527">
        <v>7526</v>
      </c>
      <c r="Q7527" t="str">
        <f>IFERROR(IF(COUNTIF(個人情報!$BI$5:$BI$401,"登録番号" &amp; リスト!P7527)&gt;=1,"",IF(VLOOKUP(P7527,登録者リスト!$A$1:$D$43729,4,FALSE)=基本情報!$D$6,P7527,"")),"")</f>
        <v/>
      </c>
    </row>
    <row r="7528" spans="16:17" x14ac:dyDescent="0.15">
      <c r="P7528">
        <v>7527</v>
      </c>
      <c r="Q7528" t="str">
        <f>IFERROR(IF(COUNTIF(個人情報!$BI$5:$BI$401,"登録番号" &amp; リスト!P7528)&gt;=1,"",IF(VLOOKUP(P7528,登録者リスト!$A$1:$D$43729,4,FALSE)=基本情報!$D$6,P7528,"")),"")</f>
        <v/>
      </c>
    </row>
    <row r="7529" spans="16:17" x14ac:dyDescent="0.15">
      <c r="P7529">
        <v>7528</v>
      </c>
      <c r="Q7529" t="str">
        <f>IFERROR(IF(COUNTIF(個人情報!$BI$5:$BI$401,"登録番号" &amp; リスト!P7529)&gt;=1,"",IF(VLOOKUP(P7529,登録者リスト!$A$1:$D$43729,4,FALSE)=基本情報!$D$6,P7529,"")),"")</f>
        <v/>
      </c>
    </row>
    <row r="7530" spans="16:17" x14ac:dyDescent="0.15">
      <c r="P7530">
        <v>7529</v>
      </c>
      <c r="Q7530" t="str">
        <f>IFERROR(IF(COUNTIF(個人情報!$BI$5:$BI$401,"登録番号" &amp; リスト!P7530)&gt;=1,"",IF(VLOOKUP(P7530,登録者リスト!$A$1:$D$43729,4,FALSE)=基本情報!$D$6,P7530,"")),"")</f>
        <v/>
      </c>
    </row>
    <row r="7531" spans="16:17" x14ac:dyDescent="0.15">
      <c r="P7531">
        <v>7530</v>
      </c>
      <c r="Q7531" t="str">
        <f>IFERROR(IF(COUNTIF(個人情報!$BI$5:$BI$401,"登録番号" &amp; リスト!P7531)&gt;=1,"",IF(VLOOKUP(P7531,登録者リスト!$A$1:$D$43729,4,FALSE)=基本情報!$D$6,P7531,"")),"")</f>
        <v/>
      </c>
    </row>
    <row r="7532" spans="16:17" x14ac:dyDescent="0.15">
      <c r="P7532">
        <v>7531</v>
      </c>
      <c r="Q7532" t="str">
        <f>IFERROR(IF(COUNTIF(個人情報!$BI$5:$BI$401,"登録番号" &amp; リスト!P7532)&gt;=1,"",IF(VLOOKUP(P7532,登録者リスト!$A$1:$D$43729,4,FALSE)=基本情報!$D$6,P7532,"")),"")</f>
        <v/>
      </c>
    </row>
    <row r="7533" spans="16:17" x14ac:dyDescent="0.15">
      <c r="P7533">
        <v>7532</v>
      </c>
      <c r="Q7533" t="str">
        <f>IFERROR(IF(COUNTIF(個人情報!$BI$5:$BI$401,"登録番号" &amp; リスト!P7533)&gt;=1,"",IF(VLOOKUP(P7533,登録者リスト!$A$1:$D$43729,4,FALSE)=基本情報!$D$6,P7533,"")),"")</f>
        <v/>
      </c>
    </row>
    <row r="7534" spans="16:17" x14ac:dyDescent="0.15">
      <c r="P7534">
        <v>7533</v>
      </c>
      <c r="Q7534" t="str">
        <f>IFERROR(IF(COUNTIF(個人情報!$BI$5:$BI$401,"登録番号" &amp; リスト!P7534)&gt;=1,"",IF(VLOOKUP(P7534,登録者リスト!$A$1:$D$43729,4,FALSE)=基本情報!$D$6,P7534,"")),"")</f>
        <v/>
      </c>
    </row>
    <row r="7535" spans="16:17" x14ac:dyDescent="0.15">
      <c r="P7535">
        <v>7534</v>
      </c>
      <c r="Q7535" t="str">
        <f>IFERROR(IF(COUNTIF(個人情報!$BI$5:$BI$401,"登録番号" &amp; リスト!P7535)&gt;=1,"",IF(VLOOKUP(P7535,登録者リスト!$A$1:$D$43729,4,FALSE)=基本情報!$D$6,P7535,"")),"")</f>
        <v/>
      </c>
    </row>
    <row r="7536" spans="16:17" x14ac:dyDescent="0.15">
      <c r="P7536">
        <v>7535</v>
      </c>
      <c r="Q7536" t="str">
        <f>IFERROR(IF(COUNTIF(個人情報!$BI$5:$BI$401,"登録番号" &amp; リスト!P7536)&gt;=1,"",IF(VLOOKUP(P7536,登録者リスト!$A$1:$D$43729,4,FALSE)=基本情報!$D$6,P7536,"")),"")</f>
        <v/>
      </c>
    </row>
    <row r="7537" spans="16:17" x14ac:dyDescent="0.15">
      <c r="P7537">
        <v>7536</v>
      </c>
      <c r="Q7537" t="str">
        <f>IFERROR(IF(COUNTIF(個人情報!$BI$5:$BI$401,"登録番号" &amp; リスト!P7537)&gt;=1,"",IF(VLOOKUP(P7537,登録者リスト!$A$1:$D$43729,4,FALSE)=基本情報!$D$6,P7537,"")),"")</f>
        <v/>
      </c>
    </row>
    <row r="7538" spans="16:17" x14ac:dyDescent="0.15">
      <c r="P7538">
        <v>7537</v>
      </c>
      <c r="Q7538" t="str">
        <f>IFERROR(IF(COUNTIF(個人情報!$BI$5:$BI$401,"登録番号" &amp; リスト!P7538)&gt;=1,"",IF(VLOOKUP(P7538,登録者リスト!$A$1:$D$43729,4,FALSE)=基本情報!$D$6,P7538,"")),"")</f>
        <v/>
      </c>
    </row>
    <row r="7539" spans="16:17" x14ac:dyDescent="0.15">
      <c r="P7539">
        <v>7538</v>
      </c>
      <c r="Q7539" t="str">
        <f>IFERROR(IF(COUNTIF(個人情報!$BI$5:$BI$401,"登録番号" &amp; リスト!P7539)&gt;=1,"",IF(VLOOKUP(P7539,登録者リスト!$A$1:$D$43729,4,FALSE)=基本情報!$D$6,P7539,"")),"")</f>
        <v/>
      </c>
    </row>
    <row r="7540" spans="16:17" x14ac:dyDescent="0.15">
      <c r="P7540">
        <v>7539</v>
      </c>
      <c r="Q7540" t="str">
        <f>IFERROR(IF(COUNTIF(個人情報!$BI$5:$BI$401,"登録番号" &amp; リスト!P7540)&gt;=1,"",IF(VLOOKUP(P7540,登録者リスト!$A$1:$D$43729,4,FALSE)=基本情報!$D$6,P7540,"")),"")</f>
        <v/>
      </c>
    </row>
    <row r="7541" spans="16:17" x14ac:dyDescent="0.15">
      <c r="P7541">
        <v>7540</v>
      </c>
      <c r="Q7541" t="str">
        <f>IFERROR(IF(COUNTIF(個人情報!$BI$5:$BI$401,"登録番号" &amp; リスト!P7541)&gt;=1,"",IF(VLOOKUP(P7541,登録者リスト!$A$1:$D$43729,4,FALSE)=基本情報!$D$6,P7541,"")),"")</f>
        <v/>
      </c>
    </row>
    <row r="7542" spans="16:17" x14ac:dyDescent="0.15">
      <c r="P7542">
        <v>7541</v>
      </c>
      <c r="Q7542" t="str">
        <f>IFERROR(IF(COUNTIF(個人情報!$BI$5:$BI$401,"登録番号" &amp; リスト!P7542)&gt;=1,"",IF(VLOOKUP(P7542,登録者リスト!$A$1:$D$43729,4,FALSE)=基本情報!$D$6,P7542,"")),"")</f>
        <v/>
      </c>
    </row>
    <row r="7543" spans="16:17" x14ac:dyDescent="0.15">
      <c r="P7543">
        <v>7542</v>
      </c>
      <c r="Q7543" t="str">
        <f>IFERROR(IF(COUNTIF(個人情報!$BI$5:$BI$401,"登録番号" &amp; リスト!P7543)&gt;=1,"",IF(VLOOKUP(P7543,登録者リスト!$A$1:$D$43729,4,FALSE)=基本情報!$D$6,P7543,"")),"")</f>
        <v/>
      </c>
    </row>
    <row r="7544" spans="16:17" x14ac:dyDescent="0.15">
      <c r="P7544">
        <v>7543</v>
      </c>
      <c r="Q7544" t="str">
        <f>IFERROR(IF(COUNTIF(個人情報!$BI$5:$BI$401,"登録番号" &amp; リスト!P7544)&gt;=1,"",IF(VLOOKUP(P7544,登録者リスト!$A$1:$D$43729,4,FALSE)=基本情報!$D$6,P7544,"")),"")</f>
        <v/>
      </c>
    </row>
    <row r="7545" spans="16:17" x14ac:dyDescent="0.15">
      <c r="P7545">
        <v>7544</v>
      </c>
      <c r="Q7545" t="str">
        <f>IFERROR(IF(COUNTIF(個人情報!$BI$5:$BI$401,"登録番号" &amp; リスト!P7545)&gt;=1,"",IF(VLOOKUP(P7545,登録者リスト!$A$1:$D$43729,4,FALSE)=基本情報!$D$6,P7545,"")),"")</f>
        <v/>
      </c>
    </row>
    <row r="7546" spans="16:17" x14ac:dyDescent="0.15">
      <c r="P7546">
        <v>7545</v>
      </c>
      <c r="Q7546" t="str">
        <f>IFERROR(IF(COUNTIF(個人情報!$BI$5:$BI$401,"登録番号" &amp; リスト!P7546)&gt;=1,"",IF(VLOOKUP(P7546,登録者リスト!$A$1:$D$43729,4,FALSE)=基本情報!$D$6,P7546,"")),"")</f>
        <v/>
      </c>
    </row>
    <row r="7547" spans="16:17" x14ac:dyDescent="0.15">
      <c r="P7547">
        <v>7546</v>
      </c>
      <c r="Q7547" t="str">
        <f>IFERROR(IF(COUNTIF(個人情報!$BI$5:$BI$401,"登録番号" &amp; リスト!P7547)&gt;=1,"",IF(VLOOKUP(P7547,登録者リスト!$A$1:$D$43729,4,FALSE)=基本情報!$D$6,P7547,"")),"")</f>
        <v/>
      </c>
    </row>
    <row r="7548" spans="16:17" x14ac:dyDescent="0.15">
      <c r="P7548">
        <v>7547</v>
      </c>
      <c r="Q7548" t="str">
        <f>IFERROR(IF(COUNTIF(個人情報!$BI$5:$BI$401,"登録番号" &amp; リスト!P7548)&gt;=1,"",IF(VLOOKUP(P7548,登録者リスト!$A$1:$D$43729,4,FALSE)=基本情報!$D$6,P7548,"")),"")</f>
        <v/>
      </c>
    </row>
    <row r="7549" spans="16:17" x14ac:dyDescent="0.15">
      <c r="P7549">
        <v>7548</v>
      </c>
      <c r="Q7549" t="str">
        <f>IFERROR(IF(COUNTIF(個人情報!$BI$5:$BI$401,"登録番号" &amp; リスト!P7549)&gt;=1,"",IF(VLOOKUP(P7549,登録者リスト!$A$1:$D$43729,4,FALSE)=基本情報!$D$6,P7549,"")),"")</f>
        <v/>
      </c>
    </row>
    <row r="7550" spans="16:17" x14ac:dyDescent="0.15">
      <c r="P7550">
        <v>7549</v>
      </c>
      <c r="Q7550" t="str">
        <f>IFERROR(IF(COUNTIF(個人情報!$BI$5:$BI$401,"登録番号" &amp; リスト!P7550)&gt;=1,"",IF(VLOOKUP(P7550,登録者リスト!$A$1:$D$43729,4,FALSE)=基本情報!$D$6,P7550,"")),"")</f>
        <v/>
      </c>
    </row>
    <row r="7551" spans="16:17" x14ac:dyDescent="0.15">
      <c r="P7551">
        <v>7550</v>
      </c>
      <c r="Q7551" t="str">
        <f>IFERROR(IF(COUNTIF(個人情報!$BI$5:$BI$401,"登録番号" &amp; リスト!P7551)&gt;=1,"",IF(VLOOKUP(P7551,登録者リスト!$A$1:$D$43729,4,FALSE)=基本情報!$D$6,P7551,"")),"")</f>
        <v/>
      </c>
    </row>
    <row r="7552" spans="16:17" x14ac:dyDescent="0.15">
      <c r="P7552">
        <v>7551</v>
      </c>
      <c r="Q7552" t="str">
        <f>IFERROR(IF(COUNTIF(個人情報!$BI$5:$BI$401,"登録番号" &amp; リスト!P7552)&gt;=1,"",IF(VLOOKUP(P7552,登録者リスト!$A$1:$D$43729,4,FALSE)=基本情報!$D$6,P7552,"")),"")</f>
        <v/>
      </c>
    </row>
    <row r="7553" spans="16:17" x14ac:dyDescent="0.15">
      <c r="P7553">
        <v>7552</v>
      </c>
      <c r="Q7553" t="str">
        <f>IFERROR(IF(COUNTIF(個人情報!$BI$5:$BI$401,"登録番号" &amp; リスト!P7553)&gt;=1,"",IF(VLOOKUP(P7553,登録者リスト!$A$1:$D$43729,4,FALSE)=基本情報!$D$6,P7553,"")),"")</f>
        <v/>
      </c>
    </row>
    <row r="7554" spans="16:17" x14ac:dyDescent="0.15">
      <c r="P7554">
        <v>7553</v>
      </c>
      <c r="Q7554" t="str">
        <f>IFERROR(IF(COUNTIF(個人情報!$BI$5:$BI$401,"登録番号" &amp; リスト!P7554)&gt;=1,"",IF(VLOOKUP(P7554,登録者リスト!$A$1:$D$43729,4,FALSE)=基本情報!$D$6,P7554,"")),"")</f>
        <v/>
      </c>
    </row>
    <row r="7555" spans="16:17" x14ac:dyDescent="0.15">
      <c r="P7555">
        <v>7554</v>
      </c>
      <c r="Q7555" t="str">
        <f>IFERROR(IF(COUNTIF(個人情報!$BI$5:$BI$401,"登録番号" &amp; リスト!P7555)&gt;=1,"",IF(VLOOKUP(P7555,登録者リスト!$A$1:$D$43729,4,FALSE)=基本情報!$D$6,P7555,"")),"")</f>
        <v/>
      </c>
    </row>
    <row r="7556" spans="16:17" x14ac:dyDescent="0.15">
      <c r="P7556">
        <v>7555</v>
      </c>
      <c r="Q7556" t="str">
        <f>IFERROR(IF(COUNTIF(個人情報!$BI$5:$BI$401,"登録番号" &amp; リスト!P7556)&gt;=1,"",IF(VLOOKUP(P7556,登録者リスト!$A$1:$D$43729,4,FALSE)=基本情報!$D$6,P7556,"")),"")</f>
        <v/>
      </c>
    </row>
    <row r="7557" spans="16:17" x14ac:dyDescent="0.15">
      <c r="P7557">
        <v>7556</v>
      </c>
      <c r="Q7557" t="str">
        <f>IFERROR(IF(COUNTIF(個人情報!$BI$5:$BI$401,"登録番号" &amp; リスト!P7557)&gt;=1,"",IF(VLOOKUP(P7557,登録者リスト!$A$1:$D$43729,4,FALSE)=基本情報!$D$6,P7557,"")),"")</f>
        <v/>
      </c>
    </row>
    <row r="7558" spans="16:17" x14ac:dyDescent="0.15">
      <c r="P7558">
        <v>7557</v>
      </c>
      <c r="Q7558" t="str">
        <f>IFERROR(IF(COUNTIF(個人情報!$BI$5:$BI$401,"登録番号" &amp; リスト!P7558)&gt;=1,"",IF(VLOOKUP(P7558,登録者リスト!$A$1:$D$43729,4,FALSE)=基本情報!$D$6,P7558,"")),"")</f>
        <v/>
      </c>
    </row>
    <row r="7559" spans="16:17" x14ac:dyDescent="0.15">
      <c r="P7559">
        <v>7558</v>
      </c>
      <c r="Q7559" t="str">
        <f>IFERROR(IF(COUNTIF(個人情報!$BI$5:$BI$401,"登録番号" &amp; リスト!P7559)&gt;=1,"",IF(VLOOKUP(P7559,登録者リスト!$A$1:$D$43729,4,FALSE)=基本情報!$D$6,P7559,"")),"")</f>
        <v/>
      </c>
    </row>
    <row r="7560" spans="16:17" x14ac:dyDescent="0.15">
      <c r="P7560">
        <v>7559</v>
      </c>
      <c r="Q7560" t="str">
        <f>IFERROR(IF(COUNTIF(個人情報!$BI$5:$BI$401,"登録番号" &amp; リスト!P7560)&gt;=1,"",IF(VLOOKUP(P7560,登録者リスト!$A$1:$D$43729,4,FALSE)=基本情報!$D$6,P7560,"")),"")</f>
        <v/>
      </c>
    </row>
    <row r="7561" spans="16:17" x14ac:dyDescent="0.15">
      <c r="P7561">
        <v>7560</v>
      </c>
      <c r="Q7561" t="str">
        <f>IFERROR(IF(COUNTIF(個人情報!$BI$5:$BI$401,"登録番号" &amp; リスト!P7561)&gt;=1,"",IF(VLOOKUP(P7561,登録者リスト!$A$1:$D$43729,4,FALSE)=基本情報!$D$6,P7561,"")),"")</f>
        <v/>
      </c>
    </row>
    <row r="7562" spans="16:17" x14ac:dyDescent="0.15">
      <c r="P7562">
        <v>7561</v>
      </c>
      <c r="Q7562" t="str">
        <f>IFERROR(IF(COUNTIF(個人情報!$BI$5:$BI$401,"登録番号" &amp; リスト!P7562)&gt;=1,"",IF(VLOOKUP(P7562,登録者リスト!$A$1:$D$43729,4,FALSE)=基本情報!$D$6,P7562,"")),"")</f>
        <v/>
      </c>
    </row>
    <row r="7563" spans="16:17" x14ac:dyDescent="0.15">
      <c r="P7563">
        <v>7562</v>
      </c>
      <c r="Q7563" t="str">
        <f>IFERROR(IF(COUNTIF(個人情報!$BI$5:$BI$401,"登録番号" &amp; リスト!P7563)&gt;=1,"",IF(VLOOKUP(P7563,登録者リスト!$A$1:$D$43729,4,FALSE)=基本情報!$D$6,P7563,"")),"")</f>
        <v/>
      </c>
    </row>
    <row r="7564" spans="16:17" x14ac:dyDescent="0.15">
      <c r="P7564">
        <v>7563</v>
      </c>
      <c r="Q7564" t="str">
        <f>IFERROR(IF(COUNTIF(個人情報!$BI$5:$BI$401,"登録番号" &amp; リスト!P7564)&gt;=1,"",IF(VLOOKUP(P7564,登録者リスト!$A$1:$D$43729,4,FALSE)=基本情報!$D$6,P7564,"")),"")</f>
        <v/>
      </c>
    </row>
    <row r="7565" spans="16:17" x14ac:dyDescent="0.15">
      <c r="P7565">
        <v>7564</v>
      </c>
      <c r="Q7565" t="str">
        <f>IFERROR(IF(COUNTIF(個人情報!$BI$5:$BI$401,"登録番号" &amp; リスト!P7565)&gt;=1,"",IF(VLOOKUP(P7565,登録者リスト!$A$1:$D$43729,4,FALSE)=基本情報!$D$6,P7565,"")),"")</f>
        <v/>
      </c>
    </row>
    <row r="7566" spans="16:17" x14ac:dyDescent="0.15">
      <c r="P7566">
        <v>7565</v>
      </c>
      <c r="Q7566" t="str">
        <f>IFERROR(IF(COUNTIF(個人情報!$BI$5:$BI$401,"登録番号" &amp; リスト!P7566)&gt;=1,"",IF(VLOOKUP(P7566,登録者リスト!$A$1:$D$43729,4,FALSE)=基本情報!$D$6,P7566,"")),"")</f>
        <v/>
      </c>
    </row>
    <row r="7567" spans="16:17" x14ac:dyDescent="0.15">
      <c r="P7567">
        <v>7566</v>
      </c>
      <c r="Q7567" t="str">
        <f>IFERROR(IF(COUNTIF(個人情報!$BI$5:$BI$401,"登録番号" &amp; リスト!P7567)&gt;=1,"",IF(VLOOKUP(P7567,登録者リスト!$A$1:$D$43729,4,FALSE)=基本情報!$D$6,P7567,"")),"")</f>
        <v/>
      </c>
    </row>
    <row r="7568" spans="16:17" x14ac:dyDescent="0.15">
      <c r="P7568">
        <v>7567</v>
      </c>
      <c r="Q7568" t="str">
        <f>IFERROR(IF(COUNTIF(個人情報!$BI$5:$BI$401,"登録番号" &amp; リスト!P7568)&gt;=1,"",IF(VLOOKUP(P7568,登録者リスト!$A$1:$D$43729,4,FALSE)=基本情報!$D$6,P7568,"")),"")</f>
        <v/>
      </c>
    </row>
    <row r="7569" spans="16:17" x14ac:dyDescent="0.15">
      <c r="P7569">
        <v>7568</v>
      </c>
      <c r="Q7569" t="str">
        <f>IFERROR(IF(COUNTIF(個人情報!$BI$5:$BI$401,"登録番号" &amp; リスト!P7569)&gt;=1,"",IF(VLOOKUP(P7569,登録者リスト!$A$1:$D$43729,4,FALSE)=基本情報!$D$6,P7569,"")),"")</f>
        <v/>
      </c>
    </row>
    <row r="7570" spans="16:17" x14ac:dyDescent="0.15">
      <c r="P7570">
        <v>7569</v>
      </c>
      <c r="Q7570" t="str">
        <f>IFERROR(IF(COUNTIF(個人情報!$BI$5:$BI$401,"登録番号" &amp; リスト!P7570)&gt;=1,"",IF(VLOOKUP(P7570,登録者リスト!$A$1:$D$43729,4,FALSE)=基本情報!$D$6,P7570,"")),"")</f>
        <v/>
      </c>
    </row>
    <row r="7571" spans="16:17" x14ac:dyDescent="0.15">
      <c r="P7571">
        <v>7570</v>
      </c>
      <c r="Q7571" t="str">
        <f>IFERROR(IF(COUNTIF(個人情報!$BI$5:$BI$401,"登録番号" &amp; リスト!P7571)&gt;=1,"",IF(VLOOKUP(P7571,登録者リスト!$A$1:$D$43729,4,FALSE)=基本情報!$D$6,P7571,"")),"")</f>
        <v/>
      </c>
    </row>
    <row r="7572" spans="16:17" x14ac:dyDescent="0.15">
      <c r="P7572">
        <v>7571</v>
      </c>
      <c r="Q7572" t="str">
        <f>IFERROR(IF(COUNTIF(個人情報!$BI$5:$BI$401,"登録番号" &amp; リスト!P7572)&gt;=1,"",IF(VLOOKUP(P7572,登録者リスト!$A$1:$D$43729,4,FALSE)=基本情報!$D$6,P7572,"")),"")</f>
        <v/>
      </c>
    </row>
    <row r="7573" spans="16:17" x14ac:dyDescent="0.15">
      <c r="P7573">
        <v>7572</v>
      </c>
      <c r="Q7573" t="str">
        <f>IFERROR(IF(COUNTIF(個人情報!$BI$5:$BI$401,"登録番号" &amp; リスト!P7573)&gt;=1,"",IF(VLOOKUP(P7573,登録者リスト!$A$1:$D$43729,4,FALSE)=基本情報!$D$6,P7573,"")),"")</f>
        <v/>
      </c>
    </row>
    <row r="7574" spans="16:17" x14ac:dyDescent="0.15">
      <c r="P7574">
        <v>7573</v>
      </c>
      <c r="Q7574" t="str">
        <f>IFERROR(IF(COUNTIF(個人情報!$BI$5:$BI$401,"登録番号" &amp; リスト!P7574)&gt;=1,"",IF(VLOOKUP(P7574,登録者リスト!$A$1:$D$43729,4,FALSE)=基本情報!$D$6,P7574,"")),"")</f>
        <v/>
      </c>
    </row>
    <row r="7575" spans="16:17" x14ac:dyDescent="0.15">
      <c r="P7575">
        <v>7574</v>
      </c>
      <c r="Q7575" t="str">
        <f>IFERROR(IF(COUNTIF(個人情報!$BI$5:$BI$401,"登録番号" &amp; リスト!P7575)&gt;=1,"",IF(VLOOKUP(P7575,登録者リスト!$A$1:$D$43729,4,FALSE)=基本情報!$D$6,P7575,"")),"")</f>
        <v/>
      </c>
    </row>
    <row r="7576" spans="16:17" x14ac:dyDescent="0.15">
      <c r="P7576">
        <v>7575</v>
      </c>
      <c r="Q7576" t="str">
        <f>IFERROR(IF(COUNTIF(個人情報!$BI$5:$BI$401,"登録番号" &amp; リスト!P7576)&gt;=1,"",IF(VLOOKUP(P7576,登録者リスト!$A$1:$D$43729,4,FALSE)=基本情報!$D$6,P7576,"")),"")</f>
        <v/>
      </c>
    </row>
    <row r="7577" spans="16:17" x14ac:dyDescent="0.15">
      <c r="P7577">
        <v>7576</v>
      </c>
      <c r="Q7577" t="str">
        <f>IFERROR(IF(COUNTIF(個人情報!$BI$5:$BI$401,"登録番号" &amp; リスト!P7577)&gt;=1,"",IF(VLOOKUP(P7577,登録者リスト!$A$1:$D$43729,4,FALSE)=基本情報!$D$6,P7577,"")),"")</f>
        <v/>
      </c>
    </row>
    <row r="7578" spans="16:17" x14ac:dyDescent="0.15">
      <c r="P7578">
        <v>7577</v>
      </c>
      <c r="Q7578" t="str">
        <f>IFERROR(IF(COUNTIF(個人情報!$BI$5:$BI$401,"登録番号" &amp; リスト!P7578)&gt;=1,"",IF(VLOOKUP(P7578,登録者リスト!$A$1:$D$43729,4,FALSE)=基本情報!$D$6,P7578,"")),"")</f>
        <v/>
      </c>
    </row>
    <row r="7579" spans="16:17" x14ac:dyDescent="0.15">
      <c r="P7579">
        <v>7578</v>
      </c>
      <c r="Q7579" t="str">
        <f>IFERROR(IF(COUNTIF(個人情報!$BI$5:$BI$401,"登録番号" &amp; リスト!P7579)&gt;=1,"",IF(VLOOKUP(P7579,登録者リスト!$A$1:$D$43729,4,FALSE)=基本情報!$D$6,P7579,"")),"")</f>
        <v/>
      </c>
    </row>
    <row r="7580" spans="16:17" x14ac:dyDescent="0.15">
      <c r="P7580">
        <v>7579</v>
      </c>
      <c r="Q7580" t="str">
        <f>IFERROR(IF(COUNTIF(個人情報!$BI$5:$BI$401,"登録番号" &amp; リスト!P7580)&gt;=1,"",IF(VLOOKUP(P7580,登録者リスト!$A$1:$D$43729,4,FALSE)=基本情報!$D$6,P7580,"")),"")</f>
        <v/>
      </c>
    </row>
    <row r="7581" spans="16:17" x14ac:dyDescent="0.15">
      <c r="P7581">
        <v>7580</v>
      </c>
      <c r="Q7581" t="str">
        <f>IFERROR(IF(COUNTIF(個人情報!$BI$5:$BI$401,"登録番号" &amp; リスト!P7581)&gt;=1,"",IF(VLOOKUP(P7581,登録者リスト!$A$1:$D$43729,4,FALSE)=基本情報!$D$6,P7581,"")),"")</f>
        <v/>
      </c>
    </row>
    <row r="7582" spans="16:17" x14ac:dyDescent="0.15">
      <c r="P7582">
        <v>7581</v>
      </c>
      <c r="Q7582" t="str">
        <f>IFERROR(IF(COUNTIF(個人情報!$BI$5:$BI$401,"登録番号" &amp; リスト!P7582)&gt;=1,"",IF(VLOOKUP(P7582,登録者リスト!$A$1:$D$43729,4,FALSE)=基本情報!$D$6,P7582,"")),"")</f>
        <v/>
      </c>
    </row>
    <row r="7583" spans="16:17" x14ac:dyDescent="0.15">
      <c r="P7583">
        <v>7582</v>
      </c>
      <c r="Q7583" t="str">
        <f>IFERROR(IF(COUNTIF(個人情報!$BI$5:$BI$401,"登録番号" &amp; リスト!P7583)&gt;=1,"",IF(VLOOKUP(P7583,登録者リスト!$A$1:$D$43729,4,FALSE)=基本情報!$D$6,P7583,"")),"")</f>
        <v/>
      </c>
    </row>
    <row r="7584" spans="16:17" x14ac:dyDescent="0.15">
      <c r="P7584">
        <v>7583</v>
      </c>
      <c r="Q7584" t="str">
        <f>IFERROR(IF(COUNTIF(個人情報!$BI$5:$BI$401,"登録番号" &amp; リスト!P7584)&gt;=1,"",IF(VLOOKUP(P7584,登録者リスト!$A$1:$D$43729,4,FALSE)=基本情報!$D$6,P7584,"")),"")</f>
        <v/>
      </c>
    </row>
    <row r="7585" spans="16:17" x14ac:dyDescent="0.15">
      <c r="P7585">
        <v>7584</v>
      </c>
      <c r="Q7585" t="str">
        <f>IFERROR(IF(COUNTIF(個人情報!$BI$5:$BI$401,"登録番号" &amp; リスト!P7585)&gt;=1,"",IF(VLOOKUP(P7585,登録者リスト!$A$1:$D$43729,4,FALSE)=基本情報!$D$6,P7585,"")),"")</f>
        <v/>
      </c>
    </row>
    <row r="7586" spans="16:17" x14ac:dyDescent="0.15">
      <c r="P7586">
        <v>7585</v>
      </c>
      <c r="Q7586" t="str">
        <f>IFERROR(IF(COUNTIF(個人情報!$BI$5:$BI$401,"登録番号" &amp; リスト!P7586)&gt;=1,"",IF(VLOOKUP(P7586,登録者リスト!$A$1:$D$43729,4,FALSE)=基本情報!$D$6,P7586,"")),"")</f>
        <v/>
      </c>
    </row>
    <row r="7587" spans="16:17" x14ac:dyDescent="0.15">
      <c r="P7587">
        <v>7586</v>
      </c>
      <c r="Q7587" t="str">
        <f>IFERROR(IF(COUNTIF(個人情報!$BI$5:$BI$401,"登録番号" &amp; リスト!P7587)&gt;=1,"",IF(VLOOKUP(P7587,登録者リスト!$A$1:$D$43729,4,FALSE)=基本情報!$D$6,P7587,"")),"")</f>
        <v/>
      </c>
    </row>
    <row r="7588" spans="16:17" x14ac:dyDescent="0.15">
      <c r="P7588">
        <v>7587</v>
      </c>
      <c r="Q7588" t="str">
        <f>IFERROR(IF(COUNTIF(個人情報!$BI$5:$BI$401,"登録番号" &amp; リスト!P7588)&gt;=1,"",IF(VLOOKUP(P7588,登録者リスト!$A$1:$D$43729,4,FALSE)=基本情報!$D$6,P7588,"")),"")</f>
        <v/>
      </c>
    </row>
    <row r="7589" spans="16:17" x14ac:dyDescent="0.15">
      <c r="P7589">
        <v>7588</v>
      </c>
      <c r="Q7589" t="str">
        <f>IFERROR(IF(COUNTIF(個人情報!$BI$5:$BI$401,"登録番号" &amp; リスト!P7589)&gt;=1,"",IF(VLOOKUP(P7589,登録者リスト!$A$1:$D$43729,4,FALSE)=基本情報!$D$6,P7589,"")),"")</f>
        <v/>
      </c>
    </row>
    <row r="7590" spans="16:17" x14ac:dyDescent="0.15">
      <c r="P7590">
        <v>7589</v>
      </c>
      <c r="Q7590" t="str">
        <f>IFERROR(IF(COUNTIF(個人情報!$BI$5:$BI$401,"登録番号" &amp; リスト!P7590)&gt;=1,"",IF(VLOOKUP(P7590,登録者リスト!$A$1:$D$43729,4,FALSE)=基本情報!$D$6,P7590,"")),"")</f>
        <v/>
      </c>
    </row>
    <row r="7591" spans="16:17" x14ac:dyDescent="0.15">
      <c r="P7591">
        <v>7590</v>
      </c>
      <c r="Q7591" t="str">
        <f>IFERROR(IF(COUNTIF(個人情報!$BI$5:$BI$401,"登録番号" &amp; リスト!P7591)&gt;=1,"",IF(VLOOKUP(P7591,登録者リスト!$A$1:$D$43729,4,FALSE)=基本情報!$D$6,P7591,"")),"")</f>
        <v/>
      </c>
    </row>
    <row r="7592" spans="16:17" x14ac:dyDescent="0.15">
      <c r="P7592">
        <v>7591</v>
      </c>
      <c r="Q7592" t="str">
        <f>IFERROR(IF(COUNTIF(個人情報!$BI$5:$BI$401,"登録番号" &amp; リスト!P7592)&gt;=1,"",IF(VLOOKUP(P7592,登録者リスト!$A$1:$D$43729,4,FALSE)=基本情報!$D$6,P7592,"")),"")</f>
        <v/>
      </c>
    </row>
    <row r="7593" spans="16:17" x14ac:dyDescent="0.15">
      <c r="P7593">
        <v>7592</v>
      </c>
      <c r="Q7593" t="str">
        <f>IFERROR(IF(COUNTIF(個人情報!$BI$5:$BI$401,"登録番号" &amp; リスト!P7593)&gt;=1,"",IF(VLOOKUP(P7593,登録者リスト!$A$1:$D$43729,4,FALSE)=基本情報!$D$6,P7593,"")),"")</f>
        <v/>
      </c>
    </row>
    <row r="7594" spans="16:17" x14ac:dyDescent="0.15">
      <c r="P7594">
        <v>7593</v>
      </c>
      <c r="Q7594" t="str">
        <f>IFERROR(IF(COUNTIF(個人情報!$BI$5:$BI$401,"登録番号" &amp; リスト!P7594)&gt;=1,"",IF(VLOOKUP(P7594,登録者リスト!$A$1:$D$43729,4,FALSE)=基本情報!$D$6,P7594,"")),"")</f>
        <v/>
      </c>
    </row>
    <row r="7595" spans="16:17" x14ac:dyDescent="0.15">
      <c r="P7595">
        <v>7594</v>
      </c>
      <c r="Q7595" t="str">
        <f>IFERROR(IF(COUNTIF(個人情報!$BI$5:$BI$401,"登録番号" &amp; リスト!P7595)&gt;=1,"",IF(VLOOKUP(P7595,登録者リスト!$A$1:$D$43729,4,FALSE)=基本情報!$D$6,P7595,"")),"")</f>
        <v/>
      </c>
    </row>
    <row r="7596" spans="16:17" x14ac:dyDescent="0.15">
      <c r="P7596">
        <v>7595</v>
      </c>
      <c r="Q7596" t="str">
        <f>IFERROR(IF(COUNTIF(個人情報!$BI$5:$BI$401,"登録番号" &amp; リスト!P7596)&gt;=1,"",IF(VLOOKUP(P7596,登録者リスト!$A$1:$D$43729,4,FALSE)=基本情報!$D$6,P7596,"")),"")</f>
        <v/>
      </c>
    </row>
    <row r="7597" spans="16:17" x14ac:dyDescent="0.15">
      <c r="P7597">
        <v>7596</v>
      </c>
      <c r="Q7597" t="str">
        <f>IFERROR(IF(COUNTIF(個人情報!$BI$5:$BI$401,"登録番号" &amp; リスト!P7597)&gt;=1,"",IF(VLOOKUP(P7597,登録者リスト!$A$1:$D$43729,4,FALSE)=基本情報!$D$6,P7597,"")),"")</f>
        <v/>
      </c>
    </row>
    <row r="7598" spans="16:17" x14ac:dyDescent="0.15">
      <c r="P7598">
        <v>7597</v>
      </c>
      <c r="Q7598" t="str">
        <f>IFERROR(IF(COUNTIF(個人情報!$BI$5:$BI$401,"登録番号" &amp; リスト!P7598)&gt;=1,"",IF(VLOOKUP(P7598,登録者リスト!$A$1:$D$43729,4,FALSE)=基本情報!$D$6,P7598,"")),"")</f>
        <v/>
      </c>
    </row>
    <row r="7599" spans="16:17" x14ac:dyDescent="0.15">
      <c r="P7599">
        <v>7598</v>
      </c>
      <c r="Q7599" t="str">
        <f>IFERROR(IF(COUNTIF(個人情報!$BI$5:$BI$401,"登録番号" &amp; リスト!P7599)&gt;=1,"",IF(VLOOKUP(P7599,登録者リスト!$A$1:$D$43729,4,FALSE)=基本情報!$D$6,P7599,"")),"")</f>
        <v/>
      </c>
    </row>
    <row r="7600" spans="16:17" x14ac:dyDescent="0.15">
      <c r="P7600">
        <v>7599</v>
      </c>
      <c r="Q7600" t="str">
        <f>IFERROR(IF(COUNTIF(個人情報!$BI$5:$BI$401,"登録番号" &amp; リスト!P7600)&gt;=1,"",IF(VLOOKUP(P7600,登録者リスト!$A$1:$D$43729,4,FALSE)=基本情報!$D$6,P7600,"")),"")</f>
        <v/>
      </c>
    </row>
    <row r="7601" spans="16:17" x14ac:dyDescent="0.15">
      <c r="P7601">
        <v>7600</v>
      </c>
      <c r="Q7601" t="str">
        <f>IFERROR(IF(COUNTIF(個人情報!$BI$5:$BI$401,"登録番号" &amp; リスト!P7601)&gt;=1,"",IF(VLOOKUP(P7601,登録者リスト!$A$1:$D$43729,4,FALSE)=基本情報!$D$6,P7601,"")),"")</f>
        <v/>
      </c>
    </row>
    <row r="7602" spans="16:17" x14ac:dyDescent="0.15">
      <c r="P7602">
        <v>7601</v>
      </c>
      <c r="Q7602" t="str">
        <f>IFERROR(IF(COUNTIF(個人情報!$BI$5:$BI$401,"登録番号" &amp; リスト!P7602)&gt;=1,"",IF(VLOOKUP(P7602,登録者リスト!$A$1:$D$43729,4,FALSE)=基本情報!$D$6,P7602,"")),"")</f>
        <v/>
      </c>
    </row>
    <row r="7603" spans="16:17" x14ac:dyDescent="0.15">
      <c r="P7603">
        <v>7602</v>
      </c>
      <c r="Q7603" t="str">
        <f>IFERROR(IF(COUNTIF(個人情報!$BI$5:$BI$401,"登録番号" &amp; リスト!P7603)&gt;=1,"",IF(VLOOKUP(P7603,登録者リスト!$A$1:$D$43729,4,FALSE)=基本情報!$D$6,P7603,"")),"")</f>
        <v/>
      </c>
    </row>
    <row r="7604" spans="16:17" x14ac:dyDescent="0.15">
      <c r="P7604">
        <v>7603</v>
      </c>
      <c r="Q7604" t="str">
        <f>IFERROR(IF(COUNTIF(個人情報!$BI$5:$BI$401,"登録番号" &amp; リスト!P7604)&gt;=1,"",IF(VLOOKUP(P7604,登録者リスト!$A$1:$D$43729,4,FALSE)=基本情報!$D$6,P7604,"")),"")</f>
        <v/>
      </c>
    </row>
    <row r="7605" spans="16:17" x14ac:dyDescent="0.15">
      <c r="P7605">
        <v>7604</v>
      </c>
      <c r="Q7605" t="str">
        <f>IFERROR(IF(COUNTIF(個人情報!$BI$5:$BI$401,"登録番号" &amp; リスト!P7605)&gt;=1,"",IF(VLOOKUP(P7605,登録者リスト!$A$1:$D$43729,4,FALSE)=基本情報!$D$6,P7605,"")),"")</f>
        <v/>
      </c>
    </row>
    <row r="7606" spans="16:17" x14ac:dyDescent="0.15">
      <c r="P7606">
        <v>7605</v>
      </c>
      <c r="Q7606" t="str">
        <f>IFERROR(IF(COUNTIF(個人情報!$BI$5:$BI$401,"登録番号" &amp; リスト!P7606)&gt;=1,"",IF(VLOOKUP(P7606,登録者リスト!$A$1:$D$43729,4,FALSE)=基本情報!$D$6,P7606,"")),"")</f>
        <v/>
      </c>
    </row>
    <row r="7607" spans="16:17" x14ac:dyDescent="0.15">
      <c r="P7607">
        <v>7606</v>
      </c>
      <c r="Q7607" t="str">
        <f>IFERROR(IF(COUNTIF(個人情報!$BI$5:$BI$401,"登録番号" &amp; リスト!P7607)&gt;=1,"",IF(VLOOKUP(P7607,登録者リスト!$A$1:$D$43729,4,FALSE)=基本情報!$D$6,P7607,"")),"")</f>
        <v/>
      </c>
    </row>
    <row r="7608" spans="16:17" x14ac:dyDescent="0.15">
      <c r="P7608">
        <v>7607</v>
      </c>
      <c r="Q7608" t="str">
        <f>IFERROR(IF(COUNTIF(個人情報!$BI$5:$BI$401,"登録番号" &amp; リスト!P7608)&gt;=1,"",IF(VLOOKUP(P7608,登録者リスト!$A$1:$D$43729,4,FALSE)=基本情報!$D$6,P7608,"")),"")</f>
        <v/>
      </c>
    </row>
    <row r="7609" spans="16:17" x14ac:dyDescent="0.15">
      <c r="P7609">
        <v>7608</v>
      </c>
      <c r="Q7609" t="str">
        <f>IFERROR(IF(COUNTIF(個人情報!$BI$5:$BI$401,"登録番号" &amp; リスト!P7609)&gt;=1,"",IF(VLOOKUP(P7609,登録者リスト!$A$1:$D$43729,4,FALSE)=基本情報!$D$6,P7609,"")),"")</f>
        <v/>
      </c>
    </row>
    <row r="7610" spans="16:17" x14ac:dyDescent="0.15">
      <c r="P7610">
        <v>7609</v>
      </c>
      <c r="Q7610" t="str">
        <f>IFERROR(IF(COUNTIF(個人情報!$BI$5:$BI$401,"登録番号" &amp; リスト!P7610)&gt;=1,"",IF(VLOOKUP(P7610,登録者リスト!$A$1:$D$43729,4,FALSE)=基本情報!$D$6,P7610,"")),"")</f>
        <v/>
      </c>
    </row>
    <row r="7611" spans="16:17" x14ac:dyDescent="0.15">
      <c r="P7611">
        <v>7610</v>
      </c>
      <c r="Q7611" t="str">
        <f>IFERROR(IF(COUNTIF(個人情報!$BI$5:$BI$401,"登録番号" &amp; リスト!P7611)&gt;=1,"",IF(VLOOKUP(P7611,登録者リスト!$A$1:$D$43729,4,FALSE)=基本情報!$D$6,P7611,"")),"")</f>
        <v/>
      </c>
    </row>
    <row r="7612" spans="16:17" x14ac:dyDescent="0.15">
      <c r="P7612">
        <v>7611</v>
      </c>
      <c r="Q7612" t="str">
        <f>IFERROR(IF(COUNTIF(個人情報!$BI$5:$BI$401,"登録番号" &amp; リスト!P7612)&gt;=1,"",IF(VLOOKUP(P7612,登録者リスト!$A$1:$D$43729,4,FALSE)=基本情報!$D$6,P7612,"")),"")</f>
        <v/>
      </c>
    </row>
    <row r="7613" spans="16:17" x14ac:dyDescent="0.15">
      <c r="P7613">
        <v>7612</v>
      </c>
      <c r="Q7613" t="str">
        <f>IFERROR(IF(COUNTIF(個人情報!$BI$5:$BI$401,"登録番号" &amp; リスト!P7613)&gt;=1,"",IF(VLOOKUP(P7613,登録者リスト!$A$1:$D$43729,4,FALSE)=基本情報!$D$6,P7613,"")),"")</f>
        <v/>
      </c>
    </row>
    <row r="7614" spans="16:17" x14ac:dyDescent="0.15">
      <c r="P7614">
        <v>7613</v>
      </c>
      <c r="Q7614" t="str">
        <f>IFERROR(IF(COUNTIF(個人情報!$BI$5:$BI$401,"登録番号" &amp; リスト!P7614)&gt;=1,"",IF(VLOOKUP(P7614,登録者リスト!$A$1:$D$43729,4,FALSE)=基本情報!$D$6,P7614,"")),"")</f>
        <v/>
      </c>
    </row>
    <row r="7615" spans="16:17" x14ac:dyDescent="0.15">
      <c r="P7615">
        <v>7614</v>
      </c>
      <c r="Q7615" t="str">
        <f>IFERROR(IF(COUNTIF(個人情報!$BI$5:$BI$401,"登録番号" &amp; リスト!P7615)&gt;=1,"",IF(VLOOKUP(P7615,登録者リスト!$A$1:$D$43729,4,FALSE)=基本情報!$D$6,P7615,"")),"")</f>
        <v/>
      </c>
    </row>
    <row r="7616" spans="16:17" x14ac:dyDescent="0.15">
      <c r="P7616">
        <v>7615</v>
      </c>
      <c r="Q7616" t="str">
        <f>IFERROR(IF(COUNTIF(個人情報!$BI$5:$BI$401,"登録番号" &amp; リスト!P7616)&gt;=1,"",IF(VLOOKUP(P7616,登録者リスト!$A$1:$D$43729,4,FALSE)=基本情報!$D$6,P7616,"")),"")</f>
        <v/>
      </c>
    </row>
    <row r="7617" spans="16:17" x14ac:dyDescent="0.15">
      <c r="P7617">
        <v>7616</v>
      </c>
      <c r="Q7617" t="str">
        <f>IFERROR(IF(COUNTIF(個人情報!$BI$5:$BI$401,"登録番号" &amp; リスト!P7617)&gt;=1,"",IF(VLOOKUP(P7617,登録者リスト!$A$1:$D$43729,4,FALSE)=基本情報!$D$6,P7617,"")),"")</f>
        <v/>
      </c>
    </row>
    <row r="7618" spans="16:17" x14ac:dyDescent="0.15">
      <c r="P7618">
        <v>7617</v>
      </c>
      <c r="Q7618" t="str">
        <f>IFERROR(IF(COUNTIF(個人情報!$BI$5:$BI$401,"登録番号" &amp; リスト!P7618)&gt;=1,"",IF(VLOOKUP(P7618,登録者リスト!$A$1:$D$43729,4,FALSE)=基本情報!$D$6,P7618,"")),"")</f>
        <v/>
      </c>
    </row>
    <row r="7619" spans="16:17" x14ac:dyDescent="0.15">
      <c r="P7619">
        <v>7618</v>
      </c>
      <c r="Q7619" t="str">
        <f>IFERROR(IF(COUNTIF(個人情報!$BI$5:$BI$401,"登録番号" &amp; リスト!P7619)&gt;=1,"",IF(VLOOKUP(P7619,登録者リスト!$A$1:$D$43729,4,FALSE)=基本情報!$D$6,P7619,"")),"")</f>
        <v/>
      </c>
    </row>
    <row r="7620" spans="16:17" x14ac:dyDescent="0.15">
      <c r="P7620">
        <v>7619</v>
      </c>
      <c r="Q7620" t="str">
        <f>IFERROR(IF(COUNTIF(個人情報!$BI$5:$BI$401,"登録番号" &amp; リスト!P7620)&gt;=1,"",IF(VLOOKUP(P7620,登録者リスト!$A$1:$D$43729,4,FALSE)=基本情報!$D$6,P7620,"")),"")</f>
        <v/>
      </c>
    </row>
    <row r="7621" spans="16:17" x14ac:dyDescent="0.15">
      <c r="P7621">
        <v>7620</v>
      </c>
      <c r="Q7621" t="str">
        <f>IFERROR(IF(COUNTIF(個人情報!$BI$5:$BI$401,"登録番号" &amp; リスト!P7621)&gt;=1,"",IF(VLOOKUP(P7621,登録者リスト!$A$1:$D$43729,4,FALSE)=基本情報!$D$6,P7621,"")),"")</f>
        <v/>
      </c>
    </row>
    <row r="7622" spans="16:17" x14ac:dyDescent="0.15">
      <c r="P7622">
        <v>7621</v>
      </c>
      <c r="Q7622" t="str">
        <f>IFERROR(IF(COUNTIF(個人情報!$BI$5:$BI$401,"登録番号" &amp; リスト!P7622)&gt;=1,"",IF(VLOOKUP(P7622,登録者リスト!$A$1:$D$43729,4,FALSE)=基本情報!$D$6,P7622,"")),"")</f>
        <v/>
      </c>
    </row>
    <row r="7623" spans="16:17" x14ac:dyDescent="0.15">
      <c r="P7623">
        <v>7622</v>
      </c>
      <c r="Q7623" t="str">
        <f>IFERROR(IF(COUNTIF(個人情報!$BI$5:$BI$401,"登録番号" &amp; リスト!P7623)&gt;=1,"",IF(VLOOKUP(P7623,登録者リスト!$A$1:$D$43729,4,FALSE)=基本情報!$D$6,P7623,"")),"")</f>
        <v/>
      </c>
    </row>
    <row r="7624" spans="16:17" x14ac:dyDescent="0.15">
      <c r="P7624">
        <v>7623</v>
      </c>
      <c r="Q7624" t="str">
        <f>IFERROR(IF(COUNTIF(個人情報!$BI$5:$BI$401,"登録番号" &amp; リスト!P7624)&gt;=1,"",IF(VLOOKUP(P7624,登録者リスト!$A$1:$D$43729,4,FALSE)=基本情報!$D$6,P7624,"")),"")</f>
        <v/>
      </c>
    </row>
    <row r="7625" spans="16:17" x14ac:dyDescent="0.15">
      <c r="P7625">
        <v>7624</v>
      </c>
      <c r="Q7625" t="str">
        <f>IFERROR(IF(COUNTIF(個人情報!$BI$5:$BI$401,"登録番号" &amp; リスト!P7625)&gt;=1,"",IF(VLOOKUP(P7625,登録者リスト!$A$1:$D$43729,4,FALSE)=基本情報!$D$6,P7625,"")),"")</f>
        <v/>
      </c>
    </row>
    <row r="7626" spans="16:17" x14ac:dyDescent="0.15">
      <c r="P7626">
        <v>7625</v>
      </c>
      <c r="Q7626" t="str">
        <f>IFERROR(IF(COUNTIF(個人情報!$BI$5:$BI$401,"登録番号" &amp; リスト!P7626)&gt;=1,"",IF(VLOOKUP(P7626,登録者リスト!$A$1:$D$43729,4,FALSE)=基本情報!$D$6,P7626,"")),"")</f>
        <v/>
      </c>
    </row>
    <row r="7627" spans="16:17" x14ac:dyDescent="0.15">
      <c r="P7627">
        <v>7626</v>
      </c>
      <c r="Q7627" t="str">
        <f>IFERROR(IF(COUNTIF(個人情報!$BI$5:$BI$401,"登録番号" &amp; リスト!P7627)&gt;=1,"",IF(VLOOKUP(P7627,登録者リスト!$A$1:$D$43729,4,FALSE)=基本情報!$D$6,P7627,"")),"")</f>
        <v/>
      </c>
    </row>
    <row r="7628" spans="16:17" x14ac:dyDescent="0.15">
      <c r="P7628">
        <v>7627</v>
      </c>
      <c r="Q7628" t="str">
        <f>IFERROR(IF(COUNTIF(個人情報!$BI$5:$BI$401,"登録番号" &amp; リスト!P7628)&gt;=1,"",IF(VLOOKUP(P7628,登録者リスト!$A$1:$D$43729,4,FALSE)=基本情報!$D$6,P7628,"")),"")</f>
        <v/>
      </c>
    </row>
    <row r="7629" spans="16:17" x14ac:dyDescent="0.15">
      <c r="P7629">
        <v>7628</v>
      </c>
      <c r="Q7629" t="str">
        <f>IFERROR(IF(COUNTIF(個人情報!$BI$5:$BI$401,"登録番号" &amp; リスト!P7629)&gt;=1,"",IF(VLOOKUP(P7629,登録者リスト!$A$1:$D$43729,4,FALSE)=基本情報!$D$6,P7629,"")),"")</f>
        <v/>
      </c>
    </row>
    <row r="7630" spans="16:17" x14ac:dyDescent="0.15">
      <c r="P7630">
        <v>7629</v>
      </c>
      <c r="Q7630" t="str">
        <f>IFERROR(IF(COUNTIF(個人情報!$BI$5:$BI$401,"登録番号" &amp; リスト!P7630)&gt;=1,"",IF(VLOOKUP(P7630,登録者リスト!$A$1:$D$43729,4,FALSE)=基本情報!$D$6,P7630,"")),"")</f>
        <v/>
      </c>
    </row>
    <row r="7631" spans="16:17" x14ac:dyDescent="0.15">
      <c r="P7631">
        <v>7630</v>
      </c>
      <c r="Q7631" t="str">
        <f>IFERROR(IF(COUNTIF(個人情報!$BI$5:$BI$401,"登録番号" &amp; リスト!P7631)&gt;=1,"",IF(VLOOKUP(P7631,登録者リスト!$A$1:$D$43729,4,FALSE)=基本情報!$D$6,P7631,"")),"")</f>
        <v/>
      </c>
    </row>
    <row r="7632" spans="16:17" x14ac:dyDescent="0.15">
      <c r="P7632">
        <v>7631</v>
      </c>
      <c r="Q7632" t="str">
        <f>IFERROR(IF(COUNTIF(個人情報!$BI$5:$BI$401,"登録番号" &amp; リスト!P7632)&gt;=1,"",IF(VLOOKUP(P7632,登録者リスト!$A$1:$D$43729,4,FALSE)=基本情報!$D$6,P7632,"")),"")</f>
        <v/>
      </c>
    </row>
    <row r="7633" spans="16:17" x14ac:dyDescent="0.15">
      <c r="P7633">
        <v>7632</v>
      </c>
      <c r="Q7633" t="str">
        <f>IFERROR(IF(COUNTIF(個人情報!$BI$5:$BI$401,"登録番号" &amp; リスト!P7633)&gt;=1,"",IF(VLOOKUP(P7633,登録者リスト!$A$1:$D$43729,4,FALSE)=基本情報!$D$6,P7633,"")),"")</f>
        <v/>
      </c>
    </row>
    <row r="7634" spans="16:17" x14ac:dyDescent="0.15">
      <c r="P7634">
        <v>7633</v>
      </c>
      <c r="Q7634" t="str">
        <f>IFERROR(IF(COUNTIF(個人情報!$BI$5:$BI$401,"登録番号" &amp; リスト!P7634)&gt;=1,"",IF(VLOOKUP(P7634,登録者リスト!$A$1:$D$43729,4,FALSE)=基本情報!$D$6,P7634,"")),"")</f>
        <v/>
      </c>
    </row>
    <row r="7635" spans="16:17" x14ac:dyDescent="0.15">
      <c r="P7635">
        <v>7634</v>
      </c>
      <c r="Q7635" t="str">
        <f>IFERROR(IF(COUNTIF(個人情報!$BI$5:$BI$401,"登録番号" &amp; リスト!P7635)&gt;=1,"",IF(VLOOKUP(P7635,登録者リスト!$A$1:$D$43729,4,FALSE)=基本情報!$D$6,P7635,"")),"")</f>
        <v/>
      </c>
    </row>
    <row r="7636" spans="16:17" x14ac:dyDescent="0.15">
      <c r="P7636">
        <v>7635</v>
      </c>
      <c r="Q7636" t="str">
        <f>IFERROR(IF(COUNTIF(個人情報!$BI$5:$BI$401,"登録番号" &amp; リスト!P7636)&gt;=1,"",IF(VLOOKUP(P7636,登録者リスト!$A$1:$D$43729,4,FALSE)=基本情報!$D$6,P7636,"")),"")</f>
        <v/>
      </c>
    </row>
    <row r="7637" spans="16:17" x14ac:dyDescent="0.15">
      <c r="P7637">
        <v>7636</v>
      </c>
      <c r="Q7637" t="str">
        <f>IFERROR(IF(COUNTIF(個人情報!$BI$5:$BI$401,"登録番号" &amp; リスト!P7637)&gt;=1,"",IF(VLOOKUP(P7637,登録者リスト!$A$1:$D$43729,4,FALSE)=基本情報!$D$6,P7637,"")),"")</f>
        <v/>
      </c>
    </row>
    <row r="7638" spans="16:17" x14ac:dyDescent="0.15">
      <c r="P7638">
        <v>7637</v>
      </c>
      <c r="Q7638" t="str">
        <f>IFERROR(IF(COUNTIF(個人情報!$BI$5:$BI$401,"登録番号" &amp; リスト!P7638)&gt;=1,"",IF(VLOOKUP(P7638,登録者リスト!$A$1:$D$43729,4,FALSE)=基本情報!$D$6,P7638,"")),"")</f>
        <v/>
      </c>
    </row>
    <row r="7639" spans="16:17" x14ac:dyDescent="0.15">
      <c r="P7639">
        <v>7638</v>
      </c>
      <c r="Q7639" t="str">
        <f>IFERROR(IF(COUNTIF(個人情報!$BI$5:$BI$401,"登録番号" &amp; リスト!P7639)&gt;=1,"",IF(VLOOKUP(P7639,登録者リスト!$A$1:$D$43729,4,FALSE)=基本情報!$D$6,P7639,"")),"")</f>
        <v/>
      </c>
    </row>
    <row r="7640" spans="16:17" x14ac:dyDescent="0.15">
      <c r="P7640">
        <v>7639</v>
      </c>
      <c r="Q7640" t="str">
        <f>IFERROR(IF(COUNTIF(個人情報!$BI$5:$BI$401,"登録番号" &amp; リスト!P7640)&gt;=1,"",IF(VLOOKUP(P7640,登録者リスト!$A$1:$D$43729,4,FALSE)=基本情報!$D$6,P7640,"")),"")</f>
        <v/>
      </c>
    </row>
    <row r="7641" spans="16:17" x14ac:dyDescent="0.15">
      <c r="P7641">
        <v>7640</v>
      </c>
      <c r="Q7641" t="str">
        <f>IFERROR(IF(COUNTIF(個人情報!$BI$5:$BI$401,"登録番号" &amp; リスト!P7641)&gt;=1,"",IF(VLOOKUP(P7641,登録者リスト!$A$1:$D$43729,4,FALSE)=基本情報!$D$6,P7641,"")),"")</f>
        <v/>
      </c>
    </row>
    <row r="7642" spans="16:17" x14ac:dyDescent="0.15">
      <c r="P7642">
        <v>7641</v>
      </c>
      <c r="Q7642" t="str">
        <f>IFERROR(IF(COUNTIF(個人情報!$BI$5:$BI$401,"登録番号" &amp; リスト!P7642)&gt;=1,"",IF(VLOOKUP(P7642,登録者リスト!$A$1:$D$43729,4,FALSE)=基本情報!$D$6,P7642,"")),"")</f>
        <v/>
      </c>
    </row>
    <row r="7643" spans="16:17" x14ac:dyDescent="0.15">
      <c r="P7643">
        <v>7642</v>
      </c>
      <c r="Q7643" t="str">
        <f>IFERROR(IF(COUNTIF(個人情報!$BI$5:$BI$401,"登録番号" &amp; リスト!P7643)&gt;=1,"",IF(VLOOKUP(P7643,登録者リスト!$A$1:$D$43729,4,FALSE)=基本情報!$D$6,P7643,"")),"")</f>
        <v/>
      </c>
    </row>
    <row r="7644" spans="16:17" x14ac:dyDescent="0.15">
      <c r="P7644">
        <v>7643</v>
      </c>
      <c r="Q7644" t="str">
        <f>IFERROR(IF(COUNTIF(個人情報!$BI$5:$BI$401,"登録番号" &amp; リスト!P7644)&gt;=1,"",IF(VLOOKUP(P7644,登録者リスト!$A$1:$D$43729,4,FALSE)=基本情報!$D$6,P7644,"")),"")</f>
        <v/>
      </c>
    </row>
    <row r="7645" spans="16:17" x14ac:dyDescent="0.15">
      <c r="P7645">
        <v>7644</v>
      </c>
      <c r="Q7645" t="str">
        <f>IFERROR(IF(COUNTIF(個人情報!$BI$5:$BI$401,"登録番号" &amp; リスト!P7645)&gt;=1,"",IF(VLOOKUP(P7645,登録者リスト!$A$1:$D$43729,4,FALSE)=基本情報!$D$6,P7645,"")),"")</f>
        <v/>
      </c>
    </row>
    <row r="7646" spans="16:17" x14ac:dyDescent="0.15">
      <c r="P7646">
        <v>7645</v>
      </c>
      <c r="Q7646" t="str">
        <f>IFERROR(IF(COUNTIF(個人情報!$BI$5:$BI$401,"登録番号" &amp; リスト!P7646)&gt;=1,"",IF(VLOOKUP(P7646,登録者リスト!$A$1:$D$43729,4,FALSE)=基本情報!$D$6,P7646,"")),"")</f>
        <v/>
      </c>
    </row>
    <row r="7647" spans="16:17" x14ac:dyDescent="0.15">
      <c r="P7647">
        <v>7646</v>
      </c>
      <c r="Q7647" t="str">
        <f>IFERROR(IF(COUNTIF(個人情報!$BI$5:$BI$401,"登録番号" &amp; リスト!P7647)&gt;=1,"",IF(VLOOKUP(P7647,登録者リスト!$A$1:$D$43729,4,FALSE)=基本情報!$D$6,P7647,"")),"")</f>
        <v/>
      </c>
    </row>
    <row r="7648" spans="16:17" x14ac:dyDescent="0.15">
      <c r="P7648">
        <v>7647</v>
      </c>
      <c r="Q7648" t="str">
        <f>IFERROR(IF(COUNTIF(個人情報!$BI$5:$BI$401,"登録番号" &amp; リスト!P7648)&gt;=1,"",IF(VLOOKUP(P7648,登録者リスト!$A$1:$D$43729,4,FALSE)=基本情報!$D$6,P7648,"")),"")</f>
        <v/>
      </c>
    </row>
    <row r="7649" spans="16:17" x14ac:dyDescent="0.15">
      <c r="P7649">
        <v>7648</v>
      </c>
      <c r="Q7649" t="str">
        <f>IFERROR(IF(COUNTIF(個人情報!$BI$5:$BI$401,"登録番号" &amp; リスト!P7649)&gt;=1,"",IF(VLOOKUP(P7649,登録者リスト!$A$1:$D$43729,4,FALSE)=基本情報!$D$6,P7649,"")),"")</f>
        <v/>
      </c>
    </row>
    <row r="7650" spans="16:17" x14ac:dyDescent="0.15">
      <c r="P7650">
        <v>7649</v>
      </c>
      <c r="Q7650" t="str">
        <f>IFERROR(IF(COUNTIF(個人情報!$BI$5:$BI$401,"登録番号" &amp; リスト!P7650)&gt;=1,"",IF(VLOOKUP(P7650,登録者リスト!$A$1:$D$43729,4,FALSE)=基本情報!$D$6,P7650,"")),"")</f>
        <v/>
      </c>
    </row>
    <row r="7651" spans="16:17" x14ac:dyDescent="0.15">
      <c r="P7651">
        <v>7650</v>
      </c>
      <c r="Q7651" t="str">
        <f>IFERROR(IF(COUNTIF(個人情報!$BI$5:$BI$401,"登録番号" &amp; リスト!P7651)&gt;=1,"",IF(VLOOKUP(P7651,登録者リスト!$A$1:$D$43729,4,FALSE)=基本情報!$D$6,P7651,"")),"")</f>
        <v/>
      </c>
    </row>
    <row r="7652" spans="16:17" x14ac:dyDescent="0.15">
      <c r="P7652">
        <v>7651</v>
      </c>
      <c r="Q7652" t="str">
        <f>IFERROR(IF(COUNTIF(個人情報!$BI$5:$BI$401,"登録番号" &amp; リスト!P7652)&gt;=1,"",IF(VLOOKUP(P7652,登録者リスト!$A$1:$D$43729,4,FALSE)=基本情報!$D$6,P7652,"")),"")</f>
        <v/>
      </c>
    </row>
    <row r="7653" spans="16:17" x14ac:dyDescent="0.15">
      <c r="P7653">
        <v>7652</v>
      </c>
      <c r="Q7653" t="str">
        <f>IFERROR(IF(COUNTIF(個人情報!$BI$5:$BI$401,"登録番号" &amp; リスト!P7653)&gt;=1,"",IF(VLOOKUP(P7653,登録者リスト!$A$1:$D$43729,4,FALSE)=基本情報!$D$6,P7653,"")),"")</f>
        <v/>
      </c>
    </row>
    <row r="7654" spans="16:17" x14ac:dyDescent="0.15">
      <c r="P7654">
        <v>7653</v>
      </c>
      <c r="Q7654" t="str">
        <f>IFERROR(IF(COUNTIF(個人情報!$BI$5:$BI$401,"登録番号" &amp; リスト!P7654)&gt;=1,"",IF(VLOOKUP(P7654,登録者リスト!$A$1:$D$43729,4,FALSE)=基本情報!$D$6,P7654,"")),"")</f>
        <v/>
      </c>
    </row>
    <row r="7655" spans="16:17" x14ac:dyDescent="0.15">
      <c r="P7655">
        <v>7654</v>
      </c>
      <c r="Q7655" t="str">
        <f>IFERROR(IF(COUNTIF(個人情報!$BI$5:$BI$401,"登録番号" &amp; リスト!P7655)&gt;=1,"",IF(VLOOKUP(P7655,登録者リスト!$A$1:$D$43729,4,FALSE)=基本情報!$D$6,P7655,"")),"")</f>
        <v/>
      </c>
    </row>
    <row r="7656" spans="16:17" x14ac:dyDescent="0.15">
      <c r="P7656">
        <v>7655</v>
      </c>
      <c r="Q7656" t="str">
        <f>IFERROR(IF(COUNTIF(個人情報!$BI$5:$BI$401,"登録番号" &amp; リスト!P7656)&gt;=1,"",IF(VLOOKUP(P7656,登録者リスト!$A$1:$D$43729,4,FALSE)=基本情報!$D$6,P7656,"")),"")</f>
        <v/>
      </c>
    </row>
    <row r="7657" spans="16:17" x14ac:dyDescent="0.15">
      <c r="P7657">
        <v>7656</v>
      </c>
      <c r="Q7657" t="str">
        <f>IFERROR(IF(COUNTIF(個人情報!$BI$5:$BI$401,"登録番号" &amp; リスト!P7657)&gt;=1,"",IF(VLOOKUP(P7657,登録者リスト!$A$1:$D$43729,4,FALSE)=基本情報!$D$6,P7657,"")),"")</f>
        <v/>
      </c>
    </row>
    <row r="7658" spans="16:17" x14ac:dyDescent="0.15">
      <c r="P7658">
        <v>7657</v>
      </c>
      <c r="Q7658" t="str">
        <f>IFERROR(IF(COUNTIF(個人情報!$BI$5:$BI$401,"登録番号" &amp; リスト!P7658)&gt;=1,"",IF(VLOOKUP(P7658,登録者リスト!$A$1:$D$43729,4,FALSE)=基本情報!$D$6,P7658,"")),"")</f>
        <v/>
      </c>
    </row>
    <row r="7659" spans="16:17" x14ac:dyDescent="0.15">
      <c r="P7659">
        <v>7658</v>
      </c>
      <c r="Q7659" t="str">
        <f>IFERROR(IF(COUNTIF(個人情報!$BI$5:$BI$401,"登録番号" &amp; リスト!P7659)&gt;=1,"",IF(VLOOKUP(P7659,登録者リスト!$A$1:$D$43729,4,FALSE)=基本情報!$D$6,P7659,"")),"")</f>
        <v/>
      </c>
    </row>
    <row r="7660" spans="16:17" x14ac:dyDescent="0.15">
      <c r="P7660">
        <v>7659</v>
      </c>
      <c r="Q7660" t="str">
        <f>IFERROR(IF(COUNTIF(個人情報!$BI$5:$BI$401,"登録番号" &amp; リスト!P7660)&gt;=1,"",IF(VLOOKUP(P7660,登録者リスト!$A$1:$D$43729,4,FALSE)=基本情報!$D$6,P7660,"")),"")</f>
        <v/>
      </c>
    </row>
    <row r="7661" spans="16:17" x14ac:dyDescent="0.15">
      <c r="P7661">
        <v>7660</v>
      </c>
      <c r="Q7661" t="str">
        <f>IFERROR(IF(COUNTIF(個人情報!$BI$5:$BI$401,"登録番号" &amp; リスト!P7661)&gt;=1,"",IF(VLOOKUP(P7661,登録者リスト!$A$1:$D$43729,4,FALSE)=基本情報!$D$6,P7661,"")),"")</f>
        <v/>
      </c>
    </row>
    <row r="7662" spans="16:17" x14ac:dyDescent="0.15">
      <c r="P7662">
        <v>7661</v>
      </c>
      <c r="Q7662" t="str">
        <f>IFERROR(IF(COUNTIF(個人情報!$BI$5:$BI$401,"登録番号" &amp; リスト!P7662)&gt;=1,"",IF(VLOOKUP(P7662,登録者リスト!$A$1:$D$43729,4,FALSE)=基本情報!$D$6,P7662,"")),"")</f>
        <v/>
      </c>
    </row>
    <row r="7663" spans="16:17" x14ac:dyDescent="0.15">
      <c r="P7663">
        <v>7662</v>
      </c>
      <c r="Q7663" t="str">
        <f>IFERROR(IF(COUNTIF(個人情報!$BI$5:$BI$401,"登録番号" &amp; リスト!P7663)&gt;=1,"",IF(VLOOKUP(P7663,登録者リスト!$A$1:$D$43729,4,FALSE)=基本情報!$D$6,P7663,"")),"")</f>
        <v/>
      </c>
    </row>
    <row r="7664" spans="16:17" x14ac:dyDescent="0.15">
      <c r="P7664">
        <v>7663</v>
      </c>
      <c r="Q7664" t="str">
        <f>IFERROR(IF(COUNTIF(個人情報!$BI$5:$BI$401,"登録番号" &amp; リスト!P7664)&gt;=1,"",IF(VLOOKUP(P7664,登録者リスト!$A$1:$D$43729,4,FALSE)=基本情報!$D$6,P7664,"")),"")</f>
        <v/>
      </c>
    </row>
    <row r="7665" spans="16:17" x14ac:dyDescent="0.15">
      <c r="P7665">
        <v>7664</v>
      </c>
      <c r="Q7665" t="str">
        <f>IFERROR(IF(COUNTIF(個人情報!$BI$5:$BI$401,"登録番号" &amp; リスト!P7665)&gt;=1,"",IF(VLOOKUP(P7665,登録者リスト!$A$1:$D$43729,4,FALSE)=基本情報!$D$6,P7665,"")),"")</f>
        <v/>
      </c>
    </row>
    <row r="7666" spans="16:17" x14ac:dyDescent="0.15">
      <c r="P7666">
        <v>7665</v>
      </c>
      <c r="Q7666" t="str">
        <f>IFERROR(IF(COUNTIF(個人情報!$BI$5:$BI$401,"登録番号" &amp; リスト!P7666)&gt;=1,"",IF(VLOOKUP(P7666,登録者リスト!$A$1:$D$43729,4,FALSE)=基本情報!$D$6,P7666,"")),"")</f>
        <v/>
      </c>
    </row>
    <row r="7667" spans="16:17" x14ac:dyDescent="0.15">
      <c r="P7667">
        <v>7666</v>
      </c>
      <c r="Q7667" t="str">
        <f>IFERROR(IF(COUNTIF(個人情報!$BI$5:$BI$401,"登録番号" &amp; リスト!P7667)&gt;=1,"",IF(VLOOKUP(P7667,登録者リスト!$A$1:$D$43729,4,FALSE)=基本情報!$D$6,P7667,"")),"")</f>
        <v/>
      </c>
    </row>
    <row r="7668" spans="16:17" x14ac:dyDescent="0.15">
      <c r="P7668">
        <v>7667</v>
      </c>
      <c r="Q7668" t="str">
        <f>IFERROR(IF(COUNTIF(個人情報!$BI$5:$BI$401,"登録番号" &amp; リスト!P7668)&gt;=1,"",IF(VLOOKUP(P7668,登録者リスト!$A$1:$D$43729,4,FALSE)=基本情報!$D$6,P7668,"")),"")</f>
        <v/>
      </c>
    </row>
    <row r="7669" spans="16:17" x14ac:dyDescent="0.15">
      <c r="P7669">
        <v>7668</v>
      </c>
      <c r="Q7669" t="str">
        <f>IFERROR(IF(COUNTIF(個人情報!$BI$5:$BI$401,"登録番号" &amp; リスト!P7669)&gt;=1,"",IF(VLOOKUP(P7669,登録者リスト!$A$1:$D$43729,4,FALSE)=基本情報!$D$6,P7669,"")),"")</f>
        <v/>
      </c>
    </row>
    <row r="7670" spans="16:17" x14ac:dyDescent="0.15">
      <c r="P7670">
        <v>7669</v>
      </c>
      <c r="Q7670" t="str">
        <f>IFERROR(IF(COUNTIF(個人情報!$BI$5:$BI$401,"登録番号" &amp; リスト!P7670)&gt;=1,"",IF(VLOOKUP(P7670,登録者リスト!$A$1:$D$43729,4,FALSE)=基本情報!$D$6,P7670,"")),"")</f>
        <v/>
      </c>
    </row>
    <row r="7671" spans="16:17" x14ac:dyDescent="0.15">
      <c r="P7671">
        <v>7670</v>
      </c>
      <c r="Q7671" t="str">
        <f>IFERROR(IF(COUNTIF(個人情報!$BI$5:$BI$401,"登録番号" &amp; リスト!P7671)&gt;=1,"",IF(VLOOKUP(P7671,登録者リスト!$A$1:$D$43729,4,FALSE)=基本情報!$D$6,P7671,"")),"")</f>
        <v/>
      </c>
    </row>
    <row r="7672" spans="16:17" x14ac:dyDescent="0.15">
      <c r="P7672">
        <v>7671</v>
      </c>
      <c r="Q7672" t="str">
        <f>IFERROR(IF(COUNTIF(個人情報!$BI$5:$BI$401,"登録番号" &amp; リスト!P7672)&gt;=1,"",IF(VLOOKUP(P7672,登録者リスト!$A$1:$D$43729,4,FALSE)=基本情報!$D$6,P7672,"")),"")</f>
        <v/>
      </c>
    </row>
    <row r="7673" spans="16:17" x14ac:dyDescent="0.15">
      <c r="P7673">
        <v>7672</v>
      </c>
      <c r="Q7673" t="str">
        <f>IFERROR(IF(COUNTIF(個人情報!$BI$5:$BI$401,"登録番号" &amp; リスト!P7673)&gt;=1,"",IF(VLOOKUP(P7673,登録者リスト!$A$1:$D$43729,4,FALSE)=基本情報!$D$6,P7673,"")),"")</f>
        <v/>
      </c>
    </row>
    <row r="7674" spans="16:17" x14ac:dyDescent="0.15">
      <c r="P7674">
        <v>7673</v>
      </c>
      <c r="Q7674" t="str">
        <f>IFERROR(IF(COUNTIF(個人情報!$BI$5:$BI$401,"登録番号" &amp; リスト!P7674)&gt;=1,"",IF(VLOOKUP(P7674,登録者リスト!$A$1:$D$43729,4,FALSE)=基本情報!$D$6,P7674,"")),"")</f>
        <v/>
      </c>
    </row>
    <row r="7675" spans="16:17" x14ac:dyDescent="0.15">
      <c r="P7675">
        <v>7674</v>
      </c>
      <c r="Q7675" t="str">
        <f>IFERROR(IF(COUNTIF(個人情報!$BI$5:$BI$401,"登録番号" &amp; リスト!P7675)&gt;=1,"",IF(VLOOKUP(P7675,登録者リスト!$A$1:$D$43729,4,FALSE)=基本情報!$D$6,P7675,"")),"")</f>
        <v/>
      </c>
    </row>
    <row r="7676" spans="16:17" x14ac:dyDescent="0.15">
      <c r="P7676">
        <v>7675</v>
      </c>
      <c r="Q7676" t="str">
        <f>IFERROR(IF(COUNTIF(個人情報!$BI$5:$BI$401,"登録番号" &amp; リスト!P7676)&gt;=1,"",IF(VLOOKUP(P7676,登録者リスト!$A$1:$D$43729,4,FALSE)=基本情報!$D$6,P7676,"")),"")</f>
        <v/>
      </c>
    </row>
    <row r="7677" spans="16:17" x14ac:dyDescent="0.15">
      <c r="P7677">
        <v>7676</v>
      </c>
      <c r="Q7677" t="str">
        <f>IFERROR(IF(COUNTIF(個人情報!$BI$5:$BI$401,"登録番号" &amp; リスト!P7677)&gt;=1,"",IF(VLOOKUP(P7677,登録者リスト!$A$1:$D$43729,4,FALSE)=基本情報!$D$6,P7677,"")),"")</f>
        <v/>
      </c>
    </row>
    <row r="7678" spans="16:17" x14ac:dyDescent="0.15">
      <c r="P7678">
        <v>7677</v>
      </c>
      <c r="Q7678" t="str">
        <f>IFERROR(IF(COUNTIF(個人情報!$BI$5:$BI$401,"登録番号" &amp; リスト!P7678)&gt;=1,"",IF(VLOOKUP(P7678,登録者リスト!$A$1:$D$43729,4,FALSE)=基本情報!$D$6,P7678,"")),"")</f>
        <v/>
      </c>
    </row>
    <row r="7679" spans="16:17" x14ac:dyDescent="0.15">
      <c r="P7679">
        <v>7678</v>
      </c>
      <c r="Q7679" t="str">
        <f>IFERROR(IF(COUNTIF(個人情報!$BI$5:$BI$401,"登録番号" &amp; リスト!P7679)&gt;=1,"",IF(VLOOKUP(P7679,登録者リスト!$A$1:$D$43729,4,FALSE)=基本情報!$D$6,P7679,"")),"")</f>
        <v/>
      </c>
    </row>
    <row r="7680" spans="16:17" x14ac:dyDescent="0.15">
      <c r="P7680">
        <v>7679</v>
      </c>
      <c r="Q7680" t="str">
        <f>IFERROR(IF(COUNTIF(個人情報!$BI$5:$BI$401,"登録番号" &amp; リスト!P7680)&gt;=1,"",IF(VLOOKUP(P7680,登録者リスト!$A$1:$D$43729,4,FALSE)=基本情報!$D$6,P7680,"")),"")</f>
        <v/>
      </c>
    </row>
    <row r="7681" spans="16:17" x14ac:dyDescent="0.15">
      <c r="P7681">
        <v>7680</v>
      </c>
      <c r="Q7681" t="str">
        <f>IFERROR(IF(COUNTIF(個人情報!$BI$5:$BI$401,"登録番号" &amp; リスト!P7681)&gt;=1,"",IF(VLOOKUP(P7681,登録者リスト!$A$1:$D$43729,4,FALSE)=基本情報!$D$6,P7681,"")),"")</f>
        <v/>
      </c>
    </row>
    <row r="7682" spans="16:17" x14ac:dyDescent="0.15">
      <c r="P7682">
        <v>7681</v>
      </c>
      <c r="Q7682" t="str">
        <f>IFERROR(IF(COUNTIF(個人情報!$BI$5:$BI$401,"登録番号" &amp; リスト!P7682)&gt;=1,"",IF(VLOOKUP(P7682,登録者リスト!$A$1:$D$43729,4,FALSE)=基本情報!$D$6,P7682,"")),"")</f>
        <v/>
      </c>
    </row>
    <row r="7683" spans="16:17" x14ac:dyDescent="0.15">
      <c r="P7683">
        <v>7682</v>
      </c>
      <c r="Q7683" t="str">
        <f>IFERROR(IF(COUNTIF(個人情報!$BI$5:$BI$401,"登録番号" &amp; リスト!P7683)&gt;=1,"",IF(VLOOKUP(P7683,登録者リスト!$A$1:$D$43729,4,FALSE)=基本情報!$D$6,P7683,"")),"")</f>
        <v/>
      </c>
    </row>
    <row r="7684" spans="16:17" x14ac:dyDescent="0.15">
      <c r="P7684">
        <v>7683</v>
      </c>
      <c r="Q7684" t="str">
        <f>IFERROR(IF(COUNTIF(個人情報!$BI$5:$BI$401,"登録番号" &amp; リスト!P7684)&gt;=1,"",IF(VLOOKUP(P7684,登録者リスト!$A$1:$D$43729,4,FALSE)=基本情報!$D$6,P7684,"")),"")</f>
        <v/>
      </c>
    </row>
    <row r="7685" spans="16:17" x14ac:dyDescent="0.15">
      <c r="P7685">
        <v>7684</v>
      </c>
      <c r="Q7685" t="str">
        <f>IFERROR(IF(COUNTIF(個人情報!$BI$5:$BI$401,"登録番号" &amp; リスト!P7685)&gt;=1,"",IF(VLOOKUP(P7685,登録者リスト!$A$1:$D$43729,4,FALSE)=基本情報!$D$6,P7685,"")),"")</f>
        <v/>
      </c>
    </row>
    <row r="7686" spans="16:17" x14ac:dyDescent="0.15">
      <c r="P7686">
        <v>7685</v>
      </c>
      <c r="Q7686" t="str">
        <f>IFERROR(IF(COUNTIF(個人情報!$BI$5:$BI$401,"登録番号" &amp; リスト!P7686)&gt;=1,"",IF(VLOOKUP(P7686,登録者リスト!$A$1:$D$43729,4,FALSE)=基本情報!$D$6,P7686,"")),"")</f>
        <v/>
      </c>
    </row>
    <row r="7687" spans="16:17" x14ac:dyDescent="0.15">
      <c r="P7687">
        <v>7686</v>
      </c>
      <c r="Q7687" t="str">
        <f>IFERROR(IF(COUNTIF(個人情報!$BI$5:$BI$401,"登録番号" &amp; リスト!P7687)&gt;=1,"",IF(VLOOKUP(P7687,登録者リスト!$A$1:$D$43729,4,FALSE)=基本情報!$D$6,P7687,"")),"")</f>
        <v/>
      </c>
    </row>
    <row r="7688" spans="16:17" x14ac:dyDescent="0.15">
      <c r="P7688">
        <v>7687</v>
      </c>
      <c r="Q7688" t="str">
        <f>IFERROR(IF(COUNTIF(個人情報!$BI$5:$BI$401,"登録番号" &amp; リスト!P7688)&gt;=1,"",IF(VLOOKUP(P7688,登録者リスト!$A$1:$D$43729,4,FALSE)=基本情報!$D$6,P7688,"")),"")</f>
        <v/>
      </c>
    </row>
    <row r="7689" spans="16:17" x14ac:dyDescent="0.15">
      <c r="P7689">
        <v>7688</v>
      </c>
      <c r="Q7689" t="str">
        <f>IFERROR(IF(COUNTIF(個人情報!$BI$5:$BI$401,"登録番号" &amp; リスト!P7689)&gt;=1,"",IF(VLOOKUP(P7689,登録者リスト!$A$1:$D$43729,4,FALSE)=基本情報!$D$6,P7689,"")),"")</f>
        <v/>
      </c>
    </row>
    <row r="7690" spans="16:17" x14ac:dyDescent="0.15">
      <c r="P7690">
        <v>7689</v>
      </c>
      <c r="Q7690" t="str">
        <f>IFERROR(IF(COUNTIF(個人情報!$BI$5:$BI$401,"登録番号" &amp; リスト!P7690)&gt;=1,"",IF(VLOOKUP(P7690,登録者リスト!$A$1:$D$43729,4,FALSE)=基本情報!$D$6,P7690,"")),"")</f>
        <v/>
      </c>
    </row>
    <row r="7691" spans="16:17" x14ac:dyDescent="0.15">
      <c r="P7691">
        <v>7690</v>
      </c>
      <c r="Q7691" t="str">
        <f>IFERROR(IF(COUNTIF(個人情報!$BI$5:$BI$401,"登録番号" &amp; リスト!P7691)&gt;=1,"",IF(VLOOKUP(P7691,登録者リスト!$A$1:$D$43729,4,FALSE)=基本情報!$D$6,P7691,"")),"")</f>
        <v/>
      </c>
    </row>
    <row r="7692" spans="16:17" x14ac:dyDescent="0.15">
      <c r="P7692">
        <v>7691</v>
      </c>
      <c r="Q7692" t="str">
        <f>IFERROR(IF(COUNTIF(個人情報!$BI$5:$BI$401,"登録番号" &amp; リスト!P7692)&gt;=1,"",IF(VLOOKUP(P7692,登録者リスト!$A$1:$D$43729,4,FALSE)=基本情報!$D$6,P7692,"")),"")</f>
        <v/>
      </c>
    </row>
    <row r="7693" spans="16:17" x14ac:dyDescent="0.15">
      <c r="P7693">
        <v>7692</v>
      </c>
      <c r="Q7693" t="str">
        <f>IFERROR(IF(COUNTIF(個人情報!$BI$5:$BI$401,"登録番号" &amp; リスト!P7693)&gt;=1,"",IF(VLOOKUP(P7693,登録者リスト!$A$1:$D$43729,4,FALSE)=基本情報!$D$6,P7693,"")),"")</f>
        <v/>
      </c>
    </row>
    <row r="7694" spans="16:17" x14ac:dyDescent="0.15">
      <c r="P7694">
        <v>7693</v>
      </c>
      <c r="Q7694" t="str">
        <f>IFERROR(IF(COUNTIF(個人情報!$BI$5:$BI$401,"登録番号" &amp; リスト!P7694)&gt;=1,"",IF(VLOOKUP(P7694,登録者リスト!$A$1:$D$43729,4,FALSE)=基本情報!$D$6,P7694,"")),"")</f>
        <v/>
      </c>
    </row>
    <row r="7695" spans="16:17" x14ac:dyDescent="0.15">
      <c r="P7695">
        <v>7694</v>
      </c>
      <c r="Q7695" t="str">
        <f>IFERROR(IF(COUNTIF(個人情報!$BI$5:$BI$401,"登録番号" &amp; リスト!P7695)&gt;=1,"",IF(VLOOKUP(P7695,登録者リスト!$A$1:$D$43729,4,FALSE)=基本情報!$D$6,P7695,"")),"")</f>
        <v/>
      </c>
    </row>
    <row r="7696" spans="16:17" x14ac:dyDescent="0.15">
      <c r="P7696">
        <v>7695</v>
      </c>
      <c r="Q7696" t="str">
        <f>IFERROR(IF(COUNTIF(個人情報!$BI$5:$BI$401,"登録番号" &amp; リスト!P7696)&gt;=1,"",IF(VLOOKUP(P7696,登録者リスト!$A$1:$D$43729,4,FALSE)=基本情報!$D$6,P7696,"")),"")</f>
        <v/>
      </c>
    </row>
    <row r="7697" spans="16:17" x14ac:dyDescent="0.15">
      <c r="P7697">
        <v>7696</v>
      </c>
      <c r="Q7697" t="str">
        <f>IFERROR(IF(COUNTIF(個人情報!$BI$5:$BI$401,"登録番号" &amp; リスト!P7697)&gt;=1,"",IF(VLOOKUP(P7697,登録者リスト!$A$1:$D$43729,4,FALSE)=基本情報!$D$6,P7697,"")),"")</f>
        <v/>
      </c>
    </row>
    <row r="7698" spans="16:17" x14ac:dyDescent="0.15">
      <c r="P7698">
        <v>7697</v>
      </c>
      <c r="Q7698" t="str">
        <f>IFERROR(IF(COUNTIF(個人情報!$BI$5:$BI$401,"登録番号" &amp; リスト!P7698)&gt;=1,"",IF(VLOOKUP(P7698,登録者リスト!$A$1:$D$43729,4,FALSE)=基本情報!$D$6,P7698,"")),"")</f>
        <v/>
      </c>
    </row>
    <row r="7699" spans="16:17" x14ac:dyDescent="0.15">
      <c r="P7699">
        <v>7698</v>
      </c>
      <c r="Q7699" t="str">
        <f>IFERROR(IF(COUNTIF(個人情報!$BI$5:$BI$401,"登録番号" &amp; リスト!P7699)&gt;=1,"",IF(VLOOKUP(P7699,登録者リスト!$A$1:$D$43729,4,FALSE)=基本情報!$D$6,P7699,"")),"")</f>
        <v/>
      </c>
    </row>
    <row r="7700" spans="16:17" x14ac:dyDescent="0.15">
      <c r="P7700">
        <v>7699</v>
      </c>
      <c r="Q7700" t="str">
        <f>IFERROR(IF(COUNTIF(個人情報!$BI$5:$BI$401,"登録番号" &amp; リスト!P7700)&gt;=1,"",IF(VLOOKUP(P7700,登録者リスト!$A$1:$D$43729,4,FALSE)=基本情報!$D$6,P7700,"")),"")</f>
        <v/>
      </c>
    </row>
    <row r="7701" spans="16:17" x14ac:dyDescent="0.15">
      <c r="P7701">
        <v>7700</v>
      </c>
      <c r="Q7701" t="str">
        <f>IFERROR(IF(COUNTIF(個人情報!$BI$5:$BI$401,"登録番号" &amp; リスト!P7701)&gt;=1,"",IF(VLOOKUP(P7701,登録者リスト!$A$1:$D$43729,4,FALSE)=基本情報!$D$6,P7701,"")),"")</f>
        <v/>
      </c>
    </row>
    <row r="7702" spans="16:17" x14ac:dyDescent="0.15">
      <c r="P7702">
        <v>7701</v>
      </c>
      <c r="Q7702" t="str">
        <f>IFERROR(IF(COUNTIF(個人情報!$BI$5:$BI$401,"登録番号" &amp; リスト!P7702)&gt;=1,"",IF(VLOOKUP(P7702,登録者リスト!$A$1:$D$43729,4,FALSE)=基本情報!$D$6,P7702,"")),"")</f>
        <v/>
      </c>
    </row>
    <row r="7703" spans="16:17" x14ac:dyDescent="0.15">
      <c r="P7703">
        <v>7702</v>
      </c>
      <c r="Q7703" t="str">
        <f>IFERROR(IF(COUNTIF(個人情報!$BI$5:$BI$401,"登録番号" &amp; リスト!P7703)&gt;=1,"",IF(VLOOKUP(P7703,登録者リスト!$A$1:$D$43729,4,FALSE)=基本情報!$D$6,P7703,"")),"")</f>
        <v/>
      </c>
    </row>
    <row r="7704" spans="16:17" x14ac:dyDescent="0.15">
      <c r="P7704">
        <v>7703</v>
      </c>
      <c r="Q7704" t="str">
        <f>IFERROR(IF(COUNTIF(個人情報!$BI$5:$BI$401,"登録番号" &amp; リスト!P7704)&gt;=1,"",IF(VLOOKUP(P7704,登録者リスト!$A$1:$D$43729,4,FALSE)=基本情報!$D$6,P7704,"")),"")</f>
        <v/>
      </c>
    </row>
    <row r="7705" spans="16:17" x14ac:dyDescent="0.15">
      <c r="P7705">
        <v>7704</v>
      </c>
      <c r="Q7705" t="str">
        <f>IFERROR(IF(COUNTIF(個人情報!$BI$5:$BI$401,"登録番号" &amp; リスト!P7705)&gt;=1,"",IF(VLOOKUP(P7705,登録者リスト!$A$1:$D$43729,4,FALSE)=基本情報!$D$6,P7705,"")),"")</f>
        <v/>
      </c>
    </row>
    <row r="7706" spans="16:17" x14ac:dyDescent="0.15">
      <c r="P7706">
        <v>7705</v>
      </c>
      <c r="Q7706" t="str">
        <f>IFERROR(IF(COUNTIF(個人情報!$BI$5:$BI$401,"登録番号" &amp; リスト!P7706)&gt;=1,"",IF(VLOOKUP(P7706,登録者リスト!$A$1:$D$43729,4,FALSE)=基本情報!$D$6,P7706,"")),"")</f>
        <v/>
      </c>
    </row>
    <row r="7707" spans="16:17" x14ac:dyDescent="0.15">
      <c r="P7707">
        <v>7706</v>
      </c>
      <c r="Q7707" t="str">
        <f>IFERROR(IF(COUNTIF(個人情報!$BI$5:$BI$401,"登録番号" &amp; リスト!P7707)&gt;=1,"",IF(VLOOKUP(P7707,登録者リスト!$A$1:$D$43729,4,FALSE)=基本情報!$D$6,P7707,"")),"")</f>
        <v/>
      </c>
    </row>
    <row r="7708" spans="16:17" x14ac:dyDescent="0.15">
      <c r="P7708">
        <v>7707</v>
      </c>
      <c r="Q7708" t="str">
        <f>IFERROR(IF(COUNTIF(個人情報!$BI$5:$BI$401,"登録番号" &amp; リスト!P7708)&gt;=1,"",IF(VLOOKUP(P7708,登録者リスト!$A$1:$D$43729,4,FALSE)=基本情報!$D$6,P7708,"")),"")</f>
        <v/>
      </c>
    </row>
    <row r="7709" spans="16:17" x14ac:dyDescent="0.15">
      <c r="P7709">
        <v>7708</v>
      </c>
      <c r="Q7709" t="str">
        <f>IFERROR(IF(COUNTIF(個人情報!$BI$5:$BI$401,"登録番号" &amp; リスト!P7709)&gt;=1,"",IF(VLOOKUP(P7709,登録者リスト!$A$1:$D$43729,4,FALSE)=基本情報!$D$6,P7709,"")),"")</f>
        <v/>
      </c>
    </row>
    <row r="7710" spans="16:17" x14ac:dyDescent="0.15">
      <c r="P7710">
        <v>7709</v>
      </c>
      <c r="Q7710" t="str">
        <f>IFERROR(IF(COUNTIF(個人情報!$BI$5:$BI$401,"登録番号" &amp; リスト!P7710)&gt;=1,"",IF(VLOOKUP(P7710,登録者リスト!$A$1:$D$43729,4,FALSE)=基本情報!$D$6,P7710,"")),"")</f>
        <v/>
      </c>
    </row>
    <row r="7711" spans="16:17" x14ac:dyDescent="0.15">
      <c r="P7711">
        <v>7710</v>
      </c>
      <c r="Q7711" t="str">
        <f>IFERROR(IF(COUNTIF(個人情報!$BI$5:$BI$401,"登録番号" &amp; リスト!P7711)&gt;=1,"",IF(VLOOKUP(P7711,登録者リスト!$A$1:$D$43729,4,FALSE)=基本情報!$D$6,P7711,"")),"")</f>
        <v/>
      </c>
    </row>
    <row r="7712" spans="16:17" x14ac:dyDescent="0.15">
      <c r="P7712">
        <v>7711</v>
      </c>
      <c r="Q7712" t="str">
        <f>IFERROR(IF(COUNTIF(個人情報!$BI$5:$BI$401,"登録番号" &amp; リスト!P7712)&gt;=1,"",IF(VLOOKUP(P7712,登録者リスト!$A$1:$D$43729,4,FALSE)=基本情報!$D$6,P7712,"")),"")</f>
        <v/>
      </c>
    </row>
    <row r="7713" spans="16:17" x14ac:dyDescent="0.15">
      <c r="P7713">
        <v>7712</v>
      </c>
      <c r="Q7713" t="str">
        <f>IFERROR(IF(COUNTIF(個人情報!$BI$5:$BI$401,"登録番号" &amp; リスト!P7713)&gt;=1,"",IF(VLOOKUP(P7713,登録者リスト!$A$1:$D$43729,4,FALSE)=基本情報!$D$6,P7713,"")),"")</f>
        <v/>
      </c>
    </row>
    <row r="7714" spans="16:17" x14ac:dyDescent="0.15">
      <c r="P7714">
        <v>7713</v>
      </c>
      <c r="Q7714" t="str">
        <f>IFERROR(IF(COUNTIF(個人情報!$BI$5:$BI$401,"登録番号" &amp; リスト!P7714)&gt;=1,"",IF(VLOOKUP(P7714,登録者リスト!$A$1:$D$43729,4,FALSE)=基本情報!$D$6,P7714,"")),"")</f>
        <v/>
      </c>
    </row>
    <row r="7715" spans="16:17" x14ac:dyDescent="0.15">
      <c r="P7715">
        <v>7714</v>
      </c>
      <c r="Q7715" t="str">
        <f>IFERROR(IF(COUNTIF(個人情報!$BI$5:$BI$401,"登録番号" &amp; リスト!P7715)&gt;=1,"",IF(VLOOKUP(P7715,登録者リスト!$A$1:$D$43729,4,FALSE)=基本情報!$D$6,P7715,"")),"")</f>
        <v/>
      </c>
    </row>
    <row r="7716" spans="16:17" x14ac:dyDescent="0.15">
      <c r="P7716">
        <v>7715</v>
      </c>
      <c r="Q7716" t="str">
        <f>IFERROR(IF(COUNTIF(個人情報!$BI$5:$BI$401,"登録番号" &amp; リスト!P7716)&gt;=1,"",IF(VLOOKUP(P7716,登録者リスト!$A$1:$D$43729,4,FALSE)=基本情報!$D$6,P7716,"")),"")</f>
        <v/>
      </c>
    </row>
    <row r="7717" spans="16:17" x14ac:dyDescent="0.15">
      <c r="P7717">
        <v>7716</v>
      </c>
      <c r="Q7717" t="str">
        <f>IFERROR(IF(COUNTIF(個人情報!$BI$5:$BI$401,"登録番号" &amp; リスト!P7717)&gt;=1,"",IF(VLOOKUP(P7717,登録者リスト!$A$1:$D$43729,4,FALSE)=基本情報!$D$6,P7717,"")),"")</f>
        <v/>
      </c>
    </row>
    <row r="7718" spans="16:17" x14ac:dyDescent="0.15">
      <c r="P7718">
        <v>7717</v>
      </c>
      <c r="Q7718" t="str">
        <f>IFERROR(IF(COUNTIF(個人情報!$BI$5:$BI$401,"登録番号" &amp; リスト!P7718)&gt;=1,"",IF(VLOOKUP(P7718,登録者リスト!$A$1:$D$43729,4,FALSE)=基本情報!$D$6,P7718,"")),"")</f>
        <v/>
      </c>
    </row>
    <row r="7719" spans="16:17" x14ac:dyDescent="0.15">
      <c r="P7719">
        <v>7718</v>
      </c>
      <c r="Q7719" t="str">
        <f>IFERROR(IF(COUNTIF(個人情報!$BI$5:$BI$401,"登録番号" &amp; リスト!P7719)&gt;=1,"",IF(VLOOKUP(P7719,登録者リスト!$A$1:$D$43729,4,FALSE)=基本情報!$D$6,P7719,"")),"")</f>
        <v/>
      </c>
    </row>
    <row r="7720" spans="16:17" x14ac:dyDescent="0.15">
      <c r="P7720">
        <v>7719</v>
      </c>
      <c r="Q7720" t="str">
        <f>IFERROR(IF(COUNTIF(個人情報!$BI$5:$BI$401,"登録番号" &amp; リスト!P7720)&gt;=1,"",IF(VLOOKUP(P7720,登録者リスト!$A$1:$D$43729,4,FALSE)=基本情報!$D$6,P7720,"")),"")</f>
        <v/>
      </c>
    </row>
    <row r="7721" spans="16:17" x14ac:dyDescent="0.15">
      <c r="P7721">
        <v>7720</v>
      </c>
      <c r="Q7721" t="str">
        <f>IFERROR(IF(COUNTIF(個人情報!$BI$5:$BI$401,"登録番号" &amp; リスト!P7721)&gt;=1,"",IF(VLOOKUP(P7721,登録者リスト!$A$1:$D$43729,4,FALSE)=基本情報!$D$6,P7721,"")),"")</f>
        <v/>
      </c>
    </row>
    <row r="7722" spans="16:17" x14ac:dyDescent="0.15">
      <c r="P7722">
        <v>7721</v>
      </c>
      <c r="Q7722" t="str">
        <f>IFERROR(IF(COUNTIF(個人情報!$BI$5:$BI$401,"登録番号" &amp; リスト!P7722)&gt;=1,"",IF(VLOOKUP(P7722,登録者リスト!$A$1:$D$43729,4,FALSE)=基本情報!$D$6,P7722,"")),"")</f>
        <v/>
      </c>
    </row>
    <row r="7723" spans="16:17" x14ac:dyDescent="0.15">
      <c r="P7723">
        <v>7722</v>
      </c>
      <c r="Q7723" t="str">
        <f>IFERROR(IF(COUNTIF(個人情報!$BI$5:$BI$401,"登録番号" &amp; リスト!P7723)&gt;=1,"",IF(VLOOKUP(P7723,登録者リスト!$A$1:$D$43729,4,FALSE)=基本情報!$D$6,P7723,"")),"")</f>
        <v/>
      </c>
    </row>
    <row r="7724" spans="16:17" x14ac:dyDescent="0.15">
      <c r="P7724">
        <v>7723</v>
      </c>
      <c r="Q7724" t="str">
        <f>IFERROR(IF(COUNTIF(個人情報!$BI$5:$BI$401,"登録番号" &amp; リスト!P7724)&gt;=1,"",IF(VLOOKUP(P7724,登録者リスト!$A$1:$D$43729,4,FALSE)=基本情報!$D$6,P7724,"")),"")</f>
        <v/>
      </c>
    </row>
    <row r="7725" spans="16:17" x14ac:dyDescent="0.15">
      <c r="P7725">
        <v>7724</v>
      </c>
      <c r="Q7725" t="str">
        <f>IFERROR(IF(COUNTIF(個人情報!$BI$5:$BI$401,"登録番号" &amp; リスト!P7725)&gt;=1,"",IF(VLOOKUP(P7725,登録者リスト!$A$1:$D$43729,4,FALSE)=基本情報!$D$6,P7725,"")),"")</f>
        <v/>
      </c>
    </row>
    <row r="7726" spans="16:17" x14ac:dyDescent="0.15">
      <c r="P7726">
        <v>7725</v>
      </c>
      <c r="Q7726" t="str">
        <f>IFERROR(IF(COUNTIF(個人情報!$BI$5:$BI$401,"登録番号" &amp; リスト!P7726)&gt;=1,"",IF(VLOOKUP(P7726,登録者リスト!$A$1:$D$43729,4,FALSE)=基本情報!$D$6,P7726,"")),"")</f>
        <v/>
      </c>
    </row>
    <row r="7727" spans="16:17" x14ac:dyDescent="0.15">
      <c r="P7727">
        <v>7726</v>
      </c>
      <c r="Q7727" t="str">
        <f>IFERROR(IF(COUNTIF(個人情報!$BI$5:$BI$401,"登録番号" &amp; リスト!P7727)&gt;=1,"",IF(VLOOKUP(P7727,登録者リスト!$A$1:$D$43729,4,FALSE)=基本情報!$D$6,P7727,"")),"")</f>
        <v/>
      </c>
    </row>
    <row r="7728" spans="16:17" x14ac:dyDescent="0.15">
      <c r="P7728">
        <v>7727</v>
      </c>
      <c r="Q7728" t="str">
        <f>IFERROR(IF(COUNTIF(個人情報!$BI$5:$BI$401,"登録番号" &amp; リスト!P7728)&gt;=1,"",IF(VLOOKUP(P7728,登録者リスト!$A$1:$D$43729,4,FALSE)=基本情報!$D$6,P7728,"")),"")</f>
        <v/>
      </c>
    </row>
    <row r="7729" spans="16:17" x14ac:dyDescent="0.15">
      <c r="P7729">
        <v>7728</v>
      </c>
      <c r="Q7729" t="str">
        <f>IFERROR(IF(COUNTIF(個人情報!$BI$5:$BI$401,"登録番号" &amp; リスト!P7729)&gt;=1,"",IF(VLOOKUP(P7729,登録者リスト!$A$1:$D$43729,4,FALSE)=基本情報!$D$6,P7729,"")),"")</f>
        <v/>
      </c>
    </row>
    <row r="7730" spans="16:17" x14ac:dyDescent="0.15">
      <c r="P7730">
        <v>7729</v>
      </c>
      <c r="Q7730" t="str">
        <f>IFERROR(IF(COUNTIF(個人情報!$BI$5:$BI$401,"登録番号" &amp; リスト!P7730)&gt;=1,"",IF(VLOOKUP(P7730,登録者リスト!$A$1:$D$43729,4,FALSE)=基本情報!$D$6,P7730,"")),"")</f>
        <v/>
      </c>
    </row>
    <row r="7731" spans="16:17" x14ac:dyDescent="0.15">
      <c r="P7731">
        <v>7730</v>
      </c>
      <c r="Q7731" t="str">
        <f>IFERROR(IF(COUNTIF(個人情報!$BI$5:$BI$401,"登録番号" &amp; リスト!P7731)&gt;=1,"",IF(VLOOKUP(P7731,登録者リスト!$A$1:$D$43729,4,FALSE)=基本情報!$D$6,P7731,"")),"")</f>
        <v/>
      </c>
    </row>
    <row r="7732" spans="16:17" x14ac:dyDescent="0.15">
      <c r="P7732">
        <v>7731</v>
      </c>
      <c r="Q7732" t="str">
        <f>IFERROR(IF(COUNTIF(個人情報!$BI$5:$BI$401,"登録番号" &amp; リスト!P7732)&gt;=1,"",IF(VLOOKUP(P7732,登録者リスト!$A$1:$D$43729,4,FALSE)=基本情報!$D$6,P7732,"")),"")</f>
        <v/>
      </c>
    </row>
    <row r="7733" spans="16:17" x14ac:dyDescent="0.15">
      <c r="P7733">
        <v>7732</v>
      </c>
      <c r="Q7733" t="str">
        <f>IFERROR(IF(COUNTIF(個人情報!$BI$5:$BI$401,"登録番号" &amp; リスト!P7733)&gt;=1,"",IF(VLOOKUP(P7733,登録者リスト!$A$1:$D$43729,4,FALSE)=基本情報!$D$6,P7733,"")),"")</f>
        <v/>
      </c>
    </row>
    <row r="7734" spans="16:17" x14ac:dyDescent="0.15">
      <c r="P7734">
        <v>7733</v>
      </c>
      <c r="Q7734" t="str">
        <f>IFERROR(IF(COUNTIF(個人情報!$BI$5:$BI$401,"登録番号" &amp; リスト!P7734)&gt;=1,"",IF(VLOOKUP(P7734,登録者リスト!$A$1:$D$43729,4,FALSE)=基本情報!$D$6,P7734,"")),"")</f>
        <v/>
      </c>
    </row>
    <row r="7735" spans="16:17" x14ac:dyDescent="0.15">
      <c r="P7735">
        <v>7734</v>
      </c>
      <c r="Q7735" t="str">
        <f>IFERROR(IF(COUNTIF(個人情報!$BI$5:$BI$401,"登録番号" &amp; リスト!P7735)&gt;=1,"",IF(VLOOKUP(P7735,登録者リスト!$A$1:$D$43729,4,FALSE)=基本情報!$D$6,P7735,"")),"")</f>
        <v/>
      </c>
    </row>
    <row r="7736" spans="16:17" x14ac:dyDescent="0.15">
      <c r="P7736">
        <v>7735</v>
      </c>
      <c r="Q7736" t="str">
        <f>IFERROR(IF(COUNTIF(個人情報!$BI$5:$BI$401,"登録番号" &amp; リスト!P7736)&gt;=1,"",IF(VLOOKUP(P7736,登録者リスト!$A$1:$D$43729,4,FALSE)=基本情報!$D$6,P7736,"")),"")</f>
        <v/>
      </c>
    </row>
    <row r="7737" spans="16:17" x14ac:dyDescent="0.15">
      <c r="P7737">
        <v>7736</v>
      </c>
      <c r="Q7737" t="str">
        <f>IFERROR(IF(COUNTIF(個人情報!$BI$5:$BI$401,"登録番号" &amp; リスト!P7737)&gt;=1,"",IF(VLOOKUP(P7737,登録者リスト!$A$1:$D$43729,4,FALSE)=基本情報!$D$6,P7737,"")),"")</f>
        <v/>
      </c>
    </row>
    <row r="7738" spans="16:17" x14ac:dyDescent="0.15">
      <c r="P7738">
        <v>7737</v>
      </c>
      <c r="Q7738" t="str">
        <f>IFERROR(IF(COUNTIF(個人情報!$BI$5:$BI$401,"登録番号" &amp; リスト!P7738)&gt;=1,"",IF(VLOOKUP(P7738,登録者リスト!$A$1:$D$43729,4,FALSE)=基本情報!$D$6,P7738,"")),"")</f>
        <v/>
      </c>
    </row>
    <row r="7739" spans="16:17" x14ac:dyDescent="0.15">
      <c r="P7739">
        <v>7738</v>
      </c>
      <c r="Q7739" t="str">
        <f>IFERROR(IF(COUNTIF(個人情報!$BI$5:$BI$401,"登録番号" &amp; リスト!P7739)&gt;=1,"",IF(VLOOKUP(P7739,登録者リスト!$A$1:$D$43729,4,FALSE)=基本情報!$D$6,P7739,"")),"")</f>
        <v/>
      </c>
    </row>
    <row r="7740" spans="16:17" x14ac:dyDescent="0.15">
      <c r="P7740">
        <v>7739</v>
      </c>
      <c r="Q7740" t="str">
        <f>IFERROR(IF(COUNTIF(個人情報!$BI$5:$BI$401,"登録番号" &amp; リスト!P7740)&gt;=1,"",IF(VLOOKUP(P7740,登録者リスト!$A$1:$D$43729,4,FALSE)=基本情報!$D$6,P7740,"")),"")</f>
        <v/>
      </c>
    </row>
    <row r="7741" spans="16:17" x14ac:dyDescent="0.15">
      <c r="P7741">
        <v>7740</v>
      </c>
      <c r="Q7741" t="str">
        <f>IFERROR(IF(COUNTIF(個人情報!$BI$5:$BI$401,"登録番号" &amp; リスト!P7741)&gt;=1,"",IF(VLOOKUP(P7741,登録者リスト!$A$1:$D$43729,4,FALSE)=基本情報!$D$6,P7741,"")),"")</f>
        <v/>
      </c>
    </row>
    <row r="7742" spans="16:17" x14ac:dyDescent="0.15">
      <c r="P7742">
        <v>7741</v>
      </c>
      <c r="Q7742" t="str">
        <f>IFERROR(IF(COUNTIF(個人情報!$BI$5:$BI$401,"登録番号" &amp; リスト!P7742)&gt;=1,"",IF(VLOOKUP(P7742,登録者リスト!$A$1:$D$43729,4,FALSE)=基本情報!$D$6,P7742,"")),"")</f>
        <v/>
      </c>
    </row>
    <row r="7743" spans="16:17" x14ac:dyDescent="0.15">
      <c r="P7743">
        <v>7742</v>
      </c>
      <c r="Q7743" t="str">
        <f>IFERROR(IF(COUNTIF(個人情報!$BI$5:$BI$401,"登録番号" &amp; リスト!P7743)&gt;=1,"",IF(VLOOKUP(P7743,登録者リスト!$A$1:$D$43729,4,FALSE)=基本情報!$D$6,P7743,"")),"")</f>
        <v/>
      </c>
    </row>
    <row r="7744" spans="16:17" x14ac:dyDescent="0.15">
      <c r="P7744">
        <v>7743</v>
      </c>
      <c r="Q7744" t="str">
        <f>IFERROR(IF(COUNTIF(個人情報!$BI$5:$BI$401,"登録番号" &amp; リスト!P7744)&gt;=1,"",IF(VLOOKUP(P7744,登録者リスト!$A$1:$D$43729,4,FALSE)=基本情報!$D$6,P7744,"")),"")</f>
        <v/>
      </c>
    </row>
    <row r="7745" spans="16:17" x14ac:dyDescent="0.15">
      <c r="P7745">
        <v>7744</v>
      </c>
      <c r="Q7745" t="str">
        <f>IFERROR(IF(COUNTIF(個人情報!$BI$5:$BI$401,"登録番号" &amp; リスト!P7745)&gt;=1,"",IF(VLOOKUP(P7745,登録者リスト!$A$1:$D$43729,4,FALSE)=基本情報!$D$6,P7745,"")),"")</f>
        <v/>
      </c>
    </row>
    <row r="7746" spans="16:17" x14ac:dyDescent="0.15">
      <c r="P7746">
        <v>7745</v>
      </c>
      <c r="Q7746" t="str">
        <f>IFERROR(IF(COUNTIF(個人情報!$BI$5:$BI$401,"登録番号" &amp; リスト!P7746)&gt;=1,"",IF(VLOOKUP(P7746,登録者リスト!$A$1:$D$43729,4,FALSE)=基本情報!$D$6,P7746,"")),"")</f>
        <v/>
      </c>
    </row>
    <row r="7747" spans="16:17" x14ac:dyDescent="0.15">
      <c r="P7747">
        <v>7746</v>
      </c>
      <c r="Q7747" t="str">
        <f>IFERROR(IF(COUNTIF(個人情報!$BI$5:$BI$401,"登録番号" &amp; リスト!P7747)&gt;=1,"",IF(VLOOKUP(P7747,登録者リスト!$A$1:$D$43729,4,FALSE)=基本情報!$D$6,P7747,"")),"")</f>
        <v/>
      </c>
    </row>
    <row r="7748" spans="16:17" x14ac:dyDescent="0.15">
      <c r="P7748">
        <v>7747</v>
      </c>
      <c r="Q7748" t="str">
        <f>IFERROR(IF(COUNTIF(個人情報!$BI$5:$BI$401,"登録番号" &amp; リスト!P7748)&gt;=1,"",IF(VLOOKUP(P7748,登録者リスト!$A$1:$D$43729,4,FALSE)=基本情報!$D$6,P7748,"")),"")</f>
        <v/>
      </c>
    </row>
    <row r="7749" spans="16:17" x14ac:dyDescent="0.15">
      <c r="P7749">
        <v>7748</v>
      </c>
      <c r="Q7749" t="str">
        <f>IFERROR(IF(COUNTIF(個人情報!$BI$5:$BI$401,"登録番号" &amp; リスト!P7749)&gt;=1,"",IF(VLOOKUP(P7749,登録者リスト!$A$1:$D$43729,4,FALSE)=基本情報!$D$6,P7749,"")),"")</f>
        <v/>
      </c>
    </row>
    <row r="7750" spans="16:17" x14ac:dyDescent="0.15">
      <c r="P7750">
        <v>7749</v>
      </c>
      <c r="Q7750" t="str">
        <f>IFERROR(IF(COUNTIF(個人情報!$BI$5:$BI$401,"登録番号" &amp; リスト!P7750)&gt;=1,"",IF(VLOOKUP(P7750,登録者リスト!$A$1:$D$43729,4,FALSE)=基本情報!$D$6,P7750,"")),"")</f>
        <v/>
      </c>
    </row>
    <row r="7751" spans="16:17" x14ac:dyDescent="0.15">
      <c r="P7751">
        <v>7750</v>
      </c>
      <c r="Q7751" t="str">
        <f>IFERROR(IF(COUNTIF(個人情報!$BI$5:$BI$401,"登録番号" &amp; リスト!P7751)&gt;=1,"",IF(VLOOKUP(P7751,登録者リスト!$A$1:$D$43729,4,FALSE)=基本情報!$D$6,P7751,"")),"")</f>
        <v/>
      </c>
    </row>
    <row r="7752" spans="16:17" x14ac:dyDescent="0.15">
      <c r="P7752">
        <v>7751</v>
      </c>
      <c r="Q7752" t="str">
        <f>IFERROR(IF(COUNTIF(個人情報!$BI$5:$BI$401,"登録番号" &amp; リスト!P7752)&gt;=1,"",IF(VLOOKUP(P7752,登録者リスト!$A$1:$D$43729,4,FALSE)=基本情報!$D$6,P7752,"")),"")</f>
        <v/>
      </c>
    </row>
    <row r="7753" spans="16:17" x14ac:dyDescent="0.15">
      <c r="P7753">
        <v>7752</v>
      </c>
      <c r="Q7753" t="str">
        <f>IFERROR(IF(COUNTIF(個人情報!$BI$5:$BI$401,"登録番号" &amp; リスト!P7753)&gt;=1,"",IF(VLOOKUP(P7753,登録者リスト!$A$1:$D$43729,4,FALSE)=基本情報!$D$6,P7753,"")),"")</f>
        <v/>
      </c>
    </row>
    <row r="7754" spans="16:17" x14ac:dyDescent="0.15">
      <c r="P7754">
        <v>7753</v>
      </c>
      <c r="Q7754" t="str">
        <f>IFERROR(IF(COUNTIF(個人情報!$BI$5:$BI$401,"登録番号" &amp; リスト!P7754)&gt;=1,"",IF(VLOOKUP(P7754,登録者リスト!$A$1:$D$43729,4,FALSE)=基本情報!$D$6,P7754,"")),"")</f>
        <v/>
      </c>
    </row>
    <row r="7755" spans="16:17" x14ac:dyDescent="0.15">
      <c r="P7755">
        <v>7754</v>
      </c>
      <c r="Q7755" t="str">
        <f>IFERROR(IF(COUNTIF(個人情報!$BI$5:$BI$401,"登録番号" &amp; リスト!P7755)&gt;=1,"",IF(VLOOKUP(P7755,登録者リスト!$A$1:$D$43729,4,FALSE)=基本情報!$D$6,P7755,"")),"")</f>
        <v/>
      </c>
    </row>
    <row r="7756" spans="16:17" x14ac:dyDescent="0.15">
      <c r="P7756">
        <v>7755</v>
      </c>
      <c r="Q7756" t="str">
        <f>IFERROR(IF(COUNTIF(個人情報!$BI$5:$BI$401,"登録番号" &amp; リスト!P7756)&gt;=1,"",IF(VLOOKUP(P7756,登録者リスト!$A$1:$D$43729,4,FALSE)=基本情報!$D$6,P7756,"")),"")</f>
        <v/>
      </c>
    </row>
    <row r="7757" spans="16:17" x14ac:dyDescent="0.15">
      <c r="P7757">
        <v>7756</v>
      </c>
      <c r="Q7757" t="str">
        <f>IFERROR(IF(COUNTIF(個人情報!$BI$5:$BI$401,"登録番号" &amp; リスト!P7757)&gt;=1,"",IF(VLOOKUP(P7757,登録者リスト!$A$1:$D$43729,4,FALSE)=基本情報!$D$6,P7757,"")),"")</f>
        <v/>
      </c>
    </row>
    <row r="7758" spans="16:17" x14ac:dyDescent="0.15">
      <c r="P7758">
        <v>7757</v>
      </c>
      <c r="Q7758" t="str">
        <f>IFERROR(IF(COUNTIF(個人情報!$BI$5:$BI$401,"登録番号" &amp; リスト!P7758)&gt;=1,"",IF(VLOOKUP(P7758,登録者リスト!$A$1:$D$43729,4,FALSE)=基本情報!$D$6,P7758,"")),"")</f>
        <v/>
      </c>
    </row>
    <row r="7759" spans="16:17" x14ac:dyDescent="0.15">
      <c r="P7759">
        <v>7758</v>
      </c>
      <c r="Q7759" t="str">
        <f>IFERROR(IF(COUNTIF(個人情報!$BI$5:$BI$401,"登録番号" &amp; リスト!P7759)&gt;=1,"",IF(VLOOKUP(P7759,登録者リスト!$A$1:$D$43729,4,FALSE)=基本情報!$D$6,P7759,"")),"")</f>
        <v/>
      </c>
    </row>
    <row r="7760" spans="16:17" x14ac:dyDescent="0.15">
      <c r="P7760">
        <v>7759</v>
      </c>
      <c r="Q7760" t="str">
        <f>IFERROR(IF(COUNTIF(個人情報!$BI$5:$BI$401,"登録番号" &amp; リスト!P7760)&gt;=1,"",IF(VLOOKUP(P7760,登録者リスト!$A$1:$D$43729,4,FALSE)=基本情報!$D$6,P7760,"")),"")</f>
        <v/>
      </c>
    </row>
    <row r="7761" spans="16:17" x14ac:dyDescent="0.15">
      <c r="P7761">
        <v>7760</v>
      </c>
      <c r="Q7761" t="str">
        <f>IFERROR(IF(COUNTIF(個人情報!$BI$5:$BI$401,"登録番号" &amp; リスト!P7761)&gt;=1,"",IF(VLOOKUP(P7761,登録者リスト!$A$1:$D$43729,4,FALSE)=基本情報!$D$6,P7761,"")),"")</f>
        <v/>
      </c>
    </row>
    <row r="7762" spans="16:17" x14ac:dyDescent="0.15">
      <c r="P7762">
        <v>7761</v>
      </c>
      <c r="Q7762" t="str">
        <f>IFERROR(IF(COUNTIF(個人情報!$BI$5:$BI$401,"登録番号" &amp; リスト!P7762)&gt;=1,"",IF(VLOOKUP(P7762,登録者リスト!$A$1:$D$43729,4,FALSE)=基本情報!$D$6,P7762,"")),"")</f>
        <v/>
      </c>
    </row>
    <row r="7763" spans="16:17" x14ac:dyDescent="0.15">
      <c r="P7763">
        <v>7762</v>
      </c>
      <c r="Q7763" t="str">
        <f>IFERROR(IF(COUNTIF(個人情報!$BI$5:$BI$401,"登録番号" &amp; リスト!P7763)&gt;=1,"",IF(VLOOKUP(P7763,登録者リスト!$A$1:$D$43729,4,FALSE)=基本情報!$D$6,P7763,"")),"")</f>
        <v/>
      </c>
    </row>
    <row r="7764" spans="16:17" x14ac:dyDescent="0.15">
      <c r="P7764">
        <v>7763</v>
      </c>
      <c r="Q7764" t="str">
        <f>IFERROR(IF(COUNTIF(個人情報!$BI$5:$BI$401,"登録番号" &amp; リスト!P7764)&gt;=1,"",IF(VLOOKUP(P7764,登録者リスト!$A$1:$D$43729,4,FALSE)=基本情報!$D$6,P7764,"")),"")</f>
        <v/>
      </c>
    </row>
    <row r="7765" spans="16:17" x14ac:dyDescent="0.15">
      <c r="P7765">
        <v>7764</v>
      </c>
      <c r="Q7765" t="str">
        <f>IFERROR(IF(COUNTIF(個人情報!$BI$5:$BI$401,"登録番号" &amp; リスト!P7765)&gt;=1,"",IF(VLOOKUP(P7765,登録者リスト!$A$1:$D$43729,4,FALSE)=基本情報!$D$6,P7765,"")),"")</f>
        <v/>
      </c>
    </row>
    <row r="7766" spans="16:17" x14ac:dyDescent="0.15">
      <c r="P7766">
        <v>7765</v>
      </c>
      <c r="Q7766" t="str">
        <f>IFERROR(IF(COUNTIF(個人情報!$BI$5:$BI$401,"登録番号" &amp; リスト!P7766)&gt;=1,"",IF(VLOOKUP(P7766,登録者リスト!$A$1:$D$43729,4,FALSE)=基本情報!$D$6,P7766,"")),"")</f>
        <v/>
      </c>
    </row>
    <row r="7767" spans="16:17" x14ac:dyDescent="0.15">
      <c r="P7767">
        <v>7766</v>
      </c>
      <c r="Q7767" t="str">
        <f>IFERROR(IF(COUNTIF(個人情報!$BI$5:$BI$401,"登録番号" &amp; リスト!P7767)&gt;=1,"",IF(VLOOKUP(P7767,登録者リスト!$A$1:$D$43729,4,FALSE)=基本情報!$D$6,P7767,"")),"")</f>
        <v/>
      </c>
    </row>
    <row r="7768" spans="16:17" x14ac:dyDescent="0.15">
      <c r="P7768">
        <v>7767</v>
      </c>
      <c r="Q7768" t="str">
        <f>IFERROR(IF(COUNTIF(個人情報!$BI$5:$BI$401,"登録番号" &amp; リスト!P7768)&gt;=1,"",IF(VLOOKUP(P7768,登録者リスト!$A$1:$D$43729,4,FALSE)=基本情報!$D$6,P7768,"")),"")</f>
        <v/>
      </c>
    </row>
    <row r="7769" spans="16:17" x14ac:dyDescent="0.15">
      <c r="P7769">
        <v>7768</v>
      </c>
      <c r="Q7769" t="str">
        <f>IFERROR(IF(COUNTIF(個人情報!$BI$5:$BI$401,"登録番号" &amp; リスト!P7769)&gt;=1,"",IF(VLOOKUP(P7769,登録者リスト!$A$1:$D$43729,4,FALSE)=基本情報!$D$6,P7769,"")),"")</f>
        <v/>
      </c>
    </row>
    <row r="7770" spans="16:17" x14ac:dyDescent="0.15">
      <c r="P7770">
        <v>7769</v>
      </c>
      <c r="Q7770" t="str">
        <f>IFERROR(IF(COUNTIF(個人情報!$BI$5:$BI$401,"登録番号" &amp; リスト!P7770)&gt;=1,"",IF(VLOOKUP(P7770,登録者リスト!$A$1:$D$43729,4,FALSE)=基本情報!$D$6,P7770,"")),"")</f>
        <v/>
      </c>
    </row>
    <row r="7771" spans="16:17" x14ac:dyDescent="0.15">
      <c r="P7771">
        <v>7770</v>
      </c>
      <c r="Q7771" t="str">
        <f>IFERROR(IF(COUNTIF(個人情報!$BI$5:$BI$401,"登録番号" &amp; リスト!P7771)&gt;=1,"",IF(VLOOKUP(P7771,登録者リスト!$A$1:$D$43729,4,FALSE)=基本情報!$D$6,P7771,"")),"")</f>
        <v/>
      </c>
    </row>
    <row r="7772" spans="16:17" x14ac:dyDescent="0.15">
      <c r="P7772">
        <v>7771</v>
      </c>
      <c r="Q7772" t="str">
        <f>IFERROR(IF(COUNTIF(個人情報!$BI$5:$BI$401,"登録番号" &amp; リスト!P7772)&gt;=1,"",IF(VLOOKUP(P7772,登録者リスト!$A$1:$D$43729,4,FALSE)=基本情報!$D$6,P7772,"")),"")</f>
        <v/>
      </c>
    </row>
    <row r="7773" spans="16:17" x14ac:dyDescent="0.15">
      <c r="P7773">
        <v>7772</v>
      </c>
      <c r="Q7773" t="str">
        <f>IFERROR(IF(COUNTIF(個人情報!$BI$5:$BI$401,"登録番号" &amp; リスト!P7773)&gt;=1,"",IF(VLOOKUP(P7773,登録者リスト!$A$1:$D$43729,4,FALSE)=基本情報!$D$6,P7773,"")),"")</f>
        <v/>
      </c>
    </row>
    <row r="7774" spans="16:17" x14ac:dyDescent="0.15">
      <c r="P7774">
        <v>7773</v>
      </c>
      <c r="Q7774" t="str">
        <f>IFERROR(IF(COUNTIF(個人情報!$BI$5:$BI$401,"登録番号" &amp; リスト!P7774)&gt;=1,"",IF(VLOOKUP(P7774,登録者リスト!$A$1:$D$43729,4,FALSE)=基本情報!$D$6,P7774,"")),"")</f>
        <v/>
      </c>
    </row>
    <row r="7775" spans="16:17" x14ac:dyDescent="0.15">
      <c r="P7775">
        <v>7774</v>
      </c>
      <c r="Q7775" t="str">
        <f>IFERROR(IF(COUNTIF(個人情報!$BI$5:$BI$401,"登録番号" &amp; リスト!P7775)&gt;=1,"",IF(VLOOKUP(P7775,登録者リスト!$A$1:$D$43729,4,FALSE)=基本情報!$D$6,P7775,"")),"")</f>
        <v/>
      </c>
    </row>
    <row r="7776" spans="16:17" x14ac:dyDescent="0.15">
      <c r="P7776">
        <v>7775</v>
      </c>
      <c r="Q7776" t="str">
        <f>IFERROR(IF(COUNTIF(個人情報!$BI$5:$BI$401,"登録番号" &amp; リスト!P7776)&gt;=1,"",IF(VLOOKUP(P7776,登録者リスト!$A$1:$D$43729,4,FALSE)=基本情報!$D$6,P7776,"")),"")</f>
        <v/>
      </c>
    </row>
    <row r="7777" spans="16:17" x14ac:dyDescent="0.15">
      <c r="P7777">
        <v>7776</v>
      </c>
      <c r="Q7777" t="str">
        <f>IFERROR(IF(COUNTIF(個人情報!$BI$5:$BI$401,"登録番号" &amp; リスト!P7777)&gt;=1,"",IF(VLOOKUP(P7777,登録者リスト!$A$1:$D$43729,4,FALSE)=基本情報!$D$6,P7777,"")),"")</f>
        <v/>
      </c>
    </row>
    <row r="7778" spans="16:17" x14ac:dyDescent="0.15">
      <c r="P7778">
        <v>7777</v>
      </c>
      <c r="Q7778" t="str">
        <f>IFERROR(IF(COUNTIF(個人情報!$BI$5:$BI$401,"登録番号" &amp; リスト!P7778)&gt;=1,"",IF(VLOOKUP(P7778,登録者リスト!$A$1:$D$43729,4,FALSE)=基本情報!$D$6,P7778,"")),"")</f>
        <v/>
      </c>
    </row>
    <row r="7779" spans="16:17" x14ac:dyDescent="0.15">
      <c r="P7779">
        <v>7778</v>
      </c>
      <c r="Q7779" t="str">
        <f>IFERROR(IF(COUNTIF(個人情報!$BI$5:$BI$401,"登録番号" &amp; リスト!P7779)&gt;=1,"",IF(VLOOKUP(P7779,登録者リスト!$A$1:$D$43729,4,FALSE)=基本情報!$D$6,P7779,"")),"")</f>
        <v/>
      </c>
    </row>
    <row r="7780" spans="16:17" x14ac:dyDescent="0.15">
      <c r="P7780">
        <v>7779</v>
      </c>
      <c r="Q7780" t="str">
        <f>IFERROR(IF(COUNTIF(個人情報!$BI$5:$BI$401,"登録番号" &amp; リスト!P7780)&gt;=1,"",IF(VLOOKUP(P7780,登録者リスト!$A$1:$D$43729,4,FALSE)=基本情報!$D$6,P7780,"")),"")</f>
        <v/>
      </c>
    </row>
    <row r="7781" spans="16:17" x14ac:dyDescent="0.15">
      <c r="P7781">
        <v>7780</v>
      </c>
      <c r="Q7781" t="str">
        <f>IFERROR(IF(COUNTIF(個人情報!$BI$5:$BI$401,"登録番号" &amp; リスト!P7781)&gt;=1,"",IF(VLOOKUP(P7781,登録者リスト!$A$1:$D$43729,4,FALSE)=基本情報!$D$6,P7781,"")),"")</f>
        <v/>
      </c>
    </row>
    <row r="7782" spans="16:17" x14ac:dyDescent="0.15">
      <c r="P7782">
        <v>7781</v>
      </c>
      <c r="Q7782" t="str">
        <f>IFERROR(IF(COUNTIF(個人情報!$BI$5:$BI$401,"登録番号" &amp; リスト!P7782)&gt;=1,"",IF(VLOOKUP(P7782,登録者リスト!$A$1:$D$43729,4,FALSE)=基本情報!$D$6,P7782,"")),"")</f>
        <v/>
      </c>
    </row>
    <row r="7783" spans="16:17" x14ac:dyDescent="0.15">
      <c r="P7783">
        <v>7782</v>
      </c>
      <c r="Q7783" t="str">
        <f>IFERROR(IF(COUNTIF(個人情報!$BI$5:$BI$401,"登録番号" &amp; リスト!P7783)&gt;=1,"",IF(VLOOKUP(P7783,登録者リスト!$A$1:$D$43729,4,FALSE)=基本情報!$D$6,P7783,"")),"")</f>
        <v/>
      </c>
    </row>
    <row r="7784" spans="16:17" x14ac:dyDescent="0.15">
      <c r="P7784">
        <v>7783</v>
      </c>
      <c r="Q7784" t="str">
        <f>IFERROR(IF(COUNTIF(個人情報!$BI$5:$BI$401,"登録番号" &amp; リスト!P7784)&gt;=1,"",IF(VLOOKUP(P7784,登録者リスト!$A$1:$D$43729,4,FALSE)=基本情報!$D$6,P7784,"")),"")</f>
        <v/>
      </c>
    </row>
    <row r="7785" spans="16:17" x14ac:dyDescent="0.15">
      <c r="P7785">
        <v>7784</v>
      </c>
      <c r="Q7785" t="str">
        <f>IFERROR(IF(COUNTIF(個人情報!$BI$5:$BI$401,"登録番号" &amp; リスト!P7785)&gt;=1,"",IF(VLOOKUP(P7785,登録者リスト!$A$1:$D$43729,4,FALSE)=基本情報!$D$6,P7785,"")),"")</f>
        <v/>
      </c>
    </row>
    <row r="7786" spans="16:17" x14ac:dyDescent="0.15">
      <c r="P7786">
        <v>7785</v>
      </c>
      <c r="Q7786" t="str">
        <f>IFERROR(IF(COUNTIF(個人情報!$BI$5:$BI$401,"登録番号" &amp; リスト!P7786)&gt;=1,"",IF(VLOOKUP(P7786,登録者リスト!$A$1:$D$43729,4,FALSE)=基本情報!$D$6,P7786,"")),"")</f>
        <v/>
      </c>
    </row>
    <row r="7787" spans="16:17" x14ac:dyDescent="0.15">
      <c r="P7787">
        <v>7786</v>
      </c>
      <c r="Q7787" t="str">
        <f>IFERROR(IF(COUNTIF(個人情報!$BI$5:$BI$401,"登録番号" &amp; リスト!P7787)&gt;=1,"",IF(VLOOKUP(P7787,登録者リスト!$A$1:$D$43729,4,FALSE)=基本情報!$D$6,P7787,"")),"")</f>
        <v/>
      </c>
    </row>
    <row r="7788" spans="16:17" x14ac:dyDescent="0.15">
      <c r="P7788">
        <v>7787</v>
      </c>
      <c r="Q7788" t="str">
        <f>IFERROR(IF(COUNTIF(個人情報!$BI$5:$BI$401,"登録番号" &amp; リスト!P7788)&gt;=1,"",IF(VLOOKUP(P7788,登録者リスト!$A$1:$D$43729,4,FALSE)=基本情報!$D$6,P7788,"")),"")</f>
        <v/>
      </c>
    </row>
    <row r="7789" spans="16:17" x14ac:dyDescent="0.15">
      <c r="P7789">
        <v>7788</v>
      </c>
      <c r="Q7789" t="str">
        <f>IFERROR(IF(COUNTIF(個人情報!$BI$5:$BI$401,"登録番号" &amp; リスト!P7789)&gt;=1,"",IF(VLOOKUP(P7789,登録者リスト!$A$1:$D$43729,4,FALSE)=基本情報!$D$6,P7789,"")),"")</f>
        <v/>
      </c>
    </row>
    <row r="7790" spans="16:17" x14ac:dyDescent="0.15">
      <c r="P7790">
        <v>7789</v>
      </c>
      <c r="Q7790" t="str">
        <f>IFERROR(IF(COUNTIF(個人情報!$BI$5:$BI$401,"登録番号" &amp; リスト!P7790)&gt;=1,"",IF(VLOOKUP(P7790,登録者リスト!$A$1:$D$43729,4,FALSE)=基本情報!$D$6,P7790,"")),"")</f>
        <v/>
      </c>
    </row>
    <row r="7791" spans="16:17" x14ac:dyDescent="0.15">
      <c r="P7791">
        <v>7790</v>
      </c>
      <c r="Q7791" t="str">
        <f>IFERROR(IF(COUNTIF(個人情報!$BI$5:$BI$401,"登録番号" &amp; リスト!P7791)&gt;=1,"",IF(VLOOKUP(P7791,登録者リスト!$A$1:$D$43729,4,FALSE)=基本情報!$D$6,P7791,"")),"")</f>
        <v/>
      </c>
    </row>
    <row r="7792" spans="16:17" x14ac:dyDescent="0.15">
      <c r="P7792">
        <v>7791</v>
      </c>
      <c r="Q7792" t="str">
        <f>IFERROR(IF(COUNTIF(個人情報!$BI$5:$BI$401,"登録番号" &amp; リスト!P7792)&gt;=1,"",IF(VLOOKUP(P7792,登録者リスト!$A$1:$D$43729,4,FALSE)=基本情報!$D$6,P7792,"")),"")</f>
        <v/>
      </c>
    </row>
    <row r="7793" spans="16:17" x14ac:dyDescent="0.15">
      <c r="P7793">
        <v>7792</v>
      </c>
      <c r="Q7793" t="str">
        <f>IFERROR(IF(COUNTIF(個人情報!$BI$5:$BI$401,"登録番号" &amp; リスト!P7793)&gt;=1,"",IF(VLOOKUP(P7793,登録者リスト!$A$1:$D$43729,4,FALSE)=基本情報!$D$6,P7793,"")),"")</f>
        <v/>
      </c>
    </row>
    <row r="7794" spans="16:17" x14ac:dyDescent="0.15">
      <c r="P7794">
        <v>7793</v>
      </c>
      <c r="Q7794" t="str">
        <f>IFERROR(IF(COUNTIF(個人情報!$BI$5:$BI$401,"登録番号" &amp; リスト!P7794)&gt;=1,"",IF(VLOOKUP(P7794,登録者リスト!$A$1:$D$43729,4,FALSE)=基本情報!$D$6,P7794,"")),"")</f>
        <v/>
      </c>
    </row>
    <row r="7795" spans="16:17" x14ac:dyDescent="0.15">
      <c r="P7795">
        <v>7794</v>
      </c>
      <c r="Q7795" t="str">
        <f>IFERROR(IF(COUNTIF(個人情報!$BI$5:$BI$401,"登録番号" &amp; リスト!P7795)&gt;=1,"",IF(VLOOKUP(P7795,登録者リスト!$A$1:$D$43729,4,FALSE)=基本情報!$D$6,P7795,"")),"")</f>
        <v/>
      </c>
    </row>
    <row r="7796" spans="16:17" x14ac:dyDescent="0.15">
      <c r="P7796">
        <v>7795</v>
      </c>
      <c r="Q7796" t="str">
        <f>IFERROR(IF(COUNTIF(個人情報!$BI$5:$BI$401,"登録番号" &amp; リスト!P7796)&gt;=1,"",IF(VLOOKUP(P7796,登録者リスト!$A$1:$D$43729,4,FALSE)=基本情報!$D$6,P7796,"")),"")</f>
        <v/>
      </c>
    </row>
    <row r="7797" spans="16:17" x14ac:dyDescent="0.15">
      <c r="P7797">
        <v>7796</v>
      </c>
      <c r="Q7797" t="str">
        <f>IFERROR(IF(COUNTIF(個人情報!$BI$5:$BI$401,"登録番号" &amp; リスト!P7797)&gt;=1,"",IF(VLOOKUP(P7797,登録者リスト!$A$1:$D$43729,4,FALSE)=基本情報!$D$6,P7797,"")),"")</f>
        <v/>
      </c>
    </row>
    <row r="7798" spans="16:17" x14ac:dyDescent="0.15">
      <c r="P7798">
        <v>7797</v>
      </c>
      <c r="Q7798" t="str">
        <f>IFERROR(IF(COUNTIF(個人情報!$BI$5:$BI$401,"登録番号" &amp; リスト!P7798)&gt;=1,"",IF(VLOOKUP(P7798,登録者リスト!$A$1:$D$43729,4,FALSE)=基本情報!$D$6,P7798,"")),"")</f>
        <v/>
      </c>
    </row>
    <row r="7799" spans="16:17" x14ac:dyDescent="0.15">
      <c r="P7799">
        <v>7798</v>
      </c>
      <c r="Q7799" t="str">
        <f>IFERROR(IF(COUNTIF(個人情報!$BI$5:$BI$401,"登録番号" &amp; リスト!P7799)&gt;=1,"",IF(VLOOKUP(P7799,登録者リスト!$A$1:$D$43729,4,FALSE)=基本情報!$D$6,P7799,"")),"")</f>
        <v/>
      </c>
    </row>
    <row r="7800" spans="16:17" x14ac:dyDescent="0.15">
      <c r="P7800">
        <v>7799</v>
      </c>
      <c r="Q7800" t="str">
        <f>IFERROR(IF(COUNTIF(個人情報!$BI$5:$BI$401,"登録番号" &amp; リスト!P7800)&gt;=1,"",IF(VLOOKUP(P7800,登録者リスト!$A$1:$D$43729,4,FALSE)=基本情報!$D$6,P7800,"")),"")</f>
        <v/>
      </c>
    </row>
    <row r="7801" spans="16:17" x14ac:dyDescent="0.15">
      <c r="P7801">
        <v>7800</v>
      </c>
      <c r="Q7801" t="str">
        <f>IFERROR(IF(COUNTIF(個人情報!$BI$5:$BI$401,"登録番号" &amp; リスト!P7801)&gt;=1,"",IF(VLOOKUP(P7801,登録者リスト!$A$1:$D$43729,4,FALSE)=基本情報!$D$6,P7801,"")),"")</f>
        <v/>
      </c>
    </row>
    <row r="7802" spans="16:17" x14ac:dyDescent="0.15">
      <c r="P7802">
        <v>7801</v>
      </c>
      <c r="Q7802" t="str">
        <f>IFERROR(IF(COUNTIF(個人情報!$BI$5:$BI$401,"登録番号" &amp; リスト!P7802)&gt;=1,"",IF(VLOOKUP(P7802,登録者リスト!$A$1:$D$43729,4,FALSE)=基本情報!$D$6,P7802,"")),"")</f>
        <v/>
      </c>
    </row>
    <row r="7803" spans="16:17" x14ac:dyDescent="0.15">
      <c r="P7803">
        <v>7802</v>
      </c>
      <c r="Q7803" t="str">
        <f>IFERROR(IF(COUNTIF(個人情報!$BI$5:$BI$401,"登録番号" &amp; リスト!P7803)&gt;=1,"",IF(VLOOKUP(P7803,登録者リスト!$A$1:$D$43729,4,FALSE)=基本情報!$D$6,P7803,"")),"")</f>
        <v/>
      </c>
    </row>
    <row r="7804" spans="16:17" x14ac:dyDescent="0.15">
      <c r="P7804">
        <v>7803</v>
      </c>
      <c r="Q7804" t="str">
        <f>IFERROR(IF(COUNTIF(個人情報!$BI$5:$BI$401,"登録番号" &amp; リスト!P7804)&gt;=1,"",IF(VLOOKUP(P7804,登録者リスト!$A$1:$D$43729,4,FALSE)=基本情報!$D$6,P7804,"")),"")</f>
        <v/>
      </c>
    </row>
    <row r="7805" spans="16:17" x14ac:dyDescent="0.15">
      <c r="P7805">
        <v>7804</v>
      </c>
      <c r="Q7805" t="str">
        <f>IFERROR(IF(COUNTIF(個人情報!$BI$5:$BI$401,"登録番号" &amp; リスト!P7805)&gt;=1,"",IF(VLOOKUP(P7805,登録者リスト!$A$1:$D$43729,4,FALSE)=基本情報!$D$6,P7805,"")),"")</f>
        <v/>
      </c>
    </row>
    <row r="7806" spans="16:17" x14ac:dyDescent="0.15">
      <c r="P7806">
        <v>7805</v>
      </c>
      <c r="Q7806" t="str">
        <f>IFERROR(IF(COUNTIF(個人情報!$BI$5:$BI$401,"登録番号" &amp; リスト!P7806)&gt;=1,"",IF(VLOOKUP(P7806,登録者リスト!$A$1:$D$43729,4,FALSE)=基本情報!$D$6,P7806,"")),"")</f>
        <v/>
      </c>
    </row>
    <row r="7807" spans="16:17" x14ac:dyDescent="0.15">
      <c r="P7807">
        <v>7806</v>
      </c>
      <c r="Q7807" t="str">
        <f>IFERROR(IF(COUNTIF(個人情報!$BI$5:$BI$401,"登録番号" &amp; リスト!P7807)&gt;=1,"",IF(VLOOKUP(P7807,登録者リスト!$A$1:$D$43729,4,FALSE)=基本情報!$D$6,P7807,"")),"")</f>
        <v/>
      </c>
    </row>
    <row r="7808" spans="16:17" x14ac:dyDescent="0.15">
      <c r="P7808">
        <v>7807</v>
      </c>
      <c r="Q7808" t="str">
        <f>IFERROR(IF(COUNTIF(個人情報!$BI$5:$BI$401,"登録番号" &amp; リスト!P7808)&gt;=1,"",IF(VLOOKUP(P7808,登録者リスト!$A$1:$D$43729,4,FALSE)=基本情報!$D$6,P7808,"")),"")</f>
        <v/>
      </c>
    </row>
    <row r="7809" spans="16:17" x14ac:dyDescent="0.15">
      <c r="P7809">
        <v>7808</v>
      </c>
      <c r="Q7809" t="str">
        <f>IFERROR(IF(COUNTIF(個人情報!$BI$5:$BI$401,"登録番号" &amp; リスト!P7809)&gt;=1,"",IF(VLOOKUP(P7809,登録者リスト!$A$1:$D$43729,4,FALSE)=基本情報!$D$6,P7809,"")),"")</f>
        <v/>
      </c>
    </row>
    <row r="7810" spans="16:17" x14ac:dyDescent="0.15">
      <c r="P7810">
        <v>7809</v>
      </c>
      <c r="Q7810" t="str">
        <f>IFERROR(IF(COUNTIF(個人情報!$BI$5:$BI$401,"登録番号" &amp; リスト!P7810)&gt;=1,"",IF(VLOOKUP(P7810,登録者リスト!$A$1:$D$43729,4,FALSE)=基本情報!$D$6,P7810,"")),"")</f>
        <v/>
      </c>
    </row>
    <row r="7811" spans="16:17" x14ac:dyDescent="0.15">
      <c r="P7811">
        <v>7810</v>
      </c>
      <c r="Q7811" t="str">
        <f>IFERROR(IF(COUNTIF(個人情報!$BI$5:$BI$401,"登録番号" &amp; リスト!P7811)&gt;=1,"",IF(VLOOKUP(P7811,登録者リスト!$A$1:$D$43729,4,FALSE)=基本情報!$D$6,P7811,"")),"")</f>
        <v/>
      </c>
    </row>
    <row r="7812" spans="16:17" x14ac:dyDescent="0.15">
      <c r="P7812">
        <v>7811</v>
      </c>
      <c r="Q7812" t="str">
        <f>IFERROR(IF(COUNTIF(個人情報!$BI$5:$BI$401,"登録番号" &amp; リスト!P7812)&gt;=1,"",IF(VLOOKUP(P7812,登録者リスト!$A$1:$D$43729,4,FALSE)=基本情報!$D$6,P7812,"")),"")</f>
        <v/>
      </c>
    </row>
    <row r="7813" spans="16:17" x14ac:dyDescent="0.15">
      <c r="P7813">
        <v>7812</v>
      </c>
      <c r="Q7813" t="str">
        <f>IFERROR(IF(COUNTIF(個人情報!$BI$5:$BI$401,"登録番号" &amp; リスト!P7813)&gt;=1,"",IF(VLOOKUP(P7813,登録者リスト!$A$1:$D$43729,4,FALSE)=基本情報!$D$6,P7813,"")),"")</f>
        <v/>
      </c>
    </row>
    <row r="7814" spans="16:17" x14ac:dyDescent="0.15">
      <c r="P7814">
        <v>7813</v>
      </c>
      <c r="Q7814" t="str">
        <f>IFERROR(IF(COUNTIF(個人情報!$BI$5:$BI$401,"登録番号" &amp; リスト!P7814)&gt;=1,"",IF(VLOOKUP(P7814,登録者リスト!$A$1:$D$43729,4,FALSE)=基本情報!$D$6,P7814,"")),"")</f>
        <v/>
      </c>
    </row>
    <row r="7815" spans="16:17" x14ac:dyDescent="0.15">
      <c r="P7815">
        <v>7814</v>
      </c>
      <c r="Q7815" t="str">
        <f>IFERROR(IF(COUNTIF(個人情報!$BI$5:$BI$401,"登録番号" &amp; リスト!P7815)&gt;=1,"",IF(VLOOKUP(P7815,登録者リスト!$A$1:$D$43729,4,FALSE)=基本情報!$D$6,P7815,"")),"")</f>
        <v/>
      </c>
    </row>
    <row r="7816" spans="16:17" x14ac:dyDescent="0.15">
      <c r="P7816">
        <v>7815</v>
      </c>
      <c r="Q7816" t="str">
        <f>IFERROR(IF(COUNTIF(個人情報!$BI$5:$BI$401,"登録番号" &amp; リスト!P7816)&gt;=1,"",IF(VLOOKUP(P7816,登録者リスト!$A$1:$D$43729,4,FALSE)=基本情報!$D$6,P7816,"")),"")</f>
        <v/>
      </c>
    </row>
    <row r="7817" spans="16:17" x14ac:dyDescent="0.15">
      <c r="P7817">
        <v>7816</v>
      </c>
      <c r="Q7817" t="str">
        <f>IFERROR(IF(COUNTIF(個人情報!$BI$5:$BI$401,"登録番号" &amp; リスト!P7817)&gt;=1,"",IF(VLOOKUP(P7817,登録者リスト!$A$1:$D$43729,4,FALSE)=基本情報!$D$6,P7817,"")),"")</f>
        <v/>
      </c>
    </row>
    <row r="7818" spans="16:17" x14ac:dyDescent="0.15">
      <c r="P7818">
        <v>7817</v>
      </c>
      <c r="Q7818" t="str">
        <f>IFERROR(IF(COUNTIF(個人情報!$BI$5:$BI$401,"登録番号" &amp; リスト!P7818)&gt;=1,"",IF(VLOOKUP(P7818,登録者リスト!$A$1:$D$43729,4,FALSE)=基本情報!$D$6,P7818,"")),"")</f>
        <v/>
      </c>
    </row>
    <row r="7819" spans="16:17" x14ac:dyDescent="0.15">
      <c r="P7819">
        <v>7818</v>
      </c>
      <c r="Q7819" t="str">
        <f>IFERROR(IF(COUNTIF(個人情報!$BI$5:$BI$401,"登録番号" &amp; リスト!P7819)&gt;=1,"",IF(VLOOKUP(P7819,登録者リスト!$A$1:$D$43729,4,FALSE)=基本情報!$D$6,P7819,"")),"")</f>
        <v/>
      </c>
    </row>
    <row r="7820" spans="16:17" x14ac:dyDescent="0.15">
      <c r="P7820">
        <v>7819</v>
      </c>
      <c r="Q7820" t="str">
        <f>IFERROR(IF(COUNTIF(個人情報!$BI$5:$BI$401,"登録番号" &amp; リスト!P7820)&gt;=1,"",IF(VLOOKUP(P7820,登録者リスト!$A$1:$D$43729,4,FALSE)=基本情報!$D$6,P7820,"")),"")</f>
        <v/>
      </c>
    </row>
    <row r="7821" spans="16:17" x14ac:dyDescent="0.15">
      <c r="P7821">
        <v>7820</v>
      </c>
      <c r="Q7821" t="str">
        <f>IFERROR(IF(COUNTIF(個人情報!$BI$5:$BI$401,"登録番号" &amp; リスト!P7821)&gt;=1,"",IF(VLOOKUP(P7821,登録者リスト!$A$1:$D$43729,4,FALSE)=基本情報!$D$6,P7821,"")),"")</f>
        <v/>
      </c>
    </row>
    <row r="7822" spans="16:17" x14ac:dyDescent="0.15">
      <c r="P7822">
        <v>7821</v>
      </c>
      <c r="Q7822" t="str">
        <f>IFERROR(IF(COUNTIF(個人情報!$BI$5:$BI$401,"登録番号" &amp; リスト!P7822)&gt;=1,"",IF(VLOOKUP(P7822,登録者リスト!$A$1:$D$43729,4,FALSE)=基本情報!$D$6,P7822,"")),"")</f>
        <v/>
      </c>
    </row>
    <row r="7823" spans="16:17" x14ac:dyDescent="0.15">
      <c r="P7823">
        <v>7822</v>
      </c>
      <c r="Q7823" t="str">
        <f>IFERROR(IF(COUNTIF(個人情報!$BI$5:$BI$401,"登録番号" &amp; リスト!P7823)&gt;=1,"",IF(VLOOKUP(P7823,登録者リスト!$A$1:$D$43729,4,FALSE)=基本情報!$D$6,P7823,"")),"")</f>
        <v/>
      </c>
    </row>
    <row r="7824" spans="16:17" x14ac:dyDescent="0.15">
      <c r="P7824">
        <v>7823</v>
      </c>
      <c r="Q7824" t="str">
        <f>IFERROR(IF(COUNTIF(個人情報!$BI$5:$BI$401,"登録番号" &amp; リスト!P7824)&gt;=1,"",IF(VLOOKUP(P7824,登録者リスト!$A$1:$D$43729,4,FALSE)=基本情報!$D$6,P7824,"")),"")</f>
        <v/>
      </c>
    </row>
    <row r="7825" spans="16:17" x14ac:dyDescent="0.15">
      <c r="P7825">
        <v>7824</v>
      </c>
      <c r="Q7825" t="str">
        <f>IFERROR(IF(COUNTIF(個人情報!$BI$5:$BI$401,"登録番号" &amp; リスト!P7825)&gt;=1,"",IF(VLOOKUP(P7825,登録者リスト!$A$1:$D$43729,4,FALSE)=基本情報!$D$6,P7825,"")),"")</f>
        <v/>
      </c>
    </row>
    <row r="7826" spans="16:17" x14ac:dyDescent="0.15">
      <c r="P7826">
        <v>7825</v>
      </c>
      <c r="Q7826" t="str">
        <f>IFERROR(IF(COUNTIF(個人情報!$BI$5:$BI$401,"登録番号" &amp; リスト!P7826)&gt;=1,"",IF(VLOOKUP(P7826,登録者リスト!$A$1:$D$43729,4,FALSE)=基本情報!$D$6,P7826,"")),"")</f>
        <v/>
      </c>
    </row>
    <row r="7827" spans="16:17" x14ac:dyDescent="0.15">
      <c r="P7827">
        <v>7826</v>
      </c>
      <c r="Q7827" t="str">
        <f>IFERROR(IF(COUNTIF(個人情報!$BI$5:$BI$401,"登録番号" &amp; リスト!P7827)&gt;=1,"",IF(VLOOKUP(P7827,登録者リスト!$A$1:$D$43729,4,FALSE)=基本情報!$D$6,P7827,"")),"")</f>
        <v/>
      </c>
    </row>
    <row r="7828" spans="16:17" x14ac:dyDescent="0.15">
      <c r="P7828">
        <v>7827</v>
      </c>
      <c r="Q7828" t="str">
        <f>IFERROR(IF(COUNTIF(個人情報!$BI$5:$BI$401,"登録番号" &amp; リスト!P7828)&gt;=1,"",IF(VLOOKUP(P7828,登録者リスト!$A$1:$D$43729,4,FALSE)=基本情報!$D$6,P7828,"")),"")</f>
        <v/>
      </c>
    </row>
    <row r="7829" spans="16:17" x14ac:dyDescent="0.15">
      <c r="P7829">
        <v>7828</v>
      </c>
      <c r="Q7829" t="str">
        <f>IFERROR(IF(COUNTIF(個人情報!$BI$5:$BI$401,"登録番号" &amp; リスト!P7829)&gt;=1,"",IF(VLOOKUP(P7829,登録者リスト!$A$1:$D$43729,4,FALSE)=基本情報!$D$6,P7829,"")),"")</f>
        <v/>
      </c>
    </row>
    <row r="7830" spans="16:17" x14ac:dyDescent="0.15">
      <c r="P7830">
        <v>7829</v>
      </c>
      <c r="Q7830" t="str">
        <f>IFERROR(IF(COUNTIF(個人情報!$BI$5:$BI$401,"登録番号" &amp; リスト!P7830)&gt;=1,"",IF(VLOOKUP(P7830,登録者リスト!$A$1:$D$43729,4,FALSE)=基本情報!$D$6,P7830,"")),"")</f>
        <v/>
      </c>
    </row>
    <row r="7831" spans="16:17" x14ac:dyDescent="0.15">
      <c r="P7831">
        <v>7830</v>
      </c>
      <c r="Q7831" t="str">
        <f>IFERROR(IF(COUNTIF(個人情報!$BI$5:$BI$401,"登録番号" &amp; リスト!P7831)&gt;=1,"",IF(VLOOKUP(P7831,登録者リスト!$A$1:$D$43729,4,FALSE)=基本情報!$D$6,P7831,"")),"")</f>
        <v/>
      </c>
    </row>
    <row r="7832" spans="16:17" x14ac:dyDescent="0.15">
      <c r="P7832">
        <v>7831</v>
      </c>
      <c r="Q7832" t="str">
        <f>IFERROR(IF(COUNTIF(個人情報!$BI$5:$BI$401,"登録番号" &amp; リスト!P7832)&gt;=1,"",IF(VLOOKUP(P7832,登録者リスト!$A$1:$D$43729,4,FALSE)=基本情報!$D$6,P7832,"")),"")</f>
        <v/>
      </c>
    </row>
    <row r="7833" spans="16:17" x14ac:dyDescent="0.15">
      <c r="P7833">
        <v>7832</v>
      </c>
      <c r="Q7833" t="str">
        <f>IFERROR(IF(COUNTIF(個人情報!$BI$5:$BI$401,"登録番号" &amp; リスト!P7833)&gt;=1,"",IF(VLOOKUP(P7833,登録者リスト!$A$1:$D$43729,4,FALSE)=基本情報!$D$6,P7833,"")),"")</f>
        <v/>
      </c>
    </row>
    <row r="7834" spans="16:17" x14ac:dyDescent="0.15">
      <c r="P7834">
        <v>7833</v>
      </c>
      <c r="Q7834" t="str">
        <f>IFERROR(IF(COUNTIF(個人情報!$BI$5:$BI$401,"登録番号" &amp; リスト!P7834)&gt;=1,"",IF(VLOOKUP(P7834,登録者リスト!$A$1:$D$43729,4,FALSE)=基本情報!$D$6,P7834,"")),"")</f>
        <v/>
      </c>
    </row>
    <row r="7835" spans="16:17" x14ac:dyDescent="0.15">
      <c r="P7835">
        <v>7834</v>
      </c>
      <c r="Q7835" t="str">
        <f>IFERROR(IF(COUNTIF(個人情報!$BI$5:$BI$401,"登録番号" &amp; リスト!P7835)&gt;=1,"",IF(VLOOKUP(P7835,登録者リスト!$A$1:$D$43729,4,FALSE)=基本情報!$D$6,P7835,"")),"")</f>
        <v/>
      </c>
    </row>
    <row r="7836" spans="16:17" x14ac:dyDescent="0.15">
      <c r="P7836">
        <v>7835</v>
      </c>
      <c r="Q7836" t="str">
        <f>IFERROR(IF(COUNTIF(個人情報!$BI$5:$BI$401,"登録番号" &amp; リスト!P7836)&gt;=1,"",IF(VLOOKUP(P7836,登録者リスト!$A$1:$D$43729,4,FALSE)=基本情報!$D$6,P7836,"")),"")</f>
        <v/>
      </c>
    </row>
    <row r="7837" spans="16:17" x14ac:dyDescent="0.15">
      <c r="P7837">
        <v>7836</v>
      </c>
      <c r="Q7837" t="str">
        <f>IFERROR(IF(COUNTIF(個人情報!$BI$5:$BI$401,"登録番号" &amp; リスト!P7837)&gt;=1,"",IF(VLOOKUP(P7837,登録者リスト!$A$1:$D$43729,4,FALSE)=基本情報!$D$6,P7837,"")),"")</f>
        <v/>
      </c>
    </row>
    <row r="7838" spans="16:17" x14ac:dyDescent="0.15">
      <c r="P7838">
        <v>7837</v>
      </c>
      <c r="Q7838" t="str">
        <f>IFERROR(IF(COUNTIF(個人情報!$BI$5:$BI$401,"登録番号" &amp; リスト!P7838)&gt;=1,"",IF(VLOOKUP(P7838,登録者リスト!$A$1:$D$43729,4,FALSE)=基本情報!$D$6,P7838,"")),"")</f>
        <v/>
      </c>
    </row>
    <row r="7839" spans="16:17" x14ac:dyDescent="0.15">
      <c r="P7839">
        <v>7838</v>
      </c>
      <c r="Q7839" t="str">
        <f>IFERROR(IF(COUNTIF(個人情報!$BI$5:$BI$401,"登録番号" &amp; リスト!P7839)&gt;=1,"",IF(VLOOKUP(P7839,登録者リスト!$A$1:$D$43729,4,FALSE)=基本情報!$D$6,P7839,"")),"")</f>
        <v/>
      </c>
    </row>
    <row r="7840" spans="16:17" x14ac:dyDescent="0.15">
      <c r="P7840">
        <v>7839</v>
      </c>
      <c r="Q7840" t="str">
        <f>IFERROR(IF(COUNTIF(個人情報!$BI$5:$BI$401,"登録番号" &amp; リスト!P7840)&gt;=1,"",IF(VLOOKUP(P7840,登録者リスト!$A$1:$D$43729,4,FALSE)=基本情報!$D$6,P7840,"")),"")</f>
        <v/>
      </c>
    </row>
    <row r="7841" spans="16:17" x14ac:dyDescent="0.15">
      <c r="P7841">
        <v>7840</v>
      </c>
      <c r="Q7841" t="str">
        <f>IFERROR(IF(COUNTIF(個人情報!$BI$5:$BI$401,"登録番号" &amp; リスト!P7841)&gt;=1,"",IF(VLOOKUP(P7841,登録者リスト!$A$1:$D$43729,4,FALSE)=基本情報!$D$6,P7841,"")),"")</f>
        <v/>
      </c>
    </row>
    <row r="7842" spans="16:17" x14ac:dyDescent="0.15">
      <c r="P7842">
        <v>7841</v>
      </c>
      <c r="Q7842" t="str">
        <f>IFERROR(IF(COUNTIF(個人情報!$BI$5:$BI$401,"登録番号" &amp; リスト!P7842)&gt;=1,"",IF(VLOOKUP(P7842,登録者リスト!$A$1:$D$43729,4,FALSE)=基本情報!$D$6,P7842,"")),"")</f>
        <v/>
      </c>
    </row>
    <row r="7843" spans="16:17" x14ac:dyDescent="0.15">
      <c r="P7843">
        <v>7842</v>
      </c>
      <c r="Q7843" t="str">
        <f>IFERROR(IF(COUNTIF(個人情報!$BI$5:$BI$401,"登録番号" &amp; リスト!P7843)&gt;=1,"",IF(VLOOKUP(P7843,登録者リスト!$A$1:$D$43729,4,FALSE)=基本情報!$D$6,P7843,"")),"")</f>
        <v/>
      </c>
    </row>
    <row r="7844" spans="16:17" x14ac:dyDescent="0.15">
      <c r="P7844">
        <v>7843</v>
      </c>
      <c r="Q7844" t="str">
        <f>IFERROR(IF(COUNTIF(個人情報!$BI$5:$BI$401,"登録番号" &amp; リスト!P7844)&gt;=1,"",IF(VLOOKUP(P7844,登録者リスト!$A$1:$D$43729,4,FALSE)=基本情報!$D$6,P7844,"")),"")</f>
        <v/>
      </c>
    </row>
    <row r="7845" spans="16:17" x14ac:dyDescent="0.15">
      <c r="P7845">
        <v>7844</v>
      </c>
      <c r="Q7845" t="str">
        <f>IFERROR(IF(COUNTIF(個人情報!$BI$5:$BI$401,"登録番号" &amp; リスト!P7845)&gt;=1,"",IF(VLOOKUP(P7845,登録者リスト!$A$1:$D$43729,4,FALSE)=基本情報!$D$6,P7845,"")),"")</f>
        <v/>
      </c>
    </row>
    <row r="7846" spans="16:17" x14ac:dyDescent="0.15">
      <c r="P7846">
        <v>7845</v>
      </c>
      <c r="Q7846" t="str">
        <f>IFERROR(IF(COUNTIF(個人情報!$BI$5:$BI$401,"登録番号" &amp; リスト!P7846)&gt;=1,"",IF(VLOOKUP(P7846,登録者リスト!$A$1:$D$43729,4,FALSE)=基本情報!$D$6,P7846,"")),"")</f>
        <v/>
      </c>
    </row>
    <row r="7847" spans="16:17" x14ac:dyDescent="0.15">
      <c r="P7847">
        <v>7846</v>
      </c>
      <c r="Q7847" t="str">
        <f>IFERROR(IF(COUNTIF(個人情報!$BI$5:$BI$401,"登録番号" &amp; リスト!P7847)&gt;=1,"",IF(VLOOKUP(P7847,登録者リスト!$A$1:$D$43729,4,FALSE)=基本情報!$D$6,P7847,"")),"")</f>
        <v/>
      </c>
    </row>
    <row r="7848" spans="16:17" x14ac:dyDescent="0.15">
      <c r="P7848">
        <v>7847</v>
      </c>
      <c r="Q7848" t="str">
        <f>IFERROR(IF(COUNTIF(個人情報!$BI$5:$BI$401,"登録番号" &amp; リスト!P7848)&gt;=1,"",IF(VLOOKUP(P7848,登録者リスト!$A$1:$D$43729,4,FALSE)=基本情報!$D$6,P7848,"")),"")</f>
        <v/>
      </c>
    </row>
    <row r="7849" spans="16:17" x14ac:dyDescent="0.15">
      <c r="P7849">
        <v>7848</v>
      </c>
      <c r="Q7849" t="str">
        <f>IFERROR(IF(COUNTIF(個人情報!$BI$5:$BI$401,"登録番号" &amp; リスト!P7849)&gt;=1,"",IF(VLOOKUP(P7849,登録者リスト!$A$1:$D$43729,4,FALSE)=基本情報!$D$6,P7849,"")),"")</f>
        <v/>
      </c>
    </row>
    <row r="7850" spans="16:17" x14ac:dyDescent="0.15">
      <c r="P7850">
        <v>7849</v>
      </c>
      <c r="Q7850" t="str">
        <f>IFERROR(IF(COUNTIF(個人情報!$BI$5:$BI$401,"登録番号" &amp; リスト!P7850)&gt;=1,"",IF(VLOOKUP(P7850,登録者リスト!$A$1:$D$43729,4,FALSE)=基本情報!$D$6,P7850,"")),"")</f>
        <v/>
      </c>
    </row>
    <row r="7851" spans="16:17" x14ac:dyDescent="0.15">
      <c r="P7851">
        <v>7850</v>
      </c>
      <c r="Q7851" t="str">
        <f>IFERROR(IF(COUNTIF(個人情報!$BI$5:$BI$401,"登録番号" &amp; リスト!P7851)&gt;=1,"",IF(VLOOKUP(P7851,登録者リスト!$A$1:$D$43729,4,FALSE)=基本情報!$D$6,P7851,"")),"")</f>
        <v/>
      </c>
    </row>
    <row r="7852" spans="16:17" x14ac:dyDescent="0.15">
      <c r="P7852">
        <v>7851</v>
      </c>
      <c r="Q7852" t="str">
        <f>IFERROR(IF(COUNTIF(個人情報!$BI$5:$BI$401,"登録番号" &amp; リスト!P7852)&gt;=1,"",IF(VLOOKUP(P7852,登録者リスト!$A$1:$D$43729,4,FALSE)=基本情報!$D$6,P7852,"")),"")</f>
        <v/>
      </c>
    </row>
    <row r="7853" spans="16:17" x14ac:dyDescent="0.15">
      <c r="P7853">
        <v>7852</v>
      </c>
      <c r="Q7853" t="str">
        <f>IFERROR(IF(COUNTIF(個人情報!$BI$5:$BI$401,"登録番号" &amp; リスト!P7853)&gt;=1,"",IF(VLOOKUP(P7853,登録者リスト!$A$1:$D$43729,4,FALSE)=基本情報!$D$6,P7853,"")),"")</f>
        <v/>
      </c>
    </row>
    <row r="7854" spans="16:17" x14ac:dyDescent="0.15">
      <c r="P7854">
        <v>7853</v>
      </c>
      <c r="Q7854" t="str">
        <f>IFERROR(IF(COUNTIF(個人情報!$BI$5:$BI$401,"登録番号" &amp; リスト!P7854)&gt;=1,"",IF(VLOOKUP(P7854,登録者リスト!$A$1:$D$43729,4,FALSE)=基本情報!$D$6,P7854,"")),"")</f>
        <v/>
      </c>
    </row>
    <row r="7855" spans="16:17" x14ac:dyDescent="0.15">
      <c r="P7855">
        <v>7854</v>
      </c>
      <c r="Q7855" t="str">
        <f>IFERROR(IF(COUNTIF(個人情報!$BI$5:$BI$401,"登録番号" &amp; リスト!P7855)&gt;=1,"",IF(VLOOKUP(P7855,登録者リスト!$A$1:$D$43729,4,FALSE)=基本情報!$D$6,P7855,"")),"")</f>
        <v/>
      </c>
    </row>
    <row r="7856" spans="16:17" x14ac:dyDescent="0.15">
      <c r="P7856">
        <v>7855</v>
      </c>
      <c r="Q7856" t="str">
        <f>IFERROR(IF(COUNTIF(個人情報!$BI$5:$BI$401,"登録番号" &amp; リスト!P7856)&gt;=1,"",IF(VLOOKUP(P7856,登録者リスト!$A$1:$D$43729,4,FALSE)=基本情報!$D$6,P7856,"")),"")</f>
        <v/>
      </c>
    </row>
    <row r="7857" spans="16:17" x14ac:dyDescent="0.15">
      <c r="P7857">
        <v>7856</v>
      </c>
      <c r="Q7857" t="str">
        <f>IFERROR(IF(COUNTIF(個人情報!$BI$5:$BI$401,"登録番号" &amp; リスト!P7857)&gt;=1,"",IF(VLOOKUP(P7857,登録者リスト!$A$1:$D$43729,4,FALSE)=基本情報!$D$6,P7857,"")),"")</f>
        <v/>
      </c>
    </row>
    <row r="7858" spans="16:17" x14ac:dyDescent="0.15">
      <c r="P7858">
        <v>7857</v>
      </c>
      <c r="Q7858" t="str">
        <f>IFERROR(IF(COUNTIF(個人情報!$BI$5:$BI$401,"登録番号" &amp; リスト!P7858)&gt;=1,"",IF(VLOOKUP(P7858,登録者リスト!$A$1:$D$43729,4,FALSE)=基本情報!$D$6,P7858,"")),"")</f>
        <v/>
      </c>
    </row>
    <row r="7859" spans="16:17" x14ac:dyDescent="0.15">
      <c r="P7859">
        <v>7858</v>
      </c>
      <c r="Q7859" t="str">
        <f>IFERROR(IF(COUNTIF(個人情報!$BI$5:$BI$401,"登録番号" &amp; リスト!P7859)&gt;=1,"",IF(VLOOKUP(P7859,登録者リスト!$A$1:$D$43729,4,FALSE)=基本情報!$D$6,P7859,"")),"")</f>
        <v/>
      </c>
    </row>
    <row r="7860" spans="16:17" x14ac:dyDescent="0.15">
      <c r="P7860">
        <v>7859</v>
      </c>
      <c r="Q7860" t="str">
        <f>IFERROR(IF(COUNTIF(個人情報!$BI$5:$BI$401,"登録番号" &amp; リスト!P7860)&gt;=1,"",IF(VLOOKUP(P7860,登録者リスト!$A$1:$D$43729,4,FALSE)=基本情報!$D$6,P7860,"")),"")</f>
        <v/>
      </c>
    </row>
    <row r="7861" spans="16:17" x14ac:dyDescent="0.15">
      <c r="P7861">
        <v>7860</v>
      </c>
      <c r="Q7861" t="str">
        <f>IFERROR(IF(COUNTIF(個人情報!$BI$5:$BI$401,"登録番号" &amp; リスト!P7861)&gt;=1,"",IF(VLOOKUP(P7861,登録者リスト!$A$1:$D$43729,4,FALSE)=基本情報!$D$6,P7861,"")),"")</f>
        <v/>
      </c>
    </row>
    <row r="7862" spans="16:17" x14ac:dyDescent="0.15">
      <c r="P7862">
        <v>7861</v>
      </c>
      <c r="Q7862" t="str">
        <f>IFERROR(IF(COUNTIF(個人情報!$BI$5:$BI$401,"登録番号" &amp; リスト!P7862)&gt;=1,"",IF(VLOOKUP(P7862,登録者リスト!$A$1:$D$43729,4,FALSE)=基本情報!$D$6,P7862,"")),"")</f>
        <v/>
      </c>
    </row>
    <row r="7863" spans="16:17" x14ac:dyDescent="0.15">
      <c r="P7863">
        <v>7862</v>
      </c>
      <c r="Q7863" t="str">
        <f>IFERROR(IF(COUNTIF(個人情報!$BI$5:$BI$401,"登録番号" &amp; リスト!P7863)&gt;=1,"",IF(VLOOKUP(P7863,登録者リスト!$A$1:$D$43729,4,FALSE)=基本情報!$D$6,P7863,"")),"")</f>
        <v/>
      </c>
    </row>
    <row r="7864" spans="16:17" x14ac:dyDescent="0.15">
      <c r="P7864">
        <v>7863</v>
      </c>
      <c r="Q7864" t="str">
        <f>IFERROR(IF(COUNTIF(個人情報!$BI$5:$BI$401,"登録番号" &amp; リスト!P7864)&gt;=1,"",IF(VLOOKUP(P7864,登録者リスト!$A$1:$D$43729,4,FALSE)=基本情報!$D$6,P7864,"")),"")</f>
        <v/>
      </c>
    </row>
    <row r="7865" spans="16:17" x14ac:dyDescent="0.15">
      <c r="P7865">
        <v>7864</v>
      </c>
      <c r="Q7865" t="str">
        <f>IFERROR(IF(COUNTIF(個人情報!$BI$5:$BI$401,"登録番号" &amp; リスト!P7865)&gt;=1,"",IF(VLOOKUP(P7865,登録者リスト!$A$1:$D$43729,4,FALSE)=基本情報!$D$6,P7865,"")),"")</f>
        <v/>
      </c>
    </row>
    <row r="7866" spans="16:17" x14ac:dyDescent="0.15">
      <c r="P7866">
        <v>7865</v>
      </c>
      <c r="Q7866" t="str">
        <f>IFERROR(IF(COUNTIF(個人情報!$BI$5:$BI$401,"登録番号" &amp; リスト!P7866)&gt;=1,"",IF(VLOOKUP(P7866,登録者リスト!$A$1:$D$43729,4,FALSE)=基本情報!$D$6,P7866,"")),"")</f>
        <v/>
      </c>
    </row>
    <row r="7867" spans="16:17" x14ac:dyDescent="0.15">
      <c r="P7867">
        <v>7866</v>
      </c>
      <c r="Q7867" t="str">
        <f>IFERROR(IF(COUNTIF(個人情報!$BI$5:$BI$401,"登録番号" &amp; リスト!P7867)&gt;=1,"",IF(VLOOKUP(P7867,登録者リスト!$A$1:$D$43729,4,FALSE)=基本情報!$D$6,P7867,"")),"")</f>
        <v/>
      </c>
    </row>
    <row r="7868" spans="16:17" x14ac:dyDescent="0.15">
      <c r="P7868">
        <v>7867</v>
      </c>
      <c r="Q7868" t="str">
        <f>IFERROR(IF(COUNTIF(個人情報!$BI$5:$BI$401,"登録番号" &amp; リスト!P7868)&gt;=1,"",IF(VLOOKUP(P7868,登録者リスト!$A$1:$D$43729,4,FALSE)=基本情報!$D$6,P7868,"")),"")</f>
        <v/>
      </c>
    </row>
    <row r="7869" spans="16:17" x14ac:dyDescent="0.15">
      <c r="P7869">
        <v>7868</v>
      </c>
      <c r="Q7869" t="str">
        <f>IFERROR(IF(COUNTIF(個人情報!$BI$5:$BI$401,"登録番号" &amp; リスト!P7869)&gt;=1,"",IF(VLOOKUP(P7869,登録者リスト!$A$1:$D$43729,4,FALSE)=基本情報!$D$6,P7869,"")),"")</f>
        <v/>
      </c>
    </row>
    <row r="7870" spans="16:17" x14ac:dyDescent="0.15">
      <c r="P7870">
        <v>7869</v>
      </c>
      <c r="Q7870" t="str">
        <f>IFERROR(IF(COUNTIF(個人情報!$BI$5:$BI$401,"登録番号" &amp; リスト!P7870)&gt;=1,"",IF(VLOOKUP(P7870,登録者リスト!$A$1:$D$43729,4,FALSE)=基本情報!$D$6,P7870,"")),"")</f>
        <v/>
      </c>
    </row>
    <row r="7871" spans="16:17" x14ac:dyDescent="0.15">
      <c r="P7871">
        <v>7870</v>
      </c>
      <c r="Q7871" t="str">
        <f>IFERROR(IF(COUNTIF(個人情報!$BI$5:$BI$401,"登録番号" &amp; リスト!P7871)&gt;=1,"",IF(VLOOKUP(P7871,登録者リスト!$A$1:$D$43729,4,FALSE)=基本情報!$D$6,P7871,"")),"")</f>
        <v/>
      </c>
    </row>
    <row r="7872" spans="16:17" x14ac:dyDescent="0.15">
      <c r="P7872">
        <v>7871</v>
      </c>
      <c r="Q7872" t="str">
        <f>IFERROR(IF(COUNTIF(個人情報!$BI$5:$BI$401,"登録番号" &amp; リスト!P7872)&gt;=1,"",IF(VLOOKUP(P7872,登録者リスト!$A$1:$D$43729,4,FALSE)=基本情報!$D$6,P7872,"")),"")</f>
        <v/>
      </c>
    </row>
    <row r="7873" spans="16:17" x14ac:dyDescent="0.15">
      <c r="P7873">
        <v>7872</v>
      </c>
      <c r="Q7873" t="str">
        <f>IFERROR(IF(COUNTIF(個人情報!$BI$5:$BI$401,"登録番号" &amp; リスト!P7873)&gt;=1,"",IF(VLOOKUP(P7873,登録者リスト!$A$1:$D$43729,4,FALSE)=基本情報!$D$6,P7873,"")),"")</f>
        <v/>
      </c>
    </row>
    <row r="7874" spans="16:17" x14ac:dyDescent="0.15">
      <c r="P7874">
        <v>7873</v>
      </c>
      <c r="Q7874" t="str">
        <f>IFERROR(IF(COUNTIF(個人情報!$BI$5:$BI$401,"登録番号" &amp; リスト!P7874)&gt;=1,"",IF(VLOOKUP(P7874,登録者リスト!$A$1:$D$43729,4,FALSE)=基本情報!$D$6,P7874,"")),"")</f>
        <v/>
      </c>
    </row>
    <row r="7875" spans="16:17" x14ac:dyDescent="0.15">
      <c r="P7875">
        <v>7874</v>
      </c>
      <c r="Q7875" t="str">
        <f>IFERROR(IF(COUNTIF(個人情報!$BI$5:$BI$401,"登録番号" &amp; リスト!P7875)&gt;=1,"",IF(VLOOKUP(P7875,登録者リスト!$A$1:$D$43729,4,FALSE)=基本情報!$D$6,P7875,"")),"")</f>
        <v/>
      </c>
    </row>
    <row r="7876" spans="16:17" x14ac:dyDescent="0.15">
      <c r="P7876">
        <v>7875</v>
      </c>
      <c r="Q7876" t="str">
        <f>IFERROR(IF(COUNTIF(個人情報!$BI$5:$BI$401,"登録番号" &amp; リスト!P7876)&gt;=1,"",IF(VLOOKUP(P7876,登録者リスト!$A$1:$D$43729,4,FALSE)=基本情報!$D$6,P7876,"")),"")</f>
        <v/>
      </c>
    </row>
    <row r="7877" spans="16:17" x14ac:dyDescent="0.15">
      <c r="P7877">
        <v>7876</v>
      </c>
      <c r="Q7877" t="str">
        <f>IFERROR(IF(COUNTIF(個人情報!$BI$5:$BI$401,"登録番号" &amp; リスト!P7877)&gt;=1,"",IF(VLOOKUP(P7877,登録者リスト!$A$1:$D$43729,4,FALSE)=基本情報!$D$6,P7877,"")),"")</f>
        <v/>
      </c>
    </row>
    <row r="7878" spans="16:17" x14ac:dyDescent="0.15">
      <c r="P7878">
        <v>7877</v>
      </c>
      <c r="Q7878" t="str">
        <f>IFERROR(IF(COUNTIF(個人情報!$BI$5:$BI$401,"登録番号" &amp; リスト!P7878)&gt;=1,"",IF(VLOOKUP(P7878,登録者リスト!$A$1:$D$43729,4,FALSE)=基本情報!$D$6,P7878,"")),"")</f>
        <v/>
      </c>
    </row>
    <row r="7879" spans="16:17" x14ac:dyDescent="0.15">
      <c r="P7879">
        <v>7878</v>
      </c>
      <c r="Q7879" t="str">
        <f>IFERROR(IF(COUNTIF(個人情報!$BI$5:$BI$401,"登録番号" &amp; リスト!P7879)&gt;=1,"",IF(VLOOKUP(P7879,登録者リスト!$A$1:$D$43729,4,FALSE)=基本情報!$D$6,P7879,"")),"")</f>
        <v/>
      </c>
    </row>
    <row r="7880" spans="16:17" x14ac:dyDescent="0.15">
      <c r="P7880">
        <v>7879</v>
      </c>
      <c r="Q7880" t="str">
        <f>IFERROR(IF(COUNTIF(個人情報!$BI$5:$BI$401,"登録番号" &amp; リスト!P7880)&gt;=1,"",IF(VLOOKUP(P7880,登録者リスト!$A$1:$D$43729,4,FALSE)=基本情報!$D$6,P7880,"")),"")</f>
        <v/>
      </c>
    </row>
    <row r="7881" spans="16:17" x14ac:dyDescent="0.15">
      <c r="P7881">
        <v>7880</v>
      </c>
      <c r="Q7881" t="str">
        <f>IFERROR(IF(COUNTIF(個人情報!$BI$5:$BI$401,"登録番号" &amp; リスト!P7881)&gt;=1,"",IF(VLOOKUP(P7881,登録者リスト!$A$1:$D$43729,4,FALSE)=基本情報!$D$6,P7881,"")),"")</f>
        <v/>
      </c>
    </row>
    <row r="7882" spans="16:17" x14ac:dyDescent="0.15">
      <c r="P7882">
        <v>7881</v>
      </c>
      <c r="Q7882" t="str">
        <f>IFERROR(IF(COUNTIF(個人情報!$BI$5:$BI$401,"登録番号" &amp; リスト!P7882)&gt;=1,"",IF(VLOOKUP(P7882,登録者リスト!$A$1:$D$43729,4,FALSE)=基本情報!$D$6,P7882,"")),"")</f>
        <v/>
      </c>
    </row>
    <row r="7883" spans="16:17" x14ac:dyDescent="0.15">
      <c r="P7883">
        <v>7882</v>
      </c>
      <c r="Q7883" t="str">
        <f>IFERROR(IF(COUNTIF(個人情報!$BI$5:$BI$401,"登録番号" &amp; リスト!P7883)&gt;=1,"",IF(VLOOKUP(P7883,登録者リスト!$A$1:$D$43729,4,FALSE)=基本情報!$D$6,P7883,"")),"")</f>
        <v/>
      </c>
    </row>
    <row r="7884" spans="16:17" x14ac:dyDescent="0.15">
      <c r="P7884">
        <v>7883</v>
      </c>
      <c r="Q7884" t="str">
        <f>IFERROR(IF(COUNTIF(個人情報!$BI$5:$BI$401,"登録番号" &amp; リスト!P7884)&gt;=1,"",IF(VLOOKUP(P7884,登録者リスト!$A$1:$D$43729,4,FALSE)=基本情報!$D$6,P7884,"")),"")</f>
        <v/>
      </c>
    </row>
    <row r="7885" spans="16:17" x14ac:dyDescent="0.15">
      <c r="P7885">
        <v>7884</v>
      </c>
      <c r="Q7885" t="str">
        <f>IFERROR(IF(COUNTIF(個人情報!$BI$5:$BI$401,"登録番号" &amp; リスト!P7885)&gt;=1,"",IF(VLOOKUP(P7885,登録者リスト!$A$1:$D$43729,4,FALSE)=基本情報!$D$6,P7885,"")),"")</f>
        <v/>
      </c>
    </row>
    <row r="7886" spans="16:17" x14ac:dyDescent="0.15">
      <c r="P7886">
        <v>7885</v>
      </c>
      <c r="Q7886" t="str">
        <f>IFERROR(IF(COUNTIF(個人情報!$BI$5:$BI$401,"登録番号" &amp; リスト!P7886)&gt;=1,"",IF(VLOOKUP(P7886,登録者リスト!$A$1:$D$43729,4,FALSE)=基本情報!$D$6,P7886,"")),"")</f>
        <v/>
      </c>
    </row>
    <row r="7887" spans="16:17" x14ac:dyDescent="0.15">
      <c r="P7887">
        <v>7886</v>
      </c>
      <c r="Q7887" t="str">
        <f>IFERROR(IF(COUNTIF(個人情報!$BI$5:$BI$401,"登録番号" &amp; リスト!P7887)&gt;=1,"",IF(VLOOKUP(P7887,登録者リスト!$A$1:$D$43729,4,FALSE)=基本情報!$D$6,P7887,"")),"")</f>
        <v/>
      </c>
    </row>
    <row r="7888" spans="16:17" x14ac:dyDescent="0.15">
      <c r="P7888">
        <v>7887</v>
      </c>
      <c r="Q7888" t="str">
        <f>IFERROR(IF(COUNTIF(個人情報!$BI$5:$BI$401,"登録番号" &amp; リスト!P7888)&gt;=1,"",IF(VLOOKUP(P7888,登録者リスト!$A$1:$D$43729,4,FALSE)=基本情報!$D$6,P7888,"")),"")</f>
        <v/>
      </c>
    </row>
    <row r="7889" spans="16:17" x14ac:dyDescent="0.15">
      <c r="P7889">
        <v>7888</v>
      </c>
      <c r="Q7889" t="str">
        <f>IFERROR(IF(COUNTIF(個人情報!$BI$5:$BI$401,"登録番号" &amp; リスト!P7889)&gt;=1,"",IF(VLOOKUP(P7889,登録者リスト!$A$1:$D$43729,4,FALSE)=基本情報!$D$6,P7889,"")),"")</f>
        <v/>
      </c>
    </row>
    <row r="7890" spans="16:17" x14ac:dyDescent="0.15">
      <c r="P7890">
        <v>7889</v>
      </c>
      <c r="Q7890" t="str">
        <f>IFERROR(IF(COUNTIF(個人情報!$BI$5:$BI$401,"登録番号" &amp; リスト!P7890)&gt;=1,"",IF(VLOOKUP(P7890,登録者リスト!$A$1:$D$43729,4,FALSE)=基本情報!$D$6,P7890,"")),"")</f>
        <v/>
      </c>
    </row>
    <row r="7891" spans="16:17" x14ac:dyDescent="0.15">
      <c r="P7891">
        <v>7890</v>
      </c>
      <c r="Q7891" t="str">
        <f>IFERROR(IF(COUNTIF(個人情報!$BI$5:$BI$401,"登録番号" &amp; リスト!P7891)&gt;=1,"",IF(VLOOKUP(P7891,登録者リスト!$A$1:$D$43729,4,FALSE)=基本情報!$D$6,P7891,"")),"")</f>
        <v/>
      </c>
    </row>
    <row r="7892" spans="16:17" x14ac:dyDescent="0.15">
      <c r="P7892">
        <v>7891</v>
      </c>
      <c r="Q7892" t="str">
        <f>IFERROR(IF(COUNTIF(個人情報!$BI$5:$BI$401,"登録番号" &amp; リスト!P7892)&gt;=1,"",IF(VLOOKUP(P7892,登録者リスト!$A$1:$D$43729,4,FALSE)=基本情報!$D$6,P7892,"")),"")</f>
        <v/>
      </c>
    </row>
    <row r="7893" spans="16:17" x14ac:dyDescent="0.15">
      <c r="P7893">
        <v>7892</v>
      </c>
      <c r="Q7893" t="str">
        <f>IFERROR(IF(COUNTIF(個人情報!$BI$5:$BI$401,"登録番号" &amp; リスト!P7893)&gt;=1,"",IF(VLOOKUP(P7893,登録者リスト!$A$1:$D$43729,4,FALSE)=基本情報!$D$6,P7893,"")),"")</f>
        <v/>
      </c>
    </row>
    <row r="7894" spans="16:17" x14ac:dyDescent="0.15">
      <c r="P7894">
        <v>7893</v>
      </c>
      <c r="Q7894" t="str">
        <f>IFERROR(IF(COUNTIF(個人情報!$BI$5:$BI$401,"登録番号" &amp; リスト!P7894)&gt;=1,"",IF(VLOOKUP(P7894,登録者リスト!$A$1:$D$43729,4,FALSE)=基本情報!$D$6,P7894,"")),"")</f>
        <v/>
      </c>
    </row>
    <row r="7895" spans="16:17" x14ac:dyDescent="0.15">
      <c r="P7895">
        <v>7894</v>
      </c>
      <c r="Q7895" t="str">
        <f>IFERROR(IF(COUNTIF(個人情報!$BI$5:$BI$401,"登録番号" &amp; リスト!P7895)&gt;=1,"",IF(VLOOKUP(P7895,登録者リスト!$A$1:$D$43729,4,FALSE)=基本情報!$D$6,P7895,"")),"")</f>
        <v/>
      </c>
    </row>
    <row r="7896" spans="16:17" x14ac:dyDescent="0.15">
      <c r="P7896">
        <v>7895</v>
      </c>
      <c r="Q7896" t="str">
        <f>IFERROR(IF(COUNTIF(個人情報!$BI$5:$BI$401,"登録番号" &amp; リスト!P7896)&gt;=1,"",IF(VLOOKUP(P7896,登録者リスト!$A$1:$D$43729,4,FALSE)=基本情報!$D$6,P7896,"")),"")</f>
        <v/>
      </c>
    </row>
    <row r="7897" spans="16:17" x14ac:dyDescent="0.15">
      <c r="P7897">
        <v>7896</v>
      </c>
      <c r="Q7897" t="str">
        <f>IFERROR(IF(COUNTIF(個人情報!$BI$5:$BI$401,"登録番号" &amp; リスト!P7897)&gt;=1,"",IF(VLOOKUP(P7897,登録者リスト!$A$1:$D$43729,4,FALSE)=基本情報!$D$6,P7897,"")),"")</f>
        <v/>
      </c>
    </row>
    <row r="7898" spans="16:17" x14ac:dyDescent="0.15">
      <c r="P7898">
        <v>7897</v>
      </c>
      <c r="Q7898" t="str">
        <f>IFERROR(IF(COUNTIF(個人情報!$BI$5:$BI$401,"登録番号" &amp; リスト!P7898)&gt;=1,"",IF(VLOOKUP(P7898,登録者リスト!$A$1:$D$43729,4,FALSE)=基本情報!$D$6,P7898,"")),"")</f>
        <v/>
      </c>
    </row>
    <row r="7899" spans="16:17" x14ac:dyDescent="0.15">
      <c r="P7899">
        <v>7898</v>
      </c>
      <c r="Q7899" t="str">
        <f>IFERROR(IF(COUNTIF(個人情報!$BI$5:$BI$401,"登録番号" &amp; リスト!P7899)&gt;=1,"",IF(VLOOKUP(P7899,登録者リスト!$A$1:$D$43729,4,FALSE)=基本情報!$D$6,P7899,"")),"")</f>
        <v/>
      </c>
    </row>
    <row r="7900" spans="16:17" x14ac:dyDescent="0.15">
      <c r="P7900">
        <v>7899</v>
      </c>
      <c r="Q7900" t="str">
        <f>IFERROR(IF(COUNTIF(個人情報!$BI$5:$BI$401,"登録番号" &amp; リスト!P7900)&gt;=1,"",IF(VLOOKUP(P7900,登録者リスト!$A$1:$D$43729,4,FALSE)=基本情報!$D$6,P7900,"")),"")</f>
        <v/>
      </c>
    </row>
    <row r="7901" spans="16:17" x14ac:dyDescent="0.15">
      <c r="P7901">
        <v>7900</v>
      </c>
      <c r="Q7901" t="str">
        <f>IFERROR(IF(COUNTIF(個人情報!$BI$5:$BI$401,"登録番号" &amp; リスト!P7901)&gt;=1,"",IF(VLOOKUP(P7901,登録者リスト!$A$1:$D$43729,4,FALSE)=基本情報!$D$6,P7901,"")),"")</f>
        <v/>
      </c>
    </row>
    <row r="7902" spans="16:17" x14ac:dyDescent="0.15">
      <c r="P7902">
        <v>7901</v>
      </c>
      <c r="Q7902" t="str">
        <f>IFERROR(IF(COUNTIF(個人情報!$BI$5:$BI$401,"登録番号" &amp; リスト!P7902)&gt;=1,"",IF(VLOOKUP(P7902,登録者リスト!$A$1:$D$43729,4,FALSE)=基本情報!$D$6,P7902,"")),"")</f>
        <v/>
      </c>
    </row>
    <row r="7903" spans="16:17" x14ac:dyDescent="0.15">
      <c r="P7903">
        <v>7902</v>
      </c>
      <c r="Q7903" t="str">
        <f>IFERROR(IF(COUNTIF(個人情報!$BI$5:$BI$401,"登録番号" &amp; リスト!P7903)&gt;=1,"",IF(VLOOKUP(P7903,登録者リスト!$A$1:$D$43729,4,FALSE)=基本情報!$D$6,P7903,"")),"")</f>
        <v/>
      </c>
    </row>
    <row r="7904" spans="16:17" x14ac:dyDescent="0.15">
      <c r="P7904">
        <v>7903</v>
      </c>
      <c r="Q7904" t="str">
        <f>IFERROR(IF(COUNTIF(個人情報!$BI$5:$BI$401,"登録番号" &amp; リスト!P7904)&gt;=1,"",IF(VLOOKUP(P7904,登録者リスト!$A$1:$D$43729,4,FALSE)=基本情報!$D$6,P7904,"")),"")</f>
        <v/>
      </c>
    </row>
    <row r="7905" spans="16:17" x14ac:dyDescent="0.15">
      <c r="P7905">
        <v>7904</v>
      </c>
      <c r="Q7905" t="str">
        <f>IFERROR(IF(COUNTIF(個人情報!$BI$5:$BI$401,"登録番号" &amp; リスト!P7905)&gt;=1,"",IF(VLOOKUP(P7905,登録者リスト!$A$1:$D$43729,4,FALSE)=基本情報!$D$6,P7905,"")),"")</f>
        <v/>
      </c>
    </row>
    <row r="7906" spans="16:17" x14ac:dyDescent="0.15">
      <c r="P7906">
        <v>7905</v>
      </c>
      <c r="Q7906" t="str">
        <f>IFERROR(IF(COUNTIF(個人情報!$BI$5:$BI$401,"登録番号" &amp; リスト!P7906)&gt;=1,"",IF(VLOOKUP(P7906,登録者リスト!$A$1:$D$43729,4,FALSE)=基本情報!$D$6,P7906,"")),"")</f>
        <v/>
      </c>
    </row>
    <row r="7907" spans="16:17" x14ac:dyDescent="0.15">
      <c r="P7907">
        <v>7906</v>
      </c>
      <c r="Q7907" t="str">
        <f>IFERROR(IF(COUNTIF(個人情報!$BI$5:$BI$401,"登録番号" &amp; リスト!P7907)&gt;=1,"",IF(VLOOKUP(P7907,登録者リスト!$A$1:$D$43729,4,FALSE)=基本情報!$D$6,P7907,"")),"")</f>
        <v/>
      </c>
    </row>
    <row r="7908" spans="16:17" x14ac:dyDescent="0.15">
      <c r="P7908">
        <v>7907</v>
      </c>
      <c r="Q7908" t="str">
        <f>IFERROR(IF(COUNTIF(個人情報!$BI$5:$BI$401,"登録番号" &amp; リスト!P7908)&gt;=1,"",IF(VLOOKUP(P7908,登録者リスト!$A$1:$D$43729,4,FALSE)=基本情報!$D$6,P7908,"")),"")</f>
        <v/>
      </c>
    </row>
    <row r="7909" spans="16:17" x14ac:dyDescent="0.15">
      <c r="P7909">
        <v>7908</v>
      </c>
      <c r="Q7909" t="str">
        <f>IFERROR(IF(COUNTIF(個人情報!$BI$5:$BI$401,"登録番号" &amp; リスト!P7909)&gt;=1,"",IF(VLOOKUP(P7909,登録者リスト!$A$1:$D$43729,4,FALSE)=基本情報!$D$6,P7909,"")),"")</f>
        <v/>
      </c>
    </row>
    <row r="7910" spans="16:17" x14ac:dyDescent="0.15">
      <c r="P7910">
        <v>7909</v>
      </c>
      <c r="Q7910" t="str">
        <f>IFERROR(IF(COUNTIF(個人情報!$BI$5:$BI$401,"登録番号" &amp; リスト!P7910)&gt;=1,"",IF(VLOOKUP(P7910,登録者リスト!$A$1:$D$43729,4,FALSE)=基本情報!$D$6,P7910,"")),"")</f>
        <v/>
      </c>
    </row>
    <row r="7911" spans="16:17" x14ac:dyDescent="0.15">
      <c r="P7911">
        <v>7910</v>
      </c>
      <c r="Q7911" t="str">
        <f>IFERROR(IF(COUNTIF(個人情報!$BI$5:$BI$401,"登録番号" &amp; リスト!P7911)&gt;=1,"",IF(VLOOKUP(P7911,登録者リスト!$A$1:$D$43729,4,FALSE)=基本情報!$D$6,P7911,"")),"")</f>
        <v/>
      </c>
    </row>
    <row r="7912" spans="16:17" x14ac:dyDescent="0.15">
      <c r="P7912">
        <v>7911</v>
      </c>
      <c r="Q7912" t="str">
        <f>IFERROR(IF(COUNTIF(個人情報!$BI$5:$BI$401,"登録番号" &amp; リスト!P7912)&gt;=1,"",IF(VLOOKUP(P7912,登録者リスト!$A$1:$D$43729,4,FALSE)=基本情報!$D$6,P7912,"")),"")</f>
        <v/>
      </c>
    </row>
    <row r="7913" spans="16:17" x14ac:dyDescent="0.15">
      <c r="P7913">
        <v>7912</v>
      </c>
      <c r="Q7913" t="str">
        <f>IFERROR(IF(COUNTIF(個人情報!$BI$5:$BI$401,"登録番号" &amp; リスト!P7913)&gt;=1,"",IF(VLOOKUP(P7913,登録者リスト!$A$1:$D$43729,4,FALSE)=基本情報!$D$6,P7913,"")),"")</f>
        <v/>
      </c>
    </row>
    <row r="7914" spans="16:17" x14ac:dyDescent="0.15">
      <c r="P7914">
        <v>7913</v>
      </c>
      <c r="Q7914" t="str">
        <f>IFERROR(IF(COUNTIF(個人情報!$BI$5:$BI$401,"登録番号" &amp; リスト!P7914)&gt;=1,"",IF(VLOOKUP(P7914,登録者リスト!$A$1:$D$43729,4,FALSE)=基本情報!$D$6,P7914,"")),"")</f>
        <v/>
      </c>
    </row>
    <row r="7915" spans="16:17" x14ac:dyDescent="0.15">
      <c r="P7915">
        <v>7914</v>
      </c>
      <c r="Q7915" t="str">
        <f>IFERROR(IF(COUNTIF(個人情報!$BI$5:$BI$401,"登録番号" &amp; リスト!P7915)&gt;=1,"",IF(VLOOKUP(P7915,登録者リスト!$A$1:$D$43729,4,FALSE)=基本情報!$D$6,P7915,"")),"")</f>
        <v/>
      </c>
    </row>
    <row r="7916" spans="16:17" x14ac:dyDescent="0.15">
      <c r="P7916">
        <v>7915</v>
      </c>
      <c r="Q7916" t="str">
        <f>IFERROR(IF(COUNTIF(個人情報!$BI$5:$BI$401,"登録番号" &amp; リスト!P7916)&gt;=1,"",IF(VLOOKUP(P7916,登録者リスト!$A$1:$D$43729,4,FALSE)=基本情報!$D$6,P7916,"")),"")</f>
        <v/>
      </c>
    </row>
    <row r="7917" spans="16:17" x14ac:dyDescent="0.15">
      <c r="P7917">
        <v>7916</v>
      </c>
      <c r="Q7917" t="str">
        <f>IFERROR(IF(COUNTIF(個人情報!$BI$5:$BI$401,"登録番号" &amp; リスト!P7917)&gt;=1,"",IF(VLOOKUP(P7917,登録者リスト!$A$1:$D$43729,4,FALSE)=基本情報!$D$6,P7917,"")),"")</f>
        <v/>
      </c>
    </row>
    <row r="7918" spans="16:17" x14ac:dyDescent="0.15">
      <c r="P7918">
        <v>7917</v>
      </c>
      <c r="Q7918" t="str">
        <f>IFERROR(IF(COUNTIF(個人情報!$BI$5:$BI$401,"登録番号" &amp; リスト!P7918)&gt;=1,"",IF(VLOOKUP(P7918,登録者リスト!$A$1:$D$43729,4,FALSE)=基本情報!$D$6,P7918,"")),"")</f>
        <v/>
      </c>
    </row>
    <row r="7919" spans="16:17" x14ac:dyDescent="0.15">
      <c r="P7919">
        <v>7918</v>
      </c>
      <c r="Q7919" t="str">
        <f>IFERROR(IF(COUNTIF(個人情報!$BI$5:$BI$401,"登録番号" &amp; リスト!P7919)&gt;=1,"",IF(VLOOKUP(P7919,登録者リスト!$A$1:$D$43729,4,FALSE)=基本情報!$D$6,P7919,"")),"")</f>
        <v/>
      </c>
    </row>
    <row r="7920" spans="16:17" x14ac:dyDescent="0.15">
      <c r="P7920">
        <v>7919</v>
      </c>
      <c r="Q7920" t="str">
        <f>IFERROR(IF(COUNTIF(個人情報!$BI$5:$BI$401,"登録番号" &amp; リスト!P7920)&gt;=1,"",IF(VLOOKUP(P7920,登録者リスト!$A$1:$D$43729,4,FALSE)=基本情報!$D$6,P7920,"")),"")</f>
        <v/>
      </c>
    </row>
    <row r="7921" spans="16:17" x14ac:dyDescent="0.15">
      <c r="P7921">
        <v>7920</v>
      </c>
      <c r="Q7921" t="str">
        <f>IFERROR(IF(COUNTIF(個人情報!$BI$5:$BI$401,"登録番号" &amp; リスト!P7921)&gt;=1,"",IF(VLOOKUP(P7921,登録者リスト!$A$1:$D$43729,4,FALSE)=基本情報!$D$6,P7921,"")),"")</f>
        <v/>
      </c>
    </row>
    <row r="7922" spans="16:17" x14ac:dyDescent="0.15">
      <c r="P7922">
        <v>7921</v>
      </c>
      <c r="Q7922" t="str">
        <f>IFERROR(IF(COUNTIF(個人情報!$BI$5:$BI$401,"登録番号" &amp; リスト!P7922)&gt;=1,"",IF(VLOOKUP(P7922,登録者リスト!$A$1:$D$43729,4,FALSE)=基本情報!$D$6,P7922,"")),"")</f>
        <v/>
      </c>
    </row>
    <row r="7923" spans="16:17" x14ac:dyDescent="0.15">
      <c r="P7923">
        <v>7922</v>
      </c>
      <c r="Q7923" t="str">
        <f>IFERROR(IF(COUNTIF(個人情報!$BI$5:$BI$401,"登録番号" &amp; リスト!P7923)&gt;=1,"",IF(VLOOKUP(P7923,登録者リスト!$A$1:$D$43729,4,FALSE)=基本情報!$D$6,P7923,"")),"")</f>
        <v/>
      </c>
    </row>
    <row r="7924" spans="16:17" x14ac:dyDescent="0.15">
      <c r="P7924">
        <v>7923</v>
      </c>
      <c r="Q7924" t="str">
        <f>IFERROR(IF(COUNTIF(個人情報!$BI$5:$BI$401,"登録番号" &amp; リスト!P7924)&gt;=1,"",IF(VLOOKUP(P7924,登録者リスト!$A$1:$D$43729,4,FALSE)=基本情報!$D$6,P7924,"")),"")</f>
        <v/>
      </c>
    </row>
    <row r="7925" spans="16:17" x14ac:dyDescent="0.15">
      <c r="P7925">
        <v>7924</v>
      </c>
      <c r="Q7925" t="str">
        <f>IFERROR(IF(COUNTIF(個人情報!$BI$5:$BI$401,"登録番号" &amp; リスト!P7925)&gt;=1,"",IF(VLOOKUP(P7925,登録者リスト!$A$1:$D$43729,4,FALSE)=基本情報!$D$6,P7925,"")),"")</f>
        <v/>
      </c>
    </row>
    <row r="7926" spans="16:17" x14ac:dyDescent="0.15">
      <c r="P7926">
        <v>7925</v>
      </c>
      <c r="Q7926" t="str">
        <f>IFERROR(IF(COUNTIF(個人情報!$BI$5:$BI$401,"登録番号" &amp; リスト!P7926)&gt;=1,"",IF(VLOOKUP(P7926,登録者リスト!$A$1:$D$43729,4,FALSE)=基本情報!$D$6,P7926,"")),"")</f>
        <v/>
      </c>
    </row>
    <row r="7927" spans="16:17" x14ac:dyDescent="0.15">
      <c r="P7927">
        <v>7926</v>
      </c>
      <c r="Q7927" t="str">
        <f>IFERROR(IF(COUNTIF(個人情報!$BI$5:$BI$401,"登録番号" &amp; リスト!P7927)&gt;=1,"",IF(VLOOKUP(P7927,登録者リスト!$A$1:$D$43729,4,FALSE)=基本情報!$D$6,P7927,"")),"")</f>
        <v/>
      </c>
    </row>
    <row r="7928" spans="16:17" x14ac:dyDescent="0.15">
      <c r="P7928">
        <v>7927</v>
      </c>
      <c r="Q7928" t="str">
        <f>IFERROR(IF(COUNTIF(個人情報!$BI$5:$BI$401,"登録番号" &amp; リスト!P7928)&gt;=1,"",IF(VLOOKUP(P7928,登録者リスト!$A$1:$D$43729,4,FALSE)=基本情報!$D$6,P7928,"")),"")</f>
        <v/>
      </c>
    </row>
    <row r="7929" spans="16:17" x14ac:dyDescent="0.15">
      <c r="P7929">
        <v>7928</v>
      </c>
      <c r="Q7929" t="str">
        <f>IFERROR(IF(COUNTIF(個人情報!$BI$5:$BI$401,"登録番号" &amp; リスト!P7929)&gt;=1,"",IF(VLOOKUP(P7929,登録者リスト!$A$1:$D$43729,4,FALSE)=基本情報!$D$6,P7929,"")),"")</f>
        <v/>
      </c>
    </row>
    <row r="7930" spans="16:17" x14ac:dyDescent="0.15">
      <c r="P7930">
        <v>7929</v>
      </c>
      <c r="Q7930" t="str">
        <f>IFERROR(IF(COUNTIF(個人情報!$BI$5:$BI$401,"登録番号" &amp; リスト!P7930)&gt;=1,"",IF(VLOOKUP(P7930,登録者リスト!$A$1:$D$43729,4,FALSE)=基本情報!$D$6,P7930,"")),"")</f>
        <v/>
      </c>
    </row>
    <row r="7931" spans="16:17" x14ac:dyDescent="0.15">
      <c r="P7931">
        <v>7930</v>
      </c>
      <c r="Q7931" t="str">
        <f>IFERROR(IF(COUNTIF(個人情報!$BI$5:$BI$401,"登録番号" &amp; リスト!P7931)&gt;=1,"",IF(VLOOKUP(P7931,登録者リスト!$A$1:$D$43729,4,FALSE)=基本情報!$D$6,P7931,"")),"")</f>
        <v/>
      </c>
    </row>
    <row r="7932" spans="16:17" x14ac:dyDescent="0.15">
      <c r="P7932">
        <v>7931</v>
      </c>
      <c r="Q7932" t="str">
        <f>IFERROR(IF(COUNTIF(個人情報!$BI$5:$BI$401,"登録番号" &amp; リスト!P7932)&gt;=1,"",IF(VLOOKUP(P7932,登録者リスト!$A$1:$D$43729,4,FALSE)=基本情報!$D$6,P7932,"")),"")</f>
        <v/>
      </c>
    </row>
    <row r="7933" spans="16:17" x14ac:dyDescent="0.15">
      <c r="P7933">
        <v>7932</v>
      </c>
      <c r="Q7933" t="str">
        <f>IFERROR(IF(COUNTIF(個人情報!$BI$5:$BI$401,"登録番号" &amp; リスト!P7933)&gt;=1,"",IF(VLOOKUP(P7933,登録者リスト!$A$1:$D$43729,4,FALSE)=基本情報!$D$6,P7933,"")),"")</f>
        <v/>
      </c>
    </row>
    <row r="7934" spans="16:17" x14ac:dyDescent="0.15">
      <c r="P7934">
        <v>7933</v>
      </c>
      <c r="Q7934" t="str">
        <f>IFERROR(IF(COUNTIF(個人情報!$BI$5:$BI$401,"登録番号" &amp; リスト!P7934)&gt;=1,"",IF(VLOOKUP(P7934,登録者リスト!$A$1:$D$43729,4,FALSE)=基本情報!$D$6,P7934,"")),"")</f>
        <v/>
      </c>
    </row>
    <row r="7935" spans="16:17" x14ac:dyDescent="0.15">
      <c r="P7935">
        <v>7934</v>
      </c>
      <c r="Q7935" t="str">
        <f>IFERROR(IF(COUNTIF(個人情報!$BI$5:$BI$401,"登録番号" &amp; リスト!P7935)&gt;=1,"",IF(VLOOKUP(P7935,登録者リスト!$A$1:$D$43729,4,FALSE)=基本情報!$D$6,P7935,"")),"")</f>
        <v/>
      </c>
    </row>
    <row r="7936" spans="16:17" x14ac:dyDescent="0.15">
      <c r="P7936">
        <v>7935</v>
      </c>
      <c r="Q7936" t="str">
        <f>IFERROR(IF(COUNTIF(個人情報!$BI$5:$BI$401,"登録番号" &amp; リスト!P7936)&gt;=1,"",IF(VLOOKUP(P7936,登録者リスト!$A$1:$D$43729,4,FALSE)=基本情報!$D$6,P7936,"")),"")</f>
        <v/>
      </c>
    </row>
    <row r="7937" spans="16:17" x14ac:dyDescent="0.15">
      <c r="P7937">
        <v>7936</v>
      </c>
      <c r="Q7937" t="str">
        <f>IFERROR(IF(COUNTIF(個人情報!$BI$5:$BI$401,"登録番号" &amp; リスト!P7937)&gt;=1,"",IF(VLOOKUP(P7937,登録者リスト!$A$1:$D$43729,4,FALSE)=基本情報!$D$6,P7937,"")),"")</f>
        <v/>
      </c>
    </row>
    <row r="7938" spans="16:17" x14ac:dyDescent="0.15">
      <c r="P7938">
        <v>7937</v>
      </c>
      <c r="Q7938" t="str">
        <f>IFERROR(IF(COUNTIF(個人情報!$BI$5:$BI$401,"登録番号" &amp; リスト!P7938)&gt;=1,"",IF(VLOOKUP(P7938,登録者リスト!$A$1:$D$43729,4,FALSE)=基本情報!$D$6,P7938,"")),"")</f>
        <v/>
      </c>
    </row>
    <row r="7939" spans="16:17" x14ac:dyDescent="0.15">
      <c r="P7939">
        <v>7938</v>
      </c>
      <c r="Q7939" t="str">
        <f>IFERROR(IF(COUNTIF(個人情報!$BI$5:$BI$401,"登録番号" &amp; リスト!P7939)&gt;=1,"",IF(VLOOKUP(P7939,登録者リスト!$A$1:$D$43729,4,FALSE)=基本情報!$D$6,P7939,"")),"")</f>
        <v/>
      </c>
    </row>
    <row r="7940" spans="16:17" x14ac:dyDescent="0.15">
      <c r="P7940">
        <v>7939</v>
      </c>
      <c r="Q7940" t="str">
        <f>IFERROR(IF(COUNTIF(個人情報!$BI$5:$BI$401,"登録番号" &amp; リスト!P7940)&gt;=1,"",IF(VLOOKUP(P7940,登録者リスト!$A$1:$D$43729,4,FALSE)=基本情報!$D$6,P7940,"")),"")</f>
        <v/>
      </c>
    </row>
    <row r="7941" spans="16:17" x14ac:dyDescent="0.15">
      <c r="P7941">
        <v>7940</v>
      </c>
      <c r="Q7941" t="str">
        <f>IFERROR(IF(COUNTIF(個人情報!$BI$5:$BI$401,"登録番号" &amp; リスト!P7941)&gt;=1,"",IF(VLOOKUP(P7941,登録者リスト!$A$1:$D$43729,4,FALSE)=基本情報!$D$6,P7941,"")),"")</f>
        <v/>
      </c>
    </row>
    <row r="7942" spans="16:17" x14ac:dyDescent="0.15">
      <c r="P7942">
        <v>7941</v>
      </c>
      <c r="Q7942" t="str">
        <f>IFERROR(IF(COUNTIF(個人情報!$BI$5:$BI$401,"登録番号" &amp; リスト!P7942)&gt;=1,"",IF(VLOOKUP(P7942,登録者リスト!$A$1:$D$43729,4,FALSE)=基本情報!$D$6,P7942,"")),"")</f>
        <v/>
      </c>
    </row>
    <row r="7943" spans="16:17" x14ac:dyDescent="0.15">
      <c r="P7943">
        <v>7942</v>
      </c>
      <c r="Q7943" t="str">
        <f>IFERROR(IF(COUNTIF(個人情報!$BI$5:$BI$401,"登録番号" &amp; リスト!P7943)&gt;=1,"",IF(VLOOKUP(P7943,登録者リスト!$A$1:$D$43729,4,FALSE)=基本情報!$D$6,P7943,"")),"")</f>
        <v/>
      </c>
    </row>
    <row r="7944" spans="16:17" x14ac:dyDescent="0.15">
      <c r="P7944">
        <v>7943</v>
      </c>
      <c r="Q7944" t="str">
        <f>IFERROR(IF(COUNTIF(個人情報!$BI$5:$BI$401,"登録番号" &amp; リスト!P7944)&gt;=1,"",IF(VLOOKUP(P7944,登録者リスト!$A$1:$D$43729,4,FALSE)=基本情報!$D$6,P7944,"")),"")</f>
        <v/>
      </c>
    </row>
    <row r="7945" spans="16:17" x14ac:dyDescent="0.15">
      <c r="P7945">
        <v>7944</v>
      </c>
      <c r="Q7945" t="str">
        <f>IFERROR(IF(COUNTIF(個人情報!$BI$5:$BI$401,"登録番号" &amp; リスト!P7945)&gt;=1,"",IF(VLOOKUP(P7945,登録者リスト!$A$1:$D$43729,4,FALSE)=基本情報!$D$6,P7945,"")),"")</f>
        <v/>
      </c>
    </row>
    <row r="7946" spans="16:17" x14ac:dyDescent="0.15">
      <c r="P7946">
        <v>7945</v>
      </c>
      <c r="Q7946" t="str">
        <f>IFERROR(IF(COUNTIF(個人情報!$BI$5:$BI$401,"登録番号" &amp; リスト!P7946)&gt;=1,"",IF(VLOOKUP(P7946,登録者リスト!$A$1:$D$43729,4,FALSE)=基本情報!$D$6,P7946,"")),"")</f>
        <v/>
      </c>
    </row>
    <row r="7947" spans="16:17" x14ac:dyDescent="0.15">
      <c r="P7947">
        <v>7946</v>
      </c>
      <c r="Q7947" t="str">
        <f>IFERROR(IF(COUNTIF(個人情報!$BI$5:$BI$401,"登録番号" &amp; リスト!P7947)&gt;=1,"",IF(VLOOKUP(P7947,登録者リスト!$A$1:$D$43729,4,FALSE)=基本情報!$D$6,P7947,"")),"")</f>
        <v/>
      </c>
    </row>
    <row r="7948" spans="16:17" x14ac:dyDescent="0.15">
      <c r="P7948">
        <v>7947</v>
      </c>
      <c r="Q7948" t="str">
        <f>IFERROR(IF(COUNTIF(個人情報!$BI$5:$BI$401,"登録番号" &amp; リスト!P7948)&gt;=1,"",IF(VLOOKUP(P7948,登録者リスト!$A$1:$D$43729,4,FALSE)=基本情報!$D$6,P7948,"")),"")</f>
        <v/>
      </c>
    </row>
    <row r="7949" spans="16:17" x14ac:dyDescent="0.15">
      <c r="P7949">
        <v>7948</v>
      </c>
      <c r="Q7949" t="str">
        <f>IFERROR(IF(COUNTIF(個人情報!$BI$5:$BI$401,"登録番号" &amp; リスト!P7949)&gt;=1,"",IF(VLOOKUP(P7949,登録者リスト!$A$1:$D$43729,4,FALSE)=基本情報!$D$6,P7949,"")),"")</f>
        <v/>
      </c>
    </row>
    <row r="7950" spans="16:17" x14ac:dyDescent="0.15">
      <c r="P7950">
        <v>7949</v>
      </c>
      <c r="Q7950" t="str">
        <f>IFERROR(IF(COUNTIF(個人情報!$BI$5:$BI$401,"登録番号" &amp; リスト!P7950)&gt;=1,"",IF(VLOOKUP(P7950,登録者リスト!$A$1:$D$43729,4,FALSE)=基本情報!$D$6,P7950,"")),"")</f>
        <v/>
      </c>
    </row>
    <row r="7951" spans="16:17" x14ac:dyDescent="0.15">
      <c r="P7951">
        <v>7950</v>
      </c>
      <c r="Q7951" t="str">
        <f>IFERROR(IF(COUNTIF(個人情報!$BI$5:$BI$401,"登録番号" &amp; リスト!P7951)&gt;=1,"",IF(VLOOKUP(P7951,登録者リスト!$A$1:$D$43729,4,FALSE)=基本情報!$D$6,P7951,"")),"")</f>
        <v/>
      </c>
    </row>
    <row r="7952" spans="16:17" x14ac:dyDescent="0.15">
      <c r="P7952">
        <v>7951</v>
      </c>
      <c r="Q7952" t="str">
        <f>IFERROR(IF(COUNTIF(個人情報!$BI$5:$BI$401,"登録番号" &amp; リスト!P7952)&gt;=1,"",IF(VLOOKUP(P7952,登録者リスト!$A$1:$D$43729,4,FALSE)=基本情報!$D$6,P7952,"")),"")</f>
        <v/>
      </c>
    </row>
    <row r="7953" spans="16:17" x14ac:dyDescent="0.15">
      <c r="P7953">
        <v>7952</v>
      </c>
      <c r="Q7953" t="str">
        <f>IFERROR(IF(COUNTIF(個人情報!$BI$5:$BI$401,"登録番号" &amp; リスト!P7953)&gt;=1,"",IF(VLOOKUP(P7953,登録者リスト!$A$1:$D$43729,4,FALSE)=基本情報!$D$6,P7953,"")),"")</f>
        <v/>
      </c>
    </row>
    <row r="7954" spans="16:17" x14ac:dyDescent="0.15">
      <c r="P7954">
        <v>7953</v>
      </c>
      <c r="Q7954" t="str">
        <f>IFERROR(IF(COUNTIF(個人情報!$BI$5:$BI$401,"登録番号" &amp; リスト!P7954)&gt;=1,"",IF(VLOOKUP(P7954,登録者リスト!$A$1:$D$43729,4,FALSE)=基本情報!$D$6,P7954,"")),"")</f>
        <v/>
      </c>
    </row>
    <row r="7955" spans="16:17" x14ac:dyDescent="0.15">
      <c r="P7955">
        <v>7954</v>
      </c>
      <c r="Q7955" t="str">
        <f>IFERROR(IF(COUNTIF(個人情報!$BI$5:$BI$401,"登録番号" &amp; リスト!P7955)&gt;=1,"",IF(VLOOKUP(P7955,登録者リスト!$A$1:$D$43729,4,FALSE)=基本情報!$D$6,P7955,"")),"")</f>
        <v/>
      </c>
    </row>
    <row r="7956" spans="16:17" x14ac:dyDescent="0.15">
      <c r="P7956">
        <v>7955</v>
      </c>
      <c r="Q7956" t="str">
        <f>IFERROR(IF(COUNTIF(個人情報!$BI$5:$BI$401,"登録番号" &amp; リスト!P7956)&gt;=1,"",IF(VLOOKUP(P7956,登録者リスト!$A$1:$D$43729,4,FALSE)=基本情報!$D$6,P7956,"")),"")</f>
        <v/>
      </c>
    </row>
    <row r="7957" spans="16:17" x14ac:dyDescent="0.15">
      <c r="P7957">
        <v>7956</v>
      </c>
      <c r="Q7957" t="str">
        <f>IFERROR(IF(COUNTIF(個人情報!$BI$5:$BI$401,"登録番号" &amp; リスト!P7957)&gt;=1,"",IF(VLOOKUP(P7957,登録者リスト!$A$1:$D$43729,4,FALSE)=基本情報!$D$6,P7957,"")),"")</f>
        <v/>
      </c>
    </row>
    <row r="7958" spans="16:17" x14ac:dyDescent="0.15">
      <c r="P7958">
        <v>7957</v>
      </c>
      <c r="Q7958" t="str">
        <f>IFERROR(IF(COUNTIF(個人情報!$BI$5:$BI$401,"登録番号" &amp; リスト!P7958)&gt;=1,"",IF(VLOOKUP(P7958,登録者リスト!$A$1:$D$43729,4,FALSE)=基本情報!$D$6,P7958,"")),"")</f>
        <v/>
      </c>
    </row>
    <row r="7959" spans="16:17" x14ac:dyDescent="0.15">
      <c r="P7959">
        <v>7958</v>
      </c>
      <c r="Q7959" t="str">
        <f>IFERROR(IF(COUNTIF(個人情報!$BI$5:$BI$401,"登録番号" &amp; リスト!P7959)&gt;=1,"",IF(VLOOKUP(P7959,登録者リスト!$A$1:$D$43729,4,FALSE)=基本情報!$D$6,P7959,"")),"")</f>
        <v/>
      </c>
    </row>
    <row r="7960" spans="16:17" x14ac:dyDescent="0.15">
      <c r="P7960">
        <v>7959</v>
      </c>
      <c r="Q7960" t="str">
        <f>IFERROR(IF(COUNTIF(個人情報!$BI$5:$BI$401,"登録番号" &amp; リスト!P7960)&gt;=1,"",IF(VLOOKUP(P7960,登録者リスト!$A$1:$D$43729,4,FALSE)=基本情報!$D$6,P7960,"")),"")</f>
        <v/>
      </c>
    </row>
    <row r="7961" spans="16:17" x14ac:dyDescent="0.15">
      <c r="P7961">
        <v>7960</v>
      </c>
      <c r="Q7961" t="str">
        <f>IFERROR(IF(COUNTIF(個人情報!$BI$5:$BI$401,"登録番号" &amp; リスト!P7961)&gt;=1,"",IF(VLOOKUP(P7961,登録者リスト!$A$1:$D$43729,4,FALSE)=基本情報!$D$6,P7961,"")),"")</f>
        <v/>
      </c>
    </row>
    <row r="7962" spans="16:17" x14ac:dyDescent="0.15">
      <c r="P7962">
        <v>7961</v>
      </c>
      <c r="Q7962" t="str">
        <f>IFERROR(IF(COUNTIF(個人情報!$BI$5:$BI$401,"登録番号" &amp; リスト!P7962)&gt;=1,"",IF(VLOOKUP(P7962,登録者リスト!$A$1:$D$43729,4,FALSE)=基本情報!$D$6,P7962,"")),"")</f>
        <v/>
      </c>
    </row>
    <row r="7963" spans="16:17" x14ac:dyDescent="0.15">
      <c r="P7963">
        <v>7962</v>
      </c>
      <c r="Q7963" t="str">
        <f>IFERROR(IF(COUNTIF(個人情報!$BI$5:$BI$401,"登録番号" &amp; リスト!P7963)&gt;=1,"",IF(VLOOKUP(P7963,登録者リスト!$A$1:$D$43729,4,FALSE)=基本情報!$D$6,P7963,"")),"")</f>
        <v/>
      </c>
    </row>
    <row r="7964" spans="16:17" x14ac:dyDescent="0.15">
      <c r="P7964">
        <v>7963</v>
      </c>
      <c r="Q7964" t="str">
        <f>IFERROR(IF(COUNTIF(個人情報!$BI$5:$BI$401,"登録番号" &amp; リスト!P7964)&gt;=1,"",IF(VLOOKUP(P7964,登録者リスト!$A$1:$D$43729,4,FALSE)=基本情報!$D$6,P7964,"")),"")</f>
        <v/>
      </c>
    </row>
    <row r="7965" spans="16:17" x14ac:dyDescent="0.15">
      <c r="P7965">
        <v>7964</v>
      </c>
      <c r="Q7965" t="str">
        <f>IFERROR(IF(COUNTIF(個人情報!$BI$5:$BI$401,"登録番号" &amp; リスト!P7965)&gt;=1,"",IF(VLOOKUP(P7965,登録者リスト!$A$1:$D$43729,4,FALSE)=基本情報!$D$6,P7965,"")),"")</f>
        <v/>
      </c>
    </row>
    <row r="7966" spans="16:17" x14ac:dyDescent="0.15">
      <c r="P7966">
        <v>7965</v>
      </c>
      <c r="Q7966" t="str">
        <f>IFERROR(IF(COUNTIF(個人情報!$BI$5:$BI$401,"登録番号" &amp; リスト!P7966)&gt;=1,"",IF(VLOOKUP(P7966,登録者リスト!$A$1:$D$43729,4,FALSE)=基本情報!$D$6,P7966,"")),"")</f>
        <v/>
      </c>
    </row>
    <row r="7967" spans="16:17" x14ac:dyDescent="0.15">
      <c r="P7967">
        <v>7966</v>
      </c>
      <c r="Q7967" t="str">
        <f>IFERROR(IF(COUNTIF(個人情報!$BI$5:$BI$401,"登録番号" &amp; リスト!P7967)&gt;=1,"",IF(VLOOKUP(P7967,登録者リスト!$A$1:$D$43729,4,FALSE)=基本情報!$D$6,P7967,"")),"")</f>
        <v/>
      </c>
    </row>
    <row r="7968" spans="16:17" x14ac:dyDescent="0.15">
      <c r="P7968">
        <v>7967</v>
      </c>
      <c r="Q7968" t="str">
        <f>IFERROR(IF(COUNTIF(個人情報!$BI$5:$BI$401,"登録番号" &amp; リスト!P7968)&gt;=1,"",IF(VLOOKUP(P7968,登録者リスト!$A$1:$D$43729,4,FALSE)=基本情報!$D$6,P7968,"")),"")</f>
        <v/>
      </c>
    </row>
    <row r="7969" spans="16:17" x14ac:dyDescent="0.15">
      <c r="P7969">
        <v>7968</v>
      </c>
      <c r="Q7969" t="str">
        <f>IFERROR(IF(COUNTIF(個人情報!$BI$5:$BI$401,"登録番号" &amp; リスト!P7969)&gt;=1,"",IF(VLOOKUP(P7969,登録者リスト!$A$1:$D$43729,4,FALSE)=基本情報!$D$6,P7969,"")),"")</f>
        <v/>
      </c>
    </row>
    <row r="7970" spans="16:17" x14ac:dyDescent="0.15">
      <c r="P7970">
        <v>7969</v>
      </c>
      <c r="Q7970" t="str">
        <f>IFERROR(IF(COUNTIF(個人情報!$BI$5:$BI$401,"登録番号" &amp; リスト!P7970)&gt;=1,"",IF(VLOOKUP(P7970,登録者リスト!$A$1:$D$43729,4,FALSE)=基本情報!$D$6,P7970,"")),"")</f>
        <v/>
      </c>
    </row>
    <row r="7971" spans="16:17" x14ac:dyDescent="0.15">
      <c r="P7971">
        <v>7970</v>
      </c>
      <c r="Q7971" t="str">
        <f>IFERROR(IF(COUNTIF(個人情報!$BI$5:$BI$401,"登録番号" &amp; リスト!P7971)&gt;=1,"",IF(VLOOKUP(P7971,登録者リスト!$A$1:$D$43729,4,FALSE)=基本情報!$D$6,P7971,"")),"")</f>
        <v/>
      </c>
    </row>
    <row r="7972" spans="16:17" x14ac:dyDescent="0.15">
      <c r="P7972">
        <v>7971</v>
      </c>
      <c r="Q7972" t="str">
        <f>IFERROR(IF(COUNTIF(個人情報!$BI$5:$BI$401,"登録番号" &amp; リスト!P7972)&gt;=1,"",IF(VLOOKUP(P7972,登録者リスト!$A$1:$D$43729,4,FALSE)=基本情報!$D$6,P7972,"")),"")</f>
        <v/>
      </c>
    </row>
    <row r="7973" spans="16:17" x14ac:dyDescent="0.15">
      <c r="P7973">
        <v>7972</v>
      </c>
      <c r="Q7973" t="str">
        <f>IFERROR(IF(COUNTIF(個人情報!$BI$5:$BI$401,"登録番号" &amp; リスト!P7973)&gt;=1,"",IF(VLOOKUP(P7973,登録者リスト!$A$1:$D$43729,4,FALSE)=基本情報!$D$6,P7973,"")),"")</f>
        <v/>
      </c>
    </row>
    <row r="7974" spans="16:17" x14ac:dyDescent="0.15">
      <c r="P7974">
        <v>7973</v>
      </c>
      <c r="Q7974" t="str">
        <f>IFERROR(IF(COUNTIF(個人情報!$BI$5:$BI$401,"登録番号" &amp; リスト!P7974)&gt;=1,"",IF(VLOOKUP(P7974,登録者リスト!$A$1:$D$43729,4,FALSE)=基本情報!$D$6,P7974,"")),"")</f>
        <v/>
      </c>
    </row>
    <row r="7975" spans="16:17" x14ac:dyDescent="0.15">
      <c r="P7975">
        <v>7974</v>
      </c>
      <c r="Q7975" t="str">
        <f>IFERROR(IF(COUNTIF(個人情報!$BI$5:$BI$401,"登録番号" &amp; リスト!P7975)&gt;=1,"",IF(VLOOKUP(P7975,登録者リスト!$A$1:$D$43729,4,FALSE)=基本情報!$D$6,P7975,"")),"")</f>
        <v/>
      </c>
    </row>
    <row r="7976" spans="16:17" x14ac:dyDescent="0.15">
      <c r="P7976">
        <v>7975</v>
      </c>
      <c r="Q7976" t="str">
        <f>IFERROR(IF(COUNTIF(個人情報!$BI$5:$BI$401,"登録番号" &amp; リスト!P7976)&gt;=1,"",IF(VLOOKUP(P7976,登録者リスト!$A$1:$D$43729,4,FALSE)=基本情報!$D$6,P7976,"")),"")</f>
        <v/>
      </c>
    </row>
    <row r="7977" spans="16:17" x14ac:dyDescent="0.15">
      <c r="P7977">
        <v>7976</v>
      </c>
      <c r="Q7977" t="str">
        <f>IFERROR(IF(COUNTIF(個人情報!$BI$5:$BI$401,"登録番号" &amp; リスト!P7977)&gt;=1,"",IF(VLOOKUP(P7977,登録者リスト!$A$1:$D$43729,4,FALSE)=基本情報!$D$6,P7977,"")),"")</f>
        <v/>
      </c>
    </row>
    <row r="7978" spans="16:17" x14ac:dyDescent="0.15">
      <c r="P7978">
        <v>7977</v>
      </c>
      <c r="Q7978" t="str">
        <f>IFERROR(IF(COUNTIF(個人情報!$BI$5:$BI$401,"登録番号" &amp; リスト!P7978)&gt;=1,"",IF(VLOOKUP(P7978,登録者リスト!$A$1:$D$43729,4,FALSE)=基本情報!$D$6,P7978,"")),"")</f>
        <v/>
      </c>
    </row>
    <row r="7979" spans="16:17" x14ac:dyDescent="0.15">
      <c r="P7979">
        <v>7978</v>
      </c>
      <c r="Q7979" t="str">
        <f>IFERROR(IF(COUNTIF(個人情報!$BI$5:$BI$401,"登録番号" &amp; リスト!P7979)&gt;=1,"",IF(VLOOKUP(P7979,登録者リスト!$A$1:$D$43729,4,FALSE)=基本情報!$D$6,P7979,"")),"")</f>
        <v/>
      </c>
    </row>
    <row r="7980" spans="16:17" x14ac:dyDescent="0.15">
      <c r="P7980">
        <v>7979</v>
      </c>
      <c r="Q7980" t="str">
        <f>IFERROR(IF(COUNTIF(個人情報!$BI$5:$BI$401,"登録番号" &amp; リスト!P7980)&gt;=1,"",IF(VLOOKUP(P7980,登録者リスト!$A$1:$D$43729,4,FALSE)=基本情報!$D$6,P7980,"")),"")</f>
        <v/>
      </c>
    </row>
    <row r="7981" spans="16:17" x14ac:dyDescent="0.15">
      <c r="P7981">
        <v>7980</v>
      </c>
      <c r="Q7981" t="str">
        <f>IFERROR(IF(COUNTIF(個人情報!$BI$5:$BI$401,"登録番号" &amp; リスト!P7981)&gt;=1,"",IF(VLOOKUP(P7981,登録者リスト!$A$1:$D$43729,4,FALSE)=基本情報!$D$6,P7981,"")),"")</f>
        <v/>
      </c>
    </row>
    <row r="7982" spans="16:17" x14ac:dyDescent="0.15">
      <c r="P7982">
        <v>7981</v>
      </c>
      <c r="Q7982" t="str">
        <f>IFERROR(IF(COUNTIF(個人情報!$BI$5:$BI$401,"登録番号" &amp; リスト!P7982)&gt;=1,"",IF(VLOOKUP(P7982,登録者リスト!$A$1:$D$43729,4,FALSE)=基本情報!$D$6,P7982,"")),"")</f>
        <v/>
      </c>
    </row>
    <row r="7983" spans="16:17" x14ac:dyDescent="0.15">
      <c r="P7983">
        <v>7982</v>
      </c>
      <c r="Q7983" t="str">
        <f>IFERROR(IF(COUNTIF(個人情報!$BI$5:$BI$401,"登録番号" &amp; リスト!P7983)&gt;=1,"",IF(VLOOKUP(P7983,登録者リスト!$A$1:$D$43729,4,FALSE)=基本情報!$D$6,P7983,"")),"")</f>
        <v/>
      </c>
    </row>
    <row r="7984" spans="16:17" x14ac:dyDescent="0.15">
      <c r="P7984">
        <v>7983</v>
      </c>
      <c r="Q7984" t="str">
        <f>IFERROR(IF(COUNTIF(個人情報!$BI$5:$BI$401,"登録番号" &amp; リスト!P7984)&gt;=1,"",IF(VLOOKUP(P7984,登録者リスト!$A$1:$D$43729,4,FALSE)=基本情報!$D$6,P7984,"")),"")</f>
        <v/>
      </c>
    </row>
    <row r="7985" spans="16:17" x14ac:dyDescent="0.15">
      <c r="P7985">
        <v>7984</v>
      </c>
      <c r="Q7985" t="str">
        <f>IFERROR(IF(COUNTIF(個人情報!$BI$5:$BI$401,"登録番号" &amp; リスト!P7985)&gt;=1,"",IF(VLOOKUP(P7985,登録者リスト!$A$1:$D$43729,4,FALSE)=基本情報!$D$6,P7985,"")),"")</f>
        <v/>
      </c>
    </row>
    <row r="7986" spans="16:17" x14ac:dyDescent="0.15">
      <c r="P7986">
        <v>7985</v>
      </c>
      <c r="Q7986" t="str">
        <f>IFERROR(IF(COUNTIF(個人情報!$BI$5:$BI$401,"登録番号" &amp; リスト!P7986)&gt;=1,"",IF(VLOOKUP(P7986,登録者リスト!$A$1:$D$43729,4,FALSE)=基本情報!$D$6,P7986,"")),"")</f>
        <v/>
      </c>
    </row>
    <row r="7987" spans="16:17" x14ac:dyDescent="0.15">
      <c r="P7987">
        <v>7986</v>
      </c>
      <c r="Q7987" t="str">
        <f>IFERROR(IF(COUNTIF(個人情報!$BI$5:$BI$401,"登録番号" &amp; リスト!P7987)&gt;=1,"",IF(VLOOKUP(P7987,登録者リスト!$A$1:$D$43729,4,FALSE)=基本情報!$D$6,P7987,"")),"")</f>
        <v/>
      </c>
    </row>
    <row r="7988" spans="16:17" x14ac:dyDescent="0.15">
      <c r="P7988">
        <v>7987</v>
      </c>
      <c r="Q7988" t="str">
        <f>IFERROR(IF(COUNTIF(個人情報!$BI$5:$BI$401,"登録番号" &amp; リスト!P7988)&gt;=1,"",IF(VLOOKUP(P7988,登録者リスト!$A$1:$D$43729,4,FALSE)=基本情報!$D$6,P7988,"")),"")</f>
        <v/>
      </c>
    </row>
    <row r="7989" spans="16:17" x14ac:dyDescent="0.15">
      <c r="P7989">
        <v>7988</v>
      </c>
      <c r="Q7989" t="str">
        <f>IFERROR(IF(COUNTIF(個人情報!$BI$5:$BI$401,"登録番号" &amp; リスト!P7989)&gt;=1,"",IF(VLOOKUP(P7989,登録者リスト!$A$1:$D$43729,4,FALSE)=基本情報!$D$6,P7989,"")),"")</f>
        <v/>
      </c>
    </row>
    <row r="7990" spans="16:17" x14ac:dyDescent="0.15">
      <c r="P7990">
        <v>7989</v>
      </c>
      <c r="Q7990" t="str">
        <f>IFERROR(IF(COUNTIF(個人情報!$BI$5:$BI$401,"登録番号" &amp; リスト!P7990)&gt;=1,"",IF(VLOOKUP(P7990,登録者リスト!$A$1:$D$43729,4,FALSE)=基本情報!$D$6,P7990,"")),"")</f>
        <v/>
      </c>
    </row>
    <row r="7991" spans="16:17" x14ac:dyDescent="0.15">
      <c r="P7991">
        <v>7990</v>
      </c>
      <c r="Q7991" t="str">
        <f>IFERROR(IF(COUNTIF(個人情報!$BI$5:$BI$401,"登録番号" &amp; リスト!P7991)&gt;=1,"",IF(VLOOKUP(P7991,登録者リスト!$A$1:$D$43729,4,FALSE)=基本情報!$D$6,P7991,"")),"")</f>
        <v/>
      </c>
    </row>
    <row r="7992" spans="16:17" x14ac:dyDescent="0.15">
      <c r="P7992">
        <v>7991</v>
      </c>
      <c r="Q7992" t="str">
        <f>IFERROR(IF(COUNTIF(個人情報!$BI$5:$BI$401,"登録番号" &amp; リスト!P7992)&gt;=1,"",IF(VLOOKUP(P7992,登録者リスト!$A$1:$D$43729,4,FALSE)=基本情報!$D$6,P7992,"")),"")</f>
        <v/>
      </c>
    </row>
    <row r="7993" spans="16:17" x14ac:dyDescent="0.15">
      <c r="P7993">
        <v>7992</v>
      </c>
      <c r="Q7993" t="str">
        <f>IFERROR(IF(COUNTIF(個人情報!$BI$5:$BI$401,"登録番号" &amp; リスト!P7993)&gt;=1,"",IF(VLOOKUP(P7993,登録者リスト!$A$1:$D$43729,4,FALSE)=基本情報!$D$6,P7993,"")),"")</f>
        <v/>
      </c>
    </row>
    <row r="7994" spans="16:17" x14ac:dyDescent="0.15">
      <c r="P7994">
        <v>7993</v>
      </c>
      <c r="Q7994" t="str">
        <f>IFERROR(IF(COUNTIF(個人情報!$BI$5:$BI$401,"登録番号" &amp; リスト!P7994)&gt;=1,"",IF(VLOOKUP(P7994,登録者リスト!$A$1:$D$43729,4,FALSE)=基本情報!$D$6,P7994,"")),"")</f>
        <v/>
      </c>
    </row>
    <row r="7995" spans="16:17" x14ac:dyDescent="0.15">
      <c r="P7995">
        <v>7994</v>
      </c>
      <c r="Q7995" t="str">
        <f>IFERROR(IF(COUNTIF(個人情報!$BI$5:$BI$401,"登録番号" &amp; リスト!P7995)&gt;=1,"",IF(VLOOKUP(P7995,登録者リスト!$A$1:$D$43729,4,FALSE)=基本情報!$D$6,P7995,"")),"")</f>
        <v/>
      </c>
    </row>
    <row r="7996" spans="16:17" x14ac:dyDescent="0.15">
      <c r="P7996">
        <v>7995</v>
      </c>
      <c r="Q7996" t="str">
        <f>IFERROR(IF(COUNTIF(個人情報!$BI$5:$BI$401,"登録番号" &amp; リスト!P7996)&gt;=1,"",IF(VLOOKUP(P7996,登録者リスト!$A$1:$D$43729,4,FALSE)=基本情報!$D$6,P7996,"")),"")</f>
        <v/>
      </c>
    </row>
    <row r="7997" spans="16:17" x14ac:dyDescent="0.15">
      <c r="P7997">
        <v>7996</v>
      </c>
      <c r="Q7997" t="str">
        <f>IFERROR(IF(COUNTIF(個人情報!$BI$5:$BI$401,"登録番号" &amp; リスト!P7997)&gt;=1,"",IF(VLOOKUP(P7997,登録者リスト!$A$1:$D$43729,4,FALSE)=基本情報!$D$6,P7997,"")),"")</f>
        <v/>
      </c>
    </row>
    <row r="7998" spans="16:17" x14ac:dyDescent="0.15">
      <c r="P7998">
        <v>7997</v>
      </c>
      <c r="Q7998" t="str">
        <f>IFERROR(IF(COUNTIF(個人情報!$BI$5:$BI$401,"登録番号" &amp; リスト!P7998)&gt;=1,"",IF(VLOOKUP(P7998,登録者リスト!$A$1:$D$43729,4,FALSE)=基本情報!$D$6,P7998,"")),"")</f>
        <v/>
      </c>
    </row>
    <row r="7999" spans="16:17" x14ac:dyDescent="0.15">
      <c r="P7999">
        <v>7998</v>
      </c>
      <c r="Q7999" t="str">
        <f>IFERROR(IF(COUNTIF(個人情報!$BI$5:$BI$401,"登録番号" &amp; リスト!P7999)&gt;=1,"",IF(VLOOKUP(P7999,登録者リスト!$A$1:$D$43729,4,FALSE)=基本情報!$D$6,P7999,"")),"")</f>
        <v/>
      </c>
    </row>
    <row r="8000" spans="16:17" x14ac:dyDescent="0.15">
      <c r="P8000">
        <v>7999</v>
      </c>
      <c r="Q8000" t="str">
        <f>IFERROR(IF(COUNTIF(個人情報!$BI$5:$BI$401,"登録番号" &amp; リスト!P8000)&gt;=1,"",IF(VLOOKUP(P8000,登録者リスト!$A$1:$D$43729,4,FALSE)=基本情報!$D$6,P8000,"")),"")</f>
        <v/>
      </c>
    </row>
    <row r="8001" spans="16:17" x14ac:dyDescent="0.15">
      <c r="P8001">
        <v>8000</v>
      </c>
      <c r="Q8001" t="str">
        <f>IFERROR(IF(COUNTIF(個人情報!$BI$5:$BI$401,"登録番号" &amp; リスト!P8001)&gt;=1,"",IF(VLOOKUP(P8001,登録者リスト!$A$1:$D$43729,4,FALSE)=基本情報!$D$6,P8001,"")),"")</f>
        <v/>
      </c>
    </row>
    <row r="8002" spans="16:17" x14ac:dyDescent="0.15">
      <c r="P8002">
        <v>8001</v>
      </c>
      <c r="Q8002" t="str">
        <f>IFERROR(IF(COUNTIF(個人情報!$BI$5:$BI$401,"登録番号" &amp; リスト!P8002)&gt;=1,"",IF(VLOOKUP(P8002,登録者リスト!$A$1:$D$43729,4,FALSE)=基本情報!$D$6,P8002,"")),"")</f>
        <v/>
      </c>
    </row>
    <row r="8003" spans="16:17" x14ac:dyDescent="0.15">
      <c r="P8003">
        <v>8002</v>
      </c>
      <c r="Q8003" t="str">
        <f>IFERROR(IF(COUNTIF(個人情報!$BI$5:$BI$401,"登録番号" &amp; リスト!P8003)&gt;=1,"",IF(VLOOKUP(P8003,登録者リスト!$A$1:$D$43729,4,FALSE)=基本情報!$D$6,P8003,"")),"")</f>
        <v/>
      </c>
    </row>
    <row r="8004" spans="16:17" x14ac:dyDescent="0.15">
      <c r="P8004">
        <v>8003</v>
      </c>
      <c r="Q8004" t="str">
        <f>IFERROR(IF(COUNTIF(個人情報!$BI$5:$BI$401,"登録番号" &amp; リスト!P8004)&gt;=1,"",IF(VLOOKUP(P8004,登録者リスト!$A$1:$D$43729,4,FALSE)=基本情報!$D$6,P8004,"")),"")</f>
        <v/>
      </c>
    </row>
    <row r="8005" spans="16:17" x14ac:dyDescent="0.15">
      <c r="P8005">
        <v>8004</v>
      </c>
      <c r="Q8005" t="str">
        <f>IFERROR(IF(COUNTIF(個人情報!$BI$5:$BI$401,"登録番号" &amp; リスト!P8005)&gt;=1,"",IF(VLOOKUP(P8005,登録者リスト!$A$1:$D$43729,4,FALSE)=基本情報!$D$6,P8005,"")),"")</f>
        <v/>
      </c>
    </row>
    <row r="8006" spans="16:17" x14ac:dyDescent="0.15">
      <c r="P8006">
        <v>8005</v>
      </c>
      <c r="Q8006" t="str">
        <f>IFERROR(IF(COUNTIF(個人情報!$BI$5:$BI$401,"登録番号" &amp; リスト!P8006)&gt;=1,"",IF(VLOOKUP(P8006,登録者リスト!$A$1:$D$43729,4,FALSE)=基本情報!$D$6,P8006,"")),"")</f>
        <v/>
      </c>
    </row>
    <row r="8007" spans="16:17" x14ac:dyDescent="0.15">
      <c r="P8007">
        <v>8006</v>
      </c>
      <c r="Q8007" t="str">
        <f>IFERROR(IF(COUNTIF(個人情報!$BI$5:$BI$401,"登録番号" &amp; リスト!P8007)&gt;=1,"",IF(VLOOKUP(P8007,登録者リスト!$A$1:$D$43729,4,FALSE)=基本情報!$D$6,P8007,"")),"")</f>
        <v/>
      </c>
    </row>
    <row r="8008" spans="16:17" x14ac:dyDescent="0.15">
      <c r="P8008">
        <v>8007</v>
      </c>
      <c r="Q8008" t="str">
        <f>IFERROR(IF(COUNTIF(個人情報!$BI$5:$BI$401,"登録番号" &amp; リスト!P8008)&gt;=1,"",IF(VLOOKUP(P8008,登録者リスト!$A$1:$D$43729,4,FALSE)=基本情報!$D$6,P8008,"")),"")</f>
        <v/>
      </c>
    </row>
    <row r="8009" spans="16:17" x14ac:dyDescent="0.15">
      <c r="P8009">
        <v>8008</v>
      </c>
      <c r="Q8009" t="str">
        <f>IFERROR(IF(COUNTIF(個人情報!$BI$5:$BI$401,"登録番号" &amp; リスト!P8009)&gt;=1,"",IF(VLOOKUP(P8009,登録者リスト!$A$1:$D$43729,4,FALSE)=基本情報!$D$6,P8009,"")),"")</f>
        <v/>
      </c>
    </row>
    <row r="8010" spans="16:17" x14ac:dyDescent="0.15">
      <c r="P8010">
        <v>8009</v>
      </c>
      <c r="Q8010" t="str">
        <f>IFERROR(IF(COUNTIF(個人情報!$BI$5:$BI$401,"登録番号" &amp; リスト!P8010)&gt;=1,"",IF(VLOOKUP(P8010,登録者リスト!$A$1:$D$43729,4,FALSE)=基本情報!$D$6,P8010,"")),"")</f>
        <v/>
      </c>
    </row>
    <row r="8011" spans="16:17" x14ac:dyDescent="0.15">
      <c r="P8011">
        <v>8010</v>
      </c>
      <c r="Q8011" t="str">
        <f>IFERROR(IF(COUNTIF(個人情報!$BI$5:$BI$401,"登録番号" &amp; リスト!P8011)&gt;=1,"",IF(VLOOKUP(P8011,登録者リスト!$A$1:$D$43729,4,FALSE)=基本情報!$D$6,P8011,"")),"")</f>
        <v/>
      </c>
    </row>
    <row r="8012" spans="16:17" x14ac:dyDescent="0.15">
      <c r="P8012">
        <v>8011</v>
      </c>
      <c r="Q8012" t="str">
        <f>IFERROR(IF(COUNTIF(個人情報!$BI$5:$BI$401,"登録番号" &amp; リスト!P8012)&gt;=1,"",IF(VLOOKUP(P8012,登録者リスト!$A$1:$D$43729,4,FALSE)=基本情報!$D$6,P8012,"")),"")</f>
        <v/>
      </c>
    </row>
    <row r="8013" spans="16:17" x14ac:dyDescent="0.15">
      <c r="P8013">
        <v>8012</v>
      </c>
      <c r="Q8013" t="str">
        <f>IFERROR(IF(COUNTIF(個人情報!$BI$5:$BI$401,"登録番号" &amp; リスト!P8013)&gt;=1,"",IF(VLOOKUP(P8013,登録者リスト!$A$1:$D$43729,4,FALSE)=基本情報!$D$6,P8013,"")),"")</f>
        <v/>
      </c>
    </row>
    <row r="8014" spans="16:17" x14ac:dyDescent="0.15">
      <c r="P8014">
        <v>8013</v>
      </c>
      <c r="Q8014" t="str">
        <f>IFERROR(IF(COUNTIF(個人情報!$BI$5:$BI$401,"登録番号" &amp; リスト!P8014)&gt;=1,"",IF(VLOOKUP(P8014,登録者リスト!$A$1:$D$43729,4,FALSE)=基本情報!$D$6,P8014,"")),"")</f>
        <v/>
      </c>
    </row>
    <row r="8015" spans="16:17" x14ac:dyDescent="0.15">
      <c r="P8015">
        <v>8014</v>
      </c>
      <c r="Q8015" t="str">
        <f>IFERROR(IF(COUNTIF(個人情報!$BI$5:$BI$401,"登録番号" &amp; リスト!P8015)&gt;=1,"",IF(VLOOKUP(P8015,登録者リスト!$A$1:$D$43729,4,FALSE)=基本情報!$D$6,P8015,"")),"")</f>
        <v/>
      </c>
    </row>
    <row r="8016" spans="16:17" x14ac:dyDescent="0.15">
      <c r="P8016">
        <v>8015</v>
      </c>
      <c r="Q8016" t="str">
        <f>IFERROR(IF(COUNTIF(個人情報!$BI$5:$BI$401,"登録番号" &amp; リスト!P8016)&gt;=1,"",IF(VLOOKUP(P8016,登録者リスト!$A$1:$D$43729,4,FALSE)=基本情報!$D$6,P8016,"")),"")</f>
        <v/>
      </c>
    </row>
    <row r="8017" spans="16:17" x14ac:dyDescent="0.15">
      <c r="P8017">
        <v>8016</v>
      </c>
      <c r="Q8017" t="str">
        <f>IFERROR(IF(COUNTIF(個人情報!$BI$5:$BI$401,"登録番号" &amp; リスト!P8017)&gt;=1,"",IF(VLOOKUP(P8017,登録者リスト!$A$1:$D$43729,4,FALSE)=基本情報!$D$6,P8017,"")),"")</f>
        <v/>
      </c>
    </row>
    <row r="8018" spans="16:17" x14ac:dyDescent="0.15">
      <c r="P8018">
        <v>8017</v>
      </c>
      <c r="Q8018" t="str">
        <f>IFERROR(IF(COUNTIF(個人情報!$BI$5:$BI$401,"登録番号" &amp; リスト!P8018)&gt;=1,"",IF(VLOOKUP(P8018,登録者リスト!$A$1:$D$43729,4,FALSE)=基本情報!$D$6,P8018,"")),"")</f>
        <v/>
      </c>
    </row>
    <row r="8019" spans="16:17" x14ac:dyDescent="0.15">
      <c r="P8019">
        <v>8018</v>
      </c>
      <c r="Q8019" t="str">
        <f>IFERROR(IF(COUNTIF(個人情報!$BI$5:$BI$401,"登録番号" &amp; リスト!P8019)&gt;=1,"",IF(VLOOKUP(P8019,登録者リスト!$A$1:$D$43729,4,FALSE)=基本情報!$D$6,P8019,"")),"")</f>
        <v/>
      </c>
    </row>
    <row r="8020" spans="16:17" x14ac:dyDescent="0.15">
      <c r="P8020">
        <v>8019</v>
      </c>
      <c r="Q8020" t="str">
        <f>IFERROR(IF(COUNTIF(個人情報!$BI$5:$BI$401,"登録番号" &amp; リスト!P8020)&gt;=1,"",IF(VLOOKUP(P8020,登録者リスト!$A$1:$D$43729,4,FALSE)=基本情報!$D$6,P8020,"")),"")</f>
        <v/>
      </c>
    </row>
    <row r="8021" spans="16:17" x14ac:dyDescent="0.15">
      <c r="P8021">
        <v>8020</v>
      </c>
      <c r="Q8021" t="str">
        <f>IFERROR(IF(COUNTIF(個人情報!$BI$5:$BI$401,"登録番号" &amp; リスト!P8021)&gt;=1,"",IF(VLOOKUP(P8021,登録者リスト!$A$1:$D$43729,4,FALSE)=基本情報!$D$6,P8021,"")),"")</f>
        <v/>
      </c>
    </row>
    <row r="8022" spans="16:17" x14ac:dyDescent="0.15">
      <c r="P8022">
        <v>8021</v>
      </c>
      <c r="Q8022" t="str">
        <f>IFERROR(IF(COUNTIF(個人情報!$BI$5:$BI$401,"登録番号" &amp; リスト!P8022)&gt;=1,"",IF(VLOOKUP(P8022,登録者リスト!$A$1:$D$43729,4,FALSE)=基本情報!$D$6,P8022,"")),"")</f>
        <v/>
      </c>
    </row>
    <row r="8023" spans="16:17" x14ac:dyDescent="0.15">
      <c r="P8023">
        <v>8022</v>
      </c>
      <c r="Q8023" t="str">
        <f>IFERROR(IF(COUNTIF(個人情報!$BI$5:$BI$401,"登録番号" &amp; リスト!P8023)&gt;=1,"",IF(VLOOKUP(P8023,登録者リスト!$A$1:$D$43729,4,FALSE)=基本情報!$D$6,P8023,"")),"")</f>
        <v/>
      </c>
    </row>
    <row r="8024" spans="16:17" x14ac:dyDescent="0.15">
      <c r="P8024">
        <v>8023</v>
      </c>
      <c r="Q8024" t="str">
        <f>IFERROR(IF(COUNTIF(個人情報!$BI$5:$BI$401,"登録番号" &amp; リスト!P8024)&gt;=1,"",IF(VLOOKUP(P8024,登録者リスト!$A$1:$D$43729,4,FALSE)=基本情報!$D$6,P8024,"")),"")</f>
        <v/>
      </c>
    </row>
    <row r="8025" spans="16:17" x14ac:dyDescent="0.15">
      <c r="P8025">
        <v>8024</v>
      </c>
      <c r="Q8025" t="str">
        <f>IFERROR(IF(COUNTIF(個人情報!$BI$5:$BI$401,"登録番号" &amp; リスト!P8025)&gt;=1,"",IF(VLOOKUP(P8025,登録者リスト!$A$1:$D$43729,4,FALSE)=基本情報!$D$6,P8025,"")),"")</f>
        <v/>
      </c>
    </row>
    <row r="8026" spans="16:17" x14ac:dyDescent="0.15">
      <c r="P8026">
        <v>8025</v>
      </c>
      <c r="Q8026" t="str">
        <f>IFERROR(IF(COUNTIF(個人情報!$BI$5:$BI$401,"登録番号" &amp; リスト!P8026)&gt;=1,"",IF(VLOOKUP(P8026,登録者リスト!$A$1:$D$43729,4,FALSE)=基本情報!$D$6,P8026,"")),"")</f>
        <v/>
      </c>
    </row>
    <row r="8027" spans="16:17" x14ac:dyDescent="0.15">
      <c r="P8027">
        <v>8026</v>
      </c>
      <c r="Q8027" t="str">
        <f>IFERROR(IF(COUNTIF(個人情報!$BI$5:$BI$401,"登録番号" &amp; リスト!P8027)&gt;=1,"",IF(VLOOKUP(P8027,登録者リスト!$A$1:$D$43729,4,FALSE)=基本情報!$D$6,P8027,"")),"")</f>
        <v/>
      </c>
    </row>
    <row r="8028" spans="16:17" x14ac:dyDescent="0.15">
      <c r="P8028">
        <v>8027</v>
      </c>
      <c r="Q8028" t="str">
        <f>IFERROR(IF(COUNTIF(個人情報!$BI$5:$BI$401,"登録番号" &amp; リスト!P8028)&gt;=1,"",IF(VLOOKUP(P8028,登録者リスト!$A$1:$D$43729,4,FALSE)=基本情報!$D$6,P8028,"")),"")</f>
        <v/>
      </c>
    </row>
    <row r="8029" spans="16:17" x14ac:dyDescent="0.15">
      <c r="P8029">
        <v>8028</v>
      </c>
      <c r="Q8029" t="str">
        <f>IFERROR(IF(COUNTIF(個人情報!$BI$5:$BI$401,"登録番号" &amp; リスト!P8029)&gt;=1,"",IF(VLOOKUP(P8029,登録者リスト!$A$1:$D$43729,4,FALSE)=基本情報!$D$6,P8029,"")),"")</f>
        <v/>
      </c>
    </row>
    <row r="8030" spans="16:17" x14ac:dyDescent="0.15">
      <c r="P8030">
        <v>8029</v>
      </c>
      <c r="Q8030" t="str">
        <f>IFERROR(IF(COUNTIF(個人情報!$BI$5:$BI$401,"登録番号" &amp; リスト!P8030)&gt;=1,"",IF(VLOOKUP(P8030,登録者リスト!$A$1:$D$43729,4,FALSE)=基本情報!$D$6,P8030,"")),"")</f>
        <v/>
      </c>
    </row>
    <row r="8031" spans="16:17" x14ac:dyDescent="0.15">
      <c r="P8031">
        <v>8030</v>
      </c>
      <c r="Q8031" t="str">
        <f>IFERROR(IF(COUNTIF(個人情報!$BI$5:$BI$401,"登録番号" &amp; リスト!P8031)&gt;=1,"",IF(VLOOKUP(P8031,登録者リスト!$A$1:$D$43729,4,FALSE)=基本情報!$D$6,P8031,"")),"")</f>
        <v/>
      </c>
    </row>
    <row r="8032" spans="16:17" x14ac:dyDescent="0.15">
      <c r="P8032">
        <v>8031</v>
      </c>
      <c r="Q8032" t="str">
        <f>IFERROR(IF(COUNTIF(個人情報!$BI$5:$BI$401,"登録番号" &amp; リスト!P8032)&gt;=1,"",IF(VLOOKUP(P8032,登録者リスト!$A$1:$D$43729,4,FALSE)=基本情報!$D$6,P8032,"")),"")</f>
        <v/>
      </c>
    </row>
    <row r="8033" spans="16:17" x14ac:dyDescent="0.15">
      <c r="P8033">
        <v>8032</v>
      </c>
      <c r="Q8033" t="str">
        <f>IFERROR(IF(COUNTIF(個人情報!$BI$5:$BI$401,"登録番号" &amp; リスト!P8033)&gt;=1,"",IF(VLOOKUP(P8033,登録者リスト!$A$1:$D$43729,4,FALSE)=基本情報!$D$6,P8033,"")),"")</f>
        <v/>
      </c>
    </row>
    <row r="8034" spans="16:17" x14ac:dyDescent="0.15">
      <c r="P8034">
        <v>8033</v>
      </c>
      <c r="Q8034" t="str">
        <f>IFERROR(IF(COUNTIF(個人情報!$BI$5:$BI$401,"登録番号" &amp; リスト!P8034)&gt;=1,"",IF(VLOOKUP(P8034,登録者リスト!$A$1:$D$43729,4,FALSE)=基本情報!$D$6,P8034,"")),"")</f>
        <v/>
      </c>
    </row>
    <row r="8035" spans="16:17" x14ac:dyDescent="0.15">
      <c r="P8035">
        <v>8034</v>
      </c>
      <c r="Q8035" t="str">
        <f>IFERROR(IF(COUNTIF(個人情報!$BI$5:$BI$401,"登録番号" &amp; リスト!P8035)&gt;=1,"",IF(VLOOKUP(P8035,登録者リスト!$A$1:$D$43729,4,FALSE)=基本情報!$D$6,P8035,"")),"")</f>
        <v/>
      </c>
    </row>
    <row r="8036" spans="16:17" x14ac:dyDescent="0.15">
      <c r="P8036">
        <v>8035</v>
      </c>
      <c r="Q8036" t="str">
        <f>IFERROR(IF(COUNTIF(個人情報!$BI$5:$BI$401,"登録番号" &amp; リスト!P8036)&gt;=1,"",IF(VLOOKUP(P8036,登録者リスト!$A$1:$D$43729,4,FALSE)=基本情報!$D$6,P8036,"")),"")</f>
        <v/>
      </c>
    </row>
    <row r="8037" spans="16:17" x14ac:dyDescent="0.15">
      <c r="P8037">
        <v>8036</v>
      </c>
      <c r="Q8037" t="str">
        <f>IFERROR(IF(COUNTIF(個人情報!$BI$5:$BI$401,"登録番号" &amp; リスト!P8037)&gt;=1,"",IF(VLOOKUP(P8037,登録者リスト!$A$1:$D$43729,4,FALSE)=基本情報!$D$6,P8037,"")),"")</f>
        <v/>
      </c>
    </row>
    <row r="8038" spans="16:17" x14ac:dyDescent="0.15">
      <c r="P8038">
        <v>8037</v>
      </c>
      <c r="Q8038" t="str">
        <f>IFERROR(IF(COUNTIF(個人情報!$BI$5:$BI$401,"登録番号" &amp; リスト!P8038)&gt;=1,"",IF(VLOOKUP(P8038,登録者リスト!$A$1:$D$43729,4,FALSE)=基本情報!$D$6,P8038,"")),"")</f>
        <v/>
      </c>
    </row>
    <row r="8039" spans="16:17" x14ac:dyDescent="0.15">
      <c r="P8039">
        <v>8038</v>
      </c>
      <c r="Q8039" t="str">
        <f>IFERROR(IF(COUNTIF(個人情報!$BI$5:$BI$401,"登録番号" &amp; リスト!P8039)&gt;=1,"",IF(VLOOKUP(P8039,登録者リスト!$A$1:$D$43729,4,FALSE)=基本情報!$D$6,P8039,"")),"")</f>
        <v/>
      </c>
    </row>
    <row r="8040" spans="16:17" x14ac:dyDescent="0.15">
      <c r="P8040">
        <v>8039</v>
      </c>
      <c r="Q8040" t="str">
        <f>IFERROR(IF(COUNTIF(個人情報!$BI$5:$BI$401,"登録番号" &amp; リスト!P8040)&gt;=1,"",IF(VLOOKUP(P8040,登録者リスト!$A$1:$D$43729,4,FALSE)=基本情報!$D$6,P8040,"")),"")</f>
        <v/>
      </c>
    </row>
    <row r="8041" spans="16:17" x14ac:dyDescent="0.15">
      <c r="P8041">
        <v>8040</v>
      </c>
      <c r="Q8041" t="str">
        <f>IFERROR(IF(COUNTIF(個人情報!$BI$5:$BI$401,"登録番号" &amp; リスト!P8041)&gt;=1,"",IF(VLOOKUP(P8041,登録者リスト!$A$1:$D$43729,4,FALSE)=基本情報!$D$6,P8041,"")),"")</f>
        <v/>
      </c>
    </row>
    <row r="8042" spans="16:17" x14ac:dyDescent="0.15">
      <c r="P8042">
        <v>8041</v>
      </c>
      <c r="Q8042" t="str">
        <f>IFERROR(IF(COUNTIF(個人情報!$BI$5:$BI$401,"登録番号" &amp; リスト!P8042)&gt;=1,"",IF(VLOOKUP(P8042,登録者リスト!$A$1:$D$43729,4,FALSE)=基本情報!$D$6,P8042,"")),"")</f>
        <v/>
      </c>
    </row>
    <row r="8043" spans="16:17" x14ac:dyDescent="0.15">
      <c r="P8043">
        <v>8042</v>
      </c>
      <c r="Q8043" t="str">
        <f>IFERROR(IF(COUNTIF(個人情報!$BI$5:$BI$401,"登録番号" &amp; リスト!P8043)&gt;=1,"",IF(VLOOKUP(P8043,登録者リスト!$A$1:$D$43729,4,FALSE)=基本情報!$D$6,P8043,"")),"")</f>
        <v/>
      </c>
    </row>
    <row r="8044" spans="16:17" x14ac:dyDescent="0.15">
      <c r="P8044">
        <v>8043</v>
      </c>
      <c r="Q8044" t="str">
        <f>IFERROR(IF(COUNTIF(個人情報!$BI$5:$BI$401,"登録番号" &amp; リスト!P8044)&gt;=1,"",IF(VLOOKUP(P8044,登録者リスト!$A$1:$D$43729,4,FALSE)=基本情報!$D$6,P8044,"")),"")</f>
        <v/>
      </c>
    </row>
    <row r="8045" spans="16:17" x14ac:dyDescent="0.15">
      <c r="P8045">
        <v>8044</v>
      </c>
      <c r="Q8045" t="str">
        <f>IFERROR(IF(COUNTIF(個人情報!$BI$5:$BI$401,"登録番号" &amp; リスト!P8045)&gt;=1,"",IF(VLOOKUP(P8045,登録者リスト!$A$1:$D$43729,4,FALSE)=基本情報!$D$6,P8045,"")),"")</f>
        <v/>
      </c>
    </row>
    <row r="8046" spans="16:17" x14ac:dyDescent="0.15">
      <c r="P8046">
        <v>8045</v>
      </c>
      <c r="Q8046" t="str">
        <f>IFERROR(IF(COUNTIF(個人情報!$BI$5:$BI$401,"登録番号" &amp; リスト!P8046)&gt;=1,"",IF(VLOOKUP(P8046,登録者リスト!$A$1:$D$43729,4,FALSE)=基本情報!$D$6,P8046,"")),"")</f>
        <v/>
      </c>
    </row>
    <row r="8047" spans="16:17" x14ac:dyDescent="0.15">
      <c r="P8047">
        <v>8046</v>
      </c>
      <c r="Q8047" t="str">
        <f>IFERROR(IF(COUNTIF(個人情報!$BI$5:$BI$401,"登録番号" &amp; リスト!P8047)&gt;=1,"",IF(VLOOKUP(P8047,登録者リスト!$A$1:$D$43729,4,FALSE)=基本情報!$D$6,P8047,"")),"")</f>
        <v/>
      </c>
    </row>
    <row r="8048" spans="16:17" x14ac:dyDescent="0.15">
      <c r="P8048">
        <v>8047</v>
      </c>
      <c r="Q8048" t="str">
        <f>IFERROR(IF(COUNTIF(個人情報!$BI$5:$BI$401,"登録番号" &amp; リスト!P8048)&gt;=1,"",IF(VLOOKUP(P8048,登録者リスト!$A$1:$D$43729,4,FALSE)=基本情報!$D$6,P8048,"")),"")</f>
        <v/>
      </c>
    </row>
    <row r="8049" spans="16:17" x14ac:dyDescent="0.15">
      <c r="P8049">
        <v>8048</v>
      </c>
      <c r="Q8049" t="str">
        <f>IFERROR(IF(COUNTIF(個人情報!$BI$5:$BI$401,"登録番号" &amp; リスト!P8049)&gt;=1,"",IF(VLOOKUP(P8049,登録者リスト!$A$1:$D$43729,4,FALSE)=基本情報!$D$6,P8049,"")),"")</f>
        <v/>
      </c>
    </row>
    <row r="8050" spans="16:17" x14ac:dyDescent="0.15">
      <c r="P8050">
        <v>8049</v>
      </c>
      <c r="Q8050" t="str">
        <f>IFERROR(IF(COUNTIF(個人情報!$BI$5:$BI$401,"登録番号" &amp; リスト!P8050)&gt;=1,"",IF(VLOOKUP(P8050,登録者リスト!$A$1:$D$43729,4,FALSE)=基本情報!$D$6,P8050,"")),"")</f>
        <v/>
      </c>
    </row>
    <row r="8051" spans="16:17" x14ac:dyDescent="0.15">
      <c r="P8051">
        <v>8050</v>
      </c>
      <c r="Q8051" t="str">
        <f>IFERROR(IF(COUNTIF(個人情報!$BI$5:$BI$401,"登録番号" &amp; リスト!P8051)&gt;=1,"",IF(VLOOKUP(P8051,登録者リスト!$A$1:$D$43729,4,FALSE)=基本情報!$D$6,P8051,"")),"")</f>
        <v/>
      </c>
    </row>
    <row r="8052" spans="16:17" x14ac:dyDescent="0.15">
      <c r="P8052">
        <v>8051</v>
      </c>
      <c r="Q8052" t="str">
        <f>IFERROR(IF(COUNTIF(個人情報!$BI$5:$BI$401,"登録番号" &amp; リスト!P8052)&gt;=1,"",IF(VLOOKUP(P8052,登録者リスト!$A$1:$D$43729,4,FALSE)=基本情報!$D$6,P8052,"")),"")</f>
        <v/>
      </c>
    </row>
    <row r="8053" spans="16:17" x14ac:dyDescent="0.15">
      <c r="P8053">
        <v>8052</v>
      </c>
      <c r="Q8053" t="str">
        <f>IFERROR(IF(COUNTIF(個人情報!$BI$5:$BI$401,"登録番号" &amp; リスト!P8053)&gt;=1,"",IF(VLOOKUP(P8053,登録者リスト!$A$1:$D$43729,4,FALSE)=基本情報!$D$6,P8053,"")),"")</f>
        <v/>
      </c>
    </row>
    <row r="8054" spans="16:17" x14ac:dyDescent="0.15">
      <c r="P8054">
        <v>8053</v>
      </c>
      <c r="Q8054" t="str">
        <f>IFERROR(IF(COUNTIF(個人情報!$BI$5:$BI$401,"登録番号" &amp; リスト!P8054)&gt;=1,"",IF(VLOOKUP(P8054,登録者リスト!$A$1:$D$43729,4,FALSE)=基本情報!$D$6,P8054,"")),"")</f>
        <v/>
      </c>
    </row>
    <row r="8055" spans="16:17" x14ac:dyDescent="0.15">
      <c r="P8055">
        <v>8054</v>
      </c>
      <c r="Q8055" t="str">
        <f>IFERROR(IF(COUNTIF(個人情報!$BI$5:$BI$401,"登録番号" &amp; リスト!P8055)&gt;=1,"",IF(VLOOKUP(P8055,登録者リスト!$A$1:$D$43729,4,FALSE)=基本情報!$D$6,P8055,"")),"")</f>
        <v/>
      </c>
    </row>
    <row r="8056" spans="16:17" x14ac:dyDescent="0.15">
      <c r="P8056">
        <v>8055</v>
      </c>
      <c r="Q8056" t="str">
        <f>IFERROR(IF(COUNTIF(個人情報!$BI$5:$BI$401,"登録番号" &amp; リスト!P8056)&gt;=1,"",IF(VLOOKUP(P8056,登録者リスト!$A$1:$D$43729,4,FALSE)=基本情報!$D$6,P8056,"")),"")</f>
        <v/>
      </c>
    </row>
    <row r="8057" spans="16:17" x14ac:dyDescent="0.15">
      <c r="P8057">
        <v>8056</v>
      </c>
      <c r="Q8057" t="str">
        <f>IFERROR(IF(COUNTIF(個人情報!$BI$5:$BI$401,"登録番号" &amp; リスト!P8057)&gt;=1,"",IF(VLOOKUP(P8057,登録者リスト!$A$1:$D$43729,4,FALSE)=基本情報!$D$6,P8057,"")),"")</f>
        <v/>
      </c>
    </row>
    <row r="8058" spans="16:17" x14ac:dyDescent="0.15">
      <c r="P8058">
        <v>8057</v>
      </c>
      <c r="Q8058" t="str">
        <f>IFERROR(IF(COUNTIF(個人情報!$BI$5:$BI$401,"登録番号" &amp; リスト!P8058)&gt;=1,"",IF(VLOOKUP(P8058,登録者リスト!$A$1:$D$43729,4,FALSE)=基本情報!$D$6,P8058,"")),"")</f>
        <v/>
      </c>
    </row>
    <row r="8059" spans="16:17" x14ac:dyDescent="0.15">
      <c r="P8059">
        <v>8058</v>
      </c>
      <c r="Q8059" t="str">
        <f>IFERROR(IF(COUNTIF(個人情報!$BI$5:$BI$401,"登録番号" &amp; リスト!P8059)&gt;=1,"",IF(VLOOKUP(P8059,登録者リスト!$A$1:$D$43729,4,FALSE)=基本情報!$D$6,P8059,"")),"")</f>
        <v/>
      </c>
    </row>
    <row r="8060" spans="16:17" x14ac:dyDescent="0.15">
      <c r="P8060">
        <v>8059</v>
      </c>
      <c r="Q8060" t="str">
        <f>IFERROR(IF(COUNTIF(個人情報!$BI$5:$BI$401,"登録番号" &amp; リスト!P8060)&gt;=1,"",IF(VLOOKUP(P8060,登録者リスト!$A$1:$D$43729,4,FALSE)=基本情報!$D$6,P8060,"")),"")</f>
        <v/>
      </c>
    </row>
    <row r="8061" spans="16:17" x14ac:dyDescent="0.15">
      <c r="P8061">
        <v>8060</v>
      </c>
      <c r="Q8061" t="str">
        <f>IFERROR(IF(COUNTIF(個人情報!$BI$5:$BI$401,"登録番号" &amp; リスト!P8061)&gt;=1,"",IF(VLOOKUP(P8061,登録者リスト!$A$1:$D$43729,4,FALSE)=基本情報!$D$6,P8061,"")),"")</f>
        <v/>
      </c>
    </row>
    <row r="8062" spans="16:17" x14ac:dyDescent="0.15">
      <c r="P8062">
        <v>8061</v>
      </c>
      <c r="Q8062" t="str">
        <f>IFERROR(IF(COUNTIF(個人情報!$BI$5:$BI$401,"登録番号" &amp; リスト!P8062)&gt;=1,"",IF(VLOOKUP(P8062,登録者リスト!$A$1:$D$43729,4,FALSE)=基本情報!$D$6,P8062,"")),"")</f>
        <v/>
      </c>
    </row>
    <row r="8063" spans="16:17" x14ac:dyDescent="0.15">
      <c r="P8063">
        <v>8062</v>
      </c>
      <c r="Q8063" t="str">
        <f>IFERROR(IF(COUNTIF(個人情報!$BI$5:$BI$401,"登録番号" &amp; リスト!P8063)&gt;=1,"",IF(VLOOKUP(P8063,登録者リスト!$A$1:$D$43729,4,FALSE)=基本情報!$D$6,P8063,"")),"")</f>
        <v/>
      </c>
    </row>
    <row r="8064" spans="16:17" x14ac:dyDescent="0.15">
      <c r="P8064">
        <v>8063</v>
      </c>
      <c r="Q8064" t="str">
        <f>IFERROR(IF(COUNTIF(個人情報!$BI$5:$BI$401,"登録番号" &amp; リスト!P8064)&gt;=1,"",IF(VLOOKUP(P8064,登録者リスト!$A$1:$D$43729,4,FALSE)=基本情報!$D$6,P8064,"")),"")</f>
        <v/>
      </c>
    </row>
    <row r="8065" spans="16:17" x14ac:dyDescent="0.15">
      <c r="P8065">
        <v>8064</v>
      </c>
      <c r="Q8065" t="str">
        <f>IFERROR(IF(COUNTIF(個人情報!$BI$5:$BI$401,"登録番号" &amp; リスト!P8065)&gt;=1,"",IF(VLOOKUP(P8065,登録者リスト!$A$1:$D$43729,4,FALSE)=基本情報!$D$6,P8065,"")),"")</f>
        <v/>
      </c>
    </row>
    <row r="8066" spans="16:17" x14ac:dyDescent="0.15">
      <c r="P8066">
        <v>8065</v>
      </c>
      <c r="Q8066" t="str">
        <f>IFERROR(IF(COUNTIF(個人情報!$BI$5:$BI$401,"登録番号" &amp; リスト!P8066)&gt;=1,"",IF(VLOOKUP(P8066,登録者リスト!$A$1:$D$43729,4,FALSE)=基本情報!$D$6,P8066,"")),"")</f>
        <v/>
      </c>
    </row>
    <row r="8067" spans="16:17" x14ac:dyDescent="0.15">
      <c r="P8067">
        <v>8066</v>
      </c>
      <c r="Q8067" t="str">
        <f>IFERROR(IF(COUNTIF(個人情報!$BI$5:$BI$401,"登録番号" &amp; リスト!P8067)&gt;=1,"",IF(VLOOKUP(P8067,登録者リスト!$A$1:$D$43729,4,FALSE)=基本情報!$D$6,P8067,"")),"")</f>
        <v/>
      </c>
    </row>
    <row r="8068" spans="16:17" x14ac:dyDescent="0.15">
      <c r="P8068">
        <v>8067</v>
      </c>
      <c r="Q8068" t="str">
        <f>IFERROR(IF(COUNTIF(個人情報!$BI$5:$BI$401,"登録番号" &amp; リスト!P8068)&gt;=1,"",IF(VLOOKUP(P8068,登録者リスト!$A$1:$D$43729,4,FALSE)=基本情報!$D$6,P8068,"")),"")</f>
        <v/>
      </c>
    </row>
    <row r="8069" spans="16:17" x14ac:dyDescent="0.15">
      <c r="P8069">
        <v>8068</v>
      </c>
      <c r="Q8069" t="str">
        <f>IFERROR(IF(COUNTIF(個人情報!$BI$5:$BI$401,"登録番号" &amp; リスト!P8069)&gt;=1,"",IF(VLOOKUP(P8069,登録者リスト!$A$1:$D$43729,4,FALSE)=基本情報!$D$6,P8069,"")),"")</f>
        <v/>
      </c>
    </row>
    <row r="8070" spans="16:17" x14ac:dyDescent="0.15">
      <c r="P8070">
        <v>8069</v>
      </c>
      <c r="Q8070" t="str">
        <f>IFERROR(IF(COUNTIF(個人情報!$BI$5:$BI$401,"登録番号" &amp; リスト!P8070)&gt;=1,"",IF(VLOOKUP(P8070,登録者リスト!$A$1:$D$43729,4,FALSE)=基本情報!$D$6,P8070,"")),"")</f>
        <v/>
      </c>
    </row>
    <row r="8071" spans="16:17" x14ac:dyDescent="0.15">
      <c r="P8071">
        <v>8070</v>
      </c>
      <c r="Q8071" t="str">
        <f>IFERROR(IF(COUNTIF(個人情報!$BI$5:$BI$401,"登録番号" &amp; リスト!P8071)&gt;=1,"",IF(VLOOKUP(P8071,登録者リスト!$A$1:$D$43729,4,FALSE)=基本情報!$D$6,P8071,"")),"")</f>
        <v/>
      </c>
    </row>
    <row r="8072" spans="16:17" x14ac:dyDescent="0.15">
      <c r="P8072">
        <v>8071</v>
      </c>
      <c r="Q8072" t="str">
        <f>IFERROR(IF(COUNTIF(個人情報!$BI$5:$BI$401,"登録番号" &amp; リスト!P8072)&gt;=1,"",IF(VLOOKUP(P8072,登録者リスト!$A$1:$D$43729,4,FALSE)=基本情報!$D$6,P8072,"")),"")</f>
        <v/>
      </c>
    </row>
    <row r="8073" spans="16:17" x14ac:dyDescent="0.15">
      <c r="P8073">
        <v>8072</v>
      </c>
      <c r="Q8073" t="str">
        <f>IFERROR(IF(COUNTIF(個人情報!$BI$5:$BI$401,"登録番号" &amp; リスト!P8073)&gt;=1,"",IF(VLOOKUP(P8073,登録者リスト!$A$1:$D$43729,4,FALSE)=基本情報!$D$6,P8073,"")),"")</f>
        <v/>
      </c>
    </row>
    <row r="8074" spans="16:17" x14ac:dyDescent="0.15">
      <c r="P8074">
        <v>8073</v>
      </c>
      <c r="Q8074" t="str">
        <f>IFERROR(IF(COUNTIF(個人情報!$BI$5:$BI$401,"登録番号" &amp; リスト!P8074)&gt;=1,"",IF(VLOOKUP(P8074,登録者リスト!$A$1:$D$43729,4,FALSE)=基本情報!$D$6,P8074,"")),"")</f>
        <v/>
      </c>
    </row>
    <row r="8075" spans="16:17" x14ac:dyDescent="0.15">
      <c r="P8075">
        <v>8074</v>
      </c>
      <c r="Q8075" t="str">
        <f>IFERROR(IF(COUNTIF(個人情報!$BI$5:$BI$401,"登録番号" &amp; リスト!P8075)&gt;=1,"",IF(VLOOKUP(P8075,登録者リスト!$A$1:$D$43729,4,FALSE)=基本情報!$D$6,P8075,"")),"")</f>
        <v/>
      </c>
    </row>
    <row r="8076" spans="16:17" x14ac:dyDescent="0.15">
      <c r="P8076">
        <v>8075</v>
      </c>
      <c r="Q8076" t="str">
        <f>IFERROR(IF(COUNTIF(個人情報!$BI$5:$BI$401,"登録番号" &amp; リスト!P8076)&gt;=1,"",IF(VLOOKUP(P8076,登録者リスト!$A$1:$D$43729,4,FALSE)=基本情報!$D$6,P8076,"")),"")</f>
        <v/>
      </c>
    </row>
    <row r="8077" spans="16:17" x14ac:dyDescent="0.15">
      <c r="P8077">
        <v>8076</v>
      </c>
      <c r="Q8077" t="str">
        <f>IFERROR(IF(COUNTIF(個人情報!$BI$5:$BI$401,"登録番号" &amp; リスト!P8077)&gt;=1,"",IF(VLOOKUP(P8077,登録者リスト!$A$1:$D$43729,4,FALSE)=基本情報!$D$6,P8077,"")),"")</f>
        <v/>
      </c>
    </row>
    <row r="8078" spans="16:17" x14ac:dyDescent="0.15">
      <c r="P8078">
        <v>8077</v>
      </c>
      <c r="Q8078" t="str">
        <f>IFERROR(IF(COUNTIF(個人情報!$BI$5:$BI$401,"登録番号" &amp; リスト!P8078)&gt;=1,"",IF(VLOOKUP(P8078,登録者リスト!$A$1:$D$43729,4,FALSE)=基本情報!$D$6,P8078,"")),"")</f>
        <v/>
      </c>
    </row>
    <row r="8079" spans="16:17" x14ac:dyDescent="0.15">
      <c r="P8079">
        <v>8078</v>
      </c>
      <c r="Q8079" t="str">
        <f>IFERROR(IF(COUNTIF(個人情報!$BI$5:$BI$401,"登録番号" &amp; リスト!P8079)&gt;=1,"",IF(VLOOKUP(P8079,登録者リスト!$A$1:$D$43729,4,FALSE)=基本情報!$D$6,P8079,"")),"")</f>
        <v/>
      </c>
    </row>
    <row r="8080" spans="16:17" x14ac:dyDescent="0.15">
      <c r="P8080">
        <v>8079</v>
      </c>
      <c r="Q8080" t="str">
        <f>IFERROR(IF(COUNTIF(個人情報!$BI$5:$BI$401,"登録番号" &amp; リスト!P8080)&gt;=1,"",IF(VLOOKUP(P8080,登録者リスト!$A$1:$D$43729,4,FALSE)=基本情報!$D$6,P8080,"")),"")</f>
        <v/>
      </c>
    </row>
    <row r="8081" spans="16:17" x14ac:dyDescent="0.15">
      <c r="P8081">
        <v>8080</v>
      </c>
      <c r="Q8081" t="str">
        <f>IFERROR(IF(COUNTIF(個人情報!$BI$5:$BI$401,"登録番号" &amp; リスト!P8081)&gt;=1,"",IF(VLOOKUP(P8081,登録者リスト!$A$1:$D$43729,4,FALSE)=基本情報!$D$6,P8081,"")),"")</f>
        <v/>
      </c>
    </row>
    <row r="8082" spans="16:17" x14ac:dyDescent="0.15">
      <c r="P8082">
        <v>8081</v>
      </c>
      <c r="Q8082" t="str">
        <f>IFERROR(IF(COUNTIF(個人情報!$BI$5:$BI$401,"登録番号" &amp; リスト!P8082)&gt;=1,"",IF(VLOOKUP(P8082,登録者リスト!$A$1:$D$43729,4,FALSE)=基本情報!$D$6,P8082,"")),"")</f>
        <v/>
      </c>
    </row>
    <row r="8083" spans="16:17" x14ac:dyDescent="0.15">
      <c r="P8083">
        <v>8082</v>
      </c>
      <c r="Q8083" t="str">
        <f>IFERROR(IF(COUNTIF(個人情報!$BI$5:$BI$401,"登録番号" &amp; リスト!P8083)&gt;=1,"",IF(VLOOKUP(P8083,登録者リスト!$A$1:$D$43729,4,FALSE)=基本情報!$D$6,P8083,"")),"")</f>
        <v/>
      </c>
    </row>
    <row r="8084" spans="16:17" x14ac:dyDescent="0.15">
      <c r="P8084">
        <v>8083</v>
      </c>
      <c r="Q8084" t="str">
        <f>IFERROR(IF(COUNTIF(個人情報!$BI$5:$BI$401,"登録番号" &amp; リスト!P8084)&gt;=1,"",IF(VLOOKUP(P8084,登録者リスト!$A$1:$D$43729,4,FALSE)=基本情報!$D$6,P8084,"")),"")</f>
        <v/>
      </c>
    </row>
    <row r="8085" spans="16:17" x14ac:dyDescent="0.15">
      <c r="P8085">
        <v>8084</v>
      </c>
      <c r="Q8085" t="str">
        <f>IFERROR(IF(COUNTIF(個人情報!$BI$5:$BI$401,"登録番号" &amp; リスト!P8085)&gt;=1,"",IF(VLOOKUP(P8085,登録者リスト!$A$1:$D$43729,4,FALSE)=基本情報!$D$6,P8085,"")),"")</f>
        <v/>
      </c>
    </row>
    <row r="8086" spans="16:17" x14ac:dyDescent="0.15">
      <c r="P8086">
        <v>8085</v>
      </c>
      <c r="Q8086" t="str">
        <f>IFERROR(IF(COUNTIF(個人情報!$BI$5:$BI$401,"登録番号" &amp; リスト!P8086)&gt;=1,"",IF(VLOOKUP(P8086,登録者リスト!$A$1:$D$43729,4,FALSE)=基本情報!$D$6,P8086,"")),"")</f>
        <v/>
      </c>
    </row>
    <row r="8087" spans="16:17" x14ac:dyDescent="0.15">
      <c r="P8087">
        <v>8086</v>
      </c>
      <c r="Q8087" t="str">
        <f>IFERROR(IF(COUNTIF(個人情報!$BI$5:$BI$401,"登録番号" &amp; リスト!P8087)&gt;=1,"",IF(VLOOKUP(P8087,登録者リスト!$A$1:$D$43729,4,FALSE)=基本情報!$D$6,P8087,"")),"")</f>
        <v/>
      </c>
    </row>
    <row r="8088" spans="16:17" x14ac:dyDescent="0.15">
      <c r="P8088">
        <v>8087</v>
      </c>
      <c r="Q8088" t="str">
        <f>IFERROR(IF(COUNTIF(個人情報!$BI$5:$BI$401,"登録番号" &amp; リスト!P8088)&gt;=1,"",IF(VLOOKUP(P8088,登録者リスト!$A$1:$D$43729,4,FALSE)=基本情報!$D$6,P8088,"")),"")</f>
        <v/>
      </c>
    </row>
    <row r="8089" spans="16:17" x14ac:dyDescent="0.15">
      <c r="P8089">
        <v>8088</v>
      </c>
      <c r="Q8089" t="str">
        <f>IFERROR(IF(COUNTIF(個人情報!$BI$5:$BI$401,"登録番号" &amp; リスト!P8089)&gt;=1,"",IF(VLOOKUP(P8089,登録者リスト!$A$1:$D$43729,4,FALSE)=基本情報!$D$6,P8089,"")),"")</f>
        <v/>
      </c>
    </row>
    <row r="8090" spans="16:17" x14ac:dyDescent="0.15">
      <c r="P8090">
        <v>8089</v>
      </c>
      <c r="Q8090" t="str">
        <f>IFERROR(IF(COUNTIF(個人情報!$BI$5:$BI$401,"登録番号" &amp; リスト!P8090)&gt;=1,"",IF(VLOOKUP(P8090,登録者リスト!$A$1:$D$43729,4,FALSE)=基本情報!$D$6,P8090,"")),"")</f>
        <v/>
      </c>
    </row>
    <row r="8091" spans="16:17" x14ac:dyDescent="0.15">
      <c r="P8091">
        <v>8090</v>
      </c>
      <c r="Q8091" t="str">
        <f>IFERROR(IF(COUNTIF(個人情報!$BI$5:$BI$401,"登録番号" &amp; リスト!P8091)&gt;=1,"",IF(VLOOKUP(P8091,登録者リスト!$A$1:$D$43729,4,FALSE)=基本情報!$D$6,P8091,"")),"")</f>
        <v/>
      </c>
    </row>
    <row r="8092" spans="16:17" x14ac:dyDescent="0.15">
      <c r="P8092">
        <v>8091</v>
      </c>
      <c r="Q8092" t="str">
        <f>IFERROR(IF(COUNTIF(個人情報!$BI$5:$BI$401,"登録番号" &amp; リスト!P8092)&gt;=1,"",IF(VLOOKUP(P8092,登録者リスト!$A$1:$D$43729,4,FALSE)=基本情報!$D$6,P8092,"")),"")</f>
        <v/>
      </c>
    </row>
    <row r="8093" spans="16:17" x14ac:dyDescent="0.15">
      <c r="P8093">
        <v>8092</v>
      </c>
      <c r="Q8093" t="str">
        <f>IFERROR(IF(COUNTIF(個人情報!$BI$5:$BI$401,"登録番号" &amp; リスト!P8093)&gt;=1,"",IF(VLOOKUP(P8093,登録者リスト!$A$1:$D$43729,4,FALSE)=基本情報!$D$6,P8093,"")),"")</f>
        <v/>
      </c>
    </row>
    <row r="8094" spans="16:17" x14ac:dyDescent="0.15">
      <c r="P8094">
        <v>8093</v>
      </c>
      <c r="Q8094" t="str">
        <f>IFERROR(IF(COUNTIF(個人情報!$BI$5:$BI$401,"登録番号" &amp; リスト!P8094)&gt;=1,"",IF(VLOOKUP(P8094,登録者リスト!$A$1:$D$43729,4,FALSE)=基本情報!$D$6,P8094,"")),"")</f>
        <v/>
      </c>
    </row>
    <row r="8095" spans="16:17" x14ac:dyDescent="0.15">
      <c r="P8095">
        <v>8094</v>
      </c>
      <c r="Q8095" t="str">
        <f>IFERROR(IF(COUNTIF(個人情報!$BI$5:$BI$401,"登録番号" &amp; リスト!P8095)&gt;=1,"",IF(VLOOKUP(P8095,登録者リスト!$A$1:$D$43729,4,FALSE)=基本情報!$D$6,P8095,"")),"")</f>
        <v/>
      </c>
    </row>
    <row r="8096" spans="16:17" x14ac:dyDescent="0.15">
      <c r="P8096">
        <v>8095</v>
      </c>
      <c r="Q8096" t="str">
        <f>IFERROR(IF(COUNTIF(個人情報!$BI$5:$BI$401,"登録番号" &amp; リスト!P8096)&gt;=1,"",IF(VLOOKUP(P8096,登録者リスト!$A$1:$D$43729,4,FALSE)=基本情報!$D$6,P8096,"")),"")</f>
        <v/>
      </c>
    </row>
    <row r="8097" spans="16:17" x14ac:dyDescent="0.15">
      <c r="P8097">
        <v>8096</v>
      </c>
      <c r="Q8097" t="str">
        <f>IFERROR(IF(COUNTIF(個人情報!$BI$5:$BI$401,"登録番号" &amp; リスト!P8097)&gt;=1,"",IF(VLOOKUP(P8097,登録者リスト!$A$1:$D$43729,4,FALSE)=基本情報!$D$6,P8097,"")),"")</f>
        <v/>
      </c>
    </row>
    <row r="8098" spans="16:17" x14ac:dyDescent="0.15">
      <c r="P8098">
        <v>8097</v>
      </c>
      <c r="Q8098" t="str">
        <f>IFERROR(IF(COUNTIF(個人情報!$BI$5:$BI$401,"登録番号" &amp; リスト!P8098)&gt;=1,"",IF(VLOOKUP(P8098,登録者リスト!$A$1:$D$43729,4,FALSE)=基本情報!$D$6,P8098,"")),"")</f>
        <v/>
      </c>
    </row>
    <row r="8099" spans="16:17" x14ac:dyDescent="0.15">
      <c r="P8099">
        <v>8098</v>
      </c>
      <c r="Q8099" t="str">
        <f>IFERROR(IF(COUNTIF(個人情報!$BI$5:$BI$401,"登録番号" &amp; リスト!P8099)&gt;=1,"",IF(VLOOKUP(P8099,登録者リスト!$A$1:$D$43729,4,FALSE)=基本情報!$D$6,P8099,"")),"")</f>
        <v/>
      </c>
    </row>
    <row r="8100" spans="16:17" x14ac:dyDescent="0.15">
      <c r="P8100">
        <v>8099</v>
      </c>
      <c r="Q8100" t="str">
        <f>IFERROR(IF(COUNTIF(個人情報!$BI$5:$BI$401,"登録番号" &amp; リスト!P8100)&gt;=1,"",IF(VLOOKUP(P8100,登録者リスト!$A$1:$D$43729,4,FALSE)=基本情報!$D$6,P8100,"")),"")</f>
        <v/>
      </c>
    </row>
    <row r="8101" spans="16:17" x14ac:dyDescent="0.15">
      <c r="P8101">
        <v>8100</v>
      </c>
      <c r="Q8101" t="str">
        <f>IFERROR(IF(COUNTIF(個人情報!$BI$5:$BI$401,"登録番号" &amp; リスト!P8101)&gt;=1,"",IF(VLOOKUP(P8101,登録者リスト!$A$1:$D$43729,4,FALSE)=基本情報!$D$6,P8101,"")),"")</f>
        <v/>
      </c>
    </row>
    <row r="8102" spans="16:17" x14ac:dyDescent="0.15">
      <c r="P8102">
        <v>8101</v>
      </c>
      <c r="Q8102" t="str">
        <f>IFERROR(IF(COUNTIF(個人情報!$BI$5:$BI$401,"登録番号" &amp; リスト!P8102)&gt;=1,"",IF(VLOOKUP(P8102,登録者リスト!$A$1:$D$43729,4,FALSE)=基本情報!$D$6,P8102,"")),"")</f>
        <v/>
      </c>
    </row>
    <row r="8103" spans="16:17" x14ac:dyDescent="0.15">
      <c r="P8103">
        <v>8102</v>
      </c>
      <c r="Q8103" t="str">
        <f>IFERROR(IF(COUNTIF(個人情報!$BI$5:$BI$401,"登録番号" &amp; リスト!P8103)&gt;=1,"",IF(VLOOKUP(P8103,登録者リスト!$A$1:$D$43729,4,FALSE)=基本情報!$D$6,P8103,"")),"")</f>
        <v/>
      </c>
    </row>
    <row r="8104" spans="16:17" x14ac:dyDescent="0.15">
      <c r="P8104">
        <v>8103</v>
      </c>
      <c r="Q8104" t="str">
        <f>IFERROR(IF(COUNTIF(個人情報!$BI$5:$BI$401,"登録番号" &amp; リスト!P8104)&gt;=1,"",IF(VLOOKUP(P8104,登録者リスト!$A$1:$D$43729,4,FALSE)=基本情報!$D$6,P8104,"")),"")</f>
        <v/>
      </c>
    </row>
    <row r="8105" spans="16:17" x14ac:dyDescent="0.15">
      <c r="P8105">
        <v>8104</v>
      </c>
      <c r="Q8105" t="str">
        <f>IFERROR(IF(COUNTIF(個人情報!$BI$5:$BI$401,"登録番号" &amp; リスト!P8105)&gt;=1,"",IF(VLOOKUP(P8105,登録者リスト!$A$1:$D$43729,4,FALSE)=基本情報!$D$6,P8105,"")),"")</f>
        <v/>
      </c>
    </row>
    <row r="8106" spans="16:17" x14ac:dyDescent="0.15">
      <c r="P8106">
        <v>8105</v>
      </c>
      <c r="Q8106" t="str">
        <f>IFERROR(IF(COUNTIF(個人情報!$BI$5:$BI$401,"登録番号" &amp; リスト!P8106)&gt;=1,"",IF(VLOOKUP(P8106,登録者リスト!$A$1:$D$43729,4,FALSE)=基本情報!$D$6,P8106,"")),"")</f>
        <v/>
      </c>
    </row>
    <row r="8107" spans="16:17" x14ac:dyDescent="0.15">
      <c r="P8107">
        <v>8106</v>
      </c>
      <c r="Q8107" t="str">
        <f>IFERROR(IF(COUNTIF(個人情報!$BI$5:$BI$401,"登録番号" &amp; リスト!P8107)&gt;=1,"",IF(VLOOKUP(P8107,登録者リスト!$A$1:$D$43729,4,FALSE)=基本情報!$D$6,P8107,"")),"")</f>
        <v/>
      </c>
    </row>
    <row r="8108" spans="16:17" x14ac:dyDescent="0.15">
      <c r="P8108">
        <v>8107</v>
      </c>
      <c r="Q8108" t="str">
        <f>IFERROR(IF(COUNTIF(個人情報!$BI$5:$BI$401,"登録番号" &amp; リスト!P8108)&gt;=1,"",IF(VLOOKUP(P8108,登録者リスト!$A$1:$D$43729,4,FALSE)=基本情報!$D$6,P8108,"")),"")</f>
        <v/>
      </c>
    </row>
    <row r="8109" spans="16:17" x14ac:dyDescent="0.15">
      <c r="P8109">
        <v>8108</v>
      </c>
      <c r="Q8109" t="str">
        <f>IFERROR(IF(COUNTIF(個人情報!$BI$5:$BI$401,"登録番号" &amp; リスト!P8109)&gt;=1,"",IF(VLOOKUP(P8109,登録者リスト!$A$1:$D$43729,4,FALSE)=基本情報!$D$6,P8109,"")),"")</f>
        <v/>
      </c>
    </row>
    <row r="8110" spans="16:17" x14ac:dyDescent="0.15">
      <c r="P8110">
        <v>8109</v>
      </c>
      <c r="Q8110" t="str">
        <f>IFERROR(IF(COUNTIF(個人情報!$BI$5:$BI$401,"登録番号" &amp; リスト!P8110)&gt;=1,"",IF(VLOOKUP(P8110,登録者リスト!$A$1:$D$43729,4,FALSE)=基本情報!$D$6,P8110,"")),"")</f>
        <v/>
      </c>
    </row>
    <row r="8111" spans="16:17" x14ac:dyDescent="0.15">
      <c r="P8111">
        <v>8110</v>
      </c>
      <c r="Q8111" t="str">
        <f>IFERROR(IF(COUNTIF(個人情報!$BI$5:$BI$401,"登録番号" &amp; リスト!P8111)&gt;=1,"",IF(VLOOKUP(P8111,登録者リスト!$A$1:$D$43729,4,FALSE)=基本情報!$D$6,P8111,"")),"")</f>
        <v/>
      </c>
    </row>
    <row r="8112" spans="16:17" x14ac:dyDescent="0.15">
      <c r="P8112">
        <v>8111</v>
      </c>
      <c r="Q8112" t="str">
        <f>IFERROR(IF(COUNTIF(個人情報!$BI$5:$BI$401,"登録番号" &amp; リスト!P8112)&gt;=1,"",IF(VLOOKUP(P8112,登録者リスト!$A$1:$D$43729,4,FALSE)=基本情報!$D$6,P8112,"")),"")</f>
        <v/>
      </c>
    </row>
    <row r="8113" spans="16:17" x14ac:dyDescent="0.15">
      <c r="P8113">
        <v>8112</v>
      </c>
      <c r="Q8113" t="str">
        <f>IFERROR(IF(COUNTIF(個人情報!$BI$5:$BI$401,"登録番号" &amp; リスト!P8113)&gt;=1,"",IF(VLOOKUP(P8113,登録者リスト!$A$1:$D$43729,4,FALSE)=基本情報!$D$6,P8113,"")),"")</f>
        <v/>
      </c>
    </row>
    <row r="8114" spans="16:17" x14ac:dyDescent="0.15">
      <c r="P8114">
        <v>8113</v>
      </c>
      <c r="Q8114" t="str">
        <f>IFERROR(IF(COUNTIF(個人情報!$BI$5:$BI$401,"登録番号" &amp; リスト!P8114)&gt;=1,"",IF(VLOOKUP(P8114,登録者リスト!$A$1:$D$43729,4,FALSE)=基本情報!$D$6,P8114,"")),"")</f>
        <v/>
      </c>
    </row>
    <row r="8115" spans="16:17" x14ac:dyDescent="0.15">
      <c r="P8115">
        <v>8114</v>
      </c>
      <c r="Q8115" t="str">
        <f>IFERROR(IF(COUNTIF(個人情報!$BI$5:$BI$401,"登録番号" &amp; リスト!P8115)&gt;=1,"",IF(VLOOKUP(P8115,登録者リスト!$A$1:$D$43729,4,FALSE)=基本情報!$D$6,P8115,"")),"")</f>
        <v/>
      </c>
    </row>
    <row r="8116" spans="16:17" x14ac:dyDescent="0.15">
      <c r="P8116">
        <v>8115</v>
      </c>
      <c r="Q8116" t="str">
        <f>IFERROR(IF(COUNTIF(個人情報!$BI$5:$BI$401,"登録番号" &amp; リスト!P8116)&gt;=1,"",IF(VLOOKUP(P8116,登録者リスト!$A$1:$D$43729,4,FALSE)=基本情報!$D$6,P8116,"")),"")</f>
        <v/>
      </c>
    </row>
    <row r="8117" spans="16:17" x14ac:dyDescent="0.15">
      <c r="P8117">
        <v>8116</v>
      </c>
      <c r="Q8117" t="str">
        <f>IFERROR(IF(COUNTIF(個人情報!$BI$5:$BI$401,"登録番号" &amp; リスト!P8117)&gt;=1,"",IF(VLOOKUP(P8117,登録者リスト!$A$1:$D$43729,4,FALSE)=基本情報!$D$6,P8117,"")),"")</f>
        <v/>
      </c>
    </row>
    <row r="8118" spans="16:17" x14ac:dyDescent="0.15">
      <c r="P8118">
        <v>8117</v>
      </c>
      <c r="Q8118" t="str">
        <f>IFERROR(IF(COUNTIF(個人情報!$BI$5:$BI$401,"登録番号" &amp; リスト!P8118)&gt;=1,"",IF(VLOOKUP(P8118,登録者リスト!$A$1:$D$43729,4,FALSE)=基本情報!$D$6,P8118,"")),"")</f>
        <v/>
      </c>
    </row>
    <row r="8119" spans="16:17" x14ac:dyDescent="0.15">
      <c r="P8119">
        <v>8118</v>
      </c>
      <c r="Q8119" t="str">
        <f>IFERROR(IF(COUNTIF(個人情報!$BI$5:$BI$401,"登録番号" &amp; リスト!P8119)&gt;=1,"",IF(VLOOKUP(P8119,登録者リスト!$A$1:$D$43729,4,FALSE)=基本情報!$D$6,P8119,"")),"")</f>
        <v/>
      </c>
    </row>
    <row r="8120" spans="16:17" x14ac:dyDescent="0.15">
      <c r="P8120">
        <v>8119</v>
      </c>
      <c r="Q8120" t="str">
        <f>IFERROR(IF(COUNTIF(個人情報!$BI$5:$BI$401,"登録番号" &amp; リスト!P8120)&gt;=1,"",IF(VLOOKUP(P8120,登録者リスト!$A$1:$D$43729,4,FALSE)=基本情報!$D$6,P8120,"")),"")</f>
        <v/>
      </c>
    </row>
    <row r="8121" spans="16:17" x14ac:dyDescent="0.15">
      <c r="P8121">
        <v>8120</v>
      </c>
      <c r="Q8121" t="str">
        <f>IFERROR(IF(COUNTIF(個人情報!$BI$5:$BI$401,"登録番号" &amp; リスト!P8121)&gt;=1,"",IF(VLOOKUP(P8121,登録者リスト!$A$1:$D$43729,4,FALSE)=基本情報!$D$6,P8121,"")),"")</f>
        <v/>
      </c>
    </row>
    <row r="8122" spans="16:17" x14ac:dyDescent="0.15">
      <c r="P8122">
        <v>8121</v>
      </c>
      <c r="Q8122" t="str">
        <f>IFERROR(IF(COUNTIF(個人情報!$BI$5:$BI$401,"登録番号" &amp; リスト!P8122)&gt;=1,"",IF(VLOOKUP(P8122,登録者リスト!$A$1:$D$43729,4,FALSE)=基本情報!$D$6,P8122,"")),"")</f>
        <v/>
      </c>
    </row>
    <row r="8123" spans="16:17" x14ac:dyDescent="0.15">
      <c r="P8123">
        <v>8122</v>
      </c>
      <c r="Q8123" t="str">
        <f>IFERROR(IF(COUNTIF(個人情報!$BI$5:$BI$401,"登録番号" &amp; リスト!P8123)&gt;=1,"",IF(VLOOKUP(P8123,登録者リスト!$A$1:$D$43729,4,FALSE)=基本情報!$D$6,P8123,"")),"")</f>
        <v/>
      </c>
    </row>
    <row r="8124" spans="16:17" x14ac:dyDescent="0.15">
      <c r="P8124">
        <v>8123</v>
      </c>
      <c r="Q8124" t="str">
        <f>IFERROR(IF(COUNTIF(個人情報!$BI$5:$BI$401,"登録番号" &amp; リスト!P8124)&gt;=1,"",IF(VLOOKUP(P8124,登録者リスト!$A$1:$D$43729,4,FALSE)=基本情報!$D$6,P8124,"")),"")</f>
        <v/>
      </c>
    </row>
    <row r="8125" spans="16:17" x14ac:dyDescent="0.15">
      <c r="P8125">
        <v>8124</v>
      </c>
      <c r="Q8125" t="str">
        <f>IFERROR(IF(COUNTIF(個人情報!$BI$5:$BI$401,"登録番号" &amp; リスト!P8125)&gt;=1,"",IF(VLOOKUP(P8125,登録者リスト!$A$1:$D$43729,4,FALSE)=基本情報!$D$6,P8125,"")),"")</f>
        <v/>
      </c>
    </row>
    <row r="8126" spans="16:17" x14ac:dyDescent="0.15">
      <c r="P8126">
        <v>8125</v>
      </c>
      <c r="Q8126" t="str">
        <f>IFERROR(IF(COUNTIF(個人情報!$BI$5:$BI$401,"登録番号" &amp; リスト!P8126)&gt;=1,"",IF(VLOOKUP(P8126,登録者リスト!$A$1:$D$43729,4,FALSE)=基本情報!$D$6,P8126,"")),"")</f>
        <v/>
      </c>
    </row>
    <row r="8127" spans="16:17" x14ac:dyDescent="0.15">
      <c r="P8127">
        <v>8126</v>
      </c>
      <c r="Q8127" t="str">
        <f>IFERROR(IF(COUNTIF(個人情報!$BI$5:$BI$401,"登録番号" &amp; リスト!P8127)&gt;=1,"",IF(VLOOKUP(P8127,登録者リスト!$A$1:$D$43729,4,FALSE)=基本情報!$D$6,P8127,"")),"")</f>
        <v/>
      </c>
    </row>
    <row r="8128" spans="16:17" x14ac:dyDescent="0.15">
      <c r="P8128">
        <v>8127</v>
      </c>
      <c r="Q8128" t="str">
        <f>IFERROR(IF(COUNTIF(個人情報!$BI$5:$BI$401,"登録番号" &amp; リスト!P8128)&gt;=1,"",IF(VLOOKUP(P8128,登録者リスト!$A$1:$D$43729,4,FALSE)=基本情報!$D$6,P8128,"")),"")</f>
        <v/>
      </c>
    </row>
    <row r="8129" spans="16:17" x14ac:dyDescent="0.15">
      <c r="P8129">
        <v>8128</v>
      </c>
      <c r="Q8129" t="str">
        <f>IFERROR(IF(COUNTIF(個人情報!$BI$5:$BI$401,"登録番号" &amp; リスト!P8129)&gt;=1,"",IF(VLOOKUP(P8129,登録者リスト!$A$1:$D$43729,4,FALSE)=基本情報!$D$6,P8129,"")),"")</f>
        <v/>
      </c>
    </row>
    <row r="8130" spans="16:17" x14ac:dyDescent="0.15">
      <c r="P8130">
        <v>8129</v>
      </c>
      <c r="Q8130" t="str">
        <f>IFERROR(IF(COUNTIF(個人情報!$BI$5:$BI$401,"登録番号" &amp; リスト!P8130)&gt;=1,"",IF(VLOOKUP(P8130,登録者リスト!$A$1:$D$43729,4,FALSE)=基本情報!$D$6,P8130,"")),"")</f>
        <v/>
      </c>
    </row>
    <row r="8131" spans="16:17" x14ac:dyDescent="0.15">
      <c r="P8131">
        <v>8130</v>
      </c>
      <c r="Q8131" t="str">
        <f>IFERROR(IF(COUNTIF(個人情報!$BI$5:$BI$401,"登録番号" &amp; リスト!P8131)&gt;=1,"",IF(VLOOKUP(P8131,登録者リスト!$A$1:$D$43729,4,FALSE)=基本情報!$D$6,P8131,"")),"")</f>
        <v/>
      </c>
    </row>
    <row r="8132" spans="16:17" x14ac:dyDescent="0.15">
      <c r="P8132">
        <v>8131</v>
      </c>
      <c r="Q8132" t="str">
        <f>IFERROR(IF(COUNTIF(個人情報!$BI$5:$BI$401,"登録番号" &amp; リスト!P8132)&gt;=1,"",IF(VLOOKUP(P8132,登録者リスト!$A$1:$D$43729,4,FALSE)=基本情報!$D$6,P8132,"")),"")</f>
        <v/>
      </c>
    </row>
    <row r="8133" spans="16:17" x14ac:dyDescent="0.15">
      <c r="P8133">
        <v>8132</v>
      </c>
      <c r="Q8133" t="str">
        <f>IFERROR(IF(COUNTIF(個人情報!$BI$5:$BI$401,"登録番号" &amp; リスト!P8133)&gt;=1,"",IF(VLOOKUP(P8133,登録者リスト!$A$1:$D$43729,4,FALSE)=基本情報!$D$6,P8133,"")),"")</f>
        <v/>
      </c>
    </row>
    <row r="8134" spans="16:17" x14ac:dyDescent="0.15">
      <c r="P8134">
        <v>8133</v>
      </c>
      <c r="Q8134" t="str">
        <f>IFERROR(IF(COUNTIF(個人情報!$BI$5:$BI$401,"登録番号" &amp; リスト!P8134)&gt;=1,"",IF(VLOOKUP(P8134,登録者リスト!$A$1:$D$43729,4,FALSE)=基本情報!$D$6,P8134,"")),"")</f>
        <v/>
      </c>
    </row>
    <row r="8135" spans="16:17" x14ac:dyDescent="0.15">
      <c r="P8135">
        <v>8134</v>
      </c>
      <c r="Q8135" t="str">
        <f>IFERROR(IF(COUNTIF(個人情報!$BI$5:$BI$401,"登録番号" &amp; リスト!P8135)&gt;=1,"",IF(VLOOKUP(P8135,登録者リスト!$A$1:$D$43729,4,FALSE)=基本情報!$D$6,P8135,"")),"")</f>
        <v/>
      </c>
    </row>
    <row r="8136" spans="16:17" x14ac:dyDescent="0.15">
      <c r="P8136">
        <v>8135</v>
      </c>
      <c r="Q8136" t="str">
        <f>IFERROR(IF(COUNTIF(個人情報!$BI$5:$BI$401,"登録番号" &amp; リスト!P8136)&gt;=1,"",IF(VLOOKUP(P8136,登録者リスト!$A$1:$D$43729,4,FALSE)=基本情報!$D$6,P8136,"")),"")</f>
        <v/>
      </c>
    </row>
    <row r="8137" spans="16:17" x14ac:dyDescent="0.15">
      <c r="P8137">
        <v>8136</v>
      </c>
      <c r="Q8137" t="str">
        <f>IFERROR(IF(COUNTIF(個人情報!$BI$5:$BI$401,"登録番号" &amp; リスト!P8137)&gt;=1,"",IF(VLOOKUP(P8137,登録者リスト!$A$1:$D$43729,4,FALSE)=基本情報!$D$6,P8137,"")),"")</f>
        <v/>
      </c>
    </row>
    <row r="8138" spans="16:17" x14ac:dyDescent="0.15">
      <c r="P8138">
        <v>8137</v>
      </c>
      <c r="Q8138" t="str">
        <f>IFERROR(IF(COUNTIF(個人情報!$BI$5:$BI$401,"登録番号" &amp; リスト!P8138)&gt;=1,"",IF(VLOOKUP(P8138,登録者リスト!$A$1:$D$43729,4,FALSE)=基本情報!$D$6,P8138,"")),"")</f>
        <v/>
      </c>
    </row>
    <row r="8139" spans="16:17" x14ac:dyDescent="0.15">
      <c r="P8139">
        <v>8138</v>
      </c>
      <c r="Q8139" t="str">
        <f>IFERROR(IF(COUNTIF(個人情報!$BI$5:$BI$401,"登録番号" &amp; リスト!P8139)&gt;=1,"",IF(VLOOKUP(P8139,登録者リスト!$A$1:$D$43729,4,FALSE)=基本情報!$D$6,P8139,"")),"")</f>
        <v/>
      </c>
    </row>
    <row r="8140" spans="16:17" x14ac:dyDescent="0.15">
      <c r="P8140">
        <v>8139</v>
      </c>
      <c r="Q8140" t="str">
        <f>IFERROR(IF(COUNTIF(個人情報!$BI$5:$BI$401,"登録番号" &amp; リスト!P8140)&gt;=1,"",IF(VLOOKUP(P8140,登録者リスト!$A$1:$D$43729,4,FALSE)=基本情報!$D$6,P8140,"")),"")</f>
        <v/>
      </c>
    </row>
    <row r="8141" spans="16:17" x14ac:dyDescent="0.15">
      <c r="P8141">
        <v>8140</v>
      </c>
      <c r="Q8141" t="str">
        <f>IFERROR(IF(COUNTIF(個人情報!$BI$5:$BI$401,"登録番号" &amp; リスト!P8141)&gt;=1,"",IF(VLOOKUP(P8141,登録者リスト!$A$1:$D$43729,4,FALSE)=基本情報!$D$6,P8141,"")),"")</f>
        <v/>
      </c>
    </row>
    <row r="8142" spans="16:17" x14ac:dyDescent="0.15">
      <c r="P8142">
        <v>8141</v>
      </c>
      <c r="Q8142" t="str">
        <f>IFERROR(IF(COUNTIF(個人情報!$BI$5:$BI$401,"登録番号" &amp; リスト!P8142)&gt;=1,"",IF(VLOOKUP(P8142,登録者リスト!$A$1:$D$43729,4,FALSE)=基本情報!$D$6,P8142,"")),"")</f>
        <v/>
      </c>
    </row>
    <row r="8143" spans="16:17" x14ac:dyDescent="0.15">
      <c r="P8143">
        <v>8142</v>
      </c>
      <c r="Q8143" t="str">
        <f>IFERROR(IF(COUNTIF(個人情報!$BI$5:$BI$401,"登録番号" &amp; リスト!P8143)&gt;=1,"",IF(VLOOKUP(P8143,登録者リスト!$A$1:$D$43729,4,FALSE)=基本情報!$D$6,P8143,"")),"")</f>
        <v/>
      </c>
    </row>
    <row r="8144" spans="16:17" x14ac:dyDescent="0.15">
      <c r="P8144">
        <v>8143</v>
      </c>
      <c r="Q8144" t="str">
        <f>IFERROR(IF(COUNTIF(個人情報!$BI$5:$BI$401,"登録番号" &amp; リスト!P8144)&gt;=1,"",IF(VLOOKUP(P8144,登録者リスト!$A$1:$D$43729,4,FALSE)=基本情報!$D$6,P8144,"")),"")</f>
        <v/>
      </c>
    </row>
    <row r="8145" spans="16:17" x14ac:dyDescent="0.15">
      <c r="P8145">
        <v>8144</v>
      </c>
      <c r="Q8145" t="str">
        <f>IFERROR(IF(COUNTIF(個人情報!$BI$5:$BI$401,"登録番号" &amp; リスト!P8145)&gt;=1,"",IF(VLOOKUP(P8145,登録者リスト!$A$1:$D$43729,4,FALSE)=基本情報!$D$6,P8145,"")),"")</f>
        <v/>
      </c>
    </row>
    <row r="8146" spans="16:17" x14ac:dyDescent="0.15">
      <c r="P8146">
        <v>8145</v>
      </c>
      <c r="Q8146" t="str">
        <f>IFERROR(IF(COUNTIF(個人情報!$BI$5:$BI$401,"登録番号" &amp; リスト!P8146)&gt;=1,"",IF(VLOOKUP(P8146,登録者リスト!$A$1:$D$43729,4,FALSE)=基本情報!$D$6,P8146,"")),"")</f>
        <v/>
      </c>
    </row>
    <row r="8147" spans="16:17" x14ac:dyDescent="0.15">
      <c r="P8147">
        <v>8146</v>
      </c>
      <c r="Q8147" t="str">
        <f>IFERROR(IF(COUNTIF(個人情報!$BI$5:$BI$401,"登録番号" &amp; リスト!P8147)&gt;=1,"",IF(VLOOKUP(P8147,登録者リスト!$A$1:$D$43729,4,FALSE)=基本情報!$D$6,P8147,"")),"")</f>
        <v/>
      </c>
    </row>
    <row r="8148" spans="16:17" x14ac:dyDescent="0.15">
      <c r="P8148">
        <v>8147</v>
      </c>
      <c r="Q8148" t="str">
        <f>IFERROR(IF(COUNTIF(個人情報!$BI$5:$BI$401,"登録番号" &amp; リスト!P8148)&gt;=1,"",IF(VLOOKUP(P8148,登録者リスト!$A$1:$D$43729,4,FALSE)=基本情報!$D$6,P8148,"")),"")</f>
        <v/>
      </c>
    </row>
    <row r="8149" spans="16:17" x14ac:dyDescent="0.15">
      <c r="P8149">
        <v>8148</v>
      </c>
      <c r="Q8149" t="str">
        <f>IFERROR(IF(COUNTIF(個人情報!$BI$5:$BI$401,"登録番号" &amp; リスト!P8149)&gt;=1,"",IF(VLOOKUP(P8149,登録者リスト!$A$1:$D$43729,4,FALSE)=基本情報!$D$6,P8149,"")),"")</f>
        <v/>
      </c>
    </row>
    <row r="8150" spans="16:17" x14ac:dyDescent="0.15">
      <c r="P8150">
        <v>8149</v>
      </c>
      <c r="Q8150" t="str">
        <f>IFERROR(IF(COUNTIF(個人情報!$BI$5:$BI$401,"登録番号" &amp; リスト!P8150)&gt;=1,"",IF(VLOOKUP(P8150,登録者リスト!$A$1:$D$43729,4,FALSE)=基本情報!$D$6,P8150,"")),"")</f>
        <v/>
      </c>
    </row>
    <row r="8151" spans="16:17" x14ac:dyDescent="0.15">
      <c r="P8151">
        <v>8150</v>
      </c>
      <c r="Q8151" t="str">
        <f>IFERROR(IF(COUNTIF(個人情報!$BI$5:$BI$401,"登録番号" &amp; リスト!P8151)&gt;=1,"",IF(VLOOKUP(P8151,登録者リスト!$A$1:$D$43729,4,FALSE)=基本情報!$D$6,P8151,"")),"")</f>
        <v/>
      </c>
    </row>
    <row r="8152" spans="16:17" x14ac:dyDescent="0.15">
      <c r="P8152">
        <v>8151</v>
      </c>
      <c r="Q8152" t="str">
        <f>IFERROR(IF(COUNTIF(個人情報!$BI$5:$BI$401,"登録番号" &amp; リスト!P8152)&gt;=1,"",IF(VLOOKUP(P8152,登録者リスト!$A$1:$D$43729,4,FALSE)=基本情報!$D$6,P8152,"")),"")</f>
        <v/>
      </c>
    </row>
    <row r="8153" spans="16:17" x14ac:dyDescent="0.15">
      <c r="P8153">
        <v>8152</v>
      </c>
      <c r="Q8153" t="str">
        <f>IFERROR(IF(COUNTIF(個人情報!$BI$5:$BI$401,"登録番号" &amp; リスト!P8153)&gt;=1,"",IF(VLOOKUP(P8153,登録者リスト!$A$1:$D$43729,4,FALSE)=基本情報!$D$6,P8153,"")),"")</f>
        <v/>
      </c>
    </row>
    <row r="8154" spans="16:17" x14ac:dyDescent="0.15">
      <c r="P8154">
        <v>8153</v>
      </c>
      <c r="Q8154" t="str">
        <f>IFERROR(IF(COUNTIF(個人情報!$BI$5:$BI$401,"登録番号" &amp; リスト!P8154)&gt;=1,"",IF(VLOOKUP(P8154,登録者リスト!$A$1:$D$43729,4,FALSE)=基本情報!$D$6,P8154,"")),"")</f>
        <v/>
      </c>
    </row>
    <row r="8155" spans="16:17" x14ac:dyDescent="0.15">
      <c r="P8155">
        <v>8154</v>
      </c>
      <c r="Q8155" t="str">
        <f>IFERROR(IF(COUNTIF(個人情報!$BI$5:$BI$401,"登録番号" &amp; リスト!P8155)&gt;=1,"",IF(VLOOKUP(P8155,登録者リスト!$A$1:$D$43729,4,FALSE)=基本情報!$D$6,P8155,"")),"")</f>
        <v/>
      </c>
    </row>
    <row r="8156" spans="16:17" x14ac:dyDescent="0.15">
      <c r="P8156">
        <v>8155</v>
      </c>
      <c r="Q8156" t="str">
        <f>IFERROR(IF(COUNTIF(個人情報!$BI$5:$BI$401,"登録番号" &amp; リスト!P8156)&gt;=1,"",IF(VLOOKUP(P8156,登録者リスト!$A$1:$D$43729,4,FALSE)=基本情報!$D$6,P8156,"")),"")</f>
        <v/>
      </c>
    </row>
    <row r="8157" spans="16:17" x14ac:dyDescent="0.15">
      <c r="P8157">
        <v>8156</v>
      </c>
      <c r="Q8157" t="str">
        <f>IFERROR(IF(COUNTIF(個人情報!$BI$5:$BI$401,"登録番号" &amp; リスト!P8157)&gt;=1,"",IF(VLOOKUP(P8157,登録者リスト!$A$1:$D$43729,4,FALSE)=基本情報!$D$6,P8157,"")),"")</f>
        <v/>
      </c>
    </row>
    <row r="8158" spans="16:17" x14ac:dyDescent="0.15">
      <c r="P8158">
        <v>8157</v>
      </c>
      <c r="Q8158" t="str">
        <f>IFERROR(IF(COUNTIF(個人情報!$BI$5:$BI$401,"登録番号" &amp; リスト!P8158)&gt;=1,"",IF(VLOOKUP(P8158,登録者リスト!$A$1:$D$43729,4,FALSE)=基本情報!$D$6,P8158,"")),"")</f>
        <v/>
      </c>
    </row>
    <row r="8159" spans="16:17" x14ac:dyDescent="0.15">
      <c r="P8159">
        <v>8158</v>
      </c>
      <c r="Q8159" t="str">
        <f>IFERROR(IF(COUNTIF(個人情報!$BI$5:$BI$401,"登録番号" &amp; リスト!P8159)&gt;=1,"",IF(VLOOKUP(P8159,登録者リスト!$A$1:$D$43729,4,FALSE)=基本情報!$D$6,P8159,"")),"")</f>
        <v/>
      </c>
    </row>
    <row r="8160" spans="16:17" x14ac:dyDescent="0.15">
      <c r="P8160">
        <v>8159</v>
      </c>
      <c r="Q8160" t="str">
        <f>IFERROR(IF(COUNTIF(個人情報!$BI$5:$BI$401,"登録番号" &amp; リスト!P8160)&gt;=1,"",IF(VLOOKUP(P8160,登録者リスト!$A$1:$D$43729,4,FALSE)=基本情報!$D$6,P8160,"")),"")</f>
        <v/>
      </c>
    </row>
    <row r="8161" spans="16:17" x14ac:dyDescent="0.15">
      <c r="P8161">
        <v>8160</v>
      </c>
      <c r="Q8161" t="str">
        <f>IFERROR(IF(COUNTIF(個人情報!$BI$5:$BI$401,"登録番号" &amp; リスト!P8161)&gt;=1,"",IF(VLOOKUP(P8161,登録者リスト!$A$1:$D$43729,4,FALSE)=基本情報!$D$6,P8161,"")),"")</f>
        <v/>
      </c>
    </row>
    <row r="8162" spans="16:17" x14ac:dyDescent="0.15">
      <c r="P8162">
        <v>8161</v>
      </c>
      <c r="Q8162" t="str">
        <f>IFERROR(IF(COUNTIF(個人情報!$BI$5:$BI$401,"登録番号" &amp; リスト!P8162)&gt;=1,"",IF(VLOOKUP(P8162,登録者リスト!$A$1:$D$43729,4,FALSE)=基本情報!$D$6,P8162,"")),"")</f>
        <v/>
      </c>
    </row>
    <row r="8163" spans="16:17" x14ac:dyDescent="0.15">
      <c r="P8163">
        <v>8162</v>
      </c>
      <c r="Q8163" t="str">
        <f>IFERROR(IF(COUNTIF(個人情報!$BI$5:$BI$401,"登録番号" &amp; リスト!P8163)&gt;=1,"",IF(VLOOKUP(P8163,登録者リスト!$A$1:$D$43729,4,FALSE)=基本情報!$D$6,P8163,"")),"")</f>
        <v/>
      </c>
    </row>
    <row r="8164" spans="16:17" x14ac:dyDescent="0.15">
      <c r="P8164">
        <v>8163</v>
      </c>
      <c r="Q8164" t="str">
        <f>IFERROR(IF(COUNTIF(個人情報!$BI$5:$BI$401,"登録番号" &amp; リスト!P8164)&gt;=1,"",IF(VLOOKUP(P8164,登録者リスト!$A$1:$D$43729,4,FALSE)=基本情報!$D$6,P8164,"")),"")</f>
        <v/>
      </c>
    </row>
    <row r="8165" spans="16:17" x14ac:dyDescent="0.15">
      <c r="P8165">
        <v>8164</v>
      </c>
      <c r="Q8165" t="str">
        <f>IFERROR(IF(COUNTIF(個人情報!$BI$5:$BI$401,"登録番号" &amp; リスト!P8165)&gt;=1,"",IF(VLOOKUP(P8165,登録者リスト!$A$1:$D$43729,4,FALSE)=基本情報!$D$6,P8165,"")),"")</f>
        <v/>
      </c>
    </row>
    <row r="8166" spans="16:17" x14ac:dyDescent="0.15">
      <c r="P8166">
        <v>8165</v>
      </c>
      <c r="Q8166" t="str">
        <f>IFERROR(IF(COUNTIF(個人情報!$BI$5:$BI$401,"登録番号" &amp; リスト!P8166)&gt;=1,"",IF(VLOOKUP(P8166,登録者リスト!$A$1:$D$43729,4,FALSE)=基本情報!$D$6,P8166,"")),"")</f>
        <v/>
      </c>
    </row>
    <row r="8167" spans="16:17" x14ac:dyDescent="0.15">
      <c r="P8167">
        <v>8166</v>
      </c>
      <c r="Q8167" t="str">
        <f>IFERROR(IF(COUNTIF(個人情報!$BI$5:$BI$401,"登録番号" &amp; リスト!P8167)&gt;=1,"",IF(VLOOKUP(P8167,登録者リスト!$A$1:$D$43729,4,FALSE)=基本情報!$D$6,P8167,"")),"")</f>
        <v/>
      </c>
    </row>
    <row r="8168" spans="16:17" x14ac:dyDescent="0.15">
      <c r="P8168">
        <v>8167</v>
      </c>
      <c r="Q8168" t="str">
        <f>IFERROR(IF(COUNTIF(個人情報!$BI$5:$BI$401,"登録番号" &amp; リスト!P8168)&gt;=1,"",IF(VLOOKUP(P8168,登録者リスト!$A$1:$D$43729,4,FALSE)=基本情報!$D$6,P8168,"")),"")</f>
        <v/>
      </c>
    </row>
    <row r="8169" spans="16:17" x14ac:dyDescent="0.15">
      <c r="P8169">
        <v>8168</v>
      </c>
      <c r="Q8169" t="str">
        <f>IFERROR(IF(COUNTIF(個人情報!$BI$5:$BI$401,"登録番号" &amp; リスト!P8169)&gt;=1,"",IF(VLOOKUP(P8169,登録者リスト!$A$1:$D$43729,4,FALSE)=基本情報!$D$6,P8169,"")),"")</f>
        <v/>
      </c>
    </row>
    <row r="8170" spans="16:17" x14ac:dyDescent="0.15">
      <c r="P8170">
        <v>8169</v>
      </c>
      <c r="Q8170" t="str">
        <f>IFERROR(IF(COUNTIF(個人情報!$BI$5:$BI$401,"登録番号" &amp; リスト!P8170)&gt;=1,"",IF(VLOOKUP(P8170,登録者リスト!$A$1:$D$43729,4,FALSE)=基本情報!$D$6,P8170,"")),"")</f>
        <v/>
      </c>
    </row>
    <row r="8171" spans="16:17" x14ac:dyDescent="0.15">
      <c r="P8171">
        <v>8170</v>
      </c>
      <c r="Q8171" t="str">
        <f>IFERROR(IF(COUNTIF(個人情報!$BI$5:$BI$401,"登録番号" &amp; リスト!P8171)&gt;=1,"",IF(VLOOKUP(P8171,登録者リスト!$A$1:$D$43729,4,FALSE)=基本情報!$D$6,P8171,"")),"")</f>
        <v/>
      </c>
    </row>
    <row r="8172" spans="16:17" x14ac:dyDescent="0.15">
      <c r="P8172">
        <v>8171</v>
      </c>
      <c r="Q8172" t="str">
        <f>IFERROR(IF(COUNTIF(個人情報!$BI$5:$BI$401,"登録番号" &amp; リスト!P8172)&gt;=1,"",IF(VLOOKUP(P8172,登録者リスト!$A$1:$D$43729,4,FALSE)=基本情報!$D$6,P8172,"")),"")</f>
        <v/>
      </c>
    </row>
    <row r="8173" spans="16:17" x14ac:dyDescent="0.15">
      <c r="P8173">
        <v>8172</v>
      </c>
      <c r="Q8173" t="str">
        <f>IFERROR(IF(COUNTIF(個人情報!$BI$5:$BI$401,"登録番号" &amp; リスト!P8173)&gt;=1,"",IF(VLOOKUP(P8173,登録者リスト!$A$1:$D$43729,4,FALSE)=基本情報!$D$6,P8173,"")),"")</f>
        <v/>
      </c>
    </row>
    <row r="8174" spans="16:17" x14ac:dyDescent="0.15">
      <c r="P8174">
        <v>8173</v>
      </c>
      <c r="Q8174" t="str">
        <f>IFERROR(IF(COUNTIF(個人情報!$BI$5:$BI$401,"登録番号" &amp; リスト!P8174)&gt;=1,"",IF(VLOOKUP(P8174,登録者リスト!$A$1:$D$43729,4,FALSE)=基本情報!$D$6,P8174,"")),"")</f>
        <v/>
      </c>
    </row>
    <row r="8175" spans="16:17" x14ac:dyDescent="0.15">
      <c r="P8175">
        <v>8174</v>
      </c>
      <c r="Q8175" t="str">
        <f>IFERROR(IF(COUNTIF(個人情報!$BI$5:$BI$401,"登録番号" &amp; リスト!P8175)&gt;=1,"",IF(VLOOKUP(P8175,登録者リスト!$A$1:$D$43729,4,FALSE)=基本情報!$D$6,P8175,"")),"")</f>
        <v/>
      </c>
    </row>
    <row r="8176" spans="16:17" x14ac:dyDescent="0.15">
      <c r="P8176">
        <v>8175</v>
      </c>
      <c r="Q8176" t="str">
        <f>IFERROR(IF(COUNTIF(個人情報!$BI$5:$BI$401,"登録番号" &amp; リスト!P8176)&gt;=1,"",IF(VLOOKUP(P8176,登録者リスト!$A$1:$D$43729,4,FALSE)=基本情報!$D$6,P8176,"")),"")</f>
        <v/>
      </c>
    </row>
    <row r="8177" spans="16:17" x14ac:dyDescent="0.15">
      <c r="P8177">
        <v>8176</v>
      </c>
      <c r="Q8177" t="str">
        <f>IFERROR(IF(COUNTIF(個人情報!$BI$5:$BI$401,"登録番号" &amp; リスト!P8177)&gt;=1,"",IF(VLOOKUP(P8177,登録者リスト!$A$1:$D$43729,4,FALSE)=基本情報!$D$6,P8177,"")),"")</f>
        <v/>
      </c>
    </row>
    <row r="8178" spans="16:17" x14ac:dyDescent="0.15">
      <c r="P8178">
        <v>8177</v>
      </c>
      <c r="Q8178" t="str">
        <f>IFERROR(IF(COUNTIF(個人情報!$BI$5:$BI$401,"登録番号" &amp; リスト!P8178)&gt;=1,"",IF(VLOOKUP(P8178,登録者リスト!$A$1:$D$43729,4,FALSE)=基本情報!$D$6,P8178,"")),"")</f>
        <v/>
      </c>
    </row>
    <row r="8179" spans="16:17" x14ac:dyDescent="0.15">
      <c r="P8179">
        <v>8178</v>
      </c>
      <c r="Q8179" t="str">
        <f>IFERROR(IF(COUNTIF(個人情報!$BI$5:$BI$401,"登録番号" &amp; リスト!P8179)&gt;=1,"",IF(VLOOKUP(P8179,登録者リスト!$A$1:$D$43729,4,FALSE)=基本情報!$D$6,P8179,"")),"")</f>
        <v/>
      </c>
    </row>
    <row r="8180" spans="16:17" x14ac:dyDescent="0.15">
      <c r="P8180">
        <v>8179</v>
      </c>
      <c r="Q8180" t="str">
        <f>IFERROR(IF(COUNTIF(個人情報!$BI$5:$BI$401,"登録番号" &amp; リスト!P8180)&gt;=1,"",IF(VLOOKUP(P8180,登録者リスト!$A$1:$D$43729,4,FALSE)=基本情報!$D$6,P8180,"")),"")</f>
        <v/>
      </c>
    </row>
    <row r="8181" spans="16:17" x14ac:dyDescent="0.15">
      <c r="P8181">
        <v>8180</v>
      </c>
      <c r="Q8181" t="str">
        <f>IFERROR(IF(COUNTIF(個人情報!$BI$5:$BI$401,"登録番号" &amp; リスト!P8181)&gt;=1,"",IF(VLOOKUP(P8181,登録者リスト!$A$1:$D$43729,4,FALSE)=基本情報!$D$6,P8181,"")),"")</f>
        <v/>
      </c>
    </row>
    <row r="8182" spans="16:17" x14ac:dyDescent="0.15">
      <c r="P8182">
        <v>8181</v>
      </c>
      <c r="Q8182" t="str">
        <f>IFERROR(IF(COUNTIF(個人情報!$BI$5:$BI$401,"登録番号" &amp; リスト!P8182)&gt;=1,"",IF(VLOOKUP(P8182,登録者リスト!$A$1:$D$43729,4,FALSE)=基本情報!$D$6,P8182,"")),"")</f>
        <v/>
      </c>
    </row>
    <row r="8183" spans="16:17" x14ac:dyDescent="0.15">
      <c r="P8183">
        <v>8182</v>
      </c>
      <c r="Q8183" t="str">
        <f>IFERROR(IF(COUNTIF(個人情報!$BI$5:$BI$401,"登録番号" &amp; リスト!P8183)&gt;=1,"",IF(VLOOKUP(P8183,登録者リスト!$A$1:$D$43729,4,FALSE)=基本情報!$D$6,P8183,"")),"")</f>
        <v/>
      </c>
    </row>
    <row r="8184" spans="16:17" x14ac:dyDescent="0.15">
      <c r="P8184">
        <v>8183</v>
      </c>
      <c r="Q8184" t="str">
        <f>IFERROR(IF(COUNTIF(個人情報!$BI$5:$BI$401,"登録番号" &amp; リスト!P8184)&gt;=1,"",IF(VLOOKUP(P8184,登録者リスト!$A$1:$D$43729,4,FALSE)=基本情報!$D$6,P8184,"")),"")</f>
        <v/>
      </c>
    </row>
    <row r="8185" spans="16:17" x14ac:dyDescent="0.15">
      <c r="P8185">
        <v>8184</v>
      </c>
      <c r="Q8185" t="str">
        <f>IFERROR(IF(COUNTIF(個人情報!$BI$5:$BI$401,"登録番号" &amp; リスト!P8185)&gt;=1,"",IF(VLOOKUP(P8185,登録者リスト!$A$1:$D$43729,4,FALSE)=基本情報!$D$6,P8185,"")),"")</f>
        <v/>
      </c>
    </row>
    <row r="8186" spans="16:17" x14ac:dyDescent="0.15">
      <c r="P8186">
        <v>8185</v>
      </c>
      <c r="Q8186" t="str">
        <f>IFERROR(IF(COUNTIF(個人情報!$BI$5:$BI$401,"登録番号" &amp; リスト!P8186)&gt;=1,"",IF(VLOOKUP(P8186,登録者リスト!$A$1:$D$43729,4,FALSE)=基本情報!$D$6,P8186,"")),"")</f>
        <v/>
      </c>
    </row>
    <row r="8187" spans="16:17" x14ac:dyDescent="0.15">
      <c r="P8187">
        <v>8186</v>
      </c>
      <c r="Q8187" t="str">
        <f>IFERROR(IF(COUNTIF(個人情報!$BI$5:$BI$401,"登録番号" &amp; リスト!P8187)&gt;=1,"",IF(VLOOKUP(P8187,登録者リスト!$A$1:$D$43729,4,FALSE)=基本情報!$D$6,P8187,"")),"")</f>
        <v/>
      </c>
    </row>
    <row r="8188" spans="16:17" x14ac:dyDescent="0.15">
      <c r="P8188">
        <v>8187</v>
      </c>
      <c r="Q8188" t="str">
        <f>IFERROR(IF(COUNTIF(個人情報!$BI$5:$BI$401,"登録番号" &amp; リスト!P8188)&gt;=1,"",IF(VLOOKUP(P8188,登録者リスト!$A$1:$D$43729,4,FALSE)=基本情報!$D$6,P8188,"")),"")</f>
        <v/>
      </c>
    </row>
    <row r="8189" spans="16:17" x14ac:dyDescent="0.15">
      <c r="P8189">
        <v>8188</v>
      </c>
      <c r="Q8189" t="str">
        <f>IFERROR(IF(COUNTIF(個人情報!$BI$5:$BI$401,"登録番号" &amp; リスト!P8189)&gt;=1,"",IF(VLOOKUP(P8189,登録者リスト!$A$1:$D$43729,4,FALSE)=基本情報!$D$6,P8189,"")),"")</f>
        <v/>
      </c>
    </row>
    <row r="8190" spans="16:17" x14ac:dyDescent="0.15">
      <c r="P8190">
        <v>8189</v>
      </c>
      <c r="Q8190" t="str">
        <f>IFERROR(IF(COUNTIF(個人情報!$BI$5:$BI$401,"登録番号" &amp; リスト!P8190)&gt;=1,"",IF(VLOOKUP(P8190,登録者リスト!$A$1:$D$43729,4,FALSE)=基本情報!$D$6,P8190,"")),"")</f>
        <v/>
      </c>
    </row>
    <row r="8191" spans="16:17" x14ac:dyDescent="0.15">
      <c r="P8191">
        <v>8190</v>
      </c>
      <c r="Q8191" t="str">
        <f>IFERROR(IF(COUNTIF(個人情報!$BI$5:$BI$401,"登録番号" &amp; リスト!P8191)&gt;=1,"",IF(VLOOKUP(P8191,登録者リスト!$A$1:$D$43729,4,FALSE)=基本情報!$D$6,P8191,"")),"")</f>
        <v/>
      </c>
    </row>
    <row r="8192" spans="16:17" x14ac:dyDescent="0.15">
      <c r="P8192">
        <v>8191</v>
      </c>
      <c r="Q8192" t="str">
        <f>IFERROR(IF(COUNTIF(個人情報!$BI$5:$BI$401,"登録番号" &amp; リスト!P8192)&gt;=1,"",IF(VLOOKUP(P8192,登録者リスト!$A$1:$D$43729,4,FALSE)=基本情報!$D$6,P8192,"")),"")</f>
        <v/>
      </c>
    </row>
    <row r="8193" spans="16:17" x14ac:dyDescent="0.15">
      <c r="P8193">
        <v>8192</v>
      </c>
      <c r="Q8193" t="str">
        <f>IFERROR(IF(COUNTIF(個人情報!$BI$5:$BI$401,"登録番号" &amp; リスト!P8193)&gt;=1,"",IF(VLOOKUP(P8193,登録者リスト!$A$1:$D$43729,4,FALSE)=基本情報!$D$6,P8193,"")),"")</f>
        <v/>
      </c>
    </row>
    <row r="8194" spans="16:17" x14ac:dyDescent="0.15">
      <c r="P8194">
        <v>8193</v>
      </c>
      <c r="Q8194" t="str">
        <f>IFERROR(IF(COUNTIF(個人情報!$BI$5:$BI$401,"登録番号" &amp; リスト!P8194)&gt;=1,"",IF(VLOOKUP(P8194,登録者リスト!$A$1:$D$43729,4,FALSE)=基本情報!$D$6,P8194,"")),"")</f>
        <v/>
      </c>
    </row>
    <row r="8195" spans="16:17" x14ac:dyDescent="0.15">
      <c r="P8195">
        <v>8194</v>
      </c>
      <c r="Q8195" t="str">
        <f>IFERROR(IF(COUNTIF(個人情報!$BI$5:$BI$401,"登録番号" &amp; リスト!P8195)&gt;=1,"",IF(VLOOKUP(P8195,登録者リスト!$A$1:$D$43729,4,FALSE)=基本情報!$D$6,P8195,"")),"")</f>
        <v/>
      </c>
    </row>
    <row r="8196" spans="16:17" x14ac:dyDescent="0.15">
      <c r="P8196">
        <v>8195</v>
      </c>
      <c r="Q8196" t="str">
        <f>IFERROR(IF(COUNTIF(個人情報!$BI$5:$BI$401,"登録番号" &amp; リスト!P8196)&gt;=1,"",IF(VLOOKUP(P8196,登録者リスト!$A$1:$D$43729,4,FALSE)=基本情報!$D$6,P8196,"")),"")</f>
        <v/>
      </c>
    </row>
    <row r="8197" spans="16:17" x14ac:dyDescent="0.15">
      <c r="P8197">
        <v>8196</v>
      </c>
      <c r="Q8197" t="str">
        <f>IFERROR(IF(COUNTIF(個人情報!$BI$5:$BI$401,"登録番号" &amp; リスト!P8197)&gt;=1,"",IF(VLOOKUP(P8197,登録者リスト!$A$1:$D$43729,4,FALSE)=基本情報!$D$6,P8197,"")),"")</f>
        <v/>
      </c>
    </row>
    <row r="8198" spans="16:17" x14ac:dyDescent="0.15">
      <c r="P8198">
        <v>8197</v>
      </c>
      <c r="Q8198" t="str">
        <f>IFERROR(IF(COUNTIF(個人情報!$BI$5:$BI$401,"登録番号" &amp; リスト!P8198)&gt;=1,"",IF(VLOOKUP(P8198,登録者リスト!$A$1:$D$43729,4,FALSE)=基本情報!$D$6,P8198,"")),"")</f>
        <v/>
      </c>
    </row>
    <row r="8199" spans="16:17" x14ac:dyDescent="0.15">
      <c r="P8199">
        <v>8198</v>
      </c>
      <c r="Q8199" t="str">
        <f>IFERROR(IF(COUNTIF(個人情報!$BI$5:$BI$401,"登録番号" &amp; リスト!P8199)&gt;=1,"",IF(VLOOKUP(P8199,登録者リスト!$A$1:$D$43729,4,FALSE)=基本情報!$D$6,P8199,"")),"")</f>
        <v/>
      </c>
    </row>
    <row r="8200" spans="16:17" x14ac:dyDescent="0.15">
      <c r="P8200">
        <v>8199</v>
      </c>
      <c r="Q8200" t="str">
        <f>IFERROR(IF(COUNTIF(個人情報!$BI$5:$BI$401,"登録番号" &amp; リスト!P8200)&gt;=1,"",IF(VLOOKUP(P8200,登録者リスト!$A$1:$D$43729,4,FALSE)=基本情報!$D$6,P8200,"")),"")</f>
        <v/>
      </c>
    </row>
    <row r="8201" spans="16:17" x14ac:dyDescent="0.15">
      <c r="P8201">
        <v>8200</v>
      </c>
      <c r="Q8201" t="str">
        <f>IFERROR(IF(COUNTIF(個人情報!$BI$5:$BI$401,"登録番号" &amp; リスト!P8201)&gt;=1,"",IF(VLOOKUP(P8201,登録者リスト!$A$1:$D$43729,4,FALSE)=基本情報!$D$6,P8201,"")),"")</f>
        <v/>
      </c>
    </row>
    <row r="8202" spans="16:17" x14ac:dyDescent="0.15">
      <c r="P8202">
        <v>8201</v>
      </c>
      <c r="Q8202" t="str">
        <f>IFERROR(IF(COUNTIF(個人情報!$BI$5:$BI$401,"登録番号" &amp; リスト!P8202)&gt;=1,"",IF(VLOOKUP(P8202,登録者リスト!$A$1:$D$43729,4,FALSE)=基本情報!$D$6,P8202,"")),"")</f>
        <v/>
      </c>
    </row>
    <row r="8203" spans="16:17" x14ac:dyDescent="0.15">
      <c r="P8203">
        <v>8202</v>
      </c>
      <c r="Q8203" t="str">
        <f>IFERROR(IF(COUNTIF(個人情報!$BI$5:$BI$401,"登録番号" &amp; リスト!P8203)&gt;=1,"",IF(VLOOKUP(P8203,登録者リスト!$A$1:$D$43729,4,FALSE)=基本情報!$D$6,P8203,"")),"")</f>
        <v/>
      </c>
    </row>
    <row r="8204" spans="16:17" x14ac:dyDescent="0.15">
      <c r="P8204">
        <v>8203</v>
      </c>
      <c r="Q8204" t="str">
        <f>IFERROR(IF(COUNTIF(個人情報!$BI$5:$BI$401,"登録番号" &amp; リスト!P8204)&gt;=1,"",IF(VLOOKUP(P8204,登録者リスト!$A$1:$D$43729,4,FALSE)=基本情報!$D$6,P8204,"")),"")</f>
        <v/>
      </c>
    </row>
    <row r="8205" spans="16:17" x14ac:dyDescent="0.15">
      <c r="P8205">
        <v>8204</v>
      </c>
      <c r="Q8205" t="str">
        <f>IFERROR(IF(COUNTIF(個人情報!$BI$5:$BI$401,"登録番号" &amp; リスト!P8205)&gt;=1,"",IF(VLOOKUP(P8205,登録者リスト!$A$1:$D$43729,4,FALSE)=基本情報!$D$6,P8205,"")),"")</f>
        <v/>
      </c>
    </row>
    <row r="8206" spans="16:17" x14ac:dyDescent="0.15">
      <c r="P8206">
        <v>8205</v>
      </c>
      <c r="Q8206" t="str">
        <f>IFERROR(IF(COUNTIF(個人情報!$BI$5:$BI$401,"登録番号" &amp; リスト!P8206)&gt;=1,"",IF(VLOOKUP(P8206,登録者リスト!$A$1:$D$43729,4,FALSE)=基本情報!$D$6,P8206,"")),"")</f>
        <v/>
      </c>
    </row>
    <row r="8207" spans="16:17" x14ac:dyDescent="0.15">
      <c r="P8207">
        <v>8206</v>
      </c>
      <c r="Q8207" t="str">
        <f>IFERROR(IF(COUNTIF(個人情報!$BI$5:$BI$401,"登録番号" &amp; リスト!P8207)&gt;=1,"",IF(VLOOKUP(P8207,登録者リスト!$A$1:$D$43729,4,FALSE)=基本情報!$D$6,P8207,"")),"")</f>
        <v/>
      </c>
    </row>
    <row r="8208" spans="16:17" x14ac:dyDescent="0.15">
      <c r="P8208">
        <v>8207</v>
      </c>
      <c r="Q8208" t="str">
        <f>IFERROR(IF(COUNTIF(個人情報!$BI$5:$BI$401,"登録番号" &amp; リスト!P8208)&gt;=1,"",IF(VLOOKUP(P8208,登録者リスト!$A$1:$D$43729,4,FALSE)=基本情報!$D$6,P8208,"")),"")</f>
        <v/>
      </c>
    </row>
    <row r="8209" spans="16:17" x14ac:dyDescent="0.15">
      <c r="P8209">
        <v>8208</v>
      </c>
      <c r="Q8209" t="str">
        <f>IFERROR(IF(COUNTIF(個人情報!$BI$5:$BI$401,"登録番号" &amp; リスト!P8209)&gt;=1,"",IF(VLOOKUP(P8209,登録者リスト!$A$1:$D$43729,4,FALSE)=基本情報!$D$6,P8209,"")),"")</f>
        <v/>
      </c>
    </row>
    <row r="8210" spans="16:17" x14ac:dyDescent="0.15">
      <c r="P8210">
        <v>8209</v>
      </c>
      <c r="Q8210" t="str">
        <f>IFERROR(IF(COUNTIF(個人情報!$BI$5:$BI$401,"登録番号" &amp; リスト!P8210)&gt;=1,"",IF(VLOOKUP(P8210,登録者リスト!$A$1:$D$43729,4,FALSE)=基本情報!$D$6,P8210,"")),"")</f>
        <v/>
      </c>
    </row>
    <row r="8211" spans="16:17" x14ac:dyDescent="0.15">
      <c r="P8211">
        <v>8210</v>
      </c>
      <c r="Q8211" t="str">
        <f>IFERROR(IF(COUNTIF(個人情報!$BI$5:$BI$401,"登録番号" &amp; リスト!P8211)&gt;=1,"",IF(VLOOKUP(P8211,登録者リスト!$A$1:$D$43729,4,FALSE)=基本情報!$D$6,P8211,"")),"")</f>
        <v/>
      </c>
    </row>
    <row r="8212" spans="16:17" x14ac:dyDescent="0.15">
      <c r="P8212">
        <v>8211</v>
      </c>
      <c r="Q8212" t="str">
        <f>IFERROR(IF(COUNTIF(個人情報!$BI$5:$BI$401,"登録番号" &amp; リスト!P8212)&gt;=1,"",IF(VLOOKUP(P8212,登録者リスト!$A$1:$D$43729,4,FALSE)=基本情報!$D$6,P8212,"")),"")</f>
        <v/>
      </c>
    </row>
    <row r="8213" spans="16:17" x14ac:dyDescent="0.15">
      <c r="P8213">
        <v>8212</v>
      </c>
      <c r="Q8213" t="str">
        <f>IFERROR(IF(COUNTIF(個人情報!$BI$5:$BI$401,"登録番号" &amp; リスト!P8213)&gt;=1,"",IF(VLOOKUP(P8213,登録者リスト!$A$1:$D$43729,4,FALSE)=基本情報!$D$6,P8213,"")),"")</f>
        <v/>
      </c>
    </row>
    <row r="8214" spans="16:17" x14ac:dyDescent="0.15">
      <c r="P8214">
        <v>8213</v>
      </c>
      <c r="Q8214" t="str">
        <f>IFERROR(IF(COUNTIF(個人情報!$BI$5:$BI$401,"登録番号" &amp; リスト!P8214)&gt;=1,"",IF(VLOOKUP(P8214,登録者リスト!$A$1:$D$43729,4,FALSE)=基本情報!$D$6,P8214,"")),"")</f>
        <v/>
      </c>
    </row>
    <row r="8215" spans="16:17" x14ac:dyDescent="0.15">
      <c r="P8215">
        <v>8214</v>
      </c>
      <c r="Q8215" t="str">
        <f>IFERROR(IF(COUNTIF(個人情報!$BI$5:$BI$401,"登録番号" &amp; リスト!P8215)&gt;=1,"",IF(VLOOKUP(P8215,登録者リスト!$A$1:$D$43729,4,FALSE)=基本情報!$D$6,P8215,"")),"")</f>
        <v/>
      </c>
    </row>
    <row r="8216" spans="16:17" x14ac:dyDescent="0.15">
      <c r="P8216">
        <v>8215</v>
      </c>
      <c r="Q8216" t="str">
        <f>IFERROR(IF(COUNTIF(個人情報!$BI$5:$BI$401,"登録番号" &amp; リスト!P8216)&gt;=1,"",IF(VLOOKUP(P8216,登録者リスト!$A$1:$D$43729,4,FALSE)=基本情報!$D$6,P8216,"")),"")</f>
        <v/>
      </c>
    </row>
    <row r="8217" spans="16:17" x14ac:dyDescent="0.15">
      <c r="P8217">
        <v>8216</v>
      </c>
      <c r="Q8217" t="str">
        <f>IFERROR(IF(COUNTIF(個人情報!$BI$5:$BI$401,"登録番号" &amp; リスト!P8217)&gt;=1,"",IF(VLOOKUP(P8217,登録者リスト!$A$1:$D$43729,4,FALSE)=基本情報!$D$6,P8217,"")),"")</f>
        <v/>
      </c>
    </row>
    <row r="8218" spans="16:17" x14ac:dyDescent="0.15">
      <c r="P8218">
        <v>8217</v>
      </c>
      <c r="Q8218" t="str">
        <f>IFERROR(IF(COUNTIF(個人情報!$BI$5:$BI$401,"登録番号" &amp; リスト!P8218)&gt;=1,"",IF(VLOOKUP(P8218,登録者リスト!$A$1:$D$43729,4,FALSE)=基本情報!$D$6,P8218,"")),"")</f>
        <v/>
      </c>
    </row>
    <row r="8219" spans="16:17" x14ac:dyDescent="0.15">
      <c r="P8219">
        <v>8218</v>
      </c>
      <c r="Q8219" t="str">
        <f>IFERROR(IF(COUNTIF(個人情報!$BI$5:$BI$401,"登録番号" &amp; リスト!P8219)&gt;=1,"",IF(VLOOKUP(P8219,登録者リスト!$A$1:$D$43729,4,FALSE)=基本情報!$D$6,P8219,"")),"")</f>
        <v/>
      </c>
    </row>
    <row r="8220" spans="16:17" x14ac:dyDescent="0.15">
      <c r="P8220">
        <v>8219</v>
      </c>
      <c r="Q8220" t="str">
        <f>IFERROR(IF(COUNTIF(個人情報!$BI$5:$BI$401,"登録番号" &amp; リスト!P8220)&gt;=1,"",IF(VLOOKUP(P8220,登録者リスト!$A$1:$D$43729,4,FALSE)=基本情報!$D$6,P8220,"")),"")</f>
        <v/>
      </c>
    </row>
    <row r="8221" spans="16:17" x14ac:dyDescent="0.15">
      <c r="P8221">
        <v>8220</v>
      </c>
      <c r="Q8221" t="str">
        <f>IFERROR(IF(COUNTIF(個人情報!$BI$5:$BI$401,"登録番号" &amp; リスト!P8221)&gt;=1,"",IF(VLOOKUP(P8221,登録者リスト!$A$1:$D$43729,4,FALSE)=基本情報!$D$6,P8221,"")),"")</f>
        <v/>
      </c>
    </row>
    <row r="8222" spans="16:17" x14ac:dyDescent="0.15">
      <c r="P8222">
        <v>8221</v>
      </c>
      <c r="Q8222" t="str">
        <f>IFERROR(IF(COUNTIF(個人情報!$BI$5:$BI$401,"登録番号" &amp; リスト!P8222)&gt;=1,"",IF(VLOOKUP(P8222,登録者リスト!$A$1:$D$43729,4,FALSE)=基本情報!$D$6,P8222,"")),"")</f>
        <v/>
      </c>
    </row>
    <row r="8223" spans="16:17" x14ac:dyDescent="0.15">
      <c r="P8223">
        <v>8222</v>
      </c>
      <c r="Q8223" t="str">
        <f>IFERROR(IF(COUNTIF(個人情報!$BI$5:$BI$401,"登録番号" &amp; リスト!P8223)&gt;=1,"",IF(VLOOKUP(P8223,登録者リスト!$A$1:$D$43729,4,FALSE)=基本情報!$D$6,P8223,"")),"")</f>
        <v/>
      </c>
    </row>
    <row r="8224" spans="16:17" x14ac:dyDescent="0.15">
      <c r="P8224">
        <v>8223</v>
      </c>
      <c r="Q8224" t="str">
        <f>IFERROR(IF(COUNTIF(個人情報!$BI$5:$BI$401,"登録番号" &amp; リスト!P8224)&gt;=1,"",IF(VLOOKUP(P8224,登録者リスト!$A$1:$D$43729,4,FALSE)=基本情報!$D$6,P8224,"")),"")</f>
        <v/>
      </c>
    </row>
    <row r="8225" spans="16:17" x14ac:dyDescent="0.15">
      <c r="P8225">
        <v>8224</v>
      </c>
      <c r="Q8225" t="str">
        <f>IFERROR(IF(COUNTIF(個人情報!$BI$5:$BI$401,"登録番号" &amp; リスト!P8225)&gt;=1,"",IF(VLOOKUP(P8225,登録者リスト!$A$1:$D$43729,4,FALSE)=基本情報!$D$6,P8225,"")),"")</f>
        <v/>
      </c>
    </row>
    <row r="8226" spans="16:17" x14ac:dyDescent="0.15">
      <c r="P8226">
        <v>8225</v>
      </c>
      <c r="Q8226" t="str">
        <f>IFERROR(IF(COUNTIF(個人情報!$BI$5:$BI$401,"登録番号" &amp; リスト!P8226)&gt;=1,"",IF(VLOOKUP(P8226,登録者リスト!$A$1:$D$43729,4,FALSE)=基本情報!$D$6,P8226,"")),"")</f>
        <v/>
      </c>
    </row>
    <row r="8227" spans="16:17" x14ac:dyDescent="0.15">
      <c r="P8227">
        <v>8226</v>
      </c>
      <c r="Q8227" t="str">
        <f>IFERROR(IF(COUNTIF(個人情報!$BI$5:$BI$401,"登録番号" &amp; リスト!P8227)&gt;=1,"",IF(VLOOKUP(P8227,登録者リスト!$A$1:$D$43729,4,FALSE)=基本情報!$D$6,P8227,"")),"")</f>
        <v/>
      </c>
    </row>
    <row r="8228" spans="16:17" x14ac:dyDescent="0.15">
      <c r="P8228">
        <v>8227</v>
      </c>
      <c r="Q8228" t="str">
        <f>IFERROR(IF(COUNTIF(個人情報!$BI$5:$BI$401,"登録番号" &amp; リスト!P8228)&gt;=1,"",IF(VLOOKUP(P8228,登録者リスト!$A$1:$D$43729,4,FALSE)=基本情報!$D$6,P8228,"")),"")</f>
        <v/>
      </c>
    </row>
    <row r="8229" spans="16:17" x14ac:dyDescent="0.15">
      <c r="P8229">
        <v>8228</v>
      </c>
      <c r="Q8229" t="str">
        <f>IFERROR(IF(COUNTIF(個人情報!$BI$5:$BI$401,"登録番号" &amp; リスト!P8229)&gt;=1,"",IF(VLOOKUP(P8229,登録者リスト!$A$1:$D$43729,4,FALSE)=基本情報!$D$6,P8229,"")),"")</f>
        <v/>
      </c>
    </row>
    <row r="8230" spans="16:17" x14ac:dyDescent="0.15">
      <c r="P8230">
        <v>8229</v>
      </c>
      <c r="Q8230" t="str">
        <f>IFERROR(IF(COUNTIF(個人情報!$BI$5:$BI$401,"登録番号" &amp; リスト!P8230)&gt;=1,"",IF(VLOOKUP(P8230,登録者リスト!$A$1:$D$43729,4,FALSE)=基本情報!$D$6,P8230,"")),"")</f>
        <v/>
      </c>
    </row>
    <row r="8231" spans="16:17" x14ac:dyDescent="0.15">
      <c r="P8231">
        <v>8230</v>
      </c>
      <c r="Q8231" t="str">
        <f>IFERROR(IF(COUNTIF(個人情報!$BI$5:$BI$401,"登録番号" &amp; リスト!P8231)&gt;=1,"",IF(VLOOKUP(P8231,登録者リスト!$A$1:$D$43729,4,FALSE)=基本情報!$D$6,P8231,"")),"")</f>
        <v/>
      </c>
    </row>
    <row r="8232" spans="16:17" x14ac:dyDescent="0.15">
      <c r="P8232">
        <v>8231</v>
      </c>
      <c r="Q8232" t="str">
        <f>IFERROR(IF(COUNTIF(個人情報!$BI$5:$BI$401,"登録番号" &amp; リスト!P8232)&gt;=1,"",IF(VLOOKUP(P8232,登録者リスト!$A$1:$D$43729,4,FALSE)=基本情報!$D$6,P8232,"")),"")</f>
        <v/>
      </c>
    </row>
    <row r="8233" spans="16:17" x14ac:dyDescent="0.15">
      <c r="P8233">
        <v>8232</v>
      </c>
      <c r="Q8233" t="str">
        <f>IFERROR(IF(COUNTIF(個人情報!$BI$5:$BI$401,"登録番号" &amp; リスト!P8233)&gt;=1,"",IF(VLOOKUP(P8233,登録者リスト!$A$1:$D$43729,4,FALSE)=基本情報!$D$6,P8233,"")),"")</f>
        <v/>
      </c>
    </row>
    <row r="8234" spans="16:17" x14ac:dyDescent="0.15">
      <c r="P8234">
        <v>8233</v>
      </c>
      <c r="Q8234" t="str">
        <f>IFERROR(IF(COUNTIF(個人情報!$BI$5:$BI$401,"登録番号" &amp; リスト!P8234)&gt;=1,"",IF(VLOOKUP(P8234,登録者リスト!$A$1:$D$43729,4,FALSE)=基本情報!$D$6,P8234,"")),"")</f>
        <v/>
      </c>
    </row>
    <row r="8235" spans="16:17" x14ac:dyDescent="0.15">
      <c r="P8235">
        <v>8234</v>
      </c>
      <c r="Q8235" t="str">
        <f>IFERROR(IF(COUNTIF(個人情報!$BI$5:$BI$401,"登録番号" &amp; リスト!P8235)&gt;=1,"",IF(VLOOKUP(P8235,登録者リスト!$A$1:$D$43729,4,FALSE)=基本情報!$D$6,P8235,"")),"")</f>
        <v/>
      </c>
    </row>
    <row r="8236" spans="16:17" x14ac:dyDescent="0.15">
      <c r="P8236">
        <v>8235</v>
      </c>
      <c r="Q8236" t="str">
        <f>IFERROR(IF(COUNTIF(個人情報!$BI$5:$BI$401,"登録番号" &amp; リスト!P8236)&gt;=1,"",IF(VLOOKUP(P8236,登録者リスト!$A$1:$D$43729,4,FALSE)=基本情報!$D$6,P8236,"")),"")</f>
        <v/>
      </c>
    </row>
    <row r="8237" spans="16:17" x14ac:dyDescent="0.15">
      <c r="P8237">
        <v>8236</v>
      </c>
      <c r="Q8237" t="str">
        <f>IFERROR(IF(COUNTIF(個人情報!$BI$5:$BI$401,"登録番号" &amp; リスト!P8237)&gt;=1,"",IF(VLOOKUP(P8237,登録者リスト!$A$1:$D$43729,4,FALSE)=基本情報!$D$6,P8237,"")),"")</f>
        <v/>
      </c>
    </row>
    <row r="8238" spans="16:17" x14ac:dyDescent="0.15">
      <c r="P8238">
        <v>8237</v>
      </c>
      <c r="Q8238" t="str">
        <f>IFERROR(IF(COUNTIF(個人情報!$BI$5:$BI$401,"登録番号" &amp; リスト!P8238)&gt;=1,"",IF(VLOOKUP(P8238,登録者リスト!$A$1:$D$43729,4,FALSE)=基本情報!$D$6,P8238,"")),"")</f>
        <v/>
      </c>
    </row>
    <row r="8239" spans="16:17" x14ac:dyDescent="0.15">
      <c r="P8239">
        <v>8238</v>
      </c>
      <c r="Q8239" t="str">
        <f>IFERROR(IF(COUNTIF(個人情報!$BI$5:$BI$401,"登録番号" &amp; リスト!P8239)&gt;=1,"",IF(VLOOKUP(P8239,登録者リスト!$A$1:$D$43729,4,FALSE)=基本情報!$D$6,P8239,"")),"")</f>
        <v/>
      </c>
    </row>
    <row r="8240" spans="16:17" x14ac:dyDescent="0.15">
      <c r="P8240">
        <v>8239</v>
      </c>
      <c r="Q8240" t="str">
        <f>IFERROR(IF(COUNTIF(個人情報!$BI$5:$BI$401,"登録番号" &amp; リスト!P8240)&gt;=1,"",IF(VLOOKUP(P8240,登録者リスト!$A$1:$D$43729,4,FALSE)=基本情報!$D$6,P8240,"")),"")</f>
        <v/>
      </c>
    </row>
    <row r="8241" spans="16:17" x14ac:dyDescent="0.15">
      <c r="P8241">
        <v>8240</v>
      </c>
      <c r="Q8241" t="str">
        <f>IFERROR(IF(COUNTIF(個人情報!$BI$5:$BI$401,"登録番号" &amp; リスト!P8241)&gt;=1,"",IF(VLOOKUP(P8241,登録者リスト!$A$1:$D$43729,4,FALSE)=基本情報!$D$6,P8241,"")),"")</f>
        <v/>
      </c>
    </row>
    <row r="8242" spans="16:17" x14ac:dyDescent="0.15">
      <c r="P8242">
        <v>8241</v>
      </c>
      <c r="Q8242" t="str">
        <f>IFERROR(IF(COUNTIF(個人情報!$BI$5:$BI$401,"登録番号" &amp; リスト!P8242)&gt;=1,"",IF(VLOOKUP(P8242,登録者リスト!$A$1:$D$43729,4,FALSE)=基本情報!$D$6,P8242,"")),"")</f>
        <v/>
      </c>
    </row>
    <row r="8243" spans="16:17" x14ac:dyDescent="0.15">
      <c r="P8243">
        <v>8242</v>
      </c>
      <c r="Q8243" t="str">
        <f>IFERROR(IF(COUNTIF(個人情報!$BI$5:$BI$401,"登録番号" &amp; リスト!P8243)&gt;=1,"",IF(VLOOKUP(P8243,登録者リスト!$A$1:$D$43729,4,FALSE)=基本情報!$D$6,P8243,"")),"")</f>
        <v/>
      </c>
    </row>
    <row r="8244" spans="16:17" x14ac:dyDescent="0.15">
      <c r="P8244">
        <v>8243</v>
      </c>
      <c r="Q8244" t="str">
        <f>IFERROR(IF(COUNTIF(個人情報!$BI$5:$BI$401,"登録番号" &amp; リスト!P8244)&gt;=1,"",IF(VLOOKUP(P8244,登録者リスト!$A$1:$D$43729,4,FALSE)=基本情報!$D$6,P8244,"")),"")</f>
        <v/>
      </c>
    </row>
    <row r="8245" spans="16:17" x14ac:dyDescent="0.15">
      <c r="P8245">
        <v>8244</v>
      </c>
      <c r="Q8245" t="str">
        <f>IFERROR(IF(COUNTIF(個人情報!$BI$5:$BI$401,"登録番号" &amp; リスト!P8245)&gt;=1,"",IF(VLOOKUP(P8245,登録者リスト!$A$1:$D$43729,4,FALSE)=基本情報!$D$6,P8245,"")),"")</f>
        <v/>
      </c>
    </row>
    <row r="8246" spans="16:17" x14ac:dyDescent="0.15">
      <c r="P8246">
        <v>8245</v>
      </c>
      <c r="Q8246" t="str">
        <f>IFERROR(IF(COUNTIF(個人情報!$BI$5:$BI$401,"登録番号" &amp; リスト!P8246)&gt;=1,"",IF(VLOOKUP(P8246,登録者リスト!$A$1:$D$43729,4,FALSE)=基本情報!$D$6,P8246,"")),"")</f>
        <v/>
      </c>
    </row>
    <row r="8247" spans="16:17" x14ac:dyDescent="0.15">
      <c r="P8247">
        <v>8246</v>
      </c>
      <c r="Q8247" t="str">
        <f>IFERROR(IF(COUNTIF(個人情報!$BI$5:$BI$401,"登録番号" &amp; リスト!P8247)&gt;=1,"",IF(VLOOKUP(P8247,登録者リスト!$A$1:$D$43729,4,FALSE)=基本情報!$D$6,P8247,"")),"")</f>
        <v/>
      </c>
    </row>
    <row r="8248" spans="16:17" x14ac:dyDescent="0.15">
      <c r="P8248">
        <v>8247</v>
      </c>
      <c r="Q8248" t="str">
        <f>IFERROR(IF(COUNTIF(個人情報!$BI$5:$BI$401,"登録番号" &amp; リスト!P8248)&gt;=1,"",IF(VLOOKUP(P8248,登録者リスト!$A$1:$D$43729,4,FALSE)=基本情報!$D$6,P8248,"")),"")</f>
        <v/>
      </c>
    </row>
    <row r="8249" spans="16:17" x14ac:dyDescent="0.15">
      <c r="P8249">
        <v>8248</v>
      </c>
      <c r="Q8249" t="str">
        <f>IFERROR(IF(COUNTIF(個人情報!$BI$5:$BI$401,"登録番号" &amp; リスト!P8249)&gt;=1,"",IF(VLOOKUP(P8249,登録者リスト!$A$1:$D$43729,4,FALSE)=基本情報!$D$6,P8249,"")),"")</f>
        <v/>
      </c>
    </row>
    <row r="8250" spans="16:17" x14ac:dyDescent="0.15">
      <c r="P8250">
        <v>8249</v>
      </c>
      <c r="Q8250" t="str">
        <f>IFERROR(IF(COUNTIF(個人情報!$BI$5:$BI$401,"登録番号" &amp; リスト!P8250)&gt;=1,"",IF(VLOOKUP(P8250,登録者リスト!$A$1:$D$43729,4,FALSE)=基本情報!$D$6,P8250,"")),"")</f>
        <v/>
      </c>
    </row>
    <row r="8251" spans="16:17" x14ac:dyDescent="0.15">
      <c r="P8251">
        <v>8250</v>
      </c>
      <c r="Q8251" t="str">
        <f>IFERROR(IF(COUNTIF(個人情報!$BI$5:$BI$401,"登録番号" &amp; リスト!P8251)&gt;=1,"",IF(VLOOKUP(P8251,登録者リスト!$A$1:$D$43729,4,FALSE)=基本情報!$D$6,P8251,"")),"")</f>
        <v/>
      </c>
    </row>
    <row r="8252" spans="16:17" x14ac:dyDescent="0.15">
      <c r="P8252">
        <v>8251</v>
      </c>
      <c r="Q8252" t="str">
        <f>IFERROR(IF(COUNTIF(個人情報!$BI$5:$BI$401,"登録番号" &amp; リスト!P8252)&gt;=1,"",IF(VLOOKUP(P8252,登録者リスト!$A$1:$D$43729,4,FALSE)=基本情報!$D$6,P8252,"")),"")</f>
        <v/>
      </c>
    </row>
    <row r="8253" spans="16:17" x14ac:dyDescent="0.15">
      <c r="P8253">
        <v>8252</v>
      </c>
      <c r="Q8253" t="str">
        <f>IFERROR(IF(COUNTIF(個人情報!$BI$5:$BI$401,"登録番号" &amp; リスト!P8253)&gt;=1,"",IF(VLOOKUP(P8253,登録者リスト!$A$1:$D$43729,4,FALSE)=基本情報!$D$6,P8253,"")),"")</f>
        <v/>
      </c>
    </row>
    <row r="8254" spans="16:17" x14ac:dyDescent="0.15">
      <c r="P8254">
        <v>8253</v>
      </c>
      <c r="Q8254" t="str">
        <f>IFERROR(IF(COUNTIF(個人情報!$BI$5:$BI$401,"登録番号" &amp; リスト!P8254)&gt;=1,"",IF(VLOOKUP(P8254,登録者リスト!$A$1:$D$43729,4,FALSE)=基本情報!$D$6,P8254,"")),"")</f>
        <v/>
      </c>
    </row>
    <row r="8255" spans="16:17" x14ac:dyDescent="0.15">
      <c r="P8255">
        <v>8254</v>
      </c>
      <c r="Q8255" t="str">
        <f>IFERROR(IF(COUNTIF(個人情報!$BI$5:$BI$401,"登録番号" &amp; リスト!P8255)&gt;=1,"",IF(VLOOKUP(P8255,登録者リスト!$A$1:$D$43729,4,FALSE)=基本情報!$D$6,P8255,"")),"")</f>
        <v/>
      </c>
    </row>
    <row r="8256" spans="16:17" x14ac:dyDescent="0.15">
      <c r="P8256">
        <v>8255</v>
      </c>
      <c r="Q8256" t="str">
        <f>IFERROR(IF(COUNTIF(個人情報!$BI$5:$BI$401,"登録番号" &amp; リスト!P8256)&gt;=1,"",IF(VLOOKUP(P8256,登録者リスト!$A$1:$D$43729,4,FALSE)=基本情報!$D$6,P8256,"")),"")</f>
        <v/>
      </c>
    </row>
    <row r="8257" spans="16:17" x14ac:dyDescent="0.15">
      <c r="P8257">
        <v>8256</v>
      </c>
      <c r="Q8257" t="str">
        <f>IFERROR(IF(COUNTIF(個人情報!$BI$5:$BI$401,"登録番号" &amp; リスト!P8257)&gt;=1,"",IF(VLOOKUP(P8257,登録者リスト!$A$1:$D$43729,4,FALSE)=基本情報!$D$6,P8257,"")),"")</f>
        <v/>
      </c>
    </row>
    <row r="8258" spans="16:17" x14ac:dyDescent="0.15">
      <c r="P8258">
        <v>8257</v>
      </c>
      <c r="Q8258" t="str">
        <f>IFERROR(IF(COUNTIF(個人情報!$BI$5:$BI$401,"登録番号" &amp; リスト!P8258)&gt;=1,"",IF(VLOOKUP(P8258,登録者リスト!$A$1:$D$43729,4,FALSE)=基本情報!$D$6,P8258,"")),"")</f>
        <v/>
      </c>
    </row>
    <row r="8259" spans="16:17" x14ac:dyDescent="0.15">
      <c r="P8259">
        <v>8258</v>
      </c>
      <c r="Q8259" t="str">
        <f>IFERROR(IF(COUNTIF(個人情報!$BI$5:$BI$401,"登録番号" &amp; リスト!P8259)&gt;=1,"",IF(VLOOKUP(P8259,登録者リスト!$A$1:$D$43729,4,FALSE)=基本情報!$D$6,P8259,"")),"")</f>
        <v/>
      </c>
    </row>
    <row r="8260" spans="16:17" x14ac:dyDescent="0.15">
      <c r="P8260">
        <v>8259</v>
      </c>
      <c r="Q8260" t="str">
        <f>IFERROR(IF(COUNTIF(個人情報!$BI$5:$BI$401,"登録番号" &amp; リスト!P8260)&gt;=1,"",IF(VLOOKUP(P8260,登録者リスト!$A$1:$D$43729,4,FALSE)=基本情報!$D$6,P8260,"")),"")</f>
        <v/>
      </c>
    </row>
    <row r="8261" spans="16:17" x14ac:dyDescent="0.15">
      <c r="P8261">
        <v>8260</v>
      </c>
      <c r="Q8261" t="str">
        <f>IFERROR(IF(COUNTIF(個人情報!$BI$5:$BI$401,"登録番号" &amp; リスト!P8261)&gt;=1,"",IF(VLOOKUP(P8261,登録者リスト!$A$1:$D$43729,4,FALSE)=基本情報!$D$6,P8261,"")),"")</f>
        <v/>
      </c>
    </row>
    <row r="8262" spans="16:17" x14ac:dyDescent="0.15">
      <c r="P8262">
        <v>8261</v>
      </c>
      <c r="Q8262" t="str">
        <f>IFERROR(IF(COUNTIF(個人情報!$BI$5:$BI$401,"登録番号" &amp; リスト!P8262)&gt;=1,"",IF(VLOOKUP(P8262,登録者リスト!$A$1:$D$43729,4,FALSE)=基本情報!$D$6,P8262,"")),"")</f>
        <v/>
      </c>
    </row>
    <row r="8263" spans="16:17" x14ac:dyDescent="0.15">
      <c r="P8263">
        <v>8262</v>
      </c>
      <c r="Q8263" t="str">
        <f>IFERROR(IF(COUNTIF(個人情報!$BI$5:$BI$401,"登録番号" &amp; リスト!P8263)&gt;=1,"",IF(VLOOKUP(P8263,登録者リスト!$A$1:$D$43729,4,FALSE)=基本情報!$D$6,P8263,"")),"")</f>
        <v/>
      </c>
    </row>
    <row r="8264" spans="16:17" x14ac:dyDescent="0.15">
      <c r="P8264">
        <v>8263</v>
      </c>
      <c r="Q8264" t="str">
        <f>IFERROR(IF(COUNTIF(個人情報!$BI$5:$BI$401,"登録番号" &amp; リスト!P8264)&gt;=1,"",IF(VLOOKUP(P8264,登録者リスト!$A$1:$D$43729,4,FALSE)=基本情報!$D$6,P8264,"")),"")</f>
        <v/>
      </c>
    </row>
    <row r="8265" spans="16:17" x14ac:dyDescent="0.15">
      <c r="P8265">
        <v>8264</v>
      </c>
      <c r="Q8265" t="str">
        <f>IFERROR(IF(COUNTIF(個人情報!$BI$5:$BI$401,"登録番号" &amp; リスト!P8265)&gt;=1,"",IF(VLOOKUP(P8265,登録者リスト!$A$1:$D$43729,4,FALSE)=基本情報!$D$6,P8265,"")),"")</f>
        <v/>
      </c>
    </row>
    <row r="8266" spans="16:17" x14ac:dyDescent="0.15">
      <c r="P8266">
        <v>8265</v>
      </c>
      <c r="Q8266" t="str">
        <f>IFERROR(IF(COUNTIF(個人情報!$BI$5:$BI$401,"登録番号" &amp; リスト!P8266)&gt;=1,"",IF(VLOOKUP(P8266,登録者リスト!$A$1:$D$43729,4,FALSE)=基本情報!$D$6,P8266,"")),"")</f>
        <v/>
      </c>
    </row>
    <row r="8267" spans="16:17" x14ac:dyDescent="0.15">
      <c r="P8267">
        <v>8266</v>
      </c>
      <c r="Q8267" t="str">
        <f>IFERROR(IF(COUNTIF(個人情報!$BI$5:$BI$401,"登録番号" &amp; リスト!P8267)&gt;=1,"",IF(VLOOKUP(P8267,登録者リスト!$A$1:$D$43729,4,FALSE)=基本情報!$D$6,P8267,"")),"")</f>
        <v/>
      </c>
    </row>
    <row r="8268" spans="16:17" x14ac:dyDescent="0.15">
      <c r="P8268">
        <v>8267</v>
      </c>
      <c r="Q8268" t="str">
        <f>IFERROR(IF(COUNTIF(個人情報!$BI$5:$BI$401,"登録番号" &amp; リスト!P8268)&gt;=1,"",IF(VLOOKUP(P8268,登録者リスト!$A$1:$D$43729,4,FALSE)=基本情報!$D$6,P8268,"")),"")</f>
        <v/>
      </c>
    </row>
    <row r="8269" spans="16:17" x14ac:dyDescent="0.15">
      <c r="P8269">
        <v>8268</v>
      </c>
      <c r="Q8269" t="str">
        <f>IFERROR(IF(COUNTIF(個人情報!$BI$5:$BI$401,"登録番号" &amp; リスト!P8269)&gt;=1,"",IF(VLOOKUP(P8269,登録者リスト!$A$1:$D$43729,4,FALSE)=基本情報!$D$6,P8269,"")),"")</f>
        <v/>
      </c>
    </row>
    <row r="8270" spans="16:17" x14ac:dyDescent="0.15">
      <c r="P8270">
        <v>8269</v>
      </c>
      <c r="Q8270" t="str">
        <f>IFERROR(IF(COUNTIF(個人情報!$BI$5:$BI$401,"登録番号" &amp; リスト!P8270)&gt;=1,"",IF(VLOOKUP(P8270,登録者リスト!$A$1:$D$43729,4,FALSE)=基本情報!$D$6,P8270,"")),"")</f>
        <v/>
      </c>
    </row>
    <row r="8271" spans="16:17" x14ac:dyDescent="0.15">
      <c r="P8271">
        <v>8270</v>
      </c>
      <c r="Q8271" t="str">
        <f>IFERROR(IF(COUNTIF(個人情報!$BI$5:$BI$401,"登録番号" &amp; リスト!P8271)&gt;=1,"",IF(VLOOKUP(P8271,登録者リスト!$A$1:$D$43729,4,FALSE)=基本情報!$D$6,P8271,"")),"")</f>
        <v/>
      </c>
    </row>
    <row r="8272" spans="16:17" x14ac:dyDescent="0.15">
      <c r="P8272">
        <v>8271</v>
      </c>
      <c r="Q8272" t="str">
        <f>IFERROR(IF(COUNTIF(個人情報!$BI$5:$BI$401,"登録番号" &amp; リスト!P8272)&gt;=1,"",IF(VLOOKUP(P8272,登録者リスト!$A$1:$D$43729,4,FALSE)=基本情報!$D$6,P8272,"")),"")</f>
        <v/>
      </c>
    </row>
    <row r="8273" spans="16:17" x14ac:dyDescent="0.15">
      <c r="P8273">
        <v>8272</v>
      </c>
      <c r="Q8273" t="str">
        <f>IFERROR(IF(COUNTIF(個人情報!$BI$5:$BI$401,"登録番号" &amp; リスト!P8273)&gt;=1,"",IF(VLOOKUP(P8273,登録者リスト!$A$1:$D$43729,4,FALSE)=基本情報!$D$6,P8273,"")),"")</f>
        <v/>
      </c>
    </row>
    <row r="8274" spans="16:17" x14ac:dyDescent="0.15">
      <c r="P8274">
        <v>8273</v>
      </c>
      <c r="Q8274" t="str">
        <f>IFERROR(IF(COUNTIF(個人情報!$BI$5:$BI$401,"登録番号" &amp; リスト!P8274)&gt;=1,"",IF(VLOOKUP(P8274,登録者リスト!$A$1:$D$43729,4,FALSE)=基本情報!$D$6,P8274,"")),"")</f>
        <v/>
      </c>
    </row>
    <row r="8275" spans="16:17" x14ac:dyDescent="0.15">
      <c r="P8275">
        <v>8274</v>
      </c>
      <c r="Q8275" t="str">
        <f>IFERROR(IF(COUNTIF(個人情報!$BI$5:$BI$401,"登録番号" &amp; リスト!P8275)&gt;=1,"",IF(VLOOKUP(P8275,登録者リスト!$A$1:$D$43729,4,FALSE)=基本情報!$D$6,P8275,"")),"")</f>
        <v/>
      </c>
    </row>
    <row r="8276" spans="16:17" x14ac:dyDescent="0.15">
      <c r="P8276">
        <v>8275</v>
      </c>
      <c r="Q8276" t="str">
        <f>IFERROR(IF(COUNTIF(個人情報!$BI$5:$BI$401,"登録番号" &amp; リスト!P8276)&gt;=1,"",IF(VLOOKUP(P8276,登録者リスト!$A$1:$D$43729,4,FALSE)=基本情報!$D$6,P8276,"")),"")</f>
        <v/>
      </c>
    </row>
    <row r="8277" spans="16:17" x14ac:dyDescent="0.15">
      <c r="P8277">
        <v>8276</v>
      </c>
      <c r="Q8277" t="str">
        <f>IFERROR(IF(COUNTIF(個人情報!$BI$5:$BI$401,"登録番号" &amp; リスト!P8277)&gt;=1,"",IF(VLOOKUP(P8277,登録者リスト!$A$1:$D$43729,4,FALSE)=基本情報!$D$6,P8277,"")),"")</f>
        <v/>
      </c>
    </row>
    <row r="8278" spans="16:17" x14ac:dyDescent="0.15">
      <c r="P8278">
        <v>8277</v>
      </c>
      <c r="Q8278" t="str">
        <f>IFERROR(IF(COUNTIF(個人情報!$BI$5:$BI$401,"登録番号" &amp; リスト!P8278)&gt;=1,"",IF(VLOOKUP(P8278,登録者リスト!$A$1:$D$43729,4,FALSE)=基本情報!$D$6,P8278,"")),"")</f>
        <v/>
      </c>
    </row>
    <row r="8279" spans="16:17" x14ac:dyDescent="0.15">
      <c r="P8279">
        <v>8278</v>
      </c>
      <c r="Q8279" t="str">
        <f>IFERROR(IF(COUNTIF(個人情報!$BI$5:$BI$401,"登録番号" &amp; リスト!P8279)&gt;=1,"",IF(VLOOKUP(P8279,登録者リスト!$A$1:$D$43729,4,FALSE)=基本情報!$D$6,P8279,"")),"")</f>
        <v/>
      </c>
    </row>
    <row r="8280" spans="16:17" x14ac:dyDescent="0.15">
      <c r="P8280">
        <v>8279</v>
      </c>
      <c r="Q8280" t="str">
        <f>IFERROR(IF(COUNTIF(個人情報!$BI$5:$BI$401,"登録番号" &amp; リスト!P8280)&gt;=1,"",IF(VLOOKUP(P8280,登録者リスト!$A$1:$D$43729,4,FALSE)=基本情報!$D$6,P8280,"")),"")</f>
        <v/>
      </c>
    </row>
    <row r="8281" spans="16:17" x14ac:dyDescent="0.15">
      <c r="P8281">
        <v>8280</v>
      </c>
      <c r="Q8281" t="str">
        <f>IFERROR(IF(COUNTIF(個人情報!$BI$5:$BI$401,"登録番号" &amp; リスト!P8281)&gt;=1,"",IF(VLOOKUP(P8281,登録者リスト!$A$1:$D$43729,4,FALSE)=基本情報!$D$6,P8281,"")),"")</f>
        <v/>
      </c>
    </row>
    <row r="8282" spans="16:17" x14ac:dyDescent="0.15">
      <c r="P8282">
        <v>8281</v>
      </c>
      <c r="Q8282" t="str">
        <f>IFERROR(IF(COUNTIF(個人情報!$BI$5:$BI$401,"登録番号" &amp; リスト!P8282)&gt;=1,"",IF(VLOOKUP(P8282,登録者リスト!$A$1:$D$43729,4,FALSE)=基本情報!$D$6,P8282,"")),"")</f>
        <v/>
      </c>
    </row>
    <row r="8283" spans="16:17" x14ac:dyDescent="0.15">
      <c r="P8283">
        <v>8282</v>
      </c>
      <c r="Q8283" t="str">
        <f>IFERROR(IF(COUNTIF(個人情報!$BI$5:$BI$401,"登録番号" &amp; リスト!P8283)&gt;=1,"",IF(VLOOKUP(P8283,登録者リスト!$A$1:$D$43729,4,FALSE)=基本情報!$D$6,P8283,"")),"")</f>
        <v/>
      </c>
    </row>
    <row r="8284" spans="16:17" x14ac:dyDescent="0.15">
      <c r="P8284">
        <v>8283</v>
      </c>
      <c r="Q8284" t="str">
        <f>IFERROR(IF(COUNTIF(個人情報!$BI$5:$BI$401,"登録番号" &amp; リスト!P8284)&gt;=1,"",IF(VLOOKUP(P8284,登録者リスト!$A$1:$D$43729,4,FALSE)=基本情報!$D$6,P8284,"")),"")</f>
        <v/>
      </c>
    </row>
    <row r="8285" spans="16:17" x14ac:dyDescent="0.15">
      <c r="P8285">
        <v>8284</v>
      </c>
      <c r="Q8285" t="str">
        <f>IFERROR(IF(COUNTIF(個人情報!$BI$5:$BI$401,"登録番号" &amp; リスト!P8285)&gt;=1,"",IF(VLOOKUP(P8285,登録者リスト!$A$1:$D$43729,4,FALSE)=基本情報!$D$6,P8285,"")),"")</f>
        <v/>
      </c>
    </row>
    <row r="8286" spans="16:17" x14ac:dyDescent="0.15">
      <c r="P8286">
        <v>8285</v>
      </c>
      <c r="Q8286" t="str">
        <f>IFERROR(IF(COUNTIF(個人情報!$BI$5:$BI$401,"登録番号" &amp; リスト!P8286)&gt;=1,"",IF(VLOOKUP(P8286,登録者リスト!$A$1:$D$43729,4,FALSE)=基本情報!$D$6,P8286,"")),"")</f>
        <v/>
      </c>
    </row>
    <row r="8287" spans="16:17" x14ac:dyDescent="0.15">
      <c r="P8287">
        <v>8286</v>
      </c>
      <c r="Q8287" t="str">
        <f>IFERROR(IF(COUNTIF(個人情報!$BI$5:$BI$401,"登録番号" &amp; リスト!P8287)&gt;=1,"",IF(VLOOKUP(P8287,登録者リスト!$A$1:$D$43729,4,FALSE)=基本情報!$D$6,P8287,"")),"")</f>
        <v/>
      </c>
    </row>
    <row r="8288" spans="16:17" x14ac:dyDescent="0.15">
      <c r="P8288">
        <v>8287</v>
      </c>
      <c r="Q8288" t="str">
        <f>IFERROR(IF(COUNTIF(個人情報!$BI$5:$BI$401,"登録番号" &amp; リスト!P8288)&gt;=1,"",IF(VLOOKUP(P8288,登録者リスト!$A$1:$D$43729,4,FALSE)=基本情報!$D$6,P8288,"")),"")</f>
        <v/>
      </c>
    </row>
    <row r="8289" spans="16:17" x14ac:dyDescent="0.15">
      <c r="P8289">
        <v>8288</v>
      </c>
      <c r="Q8289" t="str">
        <f>IFERROR(IF(COUNTIF(個人情報!$BI$5:$BI$401,"登録番号" &amp; リスト!P8289)&gt;=1,"",IF(VLOOKUP(P8289,登録者リスト!$A$1:$D$43729,4,FALSE)=基本情報!$D$6,P8289,"")),"")</f>
        <v/>
      </c>
    </row>
    <row r="8290" spans="16:17" x14ac:dyDescent="0.15">
      <c r="P8290">
        <v>8289</v>
      </c>
      <c r="Q8290" t="str">
        <f>IFERROR(IF(COUNTIF(個人情報!$BI$5:$BI$401,"登録番号" &amp; リスト!P8290)&gt;=1,"",IF(VLOOKUP(P8290,登録者リスト!$A$1:$D$43729,4,FALSE)=基本情報!$D$6,P8290,"")),"")</f>
        <v/>
      </c>
    </row>
    <row r="8291" spans="16:17" x14ac:dyDescent="0.15">
      <c r="P8291">
        <v>8290</v>
      </c>
      <c r="Q8291" t="str">
        <f>IFERROR(IF(COUNTIF(個人情報!$BI$5:$BI$401,"登録番号" &amp; リスト!P8291)&gt;=1,"",IF(VLOOKUP(P8291,登録者リスト!$A$1:$D$43729,4,FALSE)=基本情報!$D$6,P8291,"")),"")</f>
        <v/>
      </c>
    </row>
    <row r="8292" spans="16:17" x14ac:dyDescent="0.15">
      <c r="P8292">
        <v>8291</v>
      </c>
      <c r="Q8292" t="str">
        <f>IFERROR(IF(COUNTIF(個人情報!$BI$5:$BI$401,"登録番号" &amp; リスト!P8292)&gt;=1,"",IF(VLOOKUP(P8292,登録者リスト!$A$1:$D$43729,4,FALSE)=基本情報!$D$6,P8292,"")),"")</f>
        <v/>
      </c>
    </row>
    <row r="8293" spans="16:17" x14ac:dyDescent="0.15">
      <c r="P8293">
        <v>8292</v>
      </c>
      <c r="Q8293" t="str">
        <f>IFERROR(IF(COUNTIF(個人情報!$BI$5:$BI$401,"登録番号" &amp; リスト!P8293)&gt;=1,"",IF(VLOOKUP(P8293,登録者リスト!$A$1:$D$43729,4,FALSE)=基本情報!$D$6,P8293,"")),"")</f>
        <v/>
      </c>
    </row>
    <row r="8294" spans="16:17" x14ac:dyDescent="0.15">
      <c r="P8294">
        <v>8293</v>
      </c>
      <c r="Q8294" t="str">
        <f>IFERROR(IF(COUNTIF(個人情報!$BI$5:$BI$401,"登録番号" &amp; リスト!P8294)&gt;=1,"",IF(VLOOKUP(P8294,登録者リスト!$A$1:$D$43729,4,FALSE)=基本情報!$D$6,P8294,"")),"")</f>
        <v/>
      </c>
    </row>
    <row r="8295" spans="16:17" x14ac:dyDescent="0.15">
      <c r="P8295">
        <v>8294</v>
      </c>
      <c r="Q8295" t="str">
        <f>IFERROR(IF(COUNTIF(個人情報!$BI$5:$BI$401,"登録番号" &amp; リスト!P8295)&gt;=1,"",IF(VLOOKUP(P8295,登録者リスト!$A$1:$D$43729,4,FALSE)=基本情報!$D$6,P8295,"")),"")</f>
        <v/>
      </c>
    </row>
    <row r="8296" spans="16:17" x14ac:dyDescent="0.15">
      <c r="P8296">
        <v>8295</v>
      </c>
      <c r="Q8296" t="str">
        <f>IFERROR(IF(COUNTIF(個人情報!$BI$5:$BI$401,"登録番号" &amp; リスト!P8296)&gt;=1,"",IF(VLOOKUP(P8296,登録者リスト!$A$1:$D$43729,4,FALSE)=基本情報!$D$6,P8296,"")),"")</f>
        <v/>
      </c>
    </row>
    <row r="8297" spans="16:17" x14ac:dyDescent="0.15">
      <c r="P8297">
        <v>8296</v>
      </c>
      <c r="Q8297" t="str">
        <f>IFERROR(IF(COUNTIF(個人情報!$BI$5:$BI$401,"登録番号" &amp; リスト!P8297)&gt;=1,"",IF(VLOOKUP(P8297,登録者リスト!$A$1:$D$43729,4,FALSE)=基本情報!$D$6,P8297,"")),"")</f>
        <v/>
      </c>
    </row>
    <row r="8298" spans="16:17" x14ac:dyDescent="0.15">
      <c r="P8298">
        <v>8297</v>
      </c>
      <c r="Q8298" t="str">
        <f>IFERROR(IF(COUNTIF(個人情報!$BI$5:$BI$401,"登録番号" &amp; リスト!P8298)&gt;=1,"",IF(VLOOKUP(P8298,登録者リスト!$A$1:$D$43729,4,FALSE)=基本情報!$D$6,P8298,"")),"")</f>
        <v/>
      </c>
    </row>
    <row r="8299" spans="16:17" x14ac:dyDescent="0.15">
      <c r="P8299">
        <v>8298</v>
      </c>
      <c r="Q8299" t="str">
        <f>IFERROR(IF(COUNTIF(個人情報!$BI$5:$BI$401,"登録番号" &amp; リスト!P8299)&gt;=1,"",IF(VLOOKUP(P8299,登録者リスト!$A$1:$D$43729,4,FALSE)=基本情報!$D$6,P8299,"")),"")</f>
        <v/>
      </c>
    </row>
    <row r="8300" spans="16:17" x14ac:dyDescent="0.15">
      <c r="P8300">
        <v>8299</v>
      </c>
      <c r="Q8300" t="str">
        <f>IFERROR(IF(COUNTIF(個人情報!$BI$5:$BI$401,"登録番号" &amp; リスト!P8300)&gt;=1,"",IF(VLOOKUP(P8300,登録者リスト!$A$1:$D$43729,4,FALSE)=基本情報!$D$6,P8300,"")),"")</f>
        <v/>
      </c>
    </row>
    <row r="8301" spans="16:17" x14ac:dyDescent="0.15">
      <c r="P8301">
        <v>8300</v>
      </c>
      <c r="Q8301" t="str">
        <f>IFERROR(IF(COUNTIF(個人情報!$BI$5:$BI$401,"登録番号" &amp; リスト!P8301)&gt;=1,"",IF(VLOOKUP(P8301,登録者リスト!$A$1:$D$43729,4,FALSE)=基本情報!$D$6,P8301,"")),"")</f>
        <v/>
      </c>
    </row>
    <row r="8302" spans="16:17" x14ac:dyDescent="0.15">
      <c r="P8302">
        <v>8301</v>
      </c>
      <c r="Q8302" t="str">
        <f>IFERROR(IF(COUNTIF(個人情報!$BI$5:$BI$401,"登録番号" &amp; リスト!P8302)&gt;=1,"",IF(VLOOKUP(P8302,登録者リスト!$A$1:$D$43729,4,FALSE)=基本情報!$D$6,P8302,"")),"")</f>
        <v/>
      </c>
    </row>
    <row r="8303" spans="16:17" x14ac:dyDescent="0.15">
      <c r="P8303">
        <v>8302</v>
      </c>
      <c r="Q8303" t="str">
        <f>IFERROR(IF(COUNTIF(個人情報!$BI$5:$BI$401,"登録番号" &amp; リスト!P8303)&gt;=1,"",IF(VLOOKUP(P8303,登録者リスト!$A$1:$D$43729,4,FALSE)=基本情報!$D$6,P8303,"")),"")</f>
        <v/>
      </c>
    </row>
    <row r="8304" spans="16:17" x14ac:dyDescent="0.15">
      <c r="P8304">
        <v>8303</v>
      </c>
      <c r="Q8304" t="str">
        <f>IFERROR(IF(COUNTIF(個人情報!$BI$5:$BI$401,"登録番号" &amp; リスト!P8304)&gt;=1,"",IF(VLOOKUP(P8304,登録者リスト!$A$1:$D$43729,4,FALSE)=基本情報!$D$6,P8304,"")),"")</f>
        <v/>
      </c>
    </row>
    <row r="8305" spans="16:17" x14ac:dyDescent="0.15">
      <c r="P8305">
        <v>8304</v>
      </c>
      <c r="Q8305" t="str">
        <f>IFERROR(IF(COUNTIF(個人情報!$BI$5:$BI$401,"登録番号" &amp; リスト!P8305)&gt;=1,"",IF(VLOOKUP(P8305,登録者リスト!$A$1:$D$43729,4,FALSE)=基本情報!$D$6,P8305,"")),"")</f>
        <v/>
      </c>
    </row>
    <row r="8306" spans="16:17" x14ac:dyDescent="0.15">
      <c r="P8306">
        <v>8305</v>
      </c>
      <c r="Q8306" t="str">
        <f>IFERROR(IF(COUNTIF(個人情報!$BI$5:$BI$401,"登録番号" &amp; リスト!P8306)&gt;=1,"",IF(VLOOKUP(P8306,登録者リスト!$A$1:$D$43729,4,FALSE)=基本情報!$D$6,P8306,"")),"")</f>
        <v/>
      </c>
    </row>
    <row r="8307" spans="16:17" x14ac:dyDescent="0.15">
      <c r="P8307">
        <v>8306</v>
      </c>
      <c r="Q8307" t="str">
        <f>IFERROR(IF(COUNTIF(個人情報!$BI$5:$BI$401,"登録番号" &amp; リスト!P8307)&gt;=1,"",IF(VLOOKUP(P8307,登録者リスト!$A$1:$D$43729,4,FALSE)=基本情報!$D$6,P8307,"")),"")</f>
        <v/>
      </c>
    </row>
    <row r="8308" spans="16:17" x14ac:dyDescent="0.15">
      <c r="P8308">
        <v>8307</v>
      </c>
      <c r="Q8308" t="str">
        <f>IFERROR(IF(COUNTIF(個人情報!$BI$5:$BI$401,"登録番号" &amp; リスト!P8308)&gt;=1,"",IF(VLOOKUP(P8308,登録者リスト!$A$1:$D$43729,4,FALSE)=基本情報!$D$6,P8308,"")),"")</f>
        <v/>
      </c>
    </row>
    <row r="8309" spans="16:17" x14ac:dyDescent="0.15">
      <c r="P8309">
        <v>8308</v>
      </c>
      <c r="Q8309" t="str">
        <f>IFERROR(IF(COUNTIF(個人情報!$BI$5:$BI$401,"登録番号" &amp; リスト!P8309)&gt;=1,"",IF(VLOOKUP(P8309,登録者リスト!$A$1:$D$43729,4,FALSE)=基本情報!$D$6,P8309,"")),"")</f>
        <v/>
      </c>
    </row>
    <row r="8310" spans="16:17" x14ac:dyDescent="0.15">
      <c r="P8310">
        <v>8309</v>
      </c>
      <c r="Q8310" t="str">
        <f>IFERROR(IF(COUNTIF(個人情報!$BI$5:$BI$401,"登録番号" &amp; リスト!P8310)&gt;=1,"",IF(VLOOKUP(P8310,登録者リスト!$A$1:$D$43729,4,FALSE)=基本情報!$D$6,P8310,"")),"")</f>
        <v/>
      </c>
    </row>
    <row r="8311" spans="16:17" x14ac:dyDescent="0.15">
      <c r="P8311">
        <v>8310</v>
      </c>
      <c r="Q8311" t="str">
        <f>IFERROR(IF(COUNTIF(個人情報!$BI$5:$BI$401,"登録番号" &amp; リスト!P8311)&gt;=1,"",IF(VLOOKUP(P8311,登録者リスト!$A$1:$D$43729,4,FALSE)=基本情報!$D$6,P8311,"")),"")</f>
        <v/>
      </c>
    </row>
    <row r="8312" spans="16:17" x14ac:dyDescent="0.15">
      <c r="P8312">
        <v>8311</v>
      </c>
      <c r="Q8312" t="str">
        <f>IFERROR(IF(COUNTIF(個人情報!$BI$5:$BI$401,"登録番号" &amp; リスト!P8312)&gt;=1,"",IF(VLOOKUP(P8312,登録者リスト!$A$1:$D$43729,4,FALSE)=基本情報!$D$6,P8312,"")),"")</f>
        <v/>
      </c>
    </row>
    <row r="8313" spans="16:17" x14ac:dyDescent="0.15">
      <c r="P8313">
        <v>8312</v>
      </c>
      <c r="Q8313" t="str">
        <f>IFERROR(IF(COUNTIF(個人情報!$BI$5:$BI$401,"登録番号" &amp; リスト!P8313)&gt;=1,"",IF(VLOOKUP(P8313,登録者リスト!$A$1:$D$43729,4,FALSE)=基本情報!$D$6,P8313,"")),"")</f>
        <v/>
      </c>
    </row>
    <row r="8314" spans="16:17" x14ac:dyDescent="0.15">
      <c r="P8314">
        <v>8313</v>
      </c>
      <c r="Q8314" t="str">
        <f>IFERROR(IF(COUNTIF(個人情報!$BI$5:$BI$401,"登録番号" &amp; リスト!P8314)&gt;=1,"",IF(VLOOKUP(P8314,登録者リスト!$A$1:$D$43729,4,FALSE)=基本情報!$D$6,P8314,"")),"")</f>
        <v/>
      </c>
    </row>
    <row r="8315" spans="16:17" x14ac:dyDescent="0.15">
      <c r="P8315">
        <v>8314</v>
      </c>
      <c r="Q8315" t="str">
        <f>IFERROR(IF(COUNTIF(個人情報!$BI$5:$BI$401,"登録番号" &amp; リスト!P8315)&gt;=1,"",IF(VLOOKUP(P8315,登録者リスト!$A$1:$D$43729,4,FALSE)=基本情報!$D$6,P8315,"")),"")</f>
        <v/>
      </c>
    </row>
    <row r="8316" spans="16:17" x14ac:dyDescent="0.15">
      <c r="P8316">
        <v>8315</v>
      </c>
      <c r="Q8316" t="str">
        <f>IFERROR(IF(COUNTIF(個人情報!$BI$5:$BI$401,"登録番号" &amp; リスト!P8316)&gt;=1,"",IF(VLOOKUP(P8316,登録者リスト!$A$1:$D$43729,4,FALSE)=基本情報!$D$6,P8316,"")),"")</f>
        <v/>
      </c>
    </row>
    <row r="8317" spans="16:17" x14ac:dyDescent="0.15">
      <c r="P8317">
        <v>8316</v>
      </c>
      <c r="Q8317" t="str">
        <f>IFERROR(IF(COUNTIF(個人情報!$BI$5:$BI$401,"登録番号" &amp; リスト!P8317)&gt;=1,"",IF(VLOOKUP(P8317,登録者リスト!$A$1:$D$43729,4,FALSE)=基本情報!$D$6,P8317,"")),"")</f>
        <v/>
      </c>
    </row>
    <row r="8318" spans="16:17" x14ac:dyDescent="0.15">
      <c r="P8318">
        <v>8317</v>
      </c>
      <c r="Q8318" t="str">
        <f>IFERROR(IF(COUNTIF(個人情報!$BI$5:$BI$401,"登録番号" &amp; リスト!P8318)&gt;=1,"",IF(VLOOKUP(P8318,登録者リスト!$A$1:$D$43729,4,FALSE)=基本情報!$D$6,P8318,"")),"")</f>
        <v/>
      </c>
    </row>
    <row r="8319" spans="16:17" x14ac:dyDescent="0.15">
      <c r="P8319">
        <v>8318</v>
      </c>
      <c r="Q8319" t="str">
        <f>IFERROR(IF(COUNTIF(個人情報!$BI$5:$BI$401,"登録番号" &amp; リスト!P8319)&gt;=1,"",IF(VLOOKUP(P8319,登録者リスト!$A$1:$D$43729,4,FALSE)=基本情報!$D$6,P8319,"")),"")</f>
        <v/>
      </c>
    </row>
    <row r="8320" spans="16:17" x14ac:dyDescent="0.15">
      <c r="P8320">
        <v>8319</v>
      </c>
      <c r="Q8320" t="str">
        <f>IFERROR(IF(COUNTIF(個人情報!$BI$5:$BI$401,"登録番号" &amp; リスト!P8320)&gt;=1,"",IF(VLOOKUP(P8320,登録者リスト!$A$1:$D$43729,4,FALSE)=基本情報!$D$6,P8320,"")),"")</f>
        <v/>
      </c>
    </row>
    <row r="8321" spans="16:17" x14ac:dyDescent="0.15">
      <c r="P8321">
        <v>8320</v>
      </c>
      <c r="Q8321" t="str">
        <f>IFERROR(IF(COUNTIF(個人情報!$BI$5:$BI$401,"登録番号" &amp; リスト!P8321)&gt;=1,"",IF(VLOOKUP(P8321,登録者リスト!$A$1:$D$43729,4,FALSE)=基本情報!$D$6,P8321,"")),"")</f>
        <v/>
      </c>
    </row>
    <row r="8322" spans="16:17" x14ac:dyDescent="0.15">
      <c r="P8322">
        <v>8321</v>
      </c>
      <c r="Q8322" t="str">
        <f>IFERROR(IF(COUNTIF(個人情報!$BI$5:$BI$401,"登録番号" &amp; リスト!P8322)&gt;=1,"",IF(VLOOKUP(P8322,登録者リスト!$A$1:$D$43729,4,FALSE)=基本情報!$D$6,P8322,"")),"")</f>
        <v/>
      </c>
    </row>
    <row r="8323" spans="16:17" x14ac:dyDescent="0.15">
      <c r="P8323">
        <v>8322</v>
      </c>
      <c r="Q8323" t="str">
        <f>IFERROR(IF(COUNTIF(個人情報!$BI$5:$BI$401,"登録番号" &amp; リスト!P8323)&gt;=1,"",IF(VLOOKUP(P8323,登録者リスト!$A$1:$D$43729,4,FALSE)=基本情報!$D$6,P8323,"")),"")</f>
        <v/>
      </c>
    </row>
    <row r="8324" spans="16:17" x14ac:dyDescent="0.15">
      <c r="P8324">
        <v>8323</v>
      </c>
      <c r="Q8324" t="str">
        <f>IFERROR(IF(COUNTIF(個人情報!$BI$5:$BI$401,"登録番号" &amp; リスト!P8324)&gt;=1,"",IF(VLOOKUP(P8324,登録者リスト!$A$1:$D$43729,4,FALSE)=基本情報!$D$6,P8324,"")),"")</f>
        <v/>
      </c>
    </row>
    <row r="8325" spans="16:17" x14ac:dyDescent="0.15">
      <c r="P8325">
        <v>8324</v>
      </c>
      <c r="Q8325" t="str">
        <f>IFERROR(IF(COUNTIF(個人情報!$BI$5:$BI$401,"登録番号" &amp; リスト!P8325)&gt;=1,"",IF(VLOOKUP(P8325,登録者リスト!$A$1:$D$43729,4,FALSE)=基本情報!$D$6,P8325,"")),"")</f>
        <v/>
      </c>
    </row>
    <row r="8326" spans="16:17" x14ac:dyDescent="0.15">
      <c r="P8326">
        <v>8325</v>
      </c>
      <c r="Q8326" t="str">
        <f>IFERROR(IF(COUNTIF(個人情報!$BI$5:$BI$401,"登録番号" &amp; リスト!P8326)&gt;=1,"",IF(VLOOKUP(P8326,登録者リスト!$A$1:$D$43729,4,FALSE)=基本情報!$D$6,P8326,"")),"")</f>
        <v/>
      </c>
    </row>
    <row r="8327" spans="16:17" x14ac:dyDescent="0.15">
      <c r="P8327">
        <v>8326</v>
      </c>
      <c r="Q8327" t="str">
        <f>IFERROR(IF(COUNTIF(個人情報!$BI$5:$BI$401,"登録番号" &amp; リスト!P8327)&gt;=1,"",IF(VLOOKUP(P8327,登録者リスト!$A$1:$D$43729,4,FALSE)=基本情報!$D$6,P8327,"")),"")</f>
        <v/>
      </c>
    </row>
    <row r="8328" spans="16:17" x14ac:dyDescent="0.15">
      <c r="P8328">
        <v>8327</v>
      </c>
      <c r="Q8328" t="str">
        <f>IFERROR(IF(COUNTIF(個人情報!$BI$5:$BI$401,"登録番号" &amp; リスト!P8328)&gt;=1,"",IF(VLOOKUP(P8328,登録者リスト!$A$1:$D$43729,4,FALSE)=基本情報!$D$6,P8328,"")),"")</f>
        <v/>
      </c>
    </row>
    <row r="8329" spans="16:17" x14ac:dyDescent="0.15">
      <c r="P8329">
        <v>8328</v>
      </c>
      <c r="Q8329" t="str">
        <f>IFERROR(IF(COUNTIF(個人情報!$BI$5:$BI$401,"登録番号" &amp; リスト!P8329)&gt;=1,"",IF(VLOOKUP(P8329,登録者リスト!$A$1:$D$43729,4,FALSE)=基本情報!$D$6,P8329,"")),"")</f>
        <v/>
      </c>
    </row>
    <row r="8330" spans="16:17" x14ac:dyDescent="0.15">
      <c r="P8330">
        <v>8329</v>
      </c>
      <c r="Q8330" t="str">
        <f>IFERROR(IF(COUNTIF(個人情報!$BI$5:$BI$401,"登録番号" &amp; リスト!P8330)&gt;=1,"",IF(VLOOKUP(P8330,登録者リスト!$A$1:$D$43729,4,FALSE)=基本情報!$D$6,P8330,"")),"")</f>
        <v/>
      </c>
    </row>
    <row r="8331" spans="16:17" x14ac:dyDescent="0.15">
      <c r="P8331">
        <v>8330</v>
      </c>
      <c r="Q8331" t="str">
        <f>IFERROR(IF(COUNTIF(個人情報!$BI$5:$BI$401,"登録番号" &amp; リスト!P8331)&gt;=1,"",IF(VLOOKUP(P8331,登録者リスト!$A$1:$D$43729,4,FALSE)=基本情報!$D$6,P8331,"")),"")</f>
        <v/>
      </c>
    </row>
    <row r="8332" spans="16:17" x14ac:dyDescent="0.15">
      <c r="P8332">
        <v>8331</v>
      </c>
      <c r="Q8332" t="str">
        <f>IFERROR(IF(COUNTIF(個人情報!$BI$5:$BI$401,"登録番号" &amp; リスト!P8332)&gt;=1,"",IF(VLOOKUP(P8332,登録者リスト!$A$1:$D$43729,4,FALSE)=基本情報!$D$6,P8332,"")),"")</f>
        <v/>
      </c>
    </row>
    <row r="8333" spans="16:17" x14ac:dyDescent="0.15">
      <c r="P8333">
        <v>8332</v>
      </c>
      <c r="Q8333" t="str">
        <f>IFERROR(IF(COUNTIF(個人情報!$BI$5:$BI$401,"登録番号" &amp; リスト!P8333)&gt;=1,"",IF(VLOOKUP(P8333,登録者リスト!$A$1:$D$43729,4,FALSE)=基本情報!$D$6,P8333,"")),"")</f>
        <v/>
      </c>
    </row>
    <row r="8334" spans="16:17" x14ac:dyDescent="0.15">
      <c r="P8334">
        <v>8333</v>
      </c>
      <c r="Q8334" t="str">
        <f>IFERROR(IF(COUNTIF(個人情報!$BI$5:$BI$401,"登録番号" &amp; リスト!P8334)&gt;=1,"",IF(VLOOKUP(P8334,登録者リスト!$A$1:$D$43729,4,FALSE)=基本情報!$D$6,P8334,"")),"")</f>
        <v/>
      </c>
    </row>
    <row r="8335" spans="16:17" x14ac:dyDescent="0.15">
      <c r="P8335">
        <v>8334</v>
      </c>
      <c r="Q8335" t="str">
        <f>IFERROR(IF(COUNTIF(個人情報!$BI$5:$BI$401,"登録番号" &amp; リスト!P8335)&gt;=1,"",IF(VLOOKUP(P8335,登録者リスト!$A$1:$D$43729,4,FALSE)=基本情報!$D$6,P8335,"")),"")</f>
        <v/>
      </c>
    </row>
    <row r="8336" spans="16:17" x14ac:dyDescent="0.15">
      <c r="P8336">
        <v>8335</v>
      </c>
      <c r="Q8336" t="str">
        <f>IFERROR(IF(COUNTIF(個人情報!$BI$5:$BI$401,"登録番号" &amp; リスト!P8336)&gt;=1,"",IF(VLOOKUP(P8336,登録者リスト!$A$1:$D$43729,4,FALSE)=基本情報!$D$6,P8336,"")),"")</f>
        <v/>
      </c>
    </row>
    <row r="8337" spans="16:17" x14ac:dyDescent="0.15">
      <c r="P8337">
        <v>8336</v>
      </c>
      <c r="Q8337" t="str">
        <f>IFERROR(IF(COUNTIF(個人情報!$BI$5:$BI$401,"登録番号" &amp; リスト!P8337)&gt;=1,"",IF(VLOOKUP(P8337,登録者リスト!$A$1:$D$43729,4,FALSE)=基本情報!$D$6,P8337,"")),"")</f>
        <v/>
      </c>
    </row>
    <row r="8338" spans="16:17" x14ac:dyDescent="0.15">
      <c r="P8338">
        <v>8337</v>
      </c>
      <c r="Q8338" t="str">
        <f>IFERROR(IF(COUNTIF(個人情報!$BI$5:$BI$401,"登録番号" &amp; リスト!P8338)&gt;=1,"",IF(VLOOKUP(P8338,登録者リスト!$A$1:$D$43729,4,FALSE)=基本情報!$D$6,P8338,"")),"")</f>
        <v/>
      </c>
    </row>
    <row r="8339" spans="16:17" x14ac:dyDescent="0.15">
      <c r="P8339">
        <v>8338</v>
      </c>
      <c r="Q8339" t="str">
        <f>IFERROR(IF(COUNTIF(個人情報!$BI$5:$BI$401,"登録番号" &amp; リスト!P8339)&gt;=1,"",IF(VLOOKUP(P8339,登録者リスト!$A$1:$D$43729,4,FALSE)=基本情報!$D$6,P8339,"")),"")</f>
        <v/>
      </c>
    </row>
    <row r="8340" spans="16:17" x14ac:dyDescent="0.15">
      <c r="P8340">
        <v>8339</v>
      </c>
      <c r="Q8340" t="str">
        <f>IFERROR(IF(COUNTIF(個人情報!$BI$5:$BI$401,"登録番号" &amp; リスト!P8340)&gt;=1,"",IF(VLOOKUP(P8340,登録者リスト!$A$1:$D$43729,4,FALSE)=基本情報!$D$6,P8340,"")),"")</f>
        <v/>
      </c>
    </row>
    <row r="8341" spans="16:17" x14ac:dyDescent="0.15">
      <c r="P8341">
        <v>8340</v>
      </c>
      <c r="Q8341" t="str">
        <f>IFERROR(IF(COUNTIF(個人情報!$BI$5:$BI$401,"登録番号" &amp; リスト!P8341)&gt;=1,"",IF(VLOOKUP(P8341,登録者リスト!$A$1:$D$43729,4,FALSE)=基本情報!$D$6,P8341,"")),"")</f>
        <v/>
      </c>
    </row>
    <row r="8342" spans="16:17" x14ac:dyDescent="0.15">
      <c r="P8342">
        <v>8341</v>
      </c>
      <c r="Q8342" t="str">
        <f>IFERROR(IF(COUNTIF(個人情報!$BI$5:$BI$401,"登録番号" &amp; リスト!P8342)&gt;=1,"",IF(VLOOKUP(P8342,登録者リスト!$A$1:$D$43729,4,FALSE)=基本情報!$D$6,P8342,"")),"")</f>
        <v/>
      </c>
    </row>
    <row r="8343" spans="16:17" x14ac:dyDescent="0.15">
      <c r="P8343">
        <v>8342</v>
      </c>
      <c r="Q8343" t="str">
        <f>IFERROR(IF(COUNTIF(個人情報!$BI$5:$BI$401,"登録番号" &amp; リスト!P8343)&gt;=1,"",IF(VLOOKUP(P8343,登録者リスト!$A$1:$D$43729,4,FALSE)=基本情報!$D$6,P8343,"")),"")</f>
        <v/>
      </c>
    </row>
    <row r="8344" spans="16:17" x14ac:dyDescent="0.15">
      <c r="P8344">
        <v>8343</v>
      </c>
      <c r="Q8344" t="str">
        <f>IFERROR(IF(COUNTIF(個人情報!$BI$5:$BI$401,"登録番号" &amp; リスト!P8344)&gt;=1,"",IF(VLOOKUP(P8344,登録者リスト!$A$1:$D$43729,4,FALSE)=基本情報!$D$6,P8344,"")),"")</f>
        <v/>
      </c>
    </row>
    <row r="8345" spans="16:17" x14ac:dyDescent="0.15">
      <c r="P8345">
        <v>8344</v>
      </c>
      <c r="Q8345" t="str">
        <f>IFERROR(IF(COUNTIF(個人情報!$BI$5:$BI$401,"登録番号" &amp; リスト!P8345)&gt;=1,"",IF(VLOOKUP(P8345,登録者リスト!$A$1:$D$43729,4,FALSE)=基本情報!$D$6,P8345,"")),"")</f>
        <v/>
      </c>
    </row>
    <row r="8346" spans="16:17" x14ac:dyDescent="0.15">
      <c r="P8346">
        <v>8345</v>
      </c>
      <c r="Q8346" t="str">
        <f>IFERROR(IF(COUNTIF(個人情報!$BI$5:$BI$401,"登録番号" &amp; リスト!P8346)&gt;=1,"",IF(VLOOKUP(P8346,登録者リスト!$A$1:$D$43729,4,FALSE)=基本情報!$D$6,P8346,"")),"")</f>
        <v/>
      </c>
    </row>
    <row r="8347" spans="16:17" x14ac:dyDescent="0.15">
      <c r="P8347">
        <v>8346</v>
      </c>
      <c r="Q8347" t="str">
        <f>IFERROR(IF(COUNTIF(個人情報!$BI$5:$BI$401,"登録番号" &amp; リスト!P8347)&gt;=1,"",IF(VLOOKUP(P8347,登録者リスト!$A$1:$D$43729,4,FALSE)=基本情報!$D$6,P8347,"")),"")</f>
        <v/>
      </c>
    </row>
    <row r="8348" spans="16:17" x14ac:dyDescent="0.15">
      <c r="P8348">
        <v>8347</v>
      </c>
      <c r="Q8348" t="str">
        <f>IFERROR(IF(COUNTIF(個人情報!$BI$5:$BI$401,"登録番号" &amp; リスト!P8348)&gt;=1,"",IF(VLOOKUP(P8348,登録者リスト!$A$1:$D$43729,4,FALSE)=基本情報!$D$6,P8348,"")),"")</f>
        <v/>
      </c>
    </row>
    <row r="8349" spans="16:17" x14ac:dyDescent="0.15">
      <c r="P8349">
        <v>8348</v>
      </c>
      <c r="Q8349" t="str">
        <f>IFERROR(IF(COUNTIF(個人情報!$BI$5:$BI$401,"登録番号" &amp; リスト!P8349)&gt;=1,"",IF(VLOOKUP(P8349,登録者リスト!$A$1:$D$43729,4,FALSE)=基本情報!$D$6,P8349,"")),"")</f>
        <v/>
      </c>
    </row>
    <row r="8350" spans="16:17" x14ac:dyDescent="0.15">
      <c r="P8350">
        <v>8349</v>
      </c>
      <c r="Q8350" t="str">
        <f>IFERROR(IF(COUNTIF(個人情報!$BI$5:$BI$401,"登録番号" &amp; リスト!P8350)&gt;=1,"",IF(VLOOKUP(P8350,登録者リスト!$A$1:$D$43729,4,FALSE)=基本情報!$D$6,P8350,"")),"")</f>
        <v/>
      </c>
    </row>
    <row r="8351" spans="16:17" x14ac:dyDescent="0.15">
      <c r="P8351">
        <v>8350</v>
      </c>
      <c r="Q8351" t="str">
        <f>IFERROR(IF(COUNTIF(個人情報!$BI$5:$BI$401,"登録番号" &amp; リスト!P8351)&gt;=1,"",IF(VLOOKUP(P8351,登録者リスト!$A$1:$D$43729,4,FALSE)=基本情報!$D$6,P8351,"")),"")</f>
        <v/>
      </c>
    </row>
    <row r="8352" spans="16:17" x14ac:dyDescent="0.15">
      <c r="P8352">
        <v>8351</v>
      </c>
      <c r="Q8352" t="str">
        <f>IFERROR(IF(COUNTIF(個人情報!$BI$5:$BI$401,"登録番号" &amp; リスト!P8352)&gt;=1,"",IF(VLOOKUP(P8352,登録者リスト!$A$1:$D$43729,4,FALSE)=基本情報!$D$6,P8352,"")),"")</f>
        <v/>
      </c>
    </row>
    <row r="8353" spans="16:17" x14ac:dyDescent="0.15">
      <c r="P8353">
        <v>8352</v>
      </c>
      <c r="Q8353" t="str">
        <f>IFERROR(IF(COUNTIF(個人情報!$BI$5:$BI$401,"登録番号" &amp; リスト!P8353)&gt;=1,"",IF(VLOOKUP(P8353,登録者リスト!$A$1:$D$43729,4,FALSE)=基本情報!$D$6,P8353,"")),"")</f>
        <v/>
      </c>
    </row>
    <row r="8354" spans="16:17" x14ac:dyDescent="0.15">
      <c r="P8354">
        <v>8353</v>
      </c>
      <c r="Q8354" t="str">
        <f>IFERROR(IF(COUNTIF(個人情報!$BI$5:$BI$401,"登録番号" &amp; リスト!P8354)&gt;=1,"",IF(VLOOKUP(P8354,登録者リスト!$A$1:$D$43729,4,FALSE)=基本情報!$D$6,P8354,"")),"")</f>
        <v/>
      </c>
    </row>
    <row r="8355" spans="16:17" x14ac:dyDescent="0.15">
      <c r="P8355">
        <v>8354</v>
      </c>
      <c r="Q8355" t="str">
        <f>IFERROR(IF(COUNTIF(個人情報!$BI$5:$BI$401,"登録番号" &amp; リスト!P8355)&gt;=1,"",IF(VLOOKUP(P8355,登録者リスト!$A$1:$D$43729,4,FALSE)=基本情報!$D$6,P8355,"")),"")</f>
        <v/>
      </c>
    </row>
    <row r="8356" spans="16:17" x14ac:dyDescent="0.15">
      <c r="P8356">
        <v>8355</v>
      </c>
      <c r="Q8356" t="str">
        <f>IFERROR(IF(COUNTIF(個人情報!$BI$5:$BI$401,"登録番号" &amp; リスト!P8356)&gt;=1,"",IF(VLOOKUP(P8356,登録者リスト!$A$1:$D$43729,4,FALSE)=基本情報!$D$6,P8356,"")),"")</f>
        <v/>
      </c>
    </row>
    <row r="8357" spans="16:17" x14ac:dyDescent="0.15">
      <c r="P8357">
        <v>8356</v>
      </c>
      <c r="Q8357" t="str">
        <f>IFERROR(IF(COUNTIF(個人情報!$BI$5:$BI$401,"登録番号" &amp; リスト!P8357)&gt;=1,"",IF(VLOOKUP(P8357,登録者リスト!$A$1:$D$43729,4,FALSE)=基本情報!$D$6,P8357,"")),"")</f>
        <v/>
      </c>
    </row>
    <row r="8358" spans="16:17" x14ac:dyDescent="0.15">
      <c r="P8358">
        <v>8357</v>
      </c>
      <c r="Q8358" t="str">
        <f>IFERROR(IF(COUNTIF(個人情報!$BI$5:$BI$401,"登録番号" &amp; リスト!P8358)&gt;=1,"",IF(VLOOKUP(P8358,登録者リスト!$A$1:$D$43729,4,FALSE)=基本情報!$D$6,P8358,"")),"")</f>
        <v/>
      </c>
    </row>
    <row r="8359" spans="16:17" x14ac:dyDescent="0.15">
      <c r="P8359">
        <v>8358</v>
      </c>
      <c r="Q8359" t="str">
        <f>IFERROR(IF(COUNTIF(個人情報!$BI$5:$BI$401,"登録番号" &amp; リスト!P8359)&gt;=1,"",IF(VLOOKUP(P8359,登録者リスト!$A$1:$D$43729,4,FALSE)=基本情報!$D$6,P8359,"")),"")</f>
        <v/>
      </c>
    </row>
    <row r="8360" spans="16:17" x14ac:dyDescent="0.15">
      <c r="P8360">
        <v>8359</v>
      </c>
      <c r="Q8360" t="str">
        <f>IFERROR(IF(COUNTIF(個人情報!$BI$5:$BI$401,"登録番号" &amp; リスト!P8360)&gt;=1,"",IF(VLOOKUP(P8360,登録者リスト!$A$1:$D$43729,4,FALSE)=基本情報!$D$6,P8360,"")),"")</f>
        <v/>
      </c>
    </row>
    <row r="8361" spans="16:17" x14ac:dyDescent="0.15">
      <c r="P8361">
        <v>8360</v>
      </c>
      <c r="Q8361" t="str">
        <f>IFERROR(IF(COUNTIF(個人情報!$BI$5:$BI$401,"登録番号" &amp; リスト!P8361)&gt;=1,"",IF(VLOOKUP(P8361,登録者リスト!$A$1:$D$43729,4,FALSE)=基本情報!$D$6,P8361,"")),"")</f>
        <v/>
      </c>
    </row>
    <row r="8362" spans="16:17" x14ac:dyDescent="0.15">
      <c r="P8362">
        <v>8361</v>
      </c>
      <c r="Q8362" t="str">
        <f>IFERROR(IF(COUNTIF(個人情報!$BI$5:$BI$401,"登録番号" &amp; リスト!P8362)&gt;=1,"",IF(VLOOKUP(P8362,登録者リスト!$A$1:$D$43729,4,FALSE)=基本情報!$D$6,P8362,"")),"")</f>
        <v/>
      </c>
    </row>
    <row r="8363" spans="16:17" x14ac:dyDescent="0.15">
      <c r="P8363">
        <v>8362</v>
      </c>
      <c r="Q8363" t="str">
        <f>IFERROR(IF(COUNTIF(個人情報!$BI$5:$BI$401,"登録番号" &amp; リスト!P8363)&gt;=1,"",IF(VLOOKUP(P8363,登録者リスト!$A$1:$D$43729,4,FALSE)=基本情報!$D$6,P8363,"")),"")</f>
        <v/>
      </c>
    </row>
    <row r="8364" spans="16:17" x14ac:dyDescent="0.15">
      <c r="P8364">
        <v>8363</v>
      </c>
      <c r="Q8364" t="str">
        <f>IFERROR(IF(COUNTIF(個人情報!$BI$5:$BI$401,"登録番号" &amp; リスト!P8364)&gt;=1,"",IF(VLOOKUP(P8364,登録者リスト!$A$1:$D$43729,4,FALSE)=基本情報!$D$6,P8364,"")),"")</f>
        <v/>
      </c>
    </row>
    <row r="8365" spans="16:17" x14ac:dyDescent="0.15">
      <c r="P8365">
        <v>8364</v>
      </c>
      <c r="Q8365" t="str">
        <f>IFERROR(IF(COUNTIF(個人情報!$BI$5:$BI$401,"登録番号" &amp; リスト!P8365)&gt;=1,"",IF(VLOOKUP(P8365,登録者リスト!$A$1:$D$43729,4,FALSE)=基本情報!$D$6,P8365,"")),"")</f>
        <v/>
      </c>
    </row>
    <row r="8366" spans="16:17" x14ac:dyDescent="0.15">
      <c r="P8366">
        <v>8365</v>
      </c>
      <c r="Q8366" t="str">
        <f>IFERROR(IF(COUNTIF(個人情報!$BI$5:$BI$401,"登録番号" &amp; リスト!P8366)&gt;=1,"",IF(VLOOKUP(P8366,登録者リスト!$A$1:$D$43729,4,FALSE)=基本情報!$D$6,P8366,"")),"")</f>
        <v/>
      </c>
    </row>
    <row r="8367" spans="16:17" x14ac:dyDescent="0.15">
      <c r="P8367">
        <v>8366</v>
      </c>
      <c r="Q8367" t="str">
        <f>IFERROR(IF(COUNTIF(個人情報!$BI$5:$BI$401,"登録番号" &amp; リスト!P8367)&gt;=1,"",IF(VLOOKUP(P8367,登録者リスト!$A$1:$D$43729,4,FALSE)=基本情報!$D$6,P8367,"")),"")</f>
        <v/>
      </c>
    </row>
    <row r="8368" spans="16:17" x14ac:dyDescent="0.15">
      <c r="P8368">
        <v>8367</v>
      </c>
      <c r="Q8368" t="str">
        <f>IFERROR(IF(COUNTIF(個人情報!$BI$5:$BI$401,"登録番号" &amp; リスト!P8368)&gt;=1,"",IF(VLOOKUP(P8368,登録者リスト!$A$1:$D$43729,4,FALSE)=基本情報!$D$6,P8368,"")),"")</f>
        <v/>
      </c>
    </row>
    <row r="8369" spans="16:17" x14ac:dyDescent="0.15">
      <c r="P8369">
        <v>8368</v>
      </c>
      <c r="Q8369" t="str">
        <f>IFERROR(IF(COUNTIF(個人情報!$BI$5:$BI$401,"登録番号" &amp; リスト!P8369)&gt;=1,"",IF(VLOOKUP(P8369,登録者リスト!$A$1:$D$43729,4,FALSE)=基本情報!$D$6,P8369,"")),"")</f>
        <v/>
      </c>
    </row>
    <row r="8370" spans="16:17" x14ac:dyDescent="0.15">
      <c r="P8370">
        <v>8369</v>
      </c>
      <c r="Q8370" t="str">
        <f>IFERROR(IF(COUNTIF(個人情報!$BI$5:$BI$401,"登録番号" &amp; リスト!P8370)&gt;=1,"",IF(VLOOKUP(P8370,登録者リスト!$A$1:$D$43729,4,FALSE)=基本情報!$D$6,P8370,"")),"")</f>
        <v/>
      </c>
    </row>
    <row r="8371" spans="16:17" x14ac:dyDescent="0.15">
      <c r="P8371">
        <v>8370</v>
      </c>
      <c r="Q8371" t="str">
        <f>IFERROR(IF(COUNTIF(個人情報!$BI$5:$BI$401,"登録番号" &amp; リスト!P8371)&gt;=1,"",IF(VLOOKUP(P8371,登録者リスト!$A$1:$D$43729,4,FALSE)=基本情報!$D$6,P8371,"")),"")</f>
        <v/>
      </c>
    </row>
    <row r="8372" spans="16:17" x14ac:dyDescent="0.15">
      <c r="P8372">
        <v>8371</v>
      </c>
      <c r="Q8372" t="str">
        <f>IFERROR(IF(COUNTIF(個人情報!$BI$5:$BI$401,"登録番号" &amp; リスト!P8372)&gt;=1,"",IF(VLOOKUP(P8372,登録者リスト!$A$1:$D$43729,4,FALSE)=基本情報!$D$6,P8372,"")),"")</f>
        <v/>
      </c>
    </row>
    <row r="8373" spans="16:17" x14ac:dyDescent="0.15">
      <c r="P8373">
        <v>8372</v>
      </c>
      <c r="Q8373" t="str">
        <f>IFERROR(IF(COUNTIF(個人情報!$BI$5:$BI$401,"登録番号" &amp; リスト!P8373)&gt;=1,"",IF(VLOOKUP(P8373,登録者リスト!$A$1:$D$43729,4,FALSE)=基本情報!$D$6,P8373,"")),"")</f>
        <v/>
      </c>
    </row>
    <row r="8374" spans="16:17" x14ac:dyDescent="0.15">
      <c r="P8374">
        <v>8373</v>
      </c>
      <c r="Q8374" t="str">
        <f>IFERROR(IF(COUNTIF(個人情報!$BI$5:$BI$401,"登録番号" &amp; リスト!P8374)&gt;=1,"",IF(VLOOKUP(P8374,登録者リスト!$A$1:$D$43729,4,FALSE)=基本情報!$D$6,P8374,"")),"")</f>
        <v/>
      </c>
    </row>
    <row r="8375" spans="16:17" x14ac:dyDescent="0.15">
      <c r="P8375">
        <v>8374</v>
      </c>
      <c r="Q8375" t="str">
        <f>IFERROR(IF(COUNTIF(個人情報!$BI$5:$BI$401,"登録番号" &amp; リスト!P8375)&gt;=1,"",IF(VLOOKUP(P8375,登録者リスト!$A$1:$D$43729,4,FALSE)=基本情報!$D$6,P8375,"")),"")</f>
        <v/>
      </c>
    </row>
    <row r="8376" spans="16:17" x14ac:dyDescent="0.15">
      <c r="P8376">
        <v>8375</v>
      </c>
      <c r="Q8376" t="str">
        <f>IFERROR(IF(COUNTIF(個人情報!$BI$5:$BI$401,"登録番号" &amp; リスト!P8376)&gt;=1,"",IF(VLOOKUP(P8376,登録者リスト!$A$1:$D$43729,4,FALSE)=基本情報!$D$6,P8376,"")),"")</f>
        <v/>
      </c>
    </row>
    <row r="8377" spans="16:17" x14ac:dyDescent="0.15">
      <c r="P8377">
        <v>8376</v>
      </c>
      <c r="Q8377" t="str">
        <f>IFERROR(IF(COUNTIF(個人情報!$BI$5:$BI$401,"登録番号" &amp; リスト!P8377)&gt;=1,"",IF(VLOOKUP(P8377,登録者リスト!$A$1:$D$43729,4,FALSE)=基本情報!$D$6,P8377,"")),"")</f>
        <v/>
      </c>
    </row>
    <row r="8378" spans="16:17" x14ac:dyDescent="0.15">
      <c r="P8378">
        <v>8377</v>
      </c>
      <c r="Q8378" t="str">
        <f>IFERROR(IF(COUNTIF(個人情報!$BI$5:$BI$401,"登録番号" &amp; リスト!P8378)&gt;=1,"",IF(VLOOKUP(P8378,登録者リスト!$A$1:$D$43729,4,FALSE)=基本情報!$D$6,P8378,"")),"")</f>
        <v/>
      </c>
    </row>
    <row r="8379" spans="16:17" x14ac:dyDescent="0.15">
      <c r="P8379">
        <v>8378</v>
      </c>
      <c r="Q8379" t="str">
        <f>IFERROR(IF(COUNTIF(個人情報!$BI$5:$BI$401,"登録番号" &amp; リスト!P8379)&gt;=1,"",IF(VLOOKUP(P8379,登録者リスト!$A$1:$D$43729,4,FALSE)=基本情報!$D$6,P8379,"")),"")</f>
        <v/>
      </c>
    </row>
    <row r="8380" spans="16:17" x14ac:dyDescent="0.15">
      <c r="P8380">
        <v>8379</v>
      </c>
      <c r="Q8380" t="str">
        <f>IFERROR(IF(COUNTIF(個人情報!$BI$5:$BI$401,"登録番号" &amp; リスト!P8380)&gt;=1,"",IF(VLOOKUP(P8380,登録者リスト!$A$1:$D$43729,4,FALSE)=基本情報!$D$6,P8380,"")),"")</f>
        <v/>
      </c>
    </row>
    <row r="8381" spans="16:17" x14ac:dyDescent="0.15">
      <c r="P8381">
        <v>8380</v>
      </c>
      <c r="Q8381" t="str">
        <f>IFERROR(IF(COUNTIF(個人情報!$BI$5:$BI$401,"登録番号" &amp; リスト!P8381)&gt;=1,"",IF(VLOOKUP(P8381,登録者リスト!$A$1:$D$43729,4,FALSE)=基本情報!$D$6,P8381,"")),"")</f>
        <v/>
      </c>
    </row>
    <row r="8382" spans="16:17" x14ac:dyDescent="0.15">
      <c r="P8382">
        <v>8381</v>
      </c>
      <c r="Q8382" t="str">
        <f>IFERROR(IF(COUNTIF(個人情報!$BI$5:$BI$401,"登録番号" &amp; リスト!P8382)&gt;=1,"",IF(VLOOKUP(P8382,登録者リスト!$A$1:$D$43729,4,FALSE)=基本情報!$D$6,P8382,"")),"")</f>
        <v/>
      </c>
    </row>
    <row r="8383" spans="16:17" x14ac:dyDescent="0.15">
      <c r="P8383">
        <v>8382</v>
      </c>
      <c r="Q8383" t="str">
        <f>IFERROR(IF(COUNTIF(個人情報!$BI$5:$BI$401,"登録番号" &amp; リスト!P8383)&gt;=1,"",IF(VLOOKUP(P8383,登録者リスト!$A$1:$D$43729,4,FALSE)=基本情報!$D$6,P8383,"")),"")</f>
        <v/>
      </c>
    </row>
    <row r="8384" spans="16:17" x14ac:dyDescent="0.15">
      <c r="P8384">
        <v>8383</v>
      </c>
      <c r="Q8384" t="str">
        <f>IFERROR(IF(COUNTIF(個人情報!$BI$5:$BI$401,"登録番号" &amp; リスト!P8384)&gt;=1,"",IF(VLOOKUP(P8384,登録者リスト!$A$1:$D$43729,4,FALSE)=基本情報!$D$6,P8384,"")),"")</f>
        <v/>
      </c>
    </row>
    <row r="8385" spans="16:17" x14ac:dyDescent="0.15">
      <c r="P8385">
        <v>8384</v>
      </c>
      <c r="Q8385" t="str">
        <f>IFERROR(IF(COUNTIF(個人情報!$BI$5:$BI$401,"登録番号" &amp; リスト!P8385)&gt;=1,"",IF(VLOOKUP(P8385,登録者リスト!$A$1:$D$43729,4,FALSE)=基本情報!$D$6,P8385,"")),"")</f>
        <v/>
      </c>
    </row>
    <row r="8386" spans="16:17" x14ac:dyDescent="0.15">
      <c r="P8386">
        <v>8385</v>
      </c>
      <c r="Q8386" t="str">
        <f>IFERROR(IF(COUNTIF(個人情報!$BI$5:$BI$401,"登録番号" &amp; リスト!P8386)&gt;=1,"",IF(VLOOKUP(P8386,登録者リスト!$A$1:$D$43729,4,FALSE)=基本情報!$D$6,P8386,"")),"")</f>
        <v/>
      </c>
    </row>
    <row r="8387" spans="16:17" x14ac:dyDescent="0.15">
      <c r="P8387">
        <v>8386</v>
      </c>
      <c r="Q8387" t="str">
        <f>IFERROR(IF(COUNTIF(個人情報!$BI$5:$BI$401,"登録番号" &amp; リスト!P8387)&gt;=1,"",IF(VLOOKUP(P8387,登録者リスト!$A$1:$D$43729,4,FALSE)=基本情報!$D$6,P8387,"")),"")</f>
        <v/>
      </c>
    </row>
    <row r="8388" spans="16:17" x14ac:dyDescent="0.15">
      <c r="P8388">
        <v>8387</v>
      </c>
      <c r="Q8388" t="str">
        <f>IFERROR(IF(COUNTIF(個人情報!$BI$5:$BI$401,"登録番号" &amp; リスト!P8388)&gt;=1,"",IF(VLOOKUP(P8388,登録者リスト!$A$1:$D$43729,4,FALSE)=基本情報!$D$6,P8388,"")),"")</f>
        <v/>
      </c>
    </row>
    <row r="8389" spans="16:17" x14ac:dyDescent="0.15">
      <c r="P8389">
        <v>8388</v>
      </c>
      <c r="Q8389" t="str">
        <f>IFERROR(IF(COUNTIF(個人情報!$BI$5:$BI$401,"登録番号" &amp; リスト!P8389)&gt;=1,"",IF(VLOOKUP(P8389,登録者リスト!$A$1:$D$43729,4,FALSE)=基本情報!$D$6,P8389,"")),"")</f>
        <v/>
      </c>
    </row>
    <row r="8390" spans="16:17" x14ac:dyDescent="0.15">
      <c r="P8390">
        <v>8389</v>
      </c>
      <c r="Q8390" t="str">
        <f>IFERROR(IF(COUNTIF(個人情報!$BI$5:$BI$401,"登録番号" &amp; リスト!P8390)&gt;=1,"",IF(VLOOKUP(P8390,登録者リスト!$A$1:$D$43729,4,FALSE)=基本情報!$D$6,P8390,"")),"")</f>
        <v/>
      </c>
    </row>
    <row r="8391" spans="16:17" x14ac:dyDescent="0.15">
      <c r="P8391">
        <v>8390</v>
      </c>
      <c r="Q8391" t="str">
        <f>IFERROR(IF(COUNTIF(個人情報!$BI$5:$BI$401,"登録番号" &amp; リスト!P8391)&gt;=1,"",IF(VLOOKUP(P8391,登録者リスト!$A$1:$D$43729,4,FALSE)=基本情報!$D$6,P8391,"")),"")</f>
        <v/>
      </c>
    </row>
    <row r="8392" spans="16:17" x14ac:dyDescent="0.15">
      <c r="P8392">
        <v>8391</v>
      </c>
      <c r="Q8392" t="str">
        <f>IFERROR(IF(COUNTIF(個人情報!$BI$5:$BI$401,"登録番号" &amp; リスト!P8392)&gt;=1,"",IF(VLOOKUP(P8392,登録者リスト!$A$1:$D$43729,4,FALSE)=基本情報!$D$6,P8392,"")),"")</f>
        <v/>
      </c>
    </row>
    <row r="8393" spans="16:17" x14ac:dyDescent="0.15">
      <c r="P8393">
        <v>8392</v>
      </c>
      <c r="Q8393" t="str">
        <f>IFERROR(IF(COUNTIF(個人情報!$BI$5:$BI$401,"登録番号" &amp; リスト!P8393)&gt;=1,"",IF(VLOOKUP(P8393,登録者リスト!$A$1:$D$43729,4,FALSE)=基本情報!$D$6,P8393,"")),"")</f>
        <v/>
      </c>
    </row>
    <row r="8394" spans="16:17" x14ac:dyDescent="0.15">
      <c r="P8394">
        <v>8393</v>
      </c>
      <c r="Q8394" t="str">
        <f>IFERROR(IF(COUNTIF(個人情報!$BI$5:$BI$401,"登録番号" &amp; リスト!P8394)&gt;=1,"",IF(VLOOKUP(P8394,登録者リスト!$A$1:$D$43729,4,FALSE)=基本情報!$D$6,P8394,"")),"")</f>
        <v/>
      </c>
    </row>
    <row r="8395" spans="16:17" x14ac:dyDescent="0.15">
      <c r="P8395">
        <v>8394</v>
      </c>
      <c r="Q8395" t="str">
        <f>IFERROR(IF(COUNTIF(個人情報!$BI$5:$BI$401,"登録番号" &amp; リスト!P8395)&gt;=1,"",IF(VLOOKUP(P8395,登録者リスト!$A$1:$D$43729,4,FALSE)=基本情報!$D$6,P8395,"")),"")</f>
        <v/>
      </c>
    </row>
    <row r="8396" spans="16:17" x14ac:dyDescent="0.15">
      <c r="P8396">
        <v>8395</v>
      </c>
      <c r="Q8396" t="str">
        <f>IFERROR(IF(COUNTIF(個人情報!$BI$5:$BI$401,"登録番号" &amp; リスト!P8396)&gt;=1,"",IF(VLOOKUP(P8396,登録者リスト!$A$1:$D$43729,4,FALSE)=基本情報!$D$6,P8396,"")),"")</f>
        <v/>
      </c>
    </row>
    <row r="8397" spans="16:17" x14ac:dyDescent="0.15">
      <c r="P8397">
        <v>8396</v>
      </c>
      <c r="Q8397" t="str">
        <f>IFERROR(IF(COUNTIF(個人情報!$BI$5:$BI$401,"登録番号" &amp; リスト!P8397)&gt;=1,"",IF(VLOOKUP(P8397,登録者リスト!$A$1:$D$43729,4,FALSE)=基本情報!$D$6,P8397,"")),"")</f>
        <v/>
      </c>
    </row>
    <row r="8398" spans="16:17" x14ac:dyDescent="0.15">
      <c r="P8398">
        <v>8397</v>
      </c>
      <c r="Q8398" t="str">
        <f>IFERROR(IF(COUNTIF(個人情報!$BI$5:$BI$401,"登録番号" &amp; リスト!P8398)&gt;=1,"",IF(VLOOKUP(P8398,登録者リスト!$A$1:$D$43729,4,FALSE)=基本情報!$D$6,P8398,"")),"")</f>
        <v/>
      </c>
    </row>
    <row r="8399" spans="16:17" x14ac:dyDescent="0.15">
      <c r="P8399">
        <v>8398</v>
      </c>
      <c r="Q8399" t="str">
        <f>IFERROR(IF(COUNTIF(個人情報!$BI$5:$BI$401,"登録番号" &amp; リスト!P8399)&gt;=1,"",IF(VLOOKUP(P8399,登録者リスト!$A$1:$D$43729,4,FALSE)=基本情報!$D$6,P8399,"")),"")</f>
        <v/>
      </c>
    </row>
    <row r="8400" spans="16:17" x14ac:dyDescent="0.15">
      <c r="P8400">
        <v>8399</v>
      </c>
      <c r="Q8400" t="str">
        <f>IFERROR(IF(COUNTIF(個人情報!$BI$5:$BI$401,"登録番号" &amp; リスト!P8400)&gt;=1,"",IF(VLOOKUP(P8400,登録者リスト!$A$1:$D$43729,4,FALSE)=基本情報!$D$6,P8400,"")),"")</f>
        <v/>
      </c>
    </row>
    <row r="8401" spans="16:17" x14ac:dyDescent="0.15">
      <c r="P8401">
        <v>8400</v>
      </c>
      <c r="Q8401" t="str">
        <f>IFERROR(IF(COUNTIF(個人情報!$BI$5:$BI$401,"登録番号" &amp; リスト!P8401)&gt;=1,"",IF(VLOOKUP(P8401,登録者リスト!$A$1:$D$43729,4,FALSE)=基本情報!$D$6,P8401,"")),"")</f>
        <v/>
      </c>
    </row>
    <row r="8402" spans="16:17" x14ac:dyDescent="0.15">
      <c r="P8402">
        <v>8401</v>
      </c>
      <c r="Q8402" t="str">
        <f>IFERROR(IF(COUNTIF(個人情報!$BI$5:$BI$401,"登録番号" &amp; リスト!P8402)&gt;=1,"",IF(VLOOKUP(P8402,登録者リスト!$A$1:$D$43729,4,FALSE)=基本情報!$D$6,P8402,"")),"")</f>
        <v/>
      </c>
    </row>
    <row r="8403" spans="16:17" x14ac:dyDescent="0.15">
      <c r="P8403">
        <v>8402</v>
      </c>
      <c r="Q8403" t="str">
        <f>IFERROR(IF(COUNTIF(個人情報!$BI$5:$BI$401,"登録番号" &amp; リスト!P8403)&gt;=1,"",IF(VLOOKUP(P8403,登録者リスト!$A$1:$D$43729,4,FALSE)=基本情報!$D$6,P8403,"")),"")</f>
        <v/>
      </c>
    </row>
    <row r="8404" spans="16:17" x14ac:dyDescent="0.15">
      <c r="P8404">
        <v>8403</v>
      </c>
      <c r="Q8404" t="str">
        <f>IFERROR(IF(COUNTIF(個人情報!$BI$5:$BI$401,"登録番号" &amp; リスト!P8404)&gt;=1,"",IF(VLOOKUP(P8404,登録者リスト!$A$1:$D$43729,4,FALSE)=基本情報!$D$6,P8404,"")),"")</f>
        <v/>
      </c>
    </row>
    <row r="8405" spans="16:17" x14ac:dyDescent="0.15">
      <c r="P8405">
        <v>8404</v>
      </c>
      <c r="Q8405" t="str">
        <f>IFERROR(IF(COUNTIF(個人情報!$BI$5:$BI$401,"登録番号" &amp; リスト!P8405)&gt;=1,"",IF(VLOOKUP(P8405,登録者リスト!$A$1:$D$43729,4,FALSE)=基本情報!$D$6,P8405,"")),"")</f>
        <v/>
      </c>
    </row>
    <row r="8406" spans="16:17" x14ac:dyDescent="0.15">
      <c r="P8406">
        <v>8405</v>
      </c>
      <c r="Q8406" t="str">
        <f>IFERROR(IF(COUNTIF(個人情報!$BI$5:$BI$401,"登録番号" &amp; リスト!P8406)&gt;=1,"",IF(VLOOKUP(P8406,登録者リスト!$A$1:$D$43729,4,FALSE)=基本情報!$D$6,P8406,"")),"")</f>
        <v/>
      </c>
    </row>
    <row r="8407" spans="16:17" x14ac:dyDescent="0.15">
      <c r="P8407">
        <v>8406</v>
      </c>
      <c r="Q8407" t="str">
        <f>IFERROR(IF(COUNTIF(個人情報!$BI$5:$BI$401,"登録番号" &amp; リスト!P8407)&gt;=1,"",IF(VLOOKUP(P8407,登録者リスト!$A$1:$D$43729,4,FALSE)=基本情報!$D$6,P8407,"")),"")</f>
        <v/>
      </c>
    </row>
    <row r="8408" spans="16:17" x14ac:dyDescent="0.15">
      <c r="P8408">
        <v>8407</v>
      </c>
      <c r="Q8408" t="str">
        <f>IFERROR(IF(COUNTIF(個人情報!$BI$5:$BI$401,"登録番号" &amp; リスト!P8408)&gt;=1,"",IF(VLOOKUP(P8408,登録者リスト!$A$1:$D$43729,4,FALSE)=基本情報!$D$6,P8408,"")),"")</f>
        <v/>
      </c>
    </row>
    <row r="8409" spans="16:17" x14ac:dyDescent="0.15">
      <c r="P8409">
        <v>8408</v>
      </c>
      <c r="Q8409" t="str">
        <f>IFERROR(IF(COUNTIF(個人情報!$BI$5:$BI$401,"登録番号" &amp; リスト!P8409)&gt;=1,"",IF(VLOOKUP(P8409,登録者リスト!$A$1:$D$43729,4,FALSE)=基本情報!$D$6,P8409,"")),"")</f>
        <v/>
      </c>
    </row>
    <row r="8410" spans="16:17" x14ac:dyDescent="0.15">
      <c r="P8410">
        <v>8409</v>
      </c>
      <c r="Q8410" t="str">
        <f>IFERROR(IF(COUNTIF(個人情報!$BI$5:$BI$401,"登録番号" &amp; リスト!P8410)&gt;=1,"",IF(VLOOKUP(P8410,登録者リスト!$A$1:$D$43729,4,FALSE)=基本情報!$D$6,P8410,"")),"")</f>
        <v/>
      </c>
    </row>
    <row r="8411" spans="16:17" x14ac:dyDescent="0.15">
      <c r="P8411">
        <v>8410</v>
      </c>
      <c r="Q8411" t="str">
        <f>IFERROR(IF(COUNTIF(個人情報!$BI$5:$BI$401,"登録番号" &amp; リスト!P8411)&gt;=1,"",IF(VLOOKUP(P8411,登録者リスト!$A$1:$D$43729,4,FALSE)=基本情報!$D$6,P8411,"")),"")</f>
        <v/>
      </c>
    </row>
    <row r="8412" spans="16:17" x14ac:dyDescent="0.15">
      <c r="P8412">
        <v>8411</v>
      </c>
      <c r="Q8412" t="str">
        <f>IFERROR(IF(COUNTIF(個人情報!$BI$5:$BI$401,"登録番号" &amp; リスト!P8412)&gt;=1,"",IF(VLOOKUP(P8412,登録者リスト!$A$1:$D$43729,4,FALSE)=基本情報!$D$6,P8412,"")),"")</f>
        <v/>
      </c>
    </row>
    <row r="8413" spans="16:17" x14ac:dyDescent="0.15">
      <c r="P8413">
        <v>8412</v>
      </c>
      <c r="Q8413" t="str">
        <f>IFERROR(IF(COUNTIF(個人情報!$BI$5:$BI$401,"登録番号" &amp; リスト!P8413)&gt;=1,"",IF(VLOOKUP(P8413,登録者リスト!$A$1:$D$43729,4,FALSE)=基本情報!$D$6,P8413,"")),"")</f>
        <v/>
      </c>
    </row>
    <row r="8414" spans="16:17" x14ac:dyDescent="0.15">
      <c r="P8414">
        <v>8413</v>
      </c>
      <c r="Q8414" t="str">
        <f>IFERROR(IF(COUNTIF(個人情報!$BI$5:$BI$401,"登録番号" &amp; リスト!P8414)&gt;=1,"",IF(VLOOKUP(P8414,登録者リスト!$A$1:$D$43729,4,FALSE)=基本情報!$D$6,P8414,"")),"")</f>
        <v/>
      </c>
    </row>
    <row r="8415" spans="16:17" x14ac:dyDescent="0.15">
      <c r="P8415">
        <v>8414</v>
      </c>
      <c r="Q8415" t="str">
        <f>IFERROR(IF(COUNTIF(個人情報!$BI$5:$BI$401,"登録番号" &amp; リスト!P8415)&gt;=1,"",IF(VLOOKUP(P8415,登録者リスト!$A$1:$D$43729,4,FALSE)=基本情報!$D$6,P8415,"")),"")</f>
        <v/>
      </c>
    </row>
    <row r="8416" spans="16:17" x14ac:dyDescent="0.15">
      <c r="P8416">
        <v>8415</v>
      </c>
      <c r="Q8416" t="str">
        <f>IFERROR(IF(COUNTIF(個人情報!$BI$5:$BI$401,"登録番号" &amp; リスト!P8416)&gt;=1,"",IF(VLOOKUP(P8416,登録者リスト!$A$1:$D$43729,4,FALSE)=基本情報!$D$6,P8416,"")),"")</f>
        <v/>
      </c>
    </row>
    <row r="8417" spans="16:17" x14ac:dyDescent="0.15">
      <c r="P8417">
        <v>8416</v>
      </c>
      <c r="Q8417" t="str">
        <f>IFERROR(IF(COUNTIF(個人情報!$BI$5:$BI$401,"登録番号" &amp; リスト!P8417)&gt;=1,"",IF(VLOOKUP(P8417,登録者リスト!$A$1:$D$43729,4,FALSE)=基本情報!$D$6,P8417,"")),"")</f>
        <v/>
      </c>
    </row>
    <row r="8418" spans="16:17" x14ac:dyDescent="0.15">
      <c r="P8418">
        <v>8417</v>
      </c>
      <c r="Q8418" t="str">
        <f>IFERROR(IF(COUNTIF(個人情報!$BI$5:$BI$401,"登録番号" &amp; リスト!P8418)&gt;=1,"",IF(VLOOKUP(P8418,登録者リスト!$A$1:$D$43729,4,FALSE)=基本情報!$D$6,P8418,"")),"")</f>
        <v/>
      </c>
    </row>
    <row r="8419" spans="16:17" x14ac:dyDescent="0.15">
      <c r="P8419">
        <v>8418</v>
      </c>
      <c r="Q8419" t="str">
        <f>IFERROR(IF(COUNTIF(個人情報!$BI$5:$BI$401,"登録番号" &amp; リスト!P8419)&gt;=1,"",IF(VLOOKUP(P8419,登録者リスト!$A$1:$D$43729,4,FALSE)=基本情報!$D$6,P8419,"")),"")</f>
        <v/>
      </c>
    </row>
    <row r="8420" spans="16:17" x14ac:dyDescent="0.15">
      <c r="P8420">
        <v>8419</v>
      </c>
      <c r="Q8420" t="str">
        <f>IFERROR(IF(COUNTIF(個人情報!$BI$5:$BI$401,"登録番号" &amp; リスト!P8420)&gt;=1,"",IF(VLOOKUP(P8420,登録者リスト!$A$1:$D$43729,4,FALSE)=基本情報!$D$6,P8420,"")),"")</f>
        <v/>
      </c>
    </row>
    <row r="8421" spans="16:17" x14ac:dyDescent="0.15">
      <c r="P8421">
        <v>8420</v>
      </c>
      <c r="Q8421" t="str">
        <f>IFERROR(IF(COUNTIF(個人情報!$BI$5:$BI$401,"登録番号" &amp; リスト!P8421)&gt;=1,"",IF(VLOOKUP(P8421,登録者リスト!$A$1:$D$43729,4,FALSE)=基本情報!$D$6,P8421,"")),"")</f>
        <v/>
      </c>
    </row>
    <row r="8422" spans="16:17" x14ac:dyDescent="0.15">
      <c r="P8422">
        <v>8421</v>
      </c>
      <c r="Q8422" t="str">
        <f>IFERROR(IF(COUNTIF(個人情報!$BI$5:$BI$401,"登録番号" &amp; リスト!P8422)&gt;=1,"",IF(VLOOKUP(P8422,登録者リスト!$A$1:$D$43729,4,FALSE)=基本情報!$D$6,P8422,"")),"")</f>
        <v/>
      </c>
    </row>
    <row r="8423" spans="16:17" x14ac:dyDescent="0.15">
      <c r="P8423">
        <v>8422</v>
      </c>
      <c r="Q8423" t="str">
        <f>IFERROR(IF(COUNTIF(個人情報!$BI$5:$BI$401,"登録番号" &amp; リスト!P8423)&gt;=1,"",IF(VLOOKUP(P8423,登録者リスト!$A$1:$D$43729,4,FALSE)=基本情報!$D$6,P8423,"")),"")</f>
        <v/>
      </c>
    </row>
    <row r="8424" spans="16:17" x14ac:dyDescent="0.15">
      <c r="P8424">
        <v>8423</v>
      </c>
      <c r="Q8424" t="str">
        <f>IFERROR(IF(COUNTIF(個人情報!$BI$5:$BI$401,"登録番号" &amp; リスト!P8424)&gt;=1,"",IF(VLOOKUP(P8424,登録者リスト!$A$1:$D$43729,4,FALSE)=基本情報!$D$6,P8424,"")),"")</f>
        <v/>
      </c>
    </row>
    <row r="8425" spans="16:17" x14ac:dyDescent="0.15">
      <c r="P8425">
        <v>8424</v>
      </c>
      <c r="Q8425" t="str">
        <f>IFERROR(IF(COUNTIF(個人情報!$BI$5:$BI$401,"登録番号" &amp; リスト!P8425)&gt;=1,"",IF(VLOOKUP(P8425,登録者リスト!$A$1:$D$43729,4,FALSE)=基本情報!$D$6,P8425,"")),"")</f>
        <v/>
      </c>
    </row>
    <row r="8426" spans="16:17" x14ac:dyDescent="0.15">
      <c r="P8426">
        <v>8425</v>
      </c>
      <c r="Q8426" t="str">
        <f>IFERROR(IF(COUNTIF(個人情報!$BI$5:$BI$401,"登録番号" &amp; リスト!P8426)&gt;=1,"",IF(VLOOKUP(P8426,登録者リスト!$A$1:$D$43729,4,FALSE)=基本情報!$D$6,P8426,"")),"")</f>
        <v/>
      </c>
    </row>
    <row r="8427" spans="16:17" x14ac:dyDescent="0.15">
      <c r="P8427">
        <v>8426</v>
      </c>
      <c r="Q8427" t="str">
        <f>IFERROR(IF(COUNTIF(個人情報!$BI$5:$BI$401,"登録番号" &amp; リスト!P8427)&gt;=1,"",IF(VLOOKUP(P8427,登録者リスト!$A$1:$D$43729,4,FALSE)=基本情報!$D$6,P8427,"")),"")</f>
        <v/>
      </c>
    </row>
    <row r="8428" spans="16:17" x14ac:dyDescent="0.15">
      <c r="P8428">
        <v>8427</v>
      </c>
      <c r="Q8428" t="str">
        <f>IFERROR(IF(COUNTIF(個人情報!$BI$5:$BI$401,"登録番号" &amp; リスト!P8428)&gt;=1,"",IF(VLOOKUP(P8428,登録者リスト!$A$1:$D$43729,4,FALSE)=基本情報!$D$6,P8428,"")),"")</f>
        <v/>
      </c>
    </row>
    <row r="8429" spans="16:17" x14ac:dyDescent="0.15">
      <c r="P8429">
        <v>8428</v>
      </c>
      <c r="Q8429" t="str">
        <f>IFERROR(IF(COUNTIF(個人情報!$BI$5:$BI$401,"登録番号" &amp; リスト!P8429)&gt;=1,"",IF(VLOOKUP(P8429,登録者リスト!$A$1:$D$43729,4,FALSE)=基本情報!$D$6,P8429,"")),"")</f>
        <v/>
      </c>
    </row>
    <row r="8430" spans="16:17" x14ac:dyDescent="0.15">
      <c r="P8430">
        <v>8429</v>
      </c>
      <c r="Q8430" t="str">
        <f>IFERROR(IF(COUNTIF(個人情報!$BI$5:$BI$401,"登録番号" &amp; リスト!P8430)&gt;=1,"",IF(VLOOKUP(P8430,登録者リスト!$A$1:$D$43729,4,FALSE)=基本情報!$D$6,P8430,"")),"")</f>
        <v/>
      </c>
    </row>
    <row r="8431" spans="16:17" x14ac:dyDescent="0.15">
      <c r="P8431">
        <v>8430</v>
      </c>
      <c r="Q8431" t="str">
        <f>IFERROR(IF(COUNTIF(個人情報!$BI$5:$BI$401,"登録番号" &amp; リスト!P8431)&gt;=1,"",IF(VLOOKUP(P8431,登録者リスト!$A$1:$D$43729,4,FALSE)=基本情報!$D$6,P8431,"")),"")</f>
        <v/>
      </c>
    </row>
    <row r="8432" spans="16:17" x14ac:dyDescent="0.15">
      <c r="P8432">
        <v>8431</v>
      </c>
      <c r="Q8432" t="str">
        <f>IFERROR(IF(COUNTIF(個人情報!$BI$5:$BI$401,"登録番号" &amp; リスト!P8432)&gt;=1,"",IF(VLOOKUP(P8432,登録者リスト!$A$1:$D$43729,4,FALSE)=基本情報!$D$6,P8432,"")),"")</f>
        <v/>
      </c>
    </row>
    <row r="8433" spans="16:17" x14ac:dyDescent="0.15">
      <c r="P8433">
        <v>8432</v>
      </c>
      <c r="Q8433" t="str">
        <f>IFERROR(IF(COUNTIF(個人情報!$BI$5:$BI$401,"登録番号" &amp; リスト!P8433)&gt;=1,"",IF(VLOOKUP(P8433,登録者リスト!$A$1:$D$43729,4,FALSE)=基本情報!$D$6,P8433,"")),"")</f>
        <v/>
      </c>
    </row>
    <row r="8434" spans="16:17" x14ac:dyDescent="0.15">
      <c r="P8434">
        <v>8433</v>
      </c>
      <c r="Q8434" t="str">
        <f>IFERROR(IF(COUNTIF(個人情報!$BI$5:$BI$401,"登録番号" &amp; リスト!P8434)&gt;=1,"",IF(VLOOKUP(P8434,登録者リスト!$A$1:$D$43729,4,FALSE)=基本情報!$D$6,P8434,"")),"")</f>
        <v/>
      </c>
    </row>
    <row r="8435" spans="16:17" x14ac:dyDescent="0.15">
      <c r="P8435">
        <v>8434</v>
      </c>
      <c r="Q8435" t="str">
        <f>IFERROR(IF(COUNTIF(個人情報!$BI$5:$BI$401,"登録番号" &amp; リスト!P8435)&gt;=1,"",IF(VLOOKUP(P8435,登録者リスト!$A$1:$D$43729,4,FALSE)=基本情報!$D$6,P8435,"")),"")</f>
        <v/>
      </c>
    </row>
    <row r="8436" spans="16:17" x14ac:dyDescent="0.15">
      <c r="P8436">
        <v>8435</v>
      </c>
      <c r="Q8436" t="str">
        <f>IFERROR(IF(COUNTIF(個人情報!$BI$5:$BI$401,"登録番号" &amp; リスト!P8436)&gt;=1,"",IF(VLOOKUP(P8436,登録者リスト!$A$1:$D$43729,4,FALSE)=基本情報!$D$6,P8436,"")),"")</f>
        <v/>
      </c>
    </row>
    <row r="8437" spans="16:17" x14ac:dyDescent="0.15">
      <c r="P8437">
        <v>8436</v>
      </c>
      <c r="Q8437" t="str">
        <f>IFERROR(IF(COUNTIF(個人情報!$BI$5:$BI$401,"登録番号" &amp; リスト!P8437)&gt;=1,"",IF(VLOOKUP(P8437,登録者リスト!$A$1:$D$43729,4,FALSE)=基本情報!$D$6,P8437,"")),"")</f>
        <v/>
      </c>
    </row>
    <row r="8438" spans="16:17" x14ac:dyDescent="0.15">
      <c r="P8438">
        <v>8437</v>
      </c>
      <c r="Q8438" t="str">
        <f>IFERROR(IF(COUNTIF(個人情報!$BI$5:$BI$401,"登録番号" &amp; リスト!P8438)&gt;=1,"",IF(VLOOKUP(P8438,登録者リスト!$A$1:$D$43729,4,FALSE)=基本情報!$D$6,P8438,"")),"")</f>
        <v/>
      </c>
    </row>
    <row r="8439" spans="16:17" x14ac:dyDescent="0.15">
      <c r="P8439">
        <v>8438</v>
      </c>
      <c r="Q8439" t="str">
        <f>IFERROR(IF(COUNTIF(個人情報!$BI$5:$BI$401,"登録番号" &amp; リスト!P8439)&gt;=1,"",IF(VLOOKUP(P8439,登録者リスト!$A$1:$D$43729,4,FALSE)=基本情報!$D$6,P8439,"")),"")</f>
        <v/>
      </c>
    </row>
    <row r="8440" spans="16:17" x14ac:dyDescent="0.15">
      <c r="P8440">
        <v>8439</v>
      </c>
      <c r="Q8440" t="str">
        <f>IFERROR(IF(COUNTIF(個人情報!$BI$5:$BI$401,"登録番号" &amp; リスト!P8440)&gt;=1,"",IF(VLOOKUP(P8440,登録者リスト!$A$1:$D$43729,4,FALSE)=基本情報!$D$6,P8440,"")),"")</f>
        <v/>
      </c>
    </row>
    <row r="8441" spans="16:17" x14ac:dyDescent="0.15">
      <c r="P8441">
        <v>8440</v>
      </c>
      <c r="Q8441" t="str">
        <f>IFERROR(IF(COUNTIF(個人情報!$BI$5:$BI$401,"登録番号" &amp; リスト!P8441)&gt;=1,"",IF(VLOOKUP(P8441,登録者リスト!$A$1:$D$43729,4,FALSE)=基本情報!$D$6,P8441,"")),"")</f>
        <v/>
      </c>
    </row>
    <row r="8442" spans="16:17" x14ac:dyDescent="0.15">
      <c r="P8442">
        <v>8441</v>
      </c>
      <c r="Q8442" t="str">
        <f>IFERROR(IF(COUNTIF(個人情報!$BI$5:$BI$401,"登録番号" &amp; リスト!P8442)&gt;=1,"",IF(VLOOKUP(P8442,登録者リスト!$A$1:$D$43729,4,FALSE)=基本情報!$D$6,P8442,"")),"")</f>
        <v/>
      </c>
    </row>
    <row r="8443" spans="16:17" x14ac:dyDescent="0.15">
      <c r="P8443">
        <v>8442</v>
      </c>
      <c r="Q8443" t="str">
        <f>IFERROR(IF(COUNTIF(個人情報!$BI$5:$BI$401,"登録番号" &amp; リスト!P8443)&gt;=1,"",IF(VLOOKUP(P8443,登録者リスト!$A$1:$D$43729,4,FALSE)=基本情報!$D$6,P8443,"")),"")</f>
        <v/>
      </c>
    </row>
    <row r="8444" spans="16:17" x14ac:dyDescent="0.15">
      <c r="P8444">
        <v>8443</v>
      </c>
      <c r="Q8444" t="str">
        <f>IFERROR(IF(COUNTIF(個人情報!$BI$5:$BI$401,"登録番号" &amp; リスト!P8444)&gt;=1,"",IF(VLOOKUP(P8444,登録者リスト!$A$1:$D$43729,4,FALSE)=基本情報!$D$6,P8444,"")),"")</f>
        <v/>
      </c>
    </row>
    <row r="8445" spans="16:17" x14ac:dyDescent="0.15">
      <c r="P8445">
        <v>8444</v>
      </c>
      <c r="Q8445" t="str">
        <f>IFERROR(IF(COUNTIF(個人情報!$BI$5:$BI$401,"登録番号" &amp; リスト!P8445)&gt;=1,"",IF(VLOOKUP(P8445,登録者リスト!$A$1:$D$43729,4,FALSE)=基本情報!$D$6,P8445,"")),"")</f>
        <v/>
      </c>
    </row>
    <row r="8446" spans="16:17" x14ac:dyDescent="0.15">
      <c r="P8446">
        <v>8445</v>
      </c>
      <c r="Q8446" t="str">
        <f>IFERROR(IF(COUNTIF(個人情報!$BI$5:$BI$401,"登録番号" &amp; リスト!P8446)&gt;=1,"",IF(VLOOKUP(P8446,登録者リスト!$A$1:$D$43729,4,FALSE)=基本情報!$D$6,P8446,"")),"")</f>
        <v/>
      </c>
    </row>
    <row r="8447" spans="16:17" x14ac:dyDescent="0.15">
      <c r="P8447">
        <v>8446</v>
      </c>
      <c r="Q8447" t="str">
        <f>IFERROR(IF(COUNTIF(個人情報!$BI$5:$BI$401,"登録番号" &amp; リスト!P8447)&gt;=1,"",IF(VLOOKUP(P8447,登録者リスト!$A$1:$D$43729,4,FALSE)=基本情報!$D$6,P8447,"")),"")</f>
        <v/>
      </c>
    </row>
    <row r="8448" spans="16:17" x14ac:dyDescent="0.15">
      <c r="P8448">
        <v>8447</v>
      </c>
      <c r="Q8448" t="str">
        <f>IFERROR(IF(COUNTIF(個人情報!$BI$5:$BI$401,"登録番号" &amp; リスト!P8448)&gt;=1,"",IF(VLOOKUP(P8448,登録者リスト!$A$1:$D$43729,4,FALSE)=基本情報!$D$6,P8448,"")),"")</f>
        <v/>
      </c>
    </row>
    <row r="8449" spans="16:17" x14ac:dyDescent="0.15">
      <c r="P8449">
        <v>8448</v>
      </c>
      <c r="Q8449" t="str">
        <f>IFERROR(IF(COUNTIF(個人情報!$BI$5:$BI$401,"登録番号" &amp; リスト!P8449)&gt;=1,"",IF(VLOOKUP(P8449,登録者リスト!$A$1:$D$43729,4,FALSE)=基本情報!$D$6,P8449,"")),"")</f>
        <v/>
      </c>
    </row>
    <row r="8450" spans="16:17" x14ac:dyDescent="0.15">
      <c r="P8450">
        <v>8449</v>
      </c>
      <c r="Q8450" t="str">
        <f>IFERROR(IF(COUNTIF(個人情報!$BI$5:$BI$401,"登録番号" &amp; リスト!P8450)&gt;=1,"",IF(VLOOKUP(P8450,登録者リスト!$A$1:$D$43729,4,FALSE)=基本情報!$D$6,P8450,"")),"")</f>
        <v/>
      </c>
    </row>
    <row r="8451" spans="16:17" x14ac:dyDescent="0.15">
      <c r="P8451">
        <v>8450</v>
      </c>
      <c r="Q8451" t="str">
        <f>IFERROR(IF(COUNTIF(個人情報!$BI$5:$BI$401,"登録番号" &amp; リスト!P8451)&gt;=1,"",IF(VLOOKUP(P8451,登録者リスト!$A$1:$D$43729,4,FALSE)=基本情報!$D$6,P8451,"")),"")</f>
        <v/>
      </c>
    </row>
    <row r="8452" spans="16:17" x14ac:dyDescent="0.15">
      <c r="P8452">
        <v>8451</v>
      </c>
      <c r="Q8452" t="str">
        <f>IFERROR(IF(COUNTIF(個人情報!$BI$5:$BI$401,"登録番号" &amp; リスト!P8452)&gt;=1,"",IF(VLOOKUP(P8452,登録者リスト!$A$1:$D$43729,4,FALSE)=基本情報!$D$6,P8452,"")),"")</f>
        <v/>
      </c>
    </row>
    <row r="8453" spans="16:17" x14ac:dyDescent="0.15">
      <c r="P8453">
        <v>8452</v>
      </c>
      <c r="Q8453" t="str">
        <f>IFERROR(IF(COUNTIF(個人情報!$BI$5:$BI$401,"登録番号" &amp; リスト!P8453)&gt;=1,"",IF(VLOOKUP(P8453,登録者リスト!$A$1:$D$43729,4,FALSE)=基本情報!$D$6,P8453,"")),"")</f>
        <v/>
      </c>
    </row>
    <row r="8454" spans="16:17" x14ac:dyDescent="0.15">
      <c r="P8454">
        <v>8453</v>
      </c>
      <c r="Q8454" t="str">
        <f>IFERROR(IF(COUNTIF(個人情報!$BI$5:$BI$401,"登録番号" &amp; リスト!P8454)&gt;=1,"",IF(VLOOKUP(P8454,登録者リスト!$A$1:$D$43729,4,FALSE)=基本情報!$D$6,P8454,"")),"")</f>
        <v/>
      </c>
    </row>
    <row r="8455" spans="16:17" x14ac:dyDescent="0.15">
      <c r="P8455">
        <v>8454</v>
      </c>
      <c r="Q8455" t="str">
        <f>IFERROR(IF(COUNTIF(個人情報!$BI$5:$BI$401,"登録番号" &amp; リスト!P8455)&gt;=1,"",IF(VLOOKUP(P8455,登録者リスト!$A$1:$D$43729,4,FALSE)=基本情報!$D$6,P8455,"")),"")</f>
        <v/>
      </c>
    </row>
    <row r="8456" spans="16:17" x14ac:dyDescent="0.15">
      <c r="P8456">
        <v>8455</v>
      </c>
      <c r="Q8456" t="str">
        <f>IFERROR(IF(COUNTIF(個人情報!$BI$5:$BI$401,"登録番号" &amp; リスト!P8456)&gt;=1,"",IF(VLOOKUP(P8456,登録者リスト!$A$1:$D$43729,4,FALSE)=基本情報!$D$6,P8456,"")),"")</f>
        <v/>
      </c>
    </row>
    <row r="8457" spans="16:17" x14ac:dyDescent="0.15">
      <c r="P8457">
        <v>8456</v>
      </c>
      <c r="Q8457" t="str">
        <f>IFERROR(IF(COUNTIF(個人情報!$BI$5:$BI$401,"登録番号" &amp; リスト!P8457)&gt;=1,"",IF(VLOOKUP(P8457,登録者リスト!$A$1:$D$43729,4,FALSE)=基本情報!$D$6,P8457,"")),"")</f>
        <v/>
      </c>
    </row>
    <row r="8458" spans="16:17" x14ac:dyDescent="0.15">
      <c r="P8458">
        <v>8457</v>
      </c>
      <c r="Q8458" t="str">
        <f>IFERROR(IF(COUNTIF(個人情報!$BI$5:$BI$401,"登録番号" &amp; リスト!P8458)&gt;=1,"",IF(VLOOKUP(P8458,登録者リスト!$A$1:$D$43729,4,FALSE)=基本情報!$D$6,P8458,"")),"")</f>
        <v/>
      </c>
    </row>
    <row r="8459" spans="16:17" x14ac:dyDescent="0.15">
      <c r="P8459">
        <v>8458</v>
      </c>
      <c r="Q8459" t="str">
        <f>IFERROR(IF(COUNTIF(個人情報!$BI$5:$BI$401,"登録番号" &amp; リスト!P8459)&gt;=1,"",IF(VLOOKUP(P8459,登録者リスト!$A$1:$D$43729,4,FALSE)=基本情報!$D$6,P8459,"")),"")</f>
        <v/>
      </c>
    </row>
    <row r="8460" spans="16:17" x14ac:dyDescent="0.15">
      <c r="P8460">
        <v>8459</v>
      </c>
      <c r="Q8460" t="str">
        <f>IFERROR(IF(COUNTIF(個人情報!$BI$5:$BI$401,"登録番号" &amp; リスト!P8460)&gt;=1,"",IF(VLOOKUP(P8460,登録者リスト!$A$1:$D$43729,4,FALSE)=基本情報!$D$6,P8460,"")),"")</f>
        <v/>
      </c>
    </row>
    <row r="8461" spans="16:17" x14ac:dyDescent="0.15">
      <c r="P8461">
        <v>8460</v>
      </c>
      <c r="Q8461" t="str">
        <f>IFERROR(IF(COUNTIF(個人情報!$BI$5:$BI$401,"登録番号" &amp; リスト!P8461)&gt;=1,"",IF(VLOOKUP(P8461,登録者リスト!$A$1:$D$43729,4,FALSE)=基本情報!$D$6,P8461,"")),"")</f>
        <v/>
      </c>
    </row>
    <row r="8462" spans="16:17" x14ac:dyDescent="0.15">
      <c r="P8462">
        <v>8461</v>
      </c>
      <c r="Q8462" t="str">
        <f>IFERROR(IF(COUNTIF(個人情報!$BI$5:$BI$401,"登録番号" &amp; リスト!P8462)&gt;=1,"",IF(VLOOKUP(P8462,登録者リスト!$A$1:$D$43729,4,FALSE)=基本情報!$D$6,P8462,"")),"")</f>
        <v/>
      </c>
    </row>
    <row r="8463" spans="16:17" x14ac:dyDescent="0.15">
      <c r="P8463">
        <v>8462</v>
      </c>
      <c r="Q8463" t="str">
        <f>IFERROR(IF(COUNTIF(個人情報!$BI$5:$BI$401,"登録番号" &amp; リスト!P8463)&gt;=1,"",IF(VLOOKUP(P8463,登録者リスト!$A$1:$D$43729,4,FALSE)=基本情報!$D$6,P8463,"")),"")</f>
        <v/>
      </c>
    </row>
    <row r="8464" spans="16:17" x14ac:dyDescent="0.15">
      <c r="P8464">
        <v>8463</v>
      </c>
      <c r="Q8464" t="str">
        <f>IFERROR(IF(COUNTIF(個人情報!$BI$5:$BI$401,"登録番号" &amp; リスト!P8464)&gt;=1,"",IF(VLOOKUP(P8464,登録者リスト!$A$1:$D$43729,4,FALSE)=基本情報!$D$6,P8464,"")),"")</f>
        <v/>
      </c>
    </row>
    <row r="8465" spans="16:17" x14ac:dyDescent="0.15">
      <c r="P8465">
        <v>8464</v>
      </c>
      <c r="Q8465" t="str">
        <f>IFERROR(IF(COUNTIF(個人情報!$BI$5:$BI$401,"登録番号" &amp; リスト!P8465)&gt;=1,"",IF(VLOOKUP(P8465,登録者リスト!$A$1:$D$43729,4,FALSE)=基本情報!$D$6,P8465,"")),"")</f>
        <v/>
      </c>
    </row>
    <row r="8466" spans="16:17" x14ac:dyDescent="0.15">
      <c r="P8466">
        <v>8465</v>
      </c>
      <c r="Q8466" t="str">
        <f>IFERROR(IF(COUNTIF(個人情報!$BI$5:$BI$401,"登録番号" &amp; リスト!P8466)&gt;=1,"",IF(VLOOKUP(P8466,登録者リスト!$A$1:$D$43729,4,FALSE)=基本情報!$D$6,P8466,"")),"")</f>
        <v/>
      </c>
    </row>
    <row r="8467" spans="16:17" x14ac:dyDescent="0.15">
      <c r="P8467">
        <v>8466</v>
      </c>
      <c r="Q8467" t="str">
        <f>IFERROR(IF(COUNTIF(個人情報!$BI$5:$BI$401,"登録番号" &amp; リスト!P8467)&gt;=1,"",IF(VLOOKUP(P8467,登録者リスト!$A$1:$D$43729,4,FALSE)=基本情報!$D$6,P8467,"")),"")</f>
        <v/>
      </c>
    </row>
    <row r="8468" spans="16:17" x14ac:dyDescent="0.15">
      <c r="P8468">
        <v>8467</v>
      </c>
      <c r="Q8468" t="str">
        <f>IFERROR(IF(COUNTIF(個人情報!$BI$5:$BI$401,"登録番号" &amp; リスト!P8468)&gt;=1,"",IF(VLOOKUP(P8468,登録者リスト!$A$1:$D$43729,4,FALSE)=基本情報!$D$6,P8468,"")),"")</f>
        <v/>
      </c>
    </row>
    <row r="8469" spans="16:17" x14ac:dyDescent="0.15">
      <c r="P8469">
        <v>8468</v>
      </c>
      <c r="Q8469" t="str">
        <f>IFERROR(IF(COUNTIF(個人情報!$BI$5:$BI$401,"登録番号" &amp; リスト!P8469)&gt;=1,"",IF(VLOOKUP(P8469,登録者リスト!$A$1:$D$43729,4,FALSE)=基本情報!$D$6,P8469,"")),"")</f>
        <v/>
      </c>
    </row>
    <row r="8470" spans="16:17" x14ac:dyDescent="0.15">
      <c r="P8470">
        <v>8469</v>
      </c>
      <c r="Q8470" t="str">
        <f>IFERROR(IF(COUNTIF(個人情報!$BI$5:$BI$401,"登録番号" &amp; リスト!P8470)&gt;=1,"",IF(VLOOKUP(P8470,登録者リスト!$A$1:$D$43729,4,FALSE)=基本情報!$D$6,P8470,"")),"")</f>
        <v/>
      </c>
    </row>
    <row r="8471" spans="16:17" x14ac:dyDescent="0.15">
      <c r="P8471">
        <v>8470</v>
      </c>
      <c r="Q8471" t="str">
        <f>IFERROR(IF(COUNTIF(個人情報!$BI$5:$BI$401,"登録番号" &amp; リスト!P8471)&gt;=1,"",IF(VLOOKUP(P8471,登録者リスト!$A$1:$D$43729,4,FALSE)=基本情報!$D$6,P8471,"")),"")</f>
        <v/>
      </c>
    </row>
    <row r="8472" spans="16:17" x14ac:dyDescent="0.15">
      <c r="P8472">
        <v>8471</v>
      </c>
      <c r="Q8472" t="str">
        <f>IFERROR(IF(COUNTIF(個人情報!$BI$5:$BI$401,"登録番号" &amp; リスト!P8472)&gt;=1,"",IF(VLOOKUP(P8472,登録者リスト!$A$1:$D$43729,4,FALSE)=基本情報!$D$6,P8472,"")),"")</f>
        <v/>
      </c>
    </row>
    <row r="8473" spans="16:17" x14ac:dyDescent="0.15">
      <c r="P8473">
        <v>8472</v>
      </c>
      <c r="Q8473" t="str">
        <f>IFERROR(IF(COUNTIF(個人情報!$BI$5:$BI$401,"登録番号" &amp; リスト!P8473)&gt;=1,"",IF(VLOOKUP(P8473,登録者リスト!$A$1:$D$43729,4,FALSE)=基本情報!$D$6,P8473,"")),"")</f>
        <v/>
      </c>
    </row>
    <row r="8474" spans="16:17" x14ac:dyDescent="0.15">
      <c r="P8474">
        <v>8473</v>
      </c>
      <c r="Q8474" t="str">
        <f>IFERROR(IF(COUNTIF(個人情報!$BI$5:$BI$401,"登録番号" &amp; リスト!P8474)&gt;=1,"",IF(VLOOKUP(P8474,登録者リスト!$A$1:$D$43729,4,FALSE)=基本情報!$D$6,P8474,"")),"")</f>
        <v/>
      </c>
    </row>
    <row r="8475" spans="16:17" x14ac:dyDescent="0.15">
      <c r="P8475">
        <v>8474</v>
      </c>
      <c r="Q8475" t="str">
        <f>IFERROR(IF(COUNTIF(個人情報!$BI$5:$BI$401,"登録番号" &amp; リスト!P8475)&gt;=1,"",IF(VLOOKUP(P8475,登録者リスト!$A$1:$D$43729,4,FALSE)=基本情報!$D$6,P8475,"")),"")</f>
        <v/>
      </c>
    </row>
    <row r="8476" spans="16:17" x14ac:dyDescent="0.15">
      <c r="P8476">
        <v>8475</v>
      </c>
      <c r="Q8476" t="str">
        <f>IFERROR(IF(COUNTIF(個人情報!$BI$5:$BI$401,"登録番号" &amp; リスト!P8476)&gt;=1,"",IF(VLOOKUP(P8476,登録者リスト!$A$1:$D$43729,4,FALSE)=基本情報!$D$6,P8476,"")),"")</f>
        <v/>
      </c>
    </row>
    <row r="8477" spans="16:17" x14ac:dyDescent="0.15">
      <c r="P8477">
        <v>8476</v>
      </c>
      <c r="Q8477" t="str">
        <f>IFERROR(IF(COUNTIF(個人情報!$BI$5:$BI$401,"登録番号" &amp; リスト!P8477)&gt;=1,"",IF(VLOOKUP(P8477,登録者リスト!$A$1:$D$43729,4,FALSE)=基本情報!$D$6,P8477,"")),"")</f>
        <v/>
      </c>
    </row>
    <row r="8478" spans="16:17" x14ac:dyDescent="0.15">
      <c r="P8478">
        <v>8477</v>
      </c>
      <c r="Q8478" t="str">
        <f>IFERROR(IF(COUNTIF(個人情報!$BI$5:$BI$401,"登録番号" &amp; リスト!P8478)&gt;=1,"",IF(VLOOKUP(P8478,登録者リスト!$A$1:$D$43729,4,FALSE)=基本情報!$D$6,P8478,"")),"")</f>
        <v/>
      </c>
    </row>
    <row r="8479" spans="16:17" x14ac:dyDescent="0.15">
      <c r="P8479">
        <v>8478</v>
      </c>
      <c r="Q8479" t="str">
        <f>IFERROR(IF(COUNTIF(個人情報!$BI$5:$BI$401,"登録番号" &amp; リスト!P8479)&gt;=1,"",IF(VLOOKUP(P8479,登録者リスト!$A$1:$D$43729,4,FALSE)=基本情報!$D$6,P8479,"")),"")</f>
        <v/>
      </c>
    </row>
    <row r="8480" spans="16:17" x14ac:dyDescent="0.15">
      <c r="P8480">
        <v>8479</v>
      </c>
      <c r="Q8480" t="str">
        <f>IFERROR(IF(COUNTIF(個人情報!$BI$5:$BI$401,"登録番号" &amp; リスト!P8480)&gt;=1,"",IF(VLOOKUP(P8480,登録者リスト!$A$1:$D$43729,4,FALSE)=基本情報!$D$6,P8480,"")),"")</f>
        <v/>
      </c>
    </row>
    <row r="8481" spans="16:17" x14ac:dyDescent="0.15">
      <c r="P8481">
        <v>8480</v>
      </c>
      <c r="Q8481" t="str">
        <f>IFERROR(IF(COUNTIF(個人情報!$BI$5:$BI$401,"登録番号" &amp; リスト!P8481)&gt;=1,"",IF(VLOOKUP(P8481,登録者リスト!$A$1:$D$43729,4,FALSE)=基本情報!$D$6,P8481,"")),"")</f>
        <v/>
      </c>
    </row>
    <row r="8482" spans="16:17" x14ac:dyDescent="0.15">
      <c r="P8482">
        <v>8481</v>
      </c>
      <c r="Q8482" t="str">
        <f>IFERROR(IF(COUNTIF(個人情報!$BI$5:$BI$401,"登録番号" &amp; リスト!P8482)&gt;=1,"",IF(VLOOKUP(P8482,登録者リスト!$A$1:$D$43729,4,FALSE)=基本情報!$D$6,P8482,"")),"")</f>
        <v/>
      </c>
    </row>
    <row r="8483" spans="16:17" x14ac:dyDescent="0.15">
      <c r="P8483">
        <v>8482</v>
      </c>
      <c r="Q8483" t="str">
        <f>IFERROR(IF(COUNTIF(個人情報!$BI$5:$BI$401,"登録番号" &amp; リスト!P8483)&gt;=1,"",IF(VLOOKUP(P8483,登録者リスト!$A$1:$D$43729,4,FALSE)=基本情報!$D$6,P8483,"")),"")</f>
        <v/>
      </c>
    </row>
    <row r="8484" spans="16:17" x14ac:dyDescent="0.15">
      <c r="P8484">
        <v>8483</v>
      </c>
      <c r="Q8484" t="str">
        <f>IFERROR(IF(COUNTIF(個人情報!$BI$5:$BI$401,"登録番号" &amp; リスト!P8484)&gt;=1,"",IF(VLOOKUP(P8484,登録者リスト!$A$1:$D$43729,4,FALSE)=基本情報!$D$6,P8484,"")),"")</f>
        <v/>
      </c>
    </row>
    <row r="8485" spans="16:17" x14ac:dyDescent="0.15">
      <c r="P8485">
        <v>8484</v>
      </c>
      <c r="Q8485" t="str">
        <f>IFERROR(IF(COUNTIF(個人情報!$BI$5:$BI$401,"登録番号" &amp; リスト!P8485)&gt;=1,"",IF(VLOOKUP(P8485,登録者リスト!$A$1:$D$43729,4,FALSE)=基本情報!$D$6,P8485,"")),"")</f>
        <v/>
      </c>
    </row>
    <row r="8486" spans="16:17" x14ac:dyDescent="0.15">
      <c r="P8486">
        <v>8485</v>
      </c>
      <c r="Q8486" t="str">
        <f>IFERROR(IF(COUNTIF(個人情報!$BI$5:$BI$401,"登録番号" &amp; リスト!P8486)&gt;=1,"",IF(VLOOKUP(P8486,登録者リスト!$A$1:$D$43729,4,FALSE)=基本情報!$D$6,P8486,"")),"")</f>
        <v/>
      </c>
    </row>
    <row r="8487" spans="16:17" x14ac:dyDescent="0.15">
      <c r="P8487">
        <v>8486</v>
      </c>
      <c r="Q8487" t="str">
        <f>IFERROR(IF(COUNTIF(個人情報!$BI$5:$BI$401,"登録番号" &amp; リスト!P8487)&gt;=1,"",IF(VLOOKUP(P8487,登録者リスト!$A$1:$D$43729,4,FALSE)=基本情報!$D$6,P8487,"")),"")</f>
        <v/>
      </c>
    </row>
    <row r="8488" spans="16:17" x14ac:dyDescent="0.15">
      <c r="P8488">
        <v>8487</v>
      </c>
      <c r="Q8488" t="str">
        <f>IFERROR(IF(COUNTIF(個人情報!$BI$5:$BI$401,"登録番号" &amp; リスト!P8488)&gt;=1,"",IF(VLOOKUP(P8488,登録者リスト!$A$1:$D$43729,4,FALSE)=基本情報!$D$6,P8488,"")),"")</f>
        <v/>
      </c>
    </row>
    <row r="8489" spans="16:17" x14ac:dyDescent="0.15">
      <c r="P8489">
        <v>8488</v>
      </c>
      <c r="Q8489" t="str">
        <f>IFERROR(IF(COUNTIF(個人情報!$BI$5:$BI$401,"登録番号" &amp; リスト!P8489)&gt;=1,"",IF(VLOOKUP(P8489,登録者リスト!$A$1:$D$43729,4,FALSE)=基本情報!$D$6,P8489,"")),"")</f>
        <v/>
      </c>
    </row>
    <row r="8490" spans="16:17" x14ac:dyDescent="0.15">
      <c r="P8490">
        <v>8489</v>
      </c>
      <c r="Q8490" t="str">
        <f>IFERROR(IF(COUNTIF(個人情報!$BI$5:$BI$401,"登録番号" &amp; リスト!P8490)&gt;=1,"",IF(VLOOKUP(P8490,登録者リスト!$A$1:$D$43729,4,FALSE)=基本情報!$D$6,P8490,"")),"")</f>
        <v/>
      </c>
    </row>
    <row r="8491" spans="16:17" x14ac:dyDescent="0.15">
      <c r="P8491">
        <v>8490</v>
      </c>
      <c r="Q8491" t="str">
        <f>IFERROR(IF(COUNTIF(個人情報!$BI$5:$BI$401,"登録番号" &amp; リスト!P8491)&gt;=1,"",IF(VLOOKUP(P8491,登録者リスト!$A$1:$D$43729,4,FALSE)=基本情報!$D$6,P8491,"")),"")</f>
        <v/>
      </c>
    </row>
    <row r="8492" spans="16:17" x14ac:dyDescent="0.15">
      <c r="P8492">
        <v>8491</v>
      </c>
      <c r="Q8492" t="str">
        <f>IFERROR(IF(COUNTIF(個人情報!$BI$5:$BI$401,"登録番号" &amp; リスト!P8492)&gt;=1,"",IF(VLOOKUP(P8492,登録者リスト!$A$1:$D$43729,4,FALSE)=基本情報!$D$6,P8492,"")),"")</f>
        <v/>
      </c>
    </row>
    <row r="8493" spans="16:17" x14ac:dyDescent="0.15">
      <c r="P8493">
        <v>8492</v>
      </c>
      <c r="Q8493" t="str">
        <f>IFERROR(IF(COUNTIF(個人情報!$BI$5:$BI$401,"登録番号" &amp; リスト!P8493)&gt;=1,"",IF(VLOOKUP(P8493,登録者リスト!$A$1:$D$43729,4,FALSE)=基本情報!$D$6,P8493,"")),"")</f>
        <v/>
      </c>
    </row>
    <row r="8494" spans="16:17" x14ac:dyDescent="0.15">
      <c r="P8494">
        <v>8493</v>
      </c>
      <c r="Q8494" t="str">
        <f>IFERROR(IF(COUNTIF(個人情報!$BI$5:$BI$401,"登録番号" &amp; リスト!P8494)&gt;=1,"",IF(VLOOKUP(P8494,登録者リスト!$A$1:$D$43729,4,FALSE)=基本情報!$D$6,P8494,"")),"")</f>
        <v/>
      </c>
    </row>
    <row r="8495" spans="16:17" x14ac:dyDescent="0.15">
      <c r="P8495">
        <v>8494</v>
      </c>
      <c r="Q8495" t="str">
        <f>IFERROR(IF(COUNTIF(個人情報!$BI$5:$BI$401,"登録番号" &amp; リスト!P8495)&gt;=1,"",IF(VLOOKUP(P8495,登録者リスト!$A$1:$D$43729,4,FALSE)=基本情報!$D$6,P8495,"")),"")</f>
        <v/>
      </c>
    </row>
    <row r="8496" spans="16:17" x14ac:dyDescent="0.15">
      <c r="P8496">
        <v>8495</v>
      </c>
      <c r="Q8496" t="str">
        <f>IFERROR(IF(COUNTIF(個人情報!$BI$5:$BI$401,"登録番号" &amp; リスト!P8496)&gt;=1,"",IF(VLOOKUP(P8496,登録者リスト!$A$1:$D$43729,4,FALSE)=基本情報!$D$6,P8496,"")),"")</f>
        <v/>
      </c>
    </row>
    <row r="8497" spans="16:17" x14ac:dyDescent="0.15">
      <c r="P8497">
        <v>8496</v>
      </c>
      <c r="Q8497" t="str">
        <f>IFERROR(IF(COUNTIF(個人情報!$BI$5:$BI$401,"登録番号" &amp; リスト!P8497)&gt;=1,"",IF(VLOOKUP(P8497,登録者リスト!$A$1:$D$43729,4,FALSE)=基本情報!$D$6,P8497,"")),"")</f>
        <v/>
      </c>
    </row>
    <row r="8498" spans="16:17" x14ac:dyDescent="0.15">
      <c r="P8498">
        <v>8497</v>
      </c>
      <c r="Q8498" t="str">
        <f>IFERROR(IF(COUNTIF(個人情報!$BI$5:$BI$401,"登録番号" &amp; リスト!P8498)&gt;=1,"",IF(VLOOKUP(P8498,登録者リスト!$A$1:$D$43729,4,FALSE)=基本情報!$D$6,P8498,"")),"")</f>
        <v/>
      </c>
    </row>
    <row r="8499" spans="16:17" x14ac:dyDescent="0.15">
      <c r="P8499">
        <v>8498</v>
      </c>
      <c r="Q8499" t="str">
        <f>IFERROR(IF(COUNTIF(個人情報!$BI$5:$BI$401,"登録番号" &amp; リスト!P8499)&gt;=1,"",IF(VLOOKUP(P8499,登録者リスト!$A$1:$D$43729,4,FALSE)=基本情報!$D$6,P8499,"")),"")</f>
        <v/>
      </c>
    </row>
    <row r="8500" spans="16:17" x14ac:dyDescent="0.15">
      <c r="P8500">
        <v>8499</v>
      </c>
      <c r="Q8500" t="str">
        <f>IFERROR(IF(COUNTIF(個人情報!$BI$5:$BI$401,"登録番号" &amp; リスト!P8500)&gt;=1,"",IF(VLOOKUP(P8500,登録者リスト!$A$1:$D$43729,4,FALSE)=基本情報!$D$6,P8500,"")),"")</f>
        <v/>
      </c>
    </row>
    <row r="8501" spans="16:17" x14ac:dyDescent="0.15">
      <c r="P8501">
        <v>8500</v>
      </c>
      <c r="Q8501" t="str">
        <f>IFERROR(IF(COUNTIF(個人情報!$BI$5:$BI$401,"登録番号" &amp; リスト!P8501)&gt;=1,"",IF(VLOOKUP(P8501,登録者リスト!$A$1:$D$43729,4,FALSE)=基本情報!$D$6,P8501,"")),"")</f>
        <v/>
      </c>
    </row>
    <row r="8502" spans="16:17" x14ac:dyDescent="0.15">
      <c r="P8502">
        <v>8501</v>
      </c>
      <c r="Q8502" t="str">
        <f>IFERROR(IF(COUNTIF(個人情報!$BI$5:$BI$401,"登録番号" &amp; リスト!P8502)&gt;=1,"",IF(VLOOKUP(P8502,登録者リスト!$A$1:$D$43729,4,FALSE)=基本情報!$D$6,P8502,"")),"")</f>
        <v/>
      </c>
    </row>
    <row r="8503" spans="16:17" x14ac:dyDescent="0.15">
      <c r="P8503">
        <v>8502</v>
      </c>
      <c r="Q8503" t="str">
        <f>IFERROR(IF(COUNTIF(個人情報!$BI$5:$BI$401,"登録番号" &amp; リスト!P8503)&gt;=1,"",IF(VLOOKUP(P8503,登録者リスト!$A$1:$D$43729,4,FALSE)=基本情報!$D$6,P8503,"")),"")</f>
        <v/>
      </c>
    </row>
    <row r="8504" spans="16:17" x14ac:dyDescent="0.15">
      <c r="P8504">
        <v>8503</v>
      </c>
      <c r="Q8504" t="str">
        <f>IFERROR(IF(COUNTIF(個人情報!$BI$5:$BI$401,"登録番号" &amp; リスト!P8504)&gt;=1,"",IF(VLOOKUP(P8504,登録者リスト!$A$1:$D$43729,4,FALSE)=基本情報!$D$6,P8504,"")),"")</f>
        <v/>
      </c>
    </row>
    <row r="8505" spans="16:17" x14ac:dyDescent="0.15">
      <c r="P8505">
        <v>8504</v>
      </c>
      <c r="Q8505" t="str">
        <f>IFERROR(IF(COUNTIF(個人情報!$BI$5:$BI$401,"登録番号" &amp; リスト!P8505)&gt;=1,"",IF(VLOOKUP(P8505,登録者リスト!$A$1:$D$43729,4,FALSE)=基本情報!$D$6,P8505,"")),"")</f>
        <v/>
      </c>
    </row>
    <row r="8506" spans="16:17" x14ac:dyDescent="0.15">
      <c r="P8506">
        <v>8505</v>
      </c>
      <c r="Q8506" t="str">
        <f>IFERROR(IF(COUNTIF(個人情報!$BI$5:$BI$401,"登録番号" &amp; リスト!P8506)&gt;=1,"",IF(VLOOKUP(P8506,登録者リスト!$A$1:$D$43729,4,FALSE)=基本情報!$D$6,P8506,"")),"")</f>
        <v/>
      </c>
    </row>
    <row r="8507" spans="16:17" x14ac:dyDescent="0.15">
      <c r="P8507">
        <v>8506</v>
      </c>
      <c r="Q8507" t="str">
        <f>IFERROR(IF(COUNTIF(個人情報!$BI$5:$BI$401,"登録番号" &amp; リスト!P8507)&gt;=1,"",IF(VLOOKUP(P8507,登録者リスト!$A$1:$D$43729,4,FALSE)=基本情報!$D$6,P8507,"")),"")</f>
        <v/>
      </c>
    </row>
    <row r="8508" spans="16:17" x14ac:dyDescent="0.15">
      <c r="P8508">
        <v>8507</v>
      </c>
      <c r="Q8508" t="str">
        <f>IFERROR(IF(COUNTIF(個人情報!$BI$5:$BI$401,"登録番号" &amp; リスト!P8508)&gt;=1,"",IF(VLOOKUP(P8508,登録者リスト!$A$1:$D$43729,4,FALSE)=基本情報!$D$6,P8508,"")),"")</f>
        <v/>
      </c>
    </row>
    <row r="8509" spans="16:17" x14ac:dyDescent="0.15">
      <c r="P8509">
        <v>8508</v>
      </c>
      <c r="Q8509" t="str">
        <f>IFERROR(IF(COUNTIF(個人情報!$BI$5:$BI$401,"登録番号" &amp; リスト!P8509)&gt;=1,"",IF(VLOOKUP(P8509,登録者リスト!$A$1:$D$43729,4,FALSE)=基本情報!$D$6,P8509,"")),"")</f>
        <v/>
      </c>
    </row>
    <row r="8510" spans="16:17" x14ac:dyDescent="0.15">
      <c r="P8510">
        <v>8509</v>
      </c>
      <c r="Q8510" t="str">
        <f>IFERROR(IF(COUNTIF(個人情報!$BI$5:$BI$401,"登録番号" &amp; リスト!P8510)&gt;=1,"",IF(VLOOKUP(P8510,登録者リスト!$A$1:$D$43729,4,FALSE)=基本情報!$D$6,P8510,"")),"")</f>
        <v/>
      </c>
    </row>
    <row r="8511" spans="16:17" x14ac:dyDescent="0.15">
      <c r="P8511">
        <v>8510</v>
      </c>
      <c r="Q8511" t="str">
        <f>IFERROR(IF(COUNTIF(個人情報!$BI$5:$BI$401,"登録番号" &amp; リスト!P8511)&gt;=1,"",IF(VLOOKUP(P8511,登録者リスト!$A$1:$D$43729,4,FALSE)=基本情報!$D$6,P8511,"")),"")</f>
        <v/>
      </c>
    </row>
    <row r="8512" spans="16:17" x14ac:dyDescent="0.15">
      <c r="P8512">
        <v>8511</v>
      </c>
      <c r="Q8512" t="str">
        <f>IFERROR(IF(COUNTIF(個人情報!$BI$5:$BI$401,"登録番号" &amp; リスト!P8512)&gt;=1,"",IF(VLOOKUP(P8512,登録者リスト!$A$1:$D$43729,4,FALSE)=基本情報!$D$6,P8512,"")),"")</f>
        <v/>
      </c>
    </row>
    <row r="8513" spans="16:17" x14ac:dyDescent="0.15">
      <c r="P8513">
        <v>8512</v>
      </c>
      <c r="Q8513" t="str">
        <f>IFERROR(IF(COUNTIF(個人情報!$BI$5:$BI$401,"登録番号" &amp; リスト!P8513)&gt;=1,"",IF(VLOOKUP(P8513,登録者リスト!$A$1:$D$43729,4,FALSE)=基本情報!$D$6,P8513,"")),"")</f>
        <v/>
      </c>
    </row>
    <row r="8514" spans="16:17" x14ac:dyDescent="0.15">
      <c r="P8514">
        <v>8513</v>
      </c>
      <c r="Q8514" t="str">
        <f>IFERROR(IF(COUNTIF(個人情報!$BI$5:$BI$401,"登録番号" &amp; リスト!P8514)&gt;=1,"",IF(VLOOKUP(P8514,登録者リスト!$A$1:$D$43729,4,FALSE)=基本情報!$D$6,P8514,"")),"")</f>
        <v/>
      </c>
    </row>
    <row r="8515" spans="16:17" x14ac:dyDescent="0.15">
      <c r="P8515">
        <v>8514</v>
      </c>
      <c r="Q8515" t="str">
        <f>IFERROR(IF(COUNTIF(個人情報!$BI$5:$BI$401,"登録番号" &amp; リスト!P8515)&gt;=1,"",IF(VLOOKUP(P8515,登録者リスト!$A$1:$D$43729,4,FALSE)=基本情報!$D$6,P8515,"")),"")</f>
        <v/>
      </c>
    </row>
    <row r="8516" spans="16:17" x14ac:dyDescent="0.15">
      <c r="P8516">
        <v>8515</v>
      </c>
      <c r="Q8516" t="str">
        <f>IFERROR(IF(COUNTIF(個人情報!$BI$5:$BI$401,"登録番号" &amp; リスト!P8516)&gt;=1,"",IF(VLOOKUP(P8516,登録者リスト!$A$1:$D$43729,4,FALSE)=基本情報!$D$6,P8516,"")),"")</f>
        <v/>
      </c>
    </row>
    <row r="8517" spans="16:17" x14ac:dyDescent="0.15">
      <c r="P8517">
        <v>8516</v>
      </c>
      <c r="Q8517" t="str">
        <f>IFERROR(IF(COUNTIF(個人情報!$BI$5:$BI$401,"登録番号" &amp; リスト!P8517)&gt;=1,"",IF(VLOOKUP(P8517,登録者リスト!$A$1:$D$43729,4,FALSE)=基本情報!$D$6,P8517,"")),"")</f>
        <v/>
      </c>
    </row>
    <row r="8518" spans="16:17" x14ac:dyDescent="0.15">
      <c r="P8518">
        <v>8517</v>
      </c>
      <c r="Q8518" t="str">
        <f>IFERROR(IF(COUNTIF(個人情報!$BI$5:$BI$401,"登録番号" &amp; リスト!P8518)&gt;=1,"",IF(VLOOKUP(P8518,登録者リスト!$A$1:$D$43729,4,FALSE)=基本情報!$D$6,P8518,"")),"")</f>
        <v/>
      </c>
    </row>
    <row r="8519" spans="16:17" x14ac:dyDescent="0.15">
      <c r="P8519">
        <v>8518</v>
      </c>
      <c r="Q8519" t="str">
        <f>IFERROR(IF(COUNTIF(個人情報!$BI$5:$BI$401,"登録番号" &amp; リスト!P8519)&gt;=1,"",IF(VLOOKUP(P8519,登録者リスト!$A$1:$D$43729,4,FALSE)=基本情報!$D$6,P8519,"")),"")</f>
        <v/>
      </c>
    </row>
    <row r="8520" spans="16:17" x14ac:dyDescent="0.15">
      <c r="P8520">
        <v>8519</v>
      </c>
      <c r="Q8520" t="str">
        <f>IFERROR(IF(COUNTIF(個人情報!$BI$5:$BI$401,"登録番号" &amp; リスト!P8520)&gt;=1,"",IF(VLOOKUP(P8520,登録者リスト!$A$1:$D$43729,4,FALSE)=基本情報!$D$6,P8520,"")),"")</f>
        <v/>
      </c>
    </row>
    <row r="8521" spans="16:17" x14ac:dyDescent="0.15">
      <c r="P8521">
        <v>8520</v>
      </c>
      <c r="Q8521" t="str">
        <f>IFERROR(IF(COUNTIF(個人情報!$BI$5:$BI$401,"登録番号" &amp; リスト!P8521)&gt;=1,"",IF(VLOOKUP(P8521,登録者リスト!$A$1:$D$43729,4,FALSE)=基本情報!$D$6,P8521,"")),"")</f>
        <v/>
      </c>
    </row>
    <row r="8522" spans="16:17" x14ac:dyDescent="0.15">
      <c r="P8522">
        <v>8521</v>
      </c>
      <c r="Q8522" t="str">
        <f>IFERROR(IF(COUNTIF(個人情報!$BI$5:$BI$401,"登録番号" &amp; リスト!P8522)&gt;=1,"",IF(VLOOKUP(P8522,登録者リスト!$A$1:$D$43729,4,FALSE)=基本情報!$D$6,P8522,"")),"")</f>
        <v/>
      </c>
    </row>
    <row r="8523" spans="16:17" x14ac:dyDescent="0.15">
      <c r="P8523">
        <v>8522</v>
      </c>
      <c r="Q8523" t="str">
        <f>IFERROR(IF(COUNTIF(個人情報!$BI$5:$BI$401,"登録番号" &amp; リスト!P8523)&gt;=1,"",IF(VLOOKUP(P8523,登録者リスト!$A$1:$D$43729,4,FALSE)=基本情報!$D$6,P8523,"")),"")</f>
        <v/>
      </c>
    </row>
    <row r="8524" spans="16:17" x14ac:dyDescent="0.15">
      <c r="P8524">
        <v>8523</v>
      </c>
      <c r="Q8524" t="str">
        <f>IFERROR(IF(COUNTIF(個人情報!$BI$5:$BI$401,"登録番号" &amp; リスト!P8524)&gt;=1,"",IF(VLOOKUP(P8524,登録者リスト!$A$1:$D$43729,4,FALSE)=基本情報!$D$6,P8524,"")),"")</f>
        <v/>
      </c>
    </row>
    <row r="8525" spans="16:17" x14ac:dyDescent="0.15">
      <c r="P8525">
        <v>8524</v>
      </c>
      <c r="Q8525" t="str">
        <f>IFERROR(IF(COUNTIF(個人情報!$BI$5:$BI$401,"登録番号" &amp; リスト!P8525)&gt;=1,"",IF(VLOOKUP(P8525,登録者リスト!$A$1:$D$43729,4,FALSE)=基本情報!$D$6,P8525,"")),"")</f>
        <v/>
      </c>
    </row>
    <row r="8526" spans="16:17" x14ac:dyDescent="0.15">
      <c r="P8526">
        <v>8525</v>
      </c>
      <c r="Q8526" t="str">
        <f>IFERROR(IF(COUNTIF(個人情報!$BI$5:$BI$401,"登録番号" &amp; リスト!P8526)&gt;=1,"",IF(VLOOKUP(P8526,登録者リスト!$A$1:$D$43729,4,FALSE)=基本情報!$D$6,P8526,"")),"")</f>
        <v/>
      </c>
    </row>
    <row r="8527" spans="16:17" x14ac:dyDescent="0.15">
      <c r="P8527">
        <v>8526</v>
      </c>
      <c r="Q8527" t="str">
        <f>IFERROR(IF(COUNTIF(個人情報!$BI$5:$BI$401,"登録番号" &amp; リスト!P8527)&gt;=1,"",IF(VLOOKUP(P8527,登録者リスト!$A$1:$D$43729,4,FALSE)=基本情報!$D$6,P8527,"")),"")</f>
        <v/>
      </c>
    </row>
    <row r="8528" spans="16:17" x14ac:dyDescent="0.15">
      <c r="P8528">
        <v>8527</v>
      </c>
      <c r="Q8528" t="str">
        <f>IFERROR(IF(COUNTIF(個人情報!$BI$5:$BI$401,"登録番号" &amp; リスト!P8528)&gt;=1,"",IF(VLOOKUP(P8528,登録者リスト!$A$1:$D$43729,4,FALSE)=基本情報!$D$6,P8528,"")),"")</f>
        <v/>
      </c>
    </row>
    <row r="8529" spans="16:17" x14ac:dyDescent="0.15">
      <c r="P8529">
        <v>8528</v>
      </c>
      <c r="Q8529" t="str">
        <f>IFERROR(IF(COUNTIF(個人情報!$BI$5:$BI$401,"登録番号" &amp; リスト!P8529)&gt;=1,"",IF(VLOOKUP(P8529,登録者リスト!$A$1:$D$43729,4,FALSE)=基本情報!$D$6,P8529,"")),"")</f>
        <v/>
      </c>
    </row>
    <row r="8530" spans="16:17" x14ac:dyDescent="0.15">
      <c r="P8530">
        <v>8529</v>
      </c>
      <c r="Q8530" t="str">
        <f>IFERROR(IF(COUNTIF(個人情報!$BI$5:$BI$401,"登録番号" &amp; リスト!P8530)&gt;=1,"",IF(VLOOKUP(P8530,登録者リスト!$A$1:$D$43729,4,FALSE)=基本情報!$D$6,P8530,"")),"")</f>
        <v/>
      </c>
    </row>
    <row r="8531" spans="16:17" x14ac:dyDescent="0.15">
      <c r="P8531">
        <v>8530</v>
      </c>
      <c r="Q8531" t="str">
        <f>IFERROR(IF(COUNTIF(個人情報!$BI$5:$BI$401,"登録番号" &amp; リスト!P8531)&gt;=1,"",IF(VLOOKUP(P8531,登録者リスト!$A$1:$D$43729,4,FALSE)=基本情報!$D$6,P8531,"")),"")</f>
        <v/>
      </c>
    </row>
    <row r="8532" spans="16:17" x14ac:dyDescent="0.15">
      <c r="P8532">
        <v>8531</v>
      </c>
      <c r="Q8532" t="str">
        <f>IFERROR(IF(COUNTIF(個人情報!$BI$5:$BI$401,"登録番号" &amp; リスト!P8532)&gt;=1,"",IF(VLOOKUP(P8532,登録者リスト!$A$1:$D$43729,4,FALSE)=基本情報!$D$6,P8532,"")),"")</f>
        <v/>
      </c>
    </row>
    <row r="8533" spans="16:17" x14ac:dyDescent="0.15">
      <c r="P8533">
        <v>8532</v>
      </c>
      <c r="Q8533" t="str">
        <f>IFERROR(IF(COUNTIF(個人情報!$BI$5:$BI$401,"登録番号" &amp; リスト!P8533)&gt;=1,"",IF(VLOOKUP(P8533,登録者リスト!$A$1:$D$43729,4,FALSE)=基本情報!$D$6,P8533,"")),"")</f>
        <v/>
      </c>
    </row>
    <row r="8534" spans="16:17" x14ac:dyDescent="0.15">
      <c r="P8534">
        <v>8533</v>
      </c>
      <c r="Q8534" t="str">
        <f>IFERROR(IF(COUNTIF(個人情報!$BI$5:$BI$401,"登録番号" &amp; リスト!P8534)&gt;=1,"",IF(VLOOKUP(P8534,登録者リスト!$A$1:$D$43729,4,FALSE)=基本情報!$D$6,P8534,"")),"")</f>
        <v/>
      </c>
    </row>
    <row r="8535" spans="16:17" x14ac:dyDescent="0.15">
      <c r="P8535">
        <v>8534</v>
      </c>
      <c r="Q8535" t="str">
        <f>IFERROR(IF(COUNTIF(個人情報!$BI$5:$BI$401,"登録番号" &amp; リスト!P8535)&gt;=1,"",IF(VLOOKUP(P8535,登録者リスト!$A$1:$D$43729,4,FALSE)=基本情報!$D$6,P8535,"")),"")</f>
        <v/>
      </c>
    </row>
    <row r="8536" spans="16:17" x14ac:dyDescent="0.15">
      <c r="P8536">
        <v>8535</v>
      </c>
      <c r="Q8536" t="str">
        <f>IFERROR(IF(COUNTIF(個人情報!$BI$5:$BI$401,"登録番号" &amp; リスト!P8536)&gt;=1,"",IF(VLOOKUP(P8536,登録者リスト!$A$1:$D$43729,4,FALSE)=基本情報!$D$6,P8536,"")),"")</f>
        <v/>
      </c>
    </row>
    <row r="8537" spans="16:17" x14ac:dyDescent="0.15">
      <c r="P8537">
        <v>8536</v>
      </c>
      <c r="Q8537" t="str">
        <f>IFERROR(IF(COUNTIF(個人情報!$BI$5:$BI$401,"登録番号" &amp; リスト!P8537)&gt;=1,"",IF(VLOOKUP(P8537,登録者リスト!$A$1:$D$43729,4,FALSE)=基本情報!$D$6,P8537,"")),"")</f>
        <v/>
      </c>
    </row>
    <row r="8538" spans="16:17" x14ac:dyDescent="0.15">
      <c r="P8538">
        <v>8537</v>
      </c>
      <c r="Q8538" t="str">
        <f>IFERROR(IF(COUNTIF(個人情報!$BI$5:$BI$401,"登録番号" &amp; リスト!P8538)&gt;=1,"",IF(VLOOKUP(P8538,登録者リスト!$A$1:$D$43729,4,FALSE)=基本情報!$D$6,P8538,"")),"")</f>
        <v/>
      </c>
    </row>
    <row r="8539" spans="16:17" x14ac:dyDescent="0.15">
      <c r="P8539">
        <v>8538</v>
      </c>
      <c r="Q8539" t="str">
        <f>IFERROR(IF(COUNTIF(個人情報!$BI$5:$BI$401,"登録番号" &amp; リスト!P8539)&gt;=1,"",IF(VLOOKUP(P8539,登録者リスト!$A$1:$D$43729,4,FALSE)=基本情報!$D$6,P8539,"")),"")</f>
        <v/>
      </c>
    </row>
    <row r="8540" spans="16:17" x14ac:dyDescent="0.15">
      <c r="P8540">
        <v>8539</v>
      </c>
      <c r="Q8540" t="str">
        <f>IFERROR(IF(COUNTIF(個人情報!$BI$5:$BI$401,"登録番号" &amp; リスト!P8540)&gt;=1,"",IF(VLOOKUP(P8540,登録者リスト!$A$1:$D$43729,4,FALSE)=基本情報!$D$6,P8540,"")),"")</f>
        <v/>
      </c>
    </row>
    <row r="8541" spans="16:17" x14ac:dyDescent="0.15">
      <c r="P8541">
        <v>8540</v>
      </c>
      <c r="Q8541" t="str">
        <f>IFERROR(IF(COUNTIF(個人情報!$BI$5:$BI$401,"登録番号" &amp; リスト!P8541)&gt;=1,"",IF(VLOOKUP(P8541,登録者リスト!$A$1:$D$43729,4,FALSE)=基本情報!$D$6,P8541,"")),"")</f>
        <v/>
      </c>
    </row>
    <row r="8542" spans="16:17" x14ac:dyDescent="0.15">
      <c r="P8542">
        <v>8541</v>
      </c>
      <c r="Q8542" t="str">
        <f>IFERROR(IF(COUNTIF(個人情報!$BI$5:$BI$401,"登録番号" &amp; リスト!P8542)&gt;=1,"",IF(VLOOKUP(P8542,登録者リスト!$A$1:$D$43729,4,FALSE)=基本情報!$D$6,P8542,"")),"")</f>
        <v/>
      </c>
    </row>
    <row r="8543" spans="16:17" x14ac:dyDescent="0.15">
      <c r="P8543">
        <v>8542</v>
      </c>
      <c r="Q8543" t="str">
        <f>IFERROR(IF(COUNTIF(個人情報!$BI$5:$BI$401,"登録番号" &amp; リスト!P8543)&gt;=1,"",IF(VLOOKUP(P8543,登録者リスト!$A$1:$D$43729,4,FALSE)=基本情報!$D$6,P8543,"")),"")</f>
        <v/>
      </c>
    </row>
    <row r="8544" spans="16:17" x14ac:dyDescent="0.15">
      <c r="P8544">
        <v>8543</v>
      </c>
      <c r="Q8544" t="str">
        <f>IFERROR(IF(COUNTIF(個人情報!$BI$5:$BI$401,"登録番号" &amp; リスト!P8544)&gt;=1,"",IF(VLOOKUP(P8544,登録者リスト!$A$1:$D$43729,4,FALSE)=基本情報!$D$6,P8544,"")),"")</f>
        <v/>
      </c>
    </row>
    <row r="8545" spans="16:17" x14ac:dyDescent="0.15">
      <c r="P8545">
        <v>8544</v>
      </c>
      <c r="Q8545" t="str">
        <f>IFERROR(IF(COUNTIF(個人情報!$BI$5:$BI$401,"登録番号" &amp; リスト!P8545)&gt;=1,"",IF(VLOOKUP(P8545,登録者リスト!$A$1:$D$43729,4,FALSE)=基本情報!$D$6,P8545,"")),"")</f>
        <v/>
      </c>
    </row>
    <row r="8546" spans="16:17" x14ac:dyDescent="0.15">
      <c r="P8546">
        <v>8545</v>
      </c>
      <c r="Q8546" t="str">
        <f>IFERROR(IF(COUNTIF(個人情報!$BI$5:$BI$401,"登録番号" &amp; リスト!P8546)&gt;=1,"",IF(VLOOKUP(P8546,登録者リスト!$A$1:$D$43729,4,FALSE)=基本情報!$D$6,P8546,"")),"")</f>
        <v/>
      </c>
    </row>
    <row r="8547" spans="16:17" x14ac:dyDescent="0.15">
      <c r="P8547">
        <v>8546</v>
      </c>
      <c r="Q8547" t="str">
        <f>IFERROR(IF(COUNTIF(個人情報!$BI$5:$BI$401,"登録番号" &amp; リスト!P8547)&gt;=1,"",IF(VLOOKUP(P8547,登録者リスト!$A$1:$D$43729,4,FALSE)=基本情報!$D$6,P8547,"")),"")</f>
        <v/>
      </c>
    </row>
    <row r="8548" spans="16:17" x14ac:dyDescent="0.15">
      <c r="P8548">
        <v>8547</v>
      </c>
      <c r="Q8548" t="str">
        <f>IFERROR(IF(COUNTIF(個人情報!$BI$5:$BI$401,"登録番号" &amp; リスト!P8548)&gt;=1,"",IF(VLOOKUP(P8548,登録者リスト!$A$1:$D$43729,4,FALSE)=基本情報!$D$6,P8548,"")),"")</f>
        <v/>
      </c>
    </row>
    <row r="8549" spans="16:17" x14ac:dyDescent="0.15">
      <c r="P8549">
        <v>8548</v>
      </c>
      <c r="Q8549" t="str">
        <f>IFERROR(IF(COUNTIF(個人情報!$BI$5:$BI$401,"登録番号" &amp; リスト!P8549)&gt;=1,"",IF(VLOOKUP(P8549,登録者リスト!$A$1:$D$43729,4,FALSE)=基本情報!$D$6,P8549,"")),"")</f>
        <v/>
      </c>
    </row>
    <row r="8550" spans="16:17" x14ac:dyDescent="0.15">
      <c r="P8550">
        <v>8549</v>
      </c>
      <c r="Q8550" t="str">
        <f>IFERROR(IF(COUNTIF(個人情報!$BI$5:$BI$401,"登録番号" &amp; リスト!P8550)&gt;=1,"",IF(VLOOKUP(P8550,登録者リスト!$A$1:$D$43729,4,FALSE)=基本情報!$D$6,P8550,"")),"")</f>
        <v/>
      </c>
    </row>
    <row r="8551" spans="16:17" x14ac:dyDescent="0.15">
      <c r="P8551">
        <v>8550</v>
      </c>
      <c r="Q8551" t="str">
        <f>IFERROR(IF(COUNTIF(個人情報!$BI$5:$BI$401,"登録番号" &amp; リスト!P8551)&gt;=1,"",IF(VLOOKUP(P8551,登録者リスト!$A$1:$D$43729,4,FALSE)=基本情報!$D$6,P8551,"")),"")</f>
        <v/>
      </c>
    </row>
    <row r="8552" spans="16:17" x14ac:dyDescent="0.15">
      <c r="P8552">
        <v>8551</v>
      </c>
      <c r="Q8552" t="str">
        <f>IFERROR(IF(COUNTIF(個人情報!$BI$5:$BI$401,"登録番号" &amp; リスト!P8552)&gt;=1,"",IF(VLOOKUP(P8552,登録者リスト!$A$1:$D$43729,4,FALSE)=基本情報!$D$6,P8552,"")),"")</f>
        <v/>
      </c>
    </row>
    <row r="8553" spans="16:17" x14ac:dyDescent="0.15">
      <c r="P8553">
        <v>8552</v>
      </c>
      <c r="Q8553" t="str">
        <f>IFERROR(IF(COUNTIF(個人情報!$BI$5:$BI$401,"登録番号" &amp; リスト!P8553)&gt;=1,"",IF(VLOOKUP(P8553,登録者リスト!$A$1:$D$43729,4,FALSE)=基本情報!$D$6,P8553,"")),"")</f>
        <v/>
      </c>
    </row>
    <row r="8554" spans="16:17" x14ac:dyDescent="0.15">
      <c r="P8554">
        <v>8553</v>
      </c>
      <c r="Q8554" t="str">
        <f>IFERROR(IF(COUNTIF(個人情報!$BI$5:$BI$401,"登録番号" &amp; リスト!P8554)&gt;=1,"",IF(VLOOKUP(P8554,登録者リスト!$A$1:$D$43729,4,FALSE)=基本情報!$D$6,P8554,"")),"")</f>
        <v/>
      </c>
    </row>
    <row r="8555" spans="16:17" x14ac:dyDescent="0.15">
      <c r="P8555">
        <v>8554</v>
      </c>
      <c r="Q8555" t="str">
        <f>IFERROR(IF(COUNTIF(個人情報!$BI$5:$BI$401,"登録番号" &amp; リスト!P8555)&gt;=1,"",IF(VLOOKUP(P8555,登録者リスト!$A$1:$D$43729,4,FALSE)=基本情報!$D$6,P8555,"")),"")</f>
        <v/>
      </c>
    </row>
    <row r="8556" spans="16:17" x14ac:dyDescent="0.15">
      <c r="P8556">
        <v>8555</v>
      </c>
      <c r="Q8556" t="str">
        <f>IFERROR(IF(COUNTIF(個人情報!$BI$5:$BI$401,"登録番号" &amp; リスト!P8556)&gt;=1,"",IF(VLOOKUP(P8556,登録者リスト!$A$1:$D$43729,4,FALSE)=基本情報!$D$6,P8556,"")),"")</f>
        <v/>
      </c>
    </row>
    <row r="8557" spans="16:17" x14ac:dyDescent="0.15">
      <c r="P8557">
        <v>8556</v>
      </c>
      <c r="Q8557" t="str">
        <f>IFERROR(IF(COUNTIF(個人情報!$BI$5:$BI$401,"登録番号" &amp; リスト!P8557)&gt;=1,"",IF(VLOOKUP(P8557,登録者リスト!$A$1:$D$43729,4,FALSE)=基本情報!$D$6,P8557,"")),"")</f>
        <v/>
      </c>
    </row>
    <row r="8558" spans="16:17" x14ac:dyDescent="0.15">
      <c r="P8558">
        <v>8557</v>
      </c>
      <c r="Q8558" t="str">
        <f>IFERROR(IF(COUNTIF(個人情報!$BI$5:$BI$401,"登録番号" &amp; リスト!P8558)&gt;=1,"",IF(VLOOKUP(P8558,登録者リスト!$A$1:$D$43729,4,FALSE)=基本情報!$D$6,P8558,"")),"")</f>
        <v/>
      </c>
    </row>
    <row r="8559" spans="16:17" x14ac:dyDescent="0.15">
      <c r="P8559">
        <v>8558</v>
      </c>
      <c r="Q8559" t="str">
        <f>IFERROR(IF(COUNTIF(個人情報!$BI$5:$BI$401,"登録番号" &amp; リスト!P8559)&gt;=1,"",IF(VLOOKUP(P8559,登録者リスト!$A$1:$D$43729,4,FALSE)=基本情報!$D$6,P8559,"")),"")</f>
        <v/>
      </c>
    </row>
    <row r="8560" spans="16:17" x14ac:dyDescent="0.15">
      <c r="P8560">
        <v>8559</v>
      </c>
      <c r="Q8560" t="str">
        <f>IFERROR(IF(COUNTIF(個人情報!$BI$5:$BI$401,"登録番号" &amp; リスト!P8560)&gt;=1,"",IF(VLOOKUP(P8560,登録者リスト!$A$1:$D$43729,4,FALSE)=基本情報!$D$6,P8560,"")),"")</f>
        <v/>
      </c>
    </row>
    <row r="8561" spans="16:17" x14ac:dyDescent="0.15">
      <c r="P8561">
        <v>8560</v>
      </c>
      <c r="Q8561" t="str">
        <f>IFERROR(IF(COUNTIF(個人情報!$BI$5:$BI$401,"登録番号" &amp; リスト!P8561)&gt;=1,"",IF(VLOOKUP(P8561,登録者リスト!$A$1:$D$43729,4,FALSE)=基本情報!$D$6,P8561,"")),"")</f>
        <v/>
      </c>
    </row>
    <row r="8562" spans="16:17" x14ac:dyDescent="0.15">
      <c r="P8562">
        <v>8561</v>
      </c>
      <c r="Q8562" t="str">
        <f>IFERROR(IF(COUNTIF(個人情報!$BI$5:$BI$401,"登録番号" &amp; リスト!P8562)&gt;=1,"",IF(VLOOKUP(P8562,登録者リスト!$A$1:$D$43729,4,FALSE)=基本情報!$D$6,P8562,"")),"")</f>
        <v/>
      </c>
    </row>
    <row r="8563" spans="16:17" x14ac:dyDescent="0.15">
      <c r="P8563">
        <v>8562</v>
      </c>
      <c r="Q8563" t="str">
        <f>IFERROR(IF(COUNTIF(個人情報!$BI$5:$BI$401,"登録番号" &amp; リスト!P8563)&gt;=1,"",IF(VLOOKUP(P8563,登録者リスト!$A$1:$D$43729,4,FALSE)=基本情報!$D$6,P8563,"")),"")</f>
        <v/>
      </c>
    </row>
    <row r="8564" spans="16:17" x14ac:dyDescent="0.15">
      <c r="P8564">
        <v>8563</v>
      </c>
      <c r="Q8564" t="str">
        <f>IFERROR(IF(COUNTIF(個人情報!$BI$5:$BI$401,"登録番号" &amp; リスト!P8564)&gt;=1,"",IF(VLOOKUP(P8564,登録者リスト!$A$1:$D$43729,4,FALSE)=基本情報!$D$6,P8564,"")),"")</f>
        <v/>
      </c>
    </row>
    <row r="8565" spans="16:17" x14ac:dyDescent="0.15">
      <c r="P8565">
        <v>8564</v>
      </c>
      <c r="Q8565" t="str">
        <f>IFERROR(IF(COUNTIF(個人情報!$BI$5:$BI$401,"登録番号" &amp; リスト!P8565)&gt;=1,"",IF(VLOOKUP(P8565,登録者リスト!$A$1:$D$43729,4,FALSE)=基本情報!$D$6,P8565,"")),"")</f>
        <v/>
      </c>
    </row>
    <row r="8566" spans="16:17" x14ac:dyDescent="0.15">
      <c r="P8566">
        <v>8565</v>
      </c>
      <c r="Q8566" t="str">
        <f>IFERROR(IF(COUNTIF(個人情報!$BI$5:$BI$401,"登録番号" &amp; リスト!P8566)&gt;=1,"",IF(VLOOKUP(P8566,登録者リスト!$A$1:$D$43729,4,FALSE)=基本情報!$D$6,P8566,"")),"")</f>
        <v/>
      </c>
    </row>
    <row r="8567" spans="16:17" x14ac:dyDescent="0.15">
      <c r="P8567">
        <v>8566</v>
      </c>
      <c r="Q8567" t="str">
        <f>IFERROR(IF(COUNTIF(個人情報!$BI$5:$BI$401,"登録番号" &amp; リスト!P8567)&gt;=1,"",IF(VLOOKUP(P8567,登録者リスト!$A$1:$D$43729,4,FALSE)=基本情報!$D$6,P8567,"")),"")</f>
        <v/>
      </c>
    </row>
    <row r="8568" spans="16:17" x14ac:dyDescent="0.15">
      <c r="P8568">
        <v>8567</v>
      </c>
      <c r="Q8568" t="str">
        <f>IFERROR(IF(COUNTIF(個人情報!$BI$5:$BI$401,"登録番号" &amp; リスト!P8568)&gt;=1,"",IF(VLOOKUP(P8568,登録者リスト!$A$1:$D$43729,4,FALSE)=基本情報!$D$6,P8568,"")),"")</f>
        <v/>
      </c>
    </row>
    <row r="8569" spans="16:17" x14ac:dyDescent="0.15">
      <c r="P8569">
        <v>8568</v>
      </c>
      <c r="Q8569" t="str">
        <f>IFERROR(IF(COUNTIF(個人情報!$BI$5:$BI$401,"登録番号" &amp; リスト!P8569)&gt;=1,"",IF(VLOOKUP(P8569,登録者リスト!$A$1:$D$43729,4,FALSE)=基本情報!$D$6,P8569,"")),"")</f>
        <v/>
      </c>
    </row>
    <row r="8570" spans="16:17" x14ac:dyDescent="0.15">
      <c r="P8570">
        <v>8569</v>
      </c>
      <c r="Q8570" t="str">
        <f>IFERROR(IF(COUNTIF(個人情報!$BI$5:$BI$401,"登録番号" &amp; リスト!P8570)&gt;=1,"",IF(VLOOKUP(P8570,登録者リスト!$A$1:$D$43729,4,FALSE)=基本情報!$D$6,P8570,"")),"")</f>
        <v/>
      </c>
    </row>
    <row r="8571" spans="16:17" x14ac:dyDescent="0.15">
      <c r="P8571">
        <v>8570</v>
      </c>
      <c r="Q8571" t="str">
        <f>IFERROR(IF(COUNTIF(個人情報!$BI$5:$BI$401,"登録番号" &amp; リスト!P8571)&gt;=1,"",IF(VLOOKUP(P8571,登録者リスト!$A$1:$D$43729,4,FALSE)=基本情報!$D$6,P8571,"")),"")</f>
        <v/>
      </c>
    </row>
    <row r="8572" spans="16:17" x14ac:dyDescent="0.15">
      <c r="P8572">
        <v>8571</v>
      </c>
      <c r="Q8572" t="str">
        <f>IFERROR(IF(COUNTIF(個人情報!$BI$5:$BI$401,"登録番号" &amp; リスト!P8572)&gt;=1,"",IF(VLOOKUP(P8572,登録者リスト!$A$1:$D$43729,4,FALSE)=基本情報!$D$6,P8572,"")),"")</f>
        <v/>
      </c>
    </row>
    <row r="8573" spans="16:17" x14ac:dyDescent="0.15">
      <c r="P8573">
        <v>8572</v>
      </c>
      <c r="Q8573" t="str">
        <f>IFERROR(IF(COUNTIF(個人情報!$BI$5:$BI$401,"登録番号" &amp; リスト!P8573)&gt;=1,"",IF(VLOOKUP(P8573,登録者リスト!$A$1:$D$43729,4,FALSE)=基本情報!$D$6,P8573,"")),"")</f>
        <v/>
      </c>
    </row>
    <row r="8574" spans="16:17" x14ac:dyDescent="0.15">
      <c r="P8574">
        <v>8573</v>
      </c>
      <c r="Q8574" t="str">
        <f>IFERROR(IF(COUNTIF(個人情報!$BI$5:$BI$401,"登録番号" &amp; リスト!P8574)&gt;=1,"",IF(VLOOKUP(P8574,登録者リスト!$A$1:$D$43729,4,FALSE)=基本情報!$D$6,P8574,"")),"")</f>
        <v/>
      </c>
    </row>
    <row r="8575" spans="16:17" x14ac:dyDescent="0.15">
      <c r="P8575">
        <v>8574</v>
      </c>
      <c r="Q8575" t="str">
        <f>IFERROR(IF(COUNTIF(個人情報!$BI$5:$BI$401,"登録番号" &amp; リスト!P8575)&gt;=1,"",IF(VLOOKUP(P8575,登録者リスト!$A$1:$D$43729,4,FALSE)=基本情報!$D$6,P8575,"")),"")</f>
        <v/>
      </c>
    </row>
    <row r="8576" spans="16:17" x14ac:dyDescent="0.15">
      <c r="P8576">
        <v>8575</v>
      </c>
      <c r="Q8576" t="str">
        <f>IFERROR(IF(COUNTIF(個人情報!$BI$5:$BI$401,"登録番号" &amp; リスト!P8576)&gt;=1,"",IF(VLOOKUP(P8576,登録者リスト!$A$1:$D$43729,4,FALSE)=基本情報!$D$6,P8576,"")),"")</f>
        <v/>
      </c>
    </row>
    <row r="8577" spans="16:17" x14ac:dyDescent="0.15">
      <c r="P8577">
        <v>8576</v>
      </c>
      <c r="Q8577" t="str">
        <f>IFERROR(IF(COUNTIF(個人情報!$BI$5:$BI$401,"登録番号" &amp; リスト!P8577)&gt;=1,"",IF(VLOOKUP(P8577,登録者リスト!$A$1:$D$43729,4,FALSE)=基本情報!$D$6,P8577,"")),"")</f>
        <v/>
      </c>
    </row>
    <row r="8578" spans="16:17" x14ac:dyDescent="0.15">
      <c r="P8578">
        <v>8577</v>
      </c>
      <c r="Q8578" t="str">
        <f>IFERROR(IF(COUNTIF(個人情報!$BI$5:$BI$401,"登録番号" &amp; リスト!P8578)&gt;=1,"",IF(VLOOKUP(P8578,登録者リスト!$A$1:$D$43729,4,FALSE)=基本情報!$D$6,P8578,"")),"")</f>
        <v/>
      </c>
    </row>
    <row r="8579" spans="16:17" x14ac:dyDescent="0.15">
      <c r="P8579">
        <v>8578</v>
      </c>
      <c r="Q8579" t="str">
        <f>IFERROR(IF(COUNTIF(個人情報!$BI$5:$BI$401,"登録番号" &amp; リスト!P8579)&gt;=1,"",IF(VLOOKUP(P8579,登録者リスト!$A$1:$D$43729,4,FALSE)=基本情報!$D$6,P8579,"")),"")</f>
        <v/>
      </c>
    </row>
    <row r="8580" spans="16:17" x14ac:dyDescent="0.15">
      <c r="P8580">
        <v>8579</v>
      </c>
      <c r="Q8580" t="str">
        <f>IFERROR(IF(COUNTIF(個人情報!$BI$5:$BI$401,"登録番号" &amp; リスト!P8580)&gt;=1,"",IF(VLOOKUP(P8580,登録者リスト!$A$1:$D$43729,4,FALSE)=基本情報!$D$6,P8580,"")),"")</f>
        <v/>
      </c>
    </row>
    <row r="8581" spans="16:17" x14ac:dyDescent="0.15">
      <c r="P8581">
        <v>8580</v>
      </c>
      <c r="Q8581" t="str">
        <f>IFERROR(IF(COUNTIF(個人情報!$BI$5:$BI$401,"登録番号" &amp; リスト!P8581)&gt;=1,"",IF(VLOOKUP(P8581,登録者リスト!$A$1:$D$43729,4,FALSE)=基本情報!$D$6,P8581,"")),"")</f>
        <v/>
      </c>
    </row>
    <row r="8582" spans="16:17" x14ac:dyDescent="0.15">
      <c r="P8582">
        <v>8581</v>
      </c>
      <c r="Q8582" t="str">
        <f>IFERROR(IF(COUNTIF(個人情報!$BI$5:$BI$401,"登録番号" &amp; リスト!P8582)&gt;=1,"",IF(VLOOKUP(P8582,登録者リスト!$A$1:$D$43729,4,FALSE)=基本情報!$D$6,P8582,"")),"")</f>
        <v/>
      </c>
    </row>
    <row r="8583" spans="16:17" x14ac:dyDescent="0.15">
      <c r="P8583">
        <v>8582</v>
      </c>
      <c r="Q8583" t="str">
        <f>IFERROR(IF(COUNTIF(個人情報!$BI$5:$BI$401,"登録番号" &amp; リスト!P8583)&gt;=1,"",IF(VLOOKUP(P8583,登録者リスト!$A$1:$D$43729,4,FALSE)=基本情報!$D$6,P8583,"")),"")</f>
        <v/>
      </c>
    </row>
    <row r="8584" spans="16:17" x14ac:dyDescent="0.15">
      <c r="P8584">
        <v>8583</v>
      </c>
      <c r="Q8584" t="str">
        <f>IFERROR(IF(COUNTIF(個人情報!$BI$5:$BI$401,"登録番号" &amp; リスト!P8584)&gt;=1,"",IF(VLOOKUP(P8584,登録者リスト!$A$1:$D$43729,4,FALSE)=基本情報!$D$6,P8584,"")),"")</f>
        <v/>
      </c>
    </row>
    <row r="8585" spans="16:17" x14ac:dyDescent="0.15">
      <c r="P8585">
        <v>8584</v>
      </c>
      <c r="Q8585" t="str">
        <f>IFERROR(IF(COUNTIF(個人情報!$BI$5:$BI$401,"登録番号" &amp; リスト!P8585)&gt;=1,"",IF(VLOOKUP(P8585,登録者リスト!$A$1:$D$43729,4,FALSE)=基本情報!$D$6,P8585,"")),"")</f>
        <v/>
      </c>
    </row>
    <row r="8586" spans="16:17" x14ac:dyDescent="0.15">
      <c r="P8586">
        <v>8585</v>
      </c>
      <c r="Q8586" t="str">
        <f>IFERROR(IF(COUNTIF(個人情報!$BI$5:$BI$401,"登録番号" &amp; リスト!P8586)&gt;=1,"",IF(VLOOKUP(P8586,登録者リスト!$A$1:$D$43729,4,FALSE)=基本情報!$D$6,P8586,"")),"")</f>
        <v/>
      </c>
    </row>
    <row r="8587" spans="16:17" x14ac:dyDescent="0.15">
      <c r="P8587">
        <v>8586</v>
      </c>
      <c r="Q8587" t="str">
        <f>IFERROR(IF(COUNTIF(個人情報!$BI$5:$BI$401,"登録番号" &amp; リスト!P8587)&gt;=1,"",IF(VLOOKUP(P8587,登録者リスト!$A$1:$D$43729,4,FALSE)=基本情報!$D$6,P8587,"")),"")</f>
        <v/>
      </c>
    </row>
    <row r="8588" spans="16:17" x14ac:dyDescent="0.15">
      <c r="P8588">
        <v>8587</v>
      </c>
      <c r="Q8588" t="str">
        <f>IFERROR(IF(COUNTIF(個人情報!$BI$5:$BI$401,"登録番号" &amp; リスト!P8588)&gt;=1,"",IF(VLOOKUP(P8588,登録者リスト!$A$1:$D$43729,4,FALSE)=基本情報!$D$6,P8588,"")),"")</f>
        <v/>
      </c>
    </row>
    <row r="8589" spans="16:17" x14ac:dyDescent="0.15">
      <c r="P8589">
        <v>8588</v>
      </c>
      <c r="Q8589" t="str">
        <f>IFERROR(IF(COUNTIF(個人情報!$BI$5:$BI$401,"登録番号" &amp; リスト!P8589)&gt;=1,"",IF(VLOOKUP(P8589,登録者リスト!$A$1:$D$43729,4,FALSE)=基本情報!$D$6,P8589,"")),"")</f>
        <v/>
      </c>
    </row>
    <row r="8590" spans="16:17" x14ac:dyDescent="0.15">
      <c r="P8590">
        <v>8589</v>
      </c>
      <c r="Q8590" t="str">
        <f>IFERROR(IF(COUNTIF(個人情報!$BI$5:$BI$401,"登録番号" &amp; リスト!P8590)&gt;=1,"",IF(VLOOKUP(P8590,登録者リスト!$A$1:$D$43729,4,FALSE)=基本情報!$D$6,P8590,"")),"")</f>
        <v/>
      </c>
    </row>
    <row r="8591" spans="16:17" x14ac:dyDescent="0.15">
      <c r="P8591">
        <v>8590</v>
      </c>
      <c r="Q8591" t="str">
        <f>IFERROR(IF(COUNTIF(個人情報!$BI$5:$BI$401,"登録番号" &amp; リスト!P8591)&gt;=1,"",IF(VLOOKUP(P8591,登録者リスト!$A$1:$D$43729,4,FALSE)=基本情報!$D$6,P8591,"")),"")</f>
        <v/>
      </c>
    </row>
    <row r="8592" spans="16:17" x14ac:dyDescent="0.15">
      <c r="P8592">
        <v>8591</v>
      </c>
      <c r="Q8592" t="str">
        <f>IFERROR(IF(COUNTIF(個人情報!$BI$5:$BI$401,"登録番号" &amp; リスト!P8592)&gt;=1,"",IF(VLOOKUP(P8592,登録者リスト!$A$1:$D$43729,4,FALSE)=基本情報!$D$6,P8592,"")),"")</f>
        <v/>
      </c>
    </row>
    <row r="8593" spans="16:17" x14ac:dyDescent="0.15">
      <c r="P8593">
        <v>8592</v>
      </c>
      <c r="Q8593" t="str">
        <f>IFERROR(IF(COUNTIF(個人情報!$BI$5:$BI$401,"登録番号" &amp; リスト!P8593)&gt;=1,"",IF(VLOOKUP(P8593,登録者リスト!$A$1:$D$43729,4,FALSE)=基本情報!$D$6,P8593,"")),"")</f>
        <v/>
      </c>
    </row>
    <row r="8594" spans="16:17" x14ac:dyDescent="0.15">
      <c r="P8594">
        <v>8593</v>
      </c>
      <c r="Q8594" t="str">
        <f>IFERROR(IF(COUNTIF(個人情報!$BI$5:$BI$401,"登録番号" &amp; リスト!P8594)&gt;=1,"",IF(VLOOKUP(P8594,登録者リスト!$A$1:$D$43729,4,FALSE)=基本情報!$D$6,P8594,"")),"")</f>
        <v/>
      </c>
    </row>
    <row r="8595" spans="16:17" x14ac:dyDescent="0.15">
      <c r="P8595">
        <v>8594</v>
      </c>
      <c r="Q8595" t="str">
        <f>IFERROR(IF(COUNTIF(個人情報!$BI$5:$BI$401,"登録番号" &amp; リスト!P8595)&gt;=1,"",IF(VLOOKUP(P8595,登録者リスト!$A$1:$D$43729,4,FALSE)=基本情報!$D$6,P8595,"")),"")</f>
        <v/>
      </c>
    </row>
    <row r="8596" spans="16:17" x14ac:dyDescent="0.15">
      <c r="P8596">
        <v>8595</v>
      </c>
      <c r="Q8596" t="str">
        <f>IFERROR(IF(COUNTIF(個人情報!$BI$5:$BI$401,"登録番号" &amp; リスト!P8596)&gt;=1,"",IF(VLOOKUP(P8596,登録者リスト!$A$1:$D$43729,4,FALSE)=基本情報!$D$6,P8596,"")),"")</f>
        <v/>
      </c>
    </row>
    <row r="8597" spans="16:17" x14ac:dyDescent="0.15">
      <c r="P8597">
        <v>8596</v>
      </c>
      <c r="Q8597" t="str">
        <f>IFERROR(IF(COUNTIF(個人情報!$BI$5:$BI$401,"登録番号" &amp; リスト!P8597)&gt;=1,"",IF(VLOOKUP(P8597,登録者リスト!$A$1:$D$43729,4,FALSE)=基本情報!$D$6,P8597,"")),"")</f>
        <v/>
      </c>
    </row>
    <row r="8598" spans="16:17" x14ac:dyDescent="0.15">
      <c r="P8598">
        <v>8597</v>
      </c>
      <c r="Q8598" t="str">
        <f>IFERROR(IF(COUNTIF(個人情報!$BI$5:$BI$401,"登録番号" &amp; リスト!P8598)&gt;=1,"",IF(VLOOKUP(P8598,登録者リスト!$A$1:$D$43729,4,FALSE)=基本情報!$D$6,P8598,"")),"")</f>
        <v/>
      </c>
    </row>
    <row r="8599" spans="16:17" x14ac:dyDescent="0.15">
      <c r="P8599">
        <v>8598</v>
      </c>
      <c r="Q8599" t="str">
        <f>IFERROR(IF(COUNTIF(個人情報!$BI$5:$BI$401,"登録番号" &amp; リスト!P8599)&gt;=1,"",IF(VLOOKUP(P8599,登録者リスト!$A$1:$D$43729,4,FALSE)=基本情報!$D$6,P8599,"")),"")</f>
        <v/>
      </c>
    </row>
    <row r="8600" spans="16:17" x14ac:dyDescent="0.15">
      <c r="P8600">
        <v>8599</v>
      </c>
      <c r="Q8600" t="str">
        <f>IFERROR(IF(COUNTIF(個人情報!$BI$5:$BI$401,"登録番号" &amp; リスト!P8600)&gt;=1,"",IF(VLOOKUP(P8600,登録者リスト!$A$1:$D$43729,4,FALSE)=基本情報!$D$6,P8600,"")),"")</f>
        <v/>
      </c>
    </row>
    <row r="8601" spans="16:17" x14ac:dyDescent="0.15">
      <c r="P8601">
        <v>8600</v>
      </c>
      <c r="Q8601" t="str">
        <f>IFERROR(IF(COUNTIF(個人情報!$BI$5:$BI$401,"登録番号" &amp; リスト!P8601)&gt;=1,"",IF(VLOOKUP(P8601,登録者リスト!$A$1:$D$43729,4,FALSE)=基本情報!$D$6,P8601,"")),"")</f>
        <v/>
      </c>
    </row>
    <row r="8602" spans="16:17" x14ac:dyDescent="0.15">
      <c r="P8602">
        <v>8601</v>
      </c>
      <c r="Q8602" t="str">
        <f>IFERROR(IF(COUNTIF(個人情報!$BI$5:$BI$401,"登録番号" &amp; リスト!P8602)&gt;=1,"",IF(VLOOKUP(P8602,登録者リスト!$A$1:$D$43729,4,FALSE)=基本情報!$D$6,P8602,"")),"")</f>
        <v/>
      </c>
    </row>
    <row r="8603" spans="16:17" x14ac:dyDescent="0.15">
      <c r="P8603">
        <v>8602</v>
      </c>
      <c r="Q8603" t="str">
        <f>IFERROR(IF(COUNTIF(個人情報!$BI$5:$BI$401,"登録番号" &amp; リスト!P8603)&gt;=1,"",IF(VLOOKUP(P8603,登録者リスト!$A$1:$D$43729,4,FALSE)=基本情報!$D$6,P8603,"")),"")</f>
        <v/>
      </c>
    </row>
    <row r="8604" spans="16:17" x14ac:dyDescent="0.15">
      <c r="P8604">
        <v>8603</v>
      </c>
      <c r="Q8604" t="str">
        <f>IFERROR(IF(COUNTIF(個人情報!$BI$5:$BI$401,"登録番号" &amp; リスト!P8604)&gt;=1,"",IF(VLOOKUP(P8604,登録者リスト!$A$1:$D$43729,4,FALSE)=基本情報!$D$6,P8604,"")),"")</f>
        <v/>
      </c>
    </row>
    <row r="8605" spans="16:17" x14ac:dyDescent="0.15">
      <c r="P8605">
        <v>8604</v>
      </c>
      <c r="Q8605" t="str">
        <f>IFERROR(IF(COUNTIF(個人情報!$BI$5:$BI$401,"登録番号" &amp; リスト!P8605)&gt;=1,"",IF(VLOOKUP(P8605,登録者リスト!$A$1:$D$43729,4,FALSE)=基本情報!$D$6,P8605,"")),"")</f>
        <v/>
      </c>
    </row>
    <row r="8606" spans="16:17" x14ac:dyDescent="0.15">
      <c r="P8606">
        <v>8605</v>
      </c>
      <c r="Q8606" t="str">
        <f>IFERROR(IF(COUNTIF(個人情報!$BI$5:$BI$401,"登録番号" &amp; リスト!P8606)&gt;=1,"",IF(VLOOKUP(P8606,登録者リスト!$A$1:$D$43729,4,FALSE)=基本情報!$D$6,P8606,"")),"")</f>
        <v/>
      </c>
    </row>
    <row r="8607" spans="16:17" x14ac:dyDescent="0.15">
      <c r="P8607">
        <v>8606</v>
      </c>
      <c r="Q8607" t="str">
        <f>IFERROR(IF(COUNTIF(個人情報!$BI$5:$BI$401,"登録番号" &amp; リスト!P8607)&gt;=1,"",IF(VLOOKUP(P8607,登録者リスト!$A$1:$D$43729,4,FALSE)=基本情報!$D$6,P8607,"")),"")</f>
        <v/>
      </c>
    </row>
    <row r="8608" spans="16:17" x14ac:dyDescent="0.15">
      <c r="P8608">
        <v>8607</v>
      </c>
      <c r="Q8608" t="str">
        <f>IFERROR(IF(COUNTIF(個人情報!$BI$5:$BI$401,"登録番号" &amp; リスト!P8608)&gt;=1,"",IF(VLOOKUP(P8608,登録者リスト!$A$1:$D$43729,4,FALSE)=基本情報!$D$6,P8608,"")),"")</f>
        <v/>
      </c>
    </row>
    <row r="8609" spans="16:17" x14ac:dyDescent="0.15">
      <c r="P8609">
        <v>8608</v>
      </c>
      <c r="Q8609" t="str">
        <f>IFERROR(IF(COUNTIF(個人情報!$BI$5:$BI$401,"登録番号" &amp; リスト!P8609)&gt;=1,"",IF(VLOOKUP(P8609,登録者リスト!$A$1:$D$43729,4,FALSE)=基本情報!$D$6,P8609,"")),"")</f>
        <v/>
      </c>
    </row>
    <row r="8610" spans="16:17" x14ac:dyDescent="0.15">
      <c r="P8610">
        <v>8609</v>
      </c>
      <c r="Q8610" t="str">
        <f>IFERROR(IF(COUNTIF(個人情報!$BI$5:$BI$401,"登録番号" &amp; リスト!P8610)&gt;=1,"",IF(VLOOKUP(P8610,登録者リスト!$A$1:$D$43729,4,FALSE)=基本情報!$D$6,P8610,"")),"")</f>
        <v/>
      </c>
    </row>
    <row r="8611" spans="16:17" x14ac:dyDescent="0.15">
      <c r="P8611">
        <v>8610</v>
      </c>
      <c r="Q8611" t="str">
        <f>IFERROR(IF(COUNTIF(個人情報!$BI$5:$BI$401,"登録番号" &amp; リスト!P8611)&gt;=1,"",IF(VLOOKUP(P8611,登録者リスト!$A$1:$D$43729,4,FALSE)=基本情報!$D$6,P8611,"")),"")</f>
        <v/>
      </c>
    </row>
    <row r="8612" spans="16:17" x14ac:dyDescent="0.15">
      <c r="P8612">
        <v>8611</v>
      </c>
      <c r="Q8612" t="str">
        <f>IFERROR(IF(COUNTIF(個人情報!$BI$5:$BI$401,"登録番号" &amp; リスト!P8612)&gt;=1,"",IF(VLOOKUP(P8612,登録者リスト!$A$1:$D$43729,4,FALSE)=基本情報!$D$6,P8612,"")),"")</f>
        <v/>
      </c>
    </row>
    <row r="8613" spans="16:17" x14ac:dyDescent="0.15">
      <c r="P8613">
        <v>8612</v>
      </c>
      <c r="Q8613" t="str">
        <f>IFERROR(IF(COUNTIF(個人情報!$BI$5:$BI$401,"登録番号" &amp; リスト!P8613)&gt;=1,"",IF(VLOOKUP(P8613,登録者リスト!$A$1:$D$43729,4,FALSE)=基本情報!$D$6,P8613,"")),"")</f>
        <v/>
      </c>
    </row>
    <row r="8614" spans="16:17" x14ac:dyDescent="0.15">
      <c r="P8614">
        <v>8613</v>
      </c>
      <c r="Q8614" t="str">
        <f>IFERROR(IF(COUNTIF(個人情報!$BI$5:$BI$401,"登録番号" &amp; リスト!P8614)&gt;=1,"",IF(VLOOKUP(P8614,登録者リスト!$A$1:$D$43729,4,FALSE)=基本情報!$D$6,P8614,"")),"")</f>
        <v/>
      </c>
    </row>
    <row r="8615" spans="16:17" x14ac:dyDescent="0.15">
      <c r="P8615">
        <v>8614</v>
      </c>
      <c r="Q8615" t="str">
        <f>IFERROR(IF(COUNTIF(個人情報!$BI$5:$BI$401,"登録番号" &amp; リスト!P8615)&gt;=1,"",IF(VLOOKUP(P8615,登録者リスト!$A$1:$D$43729,4,FALSE)=基本情報!$D$6,P8615,"")),"")</f>
        <v/>
      </c>
    </row>
    <row r="8616" spans="16:17" x14ac:dyDescent="0.15">
      <c r="P8616">
        <v>8615</v>
      </c>
      <c r="Q8616" t="str">
        <f>IFERROR(IF(COUNTIF(個人情報!$BI$5:$BI$401,"登録番号" &amp; リスト!P8616)&gt;=1,"",IF(VLOOKUP(P8616,登録者リスト!$A$1:$D$43729,4,FALSE)=基本情報!$D$6,P8616,"")),"")</f>
        <v/>
      </c>
    </row>
    <row r="8617" spans="16:17" x14ac:dyDescent="0.15">
      <c r="P8617">
        <v>8616</v>
      </c>
      <c r="Q8617" t="str">
        <f>IFERROR(IF(COUNTIF(個人情報!$BI$5:$BI$401,"登録番号" &amp; リスト!P8617)&gt;=1,"",IF(VLOOKUP(P8617,登録者リスト!$A$1:$D$43729,4,FALSE)=基本情報!$D$6,P8617,"")),"")</f>
        <v/>
      </c>
    </row>
    <row r="8618" spans="16:17" x14ac:dyDescent="0.15">
      <c r="P8618">
        <v>8617</v>
      </c>
      <c r="Q8618" t="str">
        <f>IFERROR(IF(COUNTIF(個人情報!$BI$5:$BI$401,"登録番号" &amp; リスト!P8618)&gt;=1,"",IF(VLOOKUP(P8618,登録者リスト!$A$1:$D$43729,4,FALSE)=基本情報!$D$6,P8618,"")),"")</f>
        <v/>
      </c>
    </row>
    <row r="8619" spans="16:17" x14ac:dyDescent="0.15">
      <c r="P8619">
        <v>8618</v>
      </c>
      <c r="Q8619" t="str">
        <f>IFERROR(IF(COUNTIF(個人情報!$BI$5:$BI$401,"登録番号" &amp; リスト!P8619)&gt;=1,"",IF(VLOOKUP(P8619,登録者リスト!$A$1:$D$43729,4,FALSE)=基本情報!$D$6,P8619,"")),"")</f>
        <v/>
      </c>
    </row>
    <row r="8620" spans="16:17" x14ac:dyDescent="0.15">
      <c r="P8620">
        <v>8619</v>
      </c>
      <c r="Q8620" t="str">
        <f>IFERROR(IF(COUNTIF(個人情報!$BI$5:$BI$401,"登録番号" &amp; リスト!P8620)&gt;=1,"",IF(VLOOKUP(P8620,登録者リスト!$A$1:$D$43729,4,FALSE)=基本情報!$D$6,P8620,"")),"")</f>
        <v/>
      </c>
    </row>
    <row r="8621" spans="16:17" x14ac:dyDescent="0.15">
      <c r="P8621">
        <v>8620</v>
      </c>
      <c r="Q8621" t="str">
        <f>IFERROR(IF(COUNTIF(個人情報!$BI$5:$BI$401,"登録番号" &amp; リスト!P8621)&gt;=1,"",IF(VLOOKUP(P8621,登録者リスト!$A$1:$D$43729,4,FALSE)=基本情報!$D$6,P8621,"")),"")</f>
        <v/>
      </c>
    </row>
    <row r="8622" spans="16:17" x14ac:dyDescent="0.15">
      <c r="P8622">
        <v>8621</v>
      </c>
      <c r="Q8622" t="str">
        <f>IFERROR(IF(COUNTIF(個人情報!$BI$5:$BI$401,"登録番号" &amp; リスト!P8622)&gt;=1,"",IF(VLOOKUP(P8622,登録者リスト!$A$1:$D$43729,4,FALSE)=基本情報!$D$6,P8622,"")),"")</f>
        <v/>
      </c>
    </row>
    <row r="8623" spans="16:17" x14ac:dyDescent="0.15">
      <c r="P8623">
        <v>8622</v>
      </c>
      <c r="Q8623" t="str">
        <f>IFERROR(IF(COUNTIF(個人情報!$BI$5:$BI$401,"登録番号" &amp; リスト!P8623)&gt;=1,"",IF(VLOOKUP(P8623,登録者リスト!$A$1:$D$43729,4,FALSE)=基本情報!$D$6,P8623,"")),"")</f>
        <v/>
      </c>
    </row>
    <row r="8624" spans="16:17" x14ac:dyDescent="0.15">
      <c r="P8624">
        <v>8623</v>
      </c>
      <c r="Q8624" t="str">
        <f>IFERROR(IF(COUNTIF(個人情報!$BI$5:$BI$401,"登録番号" &amp; リスト!P8624)&gt;=1,"",IF(VLOOKUP(P8624,登録者リスト!$A$1:$D$43729,4,FALSE)=基本情報!$D$6,P8624,"")),"")</f>
        <v/>
      </c>
    </row>
    <row r="8625" spans="16:17" x14ac:dyDescent="0.15">
      <c r="P8625">
        <v>8624</v>
      </c>
      <c r="Q8625" t="str">
        <f>IFERROR(IF(COUNTIF(個人情報!$BI$5:$BI$401,"登録番号" &amp; リスト!P8625)&gt;=1,"",IF(VLOOKUP(P8625,登録者リスト!$A$1:$D$43729,4,FALSE)=基本情報!$D$6,P8625,"")),"")</f>
        <v/>
      </c>
    </row>
    <row r="8626" spans="16:17" x14ac:dyDescent="0.15">
      <c r="P8626">
        <v>8625</v>
      </c>
      <c r="Q8626" t="str">
        <f>IFERROR(IF(COUNTIF(個人情報!$BI$5:$BI$401,"登録番号" &amp; リスト!P8626)&gt;=1,"",IF(VLOOKUP(P8626,登録者リスト!$A$1:$D$43729,4,FALSE)=基本情報!$D$6,P8626,"")),"")</f>
        <v/>
      </c>
    </row>
    <row r="8627" spans="16:17" x14ac:dyDescent="0.15">
      <c r="P8627">
        <v>8626</v>
      </c>
      <c r="Q8627" t="str">
        <f>IFERROR(IF(COUNTIF(個人情報!$BI$5:$BI$401,"登録番号" &amp; リスト!P8627)&gt;=1,"",IF(VLOOKUP(P8627,登録者リスト!$A$1:$D$43729,4,FALSE)=基本情報!$D$6,P8627,"")),"")</f>
        <v/>
      </c>
    </row>
    <row r="8628" spans="16:17" x14ac:dyDescent="0.15">
      <c r="P8628">
        <v>8627</v>
      </c>
      <c r="Q8628" t="str">
        <f>IFERROR(IF(COUNTIF(個人情報!$BI$5:$BI$401,"登録番号" &amp; リスト!P8628)&gt;=1,"",IF(VLOOKUP(P8628,登録者リスト!$A$1:$D$43729,4,FALSE)=基本情報!$D$6,P8628,"")),"")</f>
        <v/>
      </c>
    </row>
    <row r="8629" spans="16:17" x14ac:dyDescent="0.15">
      <c r="P8629">
        <v>8628</v>
      </c>
      <c r="Q8629" t="str">
        <f>IFERROR(IF(COUNTIF(個人情報!$BI$5:$BI$401,"登録番号" &amp; リスト!P8629)&gt;=1,"",IF(VLOOKUP(P8629,登録者リスト!$A$1:$D$43729,4,FALSE)=基本情報!$D$6,P8629,"")),"")</f>
        <v/>
      </c>
    </row>
    <row r="8630" spans="16:17" x14ac:dyDescent="0.15">
      <c r="P8630">
        <v>8629</v>
      </c>
      <c r="Q8630" t="str">
        <f>IFERROR(IF(COUNTIF(個人情報!$BI$5:$BI$401,"登録番号" &amp; リスト!P8630)&gt;=1,"",IF(VLOOKUP(P8630,登録者リスト!$A$1:$D$43729,4,FALSE)=基本情報!$D$6,P8630,"")),"")</f>
        <v/>
      </c>
    </row>
    <row r="8631" spans="16:17" x14ac:dyDescent="0.15">
      <c r="P8631">
        <v>8630</v>
      </c>
      <c r="Q8631" t="str">
        <f>IFERROR(IF(COUNTIF(個人情報!$BI$5:$BI$401,"登録番号" &amp; リスト!P8631)&gt;=1,"",IF(VLOOKUP(P8631,登録者リスト!$A$1:$D$43729,4,FALSE)=基本情報!$D$6,P8631,"")),"")</f>
        <v/>
      </c>
    </row>
    <row r="8632" spans="16:17" x14ac:dyDescent="0.15">
      <c r="P8632">
        <v>8631</v>
      </c>
      <c r="Q8632" t="str">
        <f>IFERROR(IF(COUNTIF(個人情報!$BI$5:$BI$401,"登録番号" &amp; リスト!P8632)&gt;=1,"",IF(VLOOKUP(P8632,登録者リスト!$A$1:$D$43729,4,FALSE)=基本情報!$D$6,P8632,"")),"")</f>
        <v/>
      </c>
    </row>
    <row r="8633" spans="16:17" x14ac:dyDescent="0.15">
      <c r="P8633">
        <v>8632</v>
      </c>
      <c r="Q8633" t="str">
        <f>IFERROR(IF(COUNTIF(個人情報!$BI$5:$BI$401,"登録番号" &amp; リスト!P8633)&gt;=1,"",IF(VLOOKUP(P8633,登録者リスト!$A$1:$D$43729,4,FALSE)=基本情報!$D$6,P8633,"")),"")</f>
        <v/>
      </c>
    </row>
    <row r="8634" spans="16:17" x14ac:dyDescent="0.15">
      <c r="P8634">
        <v>8633</v>
      </c>
      <c r="Q8634" t="str">
        <f>IFERROR(IF(COUNTIF(個人情報!$BI$5:$BI$401,"登録番号" &amp; リスト!P8634)&gt;=1,"",IF(VLOOKUP(P8634,登録者リスト!$A$1:$D$43729,4,FALSE)=基本情報!$D$6,P8634,"")),"")</f>
        <v/>
      </c>
    </row>
    <row r="8635" spans="16:17" x14ac:dyDescent="0.15">
      <c r="P8635">
        <v>8634</v>
      </c>
      <c r="Q8635" t="str">
        <f>IFERROR(IF(COUNTIF(個人情報!$BI$5:$BI$401,"登録番号" &amp; リスト!P8635)&gt;=1,"",IF(VLOOKUP(P8635,登録者リスト!$A$1:$D$43729,4,FALSE)=基本情報!$D$6,P8635,"")),"")</f>
        <v/>
      </c>
    </row>
    <row r="8636" spans="16:17" x14ac:dyDescent="0.15">
      <c r="P8636">
        <v>8635</v>
      </c>
      <c r="Q8636" t="str">
        <f>IFERROR(IF(COUNTIF(個人情報!$BI$5:$BI$401,"登録番号" &amp; リスト!P8636)&gt;=1,"",IF(VLOOKUP(P8636,登録者リスト!$A$1:$D$43729,4,FALSE)=基本情報!$D$6,P8636,"")),"")</f>
        <v/>
      </c>
    </row>
    <row r="8637" spans="16:17" x14ac:dyDescent="0.15">
      <c r="P8637">
        <v>8636</v>
      </c>
      <c r="Q8637" t="str">
        <f>IFERROR(IF(COUNTIF(個人情報!$BI$5:$BI$401,"登録番号" &amp; リスト!P8637)&gt;=1,"",IF(VLOOKUP(P8637,登録者リスト!$A$1:$D$43729,4,FALSE)=基本情報!$D$6,P8637,"")),"")</f>
        <v/>
      </c>
    </row>
    <row r="8638" spans="16:17" x14ac:dyDescent="0.15">
      <c r="P8638">
        <v>8637</v>
      </c>
      <c r="Q8638" t="str">
        <f>IFERROR(IF(COUNTIF(個人情報!$BI$5:$BI$401,"登録番号" &amp; リスト!P8638)&gt;=1,"",IF(VLOOKUP(P8638,登録者リスト!$A$1:$D$43729,4,FALSE)=基本情報!$D$6,P8638,"")),"")</f>
        <v/>
      </c>
    </row>
    <row r="8639" spans="16:17" x14ac:dyDescent="0.15">
      <c r="P8639">
        <v>8638</v>
      </c>
      <c r="Q8639" t="str">
        <f>IFERROR(IF(COUNTIF(個人情報!$BI$5:$BI$401,"登録番号" &amp; リスト!P8639)&gt;=1,"",IF(VLOOKUP(P8639,登録者リスト!$A$1:$D$43729,4,FALSE)=基本情報!$D$6,P8639,"")),"")</f>
        <v/>
      </c>
    </row>
    <row r="8640" spans="16:17" x14ac:dyDescent="0.15">
      <c r="P8640">
        <v>8639</v>
      </c>
      <c r="Q8640" t="str">
        <f>IFERROR(IF(COUNTIF(個人情報!$BI$5:$BI$401,"登録番号" &amp; リスト!P8640)&gt;=1,"",IF(VLOOKUP(P8640,登録者リスト!$A$1:$D$43729,4,FALSE)=基本情報!$D$6,P8640,"")),"")</f>
        <v/>
      </c>
    </row>
    <row r="8641" spans="16:17" x14ac:dyDescent="0.15">
      <c r="P8641">
        <v>8640</v>
      </c>
      <c r="Q8641" t="str">
        <f>IFERROR(IF(COUNTIF(個人情報!$BI$5:$BI$401,"登録番号" &amp; リスト!P8641)&gt;=1,"",IF(VLOOKUP(P8641,登録者リスト!$A$1:$D$43729,4,FALSE)=基本情報!$D$6,P8641,"")),"")</f>
        <v/>
      </c>
    </row>
    <row r="8642" spans="16:17" x14ac:dyDescent="0.15">
      <c r="P8642">
        <v>8641</v>
      </c>
      <c r="Q8642" t="str">
        <f>IFERROR(IF(COUNTIF(個人情報!$BI$5:$BI$401,"登録番号" &amp; リスト!P8642)&gt;=1,"",IF(VLOOKUP(P8642,登録者リスト!$A$1:$D$43729,4,FALSE)=基本情報!$D$6,P8642,"")),"")</f>
        <v/>
      </c>
    </row>
    <row r="8643" spans="16:17" x14ac:dyDescent="0.15">
      <c r="P8643">
        <v>8642</v>
      </c>
      <c r="Q8643" t="str">
        <f>IFERROR(IF(COUNTIF(個人情報!$BI$5:$BI$401,"登録番号" &amp; リスト!P8643)&gt;=1,"",IF(VLOOKUP(P8643,登録者リスト!$A$1:$D$43729,4,FALSE)=基本情報!$D$6,P8643,"")),"")</f>
        <v/>
      </c>
    </row>
    <row r="8644" spans="16:17" x14ac:dyDescent="0.15">
      <c r="P8644">
        <v>8643</v>
      </c>
      <c r="Q8644" t="str">
        <f>IFERROR(IF(COUNTIF(個人情報!$BI$5:$BI$401,"登録番号" &amp; リスト!P8644)&gt;=1,"",IF(VLOOKUP(P8644,登録者リスト!$A$1:$D$43729,4,FALSE)=基本情報!$D$6,P8644,"")),"")</f>
        <v/>
      </c>
    </row>
    <row r="8645" spans="16:17" x14ac:dyDescent="0.15">
      <c r="P8645">
        <v>8644</v>
      </c>
      <c r="Q8645" t="str">
        <f>IFERROR(IF(COUNTIF(個人情報!$BI$5:$BI$401,"登録番号" &amp; リスト!P8645)&gt;=1,"",IF(VLOOKUP(P8645,登録者リスト!$A$1:$D$43729,4,FALSE)=基本情報!$D$6,P8645,"")),"")</f>
        <v/>
      </c>
    </row>
    <row r="8646" spans="16:17" x14ac:dyDescent="0.15">
      <c r="P8646">
        <v>8645</v>
      </c>
      <c r="Q8646" t="str">
        <f>IFERROR(IF(COUNTIF(個人情報!$BI$5:$BI$401,"登録番号" &amp; リスト!P8646)&gt;=1,"",IF(VLOOKUP(P8646,登録者リスト!$A$1:$D$43729,4,FALSE)=基本情報!$D$6,P8646,"")),"")</f>
        <v/>
      </c>
    </row>
    <row r="8647" spans="16:17" x14ac:dyDescent="0.15">
      <c r="P8647">
        <v>8646</v>
      </c>
      <c r="Q8647" t="str">
        <f>IFERROR(IF(COUNTIF(個人情報!$BI$5:$BI$401,"登録番号" &amp; リスト!P8647)&gt;=1,"",IF(VLOOKUP(P8647,登録者リスト!$A$1:$D$43729,4,FALSE)=基本情報!$D$6,P8647,"")),"")</f>
        <v/>
      </c>
    </row>
    <row r="8648" spans="16:17" x14ac:dyDescent="0.15">
      <c r="P8648">
        <v>8647</v>
      </c>
      <c r="Q8648" t="str">
        <f>IFERROR(IF(COUNTIF(個人情報!$BI$5:$BI$401,"登録番号" &amp; リスト!P8648)&gt;=1,"",IF(VLOOKUP(P8648,登録者リスト!$A$1:$D$43729,4,FALSE)=基本情報!$D$6,P8648,"")),"")</f>
        <v/>
      </c>
    </row>
    <row r="8649" spans="16:17" x14ac:dyDescent="0.15">
      <c r="P8649">
        <v>8648</v>
      </c>
      <c r="Q8649" t="str">
        <f>IFERROR(IF(COUNTIF(個人情報!$BI$5:$BI$401,"登録番号" &amp; リスト!P8649)&gt;=1,"",IF(VLOOKUP(P8649,登録者リスト!$A$1:$D$43729,4,FALSE)=基本情報!$D$6,P8649,"")),"")</f>
        <v/>
      </c>
    </row>
    <row r="8650" spans="16:17" x14ac:dyDescent="0.15">
      <c r="P8650">
        <v>8649</v>
      </c>
      <c r="Q8650" t="str">
        <f>IFERROR(IF(COUNTIF(個人情報!$BI$5:$BI$401,"登録番号" &amp; リスト!P8650)&gt;=1,"",IF(VLOOKUP(P8650,登録者リスト!$A$1:$D$43729,4,FALSE)=基本情報!$D$6,P8650,"")),"")</f>
        <v/>
      </c>
    </row>
    <row r="8651" spans="16:17" x14ac:dyDescent="0.15">
      <c r="P8651">
        <v>8650</v>
      </c>
      <c r="Q8651" t="str">
        <f>IFERROR(IF(COUNTIF(個人情報!$BI$5:$BI$401,"登録番号" &amp; リスト!P8651)&gt;=1,"",IF(VLOOKUP(P8651,登録者リスト!$A$1:$D$43729,4,FALSE)=基本情報!$D$6,P8651,"")),"")</f>
        <v/>
      </c>
    </row>
    <row r="8652" spans="16:17" x14ac:dyDescent="0.15">
      <c r="P8652">
        <v>8651</v>
      </c>
      <c r="Q8652" t="str">
        <f>IFERROR(IF(COUNTIF(個人情報!$BI$5:$BI$401,"登録番号" &amp; リスト!P8652)&gt;=1,"",IF(VLOOKUP(P8652,登録者リスト!$A$1:$D$43729,4,FALSE)=基本情報!$D$6,P8652,"")),"")</f>
        <v/>
      </c>
    </row>
    <row r="8653" spans="16:17" x14ac:dyDescent="0.15">
      <c r="P8653">
        <v>8652</v>
      </c>
      <c r="Q8653" t="str">
        <f>IFERROR(IF(COUNTIF(個人情報!$BI$5:$BI$401,"登録番号" &amp; リスト!P8653)&gt;=1,"",IF(VLOOKUP(P8653,登録者リスト!$A$1:$D$43729,4,FALSE)=基本情報!$D$6,P8653,"")),"")</f>
        <v/>
      </c>
    </row>
    <row r="8654" spans="16:17" x14ac:dyDescent="0.15">
      <c r="P8654">
        <v>8653</v>
      </c>
      <c r="Q8654" t="str">
        <f>IFERROR(IF(COUNTIF(個人情報!$BI$5:$BI$401,"登録番号" &amp; リスト!P8654)&gt;=1,"",IF(VLOOKUP(P8654,登録者リスト!$A$1:$D$43729,4,FALSE)=基本情報!$D$6,P8654,"")),"")</f>
        <v/>
      </c>
    </row>
    <row r="8655" spans="16:17" x14ac:dyDescent="0.15">
      <c r="P8655">
        <v>8654</v>
      </c>
      <c r="Q8655" t="str">
        <f>IFERROR(IF(COUNTIF(個人情報!$BI$5:$BI$401,"登録番号" &amp; リスト!P8655)&gt;=1,"",IF(VLOOKUP(P8655,登録者リスト!$A$1:$D$43729,4,FALSE)=基本情報!$D$6,P8655,"")),"")</f>
        <v/>
      </c>
    </row>
    <row r="8656" spans="16:17" x14ac:dyDescent="0.15">
      <c r="P8656">
        <v>8655</v>
      </c>
      <c r="Q8656" t="str">
        <f>IFERROR(IF(COUNTIF(個人情報!$BI$5:$BI$401,"登録番号" &amp; リスト!P8656)&gt;=1,"",IF(VLOOKUP(P8656,登録者リスト!$A$1:$D$43729,4,FALSE)=基本情報!$D$6,P8656,"")),"")</f>
        <v/>
      </c>
    </row>
    <row r="8657" spans="16:17" x14ac:dyDescent="0.15">
      <c r="P8657">
        <v>8656</v>
      </c>
      <c r="Q8657" t="str">
        <f>IFERROR(IF(COUNTIF(個人情報!$BI$5:$BI$401,"登録番号" &amp; リスト!P8657)&gt;=1,"",IF(VLOOKUP(P8657,登録者リスト!$A$1:$D$43729,4,FALSE)=基本情報!$D$6,P8657,"")),"")</f>
        <v/>
      </c>
    </row>
    <row r="8658" spans="16:17" x14ac:dyDescent="0.15">
      <c r="P8658">
        <v>8657</v>
      </c>
      <c r="Q8658" t="str">
        <f>IFERROR(IF(COUNTIF(個人情報!$BI$5:$BI$401,"登録番号" &amp; リスト!P8658)&gt;=1,"",IF(VLOOKUP(P8658,登録者リスト!$A$1:$D$43729,4,FALSE)=基本情報!$D$6,P8658,"")),"")</f>
        <v/>
      </c>
    </row>
    <row r="8659" spans="16:17" x14ac:dyDescent="0.15">
      <c r="P8659">
        <v>8658</v>
      </c>
      <c r="Q8659" t="str">
        <f>IFERROR(IF(COUNTIF(個人情報!$BI$5:$BI$401,"登録番号" &amp; リスト!P8659)&gt;=1,"",IF(VLOOKUP(P8659,登録者リスト!$A$1:$D$43729,4,FALSE)=基本情報!$D$6,P8659,"")),"")</f>
        <v/>
      </c>
    </row>
    <row r="8660" spans="16:17" x14ac:dyDescent="0.15">
      <c r="P8660">
        <v>8659</v>
      </c>
      <c r="Q8660" t="str">
        <f>IFERROR(IF(COUNTIF(個人情報!$BI$5:$BI$401,"登録番号" &amp; リスト!P8660)&gt;=1,"",IF(VLOOKUP(P8660,登録者リスト!$A$1:$D$43729,4,FALSE)=基本情報!$D$6,P8660,"")),"")</f>
        <v/>
      </c>
    </row>
    <row r="8661" spans="16:17" x14ac:dyDescent="0.15">
      <c r="P8661">
        <v>8660</v>
      </c>
      <c r="Q8661" t="str">
        <f>IFERROR(IF(COUNTIF(個人情報!$BI$5:$BI$401,"登録番号" &amp; リスト!P8661)&gt;=1,"",IF(VLOOKUP(P8661,登録者リスト!$A$1:$D$43729,4,FALSE)=基本情報!$D$6,P8661,"")),"")</f>
        <v/>
      </c>
    </row>
    <row r="8662" spans="16:17" x14ac:dyDescent="0.15">
      <c r="P8662">
        <v>8661</v>
      </c>
      <c r="Q8662" t="str">
        <f>IFERROR(IF(COUNTIF(個人情報!$BI$5:$BI$401,"登録番号" &amp; リスト!P8662)&gt;=1,"",IF(VLOOKUP(P8662,登録者リスト!$A$1:$D$43729,4,FALSE)=基本情報!$D$6,P8662,"")),"")</f>
        <v/>
      </c>
    </row>
    <row r="8663" spans="16:17" x14ac:dyDescent="0.15">
      <c r="P8663">
        <v>8662</v>
      </c>
      <c r="Q8663" t="str">
        <f>IFERROR(IF(COUNTIF(個人情報!$BI$5:$BI$401,"登録番号" &amp; リスト!P8663)&gt;=1,"",IF(VLOOKUP(P8663,登録者リスト!$A$1:$D$43729,4,FALSE)=基本情報!$D$6,P8663,"")),"")</f>
        <v/>
      </c>
    </row>
    <row r="8664" spans="16:17" x14ac:dyDescent="0.15">
      <c r="P8664">
        <v>8663</v>
      </c>
      <c r="Q8664" t="str">
        <f>IFERROR(IF(COUNTIF(個人情報!$BI$5:$BI$401,"登録番号" &amp; リスト!P8664)&gt;=1,"",IF(VLOOKUP(P8664,登録者リスト!$A$1:$D$43729,4,FALSE)=基本情報!$D$6,P8664,"")),"")</f>
        <v/>
      </c>
    </row>
    <row r="8665" spans="16:17" x14ac:dyDescent="0.15">
      <c r="P8665">
        <v>8664</v>
      </c>
      <c r="Q8665" t="str">
        <f>IFERROR(IF(COUNTIF(個人情報!$BI$5:$BI$401,"登録番号" &amp; リスト!P8665)&gt;=1,"",IF(VLOOKUP(P8665,登録者リスト!$A$1:$D$43729,4,FALSE)=基本情報!$D$6,P8665,"")),"")</f>
        <v/>
      </c>
    </row>
    <row r="8666" spans="16:17" x14ac:dyDescent="0.15">
      <c r="P8666">
        <v>8665</v>
      </c>
      <c r="Q8666" t="str">
        <f>IFERROR(IF(COUNTIF(個人情報!$BI$5:$BI$401,"登録番号" &amp; リスト!P8666)&gt;=1,"",IF(VLOOKUP(P8666,登録者リスト!$A$1:$D$43729,4,FALSE)=基本情報!$D$6,P8666,"")),"")</f>
        <v/>
      </c>
    </row>
    <row r="8667" spans="16:17" x14ac:dyDescent="0.15">
      <c r="P8667">
        <v>8666</v>
      </c>
      <c r="Q8667" t="str">
        <f>IFERROR(IF(COUNTIF(個人情報!$BI$5:$BI$401,"登録番号" &amp; リスト!P8667)&gt;=1,"",IF(VLOOKUP(P8667,登録者リスト!$A$1:$D$43729,4,FALSE)=基本情報!$D$6,P8667,"")),"")</f>
        <v/>
      </c>
    </row>
    <row r="8668" spans="16:17" x14ac:dyDescent="0.15">
      <c r="P8668">
        <v>8667</v>
      </c>
      <c r="Q8668" t="str">
        <f>IFERROR(IF(COUNTIF(個人情報!$BI$5:$BI$401,"登録番号" &amp; リスト!P8668)&gt;=1,"",IF(VLOOKUP(P8668,登録者リスト!$A$1:$D$43729,4,FALSE)=基本情報!$D$6,P8668,"")),"")</f>
        <v/>
      </c>
    </row>
    <row r="8669" spans="16:17" x14ac:dyDescent="0.15">
      <c r="P8669">
        <v>8668</v>
      </c>
      <c r="Q8669" t="str">
        <f>IFERROR(IF(COUNTIF(個人情報!$BI$5:$BI$401,"登録番号" &amp; リスト!P8669)&gt;=1,"",IF(VLOOKUP(P8669,登録者リスト!$A$1:$D$43729,4,FALSE)=基本情報!$D$6,P8669,"")),"")</f>
        <v/>
      </c>
    </row>
    <row r="8670" spans="16:17" x14ac:dyDescent="0.15">
      <c r="P8670">
        <v>8669</v>
      </c>
      <c r="Q8670" t="str">
        <f>IFERROR(IF(COUNTIF(個人情報!$BI$5:$BI$401,"登録番号" &amp; リスト!P8670)&gt;=1,"",IF(VLOOKUP(P8670,登録者リスト!$A$1:$D$43729,4,FALSE)=基本情報!$D$6,P8670,"")),"")</f>
        <v/>
      </c>
    </row>
    <row r="8671" spans="16:17" x14ac:dyDescent="0.15">
      <c r="P8671">
        <v>8670</v>
      </c>
      <c r="Q8671" t="str">
        <f>IFERROR(IF(COUNTIF(個人情報!$BI$5:$BI$401,"登録番号" &amp; リスト!P8671)&gt;=1,"",IF(VLOOKUP(P8671,登録者リスト!$A$1:$D$43729,4,FALSE)=基本情報!$D$6,P8671,"")),"")</f>
        <v/>
      </c>
    </row>
    <row r="8672" spans="16:17" x14ac:dyDescent="0.15">
      <c r="P8672">
        <v>8671</v>
      </c>
      <c r="Q8672" t="str">
        <f>IFERROR(IF(COUNTIF(個人情報!$BI$5:$BI$401,"登録番号" &amp; リスト!P8672)&gt;=1,"",IF(VLOOKUP(P8672,登録者リスト!$A$1:$D$43729,4,FALSE)=基本情報!$D$6,P8672,"")),"")</f>
        <v/>
      </c>
    </row>
    <row r="8673" spans="16:17" x14ac:dyDescent="0.15">
      <c r="P8673">
        <v>8672</v>
      </c>
      <c r="Q8673" t="str">
        <f>IFERROR(IF(COUNTIF(個人情報!$BI$5:$BI$401,"登録番号" &amp; リスト!P8673)&gt;=1,"",IF(VLOOKUP(P8673,登録者リスト!$A$1:$D$43729,4,FALSE)=基本情報!$D$6,P8673,"")),"")</f>
        <v/>
      </c>
    </row>
    <row r="8674" spans="16:17" x14ac:dyDescent="0.15">
      <c r="P8674">
        <v>8673</v>
      </c>
      <c r="Q8674" t="str">
        <f>IFERROR(IF(COUNTIF(個人情報!$BI$5:$BI$401,"登録番号" &amp; リスト!P8674)&gt;=1,"",IF(VLOOKUP(P8674,登録者リスト!$A$1:$D$43729,4,FALSE)=基本情報!$D$6,P8674,"")),"")</f>
        <v/>
      </c>
    </row>
    <row r="8675" spans="16:17" x14ac:dyDescent="0.15">
      <c r="P8675">
        <v>8674</v>
      </c>
      <c r="Q8675" t="str">
        <f>IFERROR(IF(COUNTIF(個人情報!$BI$5:$BI$401,"登録番号" &amp; リスト!P8675)&gt;=1,"",IF(VLOOKUP(P8675,登録者リスト!$A$1:$D$43729,4,FALSE)=基本情報!$D$6,P8675,"")),"")</f>
        <v/>
      </c>
    </row>
    <row r="8676" spans="16:17" x14ac:dyDescent="0.15">
      <c r="P8676">
        <v>8675</v>
      </c>
      <c r="Q8676" t="str">
        <f>IFERROR(IF(COUNTIF(個人情報!$BI$5:$BI$401,"登録番号" &amp; リスト!P8676)&gt;=1,"",IF(VLOOKUP(P8676,登録者リスト!$A$1:$D$43729,4,FALSE)=基本情報!$D$6,P8676,"")),"")</f>
        <v/>
      </c>
    </row>
    <row r="8677" spans="16:17" x14ac:dyDescent="0.15">
      <c r="P8677">
        <v>8676</v>
      </c>
      <c r="Q8677" t="str">
        <f>IFERROR(IF(COUNTIF(個人情報!$BI$5:$BI$401,"登録番号" &amp; リスト!P8677)&gt;=1,"",IF(VLOOKUP(P8677,登録者リスト!$A$1:$D$43729,4,FALSE)=基本情報!$D$6,P8677,"")),"")</f>
        <v/>
      </c>
    </row>
    <row r="8678" spans="16:17" x14ac:dyDescent="0.15">
      <c r="P8678">
        <v>8677</v>
      </c>
      <c r="Q8678" t="str">
        <f>IFERROR(IF(COUNTIF(個人情報!$BI$5:$BI$401,"登録番号" &amp; リスト!P8678)&gt;=1,"",IF(VLOOKUP(P8678,登録者リスト!$A$1:$D$43729,4,FALSE)=基本情報!$D$6,P8678,"")),"")</f>
        <v/>
      </c>
    </row>
    <row r="8679" spans="16:17" x14ac:dyDescent="0.15">
      <c r="P8679">
        <v>8678</v>
      </c>
      <c r="Q8679" t="str">
        <f>IFERROR(IF(COUNTIF(個人情報!$BI$5:$BI$401,"登録番号" &amp; リスト!P8679)&gt;=1,"",IF(VLOOKUP(P8679,登録者リスト!$A$1:$D$43729,4,FALSE)=基本情報!$D$6,P8679,"")),"")</f>
        <v/>
      </c>
    </row>
    <row r="8680" spans="16:17" x14ac:dyDescent="0.15">
      <c r="P8680">
        <v>8679</v>
      </c>
      <c r="Q8680" t="str">
        <f>IFERROR(IF(COUNTIF(個人情報!$BI$5:$BI$401,"登録番号" &amp; リスト!P8680)&gt;=1,"",IF(VLOOKUP(P8680,登録者リスト!$A$1:$D$43729,4,FALSE)=基本情報!$D$6,P8680,"")),"")</f>
        <v/>
      </c>
    </row>
    <row r="8681" spans="16:17" x14ac:dyDescent="0.15">
      <c r="P8681">
        <v>8680</v>
      </c>
      <c r="Q8681" t="str">
        <f>IFERROR(IF(COUNTIF(個人情報!$BI$5:$BI$401,"登録番号" &amp; リスト!P8681)&gt;=1,"",IF(VLOOKUP(P8681,登録者リスト!$A$1:$D$43729,4,FALSE)=基本情報!$D$6,P8681,"")),"")</f>
        <v/>
      </c>
    </row>
    <row r="8682" spans="16:17" x14ac:dyDescent="0.15">
      <c r="P8682">
        <v>8681</v>
      </c>
      <c r="Q8682" t="str">
        <f>IFERROR(IF(COUNTIF(個人情報!$BI$5:$BI$401,"登録番号" &amp; リスト!P8682)&gt;=1,"",IF(VLOOKUP(P8682,登録者リスト!$A$1:$D$43729,4,FALSE)=基本情報!$D$6,P8682,"")),"")</f>
        <v/>
      </c>
    </row>
    <row r="8683" spans="16:17" x14ac:dyDescent="0.15">
      <c r="P8683">
        <v>8682</v>
      </c>
      <c r="Q8683" t="str">
        <f>IFERROR(IF(COUNTIF(個人情報!$BI$5:$BI$401,"登録番号" &amp; リスト!P8683)&gt;=1,"",IF(VLOOKUP(P8683,登録者リスト!$A$1:$D$43729,4,FALSE)=基本情報!$D$6,P8683,"")),"")</f>
        <v/>
      </c>
    </row>
    <row r="8684" spans="16:17" x14ac:dyDescent="0.15">
      <c r="P8684">
        <v>8683</v>
      </c>
      <c r="Q8684" t="str">
        <f>IFERROR(IF(COUNTIF(個人情報!$BI$5:$BI$401,"登録番号" &amp; リスト!P8684)&gt;=1,"",IF(VLOOKUP(P8684,登録者リスト!$A$1:$D$43729,4,FALSE)=基本情報!$D$6,P8684,"")),"")</f>
        <v/>
      </c>
    </row>
    <row r="8685" spans="16:17" x14ac:dyDescent="0.15">
      <c r="P8685">
        <v>8684</v>
      </c>
      <c r="Q8685" t="str">
        <f>IFERROR(IF(COUNTIF(個人情報!$BI$5:$BI$401,"登録番号" &amp; リスト!P8685)&gt;=1,"",IF(VLOOKUP(P8685,登録者リスト!$A$1:$D$43729,4,FALSE)=基本情報!$D$6,P8685,"")),"")</f>
        <v/>
      </c>
    </row>
    <row r="8686" spans="16:17" x14ac:dyDescent="0.15">
      <c r="P8686">
        <v>8685</v>
      </c>
      <c r="Q8686" t="str">
        <f>IFERROR(IF(COUNTIF(個人情報!$BI$5:$BI$401,"登録番号" &amp; リスト!P8686)&gt;=1,"",IF(VLOOKUP(P8686,登録者リスト!$A$1:$D$43729,4,FALSE)=基本情報!$D$6,P8686,"")),"")</f>
        <v/>
      </c>
    </row>
    <row r="8687" spans="16:17" x14ac:dyDescent="0.15">
      <c r="P8687">
        <v>8686</v>
      </c>
      <c r="Q8687" t="str">
        <f>IFERROR(IF(COUNTIF(個人情報!$BI$5:$BI$401,"登録番号" &amp; リスト!P8687)&gt;=1,"",IF(VLOOKUP(P8687,登録者リスト!$A$1:$D$43729,4,FALSE)=基本情報!$D$6,P8687,"")),"")</f>
        <v/>
      </c>
    </row>
    <row r="8688" spans="16:17" x14ac:dyDescent="0.15">
      <c r="P8688">
        <v>8687</v>
      </c>
      <c r="Q8688" t="str">
        <f>IFERROR(IF(COUNTIF(個人情報!$BI$5:$BI$401,"登録番号" &amp; リスト!P8688)&gt;=1,"",IF(VLOOKUP(P8688,登録者リスト!$A$1:$D$43729,4,FALSE)=基本情報!$D$6,P8688,"")),"")</f>
        <v/>
      </c>
    </row>
    <row r="8689" spans="16:17" x14ac:dyDescent="0.15">
      <c r="P8689">
        <v>8688</v>
      </c>
      <c r="Q8689" t="str">
        <f>IFERROR(IF(COUNTIF(個人情報!$BI$5:$BI$401,"登録番号" &amp; リスト!P8689)&gt;=1,"",IF(VLOOKUP(P8689,登録者リスト!$A$1:$D$43729,4,FALSE)=基本情報!$D$6,P8689,"")),"")</f>
        <v/>
      </c>
    </row>
    <row r="8690" spans="16:17" x14ac:dyDescent="0.15">
      <c r="P8690">
        <v>8689</v>
      </c>
      <c r="Q8690" t="str">
        <f>IFERROR(IF(COUNTIF(個人情報!$BI$5:$BI$401,"登録番号" &amp; リスト!P8690)&gt;=1,"",IF(VLOOKUP(P8690,登録者リスト!$A$1:$D$43729,4,FALSE)=基本情報!$D$6,P8690,"")),"")</f>
        <v/>
      </c>
    </row>
    <row r="8691" spans="16:17" x14ac:dyDescent="0.15">
      <c r="P8691">
        <v>8690</v>
      </c>
      <c r="Q8691" t="str">
        <f>IFERROR(IF(COUNTIF(個人情報!$BI$5:$BI$401,"登録番号" &amp; リスト!P8691)&gt;=1,"",IF(VLOOKUP(P8691,登録者リスト!$A$1:$D$43729,4,FALSE)=基本情報!$D$6,P8691,"")),"")</f>
        <v/>
      </c>
    </row>
    <row r="8692" spans="16:17" x14ac:dyDescent="0.15">
      <c r="P8692">
        <v>8691</v>
      </c>
      <c r="Q8692" t="str">
        <f>IFERROR(IF(COUNTIF(個人情報!$BI$5:$BI$401,"登録番号" &amp; リスト!P8692)&gt;=1,"",IF(VLOOKUP(P8692,登録者リスト!$A$1:$D$43729,4,FALSE)=基本情報!$D$6,P8692,"")),"")</f>
        <v/>
      </c>
    </row>
    <row r="8693" spans="16:17" x14ac:dyDescent="0.15">
      <c r="P8693">
        <v>8692</v>
      </c>
      <c r="Q8693" t="str">
        <f>IFERROR(IF(COUNTIF(個人情報!$BI$5:$BI$401,"登録番号" &amp; リスト!P8693)&gt;=1,"",IF(VLOOKUP(P8693,登録者リスト!$A$1:$D$43729,4,FALSE)=基本情報!$D$6,P8693,"")),"")</f>
        <v/>
      </c>
    </row>
    <row r="8694" spans="16:17" x14ac:dyDescent="0.15">
      <c r="P8694">
        <v>8693</v>
      </c>
      <c r="Q8694" t="str">
        <f>IFERROR(IF(COUNTIF(個人情報!$BI$5:$BI$401,"登録番号" &amp; リスト!P8694)&gt;=1,"",IF(VLOOKUP(P8694,登録者リスト!$A$1:$D$43729,4,FALSE)=基本情報!$D$6,P8694,"")),"")</f>
        <v/>
      </c>
    </row>
    <row r="8695" spans="16:17" x14ac:dyDescent="0.15">
      <c r="P8695">
        <v>8694</v>
      </c>
      <c r="Q8695" t="str">
        <f>IFERROR(IF(COUNTIF(個人情報!$BI$5:$BI$401,"登録番号" &amp; リスト!P8695)&gt;=1,"",IF(VLOOKUP(P8695,登録者リスト!$A$1:$D$43729,4,FALSE)=基本情報!$D$6,P8695,"")),"")</f>
        <v/>
      </c>
    </row>
    <row r="8696" spans="16:17" x14ac:dyDescent="0.15">
      <c r="P8696">
        <v>8695</v>
      </c>
      <c r="Q8696" t="str">
        <f>IFERROR(IF(COUNTIF(個人情報!$BI$5:$BI$401,"登録番号" &amp; リスト!P8696)&gt;=1,"",IF(VLOOKUP(P8696,登録者リスト!$A$1:$D$43729,4,FALSE)=基本情報!$D$6,P8696,"")),"")</f>
        <v/>
      </c>
    </row>
    <row r="8697" spans="16:17" x14ac:dyDescent="0.15">
      <c r="P8697">
        <v>8696</v>
      </c>
      <c r="Q8697" t="str">
        <f>IFERROR(IF(COUNTIF(個人情報!$BI$5:$BI$401,"登録番号" &amp; リスト!P8697)&gt;=1,"",IF(VLOOKUP(P8697,登録者リスト!$A$1:$D$43729,4,FALSE)=基本情報!$D$6,P8697,"")),"")</f>
        <v/>
      </c>
    </row>
    <row r="8698" spans="16:17" x14ac:dyDescent="0.15">
      <c r="P8698">
        <v>8697</v>
      </c>
      <c r="Q8698" t="str">
        <f>IFERROR(IF(COUNTIF(個人情報!$BI$5:$BI$401,"登録番号" &amp; リスト!P8698)&gt;=1,"",IF(VLOOKUP(P8698,登録者リスト!$A$1:$D$43729,4,FALSE)=基本情報!$D$6,P8698,"")),"")</f>
        <v/>
      </c>
    </row>
    <row r="8699" spans="16:17" x14ac:dyDescent="0.15">
      <c r="P8699">
        <v>8698</v>
      </c>
      <c r="Q8699" t="str">
        <f>IFERROR(IF(COUNTIF(個人情報!$BI$5:$BI$401,"登録番号" &amp; リスト!P8699)&gt;=1,"",IF(VLOOKUP(P8699,登録者リスト!$A$1:$D$43729,4,FALSE)=基本情報!$D$6,P8699,"")),"")</f>
        <v/>
      </c>
    </row>
    <row r="8700" spans="16:17" x14ac:dyDescent="0.15">
      <c r="P8700">
        <v>8699</v>
      </c>
      <c r="Q8700" t="str">
        <f>IFERROR(IF(COUNTIF(個人情報!$BI$5:$BI$401,"登録番号" &amp; リスト!P8700)&gt;=1,"",IF(VLOOKUP(P8700,登録者リスト!$A$1:$D$43729,4,FALSE)=基本情報!$D$6,P8700,"")),"")</f>
        <v/>
      </c>
    </row>
    <row r="8701" spans="16:17" x14ac:dyDescent="0.15">
      <c r="P8701">
        <v>8700</v>
      </c>
      <c r="Q8701" t="str">
        <f>IFERROR(IF(COUNTIF(個人情報!$BI$5:$BI$401,"登録番号" &amp; リスト!P8701)&gt;=1,"",IF(VLOOKUP(P8701,登録者リスト!$A$1:$D$43729,4,FALSE)=基本情報!$D$6,P8701,"")),"")</f>
        <v/>
      </c>
    </row>
    <row r="8702" spans="16:17" x14ac:dyDescent="0.15">
      <c r="P8702">
        <v>8701</v>
      </c>
      <c r="Q8702" t="str">
        <f>IFERROR(IF(COUNTIF(個人情報!$BI$5:$BI$401,"登録番号" &amp; リスト!P8702)&gt;=1,"",IF(VLOOKUP(P8702,登録者リスト!$A$1:$D$43729,4,FALSE)=基本情報!$D$6,P8702,"")),"")</f>
        <v/>
      </c>
    </row>
    <row r="8703" spans="16:17" x14ac:dyDescent="0.15">
      <c r="P8703">
        <v>8702</v>
      </c>
      <c r="Q8703" t="str">
        <f>IFERROR(IF(COUNTIF(個人情報!$BI$5:$BI$401,"登録番号" &amp; リスト!P8703)&gt;=1,"",IF(VLOOKUP(P8703,登録者リスト!$A$1:$D$43729,4,FALSE)=基本情報!$D$6,P8703,"")),"")</f>
        <v/>
      </c>
    </row>
    <row r="8704" spans="16:17" x14ac:dyDescent="0.15">
      <c r="P8704">
        <v>8703</v>
      </c>
      <c r="Q8704" t="str">
        <f>IFERROR(IF(COUNTIF(個人情報!$BI$5:$BI$401,"登録番号" &amp; リスト!P8704)&gt;=1,"",IF(VLOOKUP(P8704,登録者リスト!$A$1:$D$43729,4,FALSE)=基本情報!$D$6,P8704,"")),"")</f>
        <v/>
      </c>
    </row>
    <row r="8705" spans="16:17" x14ac:dyDescent="0.15">
      <c r="P8705">
        <v>8704</v>
      </c>
      <c r="Q8705" t="str">
        <f>IFERROR(IF(COUNTIF(個人情報!$BI$5:$BI$401,"登録番号" &amp; リスト!P8705)&gt;=1,"",IF(VLOOKUP(P8705,登録者リスト!$A$1:$D$43729,4,FALSE)=基本情報!$D$6,P8705,"")),"")</f>
        <v/>
      </c>
    </row>
    <row r="8706" spans="16:17" x14ac:dyDescent="0.15">
      <c r="P8706">
        <v>8705</v>
      </c>
      <c r="Q8706" t="str">
        <f>IFERROR(IF(COUNTIF(個人情報!$BI$5:$BI$401,"登録番号" &amp; リスト!P8706)&gt;=1,"",IF(VLOOKUP(P8706,登録者リスト!$A$1:$D$43729,4,FALSE)=基本情報!$D$6,P8706,"")),"")</f>
        <v/>
      </c>
    </row>
    <row r="8707" spans="16:17" x14ac:dyDescent="0.15">
      <c r="P8707">
        <v>8706</v>
      </c>
      <c r="Q8707" t="str">
        <f>IFERROR(IF(COUNTIF(個人情報!$BI$5:$BI$401,"登録番号" &amp; リスト!P8707)&gt;=1,"",IF(VLOOKUP(P8707,登録者リスト!$A$1:$D$43729,4,FALSE)=基本情報!$D$6,P8707,"")),"")</f>
        <v/>
      </c>
    </row>
    <row r="8708" spans="16:17" x14ac:dyDescent="0.15">
      <c r="P8708">
        <v>8707</v>
      </c>
      <c r="Q8708" t="str">
        <f>IFERROR(IF(COUNTIF(個人情報!$BI$5:$BI$401,"登録番号" &amp; リスト!P8708)&gt;=1,"",IF(VLOOKUP(P8708,登録者リスト!$A$1:$D$43729,4,FALSE)=基本情報!$D$6,P8708,"")),"")</f>
        <v/>
      </c>
    </row>
    <row r="8709" spans="16:17" x14ac:dyDescent="0.15">
      <c r="P8709">
        <v>8708</v>
      </c>
      <c r="Q8709" t="str">
        <f>IFERROR(IF(COUNTIF(個人情報!$BI$5:$BI$401,"登録番号" &amp; リスト!P8709)&gt;=1,"",IF(VLOOKUP(P8709,登録者リスト!$A$1:$D$43729,4,FALSE)=基本情報!$D$6,P8709,"")),"")</f>
        <v/>
      </c>
    </row>
    <row r="8710" spans="16:17" x14ac:dyDescent="0.15">
      <c r="P8710">
        <v>8709</v>
      </c>
      <c r="Q8710" t="str">
        <f>IFERROR(IF(COUNTIF(個人情報!$BI$5:$BI$401,"登録番号" &amp; リスト!P8710)&gt;=1,"",IF(VLOOKUP(P8710,登録者リスト!$A$1:$D$43729,4,FALSE)=基本情報!$D$6,P8710,"")),"")</f>
        <v/>
      </c>
    </row>
    <row r="8711" spans="16:17" x14ac:dyDescent="0.15">
      <c r="P8711">
        <v>8710</v>
      </c>
      <c r="Q8711" t="str">
        <f>IFERROR(IF(COUNTIF(個人情報!$BI$5:$BI$401,"登録番号" &amp; リスト!P8711)&gt;=1,"",IF(VLOOKUP(P8711,登録者リスト!$A$1:$D$43729,4,FALSE)=基本情報!$D$6,P8711,"")),"")</f>
        <v/>
      </c>
    </row>
    <row r="8712" spans="16:17" x14ac:dyDescent="0.15">
      <c r="P8712">
        <v>8711</v>
      </c>
      <c r="Q8712" t="str">
        <f>IFERROR(IF(COUNTIF(個人情報!$BI$5:$BI$401,"登録番号" &amp; リスト!P8712)&gt;=1,"",IF(VLOOKUP(P8712,登録者リスト!$A$1:$D$43729,4,FALSE)=基本情報!$D$6,P8712,"")),"")</f>
        <v/>
      </c>
    </row>
    <row r="8713" spans="16:17" x14ac:dyDescent="0.15">
      <c r="P8713">
        <v>8712</v>
      </c>
      <c r="Q8713" t="str">
        <f>IFERROR(IF(COUNTIF(個人情報!$BI$5:$BI$401,"登録番号" &amp; リスト!P8713)&gt;=1,"",IF(VLOOKUP(P8713,登録者リスト!$A$1:$D$43729,4,FALSE)=基本情報!$D$6,P8713,"")),"")</f>
        <v/>
      </c>
    </row>
    <row r="8714" spans="16:17" x14ac:dyDescent="0.15">
      <c r="P8714">
        <v>8713</v>
      </c>
      <c r="Q8714" t="str">
        <f>IFERROR(IF(COUNTIF(個人情報!$BI$5:$BI$401,"登録番号" &amp; リスト!P8714)&gt;=1,"",IF(VLOOKUP(P8714,登録者リスト!$A$1:$D$43729,4,FALSE)=基本情報!$D$6,P8714,"")),"")</f>
        <v/>
      </c>
    </row>
    <row r="8715" spans="16:17" x14ac:dyDescent="0.15">
      <c r="P8715">
        <v>8714</v>
      </c>
      <c r="Q8715" t="str">
        <f>IFERROR(IF(COUNTIF(個人情報!$BI$5:$BI$401,"登録番号" &amp; リスト!P8715)&gt;=1,"",IF(VLOOKUP(P8715,登録者リスト!$A$1:$D$43729,4,FALSE)=基本情報!$D$6,P8715,"")),"")</f>
        <v/>
      </c>
    </row>
    <row r="8716" spans="16:17" x14ac:dyDescent="0.15">
      <c r="P8716">
        <v>8715</v>
      </c>
      <c r="Q8716" t="str">
        <f>IFERROR(IF(COUNTIF(個人情報!$BI$5:$BI$401,"登録番号" &amp; リスト!P8716)&gt;=1,"",IF(VLOOKUP(P8716,登録者リスト!$A$1:$D$43729,4,FALSE)=基本情報!$D$6,P8716,"")),"")</f>
        <v/>
      </c>
    </row>
    <row r="8717" spans="16:17" x14ac:dyDescent="0.15">
      <c r="P8717">
        <v>8716</v>
      </c>
      <c r="Q8717" t="str">
        <f>IFERROR(IF(COUNTIF(個人情報!$BI$5:$BI$401,"登録番号" &amp; リスト!P8717)&gt;=1,"",IF(VLOOKUP(P8717,登録者リスト!$A$1:$D$43729,4,FALSE)=基本情報!$D$6,P8717,"")),"")</f>
        <v/>
      </c>
    </row>
    <row r="8718" spans="16:17" x14ac:dyDescent="0.15">
      <c r="P8718">
        <v>8717</v>
      </c>
      <c r="Q8718" t="str">
        <f>IFERROR(IF(COUNTIF(個人情報!$BI$5:$BI$401,"登録番号" &amp; リスト!P8718)&gt;=1,"",IF(VLOOKUP(P8718,登録者リスト!$A$1:$D$43729,4,FALSE)=基本情報!$D$6,P8718,"")),"")</f>
        <v/>
      </c>
    </row>
    <row r="8719" spans="16:17" x14ac:dyDescent="0.15">
      <c r="P8719">
        <v>8718</v>
      </c>
      <c r="Q8719" t="str">
        <f>IFERROR(IF(COUNTIF(個人情報!$BI$5:$BI$401,"登録番号" &amp; リスト!P8719)&gt;=1,"",IF(VLOOKUP(P8719,登録者リスト!$A$1:$D$43729,4,FALSE)=基本情報!$D$6,P8719,"")),"")</f>
        <v/>
      </c>
    </row>
    <row r="8720" spans="16:17" x14ac:dyDescent="0.15">
      <c r="P8720">
        <v>8719</v>
      </c>
      <c r="Q8720" t="str">
        <f>IFERROR(IF(COUNTIF(個人情報!$BI$5:$BI$401,"登録番号" &amp; リスト!P8720)&gt;=1,"",IF(VLOOKUP(P8720,登録者リスト!$A$1:$D$43729,4,FALSE)=基本情報!$D$6,P8720,"")),"")</f>
        <v/>
      </c>
    </row>
    <row r="8721" spans="16:17" x14ac:dyDescent="0.15">
      <c r="P8721">
        <v>8720</v>
      </c>
      <c r="Q8721" t="str">
        <f>IFERROR(IF(COUNTIF(個人情報!$BI$5:$BI$401,"登録番号" &amp; リスト!P8721)&gt;=1,"",IF(VLOOKUP(P8721,登録者リスト!$A$1:$D$43729,4,FALSE)=基本情報!$D$6,P8721,"")),"")</f>
        <v/>
      </c>
    </row>
    <row r="8722" spans="16:17" x14ac:dyDescent="0.15">
      <c r="P8722">
        <v>8721</v>
      </c>
      <c r="Q8722" t="str">
        <f>IFERROR(IF(COUNTIF(個人情報!$BI$5:$BI$401,"登録番号" &amp; リスト!P8722)&gt;=1,"",IF(VLOOKUP(P8722,登録者リスト!$A$1:$D$43729,4,FALSE)=基本情報!$D$6,P8722,"")),"")</f>
        <v/>
      </c>
    </row>
    <row r="8723" spans="16:17" x14ac:dyDescent="0.15">
      <c r="P8723">
        <v>8722</v>
      </c>
      <c r="Q8723" t="str">
        <f>IFERROR(IF(COUNTIF(個人情報!$BI$5:$BI$401,"登録番号" &amp; リスト!P8723)&gt;=1,"",IF(VLOOKUP(P8723,登録者リスト!$A$1:$D$43729,4,FALSE)=基本情報!$D$6,P8723,"")),"")</f>
        <v/>
      </c>
    </row>
    <row r="8724" spans="16:17" x14ac:dyDescent="0.15">
      <c r="P8724">
        <v>8723</v>
      </c>
      <c r="Q8724" t="str">
        <f>IFERROR(IF(COUNTIF(個人情報!$BI$5:$BI$401,"登録番号" &amp; リスト!P8724)&gt;=1,"",IF(VLOOKUP(P8724,登録者リスト!$A$1:$D$43729,4,FALSE)=基本情報!$D$6,P8724,"")),"")</f>
        <v/>
      </c>
    </row>
    <row r="8725" spans="16:17" x14ac:dyDescent="0.15">
      <c r="P8725">
        <v>8724</v>
      </c>
      <c r="Q8725" t="str">
        <f>IFERROR(IF(COUNTIF(個人情報!$BI$5:$BI$401,"登録番号" &amp; リスト!P8725)&gt;=1,"",IF(VLOOKUP(P8725,登録者リスト!$A$1:$D$43729,4,FALSE)=基本情報!$D$6,P8725,"")),"")</f>
        <v/>
      </c>
    </row>
    <row r="8726" spans="16:17" x14ac:dyDescent="0.15">
      <c r="P8726">
        <v>8725</v>
      </c>
      <c r="Q8726" t="str">
        <f>IFERROR(IF(COUNTIF(個人情報!$BI$5:$BI$401,"登録番号" &amp; リスト!P8726)&gt;=1,"",IF(VLOOKUP(P8726,登録者リスト!$A$1:$D$43729,4,FALSE)=基本情報!$D$6,P8726,"")),"")</f>
        <v/>
      </c>
    </row>
    <row r="8727" spans="16:17" x14ac:dyDescent="0.15">
      <c r="P8727">
        <v>8726</v>
      </c>
      <c r="Q8727" t="str">
        <f>IFERROR(IF(COUNTIF(個人情報!$BI$5:$BI$401,"登録番号" &amp; リスト!P8727)&gt;=1,"",IF(VLOOKUP(P8727,登録者リスト!$A$1:$D$43729,4,FALSE)=基本情報!$D$6,P8727,"")),"")</f>
        <v/>
      </c>
    </row>
    <row r="8728" spans="16:17" x14ac:dyDescent="0.15">
      <c r="P8728">
        <v>8727</v>
      </c>
      <c r="Q8728" t="str">
        <f>IFERROR(IF(COUNTIF(個人情報!$BI$5:$BI$401,"登録番号" &amp; リスト!P8728)&gt;=1,"",IF(VLOOKUP(P8728,登録者リスト!$A$1:$D$43729,4,FALSE)=基本情報!$D$6,P8728,"")),"")</f>
        <v/>
      </c>
    </row>
    <row r="8729" spans="16:17" x14ac:dyDescent="0.15">
      <c r="P8729">
        <v>8728</v>
      </c>
      <c r="Q8729" t="str">
        <f>IFERROR(IF(COUNTIF(個人情報!$BI$5:$BI$401,"登録番号" &amp; リスト!P8729)&gt;=1,"",IF(VLOOKUP(P8729,登録者リスト!$A$1:$D$43729,4,FALSE)=基本情報!$D$6,P8729,"")),"")</f>
        <v/>
      </c>
    </row>
    <row r="8730" spans="16:17" x14ac:dyDescent="0.15">
      <c r="P8730">
        <v>8729</v>
      </c>
      <c r="Q8730" t="str">
        <f>IFERROR(IF(COUNTIF(個人情報!$BI$5:$BI$401,"登録番号" &amp; リスト!P8730)&gt;=1,"",IF(VLOOKUP(P8730,登録者リスト!$A$1:$D$43729,4,FALSE)=基本情報!$D$6,P8730,"")),"")</f>
        <v/>
      </c>
    </row>
    <row r="8731" spans="16:17" x14ac:dyDescent="0.15">
      <c r="P8731">
        <v>8730</v>
      </c>
      <c r="Q8731" t="str">
        <f>IFERROR(IF(COUNTIF(個人情報!$BI$5:$BI$401,"登録番号" &amp; リスト!P8731)&gt;=1,"",IF(VLOOKUP(P8731,登録者リスト!$A$1:$D$43729,4,FALSE)=基本情報!$D$6,P8731,"")),"")</f>
        <v/>
      </c>
    </row>
    <row r="8732" spans="16:17" x14ac:dyDescent="0.15">
      <c r="P8732">
        <v>8731</v>
      </c>
      <c r="Q8732" t="str">
        <f>IFERROR(IF(COUNTIF(個人情報!$BI$5:$BI$401,"登録番号" &amp; リスト!P8732)&gt;=1,"",IF(VLOOKUP(P8732,登録者リスト!$A$1:$D$43729,4,FALSE)=基本情報!$D$6,P8732,"")),"")</f>
        <v/>
      </c>
    </row>
    <row r="8733" spans="16:17" x14ac:dyDescent="0.15">
      <c r="P8733">
        <v>8732</v>
      </c>
      <c r="Q8733" t="str">
        <f>IFERROR(IF(COUNTIF(個人情報!$BI$5:$BI$401,"登録番号" &amp; リスト!P8733)&gt;=1,"",IF(VLOOKUP(P8733,登録者リスト!$A$1:$D$43729,4,FALSE)=基本情報!$D$6,P8733,"")),"")</f>
        <v/>
      </c>
    </row>
    <row r="8734" spans="16:17" x14ac:dyDescent="0.15">
      <c r="P8734">
        <v>8733</v>
      </c>
      <c r="Q8734" t="str">
        <f>IFERROR(IF(COUNTIF(個人情報!$BI$5:$BI$401,"登録番号" &amp; リスト!P8734)&gt;=1,"",IF(VLOOKUP(P8734,登録者リスト!$A$1:$D$43729,4,FALSE)=基本情報!$D$6,P8734,"")),"")</f>
        <v/>
      </c>
    </row>
    <row r="8735" spans="16:17" x14ac:dyDescent="0.15">
      <c r="P8735">
        <v>8734</v>
      </c>
      <c r="Q8735" t="str">
        <f>IFERROR(IF(COUNTIF(個人情報!$BI$5:$BI$401,"登録番号" &amp; リスト!P8735)&gt;=1,"",IF(VLOOKUP(P8735,登録者リスト!$A$1:$D$43729,4,FALSE)=基本情報!$D$6,P8735,"")),"")</f>
        <v/>
      </c>
    </row>
    <row r="8736" spans="16:17" x14ac:dyDescent="0.15">
      <c r="P8736">
        <v>8735</v>
      </c>
      <c r="Q8736" t="str">
        <f>IFERROR(IF(COUNTIF(個人情報!$BI$5:$BI$401,"登録番号" &amp; リスト!P8736)&gt;=1,"",IF(VLOOKUP(P8736,登録者リスト!$A$1:$D$43729,4,FALSE)=基本情報!$D$6,P8736,"")),"")</f>
        <v/>
      </c>
    </row>
    <row r="8737" spans="16:17" x14ac:dyDescent="0.15">
      <c r="P8737">
        <v>8736</v>
      </c>
      <c r="Q8737" t="str">
        <f>IFERROR(IF(COUNTIF(個人情報!$BI$5:$BI$401,"登録番号" &amp; リスト!P8737)&gt;=1,"",IF(VLOOKUP(P8737,登録者リスト!$A$1:$D$43729,4,FALSE)=基本情報!$D$6,P8737,"")),"")</f>
        <v/>
      </c>
    </row>
    <row r="8738" spans="16:17" x14ac:dyDescent="0.15">
      <c r="P8738">
        <v>8737</v>
      </c>
      <c r="Q8738" t="str">
        <f>IFERROR(IF(COUNTIF(個人情報!$BI$5:$BI$401,"登録番号" &amp; リスト!P8738)&gt;=1,"",IF(VLOOKUP(P8738,登録者リスト!$A$1:$D$43729,4,FALSE)=基本情報!$D$6,P8738,"")),"")</f>
        <v/>
      </c>
    </row>
    <row r="8739" spans="16:17" x14ac:dyDescent="0.15">
      <c r="P8739">
        <v>8738</v>
      </c>
      <c r="Q8739" t="str">
        <f>IFERROR(IF(COUNTIF(個人情報!$BI$5:$BI$401,"登録番号" &amp; リスト!P8739)&gt;=1,"",IF(VLOOKUP(P8739,登録者リスト!$A$1:$D$43729,4,FALSE)=基本情報!$D$6,P8739,"")),"")</f>
        <v/>
      </c>
    </row>
    <row r="8740" spans="16:17" x14ac:dyDescent="0.15">
      <c r="P8740">
        <v>8739</v>
      </c>
      <c r="Q8740" t="str">
        <f>IFERROR(IF(COUNTIF(個人情報!$BI$5:$BI$401,"登録番号" &amp; リスト!P8740)&gt;=1,"",IF(VLOOKUP(P8740,登録者リスト!$A$1:$D$43729,4,FALSE)=基本情報!$D$6,P8740,"")),"")</f>
        <v/>
      </c>
    </row>
    <row r="8741" spans="16:17" x14ac:dyDescent="0.15">
      <c r="P8741">
        <v>8740</v>
      </c>
      <c r="Q8741" t="str">
        <f>IFERROR(IF(COUNTIF(個人情報!$BI$5:$BI$401,"登録番号" &amp; リスト!P8741)&gt;=1,"",IF(VLOOKUP(P8741,登録者リスト!$A$1:$D$43729,4,FALSE)=基本情報!$D$6,P8741,"")),"")</f>
        <v/>
      </c>
    </row>
    <row r="8742" spans="16:17" x14ac:dyDescent="0.15">
      <c r="P8742">
        <v>8741</v>
      </c>
      <c r="Q8742" t="str">
        <f>IFERROR(IF(COUNTIF(個人情報!$BI$5:$BI$401,"登録番号" &amp; リスト!P8742)&gt;=1,"",IF(VLOOKUP(P8742,登録者リスト!$A$1:$D$43729,4,FALSE)=基本情報!$D$6,P8742,"")),"")</f>
        <v/>
      </c>
    </row>
    <row r="8743" spans="16:17" x14ac:dyDescent="0.15">
      <c r="P8743">
        <v>8742</v>
      </c>
      <c r="Q8743" t="str">
        <f>IFERROR(IF(COUNTIF(個人情報!$BI$5:$BI$401,"登録番号" &amp; リスト!P8743)&gt;=1,"",IF(VLOOKUP(P8743,登録者リスト!$A$1:$D$43729,4,FALSE)=基本情報!$D$6,P8743,"")),"")</f>
        <v/>
      </c>
    </row>
    <row r="8744" spans="16:17" x14ac:dyDescent="0.15">
      <c r="P8744">
        <v>8743</v>
      </c>
      <c r="Q8744" t="str">
        <f>IFERROR(IF(COUNTIF(個人情報!$BI$5:$BI$401,"登録番号" &amp; リスト!P8744)&gt;=1,"",IF(VLOOKUP(P8744,登録者リスト!$A$1:$D$43729,4,FALSE)=基本情報!$D$6,P8744,"")),"")</f>
        <v/>
      </c>
    </row>
    <row r="8745" spans="16:17" x14ac:dyDescent="0.15">
      <c r="P8745">
        <v>8744</v>
      </c>
      <c r="Q8745" t="str">
        <f>IFERROR(IF(COUNTIF(個人情報!$BI$5:$BI$401,"登録番号" &amp; リスト!P8745)&gt;=1,"",IF(VLOOKUP(P8745,登録者リスト!$A$1:$D$43729,4,FALSE)=基本情報!$D$6,P8745,"")),"")</f>
        <v/>
      </c>
    </row>
    <row r="8746" spans="16:17" x14ac:dyDescent="0.15">
      <c r="P8746">
        <v>8745</v>
      </c>
      <c r="Q8746" t="str">
        <f>IFERROR(IF(COUNTIF(個人情報!$BI$5:$BI$401,"登録番号" &amp; リスト!P8746)&gt;=1,"",IF(VLOOKUP(P8746,登録者リスト!$A$1:$D$43729,4,FALSE)=基本情報!$D$6,P8746,"")),"")</f>
        <v/>
      </c>
    </row>
    <row r="8747" spans="16:17" x14ac:dyDescent="0.15">
      <c r="P8747">
        <v>8746</v>
      </c>
      <c r="Q8747" t="str">
        <f>IFERROR(IF(COUNTIF(個人情報!$BI$5:$BI$401,"登録番号" &amp; リスト!P8747)&gt;=1,"",IF(VLOOKUP(P8747,登録者リスト!$A$1:$D$43729,4,FALSE)=基本情報!$D$6,P8747,"")),"")</f>
        <v/>
      </c>
    </row>
    <row r="8748" spans="16:17" x14ac:dyDescent="0.15">
      <c r="P8748">
        <v>8747</v>
      </c>
      <c r="Q8748" t="str">
        <f>IFERROR(IF(COUNTIF(個人情報!$BI$5:$BI$401,"登録番号" &amp; リスト!P8748)&gt;=1,"",IF(VLOOKUP(P8748,登録者リスト!$A$1:$D$43729,4,FALSE)=基本情報!$D$6,P8748,"")),"")</f>
        <v/>
      </c>
    </row>
    <row r="8749" spans="16:17" x14ac:dyDescent="0.15">
      <c r="P8749">
        <v>8748</v>
      </c>
      <c r="Q8749" t="str">
        <f>IFERROR(IF(COUNTIF(個人情報!$BI$5:$BI$401,"登録番号" &amp; リスト!P8749)&gt;=1,"",IF(VLOOKUP(P8749,登録者リスト!$A$1:$D$43729,4,FALSE)=基本情報!$D$6,P8749,"")),"")</f>
        <v/>
      </c>
    </row>
    <row r="8750" spans="16:17" x14ac:dyDescent="0.15">
      <c r="P8750">
        <v>8749</v>
      </c>
      <c r="Q8750" t="str">
        <f>IFERROR(IF(COUNTIF(個人情報!$BI$5:$BI$401,"登録番号" &amp; リスト!P8750)&gt;=1,"",IF(VLOOKUP(P8750,登録者リスト!$A$1:$D$43729,4,FALSE)=基本情報!$D$6,P8750,"")),"")</f>
        <v/>
      </c>
    </row>
    <row r="8751" spans="16:17" x14ac:dyDescent="0.15">
      <c r="P8751">
        <v>8750</v>
      </c>
      <c r="Q8751" t="str">
        <f>IFERROR(IF(COUNTIF(個人情報!$BI$5:$BI$401,"登録番号" &amp; リスト!P8751)&gt;=1,"",IF(VLOOKUP(P8751,登録者リスト!$A$1:$D$43729,4,FALSE)=基本情報!$D$6,P8751,"")),"")</f>
        <v/>
      </c>
    </row>
    <row r="8752" spans="16:17" x14ac:dyDescent="0.15">
      <c r="P8752">
        <v>8751</v>
      </c>
      <c r="Q8752" t="str">
        <f>IFERROR(IF(COUNTIF(個人情報!$BI$5:$BI$401,"登録番号" &amp; リスト!P8752)&gt;=1,"",IF(VLOOKUP(P8752,登録者リスト!$A$1:$D$43729,4,FALSE)=基本情報!$D$6,P8752,"")),"")</f>
        <v/>
      </c>
    </row>
    <row r="8753" spans="16:17" x14ac:dyDescent="0.15">
      <c r="P8753">
        <v>8752</v>
      </c>
      <c r="Q8753" t="str">
        <f>IFERROR(IF(COUNTIF(個人情報!$BI$5:$BI$401,"登録番号" &amp; リスト!P8753)&gt;=1,"",IF(VLOOKUP(P8753,登録者リスト!$A$1:$D$43729,4,FALSE)=基本情報!$D$6,P8753,"")),"")</f>
        <v/>
      </c>
    </row>
    <row r="8754" spans="16:17" x14ac:dyDescent="0.15">
      <c r="P8754">
        <v>8753</v>
      </c>
      <c r="Q8754" t="str">
        <f>IFERROR(IF(COUNTIF(個人情報!$BI$5:$BI$401,"登録番号" &amp; リスト!P8754)&gt;=1,"",IF(VLOOKUP(P8754,登録者リスト!$A$1:$D$43729,4,FALSE)=基本情報!$D$6,P8754,"")),"")</f>
        <v/>
      </c>
    </row>
    <row r="8755" spans="16:17" x14ac:dyDescent="0.15">
      <c r="P8755">
        <v>8754</v>
      </c>
      <c r="Q8755" t="str">
        <f>IFERROR(IF(COUNTIF(個人情報!$BI$5:$BI$401,"登録番号" &amp; リスト!P8755)&gt;=1,"",IF(VLOOKUP(P8755,登録者リスト!$A$1:$D$43729,4,FALSE)=基本情報!$D$6,P8755,"")),"")</f>
        <v/>
      </c>
    </row>
    <row r="8756" spans="16:17" x14ac:dyDescent="0.15">
      <c r="P8756">
        <v>8755</v>
      </c>
      <c r="Q8756" t="str">
        <f>IFERROR(IF(COUNTIF(個人情報!$BI$5:$BI$401,"登録番号" &amp; リスト!P8756)&gt;=1,"",IF(VLOOKUP(P8756,登録者リスト!$A$1:$D$43729,4,FALSE)=基本情報!$D$6,P8756,"")),"")</f>
        <v/>
      </c>
    </row>
    <row r="8757" spans="16:17" x14ac:dyDescent="0.15">
      <c r="P8757">
        <v>8756</v>
      </c>
      <c r="Q8757" t="str">
        <f>IFERROR(IF(COUNTIF(個人情報!$BI$5:$BI$401,"登録番号" &amp; リスト!P8757)&gt;=1,"",IF(VLOOKUP(P8757,登録者リスト!$A$1:$D$43729,4,FALSE)=基本情報!$D$6,P8757,"")),"")</f>
        <v/>
      </c>
    </row>
    <row r="8758" spans="16:17" x14ac:dyDescent="0.15">
      <c r="P8758">
        <v>8757</v>
      </c>
      <c r="Q8758" t="str">
        <f>IFERROR(IF(COUNTIF(個人情報!$BI$5:$BI$401,"登録番号" &amp; リスト!P8758)&gt;=1,"",IF(VLOOKUP(P8758,登録者リスト!$A$1:$D$43729,4,FALSE)=基本情報!$D$6,P8758,"")),"")</f>
        <v/>
      </c>
    </row>
    <row r="8759" spans="16:17" x14ac:dyDescent="0.15">
      <c r="P8759">
        <v>8758</v>
      </c>
      <c r="Q8759" t="str">
        <f>IFERROR(IF(COUNTIF(個人情報!$BI$5:$BI$401,"登録番号" &amp; リスト!P8759)&gt;=1,"",IF(VLOOKUP(P8759,登録者リスト!$A$1:$D$43729,4,FALSE)=基本情報!$D$6,P8759,"")),"")</f>
        <v/>
      </c>
    </row>
    <row r="8760" spans="16:17" x14ac:dyDescent="0.15">
      <c r="P8760">
        <v>8759</v>
      </c>
      <c r="Q8760" t="str">
        <f>IFERROR(IF(COUNTIF(個人情報!$BI$5:$BI$401,"登録番号" &amp; リスト!P8760)&gt;=1,"",IF(VLOOKUP(P8760,登録者リスト!$A$1:$D$43729,4,FALSE)=基本情報!$D$6,P8760,"")),"")</f>
        <v/>
      </c>
    </row>
    <row r="8761" spans="16:17" x14ac:dyDescent="0.15">
      <c r="P8761">
        <v>8760</v>
      </c>
      <c r="Q8761" t="str">
        <f>IFERROR(IF(COUNTIF(個人情報!$BI$5:$BI$401,"登録番号" &amp; リスト!P8761)&gt;=1,"",IF(VLOOKUP(P8761,登録者リスト!$A$1:$D$43729,4,FALSE)=基本情報!$D$6,P8761,"")),"")</f>
        <v/>
      </c>
    </row>
    <row r="8762" spans="16:17" x14ac:dyDescent="0.15">
      <c r="P8762">
        <v>8761</v>
      </c>
      <c r="Q8762" t="str">
        <f>IFERROR(IF(COUNTIF(個人情報!$BI$5:$BI$401,"登録番号" &amp; リスト!P8762)&gt;=1,"",IF(VLOOKUP(P8762,登録者リスト!$A$1:$D$43729,4,FALSE)=基本情報!$D$6,P8762,"")),"")</f>
        <v/>
      </c>
    </row>
    <row r="8763" spans="16:17" x14ac:dyDescent="0.15">
      <c r="P8763">
        <v>8762</v>
      </c>
      <c r="Q8763" t="str">
        <f>IFERROR(IF(COUNTIF(個人情報!$BI$5:$BI$401,"登録番号" &amp; リスト!P8763)&gt;=1,"",IF(VLOOKUP(P8763,登録者リスト!$A$1:$D$43729,4,FALSE)=基本情報!$D$6,P8763,"")),"")</f>
        <v/>
      </c>
    </row>
    <row r="8764" spans="16:17" x14ac:dyDescent="0.15">
      <c r="P8764">
        <v>8763</v>
      </c>
      <c r="Q8764" t="str">
        <f>IFERROR(IF(COUNTIF(個人情報!$BI$5:$BI$401,"登録番号" &amp; リスト!P8764)&gt;=1,"",IF(VLOOKUP(P8764,登録者リスト!$A$1:$D$43729,4,FALSE)=基本情報!$D$6,P8764,"")),"")</f>
        <v/>
      </c>
    </row>
    <row r="8765" spans="16:17" x14ac:dyDescent="0.15">
      <c r="P8765">
        <v>8764</v>
      </c>
      <c r="Q8765" t="str">
        <f>IFERROR(IF(COUNTIF(個人情報!$BI$5:$BI$401,"登録番号" &amp; リスト!P8765)&gt;=1,"",IF(VLOOKUP(P8765,登録者リスト!$A$1:$D$43729,4,FALSE)=基本情報!$D$6,P8765,"")),"")</f>
        <v/>
      </c>
    </row>
    <row r="8766" spans="16:17" x14ac:dyDescent="0.15">
      <c r="P8766">
        <v>8765</v>
      </c>
      <c r="Q8766" t="str">
        <f>IFERROR(IF(COUNTIF(個人情報!$BI$5:$BI$401,"登録番号" &amp; リスト!P8766)&gt;=1,"",IF(VLOOKUP(P8766,登録者リスト!$A$1:$D$43729,4,FALSE)=基本情報!$D$6,P8766,"")),"")</f>
        <v/>
      </c>
    </row>
    <row r="8767" spans="16:17" x14ac:dyDescent="0.15">
      <c r="P8767">
        <v>8766</v>
      </c>
      <c r="Q8767" t="str">
        <f>IFERROR(IF(COUNTIF(個人情報!$BI$5:$BI$401,"登録番号" &amp; リスト!P8767)&gt;=1,"",IF(VLOOKUP(P8767,登録者リスト!$A$1:$D$43729,4,FALSE)=基本情報!$D$6,P8767,"")),"")</f>
        <v/>
      </c>
    </row>
    <row r="8768" spans="16:17" x14ac:dyDescent="0.15">
      <c r="P8768">
        <v>8767</v>
      </c>
      <c r="Q8768" t="str">
        <f>IFERROR(IF(COUNTIF(個人情報!$BI$5:$BI$401,"登録番号" &amp; リスト!P8768)&gt;=1,"",IF(VLOOKUP(P8768,登録者リスト!$A$1:$D$43729,4,FALSE)=基本情報!$D$6,P8768,"")),"")</f>
        <v/>
      </c>
    </row>
    <row r="8769" spans="16:17" x14ac:dyDescent="0.15">
      <c r="P8769">
        <v>8768</v>
      </c>
      <c r="Q8769" t="str">
        <f>IFERROR(IF(COUNTIF(個人情報!$BI$5:$BI$401,"登録番号" &amp; リスト!P8769)&gt;=1,"",IF(VLOOKUP(P8769,登録者リスト!$A$1:$D$43729,4,FALSE)=基本情報!$D$6,P8769,"")),"")</f>
        <v/>
      </c>
    </row>
    <row r="8770" spans="16:17" x14ac:dyDescent="0.15">
      <c r="P8770">
        <v>8769</v>
      </c>
      <c r="Q8770" t="str">
        <f>IFERROR(IF(COUNTIF(個人情報!$BI$5:$BI$401,"登録番号" &amp; リスト!P8770)&gt;=1,"",IF(VLOOKUP(P8770,登録者リスト!$A$1:$D$43729,4,FALSE)=基本情報!$D$6,P8770,"")),"")</f>
        <v/>
      </c>
    </row>
    <row r="8771" spans="16:17" x14ac:dyDescent="0.15">
      <c r="P8771">
        <v>8770</v>
      </c>
      <c r="Q8771" t="str">
        <f>IFERROR(IF(COUNTIF(個人情報!$BI$5:$BI$401,"登録番号" &amp; リスト!P8771)&gt;=1,"",IF(VLOOKUP(P8771,登録者リスト!$A$1:$D$43729,4,FALSE)=基本情報!$D$6,P8771,"")),"")</f>
        <v/>
      </c>
    </row>
    <row r="8772" spans="16:17" x14ac:dyDescent="0.15">
      <c r="P8772">
        <v>8771</v>
      </c>
      <c r="Q8772" t="str">
        <f>IFERROR(IF(COUNTIF(個人情報!$BI$5:$BI$401,"登録番号" &amp; リスト!P8772)&gt;=1,"",IF(VLOOKUP(P8772,登録者リスト!$A$1:$D$43729,4,FALSE)=基本情報!$D$6,P8772,"")),"")</f>
        <v/>
      </c>
    </row>
    <row r="8773" spans="16:17" x14ac:dyDescent="0.15">
      <c r="P8773">
        <v>8772</v>
      </c>
      <c r="Q8773" t="str">
        <f>IFERROR(IF(COUNTIF(個人情報!$BI$5:$BI$401,"登録番号" &amp; リスト!P8773)&gt;=1,"",IF(VLOOKUP(P8773,登録者リスト!$A$1:$D$43729,4,FALSE)=基本情報!$D$6,P8773,"")),"")</f>
        <v/>
      </c>
    </row>
    <row r="8774" spans="16:17" x14ac:dyDescent="0.15">
      <c r="P8774">
        <v>8773</v>
      </c>
      <c r="Q8774" t="str">
        <f>IFERROR(IF(COUNTIF(個人情報!$BI$5:$BI$401,"登録番号" &amp; リスト!P8774)&gt;=1,"",IF(VLOOKUP(P8774,登録者リスト!$A$1:$D$43729,4,FALSE)=基本情報!$D$6,P8774,"")),"")</f>
        <v/>
      </c>
    </row>
    <row r="8775" spans="16:17" x14ac:dyDescent="0.15">
      <c r="P8775">
        <v>8774</v>
      </c>
      <c r="Q8775" t="str">
        <f>IFERROR(IF(COUNTIF(個人情報!$BI$5:$BI$401,"登録番号" &amp; リスト!P8775)&gt;=1,"",IF(VLOOKUP(P8775,登録者リスト!$A$1:$D$43729,4,FALSE)=基本情報!$D$6,P8775,"")),"")</f>
        <v/>
      </c>
    </row>
    <row r="8776" spans="16:17" x14ac:dyDescent="0.15">
      <c r="P8776">
        <v>8775</v>
      </c>
      <c r="Q8776" t="str">
        <f>IFERROR(IF(COUNTIF(個人情報!$BI$5:$BI$401,"登録番号" &amp; リスト!P8776)&gt;=1,"",IF(VLOOKUP(P8776,登録者リスト!$A$1:$D$43729,4,FALSE)=基本情報!$D$6,P8776,"")),"")</f>
        <v/>
      </c>
    </row>
    <row r="8777" spans="16:17" x14ac:dyDescent="0.15">
      <c r="P8777">
        <v>8776</v>
      </c>
      <c r="Q8777" t="str">
        <f>IFERROR(IF(COUNTIF(個人情報!$BI$5:$BI$401,"登録番号" &amp; リスト!P8777)&gt;=1,"",IF(VLOOKUP(P8777,登録者リスト!$A$1:$D$43729,4,FALSE)=基本情報!$D$6,P8777,"")),"")</f>
        <v/>
      </c>
    </row>
    <row r="8778" spans="16:17" x14ac:dyDescent="0.15">
      <c r="P8778">
        <v>8777</v>
      </c>
      <c r="Q8778" t="str">
        <f>IFERROR(IF(COUNTIF(個人情報!$BI$5:$BI$401,"登録番号" &amp; リスト!P8778)&gt;=1,"",IF(VLOOKUP(P8778,登録者リスト!$A$1:$D$43729,4,FALSE)=基本情報!$D$6,P8778,"")),"")</f>
        <v/>
      </c>
    </row>
    <row r="8779" spans="16:17" x14ac:dyDescent="0.15">
      <c r="P8779">
        <v>8778</v>
      </c>
      <c r="Q8779" t="str">
        <f>IFERROR(IF(COUNTIF(個人情報!$BI$5:$BI$401,"登録番号" &amp; リスト!P8779)&gt;=1,"",IF(VLOOKUP(P8779,登録者リスト!$A$1:$D$43729,4,FALSE)=基本情報!$D$6,P8779,"")),"")</f>
        <v/>
      </c>
    </row>
    <row r="8780" spans="16:17" x14ac:dyDescent="0.15">
      <c r="P8780">
        <v>8779</v>
      </c>
      <c r="Q8780" t="str">
        <f>IFERROR(IF(COUNTIF(個人情報!$BI$5:$BI$401,"登録番号" &amp; リスト!P8780)&gt;=1,"",IF(VLOOKUP(P8780,登録者リスト!$A$1:$D$43729,4,FALSE)=基本情報!$D$6,P8780,"")),"")</f>
        <v/>
      </c>
    </row>
    <row r="8781" spans="16:17" x14ac:dyDescent="0.15">
      <c r="P8781">
        <v>8780</v>
      </c>
      <c r="Q8781" t="str">
        <f>IFERROR(IF(COUNTIF(個人情報!$BI$5:$BI$401,"登録番号" &amp; リスト!P8781)&gt;=1,"",IF(VLOOKUP(P8781,登録者リスト!$A$1:$D$43729,4,FALSE)=基本情報!$D$6,P8781,"")),"")</f>
        <v/>
      </c>
    </row>
    <row r="8782" spans="16:17" x14ac:dyDescent="0.15">
      <c r="P8782">
        <v>8781</v>
      </c>
      <c r="Q8782" t="str">
        <f>IFERROR(IF(COUNTIF(個人情報!$BI$5:$BI$401,"登録番号" &amp; リスト!P8782)&gt;=1,"",IF(VLOOKUP(P8782,登録者リスト!$A$1:$D$43729,4,FALSE)=基本情報!$D$6,P8782,"")),"")</f>
        <v/>
      </c>
    </row>
    <row r="8783" spans="16:17" x14ac:dyDescent="0.15">
      <c r="P8783">
        <v>8782</v>
      </c>
      <c r="Q8783" t="str">
        <f>IFERROR(IF(COUNTIF(個人情報!$BI$5:$BI$401,"登録番号" &amp; リスト!P8783)&gt;=1,"",IF(VLOOKUP(P8783,登録者リスト!$A$1:$D$43729,4,FALSE)=基本情報!$D$6,P8783,"")),"")</f>
        <v/>
      </c>
    </row>
    <row r="8784" spans="16:17" x14ac:dyDescent="0.15">
      <c r="P8784">
        <v>8783</v>
      </c>
      <c r="Q8784" t="str">
        <f>IFERROR(IF(COUNTIF(個人情報!$BI$5:$BI$401,"登録番号" &amp; リスト!P8784)&gt;=1,"",IF(VLOOKUP(P8784,登録者リスト!$A$1:$D$43729,4,FALSE)=基本情報!$D$6,P8784,"")),"")</f>
        <v/>
      </c>
    </row>
    <row r="8785" spans="16:17" x14ac:dyDescent="0.15">
      <c r="P8785">
        <v>8784</v>
      </c>
      <c r="Q8785" t="str">
        <f>IFERROR(IF(COUNTIF(個人情報!$BI$5:$BI$401,"登録番号" &amp; リスト!P8785)&gt;=1,"",IF(VLOOKUP(P8785,登録者リスト!$A$1:$D$43729,4,FALSE)=基本情報!$D$6,P8785,"")),"")</f>
        <v/>
      </c>
    </row>
    <row r="8786" spans="16:17" x14ac:dyDescent="0.15">
      <c r="P8786">
        <v>8785</v>
      </c>
      <c r="Q8786" t="str">
        <f>IFERROR(IF(COUNTIF(個人情報!$BI$5:$BI$401,"登録番号" &amp; リスト!P8786)&gt;=1,"",IF(VLOOKUP(P8786,登録者リスト!$A$1:$D$43729,4,FALSE)=基本情報!$D$6,P8786,"")),"")</f>
        <v/>
      </c>
    </row>
    <row r="8787" spans="16:17" x14ac:dyDescent="0.15">
      <c r="P8787">
        <v>8786</v>
      </c>
      <c r="Q8787" t="str">
        <f>IFERROR(IF(COUNTIF(個人情報!$BI$5:$BI$401,"登録番号" &amp; リスト!P8787)&gt;=1,"",IF(VLOOKUP(P8787,登録者リスト!$A$1:$D$43729,4,FALSE)=基本情報!$D$6,P8787,"")),"")</f>
        <v/>
      </c>
    </row>
    <row r="8788" spans="16:17" x14ac:dyDescent="0.15">
      <c r="P8788">
        <v>8787</v>
      </c>
      <c r="Q8788" t="str">
        <f>IFERROR(IF(COUNTIF(個人情報!$BI$5:$BI$401,"登録番号" &amp; リスト!P8788)&gt;=1,"",IF(VLOOKUP(P8788,登録者リスト!$A$1:$D$43729,4,FALSE)=基本情報!$D$6,P8788,"")),"")</f>
        <v/>
      </c>
    </row>
    <row r="8789" spans="16:17" x14ac:dyDescent="0.15">
      <c r="P8789">
        <v>8788</v>
      </c>
      <c r="Q8789" t="str">
        <f>IFERROR(IF(COUNTIF(個人情報!$BI$5:$BI$401,"登録番号" &amp; リスト!P8789)&gt;=1,"",IF(VLOOKUP(P8789,登録者リスト!$A$1:$D$43729,4,FALSE)=基本情報!$D$6,P8789,"")),"")</f>
        <v/>
      </c>
    </row>
    <row r="8790" spans="16:17" x14ac:dyDescent="0.15">
      <c r="P8790">
        <v>8789</v>
      </c>
      <c r="Q8790" t="str">
        <f>IFERROR(IF(COUNTIF(個人情報!$BI$5:$BI$401,"登録番号" &amp; リスト!P8790)&gt;=1,"",IF(VLOOKUP(P8790,登録者リスト!$A$1:$D$43729,4,FALSE)=基本情報!$D$6,P8790,"")),"")</f>
        <v/>
      </c>
    </row>
    <row r="8791" spans="16:17" x14ac:dyDescent="0.15">
      <c r="P8791">
        <v>8790</v>
      </c>
      <c r="Q8791" t="str">
        <f>IFERROR(IF(COUNTIF(個人情報!$BI$5:$BI$401,"登録番号" &amp; リスト!P8791)&gt;=1,"",IF(VLOOKUP(P8791,登録者リスト!$A$1:$D$43729,4,FALSE)=基本情報!$D$6,P8791,"")),"")</f>
        <v/>
      </c>
    </row>
    <row r="8792" spans="16:17" x14ac:dyDescent="0.15">
      <c r="P8792">
        <v>8791</v>
      </c>
      <c r="Q8792" t="str">
        <f>IFERROR(IF(COUNTIF(個人情報!$BI$5:$BI$401,"登録番号" &amp; リスト!P8792)&gt;=1,"",IF(VLOOKUP(P8792,登録者リスト!$A$1:$D$43729,4,FALSE)=基本情報!$D$6,P8792,"")),"")</f>
        <v/>
      </c>
    </row>
    <row r="8793" spans="16:17" x14ac:dyDescent="0.15">
      <c r="P8793">
        <v>8792</v>
      </c>
      <c r="Q8793" t="str">
        <f>IFERROR(IF(COUNTIF(個人情報!$BI$5:$BI$401,"登録番号" &amp; リスト!P8793)&gt;=1,"",IF(VLOOKUP(P8793,登録者リスト!$A$1:$D$43729,4,FALSE)=基本情報!$D$6,P8793,"")),"")</f>
        <v/>
      </c>
    </row>
    <row r="8794" spans="16:17" x14ac:dyDescent="0.15">
      <c r="P8794">
        <v>8793</v>
      </c>
      <c r="Q8794" t="str">
        <f>IFERROR(IF(COUNTIF(個人情報!$BI$5:$BI$401,"登録番号" &amp; リスト!P8794)&gt;=1,"",IF(VLOOKUP(P8794,登録者リスト!$A$1:$D$43729,4,FALSE)=基本情報!$D$6,P8794,"")),"")</f>
        <v/>
      </c>
    </row>
    <row r="8795" spans="16:17" x14ac:dyDescent="0.15">
      <c r="P8795">
        <v>8794</v>
      </c>
      <c r="Q8795" t="str">
        <f>IFERROR(IF(COUNTIF(個人情報!$BI$5:$BI$401,"登録番号" &amp; リスト!P8795)&gt;=1,"",IF(VLOOKUP(P8795,登録者リスト!$A$1:$D$43729,4,FALSE)=基本情報!$D$6,P8795,"")),"")</f>
        <v/>
      </c>
    </row>
    <row r="8796" spans="16:17" x14ac:dyDescent="0.15">
      <c r="P8796">
        <v>8795</v>
      </c>
      <c r="Q8796" t="str">
        <f>IFERROR(IF(COUNTIF(個人情報!$BI$5:$BI$401,"登録番号" &amp; リスト!P8796)&gt;=1,"",IF(VLOOKUP(P8796,登録者リスト!$A$1:$D$43729,4,FALSE)=基本情報!$D$6,P8796,"")),"")</f>
        <v/>
      </c>
    </row>
    <row r="8797" spans="16:17" x14ac:dyDescent="0.15">
      <c r="P8797">
        <v>8796</v>
      </c>
      <c r="Q8797" t="str">
        <f>IFERROR(IF(COUNTIF(個人情報!$BI$5:$BI$401,"登録番号" &amp; リスト!P8797)&gt;=1,"",IF(VLOOKUP(P8797,登録者リスト!$A$1:$D$43729,4,FALSE)=基本情報!$D$6,P8797,"")),"")</f>
        <v/>
      </c>
    </row>
    <row r="8798" spans="16:17" x14ac:dyDescent="0.15">
      <c r="P8798">
        <v>8797</v>
      </c>
      <c r="Q8798" t="str">
        <f>IFERROR(IF(COUNTIF(個人情報!$BI$5:$BI$401,"登録番号" &amp; リスト!P8798)&gt;=1,"",IF(VLOOKUP(P8798,登録者リスト!$A$1:$D$43729,4,FALSE)=基本情報!$D$6,P8798,"")),"")</f>
        <v/>
      </c>
    </row>
    <row r="8799" spans="16:17" x14ac:dyDescent="0.15">
      <c r="P8799">
        <v>8798</v>
      </c>
      <c r="Q8799" t="str">
        <f>IFERROR(IF(COUNTIF(個人情報!$BI$5:$BI$401,"登録番号" &amp; リスト!P8799)&gt;=1,"",IF(VLOOKUP(P8799,登録者リスト!$A$1:$D$43729,4,FALSE)=基本情報!$D$6,P8799,"")),"")</f>
        <v/>
      </c>
    </row>
    <row r="8800" spans="16:17" x14ac:dyDescent="0.15">
      <c r="P8800">
        <v>8799</v>
      </c>
      <c r="Q8800" t="str">
        <f>IFERROR(IF(COUNTIF(個人情報!$BI$5:$BI$401,"登録番号" &amp; リスト!P8800)&gt;=1,"",IF(VLOOKUP(P8800,登録者リスト!$A$1:$D$43729,4,FALSE)=基本情報!$D$6,P8800,"")),"")</f>
        <v/>
      </c>
    </row>
    <row r="8801" spans="16:17" x14ac:dyDescent="0.15">
      <c r="P8801">
        <v>8800</v>
      </c>
      <c r="Q8801" t="str">
        <f>IFERROR(IF(COUNTIF(個人情報!$BI$5:$BI$401,"登録番号" &amp; リスト!P8801)&gt;=1,"",IF(VLOOKUP(P8801,登録者リスト!$A$1:$D$43729,4,FALSE)=基本情報!$D$6,P8801,"")),"")</f>
        <v/>
      </c>
    </row>
    <row r="8802" spans="16:17" x14ac:dyDescent="0.15">
      <c r="P8802">
        <v>8801</v>
      </c>
      <c r="Q8802" t="str">
        <f>IFERROR(IF(COUNTIF(個人情報!$BI$5:$BI$401,"登録番号" &amp; リスト!P8802)&gt;=1,"",IF(VLOOKUP(P8802,登録者リスト!$A$1:$D$43729,4,FALSE)=基本情報!$D$6,P8802,"")),"")</f>
        <v/>
      </c>
    </row>
    <row r="8803" spans="16:17" x14ac:dyDescent="0.15">
      <c r="P8803">
        <v>8802</v>
      </c>
      <c r="Q8803" t="str">
        <f>IFERROR(IF(COUNTIF(個人情報!$BI$5:$BI$401,"登録番号" &amp; リスト!P8803)&gt;=1,"",IF(VLOOKUP(P8803,登録者リスト!$A$1:$D$43729,4,FALSE)=基本情報!$D$6,P8803,"")),"")</f>
        <v/>
      </c>
    </row>
    <row r="8804" spans="16:17" x14ac:dyDescent="0.15">
      <c r="P8804">
        <v>8803</v>
      </c>
      <c r="Q8804" t="str">
        <f>IFERROR(IF(COUNTIF(個人情報!$BI$5:$BI$401,"登録番号" &amp; リスト!P8804)&gt;=1,"",IF(VLOOKUP(P8804,登録者リスト!$A$1:$D$43729,4,FALSE)=基本情報!$D$6,P8804,"")),"")</f>
        <v/>
      </c>
    </row>
    <row r="8805" spans="16:17" x14ac:dyDescent="0.15">
      <c r="P8805">
        <v>8804</v>
      </c>
      <c r="Q8805" t="str">
        <f>IFERROR(IF(COUNTIF(個人情報!$BI$5:$BI$401,"登録番号" &amp; リスト!P8805)&gt;=1,"",IF(VLOOKUP(P8805,登録者リスト!$A$1:$D$43729,4,FALSE)=基本情報!$D$6,P8805,"")),"")</f>
        <v/>
      </c>
    </row>
    <row r="8806" spans="16:17" x14ac:dyDescent="0.15">
      <c r="P8806">
        <v>8805</v>
      </c>
      <c r="Q8806" t="str">
        <f>IFERROR(IF(COUNTIF(個人情報!$BI$5:$BI$401,"登録番号" &amp; リスト!P8806)&gt;=1,"",IF(VLOOKUP(P8806,登録者リスト!$A$1:$D$43729,4,FALSE)=基本情報!$D$6,P8806,"")),"")</f>
        <v/>
      </c>
    </row>
    <row r="8807" spans="16:17" x14ac:dyDescent="0.15">
      <c r="P8807">
        <v>8806</v>
      </c>
      <c r="Q8807" t="str">
        <f>IFERROR(IF(COUNTIF(個人情報!$BI$5:$BI$401,"登録番号" &amp; リスト!P8807)&gt;=1,"",IF(VLOOKUP(P8807,登録者リスト!$A$1:$D$43729,4,FALSE)=基本情報!$D$6,P8807,"")),"")</f>
        <v/>
      </c>
    </row>
    <row r="8808" spans="16:17" x14ac:dyDescent="0.15">
      <c r="P8808">
        <v>8807</v>
      </c>
      <c r="Q8808" t="str">
        <f>IFERROR(IF(COUNTIF(個人情報!$BI$5:$BI$401,"登録番号" &amp; リスト!P8808)&gt;=1,"",IF(VLOOKUP(P8808,登録者リスト!$A$1:$D$43729,4,FALSE)=基本情報!$D$6,P8808,"")),"")</f>
        <v/>
      </c>
    </row>
    <row r="8809" spans="16:17" x14ac:dyDescent="0.15">
      <c r="P8809">
        <v>8808</v>
      </c>
      <c r="Q8809" t="str">
        <f>IFERROR(IF(COUNTIF(個人情報!$BI$5:$BI$401,"登録番号" &amp; リスト!P8809)&gt;=1,"",IF(VLOOKUP(P8809,登録者リスト!$A$1:$D$43729,4,FALSE)=基本情報!$D$6,P8809,"")),"")</f>
        <v/>
      </c>
    </row>
    <row r="8810" spans="16:17" x14ac:dyDescent="0.15">
      <c r="P8810">
        <v>8809</v>
      </c>
      <c r="Q8810" t="str">
        <f>IFERROR(IF(COUNTIF(個人情報!$BI$5:$BI$401,"登録番号" &amp; リスト!P8810)&gt;=1,"",IF(VLOOKUP(P8810,登録者リスト!$A$1:$D$43729,4,FALSE)=基本情報!$D$6,P8810,"")),"")</f>
        <v/>
      </c>
    </row>
    <row r="8811" spans="16:17" x14ac:dyDescent="0.15">
      <c r="P8811">
        <v>8810</v>
      </c>
      <c r="Q8811" t="str">
        <f>IFERROR(IF(COUNTIF(個人情報!$BI$5:$BI$401,"登録番号" &amp; リスト!P8811)&gt;=1,"",IF(VLOOKUP(P8811,登録者リスト!$A$1:$D$43729,4,FALSE)=基本情報!$D$6,P8811,"")),"")</f>
        <v/>
      </c>
    </row>
    <row r="8812" spans="16:17" x14ac:dyDescent="0.15">
      <c r="P8812">
        <v>8811</v>
      </c>
      <c r="Q8812" t="str">
        <f>IFERROR(IF(COUNTIF(個人情報!$BI$5:$BI$401,"登録番号" &amp; リスト!P8812)&gt;=1,"",IF(VLOOKUP(P8812,登録者リスト!$A$1:$D$43729,4,FALSE)=基本情報!$D$6,P8812,"")),"")</f>
        <v/>
      </c>
    </row>
    <row r="8813" spans="16:17" x14ac:dyDescent="0.15">
      <c r="P8813">
        <v>8812</v>
      </c>
      <c r="Q8813" t="str">
        <f>IFERROR(IF(COUNTIF(個人情報!$BI$5:$BI$401,"登録番号" &amp; リスト!P8813)&gt;=1,"",IF(VLOOKUP(P8813,登録者リスト!$A$1:$D$43729,4,FALSE)=基本情報!$D$6,P8813,"")),"")</f>
        <v/>
      </c>
    </row>
    <row r="8814" spans="16:17" x14ac:dyDescent="0.15">
      <c r="P8814">
        <v>8813</v>
      </c>
      <c r="Q8814" t="str">
        <f>IFERROR(IF(COUNTIF(個人情報!$BI$5:$BI$401,"登録番号" &amp; リスト!P8814)&gt;=1,"",IF(VLOOKUP(P8814,登録者リスト!$A$1:$D$43729,4,FALSE)=基本情報!$D$6,P8814,"")),"")</f>
        <v/>
      </c>
    </row>
    <row r="8815" spans="16:17" x14ac:dyDescent="0.15">
      <c r="P8815">
        <v>8814</v>
      </c>
      <c r="Q8815" t="str">
        <f>IFERROR(IF(COUNTIF(個人情報!$BI$5:$BI$401,"登録番号" &amp; リスト!P8815)&gt;=1,"",IF(VLOOKUP(P8815,登録者リスト!$A$1:$D$43729,4,FALSE)=基本情報!$D$6,P8815,"")),"")</f>
        <v/>
      </c>
    </row>
    <row r="8816" spans="16:17" x14ac:dyDescent="0.15">
      <c r="P8816">
        <v>8815</v>
      </c>
      <c r="Q8816" t="str">
        <f>IFERROR(IF(COUNTIF(個人情報!$BI$5:$BI$401,"登録番号" &amp; リスト!P8816)&gt;=1,"",IF(VLOOKUP(P8816,登録者リスト!$A$1:$D$43729,4,FALSE)=基本情報!$D$6,P8816,"")),"")</f>
        <v/>
      </c>
    </row>
    <row r="8817" spans="16:17" x14ac:dyDescent="0.15">
      <c r="P8817">
        <v>8816</v>
      </c>
      <c r="Q8817" t="str">
        <f>IFERROR(IF(COUNTIF(個人情報!$BI$5:$BI$401,"登録番号" &amp; リスト!P8817)&gt;=1,"",IF(VLOOKUP(P8817,登録者リスト!$A$1:$D$43729,4,FALSE)=基本情報!$D$6,P8817,"")),"")</f>
        <v/>
      </c>
    </row>
    <row r="8818" spans="16:17" x14ac:dyDescent="0.15">
      <c r="P8818">
        <v>8817</v>
      </c>
      <c r="Q8818" t="str">
        <f>IFERROR(IF(COUNTIF(個人情報!$BI$5:$BI$401,"登録番号" &amp; リスト!P8818)&gt;=1,"",IF(VLOOKUP(P8818,登録者リスト!$A$1:$D$43729,4,FALSE)=基本情報!$D$6,P8818,"")),"")</f>
        <v/>
      </c>
    </row>
    <row r="8819" spans="16:17" x14ac:dyDescent="0.15">
      <c r="P8819">
        <v>8818</v>
      </c>
      <c r="Q8819" t="str">
        <f>IFERROR(IF(COUNTIF(個人情報!$BI$5:$BI$401,"登録番号" &amp; リスト!P8819)&gt;=1,"",IF(VLOOKUP(P8819,登録者リスト!$A$1:$D$43729,4,FALSE)=基本情報!$D$6,P8819,"")),"")</f>
        <v/>
      </c>
    </row>
    <row r="8820" spans="16:17" x14ac:dyDescent="0.15">
      <c r="P8820">
        <v>8819</v>
      </c>
      <c r="Q8820" t="str">
        <f>IFERROR(IF(COUNTIF(個人情報!$BI$5:$BI$401,"登録番号" &amp; リスト!P8820)&gt;=1,"",IF(VLOOKUP(P8820,登録者リスト!$A$1:$D$43729,4,FALSE)=基本情報!$D$6,P8820,"")),"")</f>
        <v/>
      </c>
    </row>
    <row r="8821" spans="16:17" x14ac:dyDescent="0.15">
      <c r="P8821">
        <v>8820</v>
      </c>
      <c r="Q8821" t="str">
        <f>IFERROR(IF(COUNTIF(個人情報!$BI$5:$BI$401,"登録番号" &amp; リスト!P8821)&gt;=1,"",IF(VLOOKUP(P8821,登録者リスト!$A$1:$D$43729,4,FALSE)=基本情報!$D$6,P8821,"")),"")</f>
        <v/>
      </c>
    </row>
    <row r="8822" spans="16:17" x14ac:dyDescent="0.15">
      <c r="P8822">
        <v>8821</v>
      </c>
      <c r="Q8822" t="str">
        <f>IFERROR(IF(COUNTIF(個人情報!$BI$5:$BI$401,"登録番号" &amp; リスト!P8822)&gt;=1,"",IF(VLOOKUP(P8822,登録者リスト!$A$1:$D$43729,4,FALSE)=基本情報!$D$6,P8822,"")),"")</f>
        <v/>
      </c>
    </row>
    <row r="8823" spans="16:17" x14ac:dyDescent="0.15">
      <c r="P8823">
        <v>8822</v>
      </c>
      <c r="Q8823" t="str">
        <f>IFERROR(IF(COUNTIF(個人情報!$BI$5:$BI$401,"登録番号" &amp; リスト!P8823)&gt;=1,"",IF(VLOOKUP(P8823,登録者リスト!$A$1:$D$43729,4,FALSE)=基本情報!$D$6,P8823,"")),"")</f>
        <v/>
      </c>
    </row>
    <row r="8824" spans="16:17" x14ac:dyDescent="0.15">
      <c r="P8824">
        <v>8823</v>
      </c>
      <c r="Q8824" t="str">
        <f>IFERROR(IF(COUNTIF(個人情報!$BI$5:$BI$401,"登録番号" &amp; リスト!P8824)&gt;=1,"",IF(VLOOKUP(P8824,登録者リスト!$A$1:$D$43729,4,FALSE)=基本情報!$D$6,P8824,"")),"")</f>
        <v/>
      </c>
    </row>
    <row r="8825" spans="16:17" x14ac:dyDescent="0.15">
      <c r="P8825">
        <v>8824</v>
      </c>
      <c r="Q8825" t="str">
        <f>IFERROR(IF(COUNTIF(個人情報!$BI$5:$BI$401,"登録番号" &amp; リスト!P8825)&gt;=1,"",IF(VLOOKUP(P8825,登録者リスト!$A$1:$D$43729,4,FALSE)=基本情報!$D$6,P8825,"")),"")</f>
        <v/>
      </c>
    </row>
    <row r="8826" spans="16:17" x14ac:dyDescent="0.15">
      <c r="P8826">
        <v>8825</v>
      </c>
      <c r="Q8826" t="str">
        <f>IFERROR(IF(COUNTIF(個人情報!$BI$5:$BI$401,"登録番号" &amp; リスト!P8826)&gt;=1,"",IF(VLOOKUP(P8826,登録者リスト!$A$1:$D$43729,4,FALSE)=基本情報!$D$6,P8826,"")),"")</f>
        <v/>
      </c>
    </row>
    <row r="8827" spans="16:17" x14ac:dyDescent="0.15">
      <c r="P8827">
        <v>8826</v>
      </c>
      <c r="Q8827" t="str">
        <f>IFERROR(IF(COUNTIF(個人情報!$BI$5:$BI$401,"登録番号" &amp; リスト!P8827)&gt;=1,"",IF(VLOOKUP(P8827,登録者リスト!$A$1:$D$43729,4,FALSE)=基本情報!$D$6,P8827,"")),"")</f>
        <v/>
      </c>
    </row>
    <row r="8828" spans="16:17" x14ac:dyDescent="0.15">
      <c r="P8828">
        <v>8827</v>
      </c>
      <c r="Q8828" t="str">
        <f>IFERROR(IF(COUNTIF(個人情報!$BI$5:$BI$401,"登録番号" &amp; リスト!P8828)&gt;=1,"",IF(VLOOKUP(P8828,登録者リスト!$A$1:$D$43729,4,FALSE)=基本情報!$D$6,P8828,"")),"")</f>
        <v/>
      </c>
    </row>
    <row r="8829" spans="16:17" x14ac:dyDescent="0.15">
      <c r="P8829">
        <v>8828</v>
      </c>
      <c r="Q8829" t="str">
        <f>IFERROR(IF(COUNTIF(個人情報!$BI$5:$BI$401,"登録番号" &amp; リスト!P8829)&gt;=1,"",IF(VLOOKUP(P8829,登録者リスト!$A$1:$D$43729,4,FALSE)=基本情報!$D$6,P8829,"")),"")</f>
        <v/>
      </c>
    </row>
    <row r="8830" spans="16:17" x14ac:dyDescent="0.15">
      <c r="P8830">
        <v>8829</v>
      </c>
      <c r="Q8830" t="str">
        <f>IFERROR(IF(COUNTIF(個人情報!$BI$5:$BI$401,"登録番号" &amp; リスト!P8830)&gt;=1,"",IF(VLOOKUP(P8830,登録者リスト!$A$1:$D$43729,4,FALSE)=基本情報!$D$6,P8830,"")),"")</f>
        <v/>
      </c>
    </row>
    <row r="8831" spans="16:17" x14ac:dyDescent="0.15">
      <c r="P8831">
        <v>8830</v>
      </c>
      <c r="Q8831" t="str">
        <f>IFERROR(IF(COUNTIF(個人情報!$BI$5:$BI$401,"登録番号" &amp; リスト!P8831)&gt;=1,"",IF(VLOOKUP(P8831,登録者リスト!$A$1:$D$43729,4,FALSE)=基本情報!$D$6,P8831,"")),"")</f>
        <v/>
      </c>
    </row>
    <row r="8832" spans="16:17" x14ac:dyDescent="0.15">
      <c r="P8832">
        <v>8831</v>
      </c>
      <c r="Q8832" t="str">
        <f>IFERROR(IF(COUNTIF(個人情報!$BI$5:$BI$401,"登録番号" &amp; リスト!P8832)&gt;=1,"",IF(VLOOKUP(P8832,登録者リスト!$A$1:$D$43729,4,FALSE)=基本情報!$D$6,P8832,"")),"")</f>
        <v/>
      </c>
    </row>
    <row r="8833" spans="16:17" x14ac:dyDescent="0.15">
      <c r="P8833">
        <v>8832</v>
      </c>
      <c r="Q8833" t="str">
        <f>IFERROR(IF(COUNTIF(個人情報!$BI$5:$BI$401,"登録番号" &amp; リスト!P8833)&gt;=1,"",IF(VLOOKUP(P8833,登録者リスト!$A$1:$D$43729,4,FALSE)=基本情報!$D$6,P8833,"")),"")</f>
        <v/>
      </c>
    </row>
    <row r="8834" spans="16:17" x14ac:dyDescent="0.15">
      <c r="P8834">
        <v>8833</v>
      </c>
      <c r="Q8834" t="str">
        <f>IFERROR(IF(COUNTIF(個人情報!$BI$5:$BI$401,"登録番号" &amp; リスト!P8834)&gt;=1,"",IF(VLOOKUP(P8834,登録者リスト!$A$1:$D$43729,4,FALSE)=基本情報!$D$6,P8834,"")),"")</f>
        <v/>
      </c>
    </row>
    <row r="8835" spans="16:17" x14ac:dyDescent="0.15">
      <c r="P8835">
        <v>8834</v>
      </c>
      <c r="Q8835" t="str">
        <f>IFERROR(IF(COUNTIF(個人情報!$BI$5:$BI$401,"登録番号" &amp; リスト!P8835)&gt;=1,"",IF(VLOOKUP(P8835,登録者リスト!$A$1:$D$43729,4,FALSE)=基本情報!$D$6,P8835,"")),"")</f>
        <v/>
      </c>
    </row>
    <row r="8836" spans="16:17" x14ac:dyDescent="0.15">
      <c r="P8836">
        <v>8835</v>
      </c>
      <c r="Q8836" t="str">
        <f>IFERROR(IF(COUNTIF(個人情報!$BI$5:$BI$401,"登録番号" &amp; リスト!P8836)&gt;=1,"",IF(VLOOKUP(P8836,登録者リスト!$A$1:$D$43729,4,FALSE)=基本情報!$D$6,P8836,"")),"")</f>
        <v/>
      </c>
    </row>
    <row r="8837" spans="16:17" x14ac:dyDescent="0.15">
      <c r="P8837">
        <v>8836</v>
      </c>
      <c r="Q8837" t="str">
        <f>IFERROR(IF(COUNTIF(個人情報!$BI$5:$BI$401,"登録番号" &amp; リスト!P8837)&gt;=1,"",IF(VLOOKUP(P8837,登録者リスト!$A$1:$D$43729,4,FALSE)=基本情報!$D$6,P8837,"")),"")</f>
        <v/>
      </c>
    </row>
    <row r="8838" spans="16:17" x14ac:dyDescent="0.15">
      <c r="P8838">
        <v>8837</v>
      </c>
      <c r="Q8838" t="str">
        <f>IFERROR(IF(COUNTIF(個人情報!$BI$5:$BI$401,"登録番号" &amp; リスト!P8838)&gt;=1,"",IF(VLOOKUP(P8838,登録者リスト!$A$1:$D$43729,4,FALSE)=基本情報!$D$6,P8838,"")),"")</f>
        <v/>
      </c>
    </row>
    <row r="8839" spans="16:17" x14ac:dyDescent="0.15">
      <c r="P8839">
        <v>8838</v>
      </c>
      <c r="Q8839" t="str">
        <f>IFERROR(IF(COUNTIF(個人情報!$BI$5:$BI$401,"登録番号" &amp; リスト!P8839)&gt;=1,"",IF(VLOOKUP(P8839,登録者リスト!$A$1:$D$43729,4,FALSE)=基本情報!$D$6,P8839,"")),"")</f>
        <v/>
      </c>
    </row>
    <row r="8840" spans="16:17" x14ac:dyDescent="0.15">
      <c r="P8840">
        <v>8839</v>
      </c>
      <c r="Q8840" t="str">
        <f>IFERROR(IF(COUNTIF(個人情報!$BI$5:$BI$401,"登録番号" &amp; リスト!P8840)&gt;=1,"",IF(VLOOKUP(P8840,登録者リスト!$A$1:$D$43729,4,FALSE)=基本情報!$D$6,P8840,"")),"")</f>
        <v/>
      </c>
    </row>
    <row r="8841" spans="16:17" x14ac:dyDescent="0.15">
      <c r="P8841">
        <v>8840</v>
      </c>
      <c r="Q8841" t="str">
        <f>IFERROR(IF(COUNTIF(個人情報!$BI$5:$BI$401,"登録番号" &amp; リスト!P8841)&gt;=1,"",IF(VLOOKUP(P8841,登録者リスト!$A$1:$D$43729,4,FALSE)=基本情報!$D$6,P8841,"")),"")</f>
        <v/>
      </c>
    </row>
    <row r="8842" spans="16:17" x14ac:dyDescent="0.15">
      <c r="P8842">
        <v>8841</v>
      </c>
      <c r="Q8842" t="str">
        <f>IFERROR(IF(COUNTIF(個人情報!$BI$5:$BI$401,"登録番号" &amp; リスト!P8842)&gt;=1,"",IF(VLOOKUP(P8842,登録者リスト!$A$1:$D$43729,4,FALSE)=基本情報!$D$6,P8842,"")),"")</f>
        <v/>
      </c>
    </row>
    <row r="8843" spans="16:17" x14ac:dyDescent="0.15">
      <c r="P8843">
        <v>8842</v>
      </c>
      <c r="Q8843" t="str">
        <f>IFERROR(IF(COUNTIF(個人情報!$BI$5:$BI$401,"登録番号" &amp; リスト!P8843)&gt;=1,"",IF(VLOOKUP(P8843,登録者リスト!$A$1:$D$43729,4,FALSE)=基本情報!$D$6,P8843,"")),"")</f>
        <v/>
      </c>
    </row>
    <row r="8844" spans="16:17" x14ac:dyDescent="0.15">
      <c r="P8844">
        <v>8843</v>
      </c>
      <c r="Q8844" t="str">
        <f>IFERROR(IF(COUNTIF(個人情報!$BI$5:$BI$401,"登録番号" &amp; リスト!P8844)&gt;=1,"",IF(VLOOKUP(P8844,登録者リスト!$A$1:$D$43729,4,FALSE)=基本情報!$D$6,P8844,"")),"")</f>
        <v/>
      </c>
    </row>
    <row r="8845" spans="16:17" x14ac:dyDescent="0.15">
      <c r="P8845">
        <v>8844</v>
      </c>
      <c r="Q8845" t="str">
        <f>IFERROR(IF(COUNTIF(個人情報!$BI$5:$BI$401,"登録番号" &amp; リスト!P8845)&gt;=1,"",IF(VLOOKUP(P8845,登録者リスト!$A$1:$D$43729,4,FALSE)=基本情報!$D$6,P8845,"")),"")</f>
        <v/>
      </c>
    </row>
    <row r="8846" spans="16:17" x14ac:dyDescent="0.15">
      <c r="P8846">
        <v>8845</v>
      </c>
      <c r="Q8846" t="str">
        <f>IFERROR(IF(COUNTIF(個人情報!$BI$5:$BI$401,"登録番号" &amp; リスト!P8846)&gt;=1,"",IF(VLOOKUP(P8846,登録者リスト!$A$1:$D$43729,4,FALSE)=基本情報!$D$6,P8846,"")),"")</f>
        <v/>
      </c>
    </row>
    <row r="8847" spans="16:17" x14ac:dyDescent="0.15">
      <c r="P8847">
        <v>8846</v>
      </c>
      <c r="Q8847" t="str">
        <f>IFERROR(IF(COUNTIF(個人情報!$BI$5:$BI$401,"登録番号" &amp; リスト!P8847)&gt;=1,"",IF(VLOOKUP(P8847,登録者リスト!$A$1:$D$43729,4,FALSE)=基本情報!$D$6,P8847,"")),"")</f>
        <v/>
      </c>
    </row>
    <row r="8848" spans="16:17" x14ac:dyDescent="0.15">
      <c r="P8848">
        <v>8847</v>
      </c>
      <c r="Q8848" t="str">
        <f>IFERROR(IF(COUNTIF(個人情報!$BI$5:$BI$401,"登録番号" &amp; リスト!P8848)&gt;=1,"",IF(VLOOKUP(P8848,登録者リスト!$A$1:$D$43729,4,FALSE)=基本情報!$D$6,P8848,"")),"")</f>
        <v/>
      </c>
    </row>
    <row r="8849" spans="16:17" x14ac:dyDescent="0.15">
      <c r="P8849">
        <v>8848</v>
      </c>
      <c r="Q8849" t="str">
        <f>IFERROR(IF(COUNTIF(個人情報!$BI$5:$BI$401,"登録番号" &amp; リスト!P8849)&gt;=1,"",IF(VLOOKUP(P8849,登録者リスト!$A$1:$D$43729,4,FALSE)=基本情報!$D$6,P8849,"")),"")</f>
        <v/>
      </c>
    </row>
    <row r="8850" spans="16:17" x14ac:dyDescent="0.15">
      <c r="P8850">
        <v>8849</v>
      </c>
      <c r="Q8850" t="str">
        <f>IFERROR(IF(COUNTIF(個人情報!$BI$5:$BI$401,"登録番号" &amp; リスト!P8850)&gt;=1,"",IF(VLOOKUP(P8850,登録者リスト!$A$1:$D$43729,4,FALSE)=基本情報!$D$6,P8850,"")),"")</f>
        <v/>
      </c>
    </row>
    <row r="8851" spans="16:17" x14ac:dyDescent="0.15">
      <c r="P8851">
        <v>8850</v>
      </c>
      <c r="Q8851" t="str">
        <f>IFERROR(IF(COUNTIF(個人情報!$BI$5:$BI$401,"登録番号" &amp; リスト!P8851)&gt;=1,"",IF(VLOOKUP(P8851,登録者リスト!$A$1:$D$43729,4,FALSE)=基本情報!$D$6,P8851,"")),"")</f>
        <v/>
      </c>
    </row>
    <row r="8852" spans="16:17" x14ac:dyDescent="0.15">
      <c r="P8852">
        <v>8851</v>
      </c>
      <c r="Q8852" t="str">
        <f>IFERROR(IF(COUNTIF(個人情報!$BI$5:$BI$401,"登録番号" &amp; リスト!P8852)&gt;=1,"",IF(VLOOKUP(P8852,登録者リスト!$A$1:$D$43729,4,FALSE)=基本情報!$D$6,P8852,"")),"")</f>
        <v/>
      </c>
    </row>
    <row r="8853" spans="16:17" x14ac:dyDescent="0.15">
      <c r="P8853">
        <v>8852</v>
      </c>
      <c r="Q8853" t="str">
        <f>IFERROR(IF(COUNTIF(個人情報!$BI$5:$BI$401,"登録番号" &amp; リスト!P8853)&gt;=1,"",IF(VLOOKUP(P8853,登録者リスト!$A$1:$D$43729,4,FALSE)=基本情報!$D$6,P8853,"")),"")</f>
        <v/>
      </c>
    </row>
    <row r="8854" spans="16:17" x14ac:dyDescent="0.15">
      <c r="P8854">
        <v>8853</v>
      </c>
      <c r="Q8854" t="str">
        <f>IFERROR(IF(COUNTIF(個人情報!$BI$5:$BI$401,"登録番号" &amp; リスト!P8854)&gt;=1,"",IF(VLOOKUP(P8854,登録者リスト!$A$1:$D$43729,4,FALSE)=基本情報!$D$6,P8854,"")),"")</f>
        <v/>
      </c>
    </row>
    <row r="8855" spans="16:17" x14ac:dyDescent="0.15">
      <c r="P8855">
        <v>8854</v>
      </c>
      <c r="Q8855" t="str">
        <f>IFERROR(IF(COUNTIF(個人情報!$BI$5:$BI$401,"登録番号" &amp; リスト!P8855)&gt;=1,"",IF(VLOOKUP(P8855,登録者リスト!$A$1:$D$43729,4,FALSE)=基本情報!$D$6,P8855,"")),"")</f>
        <v/>
      </c>
    </row>
    <row r="8856" spans="16:17" x14ac:dyDescent="0.15">
      <c r="P8856">
        <v>8855</v>
      </c>
      <c r="Q8856" t="str">
        <f>IFERROR(IF(COUNTIF(個人情報!$BI$5:$BI$401,"登録番号" &amp; リスト!P8856)&gt;=1,"",IF(VLOOKUP(P8856,登録者リスト!$A$1:$D$43729,4,FALSE)=基本情報!$D$6,P8856,"")),"")</f>
        <v/>
      </c>
    </row>
    <row r="8857" spans="16:17" x14ac:dyDescent="0.15">
      <c r="P8857">
        <v>8856</v>
      </c>
      <c r="Q8857" t="str">
        <f>IFERROR(IF(COUNTIF(個人情報!$BI$5:$BI$401,"登録番号" &amp; リスト!P8857)&gt;=1,"",IF(VLOOKUP(P8857,登録者リスト!$A$1:$D$43729,4,FALSE)=基本情報!$D$6,P8857,"")),"")</f>
        <v/>
      </c>
    </row>
    <row r="8858" spans="16:17" x14ac:dyDescent="0.15">
      <c r="P8858">
        <v>8857</v>
      </c>
      <c r="Q8858" t="str">
        <f>IFERROR(IF(COUNTIF(個人情報!$BI$5:$BI$401,"登録番号" &amp; リスト!P8858)&gt;=1,"",IF(VLOOKUP(P8858,登録者リスト!$A$1:$D$43729,4,FALSE)=基本情報!$D$6,P8858,"")),"")</f>
        <v/>
      </c>
    </row>
    <row r="8859" spans="16:17" x14ac:dyDescent="0.15">
      <c r="P8859">
        <v>8858</v>
      </c>
      <c r="Q8859" t="str">
        <f>IFERROR(IF(COUNTIF(個人情報!$BI$5:$BI$401,"登録番号" &amp; リスト!P8859)&gt;=1,"",IF(VLOOKUP(P8859,登録者リスト!$A$1:$D$43729,4,FALSE)=基本情報!$D$6,P8859,"")),"")</f>
        <v/>
      </c>
    </row>
    <row r="8860" spans="16:17" x14ac:dyDescent="0.15">
      <c r="P8860">
        <v>8859</v>
      </c>
      <c r="Q8860" t="str">
        <f>IFERROR(IF(COUNTIF(個人情報!$BI$5:$BI$401,"登録番号" &amp; リスト!P8860)&gt;=1,"",IF(VLOOKUP(P8860,登録者リスト!$A$1:$D$43729,4,FALSE)=基本情報!$D$6,P8860,"")),"")</f>
        <v/>
      </c>
    </row>
    <row r="8861" spans="16:17" x14ac:dyDescent="0.15">
      <c r="P8861">
        <v>8860</v>
      </c>
      <c r="Q8861" t="str">
        <f>IFERROR(IF(COUNTIF(個人情報!$BI$5:$BI$401,"登録番号" &amp; リスト!P8861)&gt;=1,"",IF(VLOOKUP(P8861,登録者リスト!$A$1:$D$43729,4,FALSE)=基本情報!$D$6,P8861,"")),"")</f>
        <v/>
      </c>
    </row>
    <row r="8862" spans="16:17" x14ac:dyDescent="0.15">
      <c r="P8862">
        <v>8861</v>
      </c>
      <c r="Q8862" t="str">
        <f>IFERROR(IF(COUNTIF(個人情報!$BI$5:$BI$401,"登録番号" &amp; リスト!P8862)&gt;=1,"",IF(VLOOKUP(P8862,登録者リスト!$A$1:$D$43729,4,FALSE)=基本情報!$D$6,P8862,"")),"")</f>
        <v/>
      </c>
    </row>
    <row r="8863" spans="16:17" x14ac:dyDescent="0.15">
      <c r="P8863">
        <v>8862</v>
      </c>
      <c r="Q8863" t="str">
        <f>IFERROR(IF(COUNTIF(個人情報!$BI$5:$BI$401,"登録番号" &amp; リスト!P8863)&gt;=1,"",IF(VLOOKUP(P8863,登録者リスト!$A$1:$D$43729,4,FALSE)=基本情報!$D$6,P8863,"")),"")</f>
        <v/>
      </c>
    </row>
    <row r="8864" spans="16:17" x14ac:dyDescent="0.15">
      <c r="P8864">
        <v>8863</v>
      </c>
      <c r="Q8864" t="str">
        <f>IFERROR(IF(COUNTIF(個人情報!$BI$5:$BI$401,"登録番号" &amp; リスト!P8864)&gt;=1,"",IF(VLOOKUP(P8864,登録者リスト!$A$1:$D$43729,4,FALSE)=基本情報!$D$6,P8864,"")),"")</f>
        <v/>
      </c>
    </row>
    <row r="8865" spans="16:17" x14ac:dyDescent="0.15">
      <c r="P8865">
        <v>8864</v>
      </c>
      <c r="Q8865" t="str">
        <f>IFERROR(IF(COUNTIF(個人情報!$BI$5:$BI$401,"登録番号" &amp; リスト!P8865)&gt;=1,"",IF(VLOOKUP(P8865,登録者リスト!$A$1:$D$43729,4,FALSE)=基本情報!$D$6,P8865,"")),"")</f>
        <v/>
      </c>
    </row>
    <row r="8866" spans="16:17" x14ac:dyDescent="0.15">
      <c r="P8866">
        <v>8865</v>
      </c>
      <c r="Q8866" t="str">
        <f>IFERROR(IF(COUNTIF(個人情報!$BI$5:$BI$401,"登録番号" &amp; リスト!P8866)&gt;=1,"",IF(VLOOKUP(P8866,登録者リスト!$A$1:$D$43729,4,FALSE)=基本情報!$D$6,P8866,"")),"")</f>
        <v/>
      </c>
    </row>
    <row r="8867" spans="16:17" x14ac:dyDescent="0.15">
      <c r="P8867">
        <v>8866</v>
      </c>
      <c r="Q8867" t="str">
        <f>IFERROR(IF(COUNTIF(個人情報!$BI$5:$BI$401,"登録番号" &amp; リスト!P8867)&gt;=1,"",IF(VLOOKUP(P8867,登録者リスト!$A$1:$D$43729,4,FALSE)=基本情報!$D$6,P8867,"")),"")</f>
        <v/>
      </c>
    </row>
    <row r="8868" spans="16:17" x14ac:dyDescent="0.15">
      <c r="P8868">
        <v>8867</v>
      </c>
      <c r="Q8868" t="str">
        <f>IFERROR(IF(COUNTIF(個人情報!$BI$5:$BI$401,"登録番号" &amp; リスト!P8868)&gt;=1,"",IF(VLOOKUP(P8868,登録者リスト!$A$1:$D$43729,4,FALSE)=基本情報!$D$6,P8868,"")),"")</f>
        <v/>
      </c>
    </row>
    <row r="8869" spans="16:17" x14ac:dyDescent="0.15">
      <c r="P8869">
        <v>8868</v>
      </c>
      <c r="Q8869" t="str">
        <f>IFERROR(IF(COUNTIF(個人情報!$BI$5:$BI$401,"登録番号" &amp; リスト!P8869)&gt;=1,"",IF(VLOOKUP(P8869,登録者リスト!$A$1:$D$43729,4,FALSE)=基本情報!$D$6,P8869,"")),"")</f>
        <v/>
      </c>
    </row>
    <row r="8870" spans="16:17" x14ac:dyDescent="0.15">
      <c r="P8870">
        <v>8869</v>
      </c>
      <c r="Q8870" t="str">
        <f>IFERROR(IF(COUNTIF(個人情報!$BI$5:$BI$401,"登録番号" &amp; リスト!P8870)&gt;=1,"",IF(VLOOKUP(P8870,登録者リスト!$A$1:$D$43729,4,FALSE)=基本情報!$D$6,P8870,"")),"")</f>
        <v/>
      </c>
    </row>
    <row r="8871" spans="16:17" x14ac:dyDescent="0.15">
      <c r="P8871">
        <v>8870</v>
      </c>
      <c r="Q8871" t="str">
        <f>IFERROR(IF(COUNTIF(個人情報!$BI$5:$BI$401,"登録番号" &amp; リスト!P8871)&gt;=1,"",IF(VLOOKUP(P8871,登録者リスト!$A$1:$D$43729,4,FALSE)=基本情報!$D$6,P8871,"")),"")</f>
        <v/>
      </c>
    </row>
    <row r="8872" spans="16:17" x14ac:dyDescent="0.15">
      <c r="P8872">
        <v>8871</v>
      </c>
      <c r="Q8872" t="str">
        <f>IFERROR(IF(COUNTIF(個人情報!$BI$5:$BI$401,"登録番号" &amp; リスト!P8872)&gt;=1,"",IF(VLOOKUP(P8872,登録者リスト!$A$1:$D$43729,4,FALSE)=基本情報!$D$6,P8872,"")),"")</f>
        <v/>
      </c>
    </row>
    <row r="8873" spans="16:17" x14ac:dyDescent="0.15">
      <c r="P8873">
        <v>8872</v>
      </c>
      <c r="Q8873" t="str">
        <f>IFERROR(IF(COUNTIF(個人情報!$BI$5:$BI$401,"登録番号" &amp; リスト!P8873)&gt;=1,"",IF(VLOOKUP(P8873,登録者リスト!$A$1:$D$43729,4,FALSE)=基本情報!$D$6,P8873,"")),"")</f>
        <v/>
      </c>
    </row>
    <row r="8874" spans="16:17" x14ac:dyDescent="0.15">
      <c r="P8874">
        <v>8873</v>
      </c>
      <c r="Q8874" t="str">
        <f>IFERROR(IF(COUNTIF(個人情報!$BI$5:$BI$401,"登録番号" &amp; リスト!P8874)&gt;=1,"",IF(VLOOKUP(P8874,登録者リスト!$A$1:$D$43729,4,FALSE)=基本情報!$D$6,P8874,"")),"")</f>
        <v/>
      </c>
    </row>
    <row r="8875" spans="16:17" x14ac:dyDescent="0.15">
      <c r="P8875">
        <v>8874</v>
      </c>
      <c r="Q8875" t="str">
        <f>IFERROR(IF(COUNTIF(個人情報!$BI$5:$BI$401,"登録番号" &amp; リスト!P8875)&gt;=1,"",IF(VLOOKUP(P8875,登録者リスト!$A$1:$D$43729,4,FALSE)=基本情報!$D$6,P8875,"")),"")</f>
        <v/>
      </c>
    </row>
    <row r="8876" spans="16:17" x14ac:dyDescent="0.15">
      <c r="P8876">
        <v>8875</v>
      </c>
      <c r="Q8876" t="str">
        <f>IFERROR(IF(COUNTIF(個人情報!$BI$5:$BI$401,"登録番号" &amp; リスト!P8876)&gt;=1,"",IF(VLOOKUP(P8876,登録者リスト!$A$1:$D$43729,4,FALSE)=基本情報!$D$6,P8876,"")),"")</f>
        <v/>
      </c>
    </row>
    <row r="8877" spans="16:17" x14ac:dyDescent="0.15">
      <c r="P8877">
        <v>8876</v>
      </c>
      <c r="Q8877" t="str">
        <f>IFERROR(IF(COUNTIF(個人情報!$BI$5:$BI$401,"登録番号" &amp; リスト!P8877)&gt;=1,"",IF(VLOOKUP(P8877,登録者リスト!$A$1:$D$43729,4,FALSE)=基本情報!$D$6,P8877,"")),"")</f>
        <v/>
      </c>
    </row>
    <row r="8878" spans="16:17" x14ac:dyDescent="0.15">
      <c r="P8878">
        <v>8877</v>
      </c>
      <c r="Q8878" t="str">
        <f>IFERROR(IF(COUNTIF(個人情報!$BI$5:$BI$401,"登録番号" &amp; リスト!P8878)&gt;=1,"",IF(VLOOKUP(P8878,登録者リスト!$A$1:$D$43729,4,FALSE)=基本情報!$D$6,P8878,"")),"")</f>
        <v/>
      </c>
    </row>
    <row r="8879" spans="16:17" x14ac:dyDescent="0.15">
      <c r="P8879">
        <v>8878</v>
      </c>
      <c r="Q8879" t="str">
        <f>IFERROR(IF(COUNTIF(個人情報!$BI$5:$BI$401,"登録番号" &amp; リスト!P8879)&gt;=1,"",IF(VLOOKUP(P8879,登録者リスト!$A$1:$D$43729,4,FALSE)=基本情報!$D$6,P8879,"")),"")</f>
        <v/>
      </c>
    </row>
    <row r="8880" spans="16:17" x14ac:dyDescent="0.15">
      <c r="P8880">
        <v>8879</v>
      </c>
      <c r="Q8880" t="str">
        <f>IFERROR(IF(COUNTIF(個人情報!$BI$5:$BI$401,"登録番号" &amp; リスト!P8880)&gt;=1,"",IF(VLOOKUP(P8880,登録者リスト!$A$1:$D$43729,4,FALSE)=基本情報!$D$6,P8880,"")),"")</f>
        <v/>
      </c>
    </row>
    <row r="8881" spans="16:17" x14ac:dyDescent="0.15">
      <c r="P8881">
        <v>8880</v>
      </c>
      <c r="Q8881" t="str">
        <f>IFERROR(IF(COUNTIF(個人情報!$BI$5:$BI$401,"登録番号" &amp; リスト!P8881)&gt;=1,"",IF(VLOOKUP(P8881,登録者リスト!$A$1:$D$43729,4,FALSE)=基本情報!$D$6,P8881,"")),"")</f>
        <v/>
      </c>
    </row>
    <row r="8882" spans="16:17" x14ac:dyDescent="0.15">
      <c r="P8882">
        <v>8881</v>
      </c>
      <c r="Q8882" t="str">
        <f>IFERROR(IF(COUNTIF(個人情報!$BI$5:$BI$401,"登録番号" &amp; リスト!P8882)&gt;=1,"",IF(VLOOKUP(P8882,登録者リスト!$A$1:$D$43729,4,FALSE)=基本情報!$D$6,P8882,"")),"")</f>
        <v/>
      </c>
    </row>
    <row r="8883" spans="16:17" x14ac:dyDescent="0.15">
      <c r="P8883">
        <v>8882</v>
      </c>
      <c r="Q8883" t="str">
        <f>IFERROR(IF(COUNTIF(個人情報!$BI$5:$BI$401,"登録番号" &amp; リスト!P8883)&gt;=1,"",IF(VLOOKUP(P8883,登録者リスト!$A$1:$D$43729,4,FALSE)=基本情報!$D$6,P8883,"")),"")</f>
        <v/>
      </c>
    </row>
    <row r="8884" spans="16:17" x14ac:dyDescent="0.15">
      <c r="P8884">
        <v>8883</v>
      </c>
      <c r="Q8884" t="str">
        <f>IFERROR(IF(COUNTIF(個人情報!$BI$5:$BI$401,"登録番号" &amp; リスト!P8884)&gt;=1,"",IF(VLOOKUP(P8884,登録者リスト!$A$1:$D$43729,4,FALSE)=基本情報!$D$6,P8884,"")),"")</f>
        <v/>
      </c>
    </row>
    <row r="8885" spans="16:17" x14ac:dyDescent="0.15">
      <c r="P8885">
        <v>8884</v>
      </c>
      <c r="Q8885" t="str">
        <f>IFERROR(IF(COUNTIF(個人情報!$BI$5:$BI$401,"登録番号" &amp; リスト!P8885)&gt;=1,"",IF(VLOOKUP(P8885,登録者リスト!$A$1:$D$43729,4,FALSE)=基本情報!$D$6,P8885,"")),"")</f>
        <v/>
      </c>
    </row>
    <row r="8886" spans="16:17" x14ac:dyDescent="0.15">
      <c r="P8886">
        <v>8885</v>
      </c>
      <c r="Q8886" t="str">
        <f>IFERROR(IF(COUNTIF(個人情報!$BI$5:$BI$401,"登録番号" &amp; リスト!P8886)&gt;=1,"",IF(VLOOKUP(P8886,登録者リスト!$A$1:$D$43729,4,FALSE)=基本情報!$D$6,P8886,"")),"")</f>
        <v/>
      </c>
    </row>
    <row r="8887" spans="16:17" x14ac:dyDescent="0.15">
      <c r="P8887">
        <v>8886</v>
      </c>
      <c r="Q8887" t="str">
        <f>IFERROR(IF(COUNTIF(個人情報!$BI$5:$BI$401,"登録番号" &amp; リスト!P8887)&gt;=1,"",IF(VLOOKUP(P8887,登録者リスト!$A$1:$D$43729,4,FALSE)=基本情報!$D$6,P8887,"")),"")</f>
        <v/>
      </c>
    </row>
    <row r="8888" spans="16:17" x14ac:dyDescent="0.15">
      <c r="P8888">
        <v>8887</v>
      </c>
      <c r="Q8888" t="str">
        <f>IFERROR(IF(COUNTIF(個人情報!$BI$5:$BI$401,"登録番号" &amp; リスト!P8888)&gt;=1,"",IF(VLOOKUP(P8888,登録者リスト!$A$1:$D$43729,4,FALSE)=基本情報!$D$6,P8888,"")),"")</f>
        <v/>
      </c>
    </row>
    <row r="8889" spans="16:17" x14ac:dyDescent="0.15">
      <c r="P8889">
        <v>8888</v>
      </c>
      <c r="Q8889" t="str">
        <f>IFERROR(IF(COUNTIF(個人情報!$BI$5:$BI$401,"登録番号" &amp; リスト!P8889)&gt;=1,"",IF(VLOOKUP(P8889,登録者リスト!$A$1:$D$43729,4,FALSE)=基本情報!$D$6,P8889,"")),"")</f>
        <v/>
      </c>
    </row>
    <row r="8890" spans="16:17" x14ac:dyDescent="0.15">
      <c r="P8890">
        <v>8889</v>
      </c>
      <c r="Q8890" t="str">
        <f>IFERROR(IF(COUNTIF(個人情報!$BI$5:$BI$401,"登録番号" &amp; リスト!P8890)&gt;=1,"",IF(VLOOKUP(P8890,登録者リスト!$A$1:$D$43729,4,FALSE)=基本情報!$D$6,P8890,"")),"")</f>
        <v/>
      </c>
    </row>
    <row r="8891" spans="16:17" x14ac:dyDescent="0.15">
      <c r="P8891">
        <v>8890</v>
      </c>
      <c r="Q8891" t="str">
        <f>IFERROR(IF(COUNTIF(個人情報!$BI$5:$BI$401,"登録番号" &amp; リスト!P8891)&gt;=1,"",IF(VLOOKUP(P8891,登録者リスト!$A$1:$D$43729,4,FALSE)=基本情報!$D$6,P8891,"")),"")</f>
        <v/>
      </c>
    </row>
    <row r="8892" spans="16:17" x14ac:dyDescent="0.15">
      <c r="P8892">
        <v>8891</v>
      </c>
      <c r="Q8892" t="str">
        <f>IFERROR(IF(COUNTIF(個人情報!$BI$5:$BI$401,"登録番号" &amp; リスト!P8892)&gt;=1,"",IF(VLOOKUP(P8892,登録者リスト!$A$1:$D$43729,4,FALSE)=基本情報!$D$6,P8892,"")),"")</f>
        <v/>
      </c>
    </row>
    <row r="8893" spans="16:17" x14ac:dyDescent="0.15">
      <c r="P8893">
        <v>8892</v>
      </c>
      <c r="Q8893" t="str">
        <f>IFERROR(IF(COUNTIF(個人情報!$BI$5:$BI$401,"登録番号" &amp; リスト!P8893)&gt;=1,"",IF(VLOOKUP(P8893,登録者リスト!$A$1:$D$43729,4,FALSE)=基本情報!$D$6,P8893,"")),"")</f>
        <v/>
      </c>
    </row>
    <row r="8894" spans="16:17" x14ac:dyDescent="0.15">
      <c r="P8894">
        <v>8893</v>
      </c>
      <c r="Q8894" t="str">
        <f>IFERROR(IF(COUNTIF(個人情報!$BI$5:$BI$401,"登録番号" &amp; リスト!P8894)&gt;=1,"",IF(VLOOKUP(P8894,登録者リスト!$A$1:$D$43729,4,FALSE)=基本情報!$D$6,P8894,"")),"")</f>
        <v/>
      </c>
    </row>
    <row r="8895" spans="16:17" x14ac:dyDescent="0.15">
      <c r="P8895">
        <v>8894</v>
      </c>
      <c r="Q8895" t="str">
        <f>IFERROR(IF(COUNTIF(個人情報!$BI$5:$BI$401,"登録番号" &amp; リスト!P8895)&gt;=1,"",IF(VLOOKUP(P8895,登録者リスト!$A$1:$D$43729,4,FALSE)=基本情報!$D$6,P8895,"")),"")</f>
        <v/>
      </c>
    </row>
    <row r="8896" spans="16:17" x14ac:dyDescent="0.15">
      <c r="P8896">
        <v>8895</v>
      </c>
      <c r="Q8896" t="str">
        <f>IFERROR(IF(COUNTIF(個人情報!$BI$5:$BI$401,"登録番号" &amp; リスト!P8896)&gt;=1,"",IF(VLOOKUP(P8896,登録者リスト!$A$1:$D$43729,4,FALSE)=基本情報!$D$6,P8896,"")),"")</f>
        <v/>
      </c>
    </row>
    <row r="8897" spans="16:17" x14ac:dyDescent="0.15">
      <c r="P8897">
        <v>8896</v>
      </c>
      <c r="Q8897" t="str">
        <f>IFERROR(IF(COUNTIF(個人情報!$BI$5:$BI$401,"登録番号" &amp; リスト!P8897)&gt;=1,"",IF(VLOOKUP(P8897,登録者リスト!$A$1:$D$43729,4,FALSE)=基本情報!$D$6,P8897,"")),"")</f>
        <v/>
      </c>
    </row>
    <row r="8898" spans="16:17" x14ac:dyDescent="0.15">
      <c r="P8898">
        <v>8897</v>
      </c>
      <c r="Q8898" t="str">
        <f>IFERROR(IF(COUNTIF(個人情報!$BI$5:$BI$401,"登録番号" &amp; リスト!P8898)&gt;=1,"",IF(VLOOKUP(P8898,登録者リスト!$A$1:$D$43729,4,FALSE)=基本情報!$D$6,P8898,"")),"")</f>
        <v/>
      </c>
    </row>
    <row r="8899" spans="16:17" x14ac:dyDescent="0.15">
      <c r="P8899">
        <v>8898</v>
      </c>
      <c r="Q8899" t="str">
        <f>IFERROR(IF(COUNTIF(個人情報!$BI$5:$BI$401,"登録番号" &amp; リスト!P8899)&gt;=1,"",IF(VLOOKUP(P8899,登録者リスト!$A$1:$D$43729,4,FALSE)=基本情報!$D$6,P8899,"")),"")</f>
        <v/>
      </c>
    </row>
    <row r="8900" spans="16:17" x14ac:dyDescent="0.15">
      <c r="P8900">
        <v>8899</v>
      </c>
      <c r="Q8900" t="str">
        <f>IFERROR(IF(COUNTIF(個人情報!$BI$5:$BI$401,"登録番号" &amp; リスト!P8900)&gt;=1,"",IF(VLOOKUP(P8900,登録者リスト!$A$1:$D$43729,4,FALSE)=基本情報!$D$6,P8900,"")),"")</f>
        <v/>
      </c>
    </row>
    <row r="8901" spans="16:17" x14ac:dyDescent="0.15">
      <c r="P8901">
        <v>8900</v>
      </c>
      <c r="Q8901" t="str">
        <f>IFERROR(IF(COUNTIF(個人情報!$BI$5:$BI$401,"登録番号" &amp; リスト!P8901)&gt;=1,"",IF(VLOOKUP(P8901,登録者リスト!$A$1:$D$43729,4,FALSE)=基本情報!$D$6,P8901,"")),"")</f>
        <v/>
      </c>
    </row>
    <row r="8902" spans="16:17" x14ac:dyDescent="0.15">
      <c r="P8902">
        <v>8901</v>
      </c>
      <c r="Q8902" t="str">
        <f>IFERROR(IF(COUNTIF(個人情報!$BI$5:$BI$401,"登録番号" &amp; リスト!P8902)&gt;=1,"",IF(VLOOKUP(P8902,登録者リスト!$A$1:$D$43729,4,FALSE)=基本情報!$D$6,P8902,"")),"")</f>
        <v/>
      </c>
    </row>
    <row r="8903" spans="16:17" x14ac:dyDescent="0.15">
      <c r="P8903">
        <v>8902</v>
      </c>
      <c r="Q8903" t="str">
        <f>IFERROR(IF(COUNTIF(個人情報!$BI$5:$BI$401,"登録番号" &amp; リスト!P8903)&gt;=1,"",IF(VLOOKUP(P8903,登録者リスト!$A$1:$D$43729,4,FALSE)=基本情報!$D$6,P8903,"")),"")</f>
        <v/>
      </c>
    </row>
    <row r="8904" spans="16:17" x14ac:dyDescent="0.15">
      <c r="P8904">
        <v>8903</v>
      </c>
      <c r="Q8904" t="str">
        <f>IFERROR(IF(COUNTIF(個人情報!$BI$5:$BI$401,"登録番号" &amp; リスト!P8904)&gt;=1,"",IF(VLOOKUP(P8904,登録者リスト!$A$1:$D$43729,4,FALSE)=基本情報!$D$6,P8904,"")),"")</f>
        <v/>
      </c>
    </row>
    <row r="8905" spans="16:17" x14ac:dyDescent="0.15">
      <c r="P8905">
        <v>8904</v>
      </c>
      <c r="Q8905" t="str">
        <f>IFERROR(IF(COUNTIF(個人情報!$BI$5:$BI$401,"登録番号" &amp; リスト!P8905)&gt;=1,"",IF(VLOOKUP(P8905,登録者リスト!$A$1:$D$43729,4,FALSE)=基本情報!$D$6,P8905,"")),"")</f>
        <v/>
      </c>
    </row>
    <row r="8906" spans="16:17" x14ac:dyDescent="0.15">
      <c r="P8906">
        <v>8905</v>
      </c>
      <c r="Q8906" t="str">
        <f>IFERROR(IF(COUNTIF(個人情報!$BI$5:$BI$401,"登録番号" &amp; リスト!P8906)&gt;=1,"",IF(VLOOKUP(P8906,登録者リスト!$A$1:$D$43729,4,FALSE)=基本情報!$D$6,P8906,"")),"")</f>
        <v/>
      </c>
    </row>
    <row r="8907" spans="16:17" x14ac:dyDescent="0.15">
      <c r="P8907">
        <v>8906</v>
      </c>
      <c r="Q8907" t="str">
        <f>IFERROR(IF(COUNTIF(個人情報!$BI$5:$BI$401,"登録番号" &amp; リスト!P8907)&gt;=1,"",IF(VLOOKUP(P8907,登録者リスト!$A$1:$D$43729,4,FALSE)=基本情報!$D$6,P8907,"")),"")</f>
        <v/>
      </c>
    </row>
    <row r="8908" spans="16:17" x14ac:dyDescent="0.15">
      <c r="P8908">
        <v>8907</v>
      </c>
      <c r="Q8908" t="str">
        <f>IFERROR(IF(COUNTIF(個人情報!$BI$5:$BI$401,"登録番号" &amp; リスト!P8908)&gt;=1,"",IF(VLOOKUP(P8908,登録者リスト!$A$1:$D$43729,4,FALSE)=基本情報!$D$6,P8908,"")),"")</f>
        <v/>
      </c>
    </row>
    <row r="8909" spans="16:17" x14ac:dyDescent="0.15">
      <c r="P8909">
        <v>8908</v>
      </c>
      <c r="Q8909" t="str">
        <f>IFERROR(IF(COUNTIF(個人情報!$BI$5:$BI$401,"登録番号" &amp; リスト!P8909)&gt;=1,"",IF(VLOOKUP(P8909,登録者リスト!$A$1:$D$43729,4,FALSE)=基本情報!$D$6,P8909,"")),"")</f>
        <v/>
      </c>
    </row>
    <row r="8910" spans="16:17" x14ac:dyDescent="0.15">
      <c r="P8910">
        <v>8909</v>
      </c>
      <c r="Q8910" t="str">
        <f>IFERROR(IF(COUNTIF(個人情報!$BI$5:$BI$401,"登録番号" &amp; リスト!P8910)&gt;=1,"",IF(VLOOKUP(P8910,登録者リスト!$A$1:$D$43729,4,FALSE)=基本情報!$D$6,P8910,"")),"")</f>
        <v/>
      </c>
    </row>
    <row r="8911" spans="16:17" x14ac:dyDescent="0.15">
      <c r="P8911">
        <v>8910</v>
      </c>
      <c r="Q8911" t="str">
        <f>IFERROR(IF(COUNTIF(個人情報!$BI$5:$BI$401,"登録番号" &amp; リスト!P8911)&gt;=1,"",IF(VLOOKUP(P8911,登録者リスト!$A$1:$D$43729,4,FALSE)=基本情報!$D$6,P8911,"")),"")</f>
        <v/>
      </c>
    </row>
    <row r="8912" spans="16:17" x14ac:dyDescent="0.15">
      <c r="P8912">
        <v>8911</v>
      </c>
      <c r="Q8912" t="str">
        <f>IFERROR(IF(COUNTIF(個人情報!$BI$5:$BI$401,"登録番号" &amp; リスト!P8912)&gt;=1,"",IF(VLOOKUP(P8912,登録者リスト!$A$1:$D$43729,4,FALSE)=基本情報!$D$6,P8912,"")),"")</f>
        <v/>
      </c>
    </row>
    <row r="8913" spans="16:17" x14ac:dyDescent="0.15">
      <c r="P8913">
        <v>8912</v>
      </c>
      <c r="Q8913" t="str">
        <f>IFERROR(IF(COUNTIF(個人情報!$BI$5:$BI$401,"登録番号" &amp; リスト!P8913)&gt;=1,"",IF(VLOOKUP(P8913,登録者リスト!$A$1:$D$43729,4,FALSE)=基本情報!$D$6,P8913,"")),"")</f>
        <v/>
      </c>
    </row>
    <row r="8914" spans="16:17" x14ac:dyDescent="0.15">
      <c r="P8914">
        <v>8913</v>
      </c>
      <c r="Q8914" t="str">
        <f>IFERROR(IF(COUNTIF(個人情報!$BI$5:$BI$401,"登録番号" &amp; リスト!P8914)&gt;=1,"",IF(VLOOKUP(P8914,登録者リスト!$A$1:$D$43729,4,FALSE)=基本情報!$D$6,P8914,"")),"")</f>
        <v/>
      </c>
    </row>
    <row r="8915" spans="16:17" x14ac:dyDescent="0.15">
      <c r="P8915">
        <v>8914</v>
      </c>
      <c r="Q8915" t="str">
        <f>IFERROR(IF(COUNTIF(個人情報!$BI$5:$BI$401,"登録番号" &amp; リスト!P8915)&gt;=1,"",IF(VLOOKUP(P8915,登録者リスト!$A$1:$D$43729,4,FALSE)=基本情報!$D$6,P8915,"")),"")</f>
        <v/>
      </c>
    </row>
    <row r="8916" spans="16:17" x14ac:dyDescent="0.15">
      <c r="P8916">
        <v>8915</v>
      </c>
      <c r="Q8916" t="str">
        <f>IFERROR(IF(COUNTIF(個人情報!$BI$5:$BI$401,"登録番号" &amp; リスト!P8916)&gt;=1,"",IF(VLOOKUP(P8916,登録者リスト!$A$1:$D$43729,4,FALSE)=基本情報!$D$6,P8916,"")),"")</f>
        <v/>
      </c>
    </row>
    <row r="8917" spans="16:17" x14ac:dyDescent="0.15">
      <c r="P8917">
        <v>8916</v>
      </c>
      <c r="Q8917" t="str">
        <f>IFERROR(IF(COUNTIF(個人情報!$BI$5:$BI$401,"登録番号" &amp; リスト!P8917)&gt;=1,"",IF(VLOOKUP(P8917,登録者リスト!$A$1:$D$43729,4,FALSE)=基本情報!$D$6,P8917,"")),"")</f>
        <v/>
      </c>
    </row>
    <row r="8918" spans="16:17" x14ac:dyDescent="0.15">
      <c r="P8918">
        <v>8917</v>
      </c>
      <c r="Q8918" t="str">
        <f>IFERROR(IF(COUNTIF(個人情報!$BI$5:$BI$401,"登録番号" &amp; リスト!P8918)&gt;=1,"",IF(VLOOKUP(P8918,登録者リスト!$A$1:$D$43729,4,FALSE)=基本情報!$D$6,P8918,"")),"")</f>
        <v/>
      </c>
    </row>
    <row r="8919" spans="16:17" x14ac:dyDescent="0.15">
      <c r="P8919">
        <v>8918</v>
      </c>
      <c r="Q8919" t="str">
        <f>IFERROR(IF(COUNTIF(個人情報!$BI$5:$BI$401,"登録番号" &amp; リスト!P8919)&gt;=1,"",IF(VLOOKUP(P8919,登録者リスト!$A$1:$D$43729,4,FALSE)=基本情報!$D$6,P8919,"")),"")</f>
        <v/>
      </c>
    </row>
    <row r="8920" spans="16:17" x14ac:dyDescent="0.15">
      <c r="P8920">
        <v>8919</v>
      </c>
      <c r="Q8920" t="str">
        <f>IFERROR(IF(COUNTIF(個人情報!$BI$5:$BI$401,"登録番号" &amp; リスト!P8920)&gt;=1,"",IF(VLOOKUP(P8920,登録者リスト!$A$1:$D$43729,4,FALSE)=基本情報!$D$6,P8920,"")),"")</f>
        <v/>
      </c>
    </row>
    <row r="8921" spans="16:17" x14ac:dyDescent="0.15">
      <c r="P8921">
        <v>8920</v>
      </c>
      <c r="Q8921" t="str">
        <f>IFERROR(IF(COUNTIF(個人情報!$BI$5:$BI$401,"登録番号" &amp; リスト!P8921)&gt;=1,"",IF(VLOOKUP(P8921,登録者リスト!$A$1:$D$43729,4,FALSE)=基本情報!$D$6,P8921,"")),"")</f>
        <v/>
      </c>
    </row>
    <row r="8922" spans="16:17" x14ac:dyDescent="0.15">
      <c r="P8922">
        <v>8921</v>
      </c>
      <c r="Q8922" t="str">
        <f>IFERROR(IF(COUNTIF(個人情報!$BI$5:$BI$401,"登録番号" &amp; リスト!P8922)&gt;=1,"",IF(VLOOKUP(P8922,登録者リスト!$A$1:$D$43729,4,FALSE)=基本情報!$D$6,P8922,"")),"")</f>
        <v/>
      </c>
    </row>
    <row r="8923" spans="16:17" x14ac:dyDescent="0.15">
      <c r="P8923">
        <v>8922</v>
      </c>
      <c r="Q8923" t="str">
        <f>IFERROR(IF(COUNTIF(個人情報!$BI$5:$BI$401,"登録番号" &amp; リスト!P8923)&gt;=1,"",IF(VLOOKUP(P8923,登録者リスト!$A$1:$D$43729,4,FALSE)=基本情報!$D$6,P8923,"")),"")</f>
        <v/>
      </c>
    </row>
    <row r="8924" spans="16:17" x14ac:dyDescent="0.15">
      <c r="P8924">
        <v>8923</v>
      </c>
      <c r="Q8924" t="str">
        <f>IFERROR(IF(COUNTIF(個人情報!$BI$5:$BI$401,"登録番号" &amp; リスト!P8924)&gt;=1,"",IF(VLOOKUP(P8924,登録者リスト!$A$1:$D$43729,4,FALSE)=基本情報!$D$6,P8924,"")),"")</f>
        <v/>
      </c>
    </row>
    <row r="8925" spans="16:17" x14ac:dyDescent="0.15">
      <c r="P8925">
        <v>8924</v>
      </c>
      <c r="Q8925" t="str">
        <f>IFERROR(IF(COUNTIF(個人情報!$BI$5:$BI$401,"登録番号" &amp; リスト!P8925)&gt;=1,"",IF(VLOOKUP(P8925,登録者リスト!$A$1:$D$43729,4,FALSE)=基本情報!$D$6,P8925,"")),"")</f>
        <v/>
      </c>
    </row>
    <row r="8926" spans="16:17" x14ac:dyDescent="0.15">
      <c r="P8926">
        <v>8925</v>
      </c>
      <c r="Q8926" t="str">
        <f>IFERROR(IF(COUNTIF(個人情報!$BI$5:$BI$401,"登録番号" &amp; リスト!P8926)&gt;=1,"",IF(VLOOKUP(P8926,登録者リスト!$A$1:$D$43729,4,FALSE)=基本情報!$D$6,P8926,"")),"")</f>
        <v/>
      </c>
    </row>
    <row r="8927" spans="16:17" x14ac:dyDescent="0.15">
      <c r="P8927">
        <v>8926</v>
      </c>
      <c r="Q8927" t="str">
        <f>IFERROR(IF(COUNTIF(個人情報!$BI$5:$BI$401,"登録番号" &amp; リスト!P8927)&gt;=1,"",IF(VLOOKUP(P8927,登録者リスト!$A$1:$D$43729,4,FALSE)=基本情報!$D$6,P8927,"")),"")</f>
        <v/>
      </c>
    </row>
    <row r="8928" spans="16:17" x14ac:dyDescent="0.15">
      <c r="P8928">
        <v>8927</v>
      </c>
      <c r="Q8928" t="str">
        <f>IFERROR(IF(COUNTIF(個人情報!$BI$5:$BI$401,"登録番号" &amp; リスト!P8928)&gt;=1,"",IF(VLOOKUP(P8928,登録者リスト!$A$1:$D$43729,4,FALSE)=基本情報!$D$6,P8928,"")),"")</f>
        <v/>
      </c>
    </row>
    <row r="8929" spans="16:17" x14ac:dyDescent="0.15">
      <c r="P8929">
        <v>8928</v>
      </c>
      <c r="Q8929" t="str">
        <f>IFERROR(IF(COUNTIF(個人情報!$BI$5:$BI$401,"登録番号" &amp; リスト!P8929)&gt;=1,"",IF(VLOOKUP(P8929,登録者リスト!$A$1:$D$43729,4,FALSE)=基本情報!$D$6,P8929,"")),"")</f>
        <v/>
      </c>
    </row>
    <row r="8930" spans="16:17" x14ac:dyDescent="0.15">
      <c r="P8930">
        <v>8929</v>
      </c>
      <c r="Q8930" t="str">
        <f>IFERROR(IF(COUNTIF(個人情報!$BI$5:$BI$401,"登録番号" &amp; リスト!P8930)&gt;=1,"",IF(VLOOKUP(P8930,登録者リスト!$A$1:$D$43729,4,FALSE)=基本情報!$D$6,P8930,"")),"")</f>
        <v/>
      </c>
    </row>
    <row r="8931" spans="16:17" x14ac:dyDescent="0.15">
      <c r="P8931">
        <v>8930</v>
      </c>
      <c r="Q8931" t="str">
        <f>IFERROR(IF(COUNTIF(個人情報!$BI$5:$BI$401,"登録番号" &amp; リスト!P8931)&gt;=1,"",IF(VLOOKUP(P8931,登録者リスト!$A$1:$D$43729,4,FALSE)=基本情報!$D$6,P8931,"")),"")</f>
        <v/>
      </c>
    </row>
    <row r="8932" spans="16:17" x14ac:dyDescent="0.15">
      <c r="P8932">
        <v>8931</v>
      </c>
      <c r="Q8932" t="str">
        <f>IFERROR(IF(COUNTIF(個人情報!$BI$5:$BI$401,"登録番号" &amp; リスト!P8932)&gt;=1,"",IF(VLOOKUP(P8932,登録者リスト!$A$1:$D$43729,4,FALSE)=基本情報!$D$6,P8932,"")),"")</f>
        <v/>
      </c>
    </row>
    <row r="8933" spans="16:17" x14ac:dyDescent="0.15">
      <c r="P8933">
        <v>8932</v>
      </c>
      <c r="Q8933" t="str">
        <f>IFERROR(IF(COUNTIF(個人情報!$BI$5:$BI$401,"登録番号" &amp; リスト!P8933)&gt;=1,"",IF(VLOOKUP(P8933,登録者リスト!$A$1:$D$43729,4,FALSE)=基本情報!$D$6,P8933,"")),"")</f>
        <v/>
      </c>
    </row>
    <row r="8934" spans="16:17" x14ac:dyDescent="0.15">
      <c r="P8934">
        <v>8933</v>
      </c>
      <c r="Q8934" t="str">
        <f>IFERROR(IF(COUNTIF(個人情報!$BI$5:$BI$401,"登録番号" &amp; リスト!P8934)&gt;=1,"",IF(VLOOKUP(P8934,登録者リスト!$A$1:$D$43729,4,FALSE)=基本情報!$D$6,P8934,"")),"")</f>
        <v/>
      </c>
    </row>
    <row r="8935" spans="16:17" x14ac:dyDescent="0.15">
      <c r="P8935">
        <v>8934</v>
      </c>
      <c r="Q8935" t="str">
        <f>IFERROR(IF(COUNTIF(個人情報!$BI$5:$BI$401,"登録番号" &amp; リスト!P8935)&gt;=1,"",IF(VLOOKUP(P8935,登録者リスト!$A$1:$D$43729,4,FALSE)=基本情報!$D$6,P8935,"")),"")</f>
        <v/>
      </c>
    </row>
    <row r="8936" spans="16:17" x14ac:dyDescent="0.15">
      <c r="P8936">
        <v>8935</v>
      </c>
      <c r="Q8936" t="str">
        <f>IFERROR(IF(COUNTIF(個人情報!$BI$5:$BI$401,"登録番号" &amp; リスト!P8936)&gt;=1,"",IF(VLOOKUP(P8936,登録者リスト!$A$1:$D$43729,4,FALSE)=基本情報!$D$6,P8936,"")),"")</f>
        <v/>
      </c>
    </row>
    <row r="8937" spans="16:17" x14ac:dyDescent="0.15">
      <c r="P8937">
        <v>8936</v>
      </c>
      <c r="Q8937" t="str">
        <f>IFERROR(IF(COUNTIF(個人情報!$BI$5:$BI$401,"登録番号" &amp; リスト!P8937)&gt;=1,"",IF(VLOOKUP(P8937,登録者リスト!$A$1:$D$43729,4,FALSE)=基本情報!$D$6,P8937,"")),"")</f>
        <v/>
      </c>
    </row>
    <row r="8938" spans="16:17" x14ac:dyDescent="0.15">
      <c r="P8938">
        <v>8937</v>
      </c>
      <c r="Q8938" t="str">
        <f>IFERROR(IF(COUNTIF(個人情報!$BI$5:$BI$401,"登録番号" &amp; リスト!P8938)&gt;=1,"",IF(VLOOKUP(P8938,登録者リスト!$A$1:$D$43729,4,FALSE)=基本情報!$D$6,P8938,"")),"")</f>
        <v/>
      </c>
    </row>
    <row r="8939" spans="16:17" x14ac:dyDescent="0.15">
      <c r="P8939">
        <v>8938</v>
      </c>
      <c r="Q8939" t="str">
        <f>IFERROR(IF(COUNTIF(個人情報!$BI$5:$BI$401,"登録番号" &amp; リスト!P8939)&gt;=1,"",IF(VLOOKUP(P8939,登録者リスト!$A$1:$D$43729,4,FALSE)=基本情報!$D$6,P8939,"")),"")</f>
        <v/>
      </c>
    </row>
    <row r="8940" spans="16:17" x14ac:dyDescent="0.15">
      <c r="P8940">
        <v>8939</v>
      </c>
      <c r="Q8940" t="str">
        <f>IFERROR(IF(COUNTIF(個人情報!$BI$5:$BI$401,"登録番号" &amp; リスト!P8940)&gt;=1,"",IF(VLOOKUP(P8940,登録者リスト!$A$1:$D$43729,4,FALSE)=基本情報!$D$6,P8940,"")),"")</f>
        <v/>
      </c>
    </row>
    <row r="8941" spans="16:17" x14ac:dyDescent="0.15">
      <c r="P8941">
        <v>8940</v>
      </c>
      <c r="Q8941" t="str">
        <f>IFERROR(IF(COUNTIF(個人情報!$BI$5:$BI$401,"登録番号" &amp; リスト!P8941)&gt;=1,"",IF(VLOOKUP(P8941,登録者リスト!$A$1:$D$43729,4,FALSE)=基本情報!$D$6,P8941,"")),"")</f>
        <v/>
      </c>
    </row>
    <row r="8942" spans="16:17" x14ac:dyDescent="0.15">
      <c r="P8942">
        <v>8941</v>
      </c>
      <c r="Q8942" t="str">
        <f>IFERROR(IF(COUNTIF(個人情報!$BI$5:$BI$401,"登録番号" &amp; リスト!P8942)&gt;=1,"",IF(VLOOKUP(P8942,登録者リスト!$A$1:$D$43729,4,FALSE)=基本情報!$D$6,P8942,"")),"")</f>
        <v/>
      </c>
    </row>
    <row r="8943" spans="16:17" x14ac:dyDescent="0.15">
      <c r="P8943">
        <v>8942</v>
      </c>
      <c r="Q8943" t="str">
        <f>IFERROR(IF(COUNTIF(個人情報!$BI$5:$BI$401,"登録番号" &amp; リスト!P8943)&gt;=1,"",IF(VLOOKUP(P8943,登録者リスト!$A$1:$D$43729,4,FALSE)=基本情報!$D$6,P8943,"")),"")</f>
        <v/>
      </c>
    </row>
    <row r="8944" spans="16:17" x14ac:dyDescent="0.15">
      <c r="P8944">
        <v>8943</v>
      </c>
      <c r="Q8944" t="str">
        <f>IFERROR(IF(COUNTIF(個人情報!$BI$5:$BI$401,"登録番号" &amp; リスト!P8944)&gt;=1,"",IF(VLOOKUP(P8944,登録者リスト!$A$1:$D$43729,4,FALSE)=基本情報!$D$6,P8944,"")),"")</f>
        <v/>
      </c>
    </row>
    <row r="8945" spans="16:17" x14ac:dyDescent="0.15">
      <c r="P8945">
        <v>8944</v>
      </c>
      <c r="Q8945" t="str">
        <f>IFERROR(IF(COUNTIF(個人情報!$BI$5:$BI$401,"登録番号" &amp; リスト!P8945)&gt;=1,"",IF(VLOOKUP(P8945,登録者リスト!$A$1:$D$43729,4,FALSE)=基本情報!$D$6,P8945,"")),"")</f>
        <v/>
      </c>
    </row>
    <row r="8946" spans="16:17" x14ac:dyDescent="0.15">
      <c r="P8946">
        <v>8945</v>
      </c>
      <c r="Q8946" t="str">
        <f>IFERROR(IF(COUNTIF(個人情報!$BI$5:$BI$401,"登録番号" &amp; リスト!P8946)&gt;=1,"",IF(VLOOKUP(P8946,登録者リスト!$A$1:$D$43729,4,FALSE)=基本情報!$D$6,P8946,"")),"")</f>
        <v/>
      </c>
    </row>
    <row r="8947" spans="16:17" x14ac:dyDescent="0.15">
      <c r="P8947">
        <v>8946</v>
      </c>
      <c r="Q8947" t="str">
        <f>IFERROR(IF(COUNTIF(個人情報!$BI$5:$BI$401,"登録番号" &amp; リスト!P8947)&gt;=1,"",IF(VLOOKUP(P8947,登録者リスト!$A$1:$D$43729,4,FALSE)=基本情報!$D$6,P8947,"")),"")</f>
        <v/>
      </c>
    </row>
    <row r="8948" spans="16:17" x14ac:dyDescent="0.15">
      <c r="P8948">
        <v>8947</v>
      </c>
      <c r="Q8948" t="str">
        <f>IFERROR(IF(COUNTIF(個人情報!$BI$5:$BI$401,"登録番号" &amp; リスト!P8948)&gt;=1,"",IF(VLOOKUP(P8948,登録者リスト!$A$1:$D$43729,4,FALSE)=基本情報!$D$6,P8948,"")),"")</f>
        <v/>
      </c>
    </row>
    <row r="8949" spans="16:17" x14ac:dyDescent="0.15">
      <c r="P8949">
        <v>8948</v>
      </c>
      <c r="Q8949" t="str">
        <f>IFERROR(IF(COUNTIF(個人情報!$BI$5:$BI$401,"登録番号" &amp; リスト!P8949)&gt;=1,"",IF(VLOOKUP(P8949,登録者リスト!$A$1:$D$43729,4,FALSE)=基本情報!$D$6,P8949,"")),"")</f>
        <v/>
      </c>
    </row>
    <row r="8950" spans="16:17" x14ac:dyDescent="0.15">
      <c r="P8950">
        <v>8949</v>
      </c>
      <c r="Q8950" t="str">
        <f>IFERROR(IF(COUNTIF(個人情報!$BI$5:$BI$401,"登録番号" &amp; リスト!P8950)&gt;=1,"",IF(VLOOKUP(P8950,登録者リスト!$A$1:$D$43729,4,FALSE)=基本情報!$D$6,P8950,"")),"")</f>
        <v/>
      </c>
    </row>
    <row r="8951" spans="16:17" x14ac:dyDescent="0.15">
      <c r="P8951">
        <v>8950</v>
      </c>
      <c r="Q8951" t="str">
        <f>IFERROR(IF(COUNTIF(個人情報!$BI$5:$BI$401,"登録番号" &amp; リスト!P8951)&gt;=1,"",IF(VLOOKUP(P8951,登録者リスト!$A$1:$D$43729,4,FALSE)=基本情報!$D$6,P8951,"")),"")</f>
        <v/>
      </c>
    </row>
    <row r="8952" spans="16:17" x14ac:dyDescent="0.15">
      <c r="P8952">
        <v>8951</v>
      </c>
      <c r="Q8952" t="str">
        <f>IFERROR(IF(COUNTIF(個人情報!$BI$5:$BI$401,"登録番号" &amp; リスト!P8952)&gt;=1,"",IF(VLOOKUP(P8952,登録者リスト!$A$1:$D$43729,4,FALSE)=基本情報!$D$6,P8952,"")),"")</f>
        <v/>
      </c>
    </row>
    <row r="8953" spans="16:17" x14ac:dyDescent="0.15">
      <c r="P8953">
        <v>8952</v>
      </c>
      <c r="Q8953" t="str">
        <f>IFERROR(IF(COUNTIF(個人情報!$BI$5:$BI$401,"登録番号" &amp; リスト!P8953)&gt;=1,"",IF(VLOOKUP(P8953,登録者リスト!$A$1:$D$43729,4,FALSE)=基本情報!$D$6,P8953,"")),"")</f>
        <v/>
      </c>
    </row>
    <row r="8954" spans="16:17" x14ac:dyDescent="0.15">
      <c r="P8954">
        <v>8953</v>
      </c>
      <c r="Q8954" t="str">
        <f>IFERROR(IF(COUNTIF(個人情報!$BI$5:$BI$401,"登録番号" &amp; リスト!P8954)&gt;=1,"",IF(VLOOKUP(P8954,登録者リスト!$A$1:$D$43729,4,FALSE)=基本情報!$D$6,P8954,"")),"")</f>
        <v/>
      </c>
    </row>
    <row r="8955" spans="16:17" x14ac:dyDescent="0.15">
      <c r="P8955">
        <v>8954</v>
      </c>
      <c r="Q8955" t="str">
        <f>IFERROR(IF(COUNTIF(個人情報!$BI$5:$BI$401,"登録番号" &amp; リスト!P8955)&gt;=1,"",IF(VLOOKUP(P8955,登録者リスト!$A$1:$D$43729,4,FALSE)=基本情報!$D$6,P8955,"")),"")</f>
        <v/>
      </c>
    </row>
    <row r="8956" spans="16:17" x14ac:dyDescent="0.15">
      <c r="P8956">
        <v>8955</v>
      </c>
      <c r="Q8956" t="str">
        <f>IFERROR(IF(COUNTIF(個人情報!$BI$5:$BI$401,"登録番号" &amp; リスト!P8956)&gt;=1,"",IF(VLOOKUP(P8956,登録者リスト!$A$1:$D$43729,4,FALSE)=基本情報!$D$6,P8956,"")),"")</f>
        <v/>
      </c>
    </row>
    <row r="8957" spans="16:17" x14ac:dyDescent="0.15">
      <c r="P8957">
        <v>8956</v>
      </c>
      <c r="Q8957" t="str">
        <f>IFERROR(IF(COUNTIF(個人情報!$BI$5:$BI$401,"登録番号" &amp; リスト!P8957)&gt;=1,"",IF(VLOOKUP(P8957,登録者リスト!$A$1:$D$43729,4,FALSE)=基本情報!$D$6,P8957,"")),"")</f>
        <v/>
      </c>
    </row>
    <row r="8958" spans="16:17" x14ac:dyDescent="0.15">
      <c r="P8958">
        <v>8957</v>
      </c>
      <c r="Q8958" t="str">
        <f>IFERROR(IF(COUNTIF(個人情報!$BI$5:$BI$401,"登録番号" &amp; リスト!P8958)&gt;=1,"",IF(VLOOKUP(P8958,登録者リスト!$A$1:$D$43729,4,FALSE)=基本情報!$D$6,P8958,"")),"")</f>
        <v/>
      </c>
    </row>
    <row r="8959" spans="16:17" x14ac:dyDescent="0.15">
      <c r="P8959">
        <v>8958</v>
      </c>
      <c r="Q8959" t="str">
        <f>IFERROR(IF(COUNTIF(個人情報!$BI$5:$BI$401,"登録番号" &amp; リスト!P8959)&gt;=1,"",IF(VLOOKUP(P8959,登録者リスト!$A$1:$D$43729,4,FALSE)=基本情報!$D$6,P8959,"")),"")</f>
        <v/>
      </c>
    </row>
    <row r="8960" spans="16:17" x14ac:dyDescent="0.15">
      <c r="P8960">
        <v>8959</v>
      </c>
      <c r="Q8960" t="str">
        <f>IFERROR(IF(COUNTIF(個人情報!$BI$5:$BI$401,"登録番号" &amp; リスト!P8960)&gt;=1,"",IF(VLOOKUP(P8960,登録者リスト!$A$1:$D$43729,4,FALSE)=基本情報!$D$6,P8960,"")),"")</f>
        <v/>
      </c>
    </row>
    <row r="8961" spans="16:17" x14ac:dyDescent="0.15">
      <c r="P8961">
        <v>8960</v>
      </c>
      <c r="Q8961" t="str">
        <f>IFERROR(IF(COUNTIF(個人情報!$BI$5:$BI$401,"登録番号" &amp; リスト!P8961)&gt;=1,"",IF(VLOOKUP(P8961,登録者リスト!$A$1:$D$43729,4,FALSE)=基本情報!$D$6,P8961,"")),"")</f>
        <v/>
      </c>
    </row>
    <row r="8962" spans="16:17" x14ac:dyDescent="0.15">
      <c r="P8962">
        <v>8961</v>
      </c>
      <c r="Q8962" t="str">
        <f>IFERROR(IF(COUNTIF(個人情報!$BI$5:$BI$401,"登録番号" &amp; リスト!P8962)&gt;=1,"",IF(VLOOKUP(P8962,登録者リスト!$A$1:$D$43729,4,FALSE)=基本情報!$D$6,P8962,"")),"")</f>
        <v/>
      </c>
    </row>
    <row r="8963" spans="16:17" x14ac:dyDescent="0.15">
      <c r="P8963">
        <v>8962</v>
      </c>
      <c r="Q8963" t="str">
        <f>IFERROR(IF(COUNTIF(個人情報!$BI$5:$BI$401,"登録番号" &amp; リスト!P8963)&gt;=1,"",IF(VLOOKUP(P8963,登録者リスト!$A$1:$D$43729,4,FALSE)=基本情報!$D$6,P8963,"")),"")</f>
        <v/>
      </c>
    </row>
    <row r="8964" spans="16:17" x14ac:dyDescent="0.15">
      <c r="P8964">
        <v>8963</v>
      </c>
      <c r="Q8964" t="str">
        <f>IFERROR(IF(COUNTIF(個人情報!$BI$5:$BI$401,"登録番号" &amp; リスト!P8964)&gt;=1,"",IF(VLOOKUP(P8964,登録者リスト!$A$1:$D$43729,4,FALSE)=基本情報!$D$6,P8964,"")),"")</f>
        <v/>
      </c>
    </row>
    <row r="8965" spans="16:17" x14ac:dyDescent="0.15">
      <c r="P8965">
        <v>8964</v>
      </c>
      <c r="Q8965" t="str">
        <f>IFERROR(IF(COUNTIF(個人情報!$BI$5:$BI$401,"登録番号" &amp; リスト!P8965)&gt;=1,"",IF(VLOOKUP(P8965,登録者リスト!$A$1:$D$43729,4,FALSE)=基本情報!$D$6,P8965,"")),"")</f>
        <v/>
      </c>
    </row>
    <row r="8966" spans="16:17" x14ac:dyDescent="0.15">
      <c r="P8966">
        <v>8965</v>
      </c>
      <c r="Q8966" t="str">
        <f>IFERROR(IF(COUNTIF(個人情報!$BI$5:$BI$401,"登録番号" &amp; リスト!P8966)&gt;=1,"",IF(VLOOKUP(P8966,登録者リスト!$A$1:$D$43729,4,FALSE)=基本情報!$D$6,P8966,"")),"")</f>
        <v/>
      </c>
    </row>
    <row r="8967" spans="16:17" x14ac:dyDescent="0.15">
      <c r="P8967">
        <v>8966</v>
      </c>
      <c r="Q8967" t="str">
        <f>IFERROR(IF(COUNTIF(個人情報!$BI$5:$BI$401,"登録番号" &amp; リスト!P8967)&gt;=1,"",IF(VLOOKUP(P8967,登録者リスト!$A$1:$D$43729,4,FALSE)=基本情報!$D$6,P8967,"")),"")</f>
        <v/>
      </c>
    </row>
    <row r="8968" spans="16:17" x14ac:dyDescent="0.15">
      <c r="P8968">
        <v>8967</v>
      </c>
      <c r="Q8968" t="str">
        <f>IFERROR(IF(COUNTIF(個人情報!$BI$5:$BI$401,"登録番号" &amp; リスト!P8968)&gt;=1,"",IF(VLOOKUP(P8968,登録者リスト!$A$1:$D$43729,4,FALSE)=基本情報!$D$6,P8968,"")),"")</f>
        <v/>
      </c>
    </row>
    <row r="8969" spans="16:17" x14ac:dyDescent="0.15">
      <c r="P8969">
        <v>8968</v>
      </c>
      <c r="Q8969" t="str">
        <f>IFERROR(IF(COUNTIF(個人情報!$BI$5:$BI$401,"登録番号" &amp; リスト!P8969)&gt;=1,"",IF(VLOOKUP(P8969,登録者リスト!$A$1:$D$43729,4,FALSE)=基本情報!$D$6,P8969,"")),"")</f>
        <v/>
      </c>
    </row>
    <row r="8970" spans="16:17" x14ac:dyDescent="0.15">
      <c r="P8970">
        <v>8969</v>
      </c>
      <c r="Q8970" t="str">
        <f>IFERROR(IF(COUNTIF(個人情報!$BI$5:$BI$401,"登録番号" &amp; リスト!P8970)&gt;=1,"",IF(VLOOKUP(P8970,登録者リスト!$A$1:$D$43729,4,FALSE)=基本情報!$D$6,P8970,"")),"")</f>
        <v/>
      </c>
    </row>
    <row r="8971" spans="16:17" x14ac:dyDescent="0.15">
      <c r="P8971">
        <v>8970</v>
      </c>
      <c r="Q8971" t="str">
        <f>IFERROR(IF(COUNTIF(個人情報!$BI$5:$BI$401,"登録番号" &amp; リスト!P8971)&gt;=1,"",IF(VLOOKUP(P8971,登録者リスト!$A$1:$D$43729,4,FALSE)=基本情報!$D$6,P8971,"")),"")</f>
        <v/>
      </c>
    </row>
    <row r="8972" spans="16:17" x14ac:dyDescent="0.15">
      <c r="P8972">
        <v>8971</v>
      </c>
      <c r="Q8972" t="str">
        <f>IFERROR(IF(COUNTIF(個人情報!$BI$5:$BI$401,"登録番号" &amp; リスト!P8972)&gt;=1,"",IF(VLOOKUP(P8972,登録者リスト!$A$1:$D$43729,4,FALSE)=基本情報!$D$6,P8972,"")),"")</f>
        <v/>
      </c>
    </row>
    <row r="8973" spans="16:17" x14ac:dyDescent="0.15">
      <c r="P8973">
        <v>8972</v>
      </c>
      <c r="Q8973" t="str">
        <f>IFERROR(IF(COUNTIF(個人情報!$BI$5:$BI$401,"登録番号" &amp; リスト!P8973)&gt;=1,"",IF(VLOOKUP(P8973,登録者リスト!$A$1:$D$43729,4,FALSE)=基本情報!$D$6,P8973,"")),"")</f>
        <v/>
      </c>
    </row>
    <row r="8974" spans="16:17" x14ac:dyDescent="0.15">
      <c r="P8974">
        <v>8973</v>
      </c>
      <c r="Q8974" t="str">
        <f>IFERROR(IF(COUNTIF(個人情報!$BI$5:$BI$401,"登録番号" &amp; リスト!P8974)&gt;=1,"",IF(VLOOKUP(P8974,登録者リスト!$A$1:$D$43729,4,FALSE)=基本情報!$D$6,P8974,"")),"")</f>
        <v/>
      </c>
    </row>
    <row r="8975" spans="16:17" x14ac:dyDescent="0.15">
      <c r="P8975">
        <v>8974</v>
      </c>
      <c r="Q8975" t="str">
        <f>IFERROR(IF(COUNTIF(個人情報!$BI$5:$BI$401,"登録番号" &amp; リスト!P8975)&gt;=1,"",IF(VLOOKUP(P8975,登録者リスト!$A$1:$D$43729,4,FALSE)=基本情報!$D$6,P8975,"")),"")</f>
        <v/>
      </c>
    </row>
    <row r="8976" spans="16:17" x14ac:dyDescent="0.15">
      <c r="P8976">
        <v>8975</v>
      </c>
      <c r="Q8976" t="str">
        <f>IFERROR(IF(COUNTIF(個人情報!$BI$5:$BI$401,"登録番号" &amp; リスト!P8976)&gt;=1,"",IF(VLOOKUP(P8976,登録者リスト!$A$1:$D$43729,4,FALSE)=基本情報!$D$6,P8976,"")),"")</f>
        <v/>
      </c>
    </row>
    <row r="8977" spans="16:17" x14ac:dyDescent="0.15">
      <c r="P8977">
        <v>8976</v>
      </c>
      <c r="Q8977" t="str">
        <f>IFERROR(IF(COUNTIF(個人情報!$BI$5:$BI$401,"登録番号" &amp; リスト!P8977)&gt;=1,"",IF(VLOOKUP(P8977,登録者リスト!$A$1:$D$43729,4,FALSE)=基本情報!$D$6,P8977,"")),"")</f>
        <v/>
      </c>
    </row>
    <row r="8978" spans="16:17" x14ac:dyDescent="0.15">
      <c r="P8978">
        <v>8977</v>
      </c>
      <c r="Q8978" t="str">
        <f>IFERROR(IF(COUNTIF(個人情報!$BI$5:$BI$401,"登録番号" &amp; リスト!P8978)&gt;=1,"",IF(VLOOKUP(P8978,登録者リスト!$A$1:$D$43729,4,FALSE)=基本情報!$D$6,P8978,"")),"")</f>
        <v/>
      </c>
    </row>
    <row r="8979" spans="16:17" x14ac:dyDescent="0.15">
      <c r="P8979">
        <v>8978</v>
      </c>
      <c r="Q8979" t="str">
        <f>IFERROR(IF(COUNTIF(個人情報!$BI$5:$BI$401,"登録番号" &amp; リスト!P8979)&gt;=1,"",IF(VLOOKUP(P8979,登録者リスト!$A$1:$D$43729,4,FALSE)=基本情報!$D$6,P8979,"")),"")</f>
        <v/>
      </c>
    </row>
    <row r="8980" spans="16:17" x14ac:dyDescent="0.15">
      <c r="P8980">
        <v>8979</v>
      </c>
      <c r="Q8980" t="str">
        <f>IFERROR(IF(COUNTIF(個人情報!$BI$5:$BI$401,"登録番号" &amp; リスト!P8980)&gt;=1,"",IF(VLOOKUP(P8980,登録者リスト!$A$1:$D$43729,4,FALSE)=基本情報!$D$6,P8980,"")),"")</f>
        <v/>
      </c>
    </row>
    <row r="8981" spans="16:17" x14ac:dyDescent="0.15">
      <c r="P8981">
        <v>8980</v>
      </c>
      <c r="Q8981" t="str">
        <f>IFERROR(IF(COUNTIF(個人情報!$BI$5:$BI$401,"登録番号" &amp; リスト!P8981)&gt;=1,"",IF(VLOOKUP(P8981,登録者リスト!$A$1:$D$43729,4,FALSE)=基本情報!$D$6,P8981,"")),"")</f>
        <v/>
      </c>
    </row>
    <row r="8982" spans="16:17" x14ac:dyDescent="0.15">
      <c r="P8982">
        <v>8981</v>
      </c>
      <c r="Q8982" t="str">
        <f>IFERROR(IF(COUNTIF(個人情報!$BI$5:$BI$401,"登録番号" &amp; リスト!P8982)&gt;=1,"",IF(VLOOKUP(P8982,登録者リスト!$A$1:$D$43729,4,FALSE)=基本情報!$D$6,P8982,"")),"")</f>
        <v/>
      </c>
    </row>
    <row r="8983" spans="16:17" x14ac:dyDescent="0.15">
      <c r="P8983">
        <v>8982</v>
      </c>
      <c r="Q8983" t="str">
        <f>IFERROR(IF(COUNTIF(個人情報!$BI$5:$BI$401,"登録番号" &amp; リスト!P8983)&gt;=1,"",IF(VLOOKUP(P8983,登録者リスト!$A$1:$D$43729,4,FALSE)=基本情報!$D$6,P8983,"")),"")</f>
        <v/>
      </c>
    </row>
    <row r="8984" spans="16:17" x14ac:dyDescent="0.15">
      <c r="P8984">
        <v>8983</v>
      </c>
      <c r="Q8984" t="str">
        <f>IFERROR(IF(COUNTIF(個人情報!$BI$5:$BI$401,"登録番号" &amp; リスト!P8984)&gt;=1,"",IF(VLOOKUP(P8984,登録者リスト!$A$1:$D$43729,4,FALSE)=基本情報!$D$6,P8984,"")),"")</f>
        <v/>
      </c>
    </row>
    <row r="8985" spans="16:17" x14ac:dyDescent="0.15">
      <c r="P8985">
        <v>8984</v>
      </c>
      <c r="Q8985" t="str">
        <f>IFERROR(IF(COUNTIF(個人情報!$BI$5:$BI$401,"登録番号" &amp; リスト!P8985)&gt;=1,"",IF(VLOOKUP(P8985,登録者リスト!$A$1:$D$43729,4,FALSE)=基本情報!$D$6,P8985,"")),"")</f>
        <v/>
      </c>
    </row>
    <row r="8986" spans="16:17" x14ac:dyDescent="0.15">
      <c r="P8986">
        <v>8985</v>
      </c>
      <c r="Q8986" t="str">
        <f>IFERROR(IF(COUNTIF(個人情報!$BI$5:$BI$401,"登録番号" &amp; リスト!P8986)&gt;=1,"",IF(VLOOKUP(P8986,登録者リスト!$A$1:$D$43729,4,FALSE)=基本情報!$D$6,P8986,"")),"")</f>
        <v/>
      </c>
    </row>
    <row r="8987" spans="16:17" x14ac:dyDescent="0.15">
      <c r="P8987">
        <v>8986</v>
      </c>
      <c r="Q8987" t="str">
        <f>IFERROR(IF(COUNTIF(個人情報!$BI$5:$BI$401,"登録番号" &amp; リスト!P8987)&gt;=1,"",IF(VLOOKUP(P8987,登録者リスト!$A$1:$D$43729,4,FALSE)=基本情報!$D$6,P8987,"")),"")</f>
        <v/>
      </c>
    </row>
    <row r="8988" spans="16:17" x14ac:dyDescent="0.15">
      <c r="P8988">
        <v>8987</v>
      </c>
      <c r="Q8988" t="str">
        <f>IFERROR(IF(COUNTIF(個人情報!$BI$5:$BI$401,"登録番号" &amp; リスト!P8988)&gt;=1,"",IF(VLOOKUP(P8988,登録者リスト!$A$1:$D$43729,4,FALSE)=基本情報!$D$6,P8988,"")),"")</f>
        <v/>
      </c>
    </row>
    <row r="8989" spans="16:17" x14ac:dyDescent="0.15">
      <c r="P8989">
        <v>8988</v>
      </c>
      <c r="Q8989" t="str">
        <f>IFERROR(IF(COUNTIF(個人情報!$BI$5:$BI$401,"登録番号" &amp; リスト!P8989)&gt;=1,"",IF(VLOOKUP(P8989,登録者リスト!$A$1:$D$43729,4,FALSE)=基本情報!$D$6,P8989,"")),"")</f>
        <v/>
      </c>
    </row>
    <row r="8990" spans="16:17" x14ac:dyDescent="0.15">
      <c r="P8990">
        <v>8989</v>
      </c>
      <c r="Q8990" t="str">
        <f>IFERROR(IF(COUNTIF(個人情報!$BI$5:$BI$401,"登録番号" &amp; リスト!P8990)&gt;=1,"",IF(VLOOKUP(P8990,登録者リスト!$A$1:$D$43729,4,FALSE)=基本情報!$D$6,P8990,"")),"")</f>
        <v/>
      </c>
    </row>
    <row r="8991" spans="16:17" x14ac:dyDescent="0.15">
      <c r="P8991">
        <v>8990</v>
      </c>
      <c r="Q8991" t="str">
        <f>IFERROR(IF(COUNTIF(個人情報!$BI$5:$BI$401,"登録番号" &amp; リスト!P8991)&gt;=1,"",IF(VLOOKUP(P8991,登録者リスト!$A$1:$D$43729,4,FALSE)=基本情報!$D$6,P8991,"")),"")</f>
        <v/>
      </c>
    </row>
    <row r="8992" spans="16:17" x14ac:dyDescent="0.15">
      <c r="P8992">
        <v>8991</v>
      </c>
      <c r="Q8992" t="str">
        <f>IFERROR(IF(COUNTIF(個人情報!$BI$5:$BI$401,"登録番号" &amp; リスト!P8992)&gt;=1,"",IF(VLOOKUP(P8992,登録者リスト!$A$1:$D$43729,4,FALSE)=基本情報!$D$6,P8992,"")),"")</f>
        <v/>
      </c>
    </row>
    <row r="8993" spans="16:17" x14ac:dyDescent="0.15">
      <c r="P8993">
        <v>8992</v>
      </c>
      <c r="Q8993" t="str">
        <f>IFERROR(IF(COUNTIF(個人情報!$BI$5:$BI$401,"登録番号" &amp; リスト!P8993)&gt;=1,"",IF(VLOOKUP(P8993,登録者リスト!$A$1:$D$43729,4,FALSE)=基本情報!$D$6,P8993,"")),"")</f>
        <v/>
      </c>
    </row>
    <row r="8994" spans="16:17" x14ac:dyDescent="0.15">
      <c r="P8994">
        <v>8993</v>
      </c>
      <c r="Q8994" t="str">
        <f>IFERROR(IF(COUNTIF(個人情報!$BI$5:$BI$401,"登録番号" &amp; リスト!P8994)&gt;=1,"",IF(VLOOKUP(P8994,登録者リスト!$A$1:$D$43729,4,FALSE)=基本情報!$D$6,P8994,"")),"")</f>
        <v/>
      </c>
    </row>
    <row r="8995" spans="16:17" x14ac:dyDescent="0.15">
      <c r="P8995">
        <v>8994</v>
      </c>
      <c r="Q8995" t="str">
        <f>IFERROR(IF(COUNTIF(個人情報!$BI$5:$BI$401,"登録番号" &amp; リスト!P8995)&gt;=1,"",IF(VLOOKUP(P8995,登録者リスト!$A$1:$D$43729,4,FALSE)=基本情報!$D$6,P8995,"")),"")</f>
        <v/>
      </c>
    </row>
    <row r="8996" spans="16:17" x14ac:dyDescent="0.15">
      <c r="P8996">
        <v>8995</v>
      </c>
      <c r="Q8996" t="str">
        <f>IFERROR(IF(COUNTIF(個人情報!$BI$5:$BI$401,"登録番号" &amp; リスト!P8996)&gt;=1,"",IF(VLOOKUP(P8996,登録者リスト!$A$1:$D$43729,4,FALSE)=基本情報!$D$6,P8996,"")),"")</f>
        <v/>
      </c>
    </row>
    <row r="8997" spans="16:17" x14ac:dyDescent="0.15">
      <c r="P8997">
        <v>8996</v>
      </c>
      <c r="Q8997" t="str">
        <f>IFERROR(IF(COUNTIF(個人情報!$BI$5:$BI$401,"登録番号" &amp; リスト!P8997)&gt;=1,"",IF(VLOOKUP(P8997,登録者リスト!$A$1:$D$43729,4,FALSE)=基本情報!$D$6,P8997,"")),"")</f>
        <v/>
      </c>
    </row>
    <row r="8998" spans="16:17" x14ac:dyDescent="0.15">
      <c r="P8998">
        <v>8997</v>
      </c>
      <c r="Q8998" t="str">
        <f>IFERROR(IF(COUNTIF(個人情報!$BI$5:$BI$401,"登録番号" &amp; リスト!P8998)&gt;=1,"",IF(VLOOKUP(P8998,登録者リスト!$A$1:$D$43729,4,FALSE)=基本情報!$D$6,P8998,"")),"")</f>
        <v/>
      </c>
    </row>
    <row r="8999" spans="16:17" x14ac:dyDescent="0.15">
      <c r="P8999">
        <v>8998</v>
      </c>
      <c r="Q8999" t="str">
        <f>IFERROR(IF(COUNTIF(個人情報!$BI$5:$BI$401,"登録番号" &amp; リスト!P8999)&gt;=1,"",IF(VLOOKUP(P8999,登録者リスト!$A$1:$D$43729,4,FALSE)=基本情報!$D$6,P8999,"")),"")</f>
        <v/>
      </c>
    </row>
    <row r="9000" spans="16:17" x14ac:dyDescent="0.15">
      <c r="P9000">
        <v>8999</v>
      </c>
      <c r="Q9000" t="str">
        <f>IFERROR(IF(COUNTIF(個人情報!$BI$5:$BI$401,"登録番号" &amp; リスト!P9000)&gt;=1,"",IF(VLOOKUP(P9000,登録者リスト!$A$1:$D$43729,4,FALSE)=基本情報!$D$6,P9000,"")),"")</f>
        <v/>
      </c>
    </row>
    <row r="9001" spans="16:17" x14ac:dyDescent="0.15">
      <c r="P9001">
        <v>9000</v>
      </c>
      <c r="Q9001" t="str">
        <f>IFERROR(IF(COUNTIF(個人情報!$BI$5:$BI$401,"登録番号" &amp; リスト!P9001)&gt;=1,"",IF(VLOOKUP(P9001,登録者リスト!$A$1:$D$43729,4,FALSE)=基本情報!$D$6,P9001,"")),"")</f>
        <v/>
      </c>
    </row>
    <row r="9002" spans="16:17" x14ac:dyDescent="0.15">
      <c r="P9002">
        <v>9001</v>
      </c>
      <c r="Q9002" t="str">
        <f>IFERROR(IF(COUNTIF(個人情報!$BI$5:$BI$401,"登録番号" &amp; リスト!P9002)&gt;=1,"",IF(VLOOKUP(P9002,登録者リスト!$A$1:$D$43729,4,FALSE)=基本情報!$D$6,P9002,"")),"")</f>
        <v/>
      </c>
    </row>
    <row r="9003" spans="16:17" x14ac:dyDescent="0.15">
      <c r="P9003">
        <v>9002</v>
      </c>
      <c r="Q9003" t="str">
        <f>IFERROR(IF(COUNTIF(個人情報!$BI$5:$BI$401,"登録番号" &amp; リスト!P9003)&gt;=1,"",IF(VLOOKUP(P9003,登録者リスト!$A$1:$D$43729,4,FALSE)=基本情報!$D$6,P9003,"")),"")</f>
        <v/>
      </c>
    </row>
    <row r="9004" spans="16:17" x14ac:dyDescent="0.15">
      <c r="P9004">
        <v>9003</v>
      </c>
      <c r="Q9004" t="str">
        <f>IFERROR(IF(COUNTIF(個人情報!$BI$5:$BI$401,"登録番号" &amp; リスト!P9004)&gt;=1,"",IF(VLOOKUP(P9004,登録者リスト!$A$1:$D$43729,4,FALSE)=基本情報!$D$6,P9004,"")),"")</f>
        <v/>
      </c>
    </row>
    <row r="9005" spans="16:17" x14ac:dyDescent="0.15">
      <c r="P9005">
        <v>9004</v>
      </c>
      <c r="Q9005" t="str">
        <f>IFERROR(IF(COUNTIF(個人情報!$BI$5:$BI$401,"登録番号" &amp; リスト!P9005)&gt;=1,"",IF(VLOOKUP(P9005,登録者リスト!$A$1:$D$43729,4,FALSE)=基本情報!$D$6,P9005,"")),"")</f>
        <v/>
      </c>
    </row>
    <row r="9006" spans="16:17" x14ac:dyDescent="0.15">
      <c r="P9006">
        <v>9005</v>
      </c>
      <c r="Q9006" t="str">
        <f>IFERROR(IF(COUNTIF(個人情報!$BI$5:$BI$401,"登録番号" &amp; リスト!P9006)&gt;=1,"",IF(VLOOKUP(P9006,登録者リスト!$A$1:$D$43729,4,FALSE)=基本情報!$D$6,P9006,"")),"")</f>
        <v/>
      </c>
    </row>
    <row r="9007" spans="16:17" x14ac:dyDescent="0.15">
      <c r="P9007">
        <v>9006</v>
      </c>
      <c r="Q9007" t="str">
        <f>IFERROR(IF(COUNTIF(個人情報!$BI$5:$BI$401,"登録番号" &amp; リスト!P9007)&gt;=1,"",IF(VLOOKUP(P9007,登録者リスト!$A$1:$D$43729,4,FALSE)=基本情報!$D$6,P9007,"")),"")</f>
        <v/>
      </c>
    </row>
    <row r="9008" spans="16:17" x14ac:dyDescent="0.15">
      <c r="P9008">
        <v>9007</v>
      </c>
      <c r="Q9008" t="str">
        <f>IFERROR(IF(COUNTIF(個人情報!$BI$5:$BI$401,"登録番号" &amp; リスト!P9008)&gt;=1,"",IF(VLOOKUP(P9008,登録者リスト!$A$1:$D$43729,4,FALSE)=基本情報!$D$6,P9008,"")),"")</f>
        <v/>
      </c>
    </row>
    <row r="9009" spans="16:17" x14ac:dyDescent="0.15">
      <c r="P9009">
        <v>9008</v>
      </c>
      <c r="Q9009" t="str">
        <f>IFERROR(IF(COUNTIF(個人情報!$BI$5:$BI$401,"登録番号" &amp; リスト!P9009)&gt;=1,"",IF(VLOOKUP(P9009,登録者リスト!$A$1:$D$43729,4,FALSE)=基本情報!$D$6,P9009,"")),"")</f>
        <v/>
      </c>
    </row>
    <row r="9010" spans="16:17" x14ac:dyDescent="0.15">
      <c r="P9010">
        <v>9009</v>
      </c>
      <c r="Q9010" t="str">
        <f>IFERROR(IF(COUNTIF(個人情報!$BI$5:$BI$401,"登録番号" &amp; リスト!P9010)&gt;=1,"",IF(VLOOKUP(P9010,登録者リスト!$A$1:$D$43729,4,FALSE)=基本情報!$D$6,P9010,"")),"")</f>
        <v/>
      </c>
    </row>
    <row r="9011" spans="16:17" x14ac:dyDescent="0.15">
      <c r="P9011">
        <v>9010</v>
      </c>
      <c r="Q9011" t="str">
        <f>IFERROR(IF(COUNTIF(個人情報!$BI$5:$BI$401,"登録番号" &amp; リスト!P9011)&gt;=1,"",IF(VLOOKUP(P9011,登録者リスト!$A$1:$D$43729,4,FALSE)=基本情報!$D$6,P9011,"")),"")</f>
        <v/>
      </c>
    </row>
    <row r="9012" spans="16:17" x14ac:dyDescent="0.15">
      <c r="P9012">
        <v>9011</v>
      </c>
      <c r="Q9012" t="str">
        <f>IFERROR(IF(COUNTIF(個人情報!$BI$5:$BI$401,"登録番号" &amp; リスト!P9012)&gt;=1,"",IF(VLOOKUP(P9012,登録者リスト!$A$1:$D$43729,4,FALSE)=基本情報!$D$6,P9012,"")),"")</f>
        <v/>
      </c>
    </row>
    <row r="9013" spans="16:17" x14ac:dyDescent="0.15">
      <c r="P9013">
        <v>9012</v>
      </c>
      <c r="Q9013" t="str">
        <f>IFERROR(IF(COUNTIF(個人情報!$BI$5:$BI$401,"登録番号" &amp; リスト!P9013)&gt;=1,"",IF(VLOOKUP(P9013,登録者リスト!$A$1:$D$43729,4,FALSE)=基本情報!$D$6,P9013,"")),"")</f>
        <v/>
      </c>
    </row>
    <row r="9014" spans="16:17" x14ac:dyDescent="0.15">
      <c r="P9014">
        <v>9013</v>
      </c>
      <c r="Q9014" t="str">
        <f>IFERROR(IF(COUNTIF(個人情報!$BI$5:$BI$401,"登録番号" &amp; リスト!P9014)&gt;=1,"",IF(VLOOKUP(P9014,登録者リスト!$A$1:$D$43729,4,FALSE)=基本情報!$D$6,P9014,"")),"")</f>
        <v/>
      </c>
    </row>
    <row r="9015" spans="16:17" x14ac:dyDescent="0.15">
      <c r="P9015">
        <v>9014</v>
      </c>
      <c r="Q9015" t="str">
        <f>IFERROR(IF(COUNTIF(個人情報!$BI$5:$BI$401,"登録番号" &amp; リスト!P9015)&gt;=1,"",IF(VLOOKUP(P9015,登録者リスト!$A$1:$D$43729,4,FALSE)=基本情報!$D$6,P9015,"")),"")</f>
        <v/>
      </c>
    </row>
    <row r="9016" spans="16:17" x14ac:dyDescent="0.15">
      <c r="P9016">
        <v>9015</v>
      </c>
      <c r="Q9016" t="str">
        <f>IFERROR(IF(COUNTIF(個人情報!$BI$5:$BI$401,"登録番号" &amp; リスト!P9016)&gt;=1,"",IF(VLOOKUP(P9016,登録者リスト!$A$1:$D$43729,4,FALSE)=基本情報!$D$6,P9016,"")),"")</f>
        <v/>
      </c>
    </row>
    <row r="9017" spans="16:17" x14ac:dyDescent="0.15">
      <c r="P9017">
        <v>9016</v>
      </c>
      <c r="Q9017" t="str">
        <f>IFERROR(IF(COUNTIF(個人情報!$BI$5:$BI$401,"登録番号" &amp; リスト!P9017)&gt;=1,"",IF(VLOOKUP(P9017,登録者リスト!$A$1:$D$43729,4,FALSE)=基本情報!$D$6,P9017,"")),"")</f>
        <v/>
      </c>
    </row>
    <row r="9018" spans="16:17" x14ac:dyDescent="0.15">
      <c r="P9018">
        <v>9017</v>
      </c>
      <c r="Q9018" t="str">
        <f>IFERROR(IF(COUNTIF(個人情報!$BI$5:$BI$401,"登録番号" &amp; リスト!P9018)&gt;=1,"",IF(VLOOKUP(P9018,登録者リスト!$A$1:$D$43729,4,FALSE)=基本情報!$D$6,P9018,"")),"")</f>
        <v/>
      </c>
    </row>
    <row r="9019" spans="16:17" x14ac:dyDescent="0.15">
      <c r="P9019">
        <v>9018</v>
      </c>
      <c r="Q9019" t="str">
        <f>IFERROR(IF(COUNTIF(個人情報!$BI$5:$BI$401,"登録番号" &amp; リスト!P9019)&gt;=1,"",IF(VLOOKUP(P9019,登録者リスト!$A$1:$D$43729,4,FALSE)=基本情報!$D$6,P9019,"")),"")</f>
        <v/>
      </c>
    </row>
    <row r="9020" spans="16:17" x14ac:dyDescent="0.15">
      <c r="P9020">
        <v>9019</v>
      </c>
      <c r="Q9020" t="str">
        <f>IFERROR(IF(COUNTIF(個人情報!$BI$5:$BI$401,"登録番号" &amp; リスト!P9020)&gt;=1,"",IF(VLOOKUP(P9020,登録者リスト!$A$1:$D$43729,4,FALSE)=基本情報!$D$6,P9020,"")),"")</f>
        <v/>
      </c>
    </row>
    <row r="9021" spans="16:17" x14ac:dyDescent="0.15">
      <c r="P9021">
        <v>9020</v>
      </c>
      <c r="Q9021" t="str">
        <f>IFERROR(IF(COUNTIF(個人情報!$BI$5:$BI$401,"登録番号" &amp; リスト!P9021)&gt;=1,"",IF(VLOOKUP(P9021,登録者リスト!$A$1:$D$43729,4,FALSE)=基本情報!$D$6,P9021,"")),"")</f>
        <v/>
      </c>
    </row>
    <row r="9022" spans="16:17" x14ac:dyDescent="0.15">
      <c r="P9022">
        <v>9021</v>
      </c>
      <c r="Q9022" t="str">
        <f>IFERROR(IF(COUNTIF(個人情報!$BI$5:$BI$401,"登録番号" &amp; リスト!P9022)&gt;=1,"",IF(VLOOKUP(P9022,登録者リスト!$A$1:$D$43729,4,FALSE)=基本情報!$D$6,P9022,"")),"")</f>
        <v/>
      </c>
    </row>
    <row r="9023" spans="16:17" x14ac:dyDescent="0.15">
      <c r="P9023">
        <v>9022</v>
      </c>
      <c r="Q9023" t="str">
        <f>IFERROR(IF(COUNTIF(個人情報!$BI$5:$BI$401,"登録番号" &amp; リスト!P9023)&gt;=1,"",IF(VLOOKUP(P9023,登録者リスト!$A$1:$D$43729,4,FALSE)=基本情報!$D$6,P9023,"")),"")</f>
        <v/>
      </c>
    </row>
    <row r="9024" spans="16:17" x14ac:dyDescent="0.15">
      <c r="P9024">
        <v>9023</v>
      </c>
      <c r="Q9024" t="str">
        <f>IFERROR(IF(COUNTIF(個人情報!$BI$5:$BI$401,"登録番号" &amp; リスト!P9024)&gt;=1,"",IF(VLOOKUP(P9024,登録者リスト!$A$1:$D$43729,4,FALSE)=基本情報!$D$6,P9024,"")),"")</f>
        <v/>
      </c>
    </row>
    <row r="9025" spans="16:17" x14ac:dyDescent="0.15">
      <c r="P9025">
        <v>9024</v>
      </c>
      <c r="Q9025" t="str">
        <f>IFERROR(IF(COUNTIF(個人情報!$BI$5:$BI$401,"登録番号" &amp; リスト!P9025)&gt;=1,"",IF(VLOOKUP(P9025,登録者リスト!$A$1:$D$43729,4,FALSE)=基本情報!$D$6,P9025,"")),"")</f>
        <v/>
      </c>
    </row>
    <row r="9026" spans="16:17" x14ac:dyDescent="0.15">
      <c r="P9026">
        <v>9025</v>
      </c>
      <c r="Q9026" t="str">
        <f>IFERROR(IF(COUNTIF(個人情報!$BI$5:$BI$401,"登録番号" &amp; リスト!P9026)&gt;=1,"",IF(VLOOKUP(P9026,登録者リスト!$A$1:$D$43729,4,FALSE)=基本情報!$D$6,P9026,"")),"")</f>
        <v/>
      </c>
    </row>
    <row r="9027" spans="16:17" x14ac:dyDescent="0.15">
      <c r="P9027">
        <v>9026</v>
      </c>
      <c r="Q9027" t="str">
        <f>IFERROR(IF(COUNTIF(個人情報!$BI$5:$BI$401,"登録番号" &amp; リスト!P9027)&gt;=1,"",IF(VLOOKUP(P9027,登録者リスト!$A$1:$D$43729,4,FALSE)=基本情報!$D$6,P9027,"")),"")</f>
        <v/>
      </c>
    </row>
    <row r="9028" spans="16:17" x14ac:dyDescent="0.15">
      <c r="P9028">
        <v>9027</v>
      </c>
      <c r="Q9028" t="str">
        <f>IFERROR(IF(COUNTIF(個人情報!$BI$5:$BI$401,"登録番号" &amp; リスト!P9028)&gt;=1,"",IF(VLOOKUP(P9028,登録者リスト!$A$1:$D$43729,4,FALSE)=基本情報!$D$6,P9028,"")),"")</f>
        <v/>
      </c>
    </row>
    <row r="9029" spans="16:17" x14ac:dyDescent="0.15">
      <c r="P9029">
        <v>9028</v>
      </c>
      <c r="Q9029" t="str">
        <f>IFERROR(IF(COUNTIF(個人情報!$BI$5:$BI$401,"登録番号" &amp; リスト!P9029)&gt;=1,"",IF(VLOOKUP(P9029,登録者リスト!$A$1:$D$43729,4,FALSE)=基本情報!$D$6,P9029,"")),"")</f>
        <v/>
      </c>
    </row>
    <row r="9030" spans="16:17" x14ac:dyDescent="0.15">
      <c r="P9030">
        <v>9029</v>
      </c>
      <c r="Q9030" t="str">
        <f>IFERROR(IF(COUNTIF(個人情報!$BI$5:$BI$401,"登録番号" &amp; リスト!P9030)&gt;=1,"",IF(VLOOKUP(P9030,登録者リスト!$A$1:$D$43729,4,FALSE)=基本情報!$D$6,P9030,"")),"")</f>
        <v/>
      </c>
    </row>
    <row r="9031" spans="16:17" x14ac:dyDescent="0.15">
      <c r="P9031">
        <v>9030</v>
      </c>
      <c r="Q9031" t="str">
        <f>IFERROR(IF(COUNTIF(個人情報!$BI$5:$BI$401,"登録番号" &amp; リスト!P9031)&gt;=1,"",IF(VLOOKUP(P9031,登録者リスト!$A$1:$D$43729,4,FALSE)=基本情報!$D$6,P9031,"")),"")</f>
        <v/>
      </c>
    </row>
    <row r="9032" spans="16:17" x14ac:dyDescent="0.15">
      <c r="P9032">
        <v>9031</v>
      </c>
      <c r="Q9032" t="str">
        <f>IFERROR(IF(COUNTIF(個人情報!$BI$5:$BI$401,"登録番号" &amp; リスト!P9032)&gt;=1,"",IF(VLOOKUP(P9032,登録者リスト!$A$1:$D$43729,4,FALSE)=基本情報!$D$6,P9032,"")),"")</f>
        <v/>
      </c>
    </row>
    <row r="9033" spans="16:17" x14ac:dyDescent="0.15">
      <c r="P9033">
        <v>9032</v>
      </c>
      <c r="Q9033" t="str">
        <f>IFERROR(IF(COUNTIF(個人情報!$BI$5:$BI$401,"登録番号" &amp; リスト!P9033)&gt;=1,"",IF(VLOOKUP(P9033,登録者リスト!$A$1:$D$43729,4,FALSE)=基本情報!$D$6,P9033,"")),"")</f>
        <v/>
      </c>
    </row>
    <row r="9034" spans="16:17" x14ac:dyDescent="0.15">
      <c r="P9034">
        <v>9033</v>
      </c>
      <c r="Q9034" t="str">
        <f>IFERROR(IF(COUNTIF(個人情報!$BI$5:$BI$401,"登録番号" &amp; リスト!P9034)&gt;=1,"",IF(VLOOKUP(P9034,登録者リスト!$A$1:$D$43729,4,FALSE)=基本情報!$D$6,P9034,"")),"")</f>
        <v/>
      </c>
    </row>
    <row r="9035" spans="16:17" x14ac:dyDescent="0.15">
      <c r="P9035">
        <v>9034</v>
      </c>
      <c r="Q9035" t="str">
        <f>IFERROR(IF(COUNTIF(個人情報!$BI$5:$BI$401,"登録番号" &amp; リスト!P9035)&gt;=1,"",IF(VLOOKUP(P9035,登録者リスト!$A$1:$D$43729,4,FALSE)=基本情報!$D$6,P9035,"")),"")</f>
        <v/>
      </c>
    </row>
    <row r="9036" spans="16:17" x14ac:dyDescent="0.15">
      <c r="P9036">
        <v>9035</v>
      </c>
      <c r="Q9036" t="str">
        <f>IFERROR(IF(COUNTIF(個人情報!$BI$5:$BI$401,"登録番号" &amp; リスト!P9036)&gt;=1,"",IF(VLOOKUP(P9036,登録者リスト!$A$1:$D$43729,4,FALSE)=基本情報!$D$6,P9036,"")),"")</f>
        <v/>
      </c>
    </row>
    <row r="9037" spans="16:17" x14ac:dyDescent="0.15">
      <c r="P9037">
        <v>9036</v>
      </c>
      <c r="Q9037" t="str">
        <f>IFERROR(IF(COUNTIF(個人情報!$BI$5:$BI$401,"登録番号" &amp; リスト!P9037)&gt;=1,"",IF(VLOOKUP(P9037,登録者リスト!$A$1:$D$43729,4,FALSE)=基本情報!$D$6,P9037,"")),"")</f>
        <v/>
      </c>
    </row>
    <row r="9038" spans="16:17" x14ac:dyDescent="0.15">
      <c r="P9038">
        <v>9037</v>
      </c>
      <c r="Q9038" t="str">
        <f>IFERROR(IF(COUNTIF(個人情報!$BI$5:$BI$401,"登録番号" &amp; リスト!P9038)&gt;=1,"",IF(VLOOKUP(P9038,登録者リスト!$A$1:$D$43729,4,FALSE)=基本情報!$D$6,P9038,"")),"")</f>
        <v/>
      </c>
    </row>
    <row r="9039" spans="16:17" x14ac:dyDescent="0.15">
      <c r="P9039">
        <v>9038</v>
      </c>
      <c r="Q9039" t="str">
        <f>IFERROR(IF(COUNTIF(個人情報!$BI$5:$BI$401,"登録番号" &amp; リスト!P9039)&gt;=1,"",IF(VLOOKUP(P9039,登録者リスト!$A$1:$D$43729,4,FALSE)=基本情報!$D$6,P9039,"")),"")</f>
        <v/>
      </c>
    </row>
    <row r="9040" spans="16:17" x14ac:dyDescent="0.15">
      <c r="P9040">
        <v>9039</v>
      </c>
      <c r="Q9040" t="str">
        <f>IFERROR(IF(COUNTIF(個人情報!$BI$5:$BI$401,"登録番号" &amp; リスト!P9040)&gt;=1,"",IF(VLOOKUP(P9040,登録者リスト!$A$1:$D$43729,4,FALSE)=基本情報!$D$6,P9040,"")),"")</f>
        <v/>
      </c>
    </row>
    <row r="9041" spans="16:17" x14ac:dyDescent="0.15">
      <c r="P9041">
        <v>9040</v>
      </c>
      <c r="Q9041" t="str">
        <f>IFERROR(IF(COUNTIF(個人情報!$BI$5:$BI$401,"登録番号" &amp; リスト!P9041)&gt;=1,"",IF(VLOOKUP(P9041,登録者リスト!$A$1:$D$43729,4,FALSE)=基本情報!$D$6,P9041,"")),"")</f>
        <v/>
      </c>
    </row>
    <row r="9042" spans="16:17" x14ac:dyDescent="0.15">
      <c r="P9042">
        <v>9041</v>
      </c>
      <c r="Q9042" t="str">
        <f>IFERROR(IF(COUNTIF(個人情報!$BI$5:$BI$401,"登録番号" &amp; リスト!P9042)&gt;=1,"",IF(VLOOKUP(P9042,登録者リスト!$A$1:$D$43729,4,FALSE)=基本情報!$D$6,P9042,"")),"")</f>
        <v/>
      </c>
    </row>
    <row r="9043" spans="16:17" x14ac:dyDescent="0.15">
      <c r="P9043">
        <v>9042</v>
      </c>
      <c r="Q9043" t="str">
        <f>IFERROR(IF(COUNTIF(個人情報!$BI$5:$BI$401,"登録番号" &amp; リスト!P9043)&gt;=1,"",IF(VLOOKUP(P9043,登録者リスト!$A$1:$D$43729,4,FALSE)=基本情報!$D$6,P9043,"")),"")</f>
        <v/>
      </c>
    </row>
    <row r="9044" spans="16:17" x14ac:dyDescent="0.15">
      <c r="P9044">
        <v>9043</v>
      </c>
      <c r="Q9044" t="str">
        <f>IFERROR(IF(COUNTIF(個人情報!$BI$5:$BI$401,"登録番号" &amp; リスト!P9044)&gt;=1,"",IF(VLOOKUP(P9044,登録者リスト!$A$1:$D$43729,4,FALSE)=基本情報!$D$6,P9044,"")),"")</f>
        <v/>
      </c>
    </row>
    <row r="9045" spans="16:17" x14ac:dyDescent="0.15">
      <c r="P9045">
        <v>9044</v>
      </c>
      <c r="Q9045" t="str">
        <f>IFERROR(IF(COUNTIF(個人情報!$BI$5:$BI$401,"登録番号" &amp; リスト!P9045)&gt;=1,"",IF(VLOOKUP(P9045,登録者リスト!$A$1:$D$43729,4,FALSE)=基本情報!$D$6,P9045,"")),"")</f>
        <v/>
      </c>
    </row>
    <row r="9046" spans="16:17" x14ac:dyDescent="0.15">
      <c r="P9046">
        <v>9045</v>
      </c>
      <c r="Q9046" t="str">
        <f>IFERROR(IF(COUNTIF(個人情報!$BI$5:$BI$401,"登録番号" &amp; リスト!P9046)&gt;=1,"",IF(VLOOKUP(P9046,登録者リスト!$A$1:$D$43729,4,FALSE)=基本情報!$D$6,P9046,"")),"")</f>
        <v/>
      </c>
    </row>
    <row r="9047" spans="16:17" x14ac:dyDescent="0.15">
      <c r="P9047">
        <v>9046</v>
      </c>
      <c r="Q9047" t="str">
        <f>IFERROR(IF(COUNTIF(個人情報!$BI$5:$BI$401,"登録番号" &amp; リスト!P9047)&gt;=1,"",IF(VLOOKUP(P9047,登録者リスト!$A$1:$D$43729,4,FALSE)=基本情報!$D$6,P9047,"")),"")</f>
        <v/>
      </c>
    </row>
    <row r="9048" spans="16:17" x14ac:dyDescent="0.15">
      <c r="P9048">
        <v>9047</v>
      </c>
      <c r="Q9048" t="str">
        <f>IFERROR(IF(COUNTIF(個人情報!$BI$5:$BI$401,"登録番号" &amp; リスト!P9048)&gt;=1,"",IF(VLOOKUP(P9048,登録者リスト!$A$1:$D$43729,4,FALSE)=基本情報!$D$6,P9048,"")),"")</f>
        <v/>
      </c>
    </row>
    <row r="9049" spans="16:17" x14ac:dyDescent="0.15">
      <c r="P9049">
        <v>9048</v>
      </c>
      <c r="Q9049" t="str">
        <f>IFERROR(IF(COUNTIF(個人情報!$BI$5:$BI$401,"登録番号" &amp; リスト!P9049)&gt;=1,"",IF(VLOOKUP(P9049,登録者リスト!$A$1:$D$43729,4,FALSE)=基本情報!$D$6,P9049,"")),"")</f>
        <v/>
      </c>
    </row>
    <row r="9050" spans="16:17" x14ac:dyDescent="0.15">
      <c r="P9050">
        <v>9049</v>
      </c>
      <c r="Q9050" t="str">
        <f>IFERROR(IF(COUNTIF(個人情報!$BI$5:$BI$401,"登録番号" &amp; リスト!P9050)&gt;=1,"",IF(VLOOKUP(P9050,登録者リスト!$A$1:$D$43729,4,FALSE)=基本情報!$D$6,P9050,"")),"")</f>
        <v/>
      </c>
    </row>
    <row r="9051" spans="16:17" x14ac:dyDescent="0.15">
      <c r="P9051">
        <v>9050</v>
      </c>
      <c r="Q9051" t="str">
        <f>IFERROR(IF(COUNTIF(個人情報!$BI$5:$BI$401,"登録番号" &amp; リスト!P9051)&gt;=1,"",IF(VLOOKUP(P9051,登録者リスト!$A$1:$D$43729,4,FALSE)=基本情報!$D$6,P9051,"")),"")</f>
        <v/>
      </c>
    </row>
    <row r="9052" spans="16:17" x14ac:dyDescent="0.15">
      <c r="P9052">
        <v>9051</v>
      </c>
      <c r="Q9052" t="str">
        <f>IFERROR(IF(COUNTIF(個人情報!$BI$5:$BI$401,"登録番号" &amp; リスト!P9052)&gt;=1,"",IF(VLOOKUP(P9052,登録者リスト!$A$1:$D$43729,4,FALSE)=基本情報!$D$6,P9052,"")),"")</f>
        <v/>
      </c>
    </row>
    <row r="9053" spans="16:17" x14ac:dyDescent="0.15">
      <c r="P9053">
        <v>9052</v>
      </c>
      <c r="Q9053" t="str">
        <f>IFERROR(IF(COUNTIF(個人情報!$BI$5:$BI$401,"登録番号" &amp; リスト!P9053)&gt;=1,"",IF(VLOOKUP(P9053,登録者リスト!$A$1:$D$43729,4,FALSE)=基本情報!$D$6,P9053,"")),"")</f>
        <v/>
      </c>
    </row>
    <row r="9054" spans="16:17" x14ac:dyDescent="0.15">
      <c r="P9054">
        <v>9053</v>
      </c>
      <c r="Q9054" t="str">
        <f>IFERROR(IF(COUNTIF(個人情報!$BI$5:$BI$401,"登録番号" &amp; リスト!P9054)&gt;=1,"",IF(VLOOKUP(P9054,登録者リスト!$A$1:$D$43729,4,FALSE)=基本情報!$D$6,P9054,"")),"")</f>
        <v/>
      </c>
    </row>
    <row r="9055" spans="16:17" x14ac:dyDescent="0.15">
      <c r="P9055">
        <v>9054</v>
      </c>
      <c r="Q9055" t="str">
        <f>IFERROR(IF(COUNTIF(個人情報!$BI$5:$BI$401,"登録番号" &amp; リスト!P9055)&gt;=1,"",IF(VLOOKUP(P9055,登録者リスト!$A$1:$D$43729,4,FALSE)=基本情報!$D$6,P9055,"")),"")</f>
        <v/>
      </c>
    </row>
    <row r="9056" spans="16:17" x14ac:dyDescent="0.15">
      <c r="P9056">
        <v>9055</v>
      </c>
      <c r="Q9056" t="str">
        <f>IFERROR(IF(COUNTIF(個人情報!$BI$5:$BI$401,"登録番号" &amp; リスト!P9056)&gt;=1,"",IF(VLOOKUP(P9056,登録者リスト!$A$1:$D$43729,4,FALSE)=基本情報!$D$6,P9056,"")),"")</f>
        <v/>
      </c>
    </row>
    <row r="9057" spans="16:17" x14ac:dyDescent="0.15">
      <c r="P9057">
        <v>9056</v>
      </c>
      <c r="Q9057" t="str">
        <f>IFERROR(IF(COUNTIF(個人情報!$BI$5:$BI$401,"登録番号" &amp; リスト!P9057)&gt;=1,"",IF(VLOOKUP(P9057,登録者リスト!$A$1:$D$43729,4,FALSE)=基本情報!$D$6,P9057,"")),"")</f>
        <v/>
      </c>
    </row>
    <row r="9058" spans="16:17" x14ac:dyDescent="0.15">
      <c r="P9058">
        <v>9057</v>
      </c>
      <c r="Q9058" t="str">
        <f>IFERROR(IF(COUNTIF(個人情報!$BI$5:$BI$401,"登録番号" &amp; リスト!P9058)&gt;=1,"",IF(VLOOKUP(P9058,登録者リスト!$A$1:$D$43729,4,FALSE)=基本情報!$D$6,P9058,"")),"")</f>
        <v/>
      </c>
    </row>
    <row r="9059" spans="16:17" x14ac:dyDescent="0.15">
      <c r="P9059">
        <v>9058</v>
      </c>
      <c r="Q9059" t="str">
        <f>IFERROR(IF(COUNTIF(個人情報!$BI$5:$BI$401,"登録番号" &amp; リスト!P9059)&gt;=1,"",IF(VLOOKUP(P9059,登録者リスト!$A$1:$D$43729,4,FALSE)=基本情報!$D$6,P9059,"")),"")</f>
        <v/>
      </c>
    </row>
    <row r="9060" spans="16:17" x14ac:dyDescent="0.15">
      <c r="P9060">
        <v>9059</v>
      </c>
      <c r="Q9060" t="str">
        <f>IFERROR(IF(COUNTIF(個人情報!$BI$5:$BI$401,"登録番号" &amp; リスト!P9060)&gt;=1,"",IF(VLOOKUP(P9060,登録者リスト!$A$1:$D$43729,4,FALSE)=基本情報!$D$6,P9060,"")),"")</f>
        <v/>
      </c>
    </row>
    <row r="9061" spans="16:17" x14ac:dyDescent="0.15">
      <c r="P9061">
        <v>9060</v>
      </c>
      <c r="Q9061" t="str">
        <f>IFERROR(IF(COUNTIF(個人情報!$BI$5:$BI$401,"登録番号" &amp; リスト!P9061)&gt;=1,"",IF(VLOOKUP(P9061,登録者リスト!$A$1:$D$43729,4,FALSE)=基本情報!$D$6,P9061,"")),"")</f>
        <v/>
      </c>
    </row>
    <row r="9062" spans="16:17" x14ac:dyDescent="0.15">
      <c r="P9062">
        <v>9061</v>
      </c>
      <c r="Q9062" t="str">
        <f>IFERROR(IF(COUNTIF(個人情報!$BI$5:$BI$401,"登録番号" &amp; リスト!P9062)&gt;=1,"",IF(VLOOKUP(P9062,登録者リスト!$A$1:$D$43729,4,FALSE)=基本情報!$D$6,P9062,"")),"")</f>
        <v/>
      </c>
    </row>
    <row r="9063" spans="16:17" x14ac:dyDescent="0.15">
      <c r="P9063">
        <v>9062</v>
      </c>
      <c r="Q9063" t="str">
        <f>IFERROR(IF(COUNTIF(個人情報!$BI$5:$BI$401,"登録番号" &amp; リスト!P9063)&gt;=1,"",IF(VLOOKUP(P9063,登録者リスト!$A$1:$D$43729,4,FALSE)=基本情報!$D$6,P9063,"")),"")</f>
        <v/>
      </c>
    </row>
    <row r="9064" spans="16:17" x14ac:dyDescent="0.15">
      <c r="P9064">
        <v>9063</v>
      </c>
      <c r="Q9064" t="str">
        <f>IFERROR(IF(COUNTIF(個人情報!$BI$5:$BI$401,"登録番号" &amp; リスト!P9064)&gt;=1,"",IF(VLOOKUP(P9064,登録者リスト!$A$1:$D$43729,4,FALSE)=基本情報!$D$6,P9064,"")),"")</f>
        <v/>
      </c>
    </row>
    <row r="9065" spans="16:17" x14ac:dyDescent="0.15">
      <c r="P9065">
        <v>9064</v>
      </c>
      <c r="Q9065" t="str">
        <f>IFERROR(IF(COUNTIF(個人情報!$BI$5:$BI$401,"登録番号" &amp; リスト!P9065)&gt;=1,"",IF(VLOOKUP(P9065,登録者リスト!$A$1:$D$43729,4,FALSE)=基本情報!$D$6,P9065,"")),"")</f>
        <v/>
      </c>
    </row>
    <row r="9066" spans="16:17" x14ac:dyDescent="0.15">
      <c r="P9066">
        <v>9065</v>
      </c>
      <c r="Q9066" t="str">
        <f>IFERROR(IF(COUNTIF(個人情報!$BI$5:$BI$401,"登録番号" &amp; リスト!P9066)&gt;=1,"",IF(VLOOKUP(P9066,登録者リスト!$A$1:$D$43729,4,FALSE)=基本情報!$D$6,P9066,"")),"")</f>
        <v/>
      </c>
    </row>
    <row r="9067" spans="16:17" x14ac:dyDescent="0.15">
      <c r="P9067">
        <v>9066</v>
      </c>
      <c r="Q9067" t="str">
        <f>IFERROR(IF(COUNTIF(個人情報!$BI$5:$BI$401,"登録番号" &amp; リスト!P9067)&gt;=1,"",IF(VLOOKUP(P9067,登録者リスト!$A$1:$D$43729,4,FALSE)=基本情報!$D$6,P9067,"")),"")</f>
        <v/>
      </c>
    </row>
    <row r="9068" spans="16:17" x14ac:dyDescent="0.15">
      <c r="P9068">
        <v>9067</v>
      </c>
      <c r="Q9068" t="str">
        <f>IFERROR(IF(COUNTIF(個人情報!$BI$5:$BI$401,"登録番号" &amp; リスト!P9068)&gt;=1,"",IF(VLOOKUP(P9068,登録者リスト!$A$1:$D$43729,4,FALSE)=基本情報!$D$6,P9068,"")),"")</f>
        <v/>
      </c>
    </row>
    <row r="9069" spans="16:17" x14ac:dyDescent="0.15">
      <c r="P9069">
        <v>9068</v>
      </c>
      <c r="Q9069" t="str">
        <f>IFERROR(IF(COUNTIF(個人情報!$BI$5:$BI$401,"登録番号" &amp; リスト!P9069)&gt;=1,"",IF(VLOOKUP(P9069,登録者リスト!$A$1:$D$43729,4,FALSE)=基本情報!$D$6,P9069,"")),"")</f>
        <v/>
      </c>
    </row>
    <row r="9070" spans="16:17" x14ac:dyDescent="0.15">
      <c r="P9070">
        <v>9069</v>
      </c>
      <c r="Q9070" t="str">
        <f>IFERROR(IF(COUNTIF(個人情報!$BI$5:$BI$401,"登録番号" &amp; リスト!P9070)&gt;=1,"",IF(VLOOKUP(P9070,登録者リスト!$A$1:$D$43729,4,FALSE)=基本情報!$D$6,P9070,"")),"")</f>
        <v/>
      </c>
    </row>
    <row r="9071" spans="16:17" x14ac:dyDescent="0.15">
      <c r="P9071">
        <v>9070</v>
      </c>
      <c r="Q9071" t="str">
        <f>IFERROR(IF(COUNTIF(個人情報!$BI$5:$BI$401,"登録番号" &amp; リスト!P9071)&gt;=1,"",IF(VLOOKUP(P9071,登録者リスト!$A$1:$D$43729,4,FALSE)=基本情報!$D$6,P9071,"")),"")</f>
        <v/>
      </c>
    </row>
    <row r="9072" spans="16:17" x14ac:dyDescent="0.15">
      <c r="P9072">
        <v>9071</v>
      </c>
      <c r="Q9072" t="str">
        <f>IFERROR(IF(COUNTIF(個人情報!$BI$5:$BI$401,"登録番号" &amp; リスト!P9072)&gt;=1,"",IF(VLOOKUP(P9072,登録者リスト!$A$1:$D$43729,4,FALSE)=基本情報!$D$6,P9072,"")),"")</f>
        <v/>
      </c>
    </row>
    <row r="9073" spans="16:17" x14ac:dyDescent="0.15">
      <c r="P9073">
        <v>9072</v>
      </c>
      <c r="Q9073" t="str">
        <f>IFERROR(IF(COUNTIF(個人情報!$BI$5:$BI$401,"登録番号" &amp; リスト!P9073)&gt;=1,"",IF(VLOOKUP(P9073,登録者リスト!$A$1:$D$43729,4,FALSE)=基本情報!$D$6,P9073,"")),"")</f>
        <v/>
      </c>
    </row>
    <row r="9074" spans="16:17" x14ac:dyDescent="0.15">
      <c r="P9074">
        <v>9073</v>
      </c>
      <c r="Q9074" t="str">
        <f>IFERROR(IF(COUNTIF(個人情報!$BI$5:$BI$401,"登録番号" &amp; リスト!P9074)&gt;=1,"",IF(VLOOKUP(P9074,登録者リスト!$A$1:$D$43729,4,FALSE)=基本情報!$D$6,P9074,"")),"")</f>
        <v/>
      </c>
    </row>
    <row r="9075" spans="16:17" x14ac:dyDescent="0.15">
      <c r="P9075">
        <v>9074</v>
      </c>
      <c r="Q9075" t="str">
        <f>IFERROR(IF(COUNTIF(個人情報!$BI$5:$BI$401,"登録番号" &amp; リスト!P9075)&gt;=1,"",IF(VLOOKUP(P9075,登録者リスト!$A$1:$D$43729,4,FALSE)=基本情報!$D$6,P9075,"")),"")</f>
        <v/>
      </c>
    </row>
    <row r="9076" spans="16:17" x14ac:dyDescent="0.15">
      <c r="P9076">
        <v>9075</v>
      </c>
      <c r="Q9076" t="str">
        <f>IFERROR(IF(COUNTIF(個人情報!$BI$5:$BI$401,"登録番号" &amp; リスト!P9076)&gt;=1,"",IF(VLOOKUP(P9076,登録者リスト!$A$1:$D$43729,4,FALSE)=基本情報!$D$6,P9076,"")),"")</f>
        <v/>
      </c>
    </row>
    <row r="9077" spans="16:17" x14ac:dyDescent="0.15">
      <c r="P9077">
        <v>9076</v>
      </c>
      <c r="Q9077" t="str">
        <f>IFERROR(IF(COUNTIF(個人情報!$BI$5:$BI$401,"登録番号" &amp; リスト!P9077)&gt;=1,"",IF(VLOOKUP(P9077,登録者リスト!$A$1:$D$43729,4,FALSE)=基本情報!$D$6,P9077,"")),"")</f>
        <v/>
      </c>
    </row>
    <row r="9078" spans="16:17" x14ac:dyDescent="0.15">
      <c r="P9078">
        <v>9077</v>
      </c>
      <c r="Q9078" t="str">
        <f>IFERROR(IF(COUNTIF(個人情報!$BI$5:$BI$401,"登録番号" &amp; リスト!P9078)&gt;=1,"",IF(VLOOKUP(P9078,登録者リスト!$A$1:$D$43729,4,FALSE)=基本情報!$D$6,P9078,"")),"")</f>
        <v/>
      </c>
    </row>
    <row r="9079" spans="16:17" x14ac:dyDescent="0.15">
      <c r="P9079">
        <v>9078</v>
      </c>
      <c r="Q9079" t="str">
        <f>IFERROR(IF(COUNTIF(個人情報!$BI$5:$BI$401,"登録番号" &amp; リスト!P9079)&gt;=1,"",IF(VLOOKUP(P9079,登録者リスト!$A$1:$D$43729,4,FALSE)=基本情報!$D$6,P9079,"")),"")</f>
        <v/>
      </c>
    </row>
    <row r="9080" spans="16:17" x14ac:dyDescent="0.15">
      <c r="P9080">
        <v>9079</v>
      </c>
      <c r="Q9080" t="str">
        <f>IFERROR(IF(COUNTIF(個人情報!$BI$5:$BI$401,"登録番号" &amp; リスト!P9080)&gt;=1,"",IF(VLOOKUP(P9080,登録者リスト!$A$1:$D$43729,4,FALSE)=基本情報!$D$6,P9080,"")),"")</f>
        <v/>
      </c>
    </row>
    <row r="9081" spans="16:17" x14ac:dyDescent="0.15">
      <c r="P9081">
        <v>9080</v>
      </c>
      <c r="Q9081" t="str">
        <f>IFERROR(IF(COUNTIF(個人情報!$BI$5:$BI$401,"登録番号" &amp; リスト!P9081)&gt;=1,"",IF(VLOOKUP(P9081,登録者リスト!$A$1:$D$43729,4,FALSE)=基本情報!$D$6,P9081,"")),"")</f>
        <v/>
      </c>
    </row>
    <row r="9082" spans="16:17" x14ac:dyDescent="0.15">
      <c r="P9082">
        <v>9081</v>
      </c>
      <c r="Q9082" t="str">
        <f>IFERROR(IF(COUNTIF(個人情報!$BI$5:$BI$401,"登録番号" &amp; リスト!P9082)&gt;=1,"",IF(VLOOKUP(P9082,登録者リスト!$A$1:$D$43729,4,FALSE)=基本情報!$D$6,P9082,"")),"")</f>
        <v/>
      </c>
    </row>
    <row r="9083" spans="16:17" x14ac:dyDescent="0.15">
      <c r="P9083">
        <v>9082</v>
      </c>
      <c r="Q9083" t="str">
        <f>IFERROR(IF(COUNTIF(個人情報!$BI$5:$BI$401,"登録番号" &amp; リスト!P9083)&gt;=1,"",IF(VLOOKUP(P9083,登録者リスト!$A$1:$D$43729,4,FALSE)=基本情報!$D$6,P9083,"")),"")</f>
        <v/>
      </c>
    </row>
    <row r="9084" spans="16:17" x14ac:dyDescent="0.15">
      <c r="P9084">
        <v>9083</v>
      </c>
      <c r="Q9084" t="str">
        <f>IFERROR(IF(COUNTIF(個人情報!$BI$5:$BI$401,"登録番号" &amp; リスト!P9084)&gt;=1,"",IF(VLOOKUP(P9084,登録者リスト!$A$1:$D$43729,4,FALSE)=基本情報!$D$6,P9084,"")),"")</f>
        <v/>
      </c>
    </row>
    <row r="9085" spans="16:17" x14ac:dyDescent="0.15">
      <c r="P9085">
        <v>9084</v>
      </c>
      <c r="Q9085" t="str">
        <f>IFERROR(IF(COUNTIF(個人情報!$BI$5:$BI$401,"登録番号" &amp; リスト!P9085)&gt;=1,"",IF(VLOOKUP(P9085,登録者リスト!$A$1:$D$43729,4,FALSE)=基本情報!$D$6,P9085,"")),"")</f>
        <v/>
      </c>
    </row>
    <row r="9086" spans="16:17" x14ac:dyDescent="0.15">
      <c r="P9086">
        <v>9085</v>
      </c>
      <c r="Q9086" t="str">
        <f>IFERROR(IF(COUNTIF(個人情報!$BI$5:$BI$401,"登録番号" &amp; リスト!P9086)&gt;=1,"",IF(VLOOKUP(P9086,登録者リスト!$A$1:$D$43729,4,FALSE)=基本情報!$D$6,P9086,"")),"")</f>
        <v/>
      </c>
    </row>
    <row r="9087" spans="16:17" x14ac:dyDescent="0.15">
      <c r="P9087">
        <v>9086</v>
      </c>
      <c r="Q9087" t="str">
        <f>IFERROR(IF(COUNTIF(個人情報!$BI$5:$BI$401,"登録番号" &amp; リスト!P9087)&gt;=1,"",IF(VLOOKUP(P9087,登録者リスト!$A$1:$D$43729,4,FALSE)=基本情報!$D$6,P9087,"")),"")</f>
        <v/>
      </c>
    </row>
    <row r="9088" spans="16:17" x14ac:dyDescent="0.15">
      <c r="P9088">
        <v>9087</v>
      </c>
      <c r="Q9088" t="str">
        <f>IFERROR(IF(COUNTIF(個人情報!$BI$5:$BI$401,"登録番号" &amp; リスト!P9088)&gt;=1,"",IF(VLOOKUP(P9088,登録者リスト!$A$1:$D$43729,4,FALSE)=基本情報!$D$6,P9088,"")),"")</f>
        <v/>
      </c>
    </row>
    <row r="9089" spans="16:17" x14ac:dyDescent="0.15">
      <c r="P9089">
        <v>9088</v>
      </c>
      <c r="Q9089" t="str">
        <f>IFERROR(IF(COUNTIF(個人情報!$BI$5:$BI$401,"登録番号" &amp; リスト!P9089)&gt;=1,"",IF(VLOOKUP(P9089,登録者リスト!$A$1:$D$43729,4,FALSE)=基本情報!$D$6,P9089,"")),"")</f>
        <v/>
      </c>
    </row>
    <row r="9090" spans="16:17" x14ac:dyDescent="0.15">
      <c r="P9090">
        <v>9089</v>
      </c>
      <c r="Q9090" t="str">
        <f>IFERROR(IF(COUNTIF(個人情報!$BI$5:$BI$401,"登録番号" &amp; リスト!P9090)&gt;=1,"",IF(VLOOKUP(P9090,登録者リスト!$A$1:$D$43729,4,FALSE)=基本情報!$D$6,P9090,"")),"")</f>
        <v/>
      </c>
    </row>
    <row r="9091" spans="16:17" x14ac:dyDescent="0.15">
      <c r="P9091">
        <v>9090</v>
      </c>
      <c r="Q9091" t="str">
        <f>IFERROR(IF(COUNTIF(個人情報!$BI$5:$BI$401,"登録番号" &amp; リスト!P9091)&gt;=1,"",IF(VLOOKUP(P9091,登録者リスト!$A$1:$D$43729,4,FALSE)=基本情報!$D$6,P9091,"")),"")</f>
        <v/>
      </c>
    </row>
    <row r="9092" spans="16:17" x14ac:dyDescent="0.15">
      <c r="P9092">
        <v>9091</v>
      </c>
      <c r="Q9092" t="str">
        <f>IFERROR(IF(COUNTIF(個人情報!$BI$5:$BI$401,"登録番号" &amp; リスト!P9092)&gt;=1,"",IF(VLOOKUP(P9092,登録者リスト!$A$1:$D$43729,4,FALSE)=基本情報!$D$6,P9092,"")),"")</f>
        <v/>
      </c>
    </row>
    <row r="9093" spans="16:17" x14ac:dyDescent="0.15">
      <c r="P9093">
        <v>9092</v>
      </c>
      <c r="Q9093" t="str">
        <f>IFERROR(IF(COUNTIF(個人情報!$BI$5:$BI$401,"登録番号" &amp; リスト!P9093)&gt;=1,"",IF(VLOOKUP(P9093,登録者リスト!$A$1:$D$43729,4,FALSE)=基本情報!$D$6,P9093,"")),"")</f>
        <v/>
      </c>
    </row>
    <row r="9094" spans="16:17" x14ac:dyDescent="0.15">
      <c r="P9094">
        <v>9093</v>
      </c>
      <c r="Q9094" t="str">
        <f>IFERROR(IF(COUNTIF(個人情報!$BI$5:$BI$401,"登録番号" &amp; リスト!P9094)&gt;=1,"",IF(VLOOKUP(P9094,登録者リスト!$A$1:$D$43729,4,FALSE)=基本情報!$D$6,P9094,"")),"")</f>
        <v/>
      </c>
    </row>
    <row r="9095" spans="16:17" x14ac:dyDescent="0.15">
      <c r="P9095">
        <v>9094</v>
      </c>
      <c r="Q9095" t="str">
        <f>IFERROR(IF(COUNTIF(個人情報!$BI$5:$BI$401,"登録番号" &amp; リスト!P9095)&gt;=1,"",IF(VLOOKUP(P9095,登録者リスト!$A$1:$D$43729,4,FALSE)=基本情報!$D$6,P9095,"")),"")</f>
        <v/>
      </c>
    </row>
    <row r="9096" spans="16:17" x14ac:dyDescent="0.15">
      <c r="P9096">
        <v>9095</v>
      </c>
      <c r="Q9096" t="str">
        <f>IFERROR(IF(COUNTIF(個人情報!$BI$5:$BI$401,"登録番号" &amp; リスト!P9096)&gt;=1,"",IF(VLOOKUP(P9096,登録者リスト!$A$1:$D$43729,4,FALSE)=基本情報!$D$6,P9096,"")),"")</f>
        <v/>
      </c>
    </row>
    <row r="9097" spans="16:17" x14ac:dyDescent="0.15">
      <c r="P9097">
        <v>9096</v>
      </c>
      <c r="Q9097" t="str">
        <f>IFERROR(IF(COUNTIF(個人情報!$BI$5:$BI$401,"登録番号" &amp; リスト!P9097)&gt;=1,"",IF(VLOOKUP(P9097,登録者リスト!$A$1:$D$43729,4,FALSE)=基本情報!$D$6,P9097,"")),"")</f>
        <v/>
      </c>
    </row>
    <row r="9098" spans="16:17" x14ac:dyDescent="0.15">
      <c r="P9098">
        <v>9097</v>
      </c>
      <c r="Q9098" t="str">
        <f>IFERROR(IF(COUNTIF(個人情報!$BI$5:$BI$401,"登録番号" &amp; リスト!P9098)&gt;=1,"",IF(VLOOKUP(P9098,登録者リスト!$A$1:$D$43729,4,FALSE)=基本情報!$D$6,P9098,"")),"")</f>
        <v/>
      </c>
    </row>
    <row r="9099" spans="16:17" x14ac:dyDescent="0.15">
      <c r="P9099">
        <v>9098</v>
      </c>
      <c r="Q9099" t="str">
        <f>IFERROR(IF(COUNTIF(個人情報!$BI$5:$BI$401,"登録番号" &amp; リスト!P9099)&gt;=1,"",IF(VLOOKUP(P9099,登録者リスト!$A$1:$D$43729,4,FALSE)=基本情報!$D$6,P9099,"")),"")</f>
        <v/>
      </c>
    </row>
    <row r="9100" spans="16:17" x14ac:dyDescent="0.15">
      <c r="P9100">
        <v>9099</v>
      </c>
      <c r="Q9100" t="str">
        <f>IFERROR(IF(COUNTIF(個人情報!$BI$5:$BI$401,"登録番号" &amp; リスト!P9100)&gt;=1,"",IF(VLOOKUP(P9100,登録者リスト!$A$1:$D$43729,4,FALSE)=基本情報!$D$6,P9100,"")),"")</f>
        <v/>
      </c>
    </row>
    <row r="9101" spans="16:17" x14ac:dyDescent="0.15">
      <c r="P9101">
        <v>9100</v>
      </c>
      <c r="Q9101" t="str">
        <f>IFERROR(IF(COUNTIF(個人情報!$BI$5:$BI$401,"登録番号" &amp; リスト!P9101)&gt;=1,"",IF(VLOOKUP(P9101,登録者リスト!$A$1:$D$43729,4,FALSE)=基本情報!$D$6,P9101,"")),"")</f>
        <v/>
      </c>
    </row>
    <row r="9102" spans="16:17" x14ac:dyDescent="0.15">
      <c r="P9102">
        <v>9101</v>
      </c>
      <c r="Q9102" t="str">
        <f>IFERROR(IF(COUNTIF(個人情報!$BI$5:$BI$401,"登録番号" &amp; リスト!P9102)&gt;=1,"",IF(VLOOKUP(P9102,登録者リスト!$A$1:$D$43729,4,FALSE)=基本情報!$D$6,P9102,"")),"")</f>
        <v/>
      </c>
    </row>
    <row r="9103" spans="16:17" x14ac:dyDescent="0.15">
      <c r="P9103">
        <v>9102</v>
      </c>
      <c r="Q9103" t="str">
        <f>IFERROR(IF(COUNTIF(個人情報!$BI$5:$BI$401,"登録番号" &amp; リスト!P9103)&gt;=1,"",IF(VLOOKUP(P9103,登録者リスト!$A$1:$D$43729,4,FALSE)=基本情報!$D$6,P9103,"")),"")</f>
        <v/>
      </c>
    </row>
    <row r="9104" spans="16:17" x14ac:dyDescent="0.15">
      <c r="P9104">
        <v>9103</v>
      </c>
      <c r="Q9104" t="str">
        <f>IFERROR(IF(COUNTIF(個人情報!$BI$5:$BI$401,"登録番号" &amp; リスト!P9104)&gt;=1,"",IF(VLOOKUP(P9104,登録者リスト!$A$1:$D$43729,4,FALSE)=基本情報!$D$6,P9104,"")),"")</f>
        <v/>
      </c>
    </row>
    <row r="9105" spans="16:17" x14ac:dyDescent="0.15">
      <c r="P9105">
        <v>9104</v>
      </c>
      <c r="Q9105" t="str">
        <f>IFERROR(IF(COUNTIF(個人情報!$BI$5:$BI$401,"登録番号" &amp; リスト!P9105)&gt;=1,"",IF(VLOOKUP(P9105,登録者リスト!$A$1:$D$43729,4,FALSE)=基本情報!$D$6,P9105,"")),"")</f>
        <v/>
      </c>
    </row>
    <row r="9106" spans="16:17" x14ac:dyDescent="0.15">
      <c r="P9106">
        <v>9105</v>
      </c>
      <c r="Q9106" t="str">
        <f>IFERROR(IF(COUNTIF(個人情報!$BI$5:$BI$401,"登録番号" &amp; リスト!P9106)&gt;=1,"",IF(VLOOKUP(P9106,登録者リスト!$A$1:$D$43729,4,FALSE)=基本情報!$D$6,P9106,"")),"")</f>
        <v/>
      </c>
    </row>
    <row r="9107" spans="16:17" x14ac:dyDescent="0.15">
      <c r="P9107">
        <v>9106</v>
      </c>
      <c r="Q9107" t="str">
        <f>IFERROR(IF(COUNTIF(個人情報!$BI$5:$BI$401,"登録番号" &amp; リスト!P9107)&gt;=1,"",IF(VLOOKUP(P9107,登録者リスト!$A$1:$D$43729,4,FALSE)=基本情報!$D$6,P9107,"")),"")</f>
        <v/>
      </c>
    </row>
    <row r="9108" spans="16:17" x14ac:dyDescent="0.15">
      <c r="P9108">
        <v>9107</v>
      </c>
      <c r="Q9108" t="str">
        <f>IFERROR(IF(COUNTIF(個人情報!$BI$5:$BI$401,"登録番号" &amp; リスト!P9108)&gt;=1,"",IF(VLOOKUP(P9108,登録者リスト!$A$1:$D$43729,4,FALSE)=基本情報!$D$6,P9108,"")),"")</f>
        <v/>
      </c>
    </row>
    <row r="9109" spans="16:17" x14ac:dyDescent="0.15">
      <c r="P9109">
        <v>9108</v>
      </c>
      <c r="Q9109" t="str">
        <f>IFERROR(IF(COUNTIF(個人情報!$BI$5:$BI$401,"登録番号" &amp; リスト!P9109)&gt;=1,"",IF(VLOOKUP(P9109,登録者リスト!$A$1:$D$43729,4,FALSE)=基本情報!$D$6,P9109,"")),"")</f>
        <v/>
      </c>
    </row>
    <row r="9110" spans="16:17" x14ac:dyDescent="0.15">
      <c r="P9110">
        <v>9109</v>
      </c>
      <c r="Q9110" t="str">
        <f>IFERROR(IF(COUNTIF(個人情報!$BI$5:$BI$401,"登録番号" &amp; リスト!P9110)&gt;=1,"",IF(VLOOKUP(P9110,登録者リスト!$A$1:$D$43729,4,FALSE)=基本情報!$D$6,P9110,"")),"")</f>
        <v/>
      </c>
    </row>
    <row r="9111" spans="16:17" x14ac:dyDescent="0.15">
      <c r="P9111">
        <v>9110</v>
      </c>
      <c r="Q9111" t="str">
        <f>IFERROR(IF(COUNTIF(個人情報!$BI$5:$BI$401,"登録番号" &amp; リスト!P9111)&gt;=1,"",IF(VLOOKUP(P9111,登録者リスト!$A$1:$D$43729,4,FALSE)=基本情報!$D$6,P9111,"")),"")</f>
        <v/>
      </c>
    </row>
    <row r="9112" spans="16:17" x14ac:dyDescent="0.15">
      <c r="P9112">
        <v>9111</v>
      </c>
      <c r="Q9112" t="str">
        <f>IFERROR(IF(COUNTIF(個人情報!$BI$5:$BI$401,"登録番号" &amp; リスト!P9112)&gt;=1,"",IF(VLOOKUP(P9112,登録者リスト!$A$1:$D$43729,4,FALSE)=基本情報!$D$6,P9112,"")),"")</f>
        <v/>
      </c>
    </row>
    <row r="9113" spans="16:17" x14ac:dyDescent="0.15">
      <c r="P9113">
        <v>9112</v>
      </c>
      <c r="Q9113" t="str">
        <f>IFERROR(IF(COUNTIF(個人情報!$BI$5:$BI$401,"登録番号" &amp; リスト!P9113)&gt;=1,"",IF(VLOOKUP(P9113,登録者リスト!$A$1:$D$43729,4,FALSE)=基本情報!$D$6,P9113,"")),"")</f>
        <v/>
      </c>
    </row>
    <row r="9114" spans="16:17" x14ac:dyDescent="0.15">
      <c r="P9114">
        <v>9113</v>
      </c>
      <c r="Q9114" t="str">
        <f>IFERROR(IF(COUNTIF(個人情報!$BI$5:$BI$401,"登録番号" &amp; リスト!P9114)&gt;=1,"",IF(VLOOKUP(P9114,登録者リスト!$A$1:$D$43729,4,FALSE)=基本情報!$D$6,P9114,"")),"")</f>
        <v/>
      </c>
    </row>
    <row r="9115" spans="16:17" x14ac:dyDescent="0.15">
      <c r="P9115">
        <v>9114</v>
      </c>
      <c r="Q9115" t="str">
        <f>IFERROR(IF(COUNTIF(個人情報!$BI$5:$BI$401,"登録番号" &amp; リスト!P9115)&gt;=1,"",IF(VLOOKUP(P9115,登録者リスト!$A$1:$D$43729,4,FALSE)=基本情報!$D$6,P9115,"")),"")</f>
        <v/>
      </c>
    </row>
    <row r="9116" spans="16:17" x14ac:dyDescent="0.15">
      <c r="P9116">
        <v>9115</v>
      </c>
      <c r="Q9116" t="str">
        <f>IFERROR(IF(COUNTIF(個人情報!$BI$5:$BI$401,"登録番号" &amp; リスト!P9116)&gt;=1,"",IF(VLOOKUP(P9116,登録者リスト!$A$1:$D$43729,4,FALSE)=基本情報!$D$6,P9116,"")),"")</f>
        <v/>
      </c>
    </row>
    <row r="9117" spans="16:17" x14ac:dyDescent="0.15">
      <c r="P9117">
        <v>9116</v>
      </c>
      <c r="Q9117" t="str">
        <f>IFERROR(IF(COUNTIF(個人情報!$BI$5:$BI$401,"登録番号" &amp; リスト!P9117)&gt;=1,"",IF(VLOOKUP(P9117,登録者リスト!$A$1:$D$43729,4,FALSE)=基本情報!$D$6,P9117,"")),"")</f>
        <v/>
      </c>
    </row>
    <row r="9118" spans="16:17" x14ac:dyDescent="0.15">
      <c r="P9118">
        <v>9117</v>
      </c>
      <c r="Q9118" t="str">
        <f>IFERROR(IF(COUNTIF(個人情報!$BI$5:$BI$401,"登録番号" &amp; リスト!P9118)&gt;=1,"",IF(VLOOKUP(P9118,登録者リスト!$A$1:$D$43729,4,FALSE)=基本情報!$D$6,P9118,"")),"")</f>
        <v/>
      </c>
    </row>
    <row r="9119" spans="16:17" x14ac:dyDescent="0.15">
      <c r="P9119">
        <v>9118</v>
      </c>
      <c r="Q9119" t="str">
        <f>IFERROR(IF(COUNTIF(個人情報!$BI$5:$BI$401,"登録番号" &amp; リスト!P9119)&gt;=1,"",IF(VLOOKUP(P9119,登録者リスト!$A$1:$D$43729,4,FALSE)=基本情報!$D$6,P9119,"")),"")</f>
        <v/>
      </c>
    </row>
    <row r="9120" spans="16:17" x14ac:dyDescent="0.15">
      <c r="P9120">
        <v>9119</v>
      </c>
      <c r="Q9120" t="str">
        <f>IFERROR(IF(COUNTIF(個人情報!$BI$5:$BI$401,"登録番号" &amp; リスト!P9120)&gt;=1,"",IF(VLOOKUP(P9120,登録者リスト!$A$1:$D$43729,4,FALSE)=基本情報!$D$6,P9120,"")),"")</f>
        <v/>
      </c>
    </row>
    <row r="9121" spans="16:17" x14ac:dyDescent="0.15">
      <c r="P9121">
        <v>9120</v>
      </c>
      <c r="Q9121" t="str">
        <f>IFERROR(IF(COUNTIF(個人情報!$BI$5:$BI$401,"登録番号" &amp; リスト!P9121)&gt;=1,"",IF(VLOOKUP(P9121,登録者リスト!$A$1:$D$43729,4,FALSE)=基本情報!$D$6,P9121,"")),"")</f>
        <v/>
      </c>
    </row>
    <row r="9122" spans="16:17" x14ac:dyDescent="0.15">
      <c r="P9122">
        <v>9121</v>
      </c>
      <c r="Q9122" t="str">
        <f>IFERROR(IF(COUNTIF(個人情報!$BI$5:$BI$401,"登録番号" &amp; リスト!P9122)&gt;=1,"",IF(VLOOKUP(P9122,登録者リスト!$A$1:$D$43729,4,FALSE)=基本情報!$D$6,P9122,"")),"")</f>
        <v/>
      </c>
    </row>
    <row r="9123" spans="16:17" x14ac:dyDescent="0.15">
      <c r="P9123">
        <v>9122</v>
      </c>
      <c r="Q9123" t="str">
        <f>IFERROR(IF(COUNTIF(個人情報!$BI$5:$BI$401,"登録番号" &amp; リスト!P9123)&gt;=1,"",IF(VLOOKUP(P9123,登録者リスト!$A$1:$D$43729,4,FALSE)=基本情報!$D$6,P9123,"")),"")</f>
        <v/>
      </c>
    </row>
    <row r="9124" spans="16:17" x14ac:dyDescent="0.15">
      <c r="P9124">
        <v>9123</v>
      </c>
      <c r="Q9124" t="str">
        <f>IFERROR(IF(COUNTIF(個人情報!$BI$5:$BI$401,"登録番号" &amp; リスト!P9124)&gt;=1,"",IF(VLOOKUP(P9124,登録者リスト!$A$1:$D$43729,4,FALSE)=基本情報!$D$6,P9124,"")),"")</f>
        <v/>
      </c>
    </row>
    <row r="9125" spans="16:17" x14ac:dyDescent="0.15">
      <c r="P9125">
        <v>9124</v>
      </c>
      <c r="Q9125" t="str">
        <f>IFERROR(IF(COUNTIF(個人情報!$BI$5:$BI$401,"登録番号" &amp; リスト!P9125)&gt;=1,"",IF(VLOOKUP(P9125,登録者リスト!$A$1:$D$43729,4,FALSE)=基本情報!$D$6,P9125,"")),"")</f>
        <v/>
      </c>
    </row>
    <row r="9126" spans="16:17" x14ac:dyDescent="0.15">
      <c r="P9126">
        <v>9125</v>
      </c>
      <c r="Q9126" t="str">
        <f>IFERROR(IF(COUNTIF(個人情報!$BI$5:$BI$401,"登録番号" &amp; リスト!P9126)&gt;=1,"",IF(VLOOKUP(P9126,登録者リスト!$A$1:$D$43729,4,FALSE)=基本情報!$D$6,P9126,"")),"")</f>
        <v/>
      </c>
    </row>
    <row r="9127" spans="16:17" x14ac:dyDescent="0.15">
      <c r="P9127">
        <v>9126</v>
      </c>
      <c r="Q9127" t="str">
        <f>IFERROR(IF(COUNTIF(個人情報!$BI$5:$BI$401,"登録番号" &amp; リスト!P9127)&gt;=1,"",IF(VLOOKUP(P9127,登録者リスト!$A$1:$D$43729,4,FALSE)=基本情報!$D$6,P9127,"")),"")</f>
        <v/>
      </c>
    </row>
    <row r="9128" spans="16:17" x14ac:dyDescent="0.15">
      <c r="P9128">
        <v>9127</v>
      </c>
      <c r="Q9128" t="str">
        <f>IFERROR(IF(COUNTIF(個人情報!$BI$5:$BI$401,"登録番号" &amp; リスト!P9128)&gt;=1,"",IF(VLOOKUP(P9128,登録者リスト!$A$1:$D$43729,4,FALSE)=基本情報!$D$6,P9128,"")),"")</f>
        <v/>
      </c>
    </row>
    <row r="9129" spans="16:17" x14ac:dyDescent="0.15">
      <c r="P9129">
        <v>9128</v>
      </c>
      <c r="Q9129" t="str">
        <f>IFERROR(IF(COUNTIF(個人情報!$BI$5:$BI$401,"登録番号" &amp; リスト!P9129)&gt;=1,"",IF(VLOOKUP(P9129,登録者リスト!$A$1:$D$43729,4,FALSE)=基本情報!$D$6,P9129,"")),"")</f>
        <v/>
      </c>
    </row>
    <row r="9130" spans="16:17" x14ac:dyDescent="0.15">
      <c r="P9130">
        <v>9129</v>
      </c>
      <c r="Q9130" t="str">
        <f>IFERROR(IF(COUNTIF(個人情報!$BI$5:$BI$401,"登録番号" &amp; リスト!P9130)&gt;=1,"",IF(VLOOKUP(P9130,登録者リスト!$A$1:$D$43729,4,FALSE)=基本情報!$D$6,P9130,"")),"")</f>
        <v/>
      </c>
    </row>
    <row r="9131" spans="16:17" x14ac:dyDescent="0.15">
      <c r="P9131">
        <v>9130</v>
      </c>
      <c r="Q9131" t="str">
        <f>IFERROR(IF(COUNTIF(個人情報!$BI$5:$BI$401,"登録番号" &amp; リスト!P9131)&gt;=1,"",IF(VLOOKUP(P9131,登録者リスト!$A$1:$D$43729,4,FALSE)=基本情報!$D$6,P9131,"")),"")</f>
        <v/>
      </c>
    </row>
    <row r="9132" spans="16:17" x14ac:dyDescent="0.15">
      <c r="P9132">
        <v>9131</v>
      </c>
      <c r="Q9132" t="str">
        <f>IFERROR(IF(COUNTIF(個人情報!$BI$5:$BI$401,"登録番号" &amp; リスト!P9132)&gt;=1,"",IF(VLOOKUP(P9132,登録者リスト!$A$1:$D$43729,4,FALSE)=基本情報!$D$6,P9132,"")),"")</f>
        <v/>
      </c>
    </row>
    <row r="9133" spans="16:17" x14ac:dyDescent="0.15">
      <c r="P9133">
        <v>9132</v>
      </c>
      <c r="Q9133" t="str">
        <f>IFERROR(IF(COUNTIF(個人情報!$BI$5:$BI$401,"登録番号" &amp; リスト!P9133)&gt;=1,"",IF(VLOOKUP(P9133,登録者リスト!$A$1:$D$43729,4,FALSE)=基本情報!$D$6,P9133,"")),"")</f>
        <v/>
      </c>
    </row>
    <row r="9134" spans="16:17" x14ac:dyDescent="0.15">
      <c r="P9134">
        <v>9133</v>
      </c>
      <c r="Q9134" t="str">
        <f>IFERROR(IF(COUNTIF(個人情報!$BI$5:$BI$401,"登録番号" &amp; リスト!P9134)&gt;=1,"",IF(VLOOKUP(P9134,登録者リスト!$A$1:$D$43729,4,FALSE)=基本情報!$D$6,P9134,"")),"")</f>
        <v/>
      </c>
    </row>
    <row r="9135" spans="16:17" x14ac:dyDescent="0.15">
      <c r="P9135">
        <v>9134</v>
      </c>
      <c r="Q9135" t="str">
        <f>IFERROR(IF(COUNTIF(個人情報!$BI$5:$BI$401,"登録番号" &amp; リスト!P9135)&gt;=1,"",IF(VLOOKUP(P9135,登録者リスト!$A$1:$D$43729,4,FALSE)=基本情報!$D$6,P9135,"")),"")</f>
        <v/>
      </c>
    </row>
    <row r="9136" spans="16:17" x14ac:dyDescent="0.15">
      <c r="P9136">
        <v>9135</v>
      </c>
      <c r="Q9136" t="str">
        <f>IFERROR(IF(COUNTIF(個人情報!$BI$5:$BI$401,"登録番号" &amp; リスト!P9136)&gt;=1,"",IF(VLOOKUP(P9136,登録者リスト!$A$1:$D$43729,4,FALSE)=基本情報!$D$6,P9136,"")),"")</f>
        <v/>
      </c>
    </row>
    <row r="9137" spans="16:17" x14ac:dyDescent="0.15">
      <c r="P9137">
        <v>9136</v>
      </c>
      <c r="Q9137" t="str">
        <f>IFERROR(IF(COUNTIF(個人情報!$BI$5:$BI$401,"登録番号" &amp; リスト!P9137)&gt;=1,"",IF(VLOOKUP(P9137,登録者リスト!$A$1:$D$43729,4,FALSE)=基本情報!$D$6,P9137,"")),"")</f>
        <v/>
      </c>
    </row>
    <row r="9138" spans="16:17" x14ac:dyDescent="0.15">
      <c r="P9138">
        <v>9137</v>
      </c>
      <c r="Q9138" t="str">
        <f>IFERROR(IF(COUNTIF(個人情報!$BI$5:$BI$401,"登録番号" &amp; リスト!P9138)&gt;=1,"",IF(VLOOKUP(P9138,登録者リスト!$A$1:$D$43729,4,FALSE)=基本情報!$D$6,P9138,"")),"")</f>
        <v/>
      </c>
    </row>
    <row r="9139" spans="16:17" x14ac:dyDescent="0.15">
      <c r="P9139">
        <v>9138</v>
      </c>
      <c r="Q9139" t="str">
        <f>IFERROR(IF(COUNTIF(個人情報!$BI$5:$BI$401,"登録番号" &amp; リスト!P9139)&gt;=1,"",IF(VLOOKUP(P9139,登録者リスト!$A$1:$D$43729,4,FALSE)=基本情報!$D$6,P9139,"")),"")</f>
        <v/>
      </c>
    </row>
    <row r="9140" spans="16:17" x14ac:dyDescent="0.15">
      <c r="P9140">
        <v>9139</v>
      </c>
      <c r="Q9140" t="str">
        <f>IFERROR(IF(COUNTIF(個人情報!$BI$5:$BI$401,"登録番号" &amp; リスト!P9140)&gt;=1,"",IF(VLOOKUP(P9140,登録者リスト!$A$1:$D$43729,4,FALSE)=基本情報!$D$6,P9140,"")),"")</f>
        <v/>
      </c>
    </row>
    <row r="9141" spans="16:17" x14ac:dyDescent="0.15">
      <c r="P9141">
        <v>9140</v>
      </c>
      <c r="Q9141" t="str">
        <f>IFERROR(IF(COUNTIF(個人情報!$BI$5:$BI$401,"登録番号" &amp; リスト!P9141)&gt;=1,"",IF(VLOOKUP(P9141,登録者リスト!$A$1:$D$43729,4,FALSE)=基本情報!$D$6,P9141,"")),"")</f>
        <v/>
      </c>
    </row>
    <row r="9142" spans="16:17" x14ac:dyDescent="0.15">
      <c r="P9142">
        <v>9141</v>
      </c>
      <c r="Q9142" t="str">
        <f>IFERROR(IF(COUNTIF(個人情報!$BI$5:$BI$401,"登録番号" &amp; リスト!P9142)&gt;=1,"",IF(VLOOKUP(P9142,登録者リスト!$A$1:$D$43729,4,FALSE)=基本情報!$D$6,P9142,"")),"")</f>
        <v/>
      </c>
    </row>
    <row r="9143" spans="16:17" x14ac:dyDescent="0.15">
      <c r="P9143">
        <v>9142</v>
      </c>
      <c r="Q9143" t="str">
        <f>IFERROR(IF(COUNTIF(個人情報!$BI$5:$BI$401,"登録番号" &amp; リスト!P9143)&gt;=1,"",IF(VLOOKUP(P9143,登録者リスト!$A$1:$D$43729,4,FALSE)=基本情報!$D$6,P9143,"")),"")</f>
        <v/>
      </c>
    </row>
    <row r="9144" spans="16:17" x14ac:dyDescent="0.15">
      <c r="P9144">
        <v>9143</v>
      </c>
      <c r="Q9144" t="str">
        <f>IFERROR(IF(COUNTIF(個人情報!$BI$5:$BI$401,"登録番号" &amp; リスト!P9144)&gt;=1,"",IF(VLOOKUP(P9144,登録者リスト!$A$1:$D$43729,4,FALSE)=基本情報!$D$6,P9144,"")),"")</f>
        <v/>
      </c>
    </row>
    <row r="9145" spans="16:17" x14ac:dyDescent="0.15">
      <c r="P9145">
        <v>9144</v>
      </c>
      <c r="Q9145" t="str">
        <f>IFERROR(IF(COUNTIF(個人情報!$BI$5:$BI$401,"登録番号" &amp; リスト!P9145)&gt;=1,"",IF(VLOOKUP(P9145,登録者リスト!$A$1:$D$43729,4,FALSE)=基本情報!$D$6,P9145,"")),"")</f>
        <v/>
      </c>
    </row>
    <row r="9146" spans="16:17" x14ac:dyDescent="0.15">
      <c r="P9146">
        <v>9145</v>
      </c>
      <c r="Q9146" t="str">
        <f>IFERROR(IF(COUNTIF(個人情報!$BI$5:$BI$401,"登録番号" &amp; リスト!P9146)&gt;=1,"",IF(VLOOKUP(P9146,登録者リスト!$A$1:$D$43729,4,FALSE)=基本情報!$D$6,P9146,"")),"")</f>
        <v/>
      </c>
    </row>
    <row r="9147" spans="16:17" x14ac:dyDescent="0.15">
      <c r="P9147">
        <v>9146</v>
      </c>
      <c r="Q9147" t="str">
        <f>IFERROR(IF(COUNTIF(個人情報!$BI$5:$BI$401,"登録番号" &amp; リスト!P9147)&gt;=1,"",IF(VLOOKUP(P9147,登録者リスト!$A$1:$D$43729,4,FALSE)=基本情報!$D$6,P9147,"")),"")</f>
        <v/>
      </c>
    </row>
    <row r="9148" spans="16:17" x14ac:dyDescent="0.15">
      <c r="P9148">
        <v>9147</v>
      </c>
      <c r="Q9148" t="str">
        <f>IFERROR(IF(COUNTIF(個人情報!$BI$5:$BI$401,"登録番号" &amp; リスト!P9148)&gt;=1,"",IF(VLOOKUP(P9148,登録者リスト!$A$1:$D$43729,4,FALSE)=基本情報!$D$6,P9148,"")),"")</f>
        <v/>
      </c>
    </row>
    <row r="9149" spans="16:17" x14ac:dyDescent="0.15">
      <c r="P9149">
        <v>9148</v>
      </c>
      <c r="Q9149" t="str">
        <f>IFERROR(IF(COUNTIF(個人情報!$BI$5:$BI$401,"登録番号" &amp; リスト!P9149)&gt;=1,"",IF(VLOOKUP(P9149,登録者リスト!$A$1:$D$43729,4,FALSE)=基本情報!$D$6,P9149,"")),"")</f>
        <v/>
      </c>
    </row>
    <row r="9150" spans="16:17" x14ac:dyDescent="0.15">
      <c r="P9150">
        <v>9149</v>
      </c>
      <c r="Q9150" t="str">
        <f>IFERROR(IF(COUNTIF(個人情報!$BI$5:$BI$401,"登録番号" &amp; リスト!P9150)&gt;=1,"",IF(VLOOKUP(P9150,登録者リスト!$A$1:$D$43729,4,FALSE)=基本情報!$D$6,P9150,"")),"")</f>
        <v/>
      </c>
    </row>
    <row r="9151" spans="16:17" x14ac:dyDescent="0.15">
      <c r="P9151">
        <v>9150</v>
      </c>
      <c r="Q9151" t="str">
        <f>IFERROR(IF(COUNTIF(個人情報!$BI$5:$BI$401,"登録番号" &amp; リスト!P9151)&gt;=1,"",IF(VLOOKUP(P9151,登録者リスト!$A$1:$D$43729,4,FALSE)=基本情報!$D$6,P9151,"")),"")</f>
        <v/>
      </c>
    </row>
    <row r="9152" spans="16:17" x14ac:dyDescent="0.15">
      <c r="P9152">
        <v>9151</v>
      </c>
      <c r="Q9152" t="str">
        <f>IFERROR(IF(COUNTIF(個人情報!$BI$5:$BI$401,"登録番号" &amp; リスト!P9152)&gt;=1,"",IF(VLOOKUP(P9152,登録者リスト!$A$1:$D$43729,4,FALSE)=基本情報!$D$6,P9152,"")),"")</f>
        <v/>
      </c>
    </row>
    <row r="9153" spans="16:17" x14ac:dyDescent="0.15">
      <c r="P9153">
        <v>9152</v>
      </c>
      <c r="Q9153" t="str">
        <f>IFERROR(IF(COUNTIF(個人情報!$BI$5:$BI$401,"登録番号" &amp; リスト!P9153)&gt;=1,"",IF(VLOOKUP(P9153,登録者リスト!$A$1:$D$43729,4,FALSE)=基本情報!$D$6,P9153,"")),"")</f>
        <v/>
      </c>
    </row>
    <row r="9154" spans="16:17" x14ac:dyDescent="0.15">
      <c r="P9154">
        <v>9153</v>
      </c>
      <c r="Q9154" t="str">
        <f>IFERROR(IF(COUNTIF(個人情報!$BI$5:$BI$401,"登録番号" &amp; リスト!P9154)&gt;=1,"",IF(VLOOKUP(P9154,登録者リスト!$A$1:$D$43729,4,FALSE)=基本情報!$D$6,P9154,"")),"")</f>
        <v/>
      </c>
    </row>
    <row r="9155" spans="16:17" x14ac:dyDescent="0.15">
      <c r="P9155">
        <v>9154</v>
      </c>
      <c r="Q9155" t="str">
        <f>IFERROR(IF(COUNTIF(個人情報!$BI$5:$BI$401,"登録番号" &amp; リスト!P9155)&gt;=1,"",IF(VLOOKUP(P9155,登録者リスト!$A$1:$D$43729,4,FALSE)=基本情報!$D$6,P9155,"")),"")</f>
        <v/>
      </c>
    </row>
    <row r="9156" spans="16:17" x14ac:dyDescent="0.15">
      <c r="P9156">
        <v>9155</v>
      </c>
      <c r="Q9156" t="str">
        <f>IFERROR(IF(COUNTIF(個人情報!$BI$5:$BI$401,"登録番号" &amp; リスト!P9156)&gt;=1,"",IF(VLOOKUP(P9156,登録者リスト!$A$1:$D$43729,4,FALSE)=基本情報!$D$6,P9156,"")),"")</f>
        <v/>
      </c>
    </row>
    <row r="9157" spans="16:17" x14ac:dyDescent="0.15">
      <c r="P9157">
        <v>9156</v>
      </c>
      <c r="Q9157" t="str">
        <f>IFERROR(IF(COUNTIF(個人情報!$BI$5:$BI$401,"登録番号" &amp; リスト!P9157)&gt;=1,"",IF(VLOOKUP(P9157,登録者リスト!$A$1:$D$43729,4,FALSE)=基本情報!$D$6,P9157,"")),"")</f>
        <v/>
      </c>
    </row>
    <row r="9158" spans="16:17" x14ac:dyDescent="0.15">
      <c r="P9158">
        <v>9157</v>
      </c>
      <c r="Q9158" t="str">
        <f>IFERROR(IF(COUNTIF(個人情報!$BI$5:$BI$401,"登録番号" &amp; リスト!P9158)&gt;=1,"",IF(VLOOKUP(P9158,登録者リスト!$A$1:$D$43729,4,FALSE)=基本情報!$D$6,P9158,"")),"")</f>
        <v/>
      </c>
    </row>
    <row r="9159" spans="16:17" x14ac:dyDescent="0.15">
      <c r="P9159">
        <v>9158</v>
      </c>
      <c r="Q9159" t="str">
        <f>IFERROR(IF(COUNTIF(個人情報!$BI$5:$BI$401,"登録番号" &amp; リスト!P9159)&gt;=1,"",IF(VLOOKUP(P9159,登録者リスト!$A$1:$D$43729,4,FALSE)=基本情報!$D$6,P9159,"")),"")</f>
        <v/>
      </c>
    </row>
    <row r="9160" spans="16:17" x14ac:dyDescent="0.15">
      <c r="P9160">
        <v>9159</v>
      </c>
      <c r="Q9160" t="str">
        <f>IFERROR(IF(COUNTIF(個人情報!$BI$5:$BI$401,"登録番号" &amp; リスト!P9160)&gt;=1,"",IF(VLOOKUP(P9160,登録者リスト!$A$1:$D$43729,4,FALSE)=基本情報!$D$6,P9160,"")),"")</f>
        <v/>
      </c>
    </row>
    <row r="9161" spans="16:17" x14ac:dyDescent="0.15">
      <c r="P9161">
        <v>9160</v>
      </c>
      <c r="Q9161" t="str">
        <f>IFERROR(IF(COUNTIF(個人情報!$BI$5:$BI$401,"登録番号" &amp; リスト!P9161)&gt;=1,"",IF(VLOOKUP(P9161,登録者リスト!$A$1:$D$43729,4,FALSE)=基本情報!$D$6,P9161,"")),"")</f>
        <v/>
      </c>
    </row>
    <row r="9162" spans="16:17" x14ac:dyDescent="0.15">
      <c r="P9162">
        <v>9161</v>
      </c>
      <c r="Q9162" t="str">
        <f>IFERROR(IF(COUNTIF(個人情報!$BI$5:$BI$401,"登録番号" &amp; リスト!P9162)&gt;=1,"",IF(VLOOKUP(P9162,登録者リスト!$A$1:$D$43729,4,FALSE)=基本情報!$D$6,P9162,"")),"")</f>
        <v/>
      </c>
    </row>
    <row r="9163" spans="16:17" x14ac:dyDescent="0.15">
      <c r="P9163">
        <v>9162</v>
      </c>
      <c r="Q9163" t="str">
        <f>IFERROR(IF(COUNTIF(個人情報!$BI$5:$BI$401,"登録番号" &amp; リスト!P9163)&gt;=1,"",IF(VLOOKUP(P9163,登録者リスト!$A$1:$D$43729,4,FALSE)=基本情報!$D$6,P9163,"")),"")</f>
        <v/>
      </c>
    </row>
    <row r="9164" spans="16:17" x14ac:dyDescent="0.15">
      <c r="P9164">
        <v>9163</v>
      </c>
      <c r="Q9164" t="str">
        <f>IFERROR(IF(COUNTIF(個人情報!$BI$5:$BI$401,"登録番号" &amp; リスト!P9164)&gt;=1,"",IF(VLOOKUP(P9164,登録者リスト!$A$1:$D$43729,4,FALSE)=基本情報!$D$6,P9164,"")),"")</f>
        <v/>
      </c>
    </row>
    <row r="9165" spans="16:17" x14ac:dyDescent="0.15">
      <c r="P9165">
        <v>9164</v>
      </c>
      <c r="Q9165" t="str">
        <f>IFERROR(IF(COUNTIF(個人情報!$BI$5:$BI$401,"登録番号" &amp; リスト!P9165)&gt;=1,"",IF(VLOOKUP(P9165,登録者リスト!$A$1:$D$43729,4,FALSE)=基本情報!$D$6,P9165,"")),"")</f>
        <v/>
      </c>
    </row>
    <row r="9166" spans="16:17" x14ac:dyDescent="0.15">
      <c r="P9166">
        <v>9165</v>
      </c>
      <c r="Q9166" t="str">
        <f>IFERROR(IF(COUNTIF(個人情報!$BI$5:$BI$401,"登録番号" &amp; リスト!P9166)&gt;=1,"",IF(VLOOKUP(P9166,登録者リスト!$A$1:$D$43729,4,FALSE)=基本情報!$D$6,P9166,"")),"")</f>
        <v/>
      </c>
    </row>
    <row r="9167" spans="16:17" x14ac:dyDescent="0.15">
      <c r="P9167">
        <v>9166</v>
      </c>
      <c r="Q9167" t="str">
        <f>IFERROR(IF(COUNTIF(個人情報!$BI$5:$BI$401,"登録番号" &amp; リスト!P9167)&gt;=1,"",IF(VLOOKUP(P9167,登録者リスト!$A$1:$D$43729,4,FALSE)=基本情報!$D$6,P9167,"")),"")</f>
        <v/>
      </c>
    </row>
    <row r="9168" spans="16:17" x14ac:dyDescent="0.15">
      <c r="P9168">
        <v>9167</v>
      </c>
      <c r="Q9168" t="str">
        <f>IFERROR(IF(COUNTIF(個人情報!$BI$5:$BI$401,"登録番号" &amp; リスト!P9168)&gt;=1,"",IF(VLOOKUP(P9168,登録者リスト!$A$1:$D$43729,4,FALSE)=基本情報!$D$6,P9168,"")),"")</f>
        <v/>
      </c>
    </row>
    <row r="9169" spans="16:17" x14ac:dyDescent="0.15">
      <c r="P9169">
        <v>9168</v>
      </c>
      <c r="Q9169" t="str">
        <f>IFERROR(IF(COUNTIF(個人情報!$BI$5:$BI$401,"登録番号" &amp; リスト!P9169)&gt;=1,"",IF(VLOOKUP(P9169,登録者リスト!$A$1:$D$43729,4,FALSE)=基本情報!$D$6,P9169,"")),"")</f>
        <v/>
      </c>
    </row>
    <row r="9170" spans="16:17" x14ac:dyDescent="0.15">
      <c r="P9170">
        <v>9169</v>
      </c>
      <c r="Q9170" t="str">
        <f>IFERROR(IF(COUNTIF(個人情報!$BI$5:$BI$401,"登録番号" &amp; リスト!P9170)&gt;=1,"",IF(VLOOKUP(P9170,登録者リスト!$A$1:$D$43729,4,FALSE)=基本情報!$D$6,P9170,"")),"")</f>
        <v/>
      </c>
    </row>
    <row r="9171" spans="16:17" x14ac:dyDescent="0.15">
      <c r="P9171">
        <v>9170</v>
      </c>
      <c r="Q9171" t="str">
        <f>IFERROR(IF(COUNTIF(個人情報!$BI$5:$BI$401,"登録番号" &amp; リスト!P9171)&gt;=1,"",IF(VLOOKUP(P9171,登録者リスト!$A$1:$D$43729,4,FALSE)=基本情報!$D$6,P9171,"")),"")</f>
        <v/>
      </c>
    </row>
    <row r="9172" spans="16:17" x14ac:dyDescent="0.15">
      <c r="P9172">
        <v>9171</v>
      </c>
      <c r="Q9172" t="str">
        <f>IFERROR(IF(COUNTIF(個人情報!$BI$5:$BI$401,"登録番号" &amp; リスト!P9172)&gt;=1,"",IF(VLOOKUP(P9172,登録者リスト!$A$1:$D$43729,4,FALSE)=基本情報!$D$6,P9172,"")),"")</f>
        <v/>
      </c>
    </row>
    <row r="9173" spans="16:17" x14ac:dyDescent="0.15">
      <c r="P9173">
        <v>9172</v>
      </c>
      <c r="Q9173" t="str">
        <f>IFERROR(IF(COUNTIF(個人情報!$BI$5:$BI$401,"登録番号" &amp; リスト!P9173)&gt;=1,"",IF(VLOOKUP(P9173,登録者リスト!$A$1:$D$43729,4,FALSE)=基本情報!$D$6,P9173,"")),"")</f>
        <v/>
      </c>
    </row>
    <row r="9174" spans="16:17" x14ac:dyDescent="0.15">
      <c r="P9174">
        <v>9173</v>
      </c>
      <c r="Q9174" t="str">
        <f>IFERROR(IF(COUNTIF(個人情報!$BI$5:$BI$401,"登録番号" &amp; リスト!P9174)&gt;=1,"",IF(VLOOKUP(P9174,登録者リスト!$A$1:$D$43729,4,FALSE)=基本情報!$D$6,P9174,"")),"")</f>
        <v/>
      </c>
    </row>
    <row r="9175" spans="16:17" x14ac:dyDescent="0.15">
      <c r="P9175">
        <v>9174</v>
      </c>
      <c r="Q9175" t="str">
        <f>IFERROR(IF(COUNTIF(個人情報!$BI$5:$BI$401,"登録番号" &amp; リスト!P9175)&gt;=1,"",IF(VLOOKUP(P9175,登録者リスト!$A$1:$D$43729,4,FALSE)=基本情報!$D$6,P9175,"")),"")</f>
        <v/>
      </c>
    </row>
    <row r="9176" spans="16:17" x14ac:dyDescent="0.15">
      <c r="P9176">
        <v>9175</v>
      </c>
      <c r="Q9176" t="str">
        <f>IFERROR(IF(COUNTIF(個人情報!$BI$5:$BI$401,"登録番号" &amp; リスト!P9176)&gt;=1,"",IF(VLOOKUP(P9176,登録者リスト!$A$1:$D$43729,4,FALSE)=基本情報!$D$6,P9176,"")),"")</f>
        <v/>
      </c>
    </row>
    <row r="9177" spans="16:17" x14ac:dyDescent="0.15">
      <c r="P9177">
        <v>9176</v>
      </c>
      <c r="Q9177" t="str">
        <f>IFERROR(IF(COUNTIF(個人情報!$BI$5:$BI$401,"登録番号" &amp; リスト!P9177)&gt;=1,"",IF(VLOOKUP(P9177,登録者リスト!$A$1:$D$43729,4,FALSE)=基本情報!$D$6,P9177,"")),"")</f>
        <v/>
      </c>
    </row>
    <row r="9178" spans="16:17" x14ac:dyDescent="0.15">
      <c r="P9178">
        <v>9177</v>
      </c>
      <c r="Q9178" t="str">
        <f>IFERROR(IF(COUNTIF(個人情報!$BI$5:$BI$401,"登録番号" &amp; リスト!P9178)&gt;=1,"",IF(VLOOKUP(P9178,登録者リスト!$A$1:$D$43729,4,FALSE)=基本情報!$D$6,P9178,"")),"")</f>
        <v/>
      </c>
    </row>
    <row r="9179" spans="16:17" x14ac:dyDescent="0.15">
      <c r="P9179">
        <v>9178</v>
      </c>
      <c r="Q9179" t="str">
        <f>IFERROR(IF(COUNTIF(個人情報!$BI$5:$BI$401,"登録番号" &amp; リスト!P9179)&gt;=1,"",IF(VLOOKUP(P9179,登録者リスト!$A$1:$D$43729,4,FALSE)=基本情報!$D$6,P9179,"")),"")</f>
        <v/>
      </c>
    </row>
    <row r="9180" spans="16:17" x14ac:dyDescent="0.15">
      <c r="P9180">
        <v>9179</v>
      </c>
      <c r="Q9180" t="str">
        <f>IFERROR(IF(COUNTIF(個人情報!$BI$5:$BI$401,"登録番号" &amp; リスト!P9180)&gt;=1,"",IF(VLOOKUP(P9180,登録者リスト!$A$1:$D$43729,4,FALSE)=基本情報!$D$6,P9180,"")),"")</f>
        <v/>
      </c>
    </row>
    <row r="9181" spans="16:17" x14ac:dyDescent="0.15">
      <c r="P9181">
        <v>9180</v>
      </c>
      <c r="Q9181" t="str">
        <f>IFERROR(IF(COUNTIF(個人情報!$BI$5:$BI$401,"登録番号" &amp; リスト!P9181)&gt;=1,"",IF(VLOOKUP(P9181,登録者リスト!$A$1:$D$43729,4,FALSE)=基本情報!$D$6,P9181,"")),"")</f>
        <v/>
      </c>
    </row>
    <row r="9182" spans="16:17" x14ac:dyDescent="0.15">
      <c r="P9182">
        <v>9181</v>
      </c>
      <c r="Q9182" t="str">
        <f>IFERROR(IF(COUNTIF(個人情報!$BI$5:$BI$401,"登録番号" &amp; リスト!P9182)&gt;=1,"",IF(VLOOKUP(P9182,登録者リスト!$A$1:$D$43729,4,FALSE)=基本情報!$D$6,P9182,"")),"")</f>
        <v/>
      </c>
    </row>
    <row r="9183" spans="16:17" x14ac:dyDescent="0.15">
      <c r="P9183">
        <v>9182</v>
      </c>
      <c r="Q9183" t="str">
        <f>IFERROR(IF(COUNTIF(個人情報!$BI$5:$BI$401,"登録番号" &amp; リスト!P9183)&gt;=1,"",IF(VLOOKUP(P9183,登録者リスト!$A$1:$D$43729,4,FALSE)=基本情報!$D$6,P9183,"")),"")</f>
        <v/>
      </c>
    </row>
    <row r="9184" spans="16:17" x14ac:dyDescent="0.15">
      <c r="P9184">
        <v>9183</v>
      </c>
      <c r="Q9184" t="str">
        <f>IFERROR(IF(COUNTIF(個人情報!$BI$5:$BI$401,"登録番号" &amp; リスト!P9184)&gt;=1,"",IF(VLOOKUP(P9184,登録者リスト!$A$1:$D$43729,4,FALSE)=基本情報!$D$6,P9184,"")),"")</f>
        <v/>
      </c>
    </row>
    <row r="9185" spans="16:17" x14ac:dyDescent="0.15">
      <c r="P9185">
        <v>9184</v>
      </c>
      <c r="Q9185" t="str">
        <f>IFERROR(IF(COUNTIF(個人情報!$BI$5:$BI$401,"登録番号" &amp; リスト!P9185)&gt;=1,"",IF(VLOOKUP(P9185,登録者リスト!$A$1:$D$43729,4,FALSE)=基本情報!$D$6,P9185,"")),"")</f>
        <v/>
      </c>
    </row>
    <row r="9186" spans="16:17" x14ac:dyDescent="0.15">
      <c r="P9186">
        <v>9185</v>
      </c>
      <c r="Q9186" t="str">
        <f>IFERROR(IF(COUNTIF(個人情報!$BI$5:$BI$401,"登録番号" &amp; リスト!P9186)&gt;=1,"",IF(VLOOKUP(P9186,登録者リスト!$A$1:$D$43729,4,FALSE)=基本情報!$D$6,P9186,"")),"")</f>
        <v/>
      </c>
    </row>
    <row r="9187" spans="16:17" x14ac:dyDescent="0.15">
      <c r="P9187">
        <v>9186</v>
      </c>
      <c r="Q9187" t="str">
        <f>IFERROR(IF(COUNTIF(個人情報!$BI$5:$BI$401,"登録番号" &amp; リスト!P9187)&gt;=1,"",IF(VLOOKUP(P9187,登録者リスト!$A$1:$D$43729,4,FALSE)=基本情報!$D$6,P9187,"")),"")</f>
        <v/>
      </c>
    </row>
    <row r="9188" spans="16:17" x14ac:dyDescent="0.15">
      <c r="P9188">
        <v>9187</v>
      </c>
      <c r="Q9188" t="str">
        <f>IFERROR(IF(COUNTIF(個人情報!$BI$5:$BI$401,"登録番号" &amp; リスト!P9188)&gt;=1,"",IF(VLOOKUP(P9188,登録者リスト!$A$1:$D$43729,4,FALSE)=基本情報!$D$6,P9188,"")),"")</f>
        <v/>
      </c>
    </row>
    <row r="9189" spans="16:17" x14ac:dyDescent="0.15">
      <c r="P9189">
        <v>9188</v>
      </c>
      <c r="Q9189" t="str">
        <f>IFERROR(IF(COUNTIF(個人情報!$BI$5:$BI$401,"登録番号" &amp; リスト!P9189)&gt;=1,"",IF(VLOOKUP(P9189,登録者リスト!$A$1:$D$43729,4,FALSE)=基本情報!$D$6,P9189,"")),"")</f>
        <v/>
      </c>
    </row>
    <row r="9190" spans="16:17" x14ac:dyDescent="0.15">
      <c r="P9190">
        <v>9189</v>
      </c>
      <c r="Q9190" t="str">
        <f>IFERROR(IF(COUNTIF(個人情報!$BI$5:$BI$401,"登録番号" &amp; リスト!P9190)&gt;=1,"",IF(VLOOKUP(P9190,登録者リスト!$A$1:$D$43729,4,FALSE)=基本情報!$D$6,P9190,"")),"")</f>
        <v/>
      </c>
    </row>
    <row r="9191" spans="16:17" x14ac:dyDescent="0.15">
      <c r="P9191">
        <v>9190</v>
      </c>
      <c r="Q9191" t="str">
        <f>IFERROR(IF(COUNTIF(個人情報!$BI$5:$BI$401,"登録番号" &amp; リスト!P9191)&gt;=1,"",IF(VLOOKUP(P9191,登録者リスト!$A$1:$D$43729,4,FALSE)=基本情報!$D$6,P9191,"")),"")</f>
        <v/>
      </c>
    </row>
    <row r="9192" spans="16:17" x14ac:dyDescent="0.15">
      <c r="P9192">
        <v>9191</v>
      </c>
      <c r="Q9192" t="str">
        <f>IFERROR(IF(COUNTIF(個人情報!$BI$5:$BI$401,"登録番号" &amp; リスト!P9192)&gt;=1,"",IF(VLOOKUP(P9192,登録者リスト!$A$1:$D$43729,4,FALSE)=基本情報!$D$6,P9192,"")),"")</f>
        <v/>
      </c>
    </row>
    <row r="9193" spans="16:17" x14ac:dyDescent="0.15">
      <c r="P9193">
        <v>9192</v>
      </c>
      <c r="Q9193" t="str">
        <f>IFERROR(IF(COUNTIF(個人情報!$BI$5:$BI$401,"登録番号" &amp; リスト!P9193)&gt;=1,"",IF(VLOOKUP(P9193,登録者リスト!$A$1:$D$43729,4,FALSE)=基本情報!$D$6,P9193,"")),"")</f>
        <v/>
      </c>
    </row>
    <row r="9194" spans="16:17" x14ac:dyDescent="0.15">
      <c r="P9194">
        <v>9193</v>
      </c>
      <c r="Q9194" t="str">
        <f>IFERROR(IF(COUNTIF(個人情報!$BI$5:$BI$401,"登録番号" &amp; リスト!P9194)&gt;=1,"",IF(VLOOKUP(P9194,登録者リスト!$A$1:$D$43729,4,FALSE)=基本情報!$D$6,P9194,"")),"")</f>
        <v/>
      </c>
    </row>
    <row r="9195" spans="16:17" x14ac:dyDescent="0.15">
      <c r="P9195">
        <v>9194</v>
      </c>
      <c r="Q9195" t="str">
        <f>IFERROR(IF(COUNTIF(個人情報!$BI$5:$BI$401,"登録番号" &amp; リスト!P9195)&gt;=1,"",IF(VLOOKUP(P9195,登録者リスト!$A$1:$D$43729,4,FALSE)=基本情報!$D$6,P9195,"")),"")</f>
        <v/>
      </c>
    </row>
    <row r="9196" spans="16:17" x14ac:dyDescent="0.15">
      <c r="P9196">
        <v>9195</v>
      </c>
      <c r="Q9196" t="str">
        <f>IFERROR(IF(COUNTIF(個人情報!$BI$5:$BI$401,"登録番号" &amp; リスト!P9196)&gt;=1,"",IF(VLOOKUP(P9196,登録者リスト!$A$1:$D$43729,4,FALSE)=基本情報!$D$6,P9196,"")),"")</f>
        <v/>
      </c>
    </row>
    <row r="9197" spans="16:17" x14ac:dyDescent="0.15">
      <c r="P9197">
        <v>9196</v>
      </c>
      <c r="Q9197" t="str">
        <f>IFERROR(IF(COUNTIF(個人情報!$BI$5:$BI$401,"登録番号" &amp; リスト!P9197)&gt;=1,"",IF(VLOOKUP(P9197,登録者リスト!$A$1:$D$43729,4,FALSE)=基本情報!$D$6,P9197,"")),"")</f>
        <v/>
      </c>
    </row>
    <row r="9198" spans="16:17" x14ac:dyDescent="0.15">
      <c r="P9198">
        <v>9197</v>
      </c>
      <c r="Q9198" t="str">
        <f>IFERROR(IF(COUNTIF(個人情報!$BI$5:$BI$401,"登録番号" &amp; リスト!P9198)&gt;=1,"",IF(VLOOKUP(P9198,登録者リスト!$A$1:$D$43729,4,FALSE)=基本情報!$D$6,P9198,"")),"")</f>
        <v/>
      </c>
    </row>
    <row r="9199" spans="16:17" x14ac:dyDescent="0.15">
      <c r="P9199">
        <v>9198</v>
      </c>
      <c r="Q9199" t="str">
        <f>IFERROR(IF(COUNTIF(個人情報!$BI$5:$BI$401,"登録番号" &amp; リスト!P9199)&gt;=1,"",IF(VLOOKUP(P9199,登録者リスト!$A$1:$D$43729,4,FALSE)=基本情報!$D$6,P9199,"")),"")</f>
        <v/>
      </c>
    </row>
    <row r="9200" spans="16:17" x14ac:dyDescent="0.15">
      <c r="P9200">
        <v>9199</v>
      </c>
      <c r="Q9200" t="str">
        <f>IFERROR(IF(COUNTIF(個人情報!$BI$5:$BI$401,"登録番号" &amp; リスト!P9200)&gt;=1,"",IF(VLOOKUP(P9200,登録者リスト!$A$1:$D$43729,4,FALSE)=基本情報!$D$6,P9200,"")),"")</f>
        <v/>
      </c>
    </row>
    <row r="9201" spans="16:17" x14ac:dyDescent="0.15">
      <c r="P9201">
        <v>9200</v>
      </c>
      <c r="Q9201" t="str">
        <f>IFERROR(IF(COUNTIF(個人情報!$BI$5:$BI$401,"登録番号" &amp; リスト!P9201)&gt;=1,"",IF(VLOOKUP(P9201,登録者リスト!$A$1:$D$43729,4,FALSE)=基本情報!$D$6,P9201,"")),"")</f>
        <v/>
      </c>
    </row>
    <row r="9202" spans="16:17" x14ac:dyDescent="0.15">
      <c r="P9202">
        <v>9201</v>
      </c>
      <c r="Q9202" t="str">
        <f>IFERROR(IF(COUNTIF(個人情報!$BI$5:$BI$401,"登録番号" &amp; リスト!P9202)&gt;=1,"",IF(VLOOKUP(P9202,登録者リスト!$A$1:$D$43729,4,FALSE)=基本情報!$D$6,P9202,"")),"")</f>
        <v/>
      </c>
    </row>
    <row r="9203" spans="16:17" x14ac:dyDescent="0.15">
      <c r="P9203">
        <v>9202</v>
      </c>
      <c r="Q9203" t="str">
        <f>IFERROR(IF(COUNTIF(個人情報!$BI$5:$BI$401,"登録番号" &amp; リスト!P9203)&gt;=1,"",IF(VLOOKUP(P9203,登録者リスト!$A$1:$D$43729,4,FALSE)=基本情報!$D$6,P9203,"")),"")</f>
        <v/>
      </c>
    </row>
    <row r="9204" spans="16:17" x14ac:dyDescent="0.15">
      <c r="P9204">
        <v>9203</v>
      </c>
      <c r="Q9204" t="str">
        <f>IFERROR(IF(COUNTIF(個人情報!$BI$5:$BI$401,"登録番号" &amp; リスト!P9204)&gt;=1,"",IF(VLOOKUP(P9204,登録者リスト!$A$1:$D$43729,4,FALSE)=基本情報!$D$6,P9204,"")),"")</f>
        <v/>
      </c>
    </row>
    <row r="9205" spans="16:17" x14ac:dyDescent="0.15">
      <c r="P9205">
        <v>9204</v>
      </c>
      <c r="Q9205" t="str">
        <f>IFERROR(IF(COUNTIF(個人情報!$BI$5:$BI$401,"登録番号" &amp; リスト!P9205)&gt;=1,"",IF(VLOOKUP(P9205,登録者リスト!$A$1:$D$43729,4,FALSE)=基本情報!$D$6,P9205,"")),"")</f>
        <v/>
      </c>
    </row>
    <row r="9206" spans="16:17" x14ac:dyDescent="0.15">
      <c r="P9206">
        <v>9205</v>
      </c>
      <c r="Q9206" t="str">
        <f>IFERROR(IF(COUNTIF(個人情報!$BI$5:$BI$401,"登録番号" &amp; リスト!P9206)&gt;=1,"",IF(VLOOKUP(P9206,登録者リスト!$A$1:$D$43729,4,FALSE)=基本情報!$D$6,P9206,"")),"")</f>
        <v/>
      </c>
    </row>
    <row r="9207" spans="16:17" x14ac:dyDescent="0.15">
      <c r="P9207">
        <v>9206</v>
      </c>
      <c r="Q9207" t="str">
        <f>IFERROR(IF(COUNTIF(個人情報!$BI$5:$BI$401,"登録番号" &amp; リスト!P9207)&gt;=1,"",IF(VLOOKUP(P9207,登録者リスト!$A$1:$D$43729,4,FALSE)=基本情報!$D$6,P9207,"")),"")</f>
        <v/>
      </c>
    </row>
    <row r="9208" spans="16:17" x14ac:dyDescent="0.15">
      <c r="P9208">
        <v>9207</v>
      </c>
      <c r="Q9208" t="str">
        <f>IFERROR(IF(COUNTIF(個人情報!$BI$5:$BI$401,"登録番号" &amp; リスト!P9208)&gt;=1,"",IF(VLOOKUP(P9208,登録者リスト!$A$1:$D$43729,4,FALSE)=基本情報!$D$6,P9208,"")),"")</f>
        <v/>
      </c>
    </row>
    <row r="9209" spans="16:17" x14ac:dyDescent="0.15">
      <c r="P9209">
        <v>9208</v>
      </c>
      <c r="Q9209" t="str">
        <f>IFERROR(IF(COUNTIF(個人情報!$BI$5:$BI$401,"登録番号" &amp; リスト!P9209)&gt;=1,"",IF(VLOOKUP(P9209,登録者リスト!$A$1:$D$43729,4,FALSE)=基本情報!$D$6,P9209,"")),"")</f>
        <v/>
      </c>
    </row>
    <row r="9210" spans="16:17" x14ac:dyDescent="0.15">
      <c r="P9210">
        <v>9209</v>
      </c>
      <c r="Q9210" t="str">
        <f>IFERROR(IF(COUNTIF(個人情報!$BI$5:$BI$401,"登録番号" &amp; リスト!P9210)&gt;=1,"",IF(VLOOKUP(P9210,登録者リスト!$A$1:$D$43729,4,FALSE)=基本情報!$D$6,P9210,"")),"")</f>
        <v/>
      </c>
    </row>
    <row r="9211" spans="16:17" x14ac:dyDescent="0.15">
      <c r="P9211">
        <v>9210</v>
      </c>
      <c r="Q9211" t="str">
        <f>IFERROR(IF(COUNTIF(個人情報!$BI$5:$BI$401,"登録番号" &amp; リスト!P9211)&gt;=1,"",IF(VLOOKUP(P9211,登録者リスト!$A$1:$D$43729,4,FALSE)=基本情報!$D$6,P9211,"")),"")</f>
        <v/>
      </c>
    </row>
    <row r="9212" spans="16:17" x14ac:dyDescent="0.15">
      <c r="P9212">
        <v>9211</v>
      </c>
      <c r="Q9212" t="str">
        <f>IFERROR(IF(COUNTIF(個人情報!$BI$5:$BI$401,"登録番号" &amp; リスト!P9212)&gt;=1,"",IF(VLOOKUP(P9212,登録者リスト!$A$1:$D$43729,4,FALSE)=基本情報!$D$6,P9212,"")),"")</f>
        <v/>
      </c>
    </row>
    <row r="9213" spans="16:17" x14ac:dyDescent="0.15">
      <c r="P9213">
        <v>9212</v>
      </c>
      <c r="Q9213" t="str">
        <f>IFERROR(IF(COUNTIF(個人情報!$BI$5:$BI$401,"登録番号" &amp; リスト!P9213)&gt;=1,"",IF(VLOOKUP(P9213,登録者リスト!$A$1:$D$43729,4,FALSE)=基本情報!$D$6,P9213,"")),"")</f>
        <v/>
      </c>
    </row>
    <row r="9214" spans="16:17" x14ac:dyDescent="0.15">
      <c r="P9214">
        <v>9213</v>
      </c>
      <c r="Q9214" t="str">
        <f>IFERROR(IF(COUNTIF(個人情報!$BI$5:$BI$401,"登録番号" &amp; リスト!P9214)&gt;=1,"",IF(VLOOKUP(P9214,登録者リスト!$A$1:$D$43729,4,FALSE)=基本情報!$D$6,P9214,"")),"")</f>
        <v/>
      </c>
    </row>
    <row r="9215" spans="16:17" x14ac:dyDescent="0.15">
      <c r="P9215">
        <v>9214</v>
      </c>
      <c r="Q9215" t="str">
        <f>IFERROR(IF(COUNTIF(個人情報!$BI$5:$BI$401,"登録番号" &amp; リスト!P9215)&gt;=1,"",IF(VLOOKUP(P9215,登録者リスト!$A$1:$D$43729,4,FALSE)=基本情報!$D$6,P9215,"")),"")</f>
        <v/>
      </c>
    </row>
    <row r="9216" spans="16:17" x14ac:dyDescent="0.15">
      <c r="P9216">
        <v>9215</v>
      </c>
      <c r="Q9216" t="str">
        <f>IFERROR(IF(COUNTIF(個人情報!$BI$5:$BI$401,"登録番号" &amp; リスト!P9216)&gt;=1,"",IF(VLOOKUP(P9216,登録者リスト!$A$1:$D$43729,4,FALSE)=基本情報!$D$6,P9216,"")),"")</f>
        <v/>
      </c>
    </row>
    <row r="9217" spans="16:17" x14ac:dyDescent="0.15">
      <c r="P9217">
        <v>9216</v>
      </c>
      <c r="Q9217" t="str">
        <f>IFERROR(IF(COUNTIF(個人情報!$BI$5:$BI$401,"登録番号" &amp; リスト!P9217)&gt;=1,"",IF(VLOOKUP(P9217,登録者リスト!$A$1:$D$43729,4,FALSE)=基本情報!$D$6,P9217,"")),"")</f>
        <v/>
      </c>
    </row>
    <row r="9218" spans="16:17" x14ac:dyDescent="0.15">
      <c r="P9218">
        <v>9217</v>
      </c>
      <c r="Q9218" t="str">
        <f>IFERROR(IF(COUNTIF(個人情報!$BI$5:$BI$401,"登録番号" &amp; リスト!P9218)&gt;=1,"",IF(VLOOKUP(P9218,登録者リスト!$A$1:$D$43729,4,FALSE)=基本情報!$D$6,P9218,"")),"")</f>
        <v/>
      </c>
    </row>
    <row r="9219" spans="16:17" x14ac:dyDescent="0.15">
      <c r="P9219">
        <v>9218</v>
      </c>
      <c r="Q9219" t="str">
        <f>IFERROR(IF(COUNTIF(個人情報!$BI$5:$BI$401,"登録番号" &amp; リスト!P9219)&gt;=1,"",IF(VLOOKUP(P9219,登録者リスト!$A$1:$D$43729,4,FALSE)=基本情報!$D$6,P9219,"")),"")</f>
        <v/>
      </c>
    </row>
    <row r="9220" spans="16:17" x14ac:dyDescent="0.15">
      <c r="P9220">
        <v>9219</v>
      </c>
      <c r="Q9220" t="str">
        <f>IFERROR(IF(COUNTIF(個人情報!$BI$5:$BI$401,"登録番号" &amp; リスト!P9220)&gt;=1,"",IF(VLOOKUP(P9220,登録者リスト!$A$1:$D$43729,4,FALSE)=基本情報!$D$6,P9220,"")),"")</f>
        <v/>
      </c>
    </row>
    <row r="9221" spans="16:17" x14ac:dyDescent="0.15">
      <c r="P9221">
        <v>9220</v>
      </c>
      <c r="Q9221" t="str">
        <f>IFERROR(IF(COUNTIF(個人情報!$BI$5:$BI$401,"登録番号" &amp; リスト!P9221)&gt;=1,"",IF(VLOOKUP(P9221,登録者リスト!$A$1:$D$43729,4,FALSE)=基本情報!$D$6,P9221,"")),"")</f>
        <v/>
      </c>
    </row>
    <row r="9222" spans="16:17" x14ac:dyDescent="0.15">
      <c r="P9222">
        <v>9221</v>
      </c>
      <c r="Q9222" t="str">
        <f>IFERROR(IF(COUNTIF(個人情報!$BI$5:$BI$401,"登録番号" &amp; リスト!P9222)&gt;=1,"",IF(VLOOKUP(P9222,登録者リスト!$A$1:$D$43729,4,FALSE)=基本情報!$D$6,P9222,"")),"")</f>
        <v/>
      </c>
    </row>
    <row r="9223" spans="16:17" x14ac:dyDescent="0.15">
      <c r="P9223">
        <v>9222</v>
      </c>
      <c r="Q9223" t="str">
        <f>IFERROR(IF(COUNTIF(個人情報!$BI$5:$BI$401,"登録番号" &amp; リスト!P9223)&gt;=1,"",IF(VLOOKUP(P9223,登録者リスト!$A$1:$D$43729,4,FALSE)=基本情報!$D$6,P9223,"")),"")</f>
        <v/>
      </c>
    </row>
    <row r="9224" spans="16:17" x14ac:dyDescent="0.15">
      <c r="P9224">
        <v>9223</v>
      </c>
      <c r="Q9224" t="str">
        <f>IFERROR(IF(COUNTIF(個人情報!$BI$5:$BI$401,"登録番号" &amp; リスト!P9224)&gt;=1,"",IF(VLOOKUP(P9224,登録者リスト!$A$1:$D$43729,4,FALSE)=基本情報!$D$6,P9224,"")),"")</f>
        <v/>
      </c>
    </row>
    <row r="9225" spans="16:17" x14ac:dyDescent="0.15">
      <c r="P9225">
        <v>9224</v>
      </c>
      <c r="Q9225" t="str">
        <f>IFERROR(IF(COUNTIF(個人情報!$BI$5:$BI$401,"登録番号" &amp; リスト!P9225)&gt;=1,"",IF(VLOOKUP(P9225,登録者リスト!$A$1:$D$43729,4,FALSE)=基本情報!$D$6,P9225,"")),"")</f>
        <v/>
      </c>
    </row>
    <row r="9226" spans="16:17" x14ac:dyDescent="0.15">
      <c r="P9226">
        <v>9225</v>
      </c>
      <c r="Q9226" t="str">
        <f>IFERROR(IF(COUNTIF(個人情報!$BI$5:$BI$401,"登録番号" &amp; リスト!P9226)&gt;=1,"",IF(VLOOKUP(P9226,登録者リスト!$A$1:$D$43729,4,FALSE)=基本情報!$D$6,P9226,"")),"")</f>
        <v/>
      </c>
    </row>
    <row r="9227" spans="16:17" x14ac:dyDescent="0.15">
      <c r="P9227">
        <v>9226</v>
      </c>
      <c r="Q9227" t="str">
        <f>IFERROR(IF(COUNTIF(個人情報!$BI$5:$BI$401,"登録番号" &amp; リスト!P9227)&gt;=1,"",IF(VLOOKUP(P9227,登録者リスト!$A$1:$D$43729,4,FALSE)=基本情報!$D$6,P9227,"")),"")</f>
        <v/>
      </c>
    </row>
    <row r="9228" spans="16:17" x14ac:dyDescent="0.15">
      <c r="P9228">
        <v>9227</v>
      </c>
      <c r="Q9228" t="str">
        <f>IFERROR(IF(COUNTIF(個人情報!$BI$5:$BI$401,"登録番号" &amp; リスト!P9228)&gt;=1,"",IF(VLOOKUP(P9228,登録者リスト!$A$1:$D$43729,4,FALSE)=基本情報!$D$6,P9228,"")),"")</f>
        <v/>
      </c>
    </row>
    <row r="9229" spans="16:17" x14ac:dyDescent="0.15">
      <c r="P9229">
        <v>9228</v>
      </c>
      <c r="Q9229" t="str">
        <f>IFERROR(IF(COUNTIF(個人情報!$BI$5:$BI$401,"登録番号" &amp; リスト!P9229)&gt;=1,"",IF(VLOOKUP(P9229,登録者リスト!$A$1:$D$43729,4,FALSE)=基本情報!$D$6,P9229,"")),"")</f>
        <v/>
      </c>
    </row>
    <row r="9230" spans="16:17" x14ac:dyDescent="0.15">
      <c r="P9230">
        <v>9229</v>
      </c>
      <c r="Q9230" t="str">
        <f>IFERROR(IF(COUNTIF(個人情報!$BI$5:$BI$401,"登録番号" &amp; リスト!P9230)&gt;=1,"",IF(VLOOKUP(P9230,登録者リスト!$A$1:$D$43729,4,FALSE)=基本情報!$D$6,P9230,"")),"")</f>
        <v/>
      </c>
    </row>
    <row r="9231" spans="16:17" x14ac:dyDescent="0.15">
      <c r="P9231">
        <v>9230</v>
      </c>
      <c r="Q9231" t="str">
        <f>IFERROR(IF(COUNTIF(個人情報!$BI$5:$BI$401,"登録番号" &amp; リスト!P9231)&gt;=1,"",IF(VLOOKUP(P9231,登録者リスト!$A$1:$D$43729,4,FALSE)=基本情報!$D$6,P9231,"")),"")</f>
        <v/>
      </c>
    </row>
    <row r="9232" spans="16:17" x14ac:dyDescent="0.15">
      <c r="P9232">
        <v>9231</v>
      </c>
      <c r="Q9232" t="str">
        <f>IFERROR(IF(COUNTIF(個人情報!$BI$5:$BI$401,"登録番号" &amp; リスト!P9232)&gt;=1,"",IF(VLOOKUP(P9232,登録者リスト!$A$1:$D$43729,4,FALSE)=基本情報!$D$6,P9232,"")),"")</f>
        <v/>
      </c>
    </row>
    <row r="9233" spans="16:17" x14ac:dyDescent="0.15">
      <c r="P9233">
        <v>9232</v>
      </c>
      <c r="Q9233" t="str">
        <f>IFERROR(IF(COUNTIF(個人情報!$BI$5:$BI$401,"登録番号" &amp; リスト!P9233)&gt;=1,"",IF(VLOOKUP(P9233,登録者リスト!$A$1:$D$43729,4,FALSE)=基本情報!$D$6,P9233,"")),"")</f>
        <v/>
      </c>
    </row>
    <row r="9234" spans="16:17" x14ac:dyDescent="0.15">
      <c r="P9234">
        <v>9233</v>
      </c>
      <c r="Q9234" t="str">
        <f>IFERROR(IF(COUNTIF(個人情報!$BI$5:$BI$401,"登録番号" &amp; リスト!P9234)&gt;=1,"",IF(VLOOKUP(P9234,登録者リスト!$A$1:$D$43729,4,FALSE)=基本情報!$D$6,P9234,"")),"")</f>
        <v/>
      </c>
    </row>
    <row r="9235" spans="16:17" x14ac:dyDescent="0.15">
      <c r="P9235">
        <v>9234</v>
      </c>
      <c r="Q9235" t="str">
        <f>IFERROR(IF(COUNTIF(個人情報!$BI$5:$BI$401,"登録番号" &amp; リスト!P9235)&gt;=1,"",IF(VLOOKUP(P9235,登録者リスト!$A$1:$D$43729,4,FALSE)=基本情報!$D$6,P9235,"")),"")</f>
        <v/>
      </c>
    </row>
    <row r="9236" spans="16:17" x14ac:dyDescent="0.15">
      <c r="P9236">
        <v>9235</v>
      </c>
      <c r="Q9236" t="str">
        <f>IFERROR(IF(COUNTIF(個人情報!$BI$5:$BI$401,"登録番号" &amp; リスト!P9236)&gt;=1,"",IF(VLOOKUP(P9236,登録者リスト!$A$1:$D$43729,4,FALSE)=基本情報!$D$6,P9236,"")),"")</f>
        <v/>
      </c>
    </row>
    <row r="9237" spans="16:17" x14ac:dyDescent="0.15">
      <c r="P9237">
        <v>9236</v>
      </c>
      <c r="Q9237" t="str">
        <f>IFERROR(IF(COUNTIF(個人情報!$BI$5:$BI$401,"登録番号" &amp; リスト!P9237)&gt;=1,"",IF(VLOOKUP(P9237,登録者リスト!$A$1:$D$43729,4,FALSE)=基本情報!$D$6,P9237,"")),"")</f>
        <v/>
      </c>
    </row>
    <row r="9238" spans="16:17" x14ac:dyDescent="0.15">
      <c r="P9238">
        <v>9237</v>
      </c>
      <c r="Q9238" t="str">
        <f>IFERROR(IF(COUNTIF(個人情報!$BI$5:$BI$401,"登録番号" &amp; リスト!P9238)&gt;=1,"",IF(VLOOKUP(P9238,登録者リスト!$A$1:$D$43729,4,FALSE)=基本情報!$D$6,P9238,"")),"")</f>
        <v/>
      </c>
    </row>
    <row r="9239" spans="16:17" x14ac:dyDescent="0.15">
      <c r="P9239">
        <v>9238</v>
      </c>
      <c r="Q9239" t="str">
        <f>IFERROR(IF(COUNTIF(個人情報!$BI$5:$BI$401,"登録番号" &amp; リスト!P9239)&gt;=1,"",IF(VLOOKUP(P9239,登録者リスト!$A$1:$D$43729,4,FALSE)=基本情報!$D$6,P9239,"")),"")</f>
        <v/>
      </c>
    </row>
    <row r="9240" spans="16:17" x14ac:dyDescent="0.15">
      <c r="P9240">
        <v>9239</v>
      </c>
      <c r="Q9240" t="str">
        <f>IFERROR(IF(COUNTIF(個人情報!$BI$5:$BI$401,"登録番号" &amp; リスト!P9240)&gt;=1,"",IF(VLOOKUP(P9240,登録者リスト!$A$1:$D$43729,4,FALSE)=基本情報!$D$6,P9240,"")),"")</f>
        <v/>
      </c>
    </row>
    <row r="9241" spans="16:17" x14ac:dyDescent="0.15">
      <c r="P9241">
        <v>9240</v>
      </c>
      <c r="Q9241" t="str">
        <f>IFERROR(IF(COUNTIF(個人情報!$BI$5:$BI$401,"登録番号" &amp; リスト!P9241)&gt;=1,"",IF(VLOOKUP(P9241,登録者リスト!$A$1:$D$43729,4,FALSE)=基本情報!$D$6,P9241,"")),"")</f>
        <v/>
      </c>
    </row>
    <row r="9242" spans="16:17" x14ac:dyDescent="0.15">
      <c r="P9242">
        <v>9241</v>
      </c>
      <c r="Q9242" t="str">
        <f>IFERROR(IF(COUNTIF(個人情報!$BI$5:$BI$401,"登録番号" &amp; リスト!P9242)&gt;=1,"",IF(VLOOKUP(P9242,登録者リスト!$A$1:$D$43729,4,FALSE)=基本情報!$D$6,P9242,"")),"")</f>
        <v/>
      </c>
    </row>
    <row r="9243" spans="16:17" x14ac:dyDescent="0.15">
      <c r="P9243">
        <v>9242</v>
      </c>
      <c r="Q9243" t="str">
        <f>IFERROR(IF(COUNTIF(個人情報!$BI$5:$BI$401,"登録番号" &amp; リスト!P9243)&gt;=1,"",IF(VLOOKUP(P9243,登録者リスト!$A$1:$D$43729,4,FALSE)=基本情報!$D$6,P9243,"")),"")</f>
        <v/>
      </c>
    </row>
    <row r="9244" spans="16:17" x14ac:dyDescent="0.15">
      <c r="P9244">
        <v>9243</v>
      </c>
      <c r="Q9244" t="str">
        <f>IFERROR(IF(COUNTIF(個人情報!$BI$5:$BI$401,"登録番号" &amp; リスト!P9244)&gt;=1,"",IF(VLOOKUP(P9244,登録者リスト!$A$1:$D$43729,4,FALSE)=基本情報!$D$6,P9244,"")),"")</f>
        <v/>
      </c>
    </row>
    <row r="9245" spans="16:17" x14ac:dyDescent="0.15">
      <c r="P9245">
        <v>9244</v>
      </c>
      <c r="Q9245" t="str">
        <f>IFERROR(IF(COUNTIF(個人情報!$BI$5:$BI$401,"登録番号" &amp; リスト!P9245)&gt;=1,"",IF(VLOOKUP(P9245,登録者リスト!$A$1:$D$43729,4,FALSE)=基本情報!$D$6,P9245,"")),"")</f>
        <v/>
      </c>
    </row>
    <row r="9246" spans="16:17" x14ac:dyDescent="0.15">
      <c r="P9246">
        <v>9245</v>
      </c>
      <c r="Q9246" t="str">
        <f>IFERROR(IF(COUNTIF(個人情報!$BI$5:$BI$401,"登録番号" &amp; リスト!P9246)&gt;=1,"",IF(VLOOKUP(P9246,登録者リスト!$A$1:$D$43729,4,FALSE)=基本情報!$D$6,P9246,"")),"")</f>
        <v/>
      </c>
    </row>
    <row r="9247" spans="16:17" x14ac:dyDescent="0.15">
      <c r="P9247">
        <v>9246</v>
      </c>
      <c r="Q9247" t="str">
        <f>IFERROR(IF(COUNTIF(個人情報!$BI$5:$BI$401,"登録番号" &amp; リスト!P9247)&gt;=1,"",IF(VLOOKUP(P9247,登録者リスト!$A$1:$D$43729,4,FALSE)=基本情報!$D$6,P9247,"")),"")</f>
        <v/>
      </c>
    </row>
    <row r="9248" spans="16:17" x14ac:dyDescent="0.15">
      <c r="P9248">
        <v>9247</v>
      </c>
      <c r="Q9248" t="str">
        <f>IFERROR(IF(COUNTIF(個人情報!$BI$5:$BI$401,"登録番号" &amp; リスト!P9248)&gt;=1,"",IF(VLOOKUP(P9248,登録者リスト!$A$1:$D$43729,4,FALSE)=基本情報!$D$6,P9248,"")),"")</f>
        <v/>
      </c>
    </row>
    <row r="9249" spans="16:17" x14ac:dyDescent="0.15">
      <c r="P9249">
        <v>9248</v>
      </c>
      <c r="Q9249" t="str">
        <f>IFERROR(IF(COUNTIF(個人情報!$BI$5:$BI$401,"登録番号" &amp; リスト!P9249)&gt;=1,"",IF(VLOOKUP(P9249,登録者リスト!$A$1:$D$43729,4,FALSE)=基本情報!$D$6,P9249,"")),"")</f>
        <v/>
      </c>
    </row>
    <row r="9250" spans="16:17" x14ac:dyDescent="0.15">
      <c r="P9250">
        <v>9249</v>
      </c>
      <c r="Q9250" t="str">
        <f>IFERROR(IF(COUNTIF(個人情報!$BI$5:$BI$401,"登録番号" &amp; リスト!P9250)&gt;=1,"",IF(VLOOKUP(P9250,登録者リスト!$A$1:$D$43729,4,FALSE)=基本情報!$D$6,P9250,"")),"")</f>
        <v/>
      </c>
    </row>
    <row r="9251" spans="16:17" x14ac:dyDescent="0.15">
      <c r="P9251">
        <v>9250</v>
      </c>
      <c r="Q9251" t="str">
        <f>IFERROR(IF(COUNTIF(個人情報!$BI$5:$BI$401,"登録番号" &amp; リスト!P9251)&gt;=1,"",IF(VLOOKUP(P9251,登録者リスト!$A$1:$D$43729,4,FALSE)=基本情報!$D$6,P9251,"")),"")</f>
        <v/>
      </c>
    </row>
    <row r="9252" spans="16:17" x14ac:dyDescent="0.15">
      <c r="P9252">
        <v>9251</v>
      </c>
      <c r="Q9252" t="str">
        <f>IFERROR(IF(COUNTIF(個人情報!$BI$5:$BI$401,"登録番号" &amp; リスト!P9252)&gt;=1,"",IF(VLOOKUP(P9252,登録者リスト!$A$1:$D$43729,4,FALSE)=基本情報!$D$6,P9252,"")),"")</f>
        <v/>
      </c>
    </row>
    <row r="9253" spans="16:17" x14ac:dyDescent="0.15">
      <c r="P9253">
        <v>9252</v>
      </c>
      <c r="Q9253" t="str">
        <f>IFERROR(IF(COUNTIF(個人情報!$BI$5:$BI$401,"登録番号" &amp; リスト!P9253)&gt;=1,"",IF(VLOOKUP(P9253,登録者リスト!$A$1:$D$43729,4,FALSE)=基本情報!$D$6,P9253,"")),"")</f>
        <v/>
      </c>
    </row>
    <row r="9254" spans="16:17" x14ac:dyDescent="0.15">
      <c r="P9254">
        <v>9253</v>
      </c>
      <c r="Q9254" t="str">
        <f>IFERROR(IF(COUNTIF(個人情報!$BI$5:$BI$401,"登録番号" &amp; リスト!P9254)&gt;=1,"",IF(VLOOKUP(P9254,登録者リスト!$A$1:$D$43729,4,FALSE)=基本情報!$D$6,P9254,"")),"")</f>
        <v/>
      </c>
    </row>
    <row r="9255" spans="16:17" x14ac:dyDescent="0.15">
      <c r="P9255">
        <v>9254</v>
      </c>
      <c r="Q9255" t="str">
        <f>IFERROR(IF(COUNTIF(個人情報!$BI$5:$BI$401,"登録番号" &amp; リスト!P9255)&gt;=1,"",IF(VLOOKUP(P9255,登録者リスト!$A$1:$D$43729,4,FALSE)=基本情報!$D$6,P9255,"")),"")</f>
        <v/>
      </c>
    </row>
    <row r="9256" spans="16:17" x14ac:dyDescent="0.15">
      <c r="P9256">
        <v>9255</v>
      </c>
      <c r="Q9256" t="str">
        <f>IFERROR(IF(COUNTIF(個人情報!$BI$5:$BI$401,"登録番号" &amp; リスト!P9256)&gt;=1,"",IF(VLOOKUP(P9256,登録者リスト!$A$1:$D$43729,4,FALSE)=基本情報!$D$6,P9256,"")),"")</f>
        <v/>
      </c>
    </row>
    <row r="9257" spans="16:17" x14ac:dyDescent="0.15">
      <c r="P9257">
        <v>9256</v>
      </c>
      <c r="Q9257" t="str">
        <f>IFERROR(IF(COUNTIF(個人情報!$BI$5:$BI$401,"登録番号" &amp; リスト!P9257)&gt;=1,"",IF(VLOOKUP(P9257,登録者リスト!$A$1:$D$43729,4,FALSE)=基本情報!$D$6,P9257,"")),"")</f>
        <v/>
      </c>
    </row>
    <row r="9258" spans="16:17" x14ac:dyDescent="0.15">
      <c r="P9258">
        <v>9257</v>
      </c>
      <c r="Q9258" t="str">
        <f>IFERROR(IF(COUNTIF(個人情報!$BI$5:$BI$401,"登録番号" &amp; リスト!P9258)&gt;=1,"",IF(VLOOKUP(P9258,登録者リスト!$A$1:$D$43729,4,FALSE)=基本情報!$D$6,P9258,"")),"")</f>
        <v/>
      </c>
    </row>
    <row r="9259" spans="16:17" x14ac:dyDescent="0.15">
      <c r="P9259">
        <v>9258</v>
      </c>
      <c r="Q9259" t="str">
        <f>IFERROR(IF(COUNTIF(個人情報!$BI$5:$BI$401,"登録番号" &amp; リスト!P9259)&gt;=1,"",IF(VLOOKUP(P9259,登録者リスト!$A$1:$D$43729,4,FALSE)=基本情報!$D$6,P9259,"")),"")</f>
        <v/>
      </c>
    </row>
    <row r="9260" spans="16:17" x14ac:dyDescent="0.15">
      <c r="P9260">
        <v>9259</v>
      </c>
      <c r="Q9260" t="str">
        <f>IFERROR(IF(COUNTIF(個人情報!$BI$5:$BI$401,"登録番号" &amp; リスト!P9260)&gt;=1,"",IF(VLOOKUP(P9260,登録者リスト!$A$1:$D$43729,4,FALSE)=基本情報!$D$6,P9260,"")),"")</f>
        <v/>
      </c>
    </row>
    <row r="9261" spans="16:17" x14ac:dyDescent="0.15">
      <c r="P9261">
        <v>9260</v>
      </c>
      <c r="Q9261" t="str">
        <f>IFERROR(IF(COUNTIF(個人情報!$BI$5:$BI$401,"登録番号" &amp; リスト!P9261)&gt;=1,"",IF(VLOOKUP(P9261,登録者リスト!$A$1:$D$43729,4,FALSE)=基本情報!$D$6,P9261,"")),"")</f>
        <v/>
      </c>
    </row>
    <row r="9262" spans="16:17" x14ac:dyDescent="0.15">
      <c r="P9262">
        <v>9261</v>
      </c>
      <c r="Q9262" t="str">
        <f>IFERROR(IF(COUNTIF(個人情報!$BI$5:$BI$401,"登録番号" &amp; リスト!P9262)&gt;=1,"",IF(VLOOKUP(P9262,登録者リスト!$A$1:$D$43729,4,FALSE)=基本情報!$D$6,P9262,"")),"")</f>
        <v/>
      </c>
    </row>
    <row r="9263" spans="16:17" x14ac:dyDescent="0.15">
      <c r="P9263">
        <v>9262</v>
      </c>
      <c r="Q9263" t="str">
        <f>IFERROR(IF(COUNTIF(個人情報!$BI$5:$BI$401,"登録番号" &amp; リスト!P9263)&gt;=1,"",IF(VLOOKUP(P9263,登録者リスト!$A$1:$D$43729,4,FALSE)=基本情報!$D$6,P9263,"")),"")</f>
        <v/>
      </c>
    </row>
    <row r="9264" spans="16:17" x14ac:dyDescent="0.15">
      <c r="P9264">
        <v>9263</v>
      </c>
      <c r="Q9264" t="str">
        <f>IFERROR(IF(COUNTIF(個人情報!$BI$5:$BI$401,"登録番号" &amp; リスト!P9264)&gt;=1,"",IF(VLOOKUP(P9264,登録者リスト!$A$1:$D$43729,4,FALSE)=基本情報!$D$6,P9264,"")),"")</f>
        <v/>
      </c>
    </row>
    <row r="9265" spans="16:17" x14ac:dyDescent="0.15">
      <c r="P9265">
        <v>9264</v>
      </c>
      <c r="Q9265" t="str">
        <f>IFERROR(IF(COUNTIF(個人情報!$BI$5:$BI$401,"登録番号" &amp; リスト!P9265)&gt;=1,"",IF(VLOOKUP(P9265,登録者リスト!$A$1:$D$43729,4,FALSE)=基本情報!$D$6,P9265,"")),"")</f>
        <v/>
      </c>
    </row>
    <row r="9266" spans="16:17" x14ac:dyDescent="0.15">
      <c r="P9266">
        <v>9265</v>
      </c>
      <c r="Q9266" t="str">
        <f>IFERROR(IF(COUNTIF(個人情報!$BI$5:$BI$401,"登録番号" &amp; リスト!P9266)&gt;=1,"",IF(VLOOKUP(P9266,登録者リスト!$A$1:$D$43729,4,FALSE)=基本情報!$D$6,P9266,"")),"")</f>
        <v/>
      </c>
    </row>
    <row r="9267" spans="16:17" x14ac:dyDescent="0.15">
      <c r="P9267">
        <v>9266</v>
      </c>
      <c r="Q9267" t="str">
        <f>IFERROR(IF(COUNTIF(個人情報!$BI$5:$BI$401,"登録番号" &amp; リスト!P9267)&gt;=1,"",IF(VLOOKUP(P9267,登録者リスト!$A$1:$D$43729,4,FALSE)=基本情報!$D$6,P9267,"")),"")</f>
        <v/>
      </c>
    </row>
    <row r="9268" spans="16:17" x14ac:dyDescent="0.15">
      <c r="P9268">
        <v>9267</v>
      </c>
      <c r="Q9268" t="str">
        <f>IFERROR(IF(COUNTIF(個人情報!$BI$5:$BI$401,"登録番号" &amp; リスト!P9268)&gt;=1,"",IF(VLOOKUP(P9268,登録者リスト!$A$1:$D$43729,4,FALSE)=基本情報!$D$6,P9268,"")),"")</f>
        <v/>
      </c>
    </row>
    <row r="9269" spans="16:17" x14ac:dyDescent="0.15">
      <c r="P9269">
        <v>9268</v>
      </c>
      <c r="Q9269" t="str">
        <f>IFERROR(IF(COUNTIF(個人情報!$BI$5:$BI$401,"登録番号" &amp; リスト!P9269)&gt;=1,"",IF(VLOOKUP(P9269,登録者リスト!$A$1:$D$43729,4,FALSE)=基本情報!$D$6,P9269,"")),"")</f>
        <v/>
      </c>
    </row>
    <row r="9270" spans="16:17" x14ac:dyDescent="0.15">
      <c r="P9270">
        <v>9269</v>
      </c>
      <c r="Q9270" t="str">
        <f>IFERROR(IF(COUNTIF(個人情報!$BI$5:$BI$401,"登録番号" &amp; リスト!P9270)&gt;=1,"",IF(VLOOKUP(P9270,登録者リスト!$A$1:$D$43729,4,FALSE)=基本情報!$D$6,P9270,"")),"")</f>
        <v/>
      </c>
    </row>
    <row r="9271" spans="16:17" x14ac:dyDescent="0.15">
      <c r="P9271">
        <v>9270</v>
      </c>
      <c r="Q9271" t="str">
        <f>IFERROR(IF(COUNTIF(個人情報!$BI$5:$BI$401,"登録番号" &amp; リスト!P9271)&gt;=1,"",IF(VLOOKUP(P9271,登録者リスト!$A$1:$D$43729,4,FALSE)=基本情報!$D$6,P9271,"")),"")</f>
        <v/>
      </c>
    </row>
    <row r="9272" spans="16:17" x14ac:dyDescent="0.15">
      <c r="P9272">
        <v>9271</v>
      </c>
      <c r="Q9272" t="str">
        <f>IFERROR(IF(COUNTIF(個人情報!$BI$5:$BI$401,"登録番号" &amp; リスト!P9272)&gt;=1,"",IF(VLOOKUP(P9272,登録者リスト!$A$1:$D$43729,4,FALSE)=基本情報!$D$6,P9272,"")),"")</f>
        <v/>
      </c>
    </row>
    <row r="9273" spans="16:17" x14ac:dyDescent="0.15">
      <c r="P9273">
        <v>9272</v>
      </c>
      <c r="Q9273" t="str">
        <f>IFERROR(IF(COUNTIF(個人情報!$BI$5:$BI$401,"登録番号" &amp; リスト!P9273)&gt;=1,"",IF(VLOOKUP(P9273,登録者リスト!$A$1:$D$43729,4,FALSE)=基本情報!$D$6,P9273,"")),"")</f>
        <v/>
      </c>
    </row>
    <row r="9274" spans="16:17" x14ac:dyDescent="0.15">
      <c r="P9274">
        <v>9273</v>
      </c>
      <c r="Q9274" t="str">
        <f>IFERROR(IF(COUNTIF(個人情報!$BI$5:$BI$401,"登録番号" &amp; リスト!P9274)&gt;=1,"",IF(VLOOKUP(P9274,登録者リスト!$A$1:$D$43729,4,FALSE)=基本情報!$D$6,P9274,"")),"")</f>
        <v/>
      </c>
    </row>
    <row r="9275" spans="16:17" x14ac:dyDescent="0.15">
      <c r="P9275">
        <v>9274</v>
      </c>
      <c r="Q9275" t="str">
        <f>IFERROR(IF(COUNTIF(個人情報!$BI$5:$BI$401,"登録番号" &amp; リスト!P9275)&gt;=1,"",IF(VLOOKUP(P9275,登録者リスト!$A$1:$D$43729,4,FALSE)=基本情報!$D$6,P9275,"")),"")</f>
        <v/>
      </c>
    </row>
    <row r="9276" spans="16:17" x14ac:dyDescent="0.15">
      <c r="P9276">
        <v>9275</v>
      </c>
      <c r="Q9276" t="str">
        <f>IFERROR(IF(COUNTIF(個人情報!$BI$5:$BI$401,"登録番号" &amp; リスト!P9276)&gt;=1,"",IF(VLOOKUP(P9276,登録者リスト!$A$1:$D$43729,4,FALSE)=基本情報!$D$6,P9276,"")),"")</f>
        <v/>
      </c>
    </row>
    <row r="9277" spans="16:17" x14ac:dyDescent="0.15">
      <c r="P9277">
        <v>9276</v>
      </c>
      <c r="Q9277" t="str">
        <f>IFERROR(IF(COUNTIF(個人情報!$BI$5:$BI$401,"登録番号" &amp; リスト!P9277)&gt;=1,"",IF(VLOOKUP(P9277,登録者リスト!$A$1:$D$43729,4,FALSE)=基本情報!$D$6,P9277,"")),"")</f>
        <v/>
      </c>
    </row>
    <row r="9278" spans="16:17" x14ac:dyDescent="0.15">
      <c r="P9278">
        <v>9277</v>
      </c>
      <c r="Q9278" t="str">
        <f>IFERROR(IF(COUNTIF(個人情報!$BI$5:$BI$401,"登録番号" &amp; リスト!P9278)&gt;=1,"",IF(VLOOKUP(P9278,登録者リスト!$A$1:$D$43729,4,FALSE)=基本情報!$D$6,P9278,"")),"")</f>
        <v/>
      </c>
    </row>
    <row r="9279" spans="16:17" x14ac:dyDescent="0.15">
      <c r="P9279">
        <v>9278</v>
      </c>
      <c r="Q9279" t="str">
        <f>IFERROR(IF(COUNTIF(個人情報!$BI$5:$BI$401,"登録番号" &amp; リスト!P9279)&gt;=1,"",IF(VLOOKUP(P9279,登録者リスト!$A$1:$D$43729,4,FALSE)=基本情報!$D$6,P9279,"")),"")</f>
        <v/>
      </c>
    </row>
    <row r="9280" spans="16:17" x14ac:dyDescent="0.15">
      <c r="P9280">
        <v>9279</v>
      </c>
      <c r="Q9280" t="str">
        <f>IFERROR(IF(COUNTIF(個人情報!$BI$5:$BI$401,"登録番号" &amp; リスト!P9280)&gt;=1,"",IF(VLOOKUP(P9280,登録者リスト!$A$1:$D$43729,4,FALSE)=基本情報!$D$6,P9280,"")),"")</f>
        <v/>
      </c>
    </row>
    <row r="9281" spans="16:17" x14ac:dyDescent="0.15">
      <c r="P9281">
        <v>9280</v>
      </c>
      <c r="Q9281" t="str">
        <f>IFERROR(IF(COUNTIF(個人情報!$BI$5:$BI$401,"登録番号" &amp; リスト!P9281)&gt;=1,"",IF(VLOOKUP(P9281,登録者リスト!$A$1:$D$43729,4,FALSE)=基本情報!$D$6,P9281,"")),"")</f>
        <v/>
      </c>
    </row>
    <row r="9282" spans="16:17" x14ac:dyDescent="0.15">
      <c r="P9282">
        <v>9281</v>
      </c>
      <c r="Q9282" t="str">
        <f>IFERROR(IF(COUNTIF(個人情報!$BI$5:$BI$401,"登録番号" &amp; リスト!P9282)&gt;=1,"",IF(VLOOKUP(P9282,登録者リスト!$A$1:$D$43729,4,FALSE)=基本情報!$D$6,P9282,"")),"")</f>
        <v/>
      </c>
    </row>
    <row r="9283" spans="16:17" x14ac:dyDescent="0.15">
      <c r="P9283">
        <v>9282</v>
      </c>
      <c r="Q9283" t="str">
        <f>IFERROR(IF(COUNTIF(個人情報!$BI$5:$BI$401,"登録番号" &amp; リスト!P9283)&gt;=1,"",IF(VLOOKUP(P9283,登録者リスト!$A$1:$D$43729,4,FALSE)=基本情報!$D$6,P9283,"")),"")</f>
        <v/>
      </c>
    </row>
    <row r="9284" spans="16:17" x14ac:dyDescent="0.15">
      <c r="P9284">
        <v>9283</v>
      </c>
      <c r="Q9284" t="str">
        <f>IFERROR(IF(COUNTIF(個人情報!$BI$5:$BI$401,"登録番号" &amp; リスト!P9284)&gt;=1,"",IF(VLOOKUP(P9284,登録者リスト!$A$1:$D$43729,4,FALSE)=基本情報!$D$6,P9284,"")),"")</f>
        <v/>
      </c>
    </row>
    <row r="9285" spans="16:17" x14ac:dyDescent="0.15">
      <c r="P9285">
        <v>9284</v>
      </c>
      <c r="Q9285" t="str">
        <f>IFERROR(IF(COUNTIF(個人情報!$BI$5:$BI$401,"登録番号" &amp; リスト!P9285)&gt;=1,"",IF(VLOOKUP(P9285,登録者リスト!$A$1:$D$43729,4,FALSE)=基本情報!$D$6,P9285,"")),"")</f>
        <v/>
      </c>
    </row>
    <row r="9286" spans="16:17" x14ac:dyDescent="0.15">
      <c r="P9286">
        <v>9285</v>
      </c>
      <c r="Q9286" t="str">
        <f>IFERROR(IF(COUNTIF(個人情報!$BI$5:$BI$401,"登録番号" &amp; リスト!P9286)&gt;=1,"",IF(VLOOKUP(P9286,登録者リスト!$A$1:$D$43729,4,FALSE)=基本情報!$D$6,P9286,"")),"")</f>
        <v/>
      </c>
    </row>
    <row r="9287" spans="16:17" x14ac:dyDescent="0.15">
      <c r="P9287">
        <v>9286</v>
      </c>
      <c r="Q9287" t="str">
        <f>IFERROR(IF(COUNTIF(個人情報!$BI$5:$BI$401,"登録番号" &amp; リスト!P9287)&gt;=1,"",IF(VLOOKUP(P9287,登録者リスト!$A$1:$D$43729,4,FALSE)=基本情報!$D$6,P9287,"")),"")</f>
        <v/>
      </c>
    </row>
    <row r="9288" spans="16:17" x14ac:dyDescent="0.15">
      <c r="P9288">
        <v>9287</v>
      </c>
      <c r="Q9288" t="str">
        <f>IFERROR(IF(COUNTIF(個人情報!$BI$5:$BI$401,"登録番号" &amp; リスト!P9288)&gt;=1,"",IF(VLOOKUP(P9288,登録者リスト!$A$1:$D$43729,4,FALSE)=基本情報!$D$6,P9288,"")),"")</f>
        <v/>
      </c>
    </row>
    <row r="9289" spans="16:17" x14ac:dyDescent="0.15">
      <c r="P9289">
        <v>9288</v>
      </c>
      <c r="Q9289" t="str">
        <f>IFERROR(IF(COUNTIF(個人情報!$BI$5:$BI$401,"登録番号" &amp; リスト!P9289)&gt;=1,"",IF(VLOOKUP(P9289,登録者リスト!$A$1:$D$43729,4,FALSE)=基本情報!$D$6,P9289,"")),"")</f>
        <v/>
      </c>
    </row>
    <row r="9290" spans="16:17" x14ac:dyDescent="0.15">
      <c r="P9290">
        <v>9289</v>
      </c>
      <c r="Q9290" t="str">
        <f>IFERROR(IF(COUNTIF(個人情報!$BI$5:$BI$401,"登録番号" &amp; リスト!P9290)&gt;=1,"",IF(VLOOKUP(P9290,登録者リスト!$A$1:$D$43729,4,FALSE)=基本情報!$D$6,P9290,"")),"")</f>
        <v/>
      </c>
    </row>
    <row r="9291" spans="16:17" x14ac:dyDescent="0.15">
      <c r="P9291">
        <v>9290</v>
      </c>
      <c r="Q9291" t="str">
        <f>IFERROR(IF(COUNTIF(個人情報!$BI$5:$BI$401,"登録番号" &amp; リスト!P9291)&gt;=1,"",IF(VLOOKUP(P9291,登録者リスト!$A$1:$D$43729,4,FALSE)=基本情報!$D$6,P9291,"")),"")</f>
        <v/>
      </c>
    </row>
    <row r="9292" spans="16:17" x14ac:dyDescent="0.15">
      <c r="P9292">
        <v>9291</v>
      </c>
      <c r="Q9292" t="str">
        <f>IFERROR(IF(COUNTIF(個人情報!$BI$5:$BI$401,"登録番号" &amp; リスト!P9292)&gt;=1,"",IF(VLOOKUP(P9292,登録者リスト!$A$1:$D$43729,4,FALSE)=基本情報!$D$6,P9292,"")),"")</f>
        <v/>
      </c>
    </row>
    <row r="9293" spans="16:17" x14ac:dyDescent="0.15">
      <c r="P9293">
        <v>9292</v>
      </c>
      <c r="Q9293" t="str">
        <f>IFERROR(IF(COUNTIF(個人情報!$BI$5:$BI$401,"登録番号" &amp; リスト!P9293)&gt;=1,"",IF(VLOOKUP(P9293,登録者リスト!$A$1:$D$43729,4,FALSE)=基本情報!$D$6,P9293,"")),"")</f>
        <v/>
      </c>
    </row>
    <row r="9294" spans="16:17" x14ac:dyDescent="0.15">
      <c r="P9294">
        <v>9293</v>
      </c>
      <c r="Q9294" t="str">
        <f>IFERROR(IF(COUNTIF(個人情報!$BI$5:$BI$401,"登録番号" &amp; リスト!P9294)&gt;=1,"",IF(VLOOKUP(P9294,登録者リスト!$A$1:$D$43729,4,FALSE)=基本情報!$D$6,P9294,"")),"")</f>
        <v/>
      </c>
    </row>
    <row r="9295" spans="16:17" x14ac:dyDescent="0.15">
      <c r="P9295">
        <v>9294</v>
      </c>
      <c r="Q9295" t="str">
        <f>IFERROR(IF(COUNTIF(個人情報!$BI$5:$BI$401,"登録番号" &amp; リスト!P9295)&gt;=1,"",IF(VLOOKUP(P9295,登録者リスト!$A$1:$D$43729,4,FALSE)=基本情報!$D$6,P9295,"")),"")</f>
        <v/>
      </c>
    </row>
    <row r="9296" spans="16:17" x14ac:dyDescent="0.15">
      <c r="P9296">
        <v>9295</v>
      </c>
      <c r="Q9296" t="str">
        <f>IFERROR(IF(COUNTIF(個人情報!$BI$5:$BI$401,"登録番号" &amp; リスト!P9296)&gt;=1,"",IF(VLOOKUP(P9296,登録者リスト!$A$1:$D$43729,4,FALSE)=基本情報!$D$6,P9296,"")),"")</f>
        <v/>
      </c>
    </row>
    <row r="9297" spans="16:17" x14ac:dyDescent="0.15">
      <c r="P9297">
        <v>9296</v>
      </c>
      <c r="Q9297" t="str">
        <f>IFERROR(IF(COUNTIF(個人情報!$BI$5:$BI$401,"登録番号" &amp; リスト!P9297)&gt;=1,"",IF(VLOOKUP(P9297,登録者リスト!$A$1:$D$43729,4,FALSE)=基本情報!$D$6,P9297,"")),"")</f>
        <v/>
      </c>
    </row>
    <row r="9298" spans="16:17" x14ac:dyDescent="0.15">
      <c r="P9298">
        <v>9297</v>
      </c>
      <c r="Q9298" t="str">
        <f>IFERROR(IF(COUNTIF(個人情報!$BI$5:$BI$401,"登録番号" &amp; リスト!P9298)&gt;=1,"",IF(VLOOKUP(P9298,登録者リスト!$A$1:$D$43729,4,FALSE)=基本情報!$D$6,P9298,"")),"")</f>
        <v/>
      </c>
    </row>
    <row r="9299" spans="16:17" x14ac:dyDescent="0.15">
      <c r="P9299">
        <v>9298</v>
      </c>
      <c r="Q9299" t="str">
        <f>IFERROR(IF(COUNTIF(個人情報!$BI$5:$BI$401,"登録番号" &amp; リスト!P9299)&gt;=1,"",IF(VLOOKUP(P9299,登録者リスト!$A$1:$D$43729,4,FALSE)=基本情報!$D$6,P9299,"")),"")</f>
        <v/>
      </c>
    </row>
    <row r="9300" spans="16:17" x14ac:dyDescent="0.15">
      <c r="P9300">
        <v>9299</v>
      </c>
      <c r="Q9300" t="str">
        <f>IFERROR(IF(COUNTIF(個人情報!$BI$5:$BI$401,"登録番号" &amp; リスト!P9300)&gt;=1,"",IF(VLOOKUP(P9300,登録者リスト!$A$1:$D$43729,4,FALSE)=基本情報!$D$6,P9300,"")),"")</f>
        <v/>
      </c>
    </row>
    <row r="9301" spans="16:17" x14ac:dyDescent="0.15">
      <c r="P9301">
        <v>9300</v>
      </c>
      <c r="Q9301" t="str">
        <f>IFERROR(IF(COUNTIF(個人情報!$BI$5:$BI$401,"登録番号" &amp; リスト!P9301)&gt;=1,"",IF(VLOOKUP(P9301,登録者リスト!$A$1:$D$43729,4,FALSE)=基本情報!$D$6,P9301,"")),"")</f>
        <v/>
      </c>
    </row>
    <row r="9302" spans="16:17" x14ac:dyDescent="0.15">
      <c r="P9302">
        <v>9301</v>
      </c>
      <c r="Q9302" t="str">
        <f>IFERROR(IF(COUNTIF(個人情報!$BI$5:$BI$401,"登録番号" &amp; リスト!P9302)&gt;=1,"",IF(VLOOKUP(P9302,登録者リスト!$A$1:$D$43729,4,FALSE)=基本情報!$D$6,P9302,"")),"")</f>
        <v/>
      </c>
    </row>
    <row r="9303" spans="16:17" x14ac:dyDescent="0.15">
      <c r="P9303">
        <v>9302</v>
      </c>
      <c r="Q9303" t="str">
        <f>IFERROR(IF(COUNTIF(個人情報!$BI$5:$BI$401,"登録番号" &amp; リスト!P9303)&gt;=1,"",IF(VLOOKUP(P9303,登録者リスト!$A$1:$D$43729,4,FALSE)=基本情報!$D$6,P9303,"")),"")</f>
        <v/>
      </c>
    </row>
    <row r="9304" spans="16:17" x14ac:dyDescent="0.15">
      <c r="P9304">
        <v>9303</v>
      </c>
      <c r="Q9304" t="str">
        <f>IFERROR(IF(COUNTIF(個人情報!$BI$5:$BI$401,"登録番号" &amp; リスト!P9304)&gt;=1,"",IF(VLOOKUP(P9304,登録者リスト!$A$1:$D$43729,4,FALSE)=基本情報!$D$6,P9304,"")),"")</f>
        <v/>
      </c>
    </row>
    <row r="9305" spans="16:17" x14ac:dyDescent="0.15">
      <c r="P9305">
        <v>9304</v>
      </c>
      <c r="Q9305" t="str">
        <f>IFERROR(IF(COUNTIF(個人情報!$BI$5:$BI$401,"登録番号" &amp; リスト!P9305)&gt;=1,"",IF(VLOOKUP(P9305,登録者リスト!$A$1:$D$43729,4,FALSE)=基本情報!$D$6,P9305,"")),"")</f>
        <v/>
      </c>
    </row>
    <row r="9306" spans="16:17" x14ac:dyDescent="0.15">
      <c r="P9306">
        <v>9305</v>
      </c>
      <c r="Q9306" t="str">
        <f>IFERROR(IF(COUNTIF(個人情報!$BI$5:$BI$401,"登録番号" &amp; リスト!P9306)&gt;=1,"",IF(VLOOKUP(P9306,登録者リスト!$A$1:$D$43729,4,FALSE)=基本情報!$D$6,P9306,"")),"")</f>
        <v/>
      </c>
    </row>
    <row r="9307" spans="16:17" x14ac:dyDescent="0.15">
      <c r="P9307">
        <v>9306</v>
      </c>
      <c r="Q9307" t="str">
        <f>IFERROR(IF(COUNTIF(個人情報!$BI$5:$BI$401,"登録番号" &amp; リスト!P9307)&gt;=1,"",IF(VLOOKUP(P9307,登録者リスト!$A$1:$D$43729,4,FALSE)=基本情報!$D$6,P9307,"")),"")</f>
        <v/>
      </c>
    </row>
    <row r="9308" spans="16:17" x14ac:dyDescent="0.15">
      <c r="P9308">
        <v>9307</v>
      </c>
      <c r="Q9308" t="str">
        <f>IFERROR(IF(COUNTIF(個人情報!$BI$5:$BI$401,"登録番号" &amp; リスト!P9308)&gt;=1,"",IF(VLOOKUP(P9308,登録者リスト!$A$1:$D$43729,4,FALSE)=基本情報!$D$6,P9308,"")),"")</f>
        <v/>
      </c>
    </row>
    <row r="9309" spans="16:17" x14ac:dyDescent="0.15">
      <c r="P9309">
        <v>9308</v>
      </c>
      <c r="Q9309" t="str">
        <f>IFERROR(IF(COUNTIF(個人情報!$BI$5:$BI$401,"登録番号" &amp; リスト!P9309)&gt;=1,"",IF(VLOOKUP(P9309,登録者リスト!$A$1:$D$43729,4,FALSE)=基本情報!$D$6,P9309,"")),"")</f>
        <v/>
      </c>
    </row>
    <row r="9310" spans="16:17" x14ac:dyDescent="0.15">
      <c r="P9310">
        <v>9309</v>
      </c>
      <c r="Q9310" t="str">
        <f>IFERROR(IF(COUNTIF(個人情報!$BI$5:$BI$401,"登録番号" &amp; リスト!P9310)&gt;=1,"",IF(VLOOKUP(P9310,登録者リスト!$A$1:$D$43729,4,FALSE)=基本情報!$D$6,P9310,"")),"")</f>
        <v/>
      </c>
    </row>
    <row r="9311" spans="16:17" x14ac:dyDescent="0.15">
      <c r="P9311">
        <v>9310</v>
      </c>
      <c r="Q9311" t="str">
        <f>IFERROR(IF(COUNTIF(個人情報!$BI$5:$BI$401,"登録番号" &amp; リスト!P9311)&gt;=1,"",IF(VLOOKUP(P9311,登録者リスト!$A$1:$D$43729,4,FALSE)=基本情報!$D$6,P9311,"")),"")</f>
        <v/>
      </c>
    </row>
    <row r="9312" spans="16:17" x14ac:dyDescent="0.15">
      <c r="P9312">
        <v>9311</v>
      </c>
      <c r="Q9312" t="str">
        <f>IFERROR(IF(COUNTIF(個人情報!$BI$5:$BI$401,"登録番号" &amp; リスト!P9312)&gt;=1,"",IF(VLOOKUP(P9312,登録者リスト!$A$1:$D$43729,4,FALSE)=基本情報!$D$6,P9312,"")),"")</f>
        <v/>
      </c>
    </row>
    <row r="9313" spans="16:17" x14ac:dyDescent="0.15">
      <c r="P9313">
        <v>9312</v>
      </c>
      <c r="Q9313" t="str">
        <f>IFERROR(IF(COUNTIF(個人情報!$BI$5:$BI$401,"登録番号" &amp; リスト!P9313)&gt;=1,"",IF(VLOOKUP(P9313,登録者リスト!$A$1:$D$43729,4,FALSE)=基本情報!$D$6,P9313,"")),"")</f>
        <v/>
      </c>
    </row>
    <row r="9314" spans="16:17" x14ac:dyDescent="0.15">
      <c r="P9314">
        <v>9313</v>
      </c>
      <c r="Q9314" t="str">
        <f>IFERROR(IF(COUNTIF(個人情報!$BI$5:$BI$401,"登録番号" &amp; リスト!P9314)&gt;=1,"",IF(VLOOKUP(P9314,登録者リスト!$A$1:$D$43729,4,FALSE)=基本情報!$D$6,P9314,"")),"")</f>
        <v/>
      </c>
    </row>
    <row r="9315" spans="16:17" x14ac:dyDescent="0.15">
      <c r="P9315">
        <v>9314</v>
      </c>
      <c r="Q9315" t="str">
        <f>IFERROR(IF(COUNTIF(個人情報!$BI$5:$BI$401,"登録番号" &amp; リスト!P9315)&gt;=1,"",IF(VLOOKUP(P9315,登録者リスト!$A$1:$D$43729,4,FALSE)=基本情報!$D$6,P9315,"")),"")</f>
        <v/>
      </c>
    </row>
    <row r="9316" spans="16:17" x14ac:dyDescent="0.15">
      <c r="P9316">
        <v>9315</v>
      </c>
      <c r="Q9316" t="str">
        <f>IFERROR(IF(COUNTIF(個人情報!$BI$5:$BI$401,"登録番号" &amp; リスト!P9316)&gt;=1,"",IF(VLOOKUP(P9316,登録者リスト!$A$1:$D$43729,4,FALSE)=基本情報!$D$6,P9316,"")),"")</f>
        <v/>
      </c>
    </row>
    <row r="9317" spans="16:17" x14ac:dyDescent="0.15">
      <c r="P9317">
        <v>9316</v>
      </c>
      <c r="Q9317" t="str">
        <f>IFERROR(IF(COUNTIF(個人情報!$BI$5:$BI$401,"登録番号" &amp; リスト!P9317)&gt;=1,"",IF(VLOOKUP(P9317,登録者リスト!$A$1:$D$43729,4,FALSE)=基本情報!$D$6,P9317,"")),"")</f>
        <v/>
      </c>
    </row>
    <row r="9318" spans="16:17" x14ac:dyDescent="0.15">
      <c r="P9318">
        <v>9317</v>
      </c>
      <c r="Q9318" t="str">
        <f>IFERROR(IF(COUNTIF(個人情報!$BI$5:$BI$401,"登録番号" &amp; リスト!P9318)&gt;=1,"",IF(VLOOKUP(P9318,登録者リスト!$A$1:$D$43729,4,FALSE)=基本情報!$D$6,P9318,"")),"")</f>
        <v/>
      </c>
    </row>
    <row r="9319" spans="16:17" x14ac:dyDescent="0.15">
      <c r="P9319">
        <v>9318</v>
      </c>
      <c r="Q9319" t="str">
        <f>IFERROR(IF(COUNTIF(個人情報!$BI$5:$BI$401,"登録番号" &amp; リスト!P9319)&gt;=1,"",IF(VLOOKUP(P9319,登録者リスト!$A$1:$D$43729,4,FALSE)=基本情報!$D$6,P9319,"")),"")</f>
        <v/>
      </c>
    </row>
    <row r="9320" spans="16:17" x14ac:dyDescent="0.15">
      <c r="P9320">
        <v>9319</v>
      </c>
      <c r="Q9320" t="str">
        <f>IFERROR(IF(COUNTIF(個人情報!$BI$5:$BI$401,"登録番号" &amp; リスト!P9320)&gt;=1,"",IF(VLOOKUP(P9320,登録者リスト!$A$1:$D$43729,4,FALSE)=基本情報!$D$6,P9320,"")),"")</f>
        <v/>
      </c>
    </row>
    <row r="9321" spans="16:17" x14ac:dyDescent="0.15">
      <c r="P9321">
        <v>9320</v>
      </c>
      <c r="Q9321" t="str">
        <f>IFERROR(IF(COUNTIF(個人情報!$BI$5:$BI$401,"登録番号" &amp; リスト!P9321)&gt;=1,"",IF(VLOOKUP(P9321,登録者リスト!$A$1:$D$43729,4,FALSE)=基本情報!$D$6,P9321,"")),"")</f>
        <v/>
      </c>
    </row>
    <row r="9322" spans="16:17" x14ac:dyDescent="0.15">
      <c r="P9322">
        <v>9321</v>
      </c>
      <c r="Q9322" t="str">
        <f>IFERROR(IF(COUNTIF(個人情報!$BI$5:$BI$401,"登録番号" &amp; リスト!P9322)&gt;=1,"",IF(VLOOKUP(P9322,登録者リスト!$A$1:$D$43729,4,FALSE)=基本情報!$D$6,P9322,"")),"")</f>
        <v/>
      </c>
    </row>
    <row r="9323" spans="16:17" x14ac:dyDescent="0.15">
      <c r="P9323">
        <v>9322</v>
      </c>
      <c r="Q9323" t="str">
        <f>IFERROR(IF(COUNTIF(個人情報!$BI$5:$BI$401,"登録番号" &amp; リスト!P9323)&gt;=1,"",IF(VLOOKUP(P9323,登録者リスト!$A$1:$D$43729,4,FALSE)=基本情報!$D$6,P9323,"")),"")</f>
        <v/>
      </c>
    </row>
    <row r="9324" spans="16:17" x14ac:dyDescent="0.15">
      <c r="P9324">
        <v>9323</v>
      </c>
      <c r="Q9324" t="str">
        <f>IFERROR(IF(COUNTIF(個人情報!$BI$5:$BI$401,"登録番号" &amp; リスト!P9324)&gt;=1,"",IF(VLOOKUP(P9324,登録者リスト!$A$1:$D$43729,4,FALSE)=基本情報!$D$6,P9324,"")),"")</f>
        <v/>
      </c>
    </row>
    <row r="9325" spans="16:17" x14ac:dyDescent="0.15">
      <c r="P9325">
        <v>9324</v>
      </c>
      <c r="Q9325" t="str">
        <f>IFERROR(IF(COUNTIF(個人情報!$BI$5:$BI$401,"登録番号" &amp; リスト!P9325)&gt;=1,"",IF(VLOOKUP(P9325,登録者リスト!$A$1:$D$43729,4,FALSE)=基本情報!$D$6,P9325,"")),"")</f>
        <v/>
      </c>
    </row>
    <row r="9326" spans="16:17" x14ac:dyDescent="0.15">
      <c r="P9326">
        <v>9325</v>
      </c>
      <c r="Q9326" t="str">
        <f>IFERROR(IF(COUNTIF(個人情報!$BI$5:$BI$401,"登録番号" &amp; リスト!P9326)&gt;=1,"",IF(VLOOKUP(P9326,登録者リスト!$A$1:$D$43729,4,FALSE)=基本情報!$D$6,P9326,"")),"")</f>
        <v/>
      </c>
    </row>
    <row r="9327" spans="16:17" x14ac:dyDescent="0.15">
      <c r="P9327">
        <v>9326</v>
      </c>
      <c r="Q9327" t="str">
        <f>IFERROR(IF(COUNTIF(個人情報!$BI$5:$BI$401,"登録番号" &amp; リスト!P9327)&gt;=1,"",IF(VLOOKUP(P9327,登録者リスト!$A$1:$D$43729,4,FALSE)=基本情報!$D$6,P9327,"")),"")</f>
        <v/>
      </c>
    </row>
    <row r="9328" spans="16:17" x14ac:dyDescent="0.15">
      <c r="P9328">
        <v>9327</v>
      </c>
      <c r="Q9328" t="str">
        <f>IFERROR(IF(COUNTIF(個人情報!$BI$5:$BI$401,"登録番号" &amp; リスト!P9328)&gt;=1,"",IF(VLOOKUP(P9328,登録者リスト!$A$1:$D$43729,4,FALSE)=基本情報!$D$6,P9328,"")),"")</f>
        <v/>
      </c>
    </row>
    <row r="9329" spans="16:17" x14ac:dyDescent="0.15">
      <c r="P9329">
        <v>9328</v>
      </c>
      <c r="Q9329" t="str">
        <f>IFERROR(IF(COUNTIF(個人情報!$BI$5:$BI$401,"登録番号" &amp; リスト!P9329)&gt;=1,"",IF(VLOOKUP(P9329,登録者リスト!$A$1:$D$43729,4,FALSE)=基本情報!$D$6,P9329,"")),"")</f>
        <v/>
      </c>
    </row>
    <row r="9330" spans="16:17" x14ac:dyDescent="0.15">
      <c r="P9330">
        <v>9329</v>
      </c>
      <c r="Q9330" t="str">
        <f>IFERROR(IF(COUNTIF(個人情報!$BI$5:$BI$401,"登録番号" &amp; リスト!P9330)&gt;=1,"",IF(VLOOKUP(P9330,登録者リスト!$A$1:$D$43729,4,FALSE)=基本情報!$D$6,P9330,"")),"")</f>
        <v/>
      </c>
    </row>
    <row r="9331" spans="16:17" x14ac:dyDescent="0.15">
      <c r="P9331">
        <v>9330</v>
      </c>
      <c r="Q9331" t="str">
        <f>IFERROR(IF(COUNTIF(個人情報!$BI$5:$BI$401,"登録番号" &amp; リスト!P9331)&gt;=1,"",IF(VLOOKUP(P9331,登録者リスト!$A$1:$D$43729,4,FALSE)=基本情報!$D$6,P9331,"")),"")</f>
        <v/>
      </c>
    </row>
    <row r="9332" spans="16:17" x14ac:dyDescent="0.15">
      <c r="P9332">
        <v>9331</v>
      </c>
      <c r="Q9332" t="str">
        <f>IFERROR(IF(COUNTIF(個人情報!$BI$5:$BI$401,"登録番号" &amp; リスト!P9332)&gt;=1,"",IF(VLOOKUP(P9332,登録者リスト!$A$1:$D$43729,4,FALSE)=基本情報!$D$6,P9332,"")),"")</f>
        <v/>
      </c>
    </row>
    <row r="9333" spans="16:17" x14ac:dyDescent="0.15">
      <c r="P9333">
        <v>9332</v>
      </c>
      <c r="Q9333" t="str">
        <f>IFERROR(IF(COUNTIF(個人情報!$BI$5:$BI$401,"登録番号" &amp; リスト!P9333)&gt;=1,"",IF(VLOOKUP(P9333,登録者リスト!$A$1:$D$43729,4,FALSE)=基本情報!$D$6,P9333,"")),"")</f>
        <v/>
      </c>
    </row>
    <row r="9334" spans="16:17" x14ac:dyDescent="0.15">
      <c r="P9334">
        <v>9333</v>
      </c>
      <c r="Q9334" t="str">
        <f>IFERROR(IF(COUNTIF(個人情報!$BI$5:$BI$401,"登録番号" &amp; リスト!P9334)&gt;=1,"",IF(VLOOKUP(P9334,登録者リスト!$A$1:$D$43729,4,FALSE)=基本情報!$D$6,P9334,"")),"")</f>
        <v/>
      </c>
    </row>
    <row r="9335" spans="16:17" x14ac:dyDescent="0.15">
      <c r="P9335">
        <v>9334</v>
      </c>
      <c r="Q9335" t="str">
        <f>IFERROR(IF(COUNTIF(個人情報!$BI$5:$BI$401,"登録番号" &amp; リスト!P9335)&gt;=1,"",IF(VLOOKUP(P9335,登録者リスト!$A$1:$D$43729,4,FALSE)=基本情報!$D$6,P9335,"")),"")</f>
        <v/>
      </c>
    </row>
    <row r="9336" spans="16:17" x14ac:dyDescent="0.15">
      <c r="P9336">
        <v>9335</v>
      </c>
      <c r="Q9336" t="str">
        <f>IFERROR(IF(COUNTIF(個人情報!$BI$5:$BI$401,"登録番号" &amp; リスト!P9336)&gt;=1,"",IF(VLOOKUP(P9336,登録者リスト!$A$1:$D$43729,4,FALSE)=基本情報!$D$6,P9336,"")),"")</f>
        <v/>
      </c>
    </row>
    <row r="9337" spans="16:17" x14ac:dyDescent="0.15">
      <c r="P9337">
        <v>9336</v>
      </c>
      <c r="Q9337" t="str">
        <f>IFERROR(IF(COUNTIF(個人情報!$BI$5:$BI$401,"登録番号" &amp; リスト!P9337)&gt;=1,"",IF(VLOOKUP(P9337,登録者リスト!$A$1:$D$43729,4,FALSE)=基本情報!$D$6,P9337,"")),"")</f>
        <v/>
      </c>
    </row>
    <row r="9338" spans="16:17" x14ac:dyDescent="0.15">
      <c r="P9338">
        <v>9337</v>
      </c>
      <c r="Q9338" t="str">
        <f>IFERROR(IF(COUNTIF(個人情報!$BI$5:$BI$401,"登録番号" &amp; リスト!P9338)&gt;=1,"",IF(VLOOKUP(P9338,登録者リスト!$A$1:$D$43729,4,FALSE)=基本情報!$D$6,P9338,"")),"")</f>
        <v/>
      </c>
    </row>
    <row r="9339" spans="16:17" x14ac:dyDescent="0.15">
      <c r="P9339">
        <v>9338</v>
      </c>
      <c r="Q9339" t="str">
        <f>IFERROR(IF(COUNTIF(個人情報!$BI$5:$BI$401,"登録番号" &amp; リスト!P9339)&gt;=1,"",IF(VLOOKUP(P9339,登録者リスト!$A$1:$D$43729,4,FALSE)=基本情報!$D$6,P9339,"")),"")</f>
        <v/>
      </c>
    </row>
    <row r="9340" spans="16:17" x14ac:dyDescent="0.15">
      <c r="P9340">
        <v>9339</v>
      </c>
      <c r="Q9340" t="str">
        <f>IFERROR(IF(COUNTIF(個人情報!$BI$5:$BI$401,"登録番号" &amp; リスト!P9340)&gt;=1,"",IF(VLOOKUP(P9340,登録者リスト!$A$1:$D$43729,4,FALSE)=基本情報!$D$6,P9340,"")),"")</f>
        <v/>
      </c>
    </row>
    <row r="9341" spans="16:17" x14ac:dyDescent="0.15">
      <c r="P9341">
        <v>9340</v>
      </c>
      <c r="Q9341" t="str">
        <f>IFERROR(IF(COUNTIF(個人情報!$BI$5:$BI$401,"登録番号" &amp; リスト!P9341)&gt;=1,"",IF(VLOOKUP(P9341,登録者リスト!$A$1:$D$43729,4,FALSE)=基本情報!$D$6,P9341,"")),"")</f>
        <v/>
      </c>
    </row>
    <row r="9342" spans="16:17" x14ac:dyDescent="0.15">
      <c r="P9342">
        <v>9341</v>
      </c>
      <c r="Q9342" t="str">
        <f>IFERROR(IF(COUNTIF(個人情報!$BI$5:$BI$401,"登録番号" &amp; リスト!P9342)&gt;=1,"",IF(VLOOKUP(P9342,登録者リスト!$A$1:$D$43729,4,FALSE)=基本情報!$D$6,P9342,"")),"")</f>
        <v/>
      </c>
    </row>
    <row r="9343" spans="16:17" x14ac:dyDescent="0.15">
      <c r="P9343">
        <v>9342</v>
      </c>
      <c r="Q9343" t="str">
        <f>IFERROR(IF(COUNTIF(個人情報!$BI$5:$BI$401,"登録番号" &amp; リスト!P9343)&gt;=1,"",IF(VLOOKUP(P9343,登録者リスト!$A$1:$D$43729,4,FALSE)=基本情報!$D$6,P9343,"")),"")</f>
        <v/>
      </c>
    </row>
    <row r="9344" spans="16:17" x14ac:dyDescent="0.15">
      <c r="P9344">
        <v>9343</v>
      </c>
      <c r="Q9344" t="str">
        <f>IFERROR(IF(COUNTIF(個人情報!$BI$5:$BI$401,"登録番号" &amp; リスト!P9344)&gt;=1,"",IF(VLOOKUP(P9344,登録者リスト!$A$1:$D$43729,4,FALSE)=基本情報!$D$6,P9344,"")),"")</f>
        <v/>
      </c>
    </row>
    <row r="9345" spans="16:17" x14ac:dyDescent="0.15">
      <c r="P9345">
        <v>9344</v>
      </c>
      <c r="Q9345" t="str">
        <f>IFERROR(IF(COUNTIF(個人情報!$BI$5:$BI$401,"登録番号" &amp; リスト!P9345)&gt;=1,"",IF(VLOOKUP(P9345,登録者リスト!$A$1:$D$43729,4,FALSE)=基本情報!$D$6,P9345,"")),"")</f>
        <v/>
      </c>
    </row>
    <row r="9346" spans="16:17" x14ac:dyDescent="0.15">
      <c r="P9346">
        <v>9345</v>
      </c>
      <c r="Q9346" t="str">
        <f>IFERROR(IF(COUNTIF(個人情報!$BI$5:$BI$401,"登録番号" &amp; リスト!P9346)&gt;=1,"",IF(VLOOKUP(P9346,登録者リスト!$A$1:$D$43729,4,FALSE)=基本情報!$D$6,P9346,"")),"")</f>
        <v/>
      </c>
    </row>
    <row r="9347" spans="16:17" x14ac:dyDescent="0.15">
      <c r="P9347">
        <v>9346</v>
      </c>
      <c r="Q9347" t="str">
        <f>IFERROR(IF(COUNTIF(個人情報!$BI$5:$BI$401,"登録番号" &amp; リスト!P9347)&gt;=1,"",IF(VLOOKUP(P9347,登録者リスト!$A$1:$D$43729,4,FALSE)=基本情報!$D$6,P9347,"")),"")</f>
        <v/>
      </c>
    </row>
    <row r="9348" spans="16:17" x14ac:dyDescent="0.15">
      <c r="P9348">
        <v>9347</v>
      </c>
      <c r="Q9348" t="str">
        <f>IFERROR(IF(COUNTIF(個人情報!$BI$5:$BI$401,"登録番号" &amp; リスト!P9348)&gt;=1,"",IF(VLOOKUP(P9348,登録者リスト!$A$1:$D$43729,4,FALSE)=基本情報!$D$6,P9348,"")),"")</f>
        <v/>
      </c>
    </row>
    <row r="9349" spans="16:17" x14ac:dyDescent="0.15">
      <c r="P9349">
        <v>9348</v>
      </c>
      <c r="Q9349" t="str">
        <f>IFERROR(IF(COUNTIF(個人情報!$BI$5:$BI$401,"登録番号" &amp; リスト!P9349)&gt;=1,"",IF(VLOOKUP(P9349,登録者リスト!$A$1:$D$43729,4,FALSE)=基本情報!$D$6,P9349,"")),"")</f>
        <v/>
      </c>
    </row>
    <row r="9350" spans="16:17" x14ac:dyDescent="0.15">
      <c r="P9350">
        <v>9349</v>
      </c>
      <c r="Q9350" t="str">
        <f>IFERROR(IF(COUNTIF(個人情報!$BI$5:$BI$401,"登録番号" &amp; リスト!P9350)&gt;=1,"",IF(VLOOKUP(P9350,登録者リスト!$A$1:$D$43729,4,FALSE)=基本情報!$D$6,P9350,"")),"")</f>
        <v/>
      </c>
    </row>
    <row r="9351" spans="16:17" x14ac:dyDescent="0.15">
      <c r="P9351">
        <v>9350</v>
      </c>
      <c r="Q9351" t="str">
        <f>IFERROR(IF(COUNTIF(個人情報!$BI$5:$BI$401,"登録番号" &amp; リスト!P9351)&gt;=1,"",IF(VLOOKUP(P9351,登録者リスト!$A$1:$D$43729,4,FALSE)=基本情報!$D$6,P9351,"")),"")</f>
        <v/>
      </c>
    </row>
    <row r="9352" spans="16:17" x14ac:dyDescent="0.15">
      <c r="P9352">
        <v>9351</v>
      </c>
      <c r="Q9352" t="str">
        <f>IFERROR(IF(COUNTIF(個人情報!$BI$5:$BI$401,"登録番号" &amp; リスト!P9352)&gt;=1,"",IF(VLOOKUP(P9352,登録者リスト!$A$1:$D$43729,4,FALSE)=基本情報!$D$6,P9352,"")),"")</f>
        <v/>
      </c>
    </row>
    <row r="9353" spans="16:17" x14ac:dyDescent="0.15">
      <c r="P9353">
        <v>9352</v>
      </c>
      <c r="Q9353" t="str">
        <f>IFERROR(IF(COUNTIF(個人情報!$BI$5:$BI$401,"登録番号" &amp; リスト!P9353)&gt;=1,"",IF(VLOOKUP(P9353,登録者リスト!$A$1:$D$43729,4,FALSE)=基本情報!$D$6,P9353,"")),"")</f>
        <v/>
      </c>
    </row>
    <row r="9354" spans="16:17" x14ac:dyDescent="0.15">
      <c r="P9354">
        <v>9353</v>
      </c>
      <c r="Q9354" t="str">
        <f>IFERROR(IF(COUNTIF(個人情報!$BI$5:$BI$401,"登録番号" &amp; リスト!P9354)&gt;=1,"",IF(VLOOKUP(P9354,登録者リスト!$A$1:$D$43729,4,FALSE)=基本情報!$D$6,P9354,"")),"")</f>
        <v/>
      </c>
    </row>
    <row r="9355" spans="16:17" x14ac:dyDescent="0.15">
      <c r="P9355">
        <v>9354</v>
      </c>
      <c r="Q9355" t="str">
        <f>IFERROR(IF(COUNTIF(個人情報!$BI$5:$BI$401,"登録番号" &amp; リスト!P9355)&gt;=1,"",IF(VLOOKUP(P9355,登録者リスト!$A$1:$D$43729,4,FALSE)=基本情報!$D$6,P9355,"")),"")</f>
        <v/>
      </c>
    </row>
    <row r="9356" spans="16:17" x14ac:dyDescent="0.15">
      <c r="P9356">
        <v>9355</v>
      </c>
      <c r="Q9356" t="str">
        <f>IFERROR(IF(COUNTIF(個人情報!$BI$5:$BI$401,"登録番号" &amp; リスト!P9356)&gt;=1,"",IF(VLOOKUP(P9356,登録者リスト!$A$1:$D$43729,4,FALSE)=基本情報!$D$6,P9356,"")),"")</f>
        <v/>
      </c>
    </row>
    <row r="9357" spans="16:17" x14ac:dyDescent="0.15">
      <c r="P9357">
        <v>9356</v>
      </c>
      <c r="Q9357" t="str">
        <f>IFERROR(IF(COUNTIF(個人情報!$BI$5:$BI$401,"登録番号" &amp; リスト!P9357)&gt;=1,"",IF(VLOOKUP(P9357,登録者リスト!$A$1:$D$43729,4,FALSE)=基本情報!$D$6,P9357,"")),"")</f>
        <v/>
      </c>
    </row>
    <row r="9358" spans="16:17" x14ac:dyDescent="0.15">
      <c r="P9358">
        <v>9357</v>
      </c>
      <c r="Q9358" t="str">
        <f>IFERROR(IF(COUNTIF(個人情報!$BI$5:$BI$401,"登録番号" &amp; リスト!P9358)&gt;=1,"",IF(VLOOKUP(P9358,登録者リスト!$A$1:$D$43729,4,FALSE)=基本情報!$D$6,P9358,"")),"")</f>
        <v/>
      </c>
    </row>
    <row r="9359" spans="16:17" x14ac:dyDescent="0.15">
      <c r="P9359">
        <v>9358</v>
      </c>
      <c r="Q9359" t="str">
        <f>IFERROR(IF(COUNTIF(個人情報!$BI$5:$BI$401,"登録番号" &amp; リスト!P9359)&gt;=1,"",IF(VLOOKUP(P9359,登録者リスト!$A$1:$D$43729,4,FALSE)=基本情報!$D$6,P9359,"")),"")</f>
        <v/>
      </c>
    </row>
    <row r="9360" spans="16:17" x14ac:dyDescent="0.15">
      <c r="P9360">
        <v>9359</v>
      </c>
      <c r="Q9360" t="str">
        <f>IFERROR(IF(COUNTIF(個人情報!$BI$5:$BI$401,"登録番号" &amp; リスト!P9360)&gt;=1,"",IF(VLOOKUP(P9360,登録者リスト!$A$1:$D$43729,4,FALSE)=基本情報!$D$6,P9360,"")),"")</f>
        <v/>
      </c>
    </row>
    <row r="9361" spans="16:17" x14ac:dyDescent="0.15">
      <c r="P9361">
        <v>9360</v>
      </c>
      <c r="Q9361" t="str">
        <f>IFERROR(IF(COUNTIF(個人情報!$BI$5:$BI$401,"登録番号" &amp; リスト!P9361)&gt;=1,"",IF(VLOOKUP(P9361,登録者リスト!$A$1:$D$43729,4,FALSE)=基本情報!$D$6,P9361,"")),"")</f>
        <v/>
      </c>
    </row>
    <row r="9362" spans="16:17" x14ac:dyDescent="0.15">
      <c r="P9362">
        <v>9361</v>
      </c>
      <c r="Q9362" t="str">
        <f>IFERROR(IF(COUNTIF(個人情報!$BI$5:$BI$401,"登録番号" &amp; リスト!P9362)&gt;=1,"",IF(VLOOKUP(P9362,登録者リスト!$A$1:$D$43729,4,FALSE)=基本情報!$D$6,P9362,"")),"")</f>
        <v/>
      </c>
    </row>
    <row r="9363" spans="16:17" x14ac:dyDescent="0.15">
      <c r="P9363">
        <v>9362</v>
      </c>
      <c r="Q9363" t="str">
        <f>IFERROR(IF(COUNTIF(個人情報!$BI$5:$BI$401,"登録番号" &amp; リスト!P9363)&gt;=1,"",IF(VLOOKUP(P9363,登録者リスト!$A$1:$D$43729,4,FALSE)=基本情報!$D$6,P9363,"")),"")</f>
        <v/>
      </c>
    </row>
    <row r="9364" spans="16:17" x14ac:dyDescent="0.15">
      <c r="P9364">
        <v>9363</v>
      </c>
      <c r="Q9364" t="str">
        <f>IFERROR(IF(COUNTIF(個人情報!$BI$5:$BI$401,"登録番号" &amp; リスト!P9364)&gt;=1,"",IF(VLOOKUP(P9364,登録者リスト!$A$1:$D$43729,4,FALSE)=基本情報!$D$6,P9364,"")),"")</f>
        <v/>
      </c>
    </row>
    <row r="9365" spans="16:17" x14ac:dyDescent="0.15">
      <c r="P9365">
        <v>9364</v>
      </c>
      <c r="Q9365" t="str">
        <f>IFERROR(IF(COUNTIF(個人情報!$BI$5:$BI$401,"登録番号" &amp; リスト!P9365)&gt;=1,"",IF(VLOOKUP(P9365,登録者リスト!$A$1:$D$43729,4,FALSE)=基本情報!$D$6,P9365,"")),"")</f>
        <v/>
      </c>
    </row>
    <row r="9366" spans="16:17" x14ac:dyDescent="0.15">
      <c r="P9366">
        <v>9365</v>
      </c>
      <c r="Q9366" t="str">
        <f>IFERROR(IF(COUNTIF(個人情報!$BI$5:$BI$401,"登録番号" &amp; リスト!P9366)&gt;=1,"",IF(VLOOKUP(P9366,登録者リスト!$A$1:$D$43729,4,FALSE)=基本情報!$D$6,P9366,"")),"")</f>
        <v/>
      </c>
    </row>
    <row r="9367" spans="16:17" x14ac:dyDescent="0.15">
      <c r="P9367">
        <v>9366</v>
      </c>
      <c r="Q9367" t="str">
        <f>IFERROR(IF(COUNTIF(個人情報!$BI$5:$BI$401,"登録番号" &amp; リスト!P9367)&gt;=1,"",IF(VLOOKUP(P9367,登録者リスト!$A$1:$D$43729,4,FALSE)=基本情報!$D$6,P9367,"")),"")</f>
        <v/>
      </c>
    </row>
    <row r="9368" spans="16:17" x14ac:dyDescent="0.15">
      <c r="P9368">
        <v>9367</v>
      </c>
      <c r="Q9368" t="str">
        <f>IFERROR(IF(COUNTIF(個人情報!$BI$5:$BI$401,"登録番号" &amp; リスト!P9368)&gt;=1,"",IF(VLOOKUP(P9368,登録者リスト!$A$1:$D$43729,4,FALSE)=基本情報!$D$6,P9368,"")),"")</f>
        <v/>
      </c>
    </row>
    <row r="9369" spans="16:17" x14ac:dyDescent="0.15">
      <c r="P9369">
        <v>9368</v>
      </c>
      <c r="Q9369" t="str">
        <f>IFERROR(IF(COUNTIF(個人情報!$BI$5:$BI$401,"登録番号" &amp; リスト!P9369)&gt;=1,"",IF(VLOOKUP(P9369,登録者リスト!$A$1:$D$43729,4,FALSE)=基本情報!$D$6,P9369,"")),"")</f>
        <v/>
      </c>
    </row>
    <row r="9370" spans="16:17" x14ac:dyDescent="0.15">
      <c r="P9370">
        <v>9369</v>
      </c>
      <c r="Q9370" t="str">
        <f>IFERROR(IF(COUNTIF(個人情報!$BI$5:$BI$401,"登録番号" &amp; リスト!P9370)&gt;=1,"",IF(VLOOKUP(P9370,登録者リスト!$A$1:$D$43729,4,FALSE)=基本情報!$D$6,P9370,"")),"")</f>
        <v/>
      </c>
    </row>
    <row r="9371" spans="16:17" x14ac:dyDescent="0.15">
      <c r="P9371">
        <v>9370</v>
      </c>
      <c r="Q9371" t="str">
        <f>IFERROR(IF(COUNTIF(個人情報!$BI$5:$BI$401,"登録番号" &amp; リスト!P9371)&gt;=1,"",IF(VLOOKUP(P9371,登録者リスト!$A$1:$D$43729,4,FALSE)=基本情報!$D$6,P9371,"")),"")</f>
        <v/>
      </c>
    </row>
    <row r="9372" spans="16:17" x14ac:dyDescent="0.15">
      <c r="P9372">
        <v>9371</v>
      </c>
      <c r="Q9372" t="str">
        <f>IFERROR(IF(COUNTIF(個人情報!$BI$5:$BI$401,"登録番号" &amp; リスト!P9372)&gt;=1,"",IF(VLOOKUP(P9372,登録者リスト!$A$1:$D$43729,4,FALSE)=基本情報!$D$6,P9372,"")),"")</f>
        <v/>
      </c>
    </row>
    <row r="9373" spans="16:17" x14ac:dyDescent="0.15">
      <c r="P9373">
        <v>9372</v>
      </c>
      <c r="Q9373" t="str">
        <f>IFERROR(IF(COUNTIF(個人情報!$BI$5:$BI$401,"登録番号" &amp; リスト!P9373)&gt;=1,"",IF(VLOOKUP(P9373,登録者リスト!$A$1:$D$43729,4,FALSE)=基本情報!$D$6,P9373,"")),"")</f>
        <v/>
      </c>
    </row>
    <row r="9374" spans="16:17" x14ac:dyDescent="0.15">
      <c r="P9374">
        <v>9373</v>
      </c>
      <c r="Q9374" t="str">
        <f>IFERROR(IF(COUNTIF(個人情報!$BI$5:$BI$401,"登録番号" &amp; リスト!P9374)&gt;=1,"",IF(VLOOKUP(P9374,登録者リスト!$A$1:$D$43729,4,FALSE)=基本情報!$D$6,P9374,"")),"")</f>
        <v/>
      </c>
    </row>
    <row r="9375" spans="16:17" x14ac:dyDescent="0.15">
      <c r="P9375">
        <v>9374</v>
      </c>
      <c r="Q9375" t="str">
        <f>IFERROR(IF(COUNTIF(個人情報!$BI$5:$BI$401,"登録番号" &amp; リスト!P9375)&gt;=1,"",IF(VLOOKUP(P9375,登録者リスト!$A$1:$D$43729,4,FALSE)=基本情報!$D$6,P9375,"")),"")</f>
        <v/>
      </c>
    </row>
    <row r="9376" spans="16:17" x14ac:dyDescent="0.15">
      <c r="P9376">
        <v>9375</v>
      </c>
      <c r="Q9376" t="str">
        <f>IFERROR(IF(COUNTIF(個人情報!$BI$5:$BI$401,"登録番号" &amp; リスト!P9376)&gt;=1,"",IF(VLOOKUP(P9376,登録者リスト!$A$1:$D$43729,4,FALSE)=基本情報!$D$6,P9376,"")),"")</f>
        <v/>
      </c>
    </row>
    <row r="9377" spans="16:17" x14ac:dyDescent="0.15">
      <c r="P9377">
        <v>9376</v>
      </c>
      <c r="Q9377" t="str">
        <f>IFERROR(IF(COUNTIF(個人情報!$BI$5:$BI$401,"登録番号" &amp; リスト!P9377)&gt;=1,"",IF(VLOOKUP(P9377,登録者リスト!$A$1:$D$43729,4,FALSE)=基本情報!$D$6,P9377,"")),"")</f>
        <v/>
      </c>
    </row>
    <row r="9378" spans="16:17" x14ac:dyDescent="0.15">
      <c r="P9378">
        <v>9377</v>
      </c>
      <c r="Q9378" t="str">
        <f>IFERROR(IF(COUNTIF(個人情報!$BI$5:$BI$401,"登録番号" &amp; リスト!P9378)&gt;=1,"",IF(VLOOKUP(P9378,登録者リスト!$A$1:$D$43729,4,FALSE)=基本情報!$D$6,P9378,"")),"")</f>
        <v/>
      </c>
    </row>
    <row r="9379" spans="16:17" x14ac:dyDescent="0.15">
      <c r="P9379">
        <v>9378</v>
      </c>
      <c r="Q9379" t="str">
        <f>IFERROR(IF(COUNTIF(個人情報!$BI$5:$BI$401,"登録番号" &amp; リスト!P9379)&gt;=1,"",IF(VLOOKUP(P9379,登録者リスト!$A$1:$D$43729,4,FALSE)=基本情報!$D$6,P9379,"")),"")</f>
        <v/>
      </c>
    </row>
    <row r="9380" spans="16:17" x14ac:dyDescent="0.15">
      <c r="P9380">
        <v>9379</v>
      </c>
      <c r="Q9380" t="str">
        <f>IFERROR(IF(COUNTIF(個人情報!$BI$5:$BI$401,"登録番号" &amp; リスト!P9380)&gt;=1,"",IF(VLOOKUP(P9380,登録者リスト!$A$1:$D$43729,4,FALSE)=基本情報!$D$6,P9380,"")),"")</f>
        <v/>
      </c>
    </row>
    <row r="9381" spans="16:17" x14ac:dyDescent="0.15">
      <c r="P9381">
        <v>9380</v>
      </c>
      <c r="Q9381" t="str">
        <f>IFERROR(IF(COUNTIF(個人情報!$BI$5:$BI$401,"登録番号" &amp; リスト!P9381)&gt;=1,"",IF(VLOOKUP(P9381,登録者リスト!$A$1:$D$43729,4,FALSE)=基本情報!$D$6,P9381,"")),"")</f>
        <v/>
      </c>
    </row>
    <row r="9382" spans="16:17" x14ac:dyDescent="0.15">
      <c r="P9382">
        <v>9381</v>
      </c>
      <c r="Q9382" t="str">
        <f>IFERROR(IF(COUNTIF(個人情報!$BI$5:$BI$401,"登録番号" &amp; リスト!P9382)&gt;=1,"",IF(VLOOKUP(P9382,登録者リスト!$A$1:$D$43729,4,FALSE)=基本情報!$D$6,P9382,"")),"")</f>
        <v/>
      </c>
    </row>
    <row r="9383" spans="16:17" x14ac:dyDescent="0.15">
      <c r="P9383">
        <v>9382</v>
      </c>
      <c r="Q9383" t="str">
        <f>IFERROR(IF(COUNTIF(個人情報!$BI$5:$BI$401,"登録番号" &amp; リスト!P9383)&gt;=1,"",IF(VLOOKUP(P9383,登録者リスト!$A$1:$D$43729,4,FALSE)=基本情報!$D$6,P9383,"")),"")</f>
        <v/>
      </c>
    </row>
    <row r="9384" spans="16:17" x14ac:dyDescent="0.15">
      <c r="P9384">
        <v>9383</v>
      </c>
      <c r="Q9384" t="str">
        <f>IFERROR(IF(COUNTIF(個人情報!$BI$5:$BI$401,"登録番号" &amp; リスト!P9384)&gt;=1,"",IF(VLOOKUP(P9384,登録者リスト!$A$1:$D$43729,4,FALSE)=基本情報!$D$6,P9384,"")),"")</f>
        <v/>
      </c>
    </row>
    <row r="9385" spans="16:17" x14ac:dyDescent="0.15">
      <c r="P9385">
        <v>9384</v>
      </c>
      <c r="Q9385" t="str">
        <f>IFERROR(IF(COUNTIF(個人情報!$BI$5:$BI$401,"登録番号" &amp; リスト!P9385)&gt;=1,"",IF(VLOOKUP(P9385,登録者リスト!$A$1:$D$43729,4,FALSE)=基本情報!$D$6,P9385,"")),"")</f>
        <v/>
      </c>
    </row>
    <row r="9386" spans="16:17" x14ac:dyDescent="0.15">
      <c r="P9386">
        <v>9385</v>
      </c>
      <c r="Q9386" t="str">
        <f>IFERROR(IF(COUNTIF(個人情報!$BI$5:$BI$401,"登録番号" &amp; リスト!P9386)&gt;=1,"",IF(VLOOKUP(P9386,登録者リスト!$A$1:$D$43729,4,FALSE)=基本情報!$D$6,P9386,"")),"")</f>
        <v/>
      </c>
    </row>
    <row r="9387" spans="16:17" x14ac:dyDescent="0.15">
      <c r="P9387">
        <v>9386</v>
      </c>
      <c r="Q9387" t="str">
        <f>IFERROR(IF(COUNTIF(個人情報!$BI$5:$BI$401,"登録番号" &amp; リスト!P9387)&gt;=1,"",IF(VLOOKUP(P9387,登録者リスト!$A$1:$D$43729,4,FALSE)=基本情報!$D$6,P9387,"")),"")</f>
        <v/>
      </c>
    </row>
    <row r="9388" spans="16:17" x14ac:dyDescent="0.15">
      <c r="P9388">
        <v>9387</v>
      </c>
      <c r="Q9388" t="str">
        <f>IFERROR(IF(COUNTIF(個人情報!$BI$5:$BI$401,"登録番号" &amp; リスト!P9388)&gt;=1,"",IF(VLOOKUP(P9388,登録者リスト!$A$1:$D$43729,4,FALSE)=基本情報!$D$6,P9388,"")),"")</f>
        <v/>
      </c>
    </row>
    <row r="9389" spans="16:17" x14ac:dyDescent="0.15">
      <c r="P9389">
        <v>9388</v>
      </c>
      <c r="Q9389" t="str">
        <f>IFERROR(IF(COUNTIF(個人情報!$BI$5:$BI$401,"登録番号" &amp; リスト!P9389)&gt;=1,"",IF(VLOOKUP(P9389,登録者リスト!$A$1:$D$43729,4,FALSE)=基本情報!$D$6,P9389,"")),"")</f>
        <v/>
      </c>
    </row>
    <row r="9390" spans="16:17" x14ac:dyDescent="0.15">
      <c r="P9390">
        <v>9389</v>
      </c>
      <c r="Q9390" t="str">
        <f>IFERROR(IF(COUNTIF(個人情報!$BI$5:$BI$401,"登録番号" &amp; リスト!P9390)&gt;=1,"",IF(VLOOKUP(P9390,登録者リスト!$A$1:$D$43729,4,FALSE)=基本情報!$D$6,P9390,"")),"")</f>
        <v/>
      </c>
    </row>
    <row r="9391" spans="16:17" x14ac:dyDescent="0.15">
      <c r="P9391">
        <v>9390</v>
      </c>
      <c r="Q9391" t="str">
        <f>IFERROR(IF(COUNTIF(個人情報!$BI$5:$BI$401,"登録番号" &amp; リスト!P9391)&gt;=1,"",IF(VLOOKUP(P9391,登録者リスト!$A$1:$D$43729,4,FALSE)=基本情報!$D$6,P9391,"")),"")</f>
        <v/>
      </c>
    </row>
    <row r="9392" spans="16:17" x14ac:dyDescent="0.15">
      <c r="P9392">
        <v>9391</v>
      </c>
      <c r="Q9392" t="str">
        <f>IFERROR(IF(COUNTIF(個人情報!$BI$5:$BI$401,"登録番号" &amp; リスト!P9392)&gt;=1,"",IF(VLOOKUP(P9392,登録者リスト!$A$1:$D$43729,4,FALSE)=基本情報!$D$6,P9392,"")),"")</f>
        <v/>
      </c>
    </row>
    <row r="9393" spans="16:17" x14ac:dyDescent="0.15">
      <c r="P9393">
        <v>9392</v>
      </c>
      <c r="Q9393" t="str">
        <f>IFERROR(IF(COUNTIF(個人情報!$BI$5:$BI$401,"登録番号" &amp; リスト!P9393)&gt;=1,"",IF(VLOOKUP(P9393,登録者リスト!$A$1:$D$43729,4,FALSE)=基本情報!$D$6,P9393,"")),"")</f>
        <v/>
      </c>
    </row>
    <row r="9394" spans="16:17" x14ac:dyDescent="0.15">
      <c r="P9394">
        <v>9393</v>
      </c>
      <c r="Q9394" t="str">
        <f>IFERROR(IF(COUNTIF(個人情報!$BI$5:$BI$401,"登録番号" &amp; リスト!P9394)&gt;=1,"",IF(VLOOKUP(P9394,登録者リスト!$A$1:$D$43729,4,FALSE)=基本情報!$D$6,P9394,"")),"")</f>
        <v/>
      </c>
    </row>
    <row r="9395" spans="16:17" x14ac:dyDescent="0.15">
      <c r="P9395">
        <v>9394</v>
      </c>
      <c r="Q9395" t="str">
        <f>IFERROR(IF(COUNTIF(個人情報!$BI$5:$BI$401,"登録番号" &amp; リスト!P9395)&gt;=1,"",IF(VLOOKUP(P9395,登録者リスト!$A$1:$D$43729,4,FALSE)=基本情報!$D$6,P9395,"")),"")</f>
        <v/>
      </c>
    </row>
    <row r="9396" spans="16:17" x14ac:dyDescent="0.15">
      <c r="P9396">
        <v>9395</v>
      </c>
      <c r="Q9396" t="str">
        <f>IFERROR(IF(COUNTIF(個人情報!$BI$5:$BI$401,"登録番号" &amp; リスト!P9396)&gt;=1,"",IF(VLOOKUP(P9396,登録者リスト!$A$1:$D$43729,4,FALSE)=基本情報!$D$6,P9396,"")),"")</f>
        <v/>
      </c>
    </row>
    <row r="9397" spans="16:17" x14ac:dyDescent="0.15">
      <c r="P9397">
        <v>9396</v>
      </c>
      <c r="Q9397" t="str">
        <f>IFERROR(IF(COUNTIF(個人情報!$BI$5:$BI$401,"登録番号" &amp; リスト!P9397)&gt;=1,"",IF(VLOOKUP(P9397,登録者リスト!$A$1:$D$43729,4,FALSE)=基本情報!$D$6,P9397,"")),"")</f>
        <v/>
      </c>
    </row>
    <row r="9398" spans="16:17" x14ac:dyDescent="0.15">
      <c r="P9398">
        <v>9397</v>
      </c>
      <c r="Q9398" t="str">
        <f>IFERROR(IF(COUNTIF(個人情報!$BI$5:$BI$401,"登録番号" &amp; リスト!P9398)&gt;=1,"",IF(VLOOKUP(P9398,登録者リスト!$A$1:$D$43729,4,FALSE)=基本情報!$D$6,P9398,"")),"")</f>
        <v/>
      </c>
    </row>
    <row r="9399" spans="16:17" x14ac:dyDescent="0.15">
      <c r="P9399">
        <v>9398</v>
      </c>
      <c r="Q9399" t="str">
        <f>IFERROR(IF(COUNTIF(個人情報!$BI$5:$BI$401,"登録番号" &amp; リスト!P9399)&gt;=1,"",IF(VLOOKUP(P9399,登録者リスト!$A$1:$D$43729,4,FALSE)=基本情報!$D$6,P9399,"")),"")</f>
        <v/>
      </c>
    </row>
    <row r="9400" spans="16:17" x14ac:dyDescent="0.15">
      <c r="P9400">
        <v>9399</v>
      </c>
      <c r="Q9400" t="str">
        <f>IFERROR(IF(COUNTIF(個人情報!$BI$5:$BI$401,"登録番号" &amp; リスト!P9400)&gt;=1,"",IF(VLOOKUP(P9400,登録者リスト!$A$1:$D$43729,4,FALSE)=基本情報!$D$6,P9400,"")),"")</f>
        <v/>
      </c>
    </row>
    <row r="9401" spans="16:17" x14ac:dyDescent="0.15">
      <c r="P9401">
        <v>9400</v>
      </c>
      <c r="Q9401" t="str">
        <f>IFERROR(IF(COUNTIF(個人情報!$BI$5:$BI$401,"登録番号" &amp; リスト!P9401)&gt;=1,"",IF(VLOOKUP(P9401,登録者リスト!$A$1:$D$43729,4,FALSE)=基本情報!$D$6,P9401,"")),"")</f>
        <v/>
      </c>
    </row>
    <row r="9402" spans="16:17" x14ac:dyDescent="0.15">
      <c r="P9402">
        <v>9401</v>
      </c>
      <c r="Q9402" t="str">
        <f>IFERROR(IF(COUNTIF(個人情報!$BI$5:$BI$401,"登録番号" &amp; リスト!P9402)&gt;=1,"",IF(VLOOKUP(P9402,登録者リスト!$A$1:$D$43729,4,FALSE)=基本情報!$D$6,P9402,"")),"")</f>
        <v/>
      </c>
    </row>
    <row r="9403" spans="16:17" x14ac:dyDescent="0.15">
      <c r="P9403">
        <v>9402</v>
      </c>
      <c r="Q9403" t="str">
        <f>IFERROR(IF(COUNTIF(個人情報!$BI$5:$BI$401,"登録番号" &amp; リスト!P9403)&gt;=1,"",IF(VLOOKUP(P9403,登録者リスト!$A$1:$D$43729,4,FALSE)=基本情報!$D$6,P9403,"")),"")</f>
        <v/>
      </c>
    </row>
    <row r="9404" spans="16:17" x14ac:dyDescent="0.15">
      <c r="P9404">
        <v>9403</v>
      </c>
      <c r="Q9404" t="str">
        <f>IFERROR(IF(COUNTIF(個人情報!$BI$5:$BI$401,"登録番号" &amp; リスト!P9404)&gt;=1,"",IF(VLOOKUP(P9404,登録者リスト!$A$1:$D$43729,4,FALSE)=基本情報!$D$6,P9404,"")),"")</f>
        <v/>
      </c>
    </row>
    <row r="9405" spans="16:17" x14ac:dyDescent="0.15">
      <c r="P9405">
        <v>9404</v>
      </c>
      <c r="Q9405" t="str">
        <f>IFERROR(IF(COUNTIF(個人情報!$BI$5:$BI$401,"登録番号" &amp; リスト!P9405)&gt;=1,"",IF(VLOOKUP(P9405,登録者リスト!$A$1:$D$43729,4,FALSE)=基本情報!$D$6,P9405,"")),"")</f>
        <v/>
      </c>
    </row>
    <row r="9406" spans="16:17" x14ac:dyDescent="0.15">
      <c r="P9406">
        <v>9405</v>
      </c>
      <c r="Q9406" t="str">
        <f>IFERROR(IF(COUNTIF(個人情報!$BI$5:$BI$401,"登録番号" &amp; リスト!P9406)&gt;=1,"",IF(VLOOKUP(P9406,登録者リスト!$A$1:$D$43729,4,FALSE)=基本情報!$D$6,P9406,"")),"")</f>
        <v/>
      </c>
    </row>
    <row r="9407" spans="16:17" x14ac:dyDescent="0.15">
      <c r="P9407">
        <v>9406</v>
      </c>
      <c r="Q9407" t="str">
        <f>IFERROR(IF(COUNTIF(個人情報!$BI$5:$BI$401,"登録番号" &amp; リスト!P9407)&gt;=1,"",IF(VLOOKUP(P9407,登録者リスト!$A$1:$D$43729,4,FALSE)=基本情報!$D$6,P9407,"")),"")</f>
        <v/>
      </c>
    </row>
    <row r="9408" spans="16:17" x14ac:dyDescent="0.15">
      <c r="P9408">
        <v>9407</v>
      </c>
      <c r="Q9408" t="str">
        <f>IFERROR(IF(COUNTIF(個人情報!$BI$5:$BI$401,"登録番号" &amp; リスト!P9408)&gt;=1,"",IF(VLOOKUP(P9408,登録者リスト!$A$1:$D$43729,4,FALSE)=基本情報!$D$6,P9408,"")),"")</f>
        <v/>
      </c>
    </row>
    <row r="9409" spans="16:17" x14ac:dyDescent="0.15">
      <c r="P9409">
        <v>9408</v>
      </c>
      <c r="Q9409" t="str">
        <f>IFERROR(IF(COUNTIF(個人情報!$BI$5:$BI$401,"登録番号" &amp; リスト!P9409)&gt;=1,"",IF(VLOOKUP(P9409,登録者リスト!$A$1:$D$43729,4,FALSE)=基本情報!$D$6,P9409,"")),"")</f>
        <v/>
      </c>
    </row>
    <row r="9410" spans="16:17" x14ac:dyDescent="0.15">
      <c r="P9410">
        <v>9409</v>
      </c>
      <c r="Q9410" t="str">
        <f>IFERROR(IF(COUNTIF(個人情報!$BI$5:$BI$401,"登録番号" &amp; リスト!P9410)&gt;=1,"",IF(VLOOKUP(P9410,登録者リスト!$A$1:$D$43729,4,FALSE)=基本情報!$D$6,P9410,"")),"")</f>
        <v/>
      </c>
    </row>
    <row r="9411" spans="16:17" x14ac:dyDescent="0.15">
      <c r="P9411">
        <v>9410</v>
      </c>
      <c r="Q9411" t="str">
        <f>IFERROR(IF(COUNTIF(個人情報!$BI$5:$BI$401,"登録番号" &amp; リスト!P9411)&gt;=1,"",IF(VLOOKUP(P9411,登録者リスト!$A$1:$D$43729,4,FALSE)=基本情報!$D$6,P9411,"")),"")</f>
        <v/>
      </c>
    </row>
    <row r="9412" spans="16:17" x14ac:dyDescent="0.15">
      <c r="P9412">
        <v>9411</v>
      </c>
      <c r="Q9412" t="str">
        <f>IFERROR(IF(COUNTIF(個人情報!$BI$5:$BI$401,"登録番号" &amp; リスト!P9412)&gt;=1,"",IF(VLOOKUP(P9412,登録者リスト!$A$1:$D$43729,4,FALSE)=基本情報!$D$6,P9412,"")),"")</f>
        <v/>
      </c>
    </row>
    <row r="9413" spans="16:17" x14ac:dyDescent="0.15">
      <c r="P9413">
        <v>9412</v>
      </c>
      <c r="Q9413" t="str">
        <f>IFERROR(IF(COUNTIF(個人情報!$BI$5:$BI$401,"登録番号" &amp; リスト!P9413)&gt;=1,"",IF(VLOOKUP(P9413,登録者リスト!$A$1:$D$43729,4,FALSE)=基本情報!$D$6,P9413,"")),"")</f>
        <v/>
      </c>
    </row>
    <row r="9414" spans="16:17" x14ac:dyDescent="0.15">
      <c r="P9414">
        <v>9413</v>
      </c>
      <c r="Q9414" t="str">
        <f>IFERROR(IF(COUNTIF(個人情報!$BI$5:$BI$401,"登録番号" &amp; リスト!P9414)&gt;=1,"",IF(VLOOKUP(P9414,登録者リスト!$A$1:$D$43729,4,FALSE)=基本情報!$D$6,P9414,"")),"")</f>
        <v/>
      </c>
    </row>
    <row r="9415" spans="16:17" x14ac:dyDescent="0.15">
      <c r="P9415">
        <v>9414</v>
      </c>
      <c r="Q9415" t="str">
        <f>IFERROR(IF(COUNTIF(個人情報!$BI$5:$BI$401,"登録番号" &amp; リスト!P9415)&gt;=1,"",IF(VLOOKUP(P9415,登録者リスト!$A$1:$D$43729,4,FALSE)=基本情報!$D$6,P9415,"")),"")</f>
        <v/>
      </c>
    </row>
    <row r="9416" spans="16:17" x14ac:dyDescent="0.15">
      <c r="P9416">
        <v>9415</v>
      </c>
      <c r="Q9416" t="str">
        <f>IFERROR(IF(COUNTIF(個人情報!$BI$5:$BI$401,"登録番号" &amp; リスト!P9416)&gt;=1,"",IF(VLOOKUP(P9416,登録者リスト!$A$1:$D$43729,4,FALSE)=基本情報!$D$6,P9416,"")),"")</f>
        <v/>
      </c>
    </row>
    <row r="9417" spans="16:17" x14ac:dyDescent="0.15">
      <c r="P9417">
        <v>9416</v>
      </c>
      <c r="Q9417" t="str">
        <f>IFERROR(IF(COUNTIF(個人情報!$BI$5:$BI$401,"登録番号" &amp; リスト!P9417)&gt;=1,"",IF(VLOOKUP(P9417,登録者リスト!$A$1:$D$43729,4,FALSE)=基本情報!$D$6,P9417,"")),"")</f>
        <v/>
      </c>
    </row>
    <row r="9418" spans="16:17" x14ac:dyDescent="0.15">
      <c r="P9418">
        <v>9417</v>
      </c>
      <c r="Q9418" t="str">
        <f>IFERROR(IF(COUNTIF(個人情報!$BI$5:$BI$401,"登録番号" &amp; リスト!P9418)&gt;=1,"",IF(VLOOKUP(P9418,登録者リスト!$A$1:$D$43729,4,FALSE)=基本情報!$D$6,P9418,"")),"")</f>
        <v/>
      </c>
    </row>
    <row r="9419" spans="16:17" x14ac:dyDescent="0.15">
      <c r="P9419">
        <v>9418</v>
      </c>
      <c r="Q9419" t="str">
        <f>IFERROR(IF(COUNTIF(個人情報!$BI$5:$BI$401,"登録番号" &amp; リスト!P9419)&gt;=1,"",IF(VLOOKUP(P9419,登録者リスト!$A$1:$D$43729,4,FALSE)=基本情報!$D$6,P9419,"")),"")</f>
        <v/>
      </c>
    </row>
    <row r="9420" spans="16:17" x14ac:dyDescent="0.15">
      <c r="P9420">
        <v>9419</v>
      </c>
      <c r="Q9420" t="str">
        <f>IFERROR(IF(COUNTIF(個人情報!$BI$5:$BI$401,"登録番号" &amp; リスト!P9420)&gt;=1,"",IF(VLOOKUP(P9420,登録者リスト!$A$1:$D$43729,4,FALSE)=基本情報!$D$6,P9420,"")),"")</f>
        <v/>
      </c>
    </row>
    <row r="9421" spans="16:17" x14ac:dyDescent="0.15">
      <c r="P9421">
        <v>9420</v>
      </c>
      <c r="Q9421" t="str">
        <f>IFERROR(IF(COUNTIF(個人情報!$BI$5:$BI$401,"登録番号" &amp; リスト!P9421)&gt;=1,"",IF(VLOOKUP(P9421,登録者リスト!$A$1:$D$43729,4,FALSE)=基本情報!$D$6,P9421,"")),"")</f>
        <v/>
      </c>
    </row>
    <row r="9422" spans="16:17" x14ac:dyDescent="0.15">
      <c r="P9422">
        <v>9421</v>
      </c>
      <c r="Q9422" t="str">
        <f>IFERROR(IF(COUNTIF(個人情報!$BI$5:$BI$401,"登録番号" &amp; リスト!P9422)&gt;=1,"",IF(VLOOKUP(P9422,登録者リスト!$A$1:$D$43729,4,FALSE)=基本情報!$D$6,P9422,"")),"")</f>
        <v/>
      </c>
    </row>
    <row r="9423" spans="16:17" x14ac:dyDescent="0.15">
      <c r="P9423">
        <v>9422</v>
      </c>
      <c r="Q9423" t="str">
        <f>IFERROR(IF(COUNTIF(個人情報!$BI$5:$BI$401,"登録番号" &amp; リスト!P9423)&gt;=1,"",IF(VLOOKUP(P9423,登録者リスト!$A$1:$D$43729,4,FALSE)=基本情報!$D$6,P9423,"")),"")</f>
        <v/>
      </c>
    </row>
    <row r="9424" spans="16:17" x14ac:dyDescent="0.15">
      <c r="P9424">
        <v>9423</v>
      </c>
      <c r="Q9424" t="str">
        <f>IFERROR(IF(COUNTIF(個人情報!$BI$5:$BI$401,"登録番号" &amp; リスト!P9424)&gt;=1,"",IF(VLOOKUP(P9424,登録者リスト!$A$1:$D$43729,4,FALSE)=基本情報!$D$6,P9424,"")),"")</f>
        <v/>
      </c>
    </row>
    <row r="9425" spans="16:17" x14ac:dyDescent="0.15">
      <c r="P9425">
        <v>9424</v>
      </c>
      <c r="Q9425" t="str">
        <f>IFERROR(IF(COUNTIF(個人情報!$BI$5:$BI$401,"登録番号" &amp; リスト!P9425)&gt;=1,"",IF(VLOOKUP(P9425,登録者リスト!$A$1:$D$43729,4,FALSE)=基本情報!$D$6,P9425,"")),"")</f>
        <v/>
      </c>
    </row>
    <row r="9426" spans="16:17" x14ac:dyDescent="0.15">
      <c r="P9426">
        <v>9425</v>
      </c>
      <c r="Q9426" t="str">
        <f>IFERROR(IF(COUNTIF(個人情報!$BI$5:$BI$401,"登録番号" &amp; リスト!P9426)&gt;=1,"",IF(VLOOKUP(P9426,登録者リスト!$A$1:$D$43729,4,FALSE)=基本情報!$D$6,P9426,"")),"")</f>
        <v/>
      </c>
    </row>
    <row r="9427" spans="16:17" x14ac:dyDescent="0.15">
      <c r="P9427">
        <v>9426</v>
      </c>
      <c r="Q9427" t="str">
        <f>IFERROR(IF(COUNTIF(個人情報!$BI$5:$BI$401,"登録番号" &amp; リスト!P9427)&gt;=1,"",IF(VLOOKUP(P9427,登録者リスト!$A$1:$D$43729,4,FALSE)=基本情報!$D$6,P9427,"")),"")</f>
        <v/>
      </c>
    </row>
    <row r="9428" spans="16:17" x14ac:dyDescent="0.15">
      <c r="P9428">
        <v>9427</v>
      </c>
      <c r="Q9428" t="str">
        <f>IFERROR(IF(COUNTIF(個人情報!$BI$5:$BI$401,"登録番号" &amp; リスト!P9428)&gt;=1,"",IF(VLOOKUP(P9428,登録者リスト!$A$1:$D$43729,4,FALSE)=基本情報!$D$6,P9428,"")),"")</f>
        <v/>
      </c>
    </row>
    <row r="9429" spans="16:17" x14ac:dyDescent="0.15">
      <c r="P9429">
        <v>9428</v>
      </c>
      <c r="Q9429" t="str">
        <f>IFERROR(IF(COUNTIF(個人情報!$BI$5:$BI$401,"登録番号" &amp; リスト!P9429)&gt;=1,"",IF(VLOOKUP(P9429,登録者リスト!$A$1:$D$43729,4,FALSE)=基本情報!$D$6,P9429,"")),"")</f>
        <v/>
      </c>
    </row>
    <row r="9430" spans="16:17" x14ac:dyDescent="0.15">
      <c r="P9430">
        <v>9429</v>
      </c>
      <c r="Q9430" t="str">
        <f>IFERROR(IF(COUNTIF(個人情報!$BI$5:$BI$401,"登録番号" &amp; リスト!P9430)&gt;=1,"",IF(VLOOKUP(P9430,登録者リスト!$A$1:$D$43729,4,FALSE)=基本情報!$D$6,P9430,"")),"")</f>
        <v/>
      </c>
    </row>
    <row r="9431" spans="16:17" x14ac:dyDescent="0.15">
      <c r="P9431">
        <v>9430</v>
      </c>
      <c r="Q9431" t="str">
        <f>IFERROR(IF(COUNTIF(個人情報!$BI$5:$BI$401,"登録番号" &amp; リスト!P9431)&gt;=1,"",IF(VLOOKUP(P9431,登録者リスト!$A$1:$D$43729,4,FALSE)=基本情報!$D$6,P9431,"")),"")</f>
        <v/>
      </c>
    </row>
    <row r="9432" spans="16:17" x14ac:dyDescent="0.15">
      <c r="P9432">
        <v>9431</v>
      </c>
      <c r="Q9432" t="str">
        <f>IFERROR(IF(COUNTIF(個人情報!$BI$5:$BI$401,"登録番号" &amp; リスト!P9432)&gt;=1,"",IF(VLOOKUP(P9432,登録者リスト!$A$1:$D$43729,4,FALSE)=基本情報!$D$6,P9432,"")),"")</f>
        <v/>
      </c>
    </row>
    <row r="9433" spans="16:17" x14ac:dyDescent="0.15">
      <c r="P9433">
        <v>9432</v>
      </c>
      <c r="Q9433" t="str">
        <f>IFERROR(IF(COUNTIF(個人情報!$BI$5:$BI$401,"登録番号" &amp; リスト!P9433)&gt;=1,"",IF(VLOOKUP(P9433,登録者リスト!$A$1:$D$43729,4,FALSE)=基本情報!$D$6,P9433,"")),"")</f>
        <v/>
      </c>
    </row>
    <row r="9434" spans="16:17" x14ac:dyDescent="0.15">
      <c r="P9434">
        <v>9433</v>
      </c>
      <c r="Q9434" t="str">
        <f>IFERROR(IF(COUNTIF(個人情報!$BI$5:$BI$401,"登録番号" &amp; リスト!P9434)&gt;=1,"",IF(VLOOKUP(P9434,登録者リスト!$A$1:$D$43729,4,FALSE)=基本情報!$D$6,P9434,"")),"")</f>
        <v/>
      </c>
    </row>
    <row r="9435" spans="16:17" x14ac:dyDescent="0.15">
      <c r="P9435">
        <v>9434</v>
      </c>
      <c r="Q9435" t="str">
        <f>IFERROR(IF(COUNTIF(個人情報!$BI$5:$BI$401,"登録番号" &amp; リスト!P9435)&gt;=1,"",IF(VLOOKUP(P9435,登録者リスト!$A$1:$D$43729,4,FALSE)=基本情報!$D$6,P9435,"")),"")</f>
        <v/>
      </c>
    </row>
    <row r="9436" spans="16:17" x14ac:dyDescent="0.15">
      <c r="P9436">
        <v>9435</v>
      </c>
      <c r="Q9436" t="str">
        <f>IFERROR(IF(COUNTIF(個人情報!$BI$5:$BI$401,"登録番号" &amp; リスト!P9436)&gt;=1,"",IF(VLOOKUP(P9436,登録者リスト!$A$1:$D$43729,4,FALSE)=基本情報!$D$6,P9436,"")),"")</f>
        <v/>
      </c>
    </row>
    <row r="9437" spans="16:17" x14ac:dyDescent="0.15">
      <c r="P9437">
        <v>9436</v>
      </c>
      <c r="Q9437" t="str">
        <f>IFERROR(IF(COUNTIF(個人情報!$BI$5:$BI$401,"登録番号" &amp; リスト!P9437)&gt;=1,"",IF(VLOOKUP(P9437,登録者リスト!$A$1:$D$43729,4,FALSE)=基本情報!$D$6,P9437,"")),"")</f>
        <v/>
      </c>
    </row>
    <row r="9438" spans="16:17" x14ac:dyDescent="0.15">
      <c r="P9438">
        <v>9437</v>
      </c>
      <c r="Q9438" t="str">
        <f>IFERROR(IF(COUNTIF(個人情報!$BI$5:$BI$401,"登録番号" &amp; リスト!P9438)&gt;=1,"",IF(VLOOKUP(P9438,登録者リスト!$A$1:$D$43729,4,FALSE)=基本情報!$D$6,P9438,"")),"")</f>
        <v/>
      </c>
    </row>
    <row r="9439" spans="16:17" x14ac:dyDescent="0.15">
      <c r="P9439">
        <v>9438</v>
      </c>
      <c r="Q9439" t="str">
        <f>IFERROR(IF(COUNTIF(個人情報!$BI$5:$BI$401,"登録番号" &amp; リスト!P9439)&gt;=1,"",IF(VLOOKUP(P9439,登録者リスト!$A$1:$D$43729,4,FALSE)=基本情報!$D$6,P9439,"")),"")</f>
        <v/>
      </c>
    </row>
    <row r="9440" spans="16:17" x14ac:dyDescent="0.15">
      <c r="P9440">
        <v>9439</v>
      </c>
      <c r="Q9440" t="str">
        <f>IFERROR(IF(COUNTIF(個人情報!$BI$5:$BI$401,"登録番号" &amp; リスト!P9440)&gt;=1,"",IF(VLOOKUP(P9440,登録者リスト!$A$1:$D$43729,4,FALSE)=基本情報!$D$6,P9440,"")),"")</f>
        <v/>
      </c>
    </row>
    <row r="9441" spans="16:17" x14ac:dyDescent="0.15">
      <c r="P9441">
        <v>9440</v>
      </c>
      <c r="Q9441" t="str">
        <f>IFERROR(IF(COUNTIF(個人情報!$BI$5:$BI$401,"登録番号" &amp; リスト!P9441)&gt;=1,"",IF(VLOOKUP(P9441,登録者リスト!$A$1:$D$43729,4,FALSE)=基本情報!$D$6,P9441,"")),"")</f>
        <v/>
      </c>
    </row>
    <row r="9442" spans="16:17" x14ac:dyDescent="0.15">
      <c r="P9442">
        <v>9441</v>
      </c>
      <c r="Q9442" t="str">
        <f>IFERROR(IF(COUNTIF(個人情報!$BI$5:$BI$401,"登録番号" &amp; リスト!P9442)&gt;=1,"",IF(VLOOKUP(P9442,登録者リスト!$A$1:$D$43729,4,FALSE)=基本情報!$D$6,P9442,"")),"")</f>
        <v/>
      </c>
    </row>
    <row r="9443" spans="16:17" x14ac:dyDescent="0.15">
      <c r="P9443">
        <v>9442</v>
      </c>
      <c r="Q9443" t="str">
        <f>IFERROR(IF(COUNTIF(個人情報!$BI$5:$BI$401,"登録番号" &amp; リスト!P9443)&gt;=1,"",IF(VLOOKUP(P9443,登録者リスト!$A$1:$D$43729,4,FALSE)=基本情報!$D$6,P9443,"")),"")</f>
        <v/>
      </c>
    </row>
    <row r="9444" spans="16:17" x14ac:dyDescent="0.15">
      <c r="P9444">
        <v>9443</v>
      </c>
      <c r="Q9444" t="str">
        <f>IFERROR(IF(COUNTIF(個人情報!$BI$5:$BI$401,"登録番号" &amp; リスト!P9444)&gt;=1,"",IF(VLOOKUP(P9444,登録者リスト!$A$1:$D$43729,4,FALSE)=基本情報!$D$6,P9444,"")),"")</f>
        <v/>
      </c>
    </row>
    <row r="9445" spans="16:17" x14ac:dyDescent="0.15">
      <c r="P9445">
        <v>9444</v>
      </c>
      <c r="Q9445" t="str">
        <f>IFERROR(IF(COUNTIF(個人情報!$BI$5:$BI$401,"登録番号" &amp; リスト!P9445)&gt;=1,"",IF(VLOOKUP(P9445,登録者リスト!$A$1:$D$43729,4,FALSE)=基本情報!$D$6,P9445,"")),"")</f>
        <v/>
      </c>
    </row>
    <row r="9446" spans="16:17" x14ac:dyDescent="0.15">
      <c r="P9446">
        <v>9445</v>
      </c>
      <c r="Q9446" t="str">
        <f>IFERROR(IF(COUNTIF(個人情報!$BI$5:$BI$401,"登録番号" &amp; リスト!P9446)&gt;=1,"",IF(VLOOKUP(P9446,登録者リスト!$A$1:$D$43729,4,FALSE)=基本情報!$D$6,P9446,"")),"")</f>
        <v/>
      </c>
    </row>
    <row r="9447" spans="16:17" x14ac:dyDescent="0.15">
      <c r="P9447">
        <v>9446</v>
      </c>
      <c r="Q9447" t="str">
        <f>IFERROR(IF(COUNTIF(個人情報!$BI$5:$BI$401,"登録番号" &amp; リスト!P9447)&gt;=1,"",IF(VLOOKUP(P9447,登録者リスト!$A$1:$D$43729,4,FALSE)=基本情報!$D$6,P9447,"")),"")</f>
        <v/>
      </c>
    </row>
    <row r="9448" spans="16:17" x14ac:dyDescent="0.15">
      <c r="P9448">
        <v>9447</v>
      </c>
      <c r="Q9448" t="str">
        <f>IFERROR(IF(COUNTIF(個人情報!$BI$5:$BI$401,"登録番号" &amp; リスト!P9448)&gt;=1,"",IF(VLOOKUP(P9448,登録者リスト!$A$1:$D$43729,4,FALSE)=基本情報!$D$6,P9448,"")),"")</f>
        <v/>
      </c>
    </row>
    <row r="9449" spans="16:17" x14ac:dyDescent="0.15">
      <c r="P9449">
        <v>9448</v>
      </c>
      <c r="Q9449" t="str">
        <f>IFERROR(IF(COUNTIF(個人情報!$BI$5:$BI$401,"登録番号" &amp; リスト!P9449)&gt;=1,"",IF(VLOOKUP(P9449,登録者リスト!$A$1:$D$43729,4,FALSE)=基本情報!$D$6,P9449,"")),"")</f>
        <v/>
      </c>
    </row>
    <row r="9450" spans="16:17" x14ac:dyDescent="0.15">
      <c r="P9450">
        <v>9449</v>
      </c>
      <c r="Q9450" t="str">
        <f>IFERROR(IF(COUNTIF(個人情報!$BI$5:$BI$401,"登録番号" &amp; リスト!P9450)&gt;=1,"",IF(VLOOKUP(P9450,登録者リスト!$A$1:$D$43729,4,FALSE)=基本情報!$D$6,P9450,"")),"")</f>
        <v/>
      </c>
    </row>
    <row r="9451" spans="16:17" x14ac:dyDescent="0.15">
      <c r="P9451">
        <v>9450</v>
      </c>
      <c r="Q9451" t="str">
        <f>IFERROR(IF(COUNTIF(個人情報!$BI$5:$BI$401,"登録番号" &amp; リスト!P9451)&gt;=1,"",IF(VLOOKUP(P9451,登録者リスト!$A$1:$D$43729,4,FALSE)=基本情報!$D$6,P9451,"")),"")</f>
        <v/>
      </c>
    </row>
    <row r="9452" spans="16:17" x14ac:dyDescent="0.15">
      <c r="P9452">
        <v>9451</v>
      </c>
      <c r="Q9452" t="str">
        <f>IFERROR(IF(COUNTIF(個人情報!$BI$5:$BI$401,"登録番号" &amp; リスト!P9452)&gt;=1,"",IF(VLOOKUP(P9452,登録者リスト!$A$1:$D$43729,4,FALSE)=基本情報!$D$6,P9452,"")),"")</f>
        <v/>
      </c>
    </row>
    <row r="9453" spans="16:17" x14ac:dyDescent="0.15">
      <c r="P9453">
        <v>9452</v>
      </c>
      <c r="Q9453" t="str">
        <f>IFERROR(IF(COUNTIF(個人情報!$BI$5:$BI$401,"登録番号" &amp; リスト!P9453)&gt;=1,"",IF(VLOOKUP(P9453,登録者リスト!$A$1:$D$43729,4,FALSE)=基本情報!$D$6,P9453,"")),"")</f>
        <v/>
      </c>
    </row>
    <row r="9454" spans="16:17" x14ac:dyDescent="0.15">
      <c r="P9454">
        <v>9453</v>
      </c>
      <c r="Q9454" t="str">
        <f>IFERROR(IF(COUNTIF(個人情報!$BI$5:$BI$401,"登録番号" &amp; リスト!P9454)&gt;=1,"",IF(VLOOKUP(P9454,登録者リスト!$A$1:$D$43729,4,FALSE)=基本情報!$D$6,P9454,"")),"")</f>
        <v/>
      </c>
    </row>
    <row r="9455" spans="16:17" x14ac:dyDescent="0.15">
      <c r="P9455">
        <v>9454</v>
      </c>
      <c r="Q9455" t="str">
        <f>IFERROR(IF(COUNTIF(個人情報!$BI$5:$BI$401,"登録番号" &amp; リスト!P9455)&gt;=1,"",IF(VLOOKUP(P9455,登録者リスト!$A$1:$D$43729,4,FALSE)=基本情報!$D$6,P9455,"")),"")</f>
        <v/>
      </c>
    </row>
    <row r="9456" spans="16:17" x14ac:dyDescent="0.15">
      <c r="P9456">
        <v>9455</v>
      </c>
      <c r="Q9456" t="str">
        <f>IFERROR(IF(COUNTIF(個人情報!$BI$5:$BI$401,"登録番号" &amp; リスト!P9456)&gt;=1,"",IF(VLOOKUP(P9456,登録者リスト!$A$1:$D$43729,4,FALSE)=基本情報!$D$6,P9456,"")),"")</f>
        <v/>
      </c>
    </row>
    <row r="9457" spans="16:17" x14ac:dyDescent="0.15">
      <c r="P9457">
        <v>9456</v>
      </c>
      <c r="Q9457" t="str">
        <f>IFERROR(IF(COUNTIF(個人情報!$BI$5:$BI$401,"登録番号" &amp; リスト!P9457)&gt;=1,"",IF(VLOOKUP(P9457,登録者リスト!$A$1:$D$43729,4,FALSE)=基本情報!$D$6,P9457,"")),"")</f>
        <v/>
      </c>
    </row>
    <row r="9458" spans="16:17" x14ac:dyDescent="0.15">
      <c r="P9458">
        <v>9457</v>
      </c>
      <c r="Q9458" t="str">
        <f>IFERROR(IF(COUNTIF(個人情報!$BI$5:$BI$401,"登録番号" &amp; リスト!P9458)&gt;=1,"",IF(VLOOKUP(P9458,登録者リスト!$A$1:$D$43729,4,FALSE)=基本情報!$D$6,P9458,"")),"")</f>
        <v/>
      </c>
    </row>
    <row r="9459" spans="16:17" x14ac:dyDescent="0.15">
      <c r="P9459">
        <v>9458</v>
      </c>
      <c r="Q9459" t="str">
        <f>IFERROR(IF(COUNTIF(個人情報!$BI$5:$BI$401,"登録番号" &amp; リスト!P9459)&gt;=1,"",IF(VLOOKUP(P9459,登録者リスト!$A$1:$D$43729,4,FALSE)=基本情報!$D$6,P9459,"")),"")</f>
        <v/>
      </c>
    </row>
    <row r="9460" spans="16:17" x14ac:dyDescent="0.15">
      <c r="P9460">
        <v>9459</v>
      </c>
      <c r="Q9460" t="str">
        <f>IFERROR(IF(COUNTIF(個人情報!$BI$5:$BI$401,"登録番号" &amp; リスト!P9460)&gt;=1,"",IF(VLOOKUP(P9460,登録者リスト!$A$1:$D$43729,4,FALSE)=基本情報!$D$6,P9460,"")),"")</f>
        <v/>
      </c>
    </row>
    <row r="9461" spans="16:17" x14ac:dyDescent="0.15">
      <c r="P9461">
        <v>9460</v>
      </c>
      <c r="Q9461" t="str">
        <f>IFERROR(IF(COUNTIF(個人情報!$BI$5:$BI$401,"登録番号" &amp; リスト!P9461)&gt;=1,"",IF(VLOOKUP(P9461,登録者リスト!$A$1:$D$43729,4,FALSE)=基本情報!$D$6,P9461,"")),"")</f>
        <v/>
      </c>
    </row>
    <row r="9462" spans="16:17" x14ac:dyDescent="0.15">
      <c r="P9462">
        <v>9461</v>
      </c>
      <c r="Q9462" t="str">
        <f>IFERROR(IF(COUNTIF(個人情報!$BI$5:$BI$401,"登録番号" &amp; リスト!P9462)&gt;=1,"",IF(VLOOKUP(P9462,登録者リスト!$A$1:$D$43729,4,FALSE)=基本情報!$D$6,P9462,"")),"")</f>
        <v/>
      </c>
    </row>
    <row r="9463" spans="16:17" x14ac:dyDescent="0.15">
      <c r="P9463">
        <v>9462</v>
      </c>
      <c r="Q9463" t="str">
        <f>IFERROR(IF(COUNTIF(個人情報!$BI$5:$BI$401,"登録番号" &amp; リスト!P9463)&gt;=1,"",IF(VLOOKUP(P9463,登録者リスト!$A$1:$D$43729,4,FALSE)=基本情報!$D$6,P9463,"")),"")</f>
        <v/>
      </c>
    </row>
    <row r="9464" spans="16:17" x14ac:dyDescent="0.15">
      <c r="P9464">
        <v>9463</v>
      </c>
      <c r="Q9464" t="str">
        <f>IFERROR(IF(COUNTIF(個人情報!$BI$5:$BI$401,"登録番号" &amp; リスト!P9464)&gt;=1,"",IF(VLOOKUP(P9464,登録者リスト!$A$1:$D$43729,4,FALSE)=基本情報!$D$6,P9464,"")),"")</f>
        <v/>
      </c>
    </row>
    <row r="9465" spans="16:17" x14ac:dyDescent="0.15">
      <c r="P9465">
        <v>9464</v>
      </c>
      <c r="Q9465" t="str">
        <f>IFERROR(IF(COUNTIF(個人情報!$BI$5:$BI$401,"登録番号" &amp; リスト!P9465)&gt;=1,"",IF(VLOOKUP(P9465,登録者リスト!$A$1:$D$43729,4,FALSE)=基本情報!$D$6,P9465,"")),"")</f>
        <v/>
      </c>
    </row>
    <row r="9466" spans="16:17" x14ac:dyDescent="0.15">
      <c r="P9466">
        <v>9465</v>
      </c>
      <c r="Q9466" t="str">
        <f>IFERROR(IF(COUNTIF(個人情報!$BI$5:$BI$401,"登録番号" &amp; リスト!P9466)&gt;=1,"",IF(VLOOKUP(P9466,登録者リスト!$A$1:$D$43729,4,FALSE)=基本情報!$D$6,P9466,"")),"")</f>
        <v/>
      </c>
    </row>
    <row r="9467" spans="16:17" x14ac:dyDescent="0.15">
      <c r="P9467">
        <v>9466</v>
      </c>
      <c r="Q9467" t="str">
        <f>IFERROR(IF(COUNTIF(個人情報!$BI$5:$BI$401,"登録番号" &amp; リスト!P9467)&gt;=1,"",IF(VLOOKUP(P9467,登録者リスト!$A$1:$D$43729,4,FALSE)=基本情報!$D$6,P9467,"")),"")</f>
        <v/>
      </c>
    </row>
    <row r="9468" spans="16:17" x14ac:dyDescent="0.15">
      <c r="P9468">
        <v>9467</v>
      </c>
      <c r="Q9468" t="str">
        <f>IFERROR(IF(COUNTIF(個人情報!$BI$5:$BI$401,"登録番号" &amp; リスト!P9468)&gt;=1,"",IF(VLOOKUP(P9468,登録者リスト!$A$1:$D$43729,4,FALSE)=基本情報!$D$6,P9468,"")),"")</f>
        <v/>
      </c>
    </row>
    <row r="9469" spans="16:17" x14ac:dyDescent="0.15">
      <c r="P9469">
        <v>9468</v>
      </c>
      <c r="Q9469" t="str">
        <f>IFERROR(IF(COUNTIF(個人情報!$BI$5:$BI$401,"登録番号" &amp; リスト!P9469)&gt;=1,"",IF(VLOOKUP(P9469,登録者リスト!$A$1:$D$43729,4,FALSE)=基本情報!$D$6,P9469,"")),"")</f>
        <v/>
      </c>
    </row>
    <row r="9470" spans="16:17" x14ac:dyDescent="0.15">
      <c r="P9470">
        <v>9469</v>
      </c>
      <c r="Q9470" t="str">
        <f>IFERROR(IF(COUNTIF(個人情報!$BI$5:$BI$401,"登録番号" &amp; リスト!P9470)&gt;=1,"",IF(VLOOKUP(P9470,登録者リスト!$A$1:$D$43729,4,FALSE)=基本情報!$D$6,P9470,"")),"")</f>
        <v/>
      </c>
    </row>
    <row r="9471" spans="16:17" x14ac:dyDescent="0.15">
      <c r="P9471">
        <v>9470</v>
      </c>
      <c r="Q9471" t="str">
        <f>IFERROR(IF(COUNTIF(個人情報!$BI$5:$BI$401,"登録番号" &amp; リスト!P9471)&gt;=1,"",IF(VLOOKUP(P9471,登録者リスト!$A$1:$D$43729,4,FALSE)=基本情報!$D$6,P9471,"")),"")</f>
        <v/>
      </c>
    </row>
    <row r="9472" spans="16:17" x14ac:dyDescent="0.15">
      <c r="P9472">
        <v>9471</v>
      </c>
      <c r="Q9472" t="str">
        <f>IFERROR(IF(COUNTIF(個人情報!$BI$5:$BI$401,"登録番号" &amp; リスト!P9472)&gt;=1,"",IF(VLOOKUP(P9472,登録者リスト!$A$1:$D$43729,4,FALSE)=基本情報!$D$6,P9472,"")),"")</f>
        <v/>
      </c>
    </row>
    <row r="9473" spans="16:17" x14ac:dyDescent="0.15">
      <c r="P9473">
        <v>9472</v>
      </c>
      <c r="Q9473" t="str">
        <f>IFERROR(IF(COUNTIF(個人情報!$BI$5:$BI$401,"登録番号" &amp; リスト!P9473)&gt;=1,"",IF(VLOOKUP(P9473,登録者リスト!$A$1:$D$43729,4,FALSE)=基本情報!$D$6,P9473,"")),"")</f>
        <v/>
      </c>
    </row>
    <row r="9474" spans="16:17" x14ac:dyDescent="0.15">
      <c r="P9474">
        <v>9473</v>
      </c>
      <c r="Q9474" t="str">
        <f>IFERROR(IF(COUNTIF(個人情報!$BI$5:$BI$401,"登録番号" &amp; リスト!P9474)&gt;=1,"",IF(VLOOKUP(P9474,登録者リスト!$A$1:$D$43729,4,FALSE)=基本情報!$D$6,P9474,"")),"")</f>
        <v/>
      </c>
    </row>
    <row r="9475" spans="16:17" x14ac:dyDescent="0.15">
      <c r="P9475">
        <v>9474</v>
      </c>
      <c r="Q9475" t="str">
        <f>IFERROR(IF(COUNTIF(個人情報!$BI$5:$BI$401,"登録番号" &amp; リスト!P9475)&gt;=1,"",IF(VLOOKUP(P9475,登録者リスト!$A$1:$D$43729,4,FALSE)=基本情報!$D$6,P9475,"")),"")</f>
        <v/>
      </c>
    </row>
    <row r="9476" spans="16:17" x14ac:dyDescent="0.15">
      <c r="P9476">
        <v>9475</v>
      </c>
      <c r="Q9476" t="str">
        <f>IFERROR(IF(COUNTIF(個人情報!$BI$5:$BI$401,"登録番号" &amp; リスト!P9476)&gt;=1,"",IF(VLOOKUP(P9476,登録者リスト!$A$1:$D$43729,4,FALSE)=基本情報!$D$6,P9476,"")),"")</f>
        <v/>
      </c>
    </row>
    <row r="9477" spans="16:17" x14ac:dyDescent="0.15">
      <c r="P9477">
        <v>9476</v>
      </c>
      <c r="Q9477" t="str">
        <f>IFERROR(IF(COUNTIF(個人情報!$BI$5:$BI$401,"登録番号" &amp; リスト!P9477)&gt;=1,"",IF(VLOOKUP(P9477,登録者リスト!$A$1:$D$43729,4,FALSE)=基本情報!$D$6,P9477,"")),"")</f>
        <v/>
      </c>
    </row>
    <row r="9478" spans="16:17" x14ac:dyDescent="0.15">
      <c r="P9478">
        <v>9477</v>
      </c>
      <c r="Q9478" t="str">
        <f>IFERROR(IF(COUNTIF(個人情報!$BI$5:$BI$401,"登録番号" &amp; リスト!P9478)&gt;=1,"",IF(VLOOKUP(P9478,登録者リスト!$A$1:$D$43729,4,FALSE)=基本情報!$D$6,P9478,"")),"")</f>
        <v/>
      </c>
    </row>
    <row r="9479" spans="16:17" x14ac:dyDescent="0.15">
      <c r="P9479">
        <v>9478</v>
      </c>
      <c r="Q9479" t="str">
        <f>IFERROR(IF(COUNTIF(個人情報!$BI$5:$BI$401,"登録番号" &amp; リスト!P9479)&gt;=1,"",IF(VLOOKUP(P9479,登録者リスト!$A$1:$D$43729,4,FALSE)=基本情報!$D$6,P9479,"")),"")</f>
        <v/>
      </c>
    </row>
    <row r="9480" spans="16:17" x14ac:dyDescent="0.15">
      <c r="P9480">
        <v>9479</v>
      </c>
      <c r="Q9480" t="str">
        <f>IFERROR(IF(COUNTIF(個人情報!$BI$5:$BI$401,"登録番号" &amp; リスト!P9480)&gt;=1,"",IF(VLOOKUP(P9480,登録者リスト!$A$1:$D$43729,4,FALSE)=基本情報!$D$6,P9480,"")),"")</f>
        <v/>
      </c>
    </row>
    <row r="9481" spans="16:17" x14ac:dyDescent="0.15">
      <c r="P9481">
        <v>9480</v>
      </c>
      <c r="Q9481" t="str">
        <f>IFERROR(IF(COUNTIF(個人情報!$BI$5:$BI$401,"登録番号" &amp; リスト!P9481)&gt;=1,"",IF(VLOOKUP(P9481,登録者リスト!$A$1:$D$43729,4,FALSE)=基本情報!$D$6,P9481,"")),"")</f>
        <v/>
      </c>
    </row>
    <row r="9482" spans="16:17" x14ac:dyDescent="0.15">
      <c r="P9482">
        <v>9481</v>
      </c>
      <c r="Q9482" t="str">
        <f>IFERROR(IF(COUNTIF(個人情報!$BI$5:$BI$401,"登録番号" &amp; リスト!P9482)&gt;=1,"",IF(VLOOKUP(P9482,登録者リスト!$A$1:$D$43729,4,FALSE)=基本情報!$D$6,P9482,"")),"")</f>
        <v/>
      </c>
    </row>
    <row r="9483" spans="16:17" x14ac:dyDescent="0.15">
      <c r="P9483">
        <v>9482</v>
      </c>
      <c r="Q9483" t="str">
        <f>IFERROR(IF(COUNTIF(個人情報!$BI$5:$BI$401,"登録番号" &amp; リスト!P9483)&gt;=1,"",IF(VLOOKUP(P9483,登録者リスト!$A$1:$D$43729,4,FALSE)=基本情報!$D$6,P9483,"")),"")</f>
        <v/>
      </c>
    </row>
    <row r="9484" spans="16:17" x14ac:dyDescent="0.15">
      <c r="P9484">
        <v>9483</v>
      </c>
      <c r="Q9484" t="str">
        <f>IFERROR(IF(COUNTIF(個人情報!$BI$5:$BI$401,"登録番号" &amp; リスト!P9484)&gt;=1,"",IF(VLOOKUP(P9484,登録者リスト!$A$1:$D$43729,4,FALSE)=基本情報!$D$6,P9484,"")),"")</f>
        <v/>
      </c>
    </row>
    <row r="9485" spans="16:17" x14ac:dyDescent="0.15">
      <c r="P9485">
        <v>9484</v>
      </c>
      <c r="Q9485" t="str">
        <f>IFERROR(IF(COUNTIF(個人情報!$BI$5:$BI$401,"登録番号" &amp; リスト!P9485)&gt;=1,"",IF(VLOOKUP(P9485,登録者リスト!$A$1:$D$43729,4,FALSE)=基本情報!$D$6,P9485,"")),"")</f>
        <v/>
      </c>
    </row>
    <row r="9486" spans="16:17" x14ac:dyDescent="0.15">
      <c r="P9486">
        <v>9485</v>
      </c>
      <c r="Q9486" t="str">
        <f>IFERROR(IF(COUNTIF(個人情報!$BI$5:$BI$401,"登録番号" &amp; リスト!P9486)&gt;=1,"",IF(VLOOKUP(P9486,登録者リスト!$A$1:$D$43729,4,FALSE)=基本情報!$D$6,P9486,"")),"")</f>
        <v/>
      </c>
    </row>
    <row r="9487" spans="16:17" x14ac:dyDescent="0.15">
      <c r="P9487">
        <v>9486</v>
      </c>
      <c r="Q9487" t="str">
        <f>IFERROR(IF(COUNTIF(個人情報!$BI$5:$BI$401,"登録番号" &amp; リスト!P9487)&gt;=1,"",IF(VLOOKUP(P9487,登録者リスト!$A$1:$D$43729,4,FALSE)=基本情報!$D$6,P9487,"")),"")</f>
        <v/>
      </c>
    </row>
    <row r="9488" spans="16:17" x14ac:dyDescent="0.15">
      <c r="P9488">
        <v>9487</v>
      </c>
      <c r="Q9488" t="str">
        <f>IFERROR(IF(COUNTIF(個人情報!$BI$5:$BI$401,"登録番号" &amp; リスト!P9488)&gt;=1,"",IF(VLOOKUP(P9488,登録者リスト!$A$1:$D$43729,4,FALSE)=基本情報!$D$6,P9488,"")),"")</f>
        <v/>
      </c>
    </row>
    <row r="9489" spans="16:17" x14ac:dyDescent="0.15">
      <c r="P9489">
        <v>9488</v>
      </c>
      <c r="Q9489" t="str">
        <f>IFERROR(IF(COUNTIF(個人情報!$BI$5:$BI$401,"登録番号" &amp; リスト!P9489)&gt;=1,"",IF(VLOOKUP(P9489,登録者リスト!$A$1:$D$43729,4,FALSE)=基本情報!$D$6,P9489,"")),"")</f>
        <v/>
      </c>
    </row>
    <row r="9490" spans="16:17" x14ac:dyDescent="0.15">
      <c r="P9490">
        <v>9489</v>
      </c>
      <c r="Q9490" t="str">
        <f>IFERROR(IF(COUNTIF(個人情報!$BI$5:$BI$401,"登録番号" &amp; リスト!P9490)&gt;=1,"",IF(VLOOKUP(P9490,登録者リスト!$A$1:$D$43729,4,FALSE)=基本情報!$D$6,P9490,"")),"")</f>
        <v/>
      </c>
    </row>
    <row r="9491" spans="16:17" x14ac:dyDescent="0.15">
      <c r="P9491">
        <v>9490</v>
      </c>
      <c r="Q9491" t="str">
        <f>IFERROR(IF(COUNTIF(個人情報!$BI$5:$BI$401,"登録番号" &amp; リスト!P9491)&gt;=1,"",IF(VLOOKUP(P9491,登録者リスト!$A$1:$D$43729,4,FALSE)=基本情報!$D$6,P9491,"")),"")</f>
        <v/>
      </c>
    </row>
    <row r="9492" spans="16:17" x14ac:dyDescent="0.15">
      <c r="P9492">
        <v>9491</v>
      </c>
      <c r="Q9492" t="str">
        <f>IFERROR(IF(COUNTIF(個人情報!$BI$5:$BI$401,"登録番号" &amp; リスト!P9492)&gt;=1,"",IF(VLOOKUP(P9492,登録者リスト!$A$1:$D$43729,4,FALSE)=基本情報!$D$6,P9492,"")),"")</f>
        <v/>
      </c>
    </row>
    <row r="9493" spans="16:17" x14ac:dyDescent="0.15">
      <c r="P9493">
        <v>9492</v>
      </c>
      <c r="Q9493" t="str">
        <f>IFERROR(IF(COUNTIF(個人情報!$BI$5:$BI$401,"登録番号" &amp; リスト!P9493)&gt;=1,"",IF(VLOOKUP(P9493,登録者リスト!$A$1:$D$43729,4,FALSE)=基本情報!$D$6,P9493,"")),"")</f>
        <v/>
      </c>
    </row>
    <row r="9494" spans="16:17" x14ac:dyDescent="0.15">
      <c r="P9494">
        <v>9493</v>
      </c>
      <c r="Q9494" t="str">
        <f>IFERROR(IF(COUNTIF(個人情報!$BI$5:$BI$401,"登録番号" &amp; リスト!P9494)&gt;=1,"",IF(VLOOKUP(P9494,登録者リスト!$A$1:$D$43729,4,FALSE)=基本情報!$D$6,P9494,"")),"")</f>
        <v/>
      </c>
    </row>
    <row r="9495" spans="16:17" x14ac:dyDescent="0.15">
      <c r="P9495">
        <v>9494</v>
      </c>
      <c r="Q9495" t="str">
        <f>IFERROR(IF(COUNTIF(個人情報!$BI$5:$BI$401,"登録番号" &amp; リスト!P9495)&gt;=1,"",IF(VLOOKUP(P9495,登録者リスト!$A$1:$D$43729,4,FALSE)=基本情報!$D$6,P9495,"")),"")</f>
        <v/>
      </c>
    </row>
    <row r="9496" spans="16:17" x14ac:dyDescent="0.15">
      <c r="P9496">
        <v>9495</v>
      </c>
      <c r="Q9496" t="str">
        <f>IFERROR(IF(COUNTIF(個人情報!$BI$5:$BI$401,"登録番号" &amp; リスト!P9496)&gt;=1,"",IF(VLOOKUP(P9496,登録者リスト!$A$1:$D$43729,4,FALSE)=基本情報!$D$6,P9496,"")),"")</f>
        <v/>
      </c>
    </row>
    <row r="9497" spans="16:17" x14ac:dyDescent="0.15">
      <c r="P9497">
        <v>9496</v>
      </c>
      <c r="Q9497" t="str">
        <f>IFERROR(IF(COUNTIF(個人情報!$BI$5:$BI$401,"登録番号" &amp; リスト!P9497)&gt;=1,"",IF(VLOOKUP(P9497,登録者リスト!$A$1:$D$43729,4,FALSE)=基本情報!$D$6,P9497,"")),"")</f>
        <v/>
      </c>
    </row>
    <row r="9498" spans="16:17" x14ac:dyDescent="0.15">
      <c r="P9498">
        <v>9497</v>
      </c>
      <c r="Q9498" t="str">
        <f>IFERROR(IF(COUNTIF(個人情報!$BI$5:$BI$401,"登録番号" &amp; リスト!P9498)&gt;=1,"",IF(VLOOKUP(P9498,登録者リスト!$A$1:$D$43729,4,FALSE)=基本情報!$D$6,P9498,"")),"")</f>
        <v/>
      </c>
    </row>
    <row r="9499" spans="16:17" x14ac:dyDescent="0.15">
      <c r="P9499">
        <v>9498</v>
      </c>
      <c r="Q9499" t="str">
        <f>IFERROR(IF(COUNTIF(個人情報!$BI$5:$BI$401,"登録番号" &amp; リスト!P9499)&gt;=1,"",IF(VLOOKUP(P9499,登録者リスト!$A$1:$D$43729,4,FALSE)=基本情報!$D$6,P9499,"")),"")</f>
        <v/>
      </c>
    </row>
    <row r="9500" spans="16:17" x14ac:dyDescent="0.15">
      <c r="P9500">
        <v>9499</v>
      </c>
      <c r="Q9500" t="str">
        <f>IFERROR(IF(COUNTIF(個人情報!$BI$5:$BI$401,"登録番号" &amp; リスト!P9500)&gt;=1,"",IF(VLOOKUP(P9500,登録者リスト!$A$1:$D$43729,4,FALSE)=基本情報!$D$6,P9500,"")),"")</f>
        <v/>
      </c>
    </row>
    <row r="9501" spans="16:17" x14ac:dyDescent="0.15">
      <c r="P9501">
        <v>9500</v>
      </c>
      <c r="Q9501" t="str">
        <f>IFERROR(IF(COUNTIF(個人情報!$BI$5:$BI$401,"登録番号" &amp; リスト!P9501)&gt;=1,"",IF(VLOOKUP(P9501,登録者リスト!$A$1:$D$43729,4,FALSE)=基本情報!$D$6,P9501,"")),"")</f>
        <v/>
      </c>
    </row>
    <row r="9502" spans="16:17" x14ac:dyDescent="0.15">
      <c r="P9502">
        <v>9501</v>
      </c>
      <c r="Q9502" t="str">
        <f>IFERROR(IF(COUNTIF(個人情報!$BI$5:$BI$401,"登録番号" &amp; リスト!P9502)&gt;=1,"",IF(VLOOKUP(P9502,登録者リスト!$A$1:$D$43729,4,FALSE)=基本情報!$D$6,P9502,"")),"")</f>
        <v/>
      </c>
    </row>
    <row r="9503" spans="16:17" x14ac:dyDescent="0.15">
      <c r="P9503">
        <v>9502</v>
      </c>
      <c r="Q9503" t="str">
        <f>IFERROR(IF(COUNTIF(個人情報!$BI$5:$BI$401,"登録番号" &amp; リスト!P9503)&gt;=1,"",IF(VLOOKUP(P9503,登録者リスト!$A$1:$D$43729,4,FALSE)=基本情報!$D$6,P9503,"")),"")</f>
        <v/>
      </c>
    </row>
    <row r="9504" spans="16:17" x14ac:dyDescent="0.15">
      <c r="P9504">
        <v>9503</v>
      </c>
      <c r="Q9504" t="str">
        <f>IFERROR(IF(COUNTIF(個人情報!$BI$5:$BI$401,"登録番号" &amp; リスト!P9504)&gt;=1,"",IF(VLOOKUP(P9504,登録者リスト!$A$1:$D$43729,4,FALSE)=基本情報!$D$6,P9504,"")),"")</f>
        <v/>
      </c>
    </row>
    <row r="9505" spans="16:17" x14ac:dyDescent="0.15">
      <c r="P9505">
        <v>9504</v>
      </c>
      <c r="Q9505" t="str">
        <f>IFERROR(IF(COUNTIF(個人情報!$BI$5:$BI$401,"登録番号" &amp; リスト!P9505)&gt;=1,"",IF(VLOOKUP(P9505,登録者リスト!$A$1:$D$43729,4,FALSE)=基本情報!$D$6,P9505,"")),"")</f>
        <v/>
      </c>
    </row>
    <row r="9506" spans="16:17" x14ac:dyDescent="0.15">
      <c r="P9506">
        <v>9505</v>
      </c>
      <c r="Q9506" t="str">
        <f>IFERROR(IF(COUNTIF(個人情報!$BI$5:$BI$401,"登録番号" &amp; リスト!P9506)&gt;=1,"",IF(VLOOKUP(P9506,登録者リスト!$A$1:$D$43729,4,FALSE)=基本情報!$D$6,P9506,"")),"")</f>
        <v/>
      </c>
    </row>
    <row r="9507" spans="16:17" x14ac:dyDescent="0.15">
      <c r="P9507">
        <v>9506</v>
      </c>
      <c r="Q9507" t="str">
        <f>IFERROR(IF(COUNTIF(個人情報!$BI$5:$BI$401,"登録番号" &amp; リスト!P9507)&gt;=1,"",IF(VLOOKUP(P9507,登録者リスト!$A$1:$D$43729,4,FALSE)=基本情報!$D$6,P9507,"")),"")</f>
        <v/>
      </c>
    </row>
    <row r="9508" spans="16:17" x14ac:dyDescent="0.15">
      <c r="P9508">
        <v>9507</v>
      </c>
      <c r="Q9508" t="str">
        <f>IFERROR(IF(COUNTIF(個人情報!$BI$5:$BI$401,"登録番号" &amp; リスト!P9508)&gt;=1,"",IF(VLOOKUP(P9508,登録者リスト!$A$1:$D$43729,4,FALSE)=基本情報!$D$6,P9508,"")),"")</f>
        <v/>
      </c>
    </row>
    <row r="9509" spans="16:17" x14ac:dyDescent="0.15">
      <c r="P9509">
        <v>9508</v>
      </c>
      <c r="Q9509" t="str">
        <f>IFERROR(IF(COUNTIF(個人情報!$BI$5:$BI$401,"登録番号" &amp; リスト!P9509)&gt;=1,"",IF(VLOOKUP(P9509,登録者リスト!$A$1:$D$43729,4,FALSE)=基本情報!$D$6,P9509,"")),"")</f>
        <v/>
      </c>
    </row>
    <row r="9510" spans="16:17" x14ac:dyDescent="0.15">
      <c r="P9510">
        <v>9509</v>
      </c>
      <c r="Q9510" t="str">
        <f>IFERROR(IF(COUNTIF(個人情報!$BI$5:$BI$401,"登録番号" &amp; リスト!P9510)&gt;=1,"",IF(VLOOKUP(P9510,登録者リスト!$A$1:$D$43729,4,FALSE)=基本情報!$D$6,P9510,"")),"")</f>
        <v/>
      </c>
    </row>
    <row r="9511" spans="16:17" x14ac:dyDescent="0.15">
      <c r="P9511">
        <v>9510</v>
      </c>
      <c r="Q9511" t="str">
        <f>IFERROR(IF(COUNTIF(個人情報!$BI$5:$BI$401,"登録番号" &amp; リスト!P9511)&gt;=1,"",IF(VLOOKUP(P9511,登録者リスト!$A$1:$D$43729,4,FALSE)=基本情報!$D$6,P9511,"")),"")</f>
        <v/>
      </c>
    </row>
    <row r="9512" spans="16:17" x14ac:dyDescent="0.15">
      <c r="P9512">
        <v>9511</v>
      </c>
      <c r="Q9512" t="str">
        <f>IFERROR(IF(COUNTIF(個人情報!$BI$5:$BI$401,"登録番号" &amp; リスト!P9512)&gt;=1,"",IF(VLOOKUP(P9512,登録者リスト!$A$1:$D$43729,4,FALSE)=基本情報!$D$6,P9512,"")),"")</f>
        <v/>
      </c>
    </row>
    <row r="9513" spans="16:17" x14ac:dyDescent="0.15">
      <c r="P9513">
        <v>9512</v>
      </c>
      <c r="Q9513" t="str">
        <f>IFERROR(IF(COUNTIF(個人情報!$BI$5:$BI$401,"登録番号" &amp; リスト!P9513)&gt;=1,"",IF(VLOOKUP(P9513,登録者リスト!$A$1:$D$43729,4,FALSE)=基本情報!$D$6,P9513,"")),"")</f>
        <v/>
      </c>
    </row>
    <row r="9514" spans="16:17" x14ac:dyDescent="0.15">
      <c r="P9514">
        <v>9513</v>
      </c>
      <c r="Q9514" t="str">
        <f>IFERROR(IF(COUNTIF(個人情報!$BI$5:$BI$401,"登録番号" &amp; リスト!P9514)&gt;=1,"",IF(VLOOKUP(P9514,登録者リスト!$A$1:$D$43729,4,FALSE)=基本情報!$D$6,P9514,"")),"")</f>
        <v/>
      </c>
    </row>
    <row r="9515" spans="16:17" x14ac:dyDescent="0.15">
      <c r="P9515">
        <v>9514</v>
      </c>
      <c r="Q9515" t="str">
        <f>IFERROR(IF(COUNTIF(個人情報!$BI$5:$BI$401,"登録番号" &amp; リスト!P9515)&gt;=1,"",IF(VLOOKUP(P9515,登録者リスト!$A$1:$D$43729,4,FALSE)=基本情報!$D$6,P9515,"")),"")</f>
        <v/>
      </c>
    </row>
    <row r="9516" spans="16:17" x14ac:dyDescent="0.15">
      <c r="P9516">
        <v>9515</v>
      </c>
      <c r="Q9516" t="str">
        <f>IFERROR(IF(COUNTIF(個人情報!$BI$5:$BI$401,"登録番号" &amp; リスト!P9516)&gt;=1,"",IF(VLOOKUP(P9516,登録者リスト!$A$1:$D$43729,4,FALSE)=基本情報!$D$6,P9516,"")),"")</f>
        <v/>
      </c>
    </row>
    <row r="9517" spans="16:17" x14ac:dyDescent="0.15">
      <c r="P9517">
        <v>9516</v>
      </c>
      <c r="Q9517" t="str">
        <f>IFERROR(IF(COUNTIF(個人情報!$BI$5:$BI$401,"登録番号" &amp; リスト!P9517)&gt;=1,"",IF(VLOOKUP(P9517,登録者リスト!$A$1:$D$43729,4,FALSE)=基本情報!$D$6,P9517,"")),"")</f>
        <v/>
      </c>
    </row>
    <row r="9518" spans="16:17" x14ac:dyDescent="0.15">
      <c r="P9518">
        <v>9517</v>
      </c>
      <c r="Q9518" t="str">
        <f>IFERROR(IF(COUNTIF(個人情報!$BI$5:$BI$401,"登録番号" &amp; リスト!P9518)&gt;=1,"",IF(VLOOKUP(P9518,登録者リスト!$A$1:$D$43729,4,FALSE)=基本情報!$D$6,P9518,"")),"")</f>
        <v/>
      </c>
    </row>
    <row r="9519" spans="16:17" x14ac:dyDescent="0.15">
      <c r="P9519">
        <v>9518</v>
      </c>
      <c r="Q9519" t="str">
        <f>IFERROR(IF(COUNTIF(個人情報!$BI$5:$BI$401,"登録番号" &amp; リスト!P9519)&gt;=1,"",IF(VLOOKUP(P9519,登録者リスト!$A$1:$D$43729,4,FALSE)=基本情報!$D$6,P9519,"")),"")</f>
        <v/>
      </c>
    </row>
    <row r="9520" spans="16:17" x14ac:dyDescent="0.15">
      <c r="P9520">
        <v>9519</v>
      </c>
      <c r="Q9520" t="str">
        <f>IFERROR(IF(COUNTIF(個人情報!$BI$5:$BI$401,"登録番号" &amp; リスト!P9520)&gt;=1,"",IF(VLOOKUP(P9520,登録者リスト!$A$1:$D$43729,4,FALSE)=基本情報!$D$6,P9520,"")),"")</f>
        <v/>
      </c>
    </row>
    <row r="9521" spans="16:17" x14ac:dyDescent="0.15">
      <c r="P9521">
        <v>9520</v>
      </c>
      <c r="Q9521" t="str">
        <f>IFERROR(IF(COUNTIF(個人情報!$BI$5:$BI$401,"登録番号" &amp; リスト!P9521)&gt;=1,"",IF(VLOOKUP(P9521,登録者リスト!$A$1:$D$43729,4,FALSE)=基本情報!$D$6,P9521,"")),"")</f>
        <v/>
      </c>
    </row>
    <row r="9522" spans="16:17" x14ac:dyDescent="0.15">
      <c r="P9522">
        <v>9521</v>
      </c>
      <c r="Q9522" t="str">
        <f>IFERROR(IF(COUNTIF(個人情報!$BI$5:$BI$401,"登録番号" &amp; リスト!P9522)&gt;=1,"",IF(VLOOKUP(P9522,登録者リスト!$A$1:$D$43729,4,FALSE)=基本情報!$D$6,P9522,"")),"")</f>
        <v/>
      </c>
    </row>
    <row r="9523" spans="16:17" x14ac:dyDescent="0.15">
      <c r="P9523">
        <v>9522</v>
      </c>
      <c r="Q9523" t="str">
        <f>IFERROR(IF(COUNTIF(個人情報!$BI$5:$BI$401,"登録番号" &amp; リスト!P9523)&gt;=1,"",IF(VLOOKUP(P9523,登録者リスト!$A$1:$D$43729,4,FALSE)=基本情報!$D$6,P9523,"")),"")</f>
        <v/>
      </c>
    </row>
    <row r="9524" spans="16:17" x14ac:dyDescent="0.15">
      <c r="P9524">
        <v>9523</v>
      </c>
      <c r="Q9524" t="str">
        <f>IFERROR(IF(COUNTIF(個人情報!$BI$5:$BI$401,"登録番号" &amp; リスト!P9524)&gt;=1,"",IF(VLOOKUP(P9524,登録者リスト!$A$1:$D$43729,4,FALSE)=基本情報!$D$6,P9524,"")),"")</f>
        <v/>
      </c>
    </row>
    <row r="9525" spans="16:17" x14ac:dyDescent="0.15">
      <c r="P9525">
        <v>9524</v>
      </c>
      <c r="Q9525" t="str">
        <f>IFERROR(IF(COUNTIF(個人情報!$BI$5:$BI$401,"登録番号" &amp; リスト!P9525)&gt;=1,"",IF(VLOOKUP(P9525,登録者リスト!$A$1:$D$43729,4,FALSE)=基本情報!$D$6,P9525,"")),"")</f>
        <v/>
      </c>
    </row>
    <row r="9526" spans="16:17" x14ac:dyDescent="0.15">
      <c r="P9526">
        <v>9525</v>
      </c>
      <c r="Q9526" t="str">
        <f>IFERROR(IF(COUNTIF(個人情報!$BI$5:$BI$401,"登録番号" &amp; リスト!P9526)&gt;=1,"",IF(VLOOKUP(P9526,登録者リスト!$A$1:$D$43729,4,FALSE)=基本情報!$D$6,P9526,"")),"")</f>
        <v/>
      </c>
    </row>
    <row r="9527" spans="16:17" x14ac:dyDescent="0.15">
      <c r="P9527">
        <v>9526</v>
      </c>
      <c r="Q9527" t="str">
        <f>IFERROR(IF(COUNTIF(個人情報!$BI$5:$BI$401,"登録番号" &amp; リスト!P9527)&gt;=1,"",IF(VLOOKUP(P9527,登録者リスト!$A$1:$D$43729,4,FALSE)=基本情報!$D$6,P9527,"")),"")</f>
        <v/>
      </c>
    </row>
    <row r="9528" spans="16:17" x14ac:dyDescent="0.15">
      <c r="P9528">
        <v>9527</v>
      </c>
      <c r="Q9528" t="str">
        <f>IFERROR(IF(COUNTIF(個人情報!$BI$5:$BI$401,"登録番号" &amp; リスト!P9528)&gt;=1,"",IF(VLOOKUP(P9528,登録者リスト!$A$1:$D$43729,4,FALSE)=基本情報!$D$6,P9528,"")),"")</f>
        <v/>
      </c>
    </row>
    <row r="9529" spans="16:17" x14ac:dyDescent="0.15">
      <c r="P9529">
        <v>9528</v>
      </c>
      <c r="Q9529" t="str">
        <f>IFERROR(IF(COUNTIF(個人情報!$BI$5:$BI$401,"登録番号" &amp; リスト!P9529)&gt;=1,"",IF(VLOOKUP(P9529,登録者リスト!$A$1:$D$43729,4,FALSE)=基本情報!$D$6,P9529,"")),"")</f>
        <v/>
      </c>
    </row>
    <row r="9530" spans="16:17" x14ac:dyDescent="0.15">
      <c r="P9530">
        <v>9529</v>
      </c>
      <c r="Q9530" t="str">
        <f>IFERROR(IF(COUNTIF(個人情報!$BI$5:$BI$401,"登録番号" &amp; リスト!P9530)&gt;=1,"",IF(VLOOKUP(P9530,登録者リスト!$A$1:$D$43729,4,FALSE)=基本情報!$D$6,P9530,"")),"")</f>
        <v/>
      </c>
    </row>
    <row r="9531" spans="16:17" x14ac:dyDescent="0.15">
      <c r="P9531">
        <v>9530</v>
      </c>
      <c r="Q9531" t="str">
        <f>IFERROR(IF(COUNTIF(個人情報!$BI$5:$BI$401,"登録番号" &amp; リスト!P9531)&gt;=1,"",IF(VLOOKUP(P9531,登録者リスト!$A$1:$D$43729,4,FALSE)=基本情報!$D$6,P9531,"")),"")</f>
        <v/>
      </c>
    </row>
    <row r="9532" spans="16:17" x14ac:dyDescent="0.15">
      <c r="P9532">
        <v>9531</v>
      </c>
      <c r="Q9532" t="str">
        <f>IFERROR(IF(COUNTIF(個人情報!$BI$5:$BI$401,"登録番号" &amp; リスト!P9532)&gt;=1,"",IF(VLOOKUP(P9532,登録者リスト!$A$1:$D$43729,4,FALSE)=基本情報!$D$6,P9532,"")),"")</f>
        <v/>
      </c>
    </row>
    <row r="9533" spans="16:17" x14ac:dyDescent="0.15">
      <c r="P9533">
        <v>9532</v>
      </c>
      <c r="Q9533" t="str">
        <f>IFERROR(IF(COUNTIF(個人情報!$BI$5:$BI$401,"登録番号" &amp; リスト!P9533)&gt;=1,"",IF(VLOOKUP(P9533,登録者リスト!$A$1:$D$43729,4,FALSE)=基本情報!$D$6,P9533,"")),"")</f>
        <v/>
      </c>
    </row>
    <row r="9534" spans="16:17" x14ac:dyDescent="0.15">
      <c r="P9534">
        <v>9533</v>
      </c>
      <c r="Q9534" t="str">
        <f>IFERROR(IF(COUNTIF(個人情報!$BI$5:$BI$401,"登録番号" &amp; リスト!P9534)&gt;=1,"",IF(VLOOKUP(P9534,登録者リスト!$A$1:$D$43729,4,FALSE)=基本情報!$D$6,P9534,"")),"")</f>
        <v/>
      </c>
    </row>
    <row r="9535" spans="16:17" x14ac:dyDescent="0.15">
      <c r="P9535">
        <v>9534</v>
      </c>
      <c r="Q9535" t="str">
        <f>IFERROR(IF(COUNTIF(個人情報!$BI$5:$BI$401,"登録番号" &amp; リスト!P9535)&gt;=1,"",IF(VLOOKUP(P9535,登録者リスト!$A$1:$D$43729,4,FALSE)=基本情報!$D$6,P9535,"")),"")</f>
        <v/>
      </c>
    </row>
    <row r="9536" spans="16:17" x14ac:dyDescent="0.15">
      <c r="P9536">
        <v>9535</v>
      </c>
      <c r="Q9536" t="str">
        <f>IFERROR(IF(COUNTIF(個人情報!$BI$5:$BI$401,"登録番号" &amp; リスト!P9536)&gt;=1,"",IF(VLOOKUP(P9536,登録者リスト!$A$1:$D$43729,4,FALSE)=基本情報!$D$6,P9536,"")),"")</f>
        <v/>
      </c>
    </row>
    <row r="9537" spans="16:17" x14ac:dyDescent="0.15">
      <c r="P9537">
        <v>9536</v>
      </c>
      <c r="Q9537" t="str">
        <f>IFERROR(IF(COUNTIF(個人情報!$BI$5:$BI$401,"登録番号" &amp; リスト!P9537)&gt;=1,"",IF(VLOOKUP(P9537,登録者リスト!$A$1:$D$43729,4,FALSE)=基本情報!$D$6,P9537,"")),"")</f>
        <v/>
      </c>
    </row>
    <row r="9538" spans="16:17" x14ac:dyDescent="0.15">
      <c r="P9538">
        <v>9537</v>
      </c>
      <c r="Q9538" t="str">
        <f>IFERROR(IF(COUNTIF(個人情報!$BI$5:$BI$401,"登録番号" &amp; リスト!P9538)&gt;=1,"",IF(VLOOKUP(P9538,登録者リスト!$A$1:$D$43729,4,FALSE)=基本情報!$D$6,P9538,"")),"")</f>
        <v/>
      </c>
    </row>
    <row r="9539" spans="16:17" x14ac:dyDescent="0.15">
      <c r="P9539">
        <v>9538</v>
      </c>
      <c r="Q9539" t="str">
        <f>IFERROR(IF(COUNTIF(個人情報!$BI$5:$BI$401,"登録番号" &amp; リスト!P9539)&gt;=1,"",IF(VLOOKUP(P9539,登録者リスト!$A$1:$D$43729,4,FALSE)=基本情報!$D$6,P9539,"")),"")</f>
        <v/>
      </c>
    </row>
    <row r="9540" spans="16:17" x14ac:dyDescent="0.15">
      <c r="P9540">
        <v>9539</v>
      </c>
      <c r="Q9540" t="str">
        <f>IFERROR(IF(COUNTIF(個人情報!$BI$5:$BI$401,"登録番号" &amp; リスト!P9540)&gt;=1,"",IF(VLOOKUP(P9540,登録者リスト!$A$1:$D$43729,4,FALSE)=基本情報!$D$6,P9540,"")),"")</f>
        <v/>
      </c>
    </row>
    <row r="9541" spans="16:17" x14ac:dyDescent="0.15">
      <c r="P9541">
        <v>9540</v>
      </c>
      <c r="Q9541" t="str">
        <f>IFERROR(IF(COUNTIF(個人情報!$BI$5:$BI$401,"登録番号" &amp; リスト!P9541)&gt;=1,"",IF(VLOOKUP(P9541,登録者リスト!$A$1:$D$43729,4,FALSE)=基本情報!$D$6,P9541,"")),"")</f>
        <v/>
      </c>
    </row>
    <row r="9542" spans="16:17" x14ac:dyDescent="0.15">
      <c r="P9542">
        <v>9541</v>
      </c>
      <c r="Q9542" t="str">
        <f>IFERROR(IF(COUNTIF(個人情報!$BI$5:$BI$401,"登録番号" &amp; リスト!P9542)&gt;=1,"",IF(VLOOKUP(P9542,登録者リスト!$A$1:$D$43729,4,FALSE)=基本情報!$D$6,P9542,"")),"")</f>
        <v/>
      </c>
    </row>
    <row r="9543" spans="16:17" x14ac:dyDescent="0.15">
      <c r="P9543">
        <v>9542</v>
      </c>
      <c r="Q9543" t="str">
        <f>IFERROR(IF(COUNTIF(個人情報!$BI$5:$BI$401,"登録番号" &amp; リスト!P9543)&gt;=1,"",IF(VLOOKUP(P9543,登録者リスト!$A$1:$D$43729,4,FALSE)=基本情報!$D$6,P9543,"")),"")</f>
        <v/>
      </c>
    </row>
    <row r="9544" spans="16:17" x14ac:dyDescent="0.15">
      <c r="P9544">
        <v>9543</v>
      </c>
      <c r="Q9544" t="str">
        <f>IFERROR(IF(COUNTIF(個人情報!$BI$5:$BI$401,"登録番号" &amp; リスト!P9544)&gt;=1,"",IF(VLOOKUP(P9544,登録者リスト!$A$1:$D$43729,4,FALSE)=基本情報!$D$6,P9544,"")),"")</f>
        <v/>
      </c>
    </row>
    <row r="9545" spans="16:17" x14ac:dyDescent="0.15">
      <c r="P9545">
        <v>9544</v>
      </c>
      <c r="Q9545" t="str">
        <f>IFERROR(IF(COUNTIF(個人情報!$BI$5:$BI$401,"登録番号" &amp; リスト!P9545)&gt;=1,"",IF(VLOOKUP(P9545,登録者リスト!$A$1:$D$43729,4,FALSE)=基本情報!$D$6,P9545,"")),"")</f>
        <v/>
      </c>
    </row>
    <row r="9546" spans="16:17" x14ac:dyDescent="0.15">
      <c r="P9546">
        <v>9545</v>
      </c>
      <c r="Q9546" t="str">
        <f>IFERROR(IF(COUNTIF(個人情報!$BI$5:$BI$401,"登録番号" &amp; リスト!P9546)&gt;=1,"",IF(VLOOKUP(P9546,登録者リスト!$A$1:$D$43729,4,FALSE)=基本情報!$D$6,P9546,"")),"")</f>
        <v/>
      </c>
    </row>
    <row r="9547" spans="16:17" x14ac:dyDescent="0.15">
      <c r="P9547">
        <v>9546</v>
      </c>
      <c r="Q9547" t="str">
        <f>IFERROR(IF(COUNTIF(個人情報!$BI$5:$BI$401,"登録番号" &amp; リスト!P9547)&gt;=1,"",IF(VLOOKUP(P9547,登録者リスト!$A$1:$D$43729,4,FALSE)=基本情報!$D$6,P9547,"")),"")</f>
        <v/>
      </c>
    </row>
    <row r="9548" spans="16:17" x14ac:dyDescent="0.15">
      <c r="P9548">
        <v>9547</v>
      </c>
      <c r="Q9548" t="str">
        <f>IFERROR(IF(COUNTIF(個人情報!$BI$5:$BI$401,"登録番号" &amp; リスト!P9548)&gt;=1,"",IF(VLOOKUP(P9548,登録者リスト!$A$1:$D$43729,4,FALSE)=基本情報!$D$6,P9548,"")),"")</f>
        <v/>
      </c>
    </row>
    <row r="9549" spans="16:17" x14ac:dyDescent="0.15">
      <c r="P9549">
        <v>9548</v>
      </c>
      <c r="Q9549" t="str">
        <f>IFERROR(IF(COUNTIF(個人情報!$BI$5:$BI$401,"登録番号" &amp; リスト!P9549)&gt;=1,"",IF(VLOOKUP(P9549,登録者リスト!$A$1:$D$43729,4,FALSE)=基本情報!$D$6,P9549,"")),"")</f>
        <v/>
      </c>
    </row>
    <row r="9550" spans="16:17" x14ac:dyDescent="0.15">
      <c r="P9550">
        <v>9549</v>
      </c>
      <c r="Q9550" t="str">
        <f>IFERROR(IF(COUNTIF(個人情報!$BI$5:$BI$401,"登録番号" &amp; リスト!P9550)&gt;=1,"",IF(VLOOKUP(P9550,登録者リスト!$A$1:$D$43729,4,FALSE)=基本情報!$D$6,P9550,"")),"")</f>
        <v/>
      </c>
    </row>
    <row r="9551" spans="16:17" x14ac:dyDescent="0.15">
      <c r="P9551">
        <v>9550</v>
      </c>
      <c r="Q9551" t="str">
        <f>IFERROR(IF(COUNTIF(個人情報!$BI$5:$BI$401,"登録番号" &amp; リスト!P9551)&gt;=1,"",IF(VLOOKUP(P9551,登録者リスト!$A$1:$D$43729,4,FALSE)=基本情報!$D$6,P9551,"")),"")</f>
        <v/>
      </c>
    </row>
    <row r="9552" spans="16:17" x14ac:dyDescent="0.15">
      <c r="P9552">
        <v>9551</v>
      </c>
      <c r="Q9552" t="str">
        <f>IFERROR(IF(COUNTIF(個人情報!$BI$5:$BI$401,"登録番号" &amp; リスト!P9552)&gt;=1,"",IF(VLOOKUP(P9552,登録者リスト!$A$1:$D$43729,4,FALSE)=基本情報!$D$6,P9552,"")),"")</f>
        <v/>
      </c>
    </row>
    <row r="9553" spans="16:17" x14ac:dyDescent="0.15">
      <c r="P9553">
        <v>9552</v>
      </c>
      <c r="Q9553" t="str">
        <f>IFERROR(IF(COUNTIF(個人情報!$BI$5:$BI$401,"登録番号" &amp; リスト!P9553)&gt;=1,"",IF(VLOOKUP(P9553,登録者リスト!$A$1:$D$43729,4,FALSE)=基本情報!$D$6,P9553,"")),"")</f>
        <v/>
      </c>
    </row>
    <row r="9554" spans="16:17" x14ac:dyDescent="0.15">
      <c r="P9554">
        <v>9553</v>
      </c>
      <c r="Q9554" t="str">
        <f>IFERROR(IF(COUNTIF(個人情報!$BI$5:$BI$401,"登録番号" &amp; リスト!P9554)&gt;=1,"",IF(VLOOKUP(P9554,登録者リスト!$A$1:$D$43729,4,FALSE)=基本情報!$D$6,P9554,"")),"")</f>
        <v/>
      </c>
    </row>
    <row r="9555" spans="16:17" x14ac:dyDescent="0.15">
      <c r="P9555">
        <v>9554</v>
      </c>
      <c r="Q9555" t="str">
        <f>IFERROR(IF(COUNTIF(個人情報!$BI$5:$BI$401,"登録番号" &amp; リスト!P9555)&gt;=1,"",IF(VLOOKUP(P9555,登録者リスト!$A$1:$D$43729,4,FALSE)=基本情報!$D$6,P9555,"")),"")</f>
        <v/>
      </c>
    </row>
    <row r="9556" spans="16:17" x14ac:dyDescent="0.15">
      <c r="P9556">
        <v>9555</v>
      </c>
      <c r="Q9556" t="str">
        <f>IFERROR(IF(COUNTIF(個人情報!$BI$5:$BI$401,"登録番号" &amp; リスト!P9556)&gt;=1,"",IF(VLOOKUP(P9556,登録者リスト!$A$1:$D$43729,4,FALSE)=基本情報!$D$6,P9556,"")),"")</f>
        <v/>
      </c>
    </row>
    <row r="9557" spans="16:17" x14ac:dyDescent="0.15">
      <c r="P9557">
        <v>9556</v>
      </c>
      <c r="Q9557" t="str">
        <f>IFERROR(IF(COUNTIF(個人情報!$BI$5:$BI$401,"登録番号" &amp; リスト!P9557)&gt;=1,"",IF(VLOOKUP(P9557,登録者リスト!$A$1:$D$43729,4,FALSE)=基本情報!$D$6,P9557,"")),"")</f>
        <v/>
      </c>
    </row>
    <row r="9558" spans="16:17" x14ac:dyDescent="0.15">
      <c r="P9558">
        <v>9557</v>
      </c>
      <c r="Q9558" t="str">
        <f>IFERROR(IF(COUNTIF(個人情報!$BI$5:$BI$401,"登録番号" &amp; リスト!P9558)&gt;=1,"",IF(VLOOKUP(P9558,登録者リスト!$A$1:$D$43729,4,FALSE)=基本情報!$D$6,P9558,"")),"")</f>
        <v/>
      </c>
    </row>
    <row r="9559" spans="16:17" x14ac:dyDescent="0.15">
      <c r="P9559">
        <v>9558</v>
      </c>
      <c r="Q9559" t="str">
        <f>IFERROR(IF(COUNTIF(個人情報!$BI$5:$BI$401,"登録番号" &amp; リスト!P9559)&gt;=1,"",IF(VLOOKUP(P9559,登録者リスト!$A$1:$D$43729,4,FALSE)=基本情報!$D$6,P9559,"")),"")</f>
        <v/>
      </c>
    </row>
    <row r="9560" spans="16:17" x14ac:dyDescent="0.15">
      <c r="P9560">
        <v>9559</v>
      </c>
      <c r="Q9560" t="str">
        <f>IFERROR(IF(COUNTIF(個人情報!$BI$5:$BI$401,"登録番号" &amp; リスト!P9560)&gt;=1,"",IF(VLOOKUP(P9560,登録者リスト!$A$1:$D$43729,4,FALSE)=基本情報!$D$6,P9560,"")),"")</f>
        <v/>
      </c>
    </row>
    <row r="9561" spans="16:17" x14ac:dyDescent="0.15">
      <c r="P9561">
        <v>9560</v>
      </c>
      <c r="Q9561" t="str">
        <f>IFERROR(IF(COUNTIF(個人情報!$BI$5:$BI$401,"登録番号" &amp; リスト!P9561)&gt;=1,"",IF(VLOOKUP(P9561,登録者リスト!$A$1:$D$43729,4,FALSE)=基本情報!$D$6,P9561,"")),"")</f>
        <v/>
      </c>
    </row>
    <row r="9562" spans="16:17" x14ac:dyDescent="0.15">
      <c r="P9562">
        <v>9561</v>
      </c>
      <c r="Q9562" t="str">
        <f>IFERROR(IF(COUNTIF(個人情報!$BI$5:$BI$401,"登録番号" &amp; リスト!P9562)&gt;=1,"",IF(VLOOKUP(P9562,登録者リスト!$A$1:$D$43729,4,FALSE)=基本情報!$D$6,P9562,"")),"")</f>
        <v/>
      </c>
    </row>
    <row r="9563" spans="16:17" x14ac:dyDescent="0.15">
      <c r="P9563">
        <v>9562</v>
      </c>
      <c r="Q9563" t="str">
        <f>IFERROR(IF(COUNTIF(個人情報!$BI$5:$BI$401,"登録番号" &amp; リスト!P9563)&gt;=1,"",IF(VLOOKUP(P9563,登録者リスト!$A$1:$D$43729,4,FALSE)=基本情報!$D$6,P9563,"")),"")</f>
        <v/>
      </c>
    </row>
    <row r="9564" spans="16:17" x14ac:dyDescent="0.15">
      <c r="P9564">
        <v>9563</v>
      </c>
      <c r="Q9564" t="str">
        <f>IFERROR(IF(COUNTIF(個人情報!$BI$5:$BI$401,"登録番号" &amp; リスト!P9564)&gt;=1,"",IF(VLOOKUP(P9564,登録者リスト!$A$1:$D$43729,4,FALSE)=基本情報!$D$6,P9564,"")),"")</f>
        <v/>
      </c>
    </row>
    <row r="9565" spans="16:17" x14ac:dyDescent="0.15">
      <c r="P9565">
        <v>9564</v>
      </c>
      <c r="Q9565" t="str">
        <f>IFERROR(IF(COUNTIF(個人情報!$BI$5:$BI$401,"登録番号" &amp; リスト!P9565)&gt;=1,"",IF(VLOOKUP(P9565,登録者リスト!$A$1:$D$43729,4,FALSE)=基本情報!$D$6,P9565,"")),"")</f>
        <v/>
      </c>
    </row>
    <row r="9566" spans="16:17" x14ac:dyDescent="0.15">
      <c r="P9566">
        <v>9565</v>
      </c>
      <c r="Q9566" t="str">
        <f>IFERROR(IF(COUNTIF(個人情報!$BI$5:$BI$401,"登録番号" &amp; リスト!P9566)&gt;=1,"",IF(VLOOKUP(P9566,登録者リスト!$A$1:$D$43729,4,FALSE)=基本情報!$D$6,P9566,"")),"")</f>
        <v/>
      </c>
    </row>
    <row r="9567" spans="16:17" x14ac:dyDescent="0.15">
      <c r="P9567">
        <v>9566</v>
      </c>
      <c r="Q9567" t="str">
        <f>IFERROR(IF(COUNTIF(個人情報!$BI$5:$BI$401,"登録番号" &amp; リスト!P9567)&gt;=1,"",IF(VLOOKUP(P9567,登録者リスト!$A$1:$D$43729,4,FALSE)=基本情報!$D$6,P9567,"")),"")</f>
        <v/>
      </c>
    </row>
    <row r="9568" spans="16:17" x14ac:dyDescent="0.15">
      <c r="P9568">
        <v>9567</v>
      </c>
      <c r="Q9568" t="str">
        <f>IFERROR(IF(COUNTIF(個人情報!$BI$5:$BI$401,"登録番号" &amp; リスト!P9568)&gt;=1,"",IF(VLOOKUP(P9568,登録者リスト!$A$1:$D$43729,4,FALSE)=基本情報!$D$6,P9568,"")),"")</f>
        <v/>
      </c>
    </row>
    <row r="9569" spans="16:17" x14ac:dyDescent="0.15">
      <c r="P9569">
        <v>9568</v>
      </c>
      <c r="Q9569" t="str">
        <f>IFERROR(IF(COUNTIF(個人情報!$BI$5:$BI$401,"登録番号" &amp; リスト!P9569)&gt;=1,"",IF(VLOOKUP(P9569,登録者リスト!$A$1:$D$43729,4,FALSE)=基本情報!$D$6,P9569,"")),"")</f>
        <v/>
      </c>
    </row>
    <row r="9570" spans="16:17" x14ac:dyDescent="0.15">
      <c r="P9570">
        <v>9569</v>
      </c>
      <c r="Q9570" t="str">
        <f>IFERROR(IF(COUNTIF(個人情報!$BI$5:$BI$401,"登録番号" &amp; リスト!P9570)&gt;=1,"",IF(VLOOKUP(P9570,登録者リスト!$A$1:$D$43729,4,FALSE)=基本情報!$D$6,P9570,"")),"")</f>
        <v/>
      </c>
    </row>
    <row r="9571" spans="16:17" x14ac:dyDescent="0.15">
      <c r="P9571">
        <v>9570</v>
      </c>
      <c r="Q9571" t="str">
        <f>IFERROR(IF(COUNTIF(個人情報!$BI$5:$BI$401,"登録番号" &amp; リスト!P9571)&gt;=1,"",IF(VLOOKUP(P9571,登録者リスト!$A$1:$D$43729,4,FALSE)=基本情報!$D$6,P9571,"")),"")</f>
        <v/>
      </c>
    </row>
    <row r="9572" spans="16:17" x14ac:dyDescent="0.15">
      <c r="P9572">
        <v>9571</v>
      </c>
      <c r="Q9572" t="str">
        <f>IFERROR(IF(COUNTIF(個人情報!$BI$5:$BI$401,"登録番号" &amp; リスト!P9572)&gt;=1,"",IF(VLOOKUP(P9572,登録者リスト!$A$1:$D$43729,4,FALSE)=基本情報!$D$6,P9572,"")),"")</f>
        <v/>
      </c>
    </row>
    <row r="9573" spans="16:17" x14ac:dyDescent="0.15">
      <c r="P9573">
        <v>9572</v>
      </c>
      <c r="Q9573" t="str">
        <f>IFERROR(IF(COUNTIF(個人情報!$BI$5:$BI$401,"登録番号" &amp; リスト!P9573)&gt;=1,"",IF(VLOOKUP(P9573,登録者リスト!$A$1:$D$43729,4,FALSE)=基本情報!$D$6,P9573,"")),"")</f>
        <v/>
      </c>
    </row>
    <row r="9574" spans="16:17" x14ac:dyDescent="0.15">
      <c r="P9574">
        <v>9573</v>
      </c>
      <c r="Q9574" t="str">
        <f>IFERROR(IF(COUNTIF(個人情報!$BI$5:$BI$401,"登録番号" &amp; リスト!P9574)&gt;=1,"",IF(VLOOKUP(P9574,登録者リスト!$A$1:$D$43729,4,FALSE)=基本情報!$D$6,P9574,"")),"")</f>
        <v/>
      </c>
    </row>
    <row r="9575" spans="16:17" x14ac:dyDescent="0.15">
      <c r="P9575">
        <v>9574</v>
      </c>
      <c r="Q9575" t="str">
        <f>IFERROR(IF(COUNTIF(個人情報!$BI$5:$BI$401,"登録番号" &amp; リスト!P9575)&gt;=1,"",IF(VLOOKUP(P9575,登録者リスト!$A$1:$D$43729,4,FALSE)=基本情報!$D$6,P9575,"")),"")</f>
        <v/>
      </c>
    </row>
    <row r="9576" spans="16:17" x14ac:dyDescent="0.15">
      <c r="P9576">
        <v>9575</v>
      </c>
      <c r="Q9576" t="str">
        <f>IFERROR(IF(COUNTIF(個人情報!$BI$5:$BI$401,"登録番号" &amp; リスト!P9576)&gt;=1,"",IF(VLOOKUP(P9576,登録者リスト!$A$1:$D$43729,4,FALSE)=基本情報!$D$6,P9576,"")),"")</f>
        <v/>
      </c>
    </row>
    <row r="9577" spans="16:17" x14ac:dyDescent="0.15">
      <c r="P9577">
        <v>9576</v>
      </c>
      <c r="Q9577" t="str">
        <f>IFERROR(IF(COUNTIF(個人情報!$BI$5:$BI$401,"登録番号" &amp; リスト!P9577)&gt;=1,"",IF(VLOOKUP(P9577,登録者リスト!$A$1:$D$43729,4,FALSE)=基本情報!$D$6,P9577,"")),"")</f>
        <v/>
      </c>
    </row>
    <row r="9578" spans="16:17" x14ac:dyDescent="0.15">
      <c r="P9578">
        <v>9577</v>
      </c>
      <c r="Q9578" t="str">
        <f>IFERROR(IF(COUNTIF(個人情報!$BI$5:$BI$401,"登録番号" &amp; リスト!P9578)&gt;=1,"",IF(VLOOKUP(P9578,登録者リスト!$A$1:$D$43729,4,FALSE)=基本情報!$D$6,P9578,"")),"")</f>
        <v/>
      </c>
    </row>
    <row r="9579" spans="16:17" x14ac:dyDescent="0.15">
      <c r="P9579">
        <v>9578</v>
      </c>
      <c r="Q9579" t="str">
        <f>IFERROR(IF(COUNTIF(個人情報!$BI$5:$BI$401,"登録番号" &amp; リスト!P9579)&gt;=1,"",IF(VLOOKUP(P9579,登録者リスト!$A$1:$D$43729,4,FALSE)=基本情報!$D$6,P9579,"")),"")</f>
        <v/>
      </c>
    </row>
    <row r="9580" spans="16:17" x14ac:dyDescent="0.15">
      <c r="P9580">
        <v>9579</v>
      </c>
      <c r="Q9580" t="str">
        <f>IFERROR(IF(COUNTIF(個人情報!$BI$5:$BI$401,"登録番号" &amp; リスト!P9580)&gt;=1,"",IF(VLOOKUP(P9580,登録者リスト!$A$1:$D$43729,4,FALSE)=基本情報!$D$6,P9580,"")),"")</f>
        <v/>
      </c>
    </row>
    <row r="9581" spans="16:17" x14ac:dyDescent="0.15">
      <c r="P9581">
        <v>9580</v>
      </c>
      <c r="Q9581" t="str">
        <f>IFERROR(IF(COUNTIF(個人情報!$BI$5:$BI$401,"登録番号" &amp; リスト!P9581)&gt;=1,"",IF(VLOOKUP(P9581,登録者リスト!$A$1:$D$43729,4,FALSE)=基本情報!$D$6,P9581,"")),"")</f>
        <v/>
      </c>
    </row>
    <row r="9582" spans="16:17" x14ac:dyDescent="0.15">
      <c r="P9582">
        <v>9581</v>
      </c>
      <c r="Q9582" t="str">
        <f>IFERROR(IF(COUNTIF(個人情報!$BI$5:$BI$401,"登録番号" &amp; リスト!P9582)&gt;=1,"",IF(VLOOKUP(P9582,登録者リスト!$A$1:$D$43729,4,FALSE)=基本情報!$D$6,P9582,"")),"")</f>
        <v/>
      </c>
    </row>
    <row r="9583" spans="16:17" x14ac:dyDescent="0.15">
      <c r="P9583">
        <v>9582</v>
      </c>
      <c r="Q9583" t="str">
        <f>IFERROR(IF(COUNTIF(個人情報!$BI$5:$BI$401,"登録番号" &amp; リスト!P9583)&gt;=1,"",IF(VLOOKUP(P9583,登録者リスト!$A$1:$D$43729,4,FALSE)=基本情報!$D$6,P9583,"")),"")</f>
        <v/>
      </c>
    </row>
    <row r="9584" spans="16:17" x14ac:dyDescent="0.15">
      <c r="P9584">
        <v>9583</v>
      </c>
      <c r="Q9584" t="str">
        <f>IFERROR(IF(COUNTIF(個人情報!$BI$5:$BI$401,"登録番号" &amp; リスト!P9584)&gt;=1,"",IF(VLOOKUP(P9584,登録者リスト!$A$1:$D$43729,4,FALSE)=基本情報!$D$6,P9584,"")),"")</f>
        <v/>
      </c>
    </row>
    <row r="9585" spans="16:17" x14ac:dyDescent="0.15">
      <c r="P9585">
        <v>9584</v>
      </c>
      <c r="Q9585" t="str">
        <f>IFERROR(IF(COUNTIF(個人情報!$BI$5:$BI$401,"登録番号" &amp; リスト!P9585)&gt;=1,"",IF(VLOOKUP(P9585,登録者リスト!$A$1:$D$43729,4,FALSE)=基本情報!$D$6,P9585,"")),"")</f>
        <v/>
      </c>
    </row>
    <row r="9586" spans="16:17" x14ac:dyDescent="0.15">
      <c r="P9586">
        <v>9585</v>
      </c>
      <c r="Q9586" t="str">
        <f>IFERROR(IF(COUNTIF(個人情報!$BI$5:$BI$401,"登録番号" &amp; リスト!P9586)&gt;=1,"",IF(VLOOKUP(P9586,登録者リスト!$A$1:$D$43729,4,FALSE)=基本情報!$D$6,P9586,"")),"")</f>
        <v/>
      </c>
    </row>
    <row r="9587" spans="16:17" x14ac:dyDescent="0.15">
      <c r="P9587">
        <v>9586</v>
      </c>
      <c r="Q9587" t="str">
        <f>IFERROR(IF(COUNTIF(個人情報!$BI$5:$BI$401,"登録番号" &amp; リスト!P9587)&gt;=1,"",IF(VLOOKUP(P9587,登録者リスト!$A$1:$D$43729,4,FALSE)=基本情報!$D$6,P9587,"")),"")</f>
        <v/>
      </c>
    </row>
    <row r="9588" spans="16:17" x14ac:dyDescent="0.15">
      <c r="P9588">
        <v>9587</v>
      </c>
      <c r="Q9588" t="str">
        <f>IFERROR(IF(COUNTIF(個人情報!$BI$5:$BI$401,"登録番号" &amp; リスト!P9588)&gt;=1,"",IF(VLOOKUP(P9588,登録者リスト!$A$1:$D$43729,4,FALSE)=基本情報!$D$6,P9588,"")),"")</f>
        <v/>
      </c>
    </row>
    <row r="9589" spans="16:17" x14ac:dyDescent="0.15">
      <c r="P9589">
        <v>9588</v>
      </c>
      <c r="Q9589" t="str">
        <f>IFERROR(IF(COUNTIF(個人情報!$BI$5:$BI$401,"登録番号" &amp; リスト!P9589)&gt;=1,"",IF(VLOOKUP(P9589,登録者リスト!$A$1:$D$43729,4,FALSE)=基本情報!$D$6,P9589,"")),"")</f>
        <v/>
      </c>
    </row>
    <row r="9590" spans="16:17" x14ac:dyDescent="0.15">
      <c r="P9590">
        <v>9589</v>
      </c>
      <c r="Q9590" t="str">
        <f>IFERROR(IF(COUNTIF(個人情報!$BI$5:$BI$401,"登録番号" &amp; リスト!P9590)&gt;=1,"",IF(VLOOKUP(P9590,登録者リスト!$A$1:$D$43729,4,FALSE)=基本情報!$D$6,P9590,"")),"")</f>
        <v/>
      </c>
    </row>
    <row r="9591" spans="16:17" x14ac:dyDescent="0.15">
      <c r="P9591">
        <v>9590</v>
      </c>
      <c r="Q9591" t="str">
        <f>IFERROR(IF(COUNTIF(個人情報!$BI$5:$BI$401,"登録番号" &amp; リスト!P9591)&gt;=1,"",IF(VLOOKUP(P9591,登録者リスト!$A$1:$D$43729,4,FALSE)=基本情報!$D$6,P9591,"")),"")</f>
        <v/>
      </c>
    </row>
    <row r="9592" spans="16:17" x14ac:dyDescent="0.15">
      <c r="P9592">
        <v>9591</v>
      </c>
      <c r="Q9592" t="str">
        <f>IFERROR(IF(COUNTIF(個人情報!$BI$5:$BI$401,"登録番号" &amp; リスト!P9592)&gt;=1,"",IF(VLOOKUP(P9592,登録者リスト!$A$1:$D$43729,4,FALSE)=基本情報!$D$6,P9592,"")),"")</f>
        <v/>
      </c>
    </row>
    <row r="9593" spans="16:17" x14ac:dyDescent="0.15">
      <c r="P9593">
        <v>9592</v>
      </c>
      <c r="Q9593" t="str">
        <f>IFERROR(IF(COUNTIF(個人情報!$BI$5:$BI$401,"登録番号" &amp; リスト!P9593)&gt;=1,"",IF(VLOOKUP(P9593,登録者リスト!$A$1:$D$43729,4,FALSE)=基本情報!$D$6,P9593,"")),"")</f>
        <v/>
      </c>
    </row>
    <row r="9594" spans="16:17" x14ac:dyDescent="0.15">
      <c r="P9594">
        <v>9593</v>
      </c>
      <c r="Q9594" t="str">
        <f>IFERROR(IF(COUNTIF(個人情報!$BI$5:$BI$401,"登録番号" &amp; リスト!P9594)&gt;=1,"",IF(VLOOKUP(P9594,登録者リスト!$A$1:$D$43729,4,FALSE)=基本情報!$D$6,P9594,"")),"")</f>
        <v/>
      </c>
    </row>
    <row r="9595" spans="16:17" x14ac:dyDescent="0.15">
      <c r="P9595">
        <v>9594</v>
      </c>
      <c r="Q9595" t="str">
        <f>IFERROR(IF(COUNTIF(個人情報!$BI$5:$BI$401,"登録番号" &amp; リスト!P9595)&gt;=1,"",IF(VLOOKUP(P9595,登録者リスト!$A$1:$D$43729,4,FALSE)=基本情報!$D$6,P9595,"")),"")</f>
        <v/>
      </c>
    </row>
    <row r="9596" spans="16:17" x14ac:dyDescent="0.15">
      <c r="P9596">
        <v>9595</v>
      </c>
      <c r="Q9596" t="str">
        <f>IFERROR(IF(COUNTIF(個人情報!$BI$5:$BI$401,"登録番号" &amp; リスト!P9596)&gt;=1,"",IF(VLOOKUP(P9596,登録者リスト!$A$1:$D$43729,4,FALSE)=基本情報!$D$6,P9596,"")),"")</f>
        <v/>
      </c>
    </row>
    <row r="9597" spans="16:17" x14ac:dyDescent="0.15">
      <c r="P9597">
        <v>9596</v>
      </c>
      <c r="Q9597" t="str">
        <f>IFERROR(IF(COUNTIF(個人情報!$BI$5:$BI$401,"登録番号" &amp; リスト!P9597)&gt;=1,"",IF(VLOOKUP(P9597,登録者リスト!$A$1:$D$43729,4,FALSE)=基本情報!$D$6,P9597,"")),"")</f>
        <v/>
      </c>
    </row>
    <row r="9598" spans="16:17" x14ac:dyDescent="0.15">
      <c r="P9598">
        <v>9597</v>
      </c>
      <c r="Q9598" t="str">
        <f>IFERROR(IF(COUNTIF(個人情報!$BI$5:$BI$401,"登録番号" &amp; リスト!P9598)&gt;=1,"",IF(VLOOKUP(P9598,登録者リスト!$A$1:$D$43729,4,FALSE)=基本情報!$D$6,P9598,"")),"")</f>
        <v/>
      </c>
    </row>
    <row r="9599" spans="16:17" x14ac:dyDescent="0.15">
      <c r="P9599">
        <v>9598</v>
      </c>
      <c r="Q9599" t="str">
        <f>IFERROR(IF(COUNTIF(個人情報!$BI$5:$BI$401,"登録番号" &amp; リスト!P9599)&gt;=1,"",IF(VLOOKUP(P9599,登録者リスト!$A$1:$D$43729,4,FALSE)=基本情報!$D$6,P9599,"")),"")</f>
        <v/>
      </c>
    </row>
    <row r="9600" spans="16:17" x14ac:dyDescent="0.15">
      <c r="P9600">
        <v>9599</v>
      </c>
      <c r="Q9600" t="str">
        <f>IFERROR(IF(COUNTIF(個人情報!$BI$5:$BI$401,"登録番号" &amp; リスト!P9600)&gt;=1,"",IF(VLOOKUP(P9600,登録者リスト!$A$1:$D$43729,4,FALSE)=基本情報!$D$6,P9600,"")),"")</f>
        <v/>
      </c>
    </row>
    <row r="9601" spans="16:17" x14ac:dyDescent="0.15">
      <c r="P9601">
        <v>9600</v>
      </c>
      <c r="Q9601" t="str">
        <f>IFERROR(IF(COUNTIF(個人情報!$BI$5:$BI$401,"登録番号" &amp; リスト!P9601)&gt;=1,"",IF(VLOOKUP(P9601,登録者リスト!$A$1:$D$43729,4,FALSE)=基本情報!$D$6,P9601,"")),"")</f>
        <v/>
      </c>
    </row>
    <row r="9602" spans="16:17" x14ac:dyDescent="0.15">
      <c r="P9602">
        <v>9601</v>
      </c>
      <c r="Q9602" t="str">
        <f>IFERROR(IF(COUNTIF(個人情報!$BI$5:$BI$401,"登録番号" &amp; リスト!P9602)&gt;=1,"",IF(VLOOKUP(P9602,登録者リスト!$A$1:$D$43729,4,FALSE)=基本情報!$D$6,P9602,"")),"")</f>
        <v/>
      </c>
    </row>
    <row r="9603" spans="16:17" x14ac:dyDescent="0.15">
      <c r="P9603">
        <v>9602</v>
      </c>
      <c r="Q9603" t="str">
        <f>IFERROR(IF(COUNTIF(個人情報!$BI$5:$BI$401,"登録番号" &amp; リスト!P9603)&gt;=1,"",IF(VLOOKUP(P9603,登録者リスト!$A$1:$D$43729,4,FALSE)=基本情報!$D$6,P9603,"")),"")</f>
        <v/>
      </c>
    </row>
    <row r="9604" spans="16:17" x14ac:dyDescent="0.15">
      <c r="P9604">
        <v>9603</v>
      </c>
      <c r="Q9604" t="str">
        <f>IFERROR(IF(COUNTIF(個人情報!$BI$5:$BI$401,"登録番号" &amp; リスト!P9604)&gt;=1,"",IF(VLOOKUP(P9604,登録者リスト!$A$1:$D$43729,4,FALSE)=基本情報!$D$6,P9604,"")),"")</f>
        <v/>
      </c>
    </row>
    <row r="9605" spans="16:17" x14ac:dyDescent="0.15">
      <c r="P9605">
        <v>9604</v>
      </c>
      <c r="Q9605" t="str">
        <f>IFERROR(IF(COUNTIF(個人情報!$BI$5:$BI$401,"登録番号" &amp; リスト!P9605)&gt;=1,"",IF(VLOOKUP(P9605,登録者リスト!$A$1:$D$43729,4,FALSE)=基本情報!$D$6,P9605,"")),"")</f>
        <v/>
      </c>
    </row>
    <row r="9606" spans="16:17" x14ac:dyDescent="0.15">
      <c r="P9606">
        <v>9605</v>
      </c>
      <c r="Q9606" t="str">
        <f>IFERROR(IF(COUNTIF(個人情報!$BI$5:$BI$401,"登録番号" &amp; リスト!P9606)&gt;=1,"",IF(VLOOKUP(P9606,登録者リスト!$A$1:$D$43729,4,FALSE)=基本情報!$D$6,P9606,"")),"")</f>
        <v/>
      </c>
    </row>
    <row r="9607" spans="16:17" x14ac:dyDescent="0.15">
      <c r="P9607">
        <v>9606</v>
      </c>
      <c r="Q9607" t="str">
        <f>IFERROR(IF(COUNTIF(個人情報!$BI$5:$BI$401,"登録番号" &amp; リスト!P9607)&gt;=1,"",IF(VLOOKUP(P9607,登録者リスト!$A$1:$D$43729,4,FALSE)=基本情報!$D$6,P9607,"")),"")</f>
        <v/>
      </c>
    </row>
    <row r="9608" spans="16:17" x14ac:dyDescent="0.15">
      <c r="P9608">
        <v>9607</v>
      </c>
      <c r="Q9608" t="str">
        <f>IFERROR(IF(COUNTIF(個人情報!$BI$5:$BI$401,"登録番号" &amp; リスト!P9608)&gt;=1,"",IF(VLOOKUP(P9608,登録者リスト!$A$1:$D$43729,4,FALSE)=基本情報!$D$6,P9608,"")),"")</f>
        <v/>
      </c>
    </row>
    <row r="9609" spans="16:17" x14ac:dyDescent="0.15">
      <c r="P9609">
        <v>9608</v>
      </c>
      <c r="Q9609" t="str">
        <f>IFERROR(IF(COUNTIF(個人情報!$BI$5:$BI$401,"登録番号" &amp; リスト!P9609)&gt;=1,"",IF(VLOOKUP(P9609,登録者リスト!$A$1:$D$43729,4,FALSE)=基本情報!$D$6,P9609,"")),"")</f>
        <v/>
      </c>
    </row>
    <row r="9610" spans="16:17" x14ac:dyDescent="0.15">
      <c r="P9610">
        <v>9609</v>
      </c>
      <c r="Q9610" t="str">
        <f>IFERROR(IF(COUNTIF(個人情報!$BI$5:$BI$401,"登録番号" &amp; リスト!P9610)&gt;=1,"",IF(VLOOKUP(P9610,登録者リスト!$A$1:$D$43729,4,FALSE)=基本情報!$D$6,P9610,"")),"")</f>
        <v/>
      </c>
    </row>
    <row r="9611" spans="16:17" x14ac:dyDescent="0.15">
      <c r="P9611">
        <v>9610</v>
      </c>
      <c r="Q9611" t="str">
        <f>IFERROR(IF(COUNTIF(個人情報!$BI$5:$BI$401,"登録番号" &amp; リスト!P9611)&gt;=1,"",IF(VLOOKUP(P9611,登録者リスト!$A$1:$D$43729,4,FALSE)=基本情報!$D$6,P9611,"")),"")</f>
        <v/>
      </c>
    </row>
    <row r="9612" spans="16:17" x14ac:dyDescent="0.15">
      <c r="P9612">
        <v>9611</v>
      </c>
      <c r="Q9612" t="str">
        <f>IFERROR(IF(COUNTIF(個人情報!$BI$5:$BI$401,"登録番号" &amp; リスト!P9612)&gt;=1,"",IF(VLOOKUP(P9612,登録者リスト!$A$1:$D$43729,4,FALSE)=基本情報!$D$6,P9612,"")),"")</f>
        <v/>
      </c>
    </row>
    <row r="9613" spans="16:17" x14ac:dyDescent="0.15">
      <c r="P9613">
        <v>9612</v>
      </c>
      <c r="Q9613" t="str">
        <f>IFERROR(IF(COUNTIF(個人情報!$BI$5:$BI$401,"登録番号" &amp; リスト!P9613)&gt;=1,"",IF(VLOOKUP(P9613,登録者リスト!$A$1:$D$43729,4,FALSE)=基本情報!$D$6,P9613,"")),"")</f>
        <v/>
      </c>
    </row>
    <row r="9614" spans="16:17" x14ac:dyDescent="0.15">
      <c r="P9614">
        <v>9613</v>
      </c>
      <c r="Q9614" t="str">
        <f>IFERROR(IF(COUNTIF(個人情報!$BI$5:$BI$401,"登録番号" &amp; リスト!P9614)&gt;=1,"",IF(VLOOKUP(P9614,登録者リスト!$A$1:$D$43729,4,FALSE)=基本情報!$D$6,P9614,"")),"")</f>
        <v/>
      </c>
    </row>
    <row r="9615" spans="16:17" x14ac:dyDescent="0.15">
      <c r="P9615">
        <v>9614</v>
      </c>
      <c r="Q9615" t="str">
        <f>IFERROR(IF(COUNTIF(個人情報!$BI$5:$BI$401,"登録番号" &amp; リスト!P9615)&gt;=1,"",IF(VLOOKUP(P9615,登録者リスト!$A$1:$D$43729,4,FALSE)=基本情報!$D$6,P9615,"")),"")</f>
        <v/>
      </c>
    </row>
    <row r="9616" spans="16:17" x14ac:dyDescent="0.15">
      <c r="P9616">
        <v>9615</v>
      </c>
      <c r="Q9616" t="str">
        <f>IFERROR(IF(COUNTIF(個人情報!$BI$5:$BI$401,"登録番号" &amp; リスト!P9616)&gt;=1,"",IF(VLOOKUP(P9616,登録者リスト!$A$1:$D$43729,4,FALSE)=基本情報!$D$6,P9616,"")),"")</f>
        <v/>
      </c>
    </row>
    <row r="9617" spans="16:17" x14ac:dyDescent="0.15">
      <c r="P9617">
        <v>9616</v>
      </c>
      <c r="Q9617" t="str">
        <f>IFERROR(IF(COUNTIF(個人情報!$BI$5:$BI$401,"登録番号" &amp; リスト!P9617)&gt;=1,"",IF(VLOOKUP(P9617,登録者リスト!$A$1:$D$43729,4,FALSE)=基本情報!$D$6,P9617,"")),"")</f>
        <v/>
      </c>
    </row>
    <row r="9618" spans="16:17" x14ac:dyDescent="0.15">
      <c r="P9618">
        <v>9617</v>
      </c>
      <c r="Q9618" t="str">
        <f>IFERROR(IF(COUNTIF(個人情報!$BI$5:$BI$401,"登録番号" &amp; リスト!P9618)&gt;=1,"",IF(VLOOKUP(P9618,登録者リスト!$A$1:$D$43729,4,FALSE)=基本情報!$D$6,P9618,"")),"")</f>
        <v/>
      </c>
    </row>
    <row r="9619" spans="16:17" x14ac:dyDescent="0.15">
      <c r="P9619">
        <v>9618</v>
      </c>
      <c r="Q9619" t="str">
        <f>IFERROR(IF(COUNTIF(個人情報!$BI$5:$BI$401,"登録番号" &amp; リスト!P9619)&gt;=1,"",IF(VLOOKUP(P9619,登録者リスト!$A$1:$D$43729,4,FALSE)=基本情報!$D$6,P9619,"")),"")</f>
        <v/>
      </c>
    </row>
    <row r="9620" spans="16:17" x14ac:dyDescent="0.15">
      <c r="P9620">
        <v>9619</v>
      </c>
      <c r="Q9620" t="str">
        <f>IFERROR(IF(COUNTIF(個人情報!$BI$5:$BI$401,"登録番号" &amp; リスト!P9620)&gt;=1,"",IF(VLOOKUP(P9620,登録者リスト!$A$1:$D$43729,4,FALSE)=基本情報!$D$6,P9620,"")),"")</f>
        <v/>
      </c>
    </row>
    <row r="9621" spans="16:17" x14ac:dyDescent="0.15">
      <c r="P9621">
        <v>9620</v>
      </c>
      <c r="Q9621" t="str">
        <f>IFERROR(IF(COUNTIF(個人情報!$BI$5:$BI$401,"登録番号" &amp; リスト!P9621)&gt;=1,"",IF(VLOOKUP(P9621,登録者リスト!$A$1:$D$43729,4,FALSE)=基本情報!$D$6,P9621,"")),"")</f>
        <v/>
      </c>
    </row>
    <row r="9622" spans="16:17" x14ac:dyDescent="0.15">
      <c r="P9622">
        <v>9621</v>
      </c>
      <c r="Q9622" t="str">
        <f>IFERROR(IF(COUNTIF(個人情報!$BI$5:$BI$401,"登録番号" &amp; リスト!P9622)&gt;=1,"",IF(VLOOKUP(P9622,登録者リスト!$A$1:$D$43729,4,FALSE)=基本情報!$D$6,P9622,"")),"")</f>
        <v/>
      </c>
    </row>
    <row r="9623" spans="16:17" x14ac:dyDescent="0.15">
      <c r="P9623">
        <v>9622</v>
      </c>
      <c r="Q9623" t="str">
        <f>IFERROR(IF(COUNTIF(個人情報!$BI$5:$BI$401,"登録番号" &amp; リスト!P9623)&gt;=1,"",IF(VLOOKUP(P9623,登録者リスト!$A$1:$D$43729,4,FALSE)=基本情報!$D$6,P9623,"")),"")</f>
        <v/>
      </c>
    </row>
    <row r="9624" spans="16:17" x14ac:dyDescent="0.15">
      <c r="P9624">
        <v>9623</v>
      </c>
      <c r="Q9624" t="str">
        <f>IFERROR(IF(COUNTIF(個人情報!$BI$5:$BI$401,"登録番号" &amp; リスト!P9624)&gt;=1,"",IF(VLOOKUP(P9624,登録者リスト!$A$1:$D$43729,4,FALSE)=基本情報!$D$6,P9624,"")),"")</f>
        <v/>
      </c>
    </row>
    <row r="9625" spans="16:17" x14ac:dyDescent="0.15">
      <c r="P9625">
        <v>9624</v>
      </c>
      <c r="Q9625" t="str">
        <f>IFERROR(IF(COUNTIF(個人情報!$BI$5:$BI$401,"登録番号" &amp; リスト!P9625)&gt;=1,"",IF(VLOOKUP(P9625,登録者リスト!$A$1:$D$43729,4,FALSE)=基本情報!$D$6,P9625,"")),"")</f>
        <v/>
      </c>
    </row>
    <row r="9626" spans="16:17" x14ac:dyDescent="0.15">
      <c r="P9626">
        <v>9625</v>
      </c>
      <c r="Q9626" t="str">
        <f>IFERROR(IF(COUNTIF(個人情報!$BI$5:$BI$401,"登録番号" &amp; リスト!P9626)&gt;=1,"",IF(VLOOKUP(P9626,登録者リスト!$A$1:$D$43729,4,FALSE)=基本情報!$D$6,P9626,"")),"")</f>
        <v/>
      </c>
    </row>
    <row r="9627" spans="16:17" x14ac:dyDescent="0.15">
      <c r="P9627">
        <v>9626</v>
      </c>
      <c r="Q9627" t="str">
        <f>IFERROR(IF(COUNTIF(個人情報!$BI$5:$BI$401,"登録番号" &amp; リスト!P9627)&gt;=1,"",IF(VLOOKUP(P9627,登録者リスト!$A$1:$D$43729,4,FALSE)=基本情報!$D$6,P9627,"")),"")</f>
        <v/>
      </c>
    </row>
    <row r="9628" spans="16:17" x14ac:dyDescent="0.15">
      <c r="P9628">
        <v>9627</v>
      </c>
      <c r="Q9628" t="str">
        <f>IFERROR(IF(COUNTIF(個人情報!$BI$5:$BI$401,"登録番号" &amp; リスト!P9628)&gt;=1,"",IF(VLOOKUP(P9628,登録者リスト!$A$1:$D$43729,4,FALSE)=基本情報!$D$6,P9628,"")),"")</f>
        <v/>
      </c>
    </row>
    <row r="9629" spans="16:17" x14ac:dyDescent="0.15">
      <c r="P9629">
        <v>9628</v>
      </c>
      <c r="Q9629" t="str">
        <f>IFERROR(IF(COUNTIF(個人情報!$BI$5:$BI$401,"登録番号" &amp; リスト!P9629)&gt;=1,"",IF(VLOOKUP(P9629,登録者リスト!$A$1:$D$43729,4,FALSE)=基本情報!$D$6,P9629,"")),"")</f>
        <v/>
      </c>
    </row>
    <row r="9630" spans="16:17" x14ac:dyDescent="0.15">
      <c r="P9630">
        <v>9629</v>
      </c>
      <c r="Q9630" t="str">
        <f>IFERROR(IF(COUNTIF(個人情報!$BI$5:$BI$401,"登録番号" &amp; リスト!P9630)&gt;=1,"",IF(VLOOKUP(P9630,登録者リスト!$A$1:$D$43729,4,FALSE)=基本情報!$D$6,P9630,"")),"")</f>
        <v/>
      </c>
    </row>
    <row r="9631" spans="16:17" x14ac:dyDescent="0.15">
      <c r="P9631">
        <v>9630</v>
      </c>
      <c r="Q9631" t="str">
        <f>IFERROR(IF(COUNTIF(個人情報!$BI$5:$BI$401,"登録番号" &amp; リスト!P9631)&gt;=1,"",IF(VLOOKUP(P9631,登録者リスト!$A$1:$D$43729,4,FALSE)=基本情報!$D$6,P9631,"")),"")</f>
        <v/>
      </c>
    </row>
    <row r="9632" spans="16:17" x14ac:dyDescent="0.15">
      <c r="P9632">
        <v>9631</v>
      </c>
      <c r="Q9632" t="str">
        <f>IFERROR(IF(COUNTIF(個人情報!$BI$5:$BI$401,"登録番号" &amp; リスト!P9632)&gt;=1,"",IF(VLOOKUP(P9632,登録者リスト!$A$1:$D$43729,4,FALSE)=基本情報!$D$6,P9632,"")),"")</f>
        <v/>
      </c>
    </row>
    <row r="9633" spans="16:17" x14ac:dyDescent="0.15">
      <c r="P9633">
        <v>9632</v>
      </c>
      <c r="Q9633" t="str">
        <f>IFERROR(IF(COUNTIF(個人情報!$BI$5:$BI$401,"登録番号" &amp; リスト!P9633)&gt;=1,"",IF(VLOOKUP(P9633,登録者リスト!$A$1:$D$43729,4,FALSE)=基本情報!$D$6,P9633,"")),"")</f>
        <v/>
      </c>
    </row>
    <row r="9634" spans="16:17" x14ac:dyDescent="0.15">
      <c r="P9634">
        <v>9633</v>
      </c>
      <c r="Q9634" t="str">
        <f>IFERROR(IF(COUNTIF(個人情報!$BI$5:$BI$401,"登録番号" &amp; リスト!P9634)&gt;=1,"",IF(VLOOKUP(P9634,登録者リスト!$A$1:$D$43729,4,FALSE)=基本情報!$D$6,P9634,"")),"")</f>
        <v/>
      </c>
    </row>
    <row r="9635" spans="16:17" x14ac:dyDescent="0.15">
      <c r="P9635">
        <v>9634</v>
      </c>
      <c r="Q9635" t="str">
        <f>IFERROR(IF(COUNTIF(個人情報!$BI$5:$BI$401,"登録番号" &amp; リスト!P9635)&gt;=1,"",IF(VLOOKUP(P9635,登録者リスト!$A$1:$D$43729,4,FALSE)=基本情報!$D$6,P9635,"")),"")</f>
        <v/>
      </c>
    </row>
    <row r="9636" spans="16:17" x14ac:dyDescent="0.15">
      <c r="P9636">
        <v>9635</v>
      </c>
      <c r="Q9636" t="str">
        <f>IFERROR(IF(COUNTIF(個人情報!$BI$5:$BI$401,"登録番号" &amp; リスト!P9636)&gt;=1,"",IF(VLOOKUP(P9636,登録者リスト!$A$1:$D$43729,4,FALSE)=基本情報!$D$6,P9636,"")),"")</f>
        <v/>
      </c>
    </row>
    <row r="9637" spans="16:17" x14ac:dyDescent="0.15">
      <c r="P9637">
        <v>9636</v>
      </c>
      <c r="Q9637" t="str">
        <f>IFERROR(IF(COUNTIF(個人情報!$BI$5:$BI$401,"登録番号" &amp; リスト!P9637)&gt;=1,"",IF(VLOOKUP(P9637,登録者リスト!$A$1:$D$43729,4,FALSE)=基本情報!$D$6,P9637,"")),"")</f>
        <v/>
      </c>
    </row>
    <row r="9638" spans="16:17" x14ac:dyDescent="0.15">
      <c r="P9638">
        <v>9637</v>
      </c>
      <c r="Q9638" t="str">
        <f>IFERROR(IF(COUNTIF(個人情報!$BI$5:$BI$401,"登録番号" &amp; リスト!P9638)&gt;=1,"",IF(VLOOKUP(P9638,登録者リスト!$A$1:$D$43729,4,FALSE)=基本情報!$D$6,P9638,"")),"")</f>
        <v/>
      </c>
    </row>
    <row r="9639" spans="16:17" x14ac:dyDescent="0.15">
      <c r="P9639">
        <v>9638</v>
      </c>
      <c r="Q9639" t="str">
        <f>IFERROR(IF(COUNTIF(個人情報!$BI$5:$BI$401,"登録番号" &amp; リスト!P9639)&gt;=1,"",IF(VLOOKUP(P9639,登録者リスト!$A$1:$D$43729,4,FALSE)=基本情報!$D$6,P9639,"")),"")</f>
        <v/>
      </c>
    </row>
    <row r="9640" spans="16:17" x14ac:dyDescent="0.15">
      <c r="P9640">
        <v>9639</v>
      </c>
      <c r="Q9640" t="str">
        <f>IFERROR(IF(COUNTIF(個人情報!$BI$5:$BI$401,"登録番号" &amp; リスト!P9640)&gt;=1,"",IF(VLOOKUP(P9640,登録者リスト!$A$1:$D$43729,4,FALSE)=基本情報!$D$6,P9640,"")),"")</f>
        <v/>
      </c>
    </row>
    <row r="9641" spans="16:17" x14ac:dyDescent="0.15">
      <c r="P9641">
        <v>9640</v>
      </c>
      <c r="Q9641" t="str">
        <f>IFERROR(IF(COUNTIF(個人情報!$BI$5:$BI$401,"登録番号" &amp; リスト!P9641)&gt;=1,"",IF(VLOOKUP(P9641,登録者リスト!$A$1:$D$43729,4,FALSE)=基本情報!$D$6,P9641,"")),"")</f>
        <v/>
      </c>
    </row>
    <row r="9642" spans="16:17" x14ac:dyDescent="0.15">
      <c r="P9642">
        <v>9641</v>
      </c>
      <c r="Q9642" t="str">
        <f>IFERROR(IF(COUNTIF(個人情報!$BI$5:$BI$401,"登録番号" &amp; リスト!P9642)&gt;=1,"",IF(VLOOKUP(P9642,登録者リスト!$A$1:$D$43729,4,FALSE)=基本情報!$D$6,P9642,"")),"")</f>
        <v/>
      </c>
    </row>
    <row r="9643" spans="16:17" x14ac:dyDescent="0.15">
      <c r="P9643">
        <v>9642</v>
      </c>
      <c r="Q9643" t="str">
        <f>IFERROR(IF(COUNTIF(個人情報!$BI$5:$BI$401,"登録番号" &amp; リスト!P9643)&gt;=1,"",IF(VLOOKUP(P9643,登録者リスト!$A$1:$D$43729,4,FALSE)=基本情報!$D$6,P9643,"")),"")</f>
        <v/>
      </c>
    </row>
    <row r="9644" spans="16:17" x14ac:dyDescent="0.15">
      <c r="P9644">
        <v>9643</v>
      </c>
      <c r="Q9644" t="str">
        <f>IFERROR(IF(COUNTIF(個人情報!$BI$5:$BI$401,"登録番号" &amp; リスト!P9644)&gt;=1,"",IF(VLOOKUP(P9644,登録者リスト!$A$1:$D$43729,4,FALSE)=基本情報!$D$6,P9644,"")),"")</f>
        <v/>
      </c>
    </row>
    <row r="9645" spans="16:17" x14ac:dyDescent="0.15">
      <c r="P9645">
        <v>9644</v>
      </c>
      <c r="Q9645" t="str">
        <f>IFERROR(IF(COUNTIF(個人情報!$BI$5:$BI$401,"登録番号" &amp; リスト!P9645)&gt;=1,"",IF(VLOOKUP(P9645,登録者リスト!$A$1:$D$43729,4,FALSE)=基本情報!$D$6,P9645,"")),"")</f>
        <v/>
      </c>
    </row>
    <row r="9646" spans="16:17" x14ac:dyDescent="0.15">
      <c r="P9646">
        <v>9645</v>
      </c>
      <c r="Q9646" t="str">
        <f>IFERROR(IF(COUNTIF(個人情報!$BI$5:$BI$401,"登録番号" &amp; リスト!P9646)&gt;=1,"",IF(VLOOKUP(P9646,登録者リスト!$A$1:$D$43729,4,FALSE)=基本情報!$D$6,P9646,"")),"")</f>
        <v/>
      </c>
    </row>
    <row r="9647" spans="16:17" x14ac:dyDescent="0.15">
      <c r="P9647">
        <v>9646</v>
      </c>
      <c r="Q9647" t="str">
        <f>IFERROR(IF(COUNTIF(個人情報!$BI$5:$BI$401,"登録番号" &amp; リスト!P9647)&gt;=1,"",IF(VLOOKUP(P9647,登録者リスト!$A$1:$D$43729,4,FALSE)=基本情報!$D$6,P9647,"")),"")</f>
        <v/>
      </c>
    </row>
    <row r="9648" spans="16:17" x14ac:dyDescent="0.15">
      <c r="P9648">
        <v>9647</v>
      </c>
      <c r="Q9648" t="str">
        <f>IFERROR(IF(COUNTIF(個人情報!$BI$5:$BI$401,"登録番号" &amp; リスト!P9648)&gt;=1,"",IF(VLOOKUP(P9648,登録者リスト!$A$1:$D$43729,4,FALSE)=基本情報!$D$6,P9648,"")),"")</f>
        <v/>
      </c>
    </row>
    <row r="9649" spans="16:17" x14ac:dyDescent="0.15">
      <c r="P9649">
        <v>9648</v>
      </c>
      <c r="Q9649" t="str">
        <f>IFERROR(IF(COUNTIF(個人情報!$BI$5:$BI$401,"登録番号" &amp; リスト!P9649)&gt;=1,"",IF(VLOOKUP(P9649,登録者リスト!$A$1:$D$43729,4,FALSE)=基本情報!$D$6,P9649,"")),"")</f>
        <v/>
      </c>
    </row>
    <row r="9650" spans="16:17" x14ac:dyDescent="0.15">
      <c r="P9650">
        <v>9649</v>
      </c>
      <c r="Q9650" t="str">
        <f>IFERROR(IF(COUNTIF(個人情報!$BI$5:$BI$401,"登録番号" &amp; リスト!P9650)&gt;=1,"",IF(VLOOKUP(P9650,登録者リスト!$A$1:$D$43729,4,FALSE)=基本情報!$D$6,P9650,"")),"")</f>
        <v/>
      </c>
    </row>
    <row r="9651" spans="16:17" x14ac:dyDescent="0.15">
      <c r="P9651">
        <v>9650</v>
      </c>
      <c r="Q9651" t="str">
        <f>IFERROR(IF(COUNTIF(個人情報!$BI$5:$BI$401,"登録番号" &amp; リスト!P9651)&gt;=1,"",IF(VLOOKUP(P9651,登録者リスト!$A$1:$D$43729,4,FALSE)=基本情報!$D$6,P9651,"")),"")</f>
        <v/>
      </c>
    </row>
    <row r="9652" spans="16:17" x14ac:dyDescent="0.15">
      <c r="P9652">
        <v>9651</v>
      </c>
      <c r="Q9652" t="str">
        <f>IFERROR(IF(COUNTIF(個人情報!$BI$5:$BI$401,"登録番号" &amp; リスト!P9652)&gt;=1,"",IF(VLOOKUP(P9652,登録者リスト!$A$1:$D$43729,4,FALSE)=基本情報!$D$6,P9652,"")),"")</f>
        <v/>
      </c>
    </row>
    <row r="9653" spans="16:17" x14ac:dyDescent="0.15">
      <c r="P9653">
        <v>9652</v>
      </c>
      <c r="Q9653" t="str">
        <f>IFERROR(IF(COUNTIF(個人情報!$BI$5:$BI$401,"登録番号" &amp; リスト!P9653)&gt;=1,"",IF(VLOOKUP(P9653,登録者リスト!$A$1:$D$43729,4,FALSE)=基本情報!$D$6,P9653,"")),"")</f>
        <v/>
      </c>
    </row>
    <row r="9654" spans="16:17" x14ac:dyDescent="0.15">
      <c r="P9654">
        <v>9653</v>
      </c>
      <c r="Q9654" t="str">
        <f>IFERROR(IF(COUNTIF(個人情報!$BI$5:$BI$401,"登録番号" &amp; リスト!P9654)&gt;=1,"",IF(VLOOKUP(P9654,登録者リスト!$A$1:$D$43729,4,FALSE)=基本情報!$D$6,P9654,"")),"")</f>
        <v/>
      </c>
    </row>
    <row r="9655" spans="16:17" x14ac:dyDescent="0.15">
      <c r="P9655">
        <v>9654</v>
      </c>
      <c r="Q9655" t="str">
        <f>IFERROR(IF(COUNTIF(個人情報!$BI$5:$BI$401,"登録番号" &amp; リスト!P9655)&gt;=1,"",IF(VLOOKUP(P9655,登録者リスト!$A$1:$D$43729,4,FALSE)=基本情報!$D$6,P9655,"")),"")</f>
        <v/>
      </c>
    </row>
    <row r="9656" spans="16:17" x14ac:dyDescent="0.15">
      <c r="P9656">
        <v>9655</v>
      </c>
      <c r="Q9656" t="str">
        <f>IFERROR(IF(COUNTIF(個人情報!$BI$5:$BI$401,"登録番号" &amp; リスト!P9656)&gt;=1,"",IF(VLOOKUP(P9656,登録者リスト!$A$1:$D$43729,4,FALSE)=基本情報!$D$6,P9656,"")),"")</f>
        <v/>
      </c>
    </row>
    <row r="9657" spans="16:17" x14ac:dyDescent="0.15">
      <c r="P9657">
        <v>9656</v>
      </c>
      <c r="Q9657" t="str">
        <f>IFERROR(IF(COUNTIF(個人情報!$BI$5:$BI$401,"登録番号" &amp; リスト!P9657)&gt;=1,"",IF(VLOOKUP(P9657,登録者リスト!$A$1:$D$43729,4,FALSE)=基本情報!$D$6,P9657,"")),"")</f>
        <v/>
      </c>
    </row>
    <row r="9658" spans="16:17" x14ac:dyDescent="0.15">
      <c r="P9658">
        <v>9657</v>
      </c>
      <c r="Q9658" t="str">
        <f>IFERROR(IF(COUNTIF(個人情報!$BI$5:$BI$401,"登録番号" &amp; リスト!P9658)&gt;=1,"",IF(VLOOKUP(P9658,登録者リスト!$A$1:$D$43729,4,FALSE)=基本情報!$D$6,P9658,"")),"")</f>
        <v/>
      </c>
    </row>
    <row r="9659" spans="16:17" x14ac:dyDescent="0.15">
      <c r="P9659">
        <v>9658</v>
      </c>
      <c r="Q9659" t="str">
        <f>IFERROR(IF(COUNTIF(個人情報!$BI$5:$BI$401,"登録番号" &amp; リスト!P9659)&gt;=1,"",IF(VLOOKUP(P9659,登録者リスト!$A$1:$D$43729,4,FALSE)=基本情報!$D$6,P9659,"")),"")</f>
        <v/>
      </c>
    </row>
    <row r="9660" spans="16:17" x14ac:dyDescent="0.15">
      <c r="P9660">
        <v>9659</v>
      </c>
      <c r="Q9660" t="str">
        <f>IFERROR(IF(COUNTIF(個人情報!$BI$5:$BI$401,"登録番号" &amp; リスト!P9660)&gt;=1,"",IF(VLOOKUP(P9660,登録者リスト!$A$1:$D$43729,4,FALSE)=基本情報!$D$6,P9660,"")),"")</f>
        <v/>
      </c>
    </row>
    <row r="9661" spans="16:17" x14ac:dyDescent="0.15">
      <c r="P9661">
        <v>9660</v>
      </c>
      <c r="Q9661" t="str">
        <f>IFERROR(IF(COUNTIF(個人情報!$BI$5:$BI$401,"登録番号" &amp; リスト!P9661)&gt;=1,"",IF(VLOOKUP(P9661,登録者リスト!$A$1:$D$43729,4,FALSE)=基本情報!$D$6,P9661,"")),"")</f>
        <v/>
      </c>
    </row>
    <row r="9662" spans="16:17" x14ac:dyDescent="0.15">
      <c r="P9662">
        <v>9661</v>
      </c>
      <c r="Q9662" t="str">
        <f>IFERROR(IF(COUNTIF(個人情報!$BI$5:$BI$401,"登録番号" &amp; リスト!P9662)&gt;=1,"",IF(VLOOKUP(P9662,登録者リスト!$A$1:$D$43729,4,FALSE)=基本情報!$D$6,P9662,"")),"")</f>
        <v/>
      </c>
    </row>
    <row r="9663" spans="16:17" x14ac:dyDescent="0.15">
      <c r="P9663">
        <v>9662</v>
      </c>
      <c r="Q9663" t="str">
        <f>IFERROR(IF(COUNTIF(個人情報!$BI$5:$BI$401,"登録番号" &amp; リスト!P9663)&gt;=1,"",IF(VLOOKUP(P9663,登録者リスト!$A$1:$D$43729,4,FALSE)=基本情報!$D$6,P9663,"")),"")</f>
        <v/>
      </c>
    </row>
    <row r="9664" spans="16:17" x14ac:dyDescent="0.15">
      <c r="P9664">
        <v>9663</v>
      </c>
      <c r="Q9664" t="str">
        <f>IFERROR(IF(COUNTIF(個人情報!$BI$5:$BI$401,"登録番号" &amp; リスト!P9664)&gt;=1,"",IF(VLOOKUP(P9664,登録者リスト!$A$1:$D$43729,4,FALSE)=基本情報!$D$6,P9664,"")),"")</f>
        <v/>
      </c>
    </row>
    <row r="9665" spans="16:17" x14ac:dyDescent="0.15">
      <c r="P9665">
        <v>9664</v>
      </c>
      <c r="Q9665" t="str">
        <f>IFERROR(IF(COUNTIF(個人情報!$BI$5:$BI$401,"登録番号" &amp; リスト!P9665)&gt;=1,"",IF(VLOOKUP(P9665,登録者リスト!$A$1:$D$43729,4,FALSE)=基本情報!$D$6,P9665,"")),"")</f>
        <v/>
      </c>
    </row>
    <row r="9666" spans="16:17" x14ac:dyDescent="0.15">
      <c r="P9666">
        <v>9665</v>
      </c>
      <c r="Q9666" t="str">
        <f>IFERROR(IF(COUNTIF(個人情報!$BI$5:$BI$401,"登録番号" &amp; リスト!P9666)&gt;=1,"",IF(VLOOKUP(P9666,登録者リスト!$A$1:$D$43729,4,FALSE)=基本情報!$D$6,P9666,"")),"")</f>
        <v/>
      </c>
    </row>
    <row r="9667" spans="16:17" x14ac:dyDescent="0.15">
      <c r="P9667">
        <v>9666</v>
      </c>
      <c r="Q9667" t="str">
        <f>IFERROR(IF(COUNTIF(個人情報!$BI$5:$BI$401,"登録番号" &amp; リスト!P9667)&gt;=1,"",IF(VLOOKUP(P9667,登録者リスト!$A$1:$D$43729,4,FALSE)=基本情報!$D$6,P9667,"")),"")</f>
        <v/>
      </c>
    </row>
    <row r="9668" spans="16:17" x14ac:dyDescent="0.15">
      <c r="P9668">
        <v>9667</v>
      </c>
      <c r="Q9668" t="str">
        <f>IFERROR(IF(COUNTIF(個人情報!$BI$5:$BI$401,"登録番号" &amp; リスト!P9668)&gt;=1,"",IF(VLOOKUP(P9668,登録者リスト!$A$1:$D$43729,4,FALSE)=基本情報!$D$6,P9668,"")),"")</f>
        <v/>
      </c>
    </row>
    <row r="9669" spans="16:17" x14ac:dyDescent="0.15">
      <c r="P9669">
        <v>9668</v>
      </c>
      <c r="Q9669" t="str">
        <f>IFERROR(IF(COUNTIF(個人情報!$BI$5:$BI$401,"登録番号" &amp; リスト!P9669)&gt;=1,"",IF(VLOOKUP(P9669,登録者リスト!$A$1:$D$43729,4,FALSE)=基本情報!$D$6,P9669,"")),"")</f>
        <v/>
      </c>
    </row>
    <row r="9670" spans="16:17" x14ac:dyDescent="0.15">
      <c r="P9670">
        <v>9669</v>
      </c>
      <c r="Q9670" t="str">
        <f>IFERROR(IF(COUNTIF(個人情報!$BI$5:$BI$401,"登録番号" &amp; リスト!P9670)&gt;=1,"",IF(VLOOKUP(P9670,登録者リスト!$A$1:$D$43729,4,FALSE)=基本情報!$D$6,P9670,"")),"")</f>
        <v/>
      </c>
    </row>
    <row r="9671" spans="16:17" x14ac:dyDescent="0.15">
      <c r="P9671">
        <v>9670</v>
      </c>
      <c r="Q9671" t="str">
        <f>IFERROR(IF(COUNTIF(個人情報!$BI$5:$BI$401,"登録番号" &amp; リスト!P9671)&gt;=1,"",IF(VLOOKUP(P9671,登録者リスト!$A$1:$D$43729,4,FALSE)=基本情報!$D$6,P9671,"")),"")</f>
        <v/>
      </c>
    </row>
    <row r="9672" spans="16:17" x14ac:dyDescent="0.15">
      <c r="P9672">
        <v>9671</v>
      </c>
      <c r="Q9672" t="str">
        <f>IFERROR(IF(COUNTIF(個人情報!$BI$5:$BI$401,"登録番号" &amp; リスト!P9672)&gt;=1,"",IF(VLOOKUP(P9672,登録者リスト!$A$1:$D$43729,4,FALSE)=基本情報!$D$6,P9672,"")),"")</f>
        <v/>
      </c>
    </row>
    <row r="9673" spans="16:17" x14ac:dyDescent="0.15">
      <c r="P9673">
        <v>9672</v>
      </c>
      <c r="Q9673" t="str">
        <f>IFERROR(IF(COUNTIF(個人情報!$BI$5:$BI$401,"登録番号" &amp; リスト!P9673)&gt;=1,"",IF(VLOOKUP(P9673,登録者リスト!$A$1:$D$43729,4,FALSE)=基本情報!$D$6,P9673,"")),"")</f>
        <v/>
      </c>
    </row>
    <row r="9674" spans="16:17" x14ac:dyDescent="0.15">
      <c r="P9674">
        <v>9673</v>
      </c>
      <c r="Q9674" t="str">
        <f>IFERROR(IF(COUNTIF(個人情報!$BI$5:$BI$401,"登録番号" &amp; リスト!P9674)&gt;=1,"",IF(VLOOKUP(P9674,登録者リスト!$A$1:$D$43729,4,FALSE)=基本情報!$D$6,P9674,"")),"")</f>
        <v/>
      </c>
    </row>
    <row r="9675" spans="16:17" x14ac:dyDescent="0.15">
      <c r="P9675">
        <v>9674</v>
      </c>
      <c r="Q9675" t="str">
        <f>IFERROR(IF(COUNTIF(個人情報!$BI$5:$BI$401,"登録番号" &amp; リスト!P9675)&gt;=1,"",IF(VLOOKUP(P9675,登録者リスト!$A$1:$D$43729,4,FALSE)=基本情報!$D$6,P9675,"")),"")</f>
        <v/>
      </c>
    </row>
    <row r="9676" spans="16:17" x14ac:dyDescent="0.15">
      <c r="P9676">
        <v>9675</v>
      </c>
      <c r="Q9676" t="str">
        <f>IFERROR(IF(COUNTIF(個人情報!$BI$5:$BI$401,"登録番号" &amp; リスト!P9676)&gt;=1,"",IF(VLOOKUP(P9676,登録者リスト!$A$1:$D$43729,4,FALSE)=基本情報!$D$6,P9676,"")),"")</f>
        <v/>
      </c>
    </row>
    <row r="9677" spans="16:17" x14ac:dyDescent="0.15">
      <c r="P9677">
        <v>9676</v>
      </c>
      <c r="Q9677" t="str">
        <f>IFERROR(IF(COUNTIF(個人情報!$BI$5:$BI$401,"登録番号" &amp; リスト!P9677)&gt;=1,"",IF(VLOOKUP(P9677,登録者リスト!$A$1:$D$43729,4,FALSE)=基本情報!$D$6,P9677,"")),"")</f>
        <v/>
      </c>
    </row>
    <row r="9678" spans="16:17" x14ac:dyDescent="0.15">
      <c r="P9678">
        <v>9677</v>
      </c>
      <c r="Q9678" t="str">
        <f>IFERROR(IF(COUNTIF(個人情報!$BI$5:$BI$401,"登録番号" &amp; リスト!P9678)&gt;=1,"",IF(VLOOKUP(P9678,登録者リスト!$A$1:$D$43729,4,FALSE)=基本情報!$D$6,P9678,"")),"")</f>
        <v/>
      </c>
    </row>
    <row r="9679" spans="16:17" x14ac:dyDescent="0.15">
      <c r="P9679">
        <v>9678</v>
      </c>
      <c r="Q9679" t="str">
        <f>IFERROR(IF(COUNTIF(個人情報!$BI$5:$BI$401,"登録番号" &amp; リスト!P9679)&gt;=1,"",IF(VLOOKUP(P9679,登録者リスト!$A$1:$D$43729,4,FALSE)=基本情報!$D$6,P9679,"")),"")</f>
        <v/>
      </c>
    </row>
    <row r="9680" spans="16:17" x14ac:dyDescent="0.15">
      <c r="P9680">
        <v>9679</v>
      </c>
      <c r="Q9680" t="str">
        <f>IFERROR(IF(COUNTIF(個人情報!$BI$5:$BI$401,"登録番号" &amp; リスト!P9680)&gt;=1,"",IF(VLOOKUP(P9680,登録者リスト!$A$1:$D$43729,4,FALSE)=基本情報!$D$6,P9680,"")),"")</f>
        <v/>
      </c>
    </row>
    <row r="9681" spans="16:17" x14ac:dyDescent="0.15">
      <c r="P9681">
        <v>9680</v>
      </c>
      <c r="Q9681" t="str">
        <f>IFERROR(IF(COUNTIF(個人情報!$BI$5:$BI$401,"登録番号" &amp; リスト!P9681)&gt;=1,"",IF(VLOOKUP(P9681,登録者リスト!$A$1:$D$43729,4,FALSE)=基本情報!$D$6,P9681,"")),"")</f>
        <v/>
      </c>
    </row>
    <row r="9682" spans="16:17" x14ac:dyDescent="0.15">
      <c r="P9682">
        <v>9681</v>
      </c>
      <c r="Q9682" t="str">
        <f>IFERROR(IF(COUNTIF(個人情報!$BI$5:$BI$401,"登録番号" &amp; リスト!P9682)&gt;=1,"",IF(VLOOKUP(P9682,登録者リスト!$A$1:$D$43729,4,FALSE)=基本情報!$D$6,P9682,"")),"")</f>
        <v/>
      </c>
    </row>
    <row r="9683" spans="16:17" x14ac:dyDescent="0.15">
      <c r="P9683">
        <v>9682</v>
      </c>
      <c r="Q9683" t="str">
        <f>IFERROR(IF(COUNTIF(個人情報!$BI$5:$BI$401,"登録番号" &amp; リスト!P9683)&gt;=1,"",IF(VLOOKUP(P9683,登録者リスト!$A$1:$D$43729,4,FALSE)=基本情報!$D$6,P9683,"")),"")</f>
        <v/>
      </c>
    </row>
    <row r="9684" spans="16:17" x14ac:dyDescent="0.15">
      <c r="P9684">
        <v>9683</v>
      </c>
      <c r="Q9684" t="str">
        <f>IFERROR(IF(COUNTIF(個人情報!$BI$5:$BI$401,"登録番号" &amp; リスト!P9684)&gt;=1,"",IF(VLOOKUP(P9684,登録者リスト!$A$1:$D$43729,4,FALSE)=基本情報!$D$6,P9684,"")),"")</f>
        <v/>
      </c>
    </row>
    <row r="9685" spans="16:17" x14ac:dyDescent="0.15">
      <c r="P9685">
        <v>9684</v>
      </c>
      <c r="Q9685" t="str">
        <f>IFERROR(IF(COUNTIF(個人情報!$BI$5:$BI$401,"登録番号" &amp; リスト!P9685)&gt;=1,"",IF(VLOOKUP(P9685,登録者リスト!$A$1:$D$43729,4,FALSE)=基本情報!$D$6,P9685,"")),"")</f>
        <v/>
      </c>
    </row>
    <row r="9686" spans="16:17" x14ac:dyDescent="0.15">
      <c r="P9686">
        <v>9685</v>
      </c>
      <c r="Q9686" t="str">
        <f>IFERROR(IF(COUNTIF(個人情報!$BI$5:$BI$401,"登録番号" &amp; リスト!P9686)&gt;=1,"",IF(VLOOKUP(P9686,登録者リスト!$A$1:$D$43729,4,FALSE)=基本情報!$D$6,P9686,"")),"")</f>
        <v/>
      </c>
    </row>
    <row r="9687" spans="16:17" x14ac:dyDescent="0.15">
      <c r="P9687">
        <v>9686</v>
      </c>
      <c r="Q9687" t="str">
        <f>IFERROR(IF(COUNTIF(個人情報!$BI$5:$BI$401,"登録番号" &amp; リスト!P9687)&gt;=1,"",IF(VLOOKUP(P9687,登録者リスト!$A$1:$D$43729,4,FALSE)=基本情報!$D$6,P9687,"")),"")</f>
        <v/>
      </c>
    </row>
    <row r="9688" spans="16:17" x14ac:dyDescent="0.15">
      <c r="P9688">
        <v>9687</v>
      </c>
      <c r="Q9688" t="str">
        <f>IFERROR(IF(COUNTIF(個人情報!$BI$5:$BI$401,"登録番号" &amp; リスト!P9688)&gt;=1,"",IF(VLOOKUP(P9688,登録者リスト!$A$1:$D$43729,4,FALSE)=基本情報!$D$6,P9688,"")),"")</f>
        <v/>
      </c>
    </row>
    <row r="9689" spans="16:17" x14ac:dyDescent="0.15">
      <c r="P9689">
        <v>9688</v>
      </c>
      <c r="Q9689" t="str">
        <f>IFERROR(IF(COUNTIF(個人情報!$BI$5:$BI$401,"登録番号" &amp; リスト!P9689)&gt;=1,"",IF(VLOOKUP(P9689,登録者リスト!$A$1:$D$43729,4,FALSE)=基本情報!$D$6,P9689,"")),"")</f>
        <v/>
      </c>
    </row>
    <row r="9690" spans="16:17" x14ac:dyDescent="0.15">
      <c r="P9690">
        <v>9689</v>
      </c>
      <c r="Q9690" t="str">
        <f>IFERROR(IF(COUNTIF(個人情報!$BI$5:$BI$401,"登録番号" &amp; リスト!P9690)&gt;=1,"",IF(VLOOKUP(P9690,登録者リスト!$A$1:$D$43729,4,FALSE)=基本情報!$D$6,P9690,"")),"")</f>
        <v/>
      </c>
    </row>
    <row r="9691" spans="16:17" x14ac:dyDescent="0.15">
      <c r="P9691">
        <v>9690</v>
      </c>
      <c r="Q9691" t="str">
        <f>IFERROR(IF(COUNTIF(個人情報!$BI$5:$BI$401,"登録番号" &amp; リスト!P9691)&gt;=1,"",IF(VLOOKUP(P9691,登録者リスト!$A$1:$D$43729,4,FALSE)=基本情報!$D$6,P9691,"")),"")</f>
        <v/>
      </c>
    </row>
    <row r="9692" spans="16:17" x14ac:dyDescent="0.15">
      <c r="P9692">
        <v>9691</v>
      </c>
      <c r="Q9692" t="str">
        <f>IFERROR(IF(COUNTIF(個人情報!$BI$5:$BI$401,"登録番号" &amp; リスト!P9692)&gt;=1,"",IF(VLOOKUP(P9692,登録者リスト!$A$1:$D$43729,4,FALSE)=基本情報!$D$6,P9692,"")),"")</f>
        <v/>
      </c>
    </row>
    <row r="9693" spans="16:17" x14ac:dyDescent="0.15">
      <c r="P9693">
        <v>9692</v>
      </c>
      <c r="Q9693" t="str">
        <f>IFERROR(IF(COUNTIF(個人情報!$BI$5:$BI$401,"登録番号" &amp; リスト!P9693)&gt;=1,"",IF(VLOOKUP(P9693,登録者リスト!$A$1:$D$43729,4,FALSE)=基本情報!$D$6,P9693,"")),"")</f>
        <v/>
      </c>
    </row>
    <row r="9694" spans="16:17" x14ac:dyDescent="0.15">
      <c r="P9694">
        <v>9693</v>
      </c>
      <c r="Q9694" t="str">
        <f>IFERROR(IF(COUNTIF(個人情報!$BI$5:$BI$401,"登録番号" &amp; リスト!P9694)&gt;=1,"",IF(VLOOKUP(P9694,登録者リスト!$A$1:$D$43729,4,FALSE)=基本情報!$D$6,P9694,"")),"")</f>
        <v/>
      </c>
    </row>
    <row r="9695" spans="16:17" x14ac:dyDescent="0.15">
      <c r="P9695">
        <v>9694</v>
      </c>
      <c r="Q9695" t="str">
        <f>IFERROR(IF(COUNTIF(個人情報!$BI$5:$BI$401,"登録番号" &amp; リスト!P9695)&gt;=1,"",IF(VLOOKUP(P9695,登録者リスト!$A$1:$D$43729,4,FALSE)=基本情報!$D$6,P9695,"")),"")</f>
        <v/>
      </c>
    </row>
    <row r="9696" spans="16:17" x14ac:dyDescent="0.15">
      <c r="P9696">
        <v>9695</v>
      </c>
      <c r="Q9696" t="str">
        <f>IFERROR(IF(COUNTIF(個人情報!$BI$5:$BI$401,"登録番号" &amp; リスト!P9696)&gt;=1,"",IF(VLOOKUP(P9696,登録者リスト!$A$1:$D$43729,4,FALSE)=基本情報!$D$6,P9696,"")),"")</f>
        <v/>
      </c>
    </row>
    <row r="9697" spans="16:17" x14ac:dyDescent="0.15">
      <c r="P9697">
        <v>9696</v>
      </c>
      <c r="Q9697" t="str">
        <f>IFERROR(IF(COUNTIF(個人情報!$BI$5:$BI$401,"登録番号" &amp; リスト!P9697)&gt;=1,"",IF(VLOOKUP(P9697,登録者リスト!$A$1:$D$43729,4,FALSE)=基本情報!$D$6,P9697,"")),"")</f>
        <v/>
      </c>
    </row>
    <row r="9698" spans="16:17" x14ac:dyDescent="0.15">
      <c r="P9698">
        <v>9697</v>
      </c>
      <c r="Q9698" t="str">
        <f>IFERROR(IF(COUNTIF(個人情報!$BI$5:$BI$401,"登録番号" &amp; リスト!P9698)&gt;=1,"",IF(VLOOKUP(P9698,登録者リスト!$A$1:$D$43729,4,FALSE)=基本情報!$D$6,P9698,"")),"")</f>
        <v/>
      </c>
    </row>
    <row r="9699" spans="16:17" x14ac:dyDescent="0.15">
      <c r="P9699">
        <v>9698</v>
      </c>
      <c r="Q9699" t="str">
        <f>IFERROR(IF(COUNTIF(個人情報!$BI$5:$BI$401,"登録番号" &amp; リスト!P9699)&gt;=1,"",IF(VLOOKUP(P9699,登録者リスト!$A$1:$D$43729,4,FALSE)=基本情報!$D$6,P9699,"")),"")</f>
        <v/>
      </c>
    </row>
    <row r="9700" spans="16:17" x14ac:dyDescent="0.15">
      <c r="P9700">
        <v>9699</v>
      </c>
      <c r="Q9700" t="str">
        <f>IFERROR(IF(COUNTIF(個人情報!$BI$5:$BI$401,"登録番号" &amp; リスト!P9700)&gt;=1,"",IF(VLOOKUP(P9700,登録者リスト!$A$1:$D$43729,4,FALSE)=基本情報!$D$6,P9700,"")),"")</f>
        <v/>
      </c>
    </row>
    <row r="9701" spans="16:17" x14ac:dyDescent="0.15">
      <c r="P9701">
        <v>9700</v>
      </c>
      <c r="Q9701" t="str">
        <f>IFERROR(IF(COUNTIF(個人情報!$BI$5:$BI$401,"登録番号" &amp; リスト!P9701)&gt;=1,"",IF(VLOOKUP(P9701,登録者リスト!$A$1:$D$43729,4,FALSE)=基本情報!$D$6,P9701,"")),"")</f>
        <v/>
      </c>
    </row>
    <row r="9702" spans="16:17" x14ac:dyDescent="0.15">
      <c r="P9702">
        <v>9701</v>
      </c>
      <c r="Q9702" t="str">
        <f>IFERROR(IF(COUNTIF(個人情報!$BI$5:$BI$401,"登録番号" &amp; リスト!P9702)&gt;=1,"",IF(VLOOKUP(P9702,登録者リスト!$A$1:$D$43729,4,FALSE)=基本情報!$D$6,P9702,"")),"")</f>
        <v/>
      </c>
    </row>
    <row r="9703" spans="16:17" x14ac:dyDescent="0.15">
      <c r="P9703">
        <v>9702</v>
      </c>
      <c r="Q9703" t="str">
        <f>IFERROR(IF(COUNTIF(個人情報!$BI$5:$BI$401,"登録番号" &amp; リスト!P9703)&gt;=1,"",IF(VLOOKUP(P9703,登録者リスト!$A$1:$D$43729,4,FALSE)=基本情報!$D$6,P9703,"")),"")</f>
        <v/>
      </c>
    </row>
    <row r="9704" spans="16:17" x14ac:dyDescent="0.15">
      <c r="P9704">
        <v>9703</v>
      </c>
      <c r="Q9704" t="str">
        <f>IFERROR(IF(COUNTIF(個人情報!$BI$5:$BI$401,"登録番号" &amp; リスト!P9704)&gt;=1,"",IF(VLOOKUP(P9704,登録者リスト!$A$1:$D$43729,4,FALSE)=基本情報!$D$6,P9704,"")),"")</f>
        <v/>
      </c>
    </row>
    <row r="9705" spans="16:17" x14ac:dyDescent="0.15">
      <c r="P9705">
        <v>9704</v>
      </c>
      <c r="Q9705" t="str">
        <f>IFERROR(IF(COUNTIF(個人情報!$BI$5:$BI$401,"登録番号" &amp; リスト!P9705)&gt;=1,"",IF(VLOOKUP(P9705,登録者リスト!$A$1:$D$43729,4,FALSE)=基本情報!$D$6,P9705,"")),"")</f>
        <v/>
      </c>
    </row>
    <row r="9706" spans="16:17" x14ac:dyDescent="0.15">
      <c r="P9706">
        <v>9705</v>
      </c>
      <c r="Q9706" t="str">
        <f>IFERROR(IF(COUNTIF(個人情報!$BI$5:$BI$401,"登録番号" &amp; リスト!P9706)&gt;=1,"",IF(VLOOKUP(P9706,登録者リスト!$A$1:$D$43729,4,FALSE)=基本情報!$D$6,P9706,"")),"")</f>
        <v/>
      </c>
    </row>
    <row r="9707" spans="16:17" x14ac:dyDescent="0.15">
      <c r="P9707">
        <v>9706</v>
      </c>
      <c r="Q9707" t="str">
        <f>IFERROR(IF(COUNTIF(個人情報!$BI$5:$BI$401,"登録番号" &amp; リスト!P9707)&gt;=1,"",IF(VLOOKUP(P9707,登録者リスト!$A$1:$D$43729,4,FALSE)=基本情報!$D$6,P9707,"")),"")</f>
        <v/>
      </c>
    </row>
    <row r="9708" spans="16:17" x14ac:dyDescent="0.15">
      <c r="P9708">
        <v>9707</v>
      </c>
      <c r="Q9708" t="str">
        <f>IFERROR(IF(COUNTIF(個人情報!$BI$5:$BI$401,"登録番号" &amp; リスト!P9708)&gt;=1,"",IF(VLOOKUP(P9708,登録者リスト!$A$1:$D$43729,4,FALSE)=基本情報!$D$6,P9708,"")),"")</f>
        <v/>
      </c>
    </row>
    <row r="9709" spans="16:17" x14ac:dyDescent="0.15">
      <c r="P9709">
        <v>9708</v>
      </c>
      <c r="Q9709" t="str">
        <f>IFERROR(IF(COUNTIF(個人情報!$BI$5:$BI$401,"登録番号" &amp; リスト!P9709)&gt;=1,"",IF(VLOOKUP(P9709,登録者リスト!$A$1:$D$43729,4,FALSE)=基本情報!$D$6,P9709,"")),"")</f>
        <v/>
      </c>
    </row>
    <row r="9710" spans="16:17" x14ac:dyDescent="0.15">
      <c r="P9710">
        <v>9709</v>
      </c>
      <c r="Q9710" t="str">
        <f>IFERROR(IF(COUNTIF(個人情報!$BI$5:$BI$401,"登録番号" &amp; リスト!P9710)&gt;=1,"",IF(VLOOKUP(P9710,登録者リスト!$A$1:$D$43729,4,FALSE)=基本情報!$D$6,P9710,"")),"")</f>
        <v/>
      </c>
    </row>
    <row r="9711" spans="16:17" x14ac:dyDescent="0.15">
      <c r="P9711">
        <v>9710</v>
      </c>
      <c r="Q9711" t="str">
        <f>IFERROR(IF(COUNTIF(個人情報!$BI$5:$BI$401,"登録番号" &amp; リスト!P9711)&gt;=1,"",IF(VLOOKUP(P9711,登録者リスト!$A$1:$D$43729,4,FALSE)=基本情報!$D$6,P9711,"")),"")</f>
        <v/>
      </c>
    </row>
    <row r="9712" spans="16:17" x14ac:dyDescent="0.15">
      <c r="P9712">
        <v>9711</v>
      </c>
      <c r="Q9712" t="str">
        <f>IFERROR(IF(COUNTIF(個人情報!$BI$5:$BI$401,"登録番号" &amp; リスト!P9712)&gt;=1,"",IF(VLOOKUP(P9712,登録者リスト!$A$1:$D$43729,4,FALSE)=基本情報!$D$6,P9712,"")),"")</f>
        <v/>
      </c>
    </row>
    <row r="9713" spans="16:17" x14ac:dyDescent="0.15">
      <c r="P9713">
        <v>9712</v>
      </c>
      <c r="Q9713" t="str">
        <f>IFERROR(IF(COUNTIF(個人情報!$BI$5:$BI$401,"登録番号" &amp; リスト!P9713)&gt;=1,"",IF(VLOOKUP(P9713,登録者リスト!$A$1:$D$43729,4,FALSE)=基本情報!$D$6,P9713,"")),"")</f>
        <v/>
      </c>
    </row>
    <row r="9714" spans="16:17" x14ac:dyDescent="0.15">
      <c r="P9714">
        <v>9713</v>
      </c>
      <c r="Q9714" t="str">
        <f>IFERROR(IF(COUNTIF(個人情報!$BI$5:$BI$401,"登録番号" &amp; リスト!P9714)&gt;=1,"",IF(VLOOKUP(P9714,登録者リスト!$A$1:$D$43729,4,FALSE)=基本情報!$D$6,P9714,"")),"")</f>
        <v/>
      </c>
    </row>
    <row r="9715" spans="16:17" x14ac:dyDescent="0.15">
      <c r="P9715">
        <v>9714</v>
      </c>
      <c r="Q9715" t="str">
        <f>IFERROR(IF(COUNTIF(個人情報!$BI$5:$BI$401,"登録番号" &amp; リスト!P9715)&gt;=1,"",IF(VLOOKUP(P9715,登録者リスト!$A$1:$D$43729,4,FALSE)=基本情報!$D$6,P9715,"")),"")</f>
        <v/>
      </c>
    </row>
    <row r="9716" spans="16:17" x14ac:dyDescent="0.15">
      <c r="P9716">
        <v>9715</v>
      </c>
      <c r="Q9716" t="str">
        <f>IFERROR(IF(COUNTIF(個人情報!$BI$5:$BI$401,"登録番号" &amp; リスト!P9716)&gt;=1,"",IF(VLOOKUP(P9716,登録者リスト!$A$1:$D$43729,4,FALSE)=基本情報!$D$6,P9716,"")),"")</f>
        <v/>
      </c>
    </row>
    <row r="9717" spans="16:17" x14ac:dyDescent="0.15">
      <c r="P9717">
        <v>9716</v>
      </c>
      <c r="Q9717" t="str">
        <f>IFERROR(IF(COUNTIF(個人情報!$BI$5:$BI$401,"登録番号" &amp; リスト!P9717)&gt;=1,"",IF(VLOOKUP(P9717,登録者リスト!$A$1:$D$43729,4,FALSE)=基本情報!$D$6,P9717,"")),"")</f>
        <v/>
      </c>
    </row>
    <row r="9718" spans="16:17" x14ac:dyDescent="0.15">
      <c r="P9718">
        <v>9717</v>
      </c>
      <c r="Q9718" t="str">
        <f>IFERROR(IF(COUNTIF(個人情報!$BI$5:$BI$401,"登録番号" &amp; リスト!P9718)&gt;=1,"",IF(VLOOKUP(P9718,登録者リスト!$A$1:$D$43729,4,FALSE)=基本情報!$D$6,P9718,"")),"")</f>
        <v/>
      </c>
    </row>
    <row r="9719" spans="16:17" x14ac:dyDescent="0.15">
      <c r="P9719">
        <v>9718</v>
      </c>
      <c r="Q9719" t="str">
        <f>IFERROR(IF(COUNTIF(個人情報!$BI$5:$BI$401,"登録番号" &amp; リスト!P9719)&gt;=1,"",IF(VLOOKUP(P9719,登録者リスト!$A$1:$D$43729,4,FALSE)=基本情報!$D$6,P9719,"")),"")</f>
        <v/>
      </c>
    </row>
    <row r="9720" spans="16:17" x14ac:dyDescent="0.15">
      <c r="P9720">
        <v>9719</v>
      </c>
      <c r="Q9720" t="str">
        <f>IFERROR(IF(COUNTIF(個人情報!$BI$5:$BI$401,"登録番号" &amp; リスト!P9720)&gt;=1,"",IF(VLOOKUP(P9720,登録者リスト!$A$1:$D$43729,4,FALSE)=基本情報!$D$6,P9720,"")),"")</f>
        <v/>
      </c>
    </row>
    <row r="9721" spans="16:17" x14ac:dyDescent="0.15">
      <c r="P9721">
        <v>9720</v>
      </c>
      <c r="Q9721" t="str">
        <f>IFERROR(IF(COUNTIF(個人情報!$BI$5:$BI$401,"登録番号" &amp; リスト!P9721)&gt;=1,"",IF(VLOOKUP(P9721,登録者リスト!$A$1:$D$43729,4,FALSE)=基本情報!$D$6,P9721,"")),"")</f>
        <v/>
      </c>
    </row>
    <row r="9722" spans="16:17" x14ac:dyDescent="0.15">
      <c r="P9722">
        <v>9721</v>
      </c>
      <c r="Q9722" t="str">
        <f>IFERROR(IF(COUNTIF(個人情報!$BI$5:$BI$401,"登録番号" &amp; リスト!P9722)&gt;=1,"",IF(VLOOKUP(P9722,登録者リスト!$A$1:$D$43729,4,FALSE)=基本情報!$D$6,P9722,"")),"")</f>
        <v/>
      </c>
    </row>
    <row r="9723" spans="16:17" x14ac:dyDescent="0.15">
      <c r="P9723">
        <v>9722</v>
      </c>
      <c r="Q9723" t="str">
        <f>IFERROR(IF(COUNTIF(個人情報!$BI$5:$BI$401,"登録番号" &amp; リスト!P9723)&gt;=1,"",IF(VLOOKUP(P9723,登録者リスト!$A$1:$D$43729,4,FALSE)=基本情報!$D$6,P9723,"")),"")</f>
        <v/>
      </c>
    </row>
    <row r="9724" spans="16:17" x14ac:dyDescent="0.15">
      <c r="P9724">
        <v>9723</v>
      </c>
      <c r="Q9724" t="str">
        <f>IFERROR(IF(COUNTIF(個人情報!$BI$5:$BI$401,"登録番号" &amp; リスト!P9724)&gt;=1,"",IF(VLOOKUP(P9724,登録者リスト!$A$1:$D$43729,4,FALSE)=基本情報!$D$6,P9724,"")),"")</f>
        <v/>
      </c>
    </row>
    <row r="9725" spans="16:17" x14ac:dyDescent="0.15">
      <c r="P9725">
        <v>9724</v>
      </c>
      <c r="Q9725" t="str">
        <f>IFERROR(IF(COUNTIF(個人情報!$BI$5:$BI$401,"登録番号" &amp; リスト!P9725)&gt;=1,"",IF(VLOOKUP(P9725,登録者リスト!$A$1:$D$43729,4,FALSE)=基本情報!$D$6,P9725,"")),"")</f>
        <v/>
      </c>
    </row>
    <row r="9726" spans="16:17" x14ac:dyDescent="0.15">
      <c r="P9726">
        <v>9725</v>
      </c>
      <c r="Q9726" t="str">
        <f>IFERROR(IF(COUNTIF(個人情報!$BI$5:$BI$401,"登録番号" &amp; リスト!P9726)&gt;=1,"",IF(VLOOKUP(P9726,登録者リスト!$A$1:$D$43729,4,FALSE)=基本情報!$D$6,P9726,"")),"")</f>
        <v/>
      </c>
    </row>
    <row r="9727" spans="16:17" x14ac:dyDescent="0.15">
      <c r="P9727">
        <v>9726</v>
      </c>
      <c r="Q9727" t="str">
        <f>IFERROR(IF(COUNTIF(個人情報!$BI$5:$BI$401,"登録番号" &amp; リスト!P9727)&gt;=1,"",IF(VLOOKUP(P9727,登録者リスト!$A$1:$D$43729,4,FALSE)=基本情報!$D$6,P9727,"")),"")</f>
        <v/>
      </c>
    </row>
    <row r="9728" spans="16:17" x14ac:dyDescent="0.15">
      <c r="P9728">
        <v>9727</v>
      </c>
      <c r="Q9728" t="str">
        <f>IFERROR(IF(COUNTIF(個人情報!$BI$5:$BI$401,"登録番号" &amp; リスト!P9728)&gt;=1,"",IF(VLOOKUP(P9728,登録者リスト!$A$1:$D$43729,4,FALSE)=基本情報!$D$6,P9728,"")),"")</f>
        <v/>
      </c>
    </row>
    <row r="9729" spans="16:17" x14ac:dyDescent="0.15">
      <c r="P9729">
        <v>9728</v>
      </c>
      <c r="Q9729" t="str">
        <f>IFERROR(IF(COUNTIF(個人情報!$BI$5:$BI$401,"登録番号" &amp; リスト!P9729)&gt;=1,"",IF(VLOOKUP(P9729,登録者リスト!$A$1:$D$43729,4,FALSE)=基本情報!$D$6,P9729,"")),"")</f>
        <v/>
      </c>
    </row>
    <row r="9730" spans="16:17" x14ac:dyDescent="0.15">
      <c r="P9730">
        <v>9729</v>
      </c>
      <c r="Q9730" t="str">
        <f>IFERROR(IF(COUNTIF(個人情報!$BI$5:$BI$401,"登録番号" &amp; リスト!P9730)&gt;=1,"",IF(VLOOKUP(P9730,登録者リスト!$A$1:$D$43729,4,FALSE)=基本情報!$D$6,P9730,"")),"")</f>
        <v/>
      </c>
    </row>
    <row r="9731" spans="16:17" x14ac:dyDescent="0.15">
      <c r="P9731">
        <v>9730</v>
      </c>
      <c r="Q9731" t="str">
        <f>IFERROR(IF(COUNTIF(個人情報!$BI$5:$BI$401,"登録番号" &amp; リスト!P9731)&gt;=1,"",IF(VLOOKUP(P9731,登録者リスト!$A$1:$D$43729,4,FALSE)=基本情報!$D$6,P9731,"")),"")</f>
        <v/>
      </c>
    </row>
    <row r="9732" spans="16:17" x14ac:dyDescent="0.15">
      <c r="P9732">
        <v>9731</v>
      </c>
      <c r="Q9732" t="str">
        <f>IFERROR(IF(COUNTIF(個人情報!$BI$5:$BI$401,"登録番号" &amp; リスト!P9732)&gt;=1,"",IF(VLOOKUP(P9732,登録者リスト!$A$1:$D$43729,4,FALSE)=基本情報!$D$6,P9732,"")),"")</f>
        <v/>
      </c>
    </row>
    <row r="9733" spans="16:17" x14ac:dyDescent="0.15">
      <c r="P9733">
        <v>9732</v>
      </c>
      <c r="Q9733" t="str">
        <f>IFERROR(IF(COUNTIF(個人情報!$BI$5:$BI$401,"登録番号" &amp; リスト!P9733)&gt;=1,"",IF(VLOOKUP(P9733,登録者リスト!$A$1:$D$43729,4,FALSE)=基本情報!$D$6,P9733,"")),"")</f>
        <v/>
      </c>
    </row>
    <row r="9734" spans="16:17" x14ac:dyDescent="0.15">
      <c r="P9734">
        <v>9733</v>
      </c>
      <c r="Q9734" t="str">
        <f>IFERROR(IF(COUNTIF(個人情報!$BI$5:$BI$401,"登録番号" &amp; リスト!P9734)&gt;=1,"",IF(VLOOKUP(P9734,登録者リスト!$A$1:$D$43729,4,FALSE)=基本情報!$D$6,P9734,"")),"")</f>
        <v/>
      </c>
    </row>
    <row r="9735" spans="16:17" x14ac:dyDescent="0.15">
      <c r="P9735">
        <v>9734</v>
      </c>
      <c r="Q9735" t="str">
        <f>IFERROR(IF(COUNTIF(個人情報!$BI$5:$BI$401,"登録番号" &amp; リスト!P9735)&gt;=1,"",IF(VLOOKUP(P9735,登録者リスト!$A$1:$D$43729,4,FALSE)=基本情報!$D$6,P9735,"")),"")</f>
        <v/>
      </c>
    </row>
    <row r="9736" spans="16:17" x14ac:dyDescent="0.15">
      <c r="P9736">
        <v>9735</v>
      </c>
      <c r="Q9736" t="str">
        <f>IFERROR(IF(COUNTIF(個人情報!$BI$5:$BI$401,"登録番号" &amp; リスト!P9736)&gt;=1,"",IF(VLOOKUP(P9736,登録者リスト!$A$1:$D$43729,4,FALSE)=基本情報!$D$6,P9736,"")),"")</f>
        <v/>
      </c>
    </row>
    <row r="9737" spans="16:17" x14ac:dyDescent="0.15">
      <c r="P9737">
        <v>9736</v>
      </c>
      <c r="Q9737" t="str">
        <f>IFERROR(IF(COUNTIF(個人情報!$BI$5:$BI$401,"登録番号" &amp; リスト!P9737)&gt;=1,"",IF(VLOOKUP(P9737,登録者リスト!$A$1:$D$43729,4,FALSE)=基本情報!$D$6,P9737,"")),"")</f>
        <v/>
      </c>
    </row>
    <row r="9738" spans="16:17" x14ac:dyDescent="0.15">
      <c r="P9738">
        <v>9737</v>
      </c>
      <c r="Q9738" t="str">
        <f>IFERROR(IF(COUNTIF(個人情報!$BI$5:$BI$401,"登録番号" &amp; リスト!P9738)&gt;=1,"",IF(VLOOKUP(P9738,登録者リスト!$A$1:$D$43729,4,FALSE)=基本情報!$D$6,P9738,"")),"")</f>
        <v/>
      </c>
    </row>
    <row r="9739" spans="16:17" x14ac:dyDescent="0.15">
      <c r="P9739">
        <v>9738</v>
      </c>
      <c r="Q9739" t="str">
        <f>IFERROR(IF(COUNTIF(個人情報!$BI$5:$BI$401,"登録番号" &amp; リスト!P9739)&gt;=1,"",IF(VLOOKUP(P9739,登録者リスト!$A$1:$D$43729,4,FALSE)=基本情報!$D$6,P9739,"")),"")</f>
        <v/>
      </c>
    </row>
    <row r="9740" spans="16:17" x14ac:dyDescent="0.15">
      <c r="P9740">
        <v>9739</v>
      </c>
      <c r="Q9740" t="str">
        <f>IFERROR(IF(COUNTIF(個人情報!$BI$5:$BI$401,"登録番号" &amp; リスト!P9740)&gt;=1,"",IF(VLOOKUP(P9740,登録者リスト!$A$1:$D$43729,4,FALSE)=基本情報!$D$6,P9740,"")),"")</f>
        <v/>
      </c>
    </row>
    <row r="9741" spans="16:17" x14ac:dyDescent="0.15">
      <c r="P9741">
        <v>9740</v>
      </c>
      <c r="Q9741" t="str">
        <f>IFERROR(IF(COUNTIF(個人情報!$BI$5:$BI$401,"登録番号" &amp; リスト!P9741)&gt;=1,"",IF(VLOOKUP(P9741,登録者リスト!$A$1:$D$43729,4,FALSE)=基本情報!$D$6,P9741,"")),"")</f>
        <v/>
      </c>
    </row>
    <row r="9742" spans="16:17" x14ac:dyDescent="0.15">
      <c r="P9742">
        <v>9741</v>
      </c>
      <c r="Q9742" t="str">
        <f>IFERROR(IF(COUNTIF(個人情報!$BI$5:$BI$401,"登録番号" &amp; リスト!P9742)&gt;=1,"",IF(VLOOKUP(P9742,登録者リスト!$A$1:$D$43729,4,FALSE)=基本情報!$D$6,P9742,"")),"")</f>
        <v/>
      </c>
    </row>
    <row r="9743" spans="16:17" x14ac:dyDescent="0.15">
      <c r="P9743">
        <v>9742</v>
      </c>
      <c r="Q9743" t="str">
        <f>IFERROR(IF(COUNTIF(個人情報!$BI$5:$BI$401,"登録番号" &amp; リスト!P9743)&gt;=1,"",IF(VLOOKUP(P9743,登録者リスト!$A$1:$D$43729,4,FALSE)=基本情報!$D$6,P9743,"")),"")</f>
        <v/>
      </c>
    </row>
    <row r="9744" spans="16:17" x14ac:dyDescent="0.15">
      <c r="P9744">
        <v>9743</v>
      </c>
      <c r="Q9744" t="str">
        <f>IFERROR(IF(COUNTIF(個人情報!$BI$5:$BI$401,"登録番号" &amp; リスト!P9744)&gt;=1,"",IF(VLOOKUP(P9744,登録者リスト!$A$1:$D$43729,4,FALSE)=基本情報!$D$6,P9744,"")),"")</f>
        <v/>
      </c>
    </row>
    <row r="9745" spans="16:17" x14ac:dyDescent="0.15">
      <c r="P9745">
        <v>9744</v>
      </c>
      <c r="Q9745" t="str">
        <f>IFERROR(IF(COUNTIF(個人情報!$BI$5:$BI$401,"登録番号" &amp; リスト!P9745)&gt;=1,"",IF(VLOOKUP(P9745,登録者リスト!$A$1:$D$43729,4,FALSE)=基本情報!$D$6,P9745,"")),"")</f>
        <v/>
      </c>
    </row>
    <row r="9746" spans="16:17" x14ac:dyDescent="0.15">
      <c r="P9746">
        <v>9745</v>
      </c>
      <c r="Q9746" t="str">
        <f>IFERROR(IF(COUNTIF(個人情報!$BI$5:$BI$401,"登録番号" &amp; リスト!P9746)&gt;=1,"",IF(VLOOKUP(P9746,登録者リスト!$A$1:$D$43729,4,FALSE)=基本情報!$D$6,P9746,"")),"")</f>
        <v/>
      </c>
    </row>
    <row r="9747" spans="16:17" x14ac:dyDescent="0.15">
      <c r="P9747">
        <v>9746</v>
      </c>
      <c r="Q9747" t="str">
        <f>IFERROR(IF(COUNTIF(個人情報!$BI$5:$BI$401,"登録番号" &amp; リスト!P9747)&gt;=1,"",IF(VLOOKUP(P9747,登録者リスト!$A$1:$D$43729,4,FALSE)=基本情報!$D$6,P9747,"")),"")</f>
        <v/>
      </c>
    </row>
    <row r="9748" spans="16:17" x14ac:dyDescent="0.15">
      <c r="P9748">
        <v>9747</v>
      </c>
      <c r="Q9748" t="str">
        <f>IFERROR(IF(COUNTIF(個人情報!$BI$5:$BI$401,"登録番号" &amp; リスト!P9748)&gt;=1,"",IF(VLOOKUP(P9748,登録者リスト!$A$1:$D$43729,4,FALSE)=基本情報!$D$6,P9748,"")),"")</f>
        <v/>
      </c>
    </row>
    <row r="9749" spans="16:17" x14ac:dyDescent="0.15">
      <c r="P9749">
        <v>9748</v>
      </c>
      <c r="Q9749" t="str">
        <f>IFERROR(IF(COUNTIF(個人情報!$BI$5:$BI$401,"登録番号" &amp; リスト!P9749)&gt;=1,"",IF(VLOOKUP(P9749,登録者リスト!$A$1:$D$43729,4,FALSE)=基本情報!$D$6,P9749,"")),"")</f>
        <v/>
      </c>
    </row>
    <row r="9750" spans="16:17" x14ac:dyDescent="0.15">
      <c r="P9750">
        <v>9749</v>
      </c>
      <c r="Q9750" t="str">
        <f>IFERROR(IF(COUNTIF(個人情報!$BI$5:$BI$401,"登録番号" &amp; リスト!P9750)&gt;=1,"",IF(VLOOKUP(P9750,登録者リスト!$A$1:$D$43729,4,FALSE)=基本情報!$D$6,P9750,"")),"")</f>
        <v/>
      </c>
    </row>
    <row r="9751" spans="16:17" x14ac:dyDescent="0.15">
      <c r="P9751">
        <v>9750</v>
      </c>
      <c r="Q9751" t="str">
        <f>IFERROR(IF(COUNTIF(個人情報!$BI$5:$BI$401,"登録番号" &amp; リスト!P9751)&gt;=1,"",IF(VLOOKUP(P9751,登録者リスト!$A$1:$D$43729,4,FALSE)=基本情報!$D$6,P9751,"")),"")</f>
        <v/>
      </c>
    </row>
    <row r="9752" spans="16:17" x14ac:dyDescent="0.15">
      <c r="P9752">
        <v>9751</v>
      </c>
      <c r="Q9752" t="str">
        <f>IFERROR(IF(COUNTIF(個人情報!$BI$5:$BI$401,"登録番号" &amp; リスト!P9752)&gt;=1,"",IF(VLOOKUP(P9752,登録者リスト!$A$1:$D$43729,4,FALSE)=基本情報!$D$6,P9752,"")),"")</f>
        <v/>
      </c>
    </row>
    <row r="9753" spans="16:17" x14ac:dyDescent="0.15">
      <c r="P9753">
        <v>9752</v>
      </c>
      <c r="Q9753" t="str">
        <f>IFERROR(IF(COUNTIF(個人情報!$BI$5:$BI$401,"登録番号" &amp; リスト!P9753)&gt;=1,"",IF(VLOOKUP(P9753,登録者リスト!$A$1:$D$43729,4,FALSE)=基本情報!$D$6,P9753,"")),"")</f>
        <v/>
      </c>
    </row>
    <row r="9754" spans="16:17" x14ac:dyDescent="0.15">
      <c r="P9754">
        <v>9753</v>
      </c>
      <c r="Q9754" t="str">
        <f>IFERROR(IF(COUNTIF(個人情報!$BI$5:$BI$401,"登録番号" &amp; リスト!P9754)&gt;=1,"",IF(VLOOKUP(P9754,登録者リスト!$A$1:$D$43729,4,FALSE)=基本情報!$D$6,P9754,"")),"")</f>
        <v/>
      </c>
    </row>
    <row r="9755" spans="16:17" x14ac:dyDescent="0.15">
      <c r="P9755">
        <v>9754</v>
      </c>
      <c r="Q9755" t="str">
        <f>IFERROR(IF(COUNTIF(個人情報!$BI$5:$BI$401,"登録番号" &amp; リスト!P9755)&gt;=1,"",IF(VLOOKUP(P9755,登録者リスト!$A$1:$D$43729,4,FALSE)=基本情報!$D$6,P9755,"")),"")</f>
        <v/>
      </c>
    </row>
    <row r="9756" spans="16:17" x14ac:dyDescent="0.15">
      <c r="P9756">
        <v>9755</v>
      </c>
      <c r="Q9756" t="str">
        <f>IFERROR(IF(COUNTIF(個人情報!$BI$5:$BI$401,"登録番号" &amp; リスト!P9756)&gt;=1,"",IF(VLOOKUP(P9756,登録者リスト!$A$1:$D$43729,4,FALSE)=基本情報!$D$6,P9756,"")),"")</f>
        <v/>
      </c>
    </row>
    <row r="9757" spans="16:17" x14ac:dyDescent="0.15">
      <c r="P9757">
        <v>9756</v>
      </c>
      <c r="Q9757" t="str">
        <f>IFERROR(IF(COUNTIF(個人情報!$BI$5:$BI$401,"登録番号" &amp; リスト!P9757)&gt;=1,"",IF(VLOOKUP(P9757,登録者リスト!$A$1:$D$43729,4,FALSE)=基本情報!$D$6,P9757,"")),"")</f>
        <v/>
      </c>
    </row>
    <row r="9758" spans="16:17" x14ac:dyDescent="0.15">
      <c r="P9758">
        <v>9757</v>
      </c>
      <c r="Q9758" t="str">
        <f>IFERROR(IF(COUNTIF(個人情報!$BI$5:$BI$401,"登録番号" &amp; リスト!P9758)&gt;=1,"",IF(VLOOKUP(P9758,登録者リスト!$A$1:$D$43729,4,FALSE)=基本情報!$D$6,P9758,"")),"")</f>
        <v/>
      </c>
    </row>
    <row r="9759" spans="16:17" x14ac:dyDescent="0.15">
      <c r="P9759">
        <v>9758</v>
      </c>
      <c r="Q9759" t="str">
        <f>IFERROR(IF(COUNTIF(個人情報!$BI$5:$BI$401,"登録番号" &amp; リスト!P9759)&gt;=1,"",IF(VLOOKUP(P9759,登録者リスト!$A$1:$D$43729,4,FALSE)=基本情報!$D$6,P9759,"")),"")</f>
        <v/>
      </c>
    </row>
    <row r="9760" spans="16:17" x14ac:dyDescent="0.15">
      <c r="P9760">
        <v>9759</v>
      </c>
      <c r="Q9760" t="str">
        <f>IFERROR(IF(COUNTIF(個人情報!$BI$5:$BI$401,"登録番号" &amp; リスト!P9760)&gt;=1,"",IF(VLOOKUP(P9760,登録者リスト!$A$1:$D$43729,4,FALSE)=基本情報!$D$6,P9760,"")),"")</f>
        <v/>
      </c>
    </row>
    <row r="9761" spans="16:17" x14ac:dyDescent="0.15">
      <c r="P9761">
        <v>9760</v>
      </c>
      <c r="Q9761" t="str">
        <f>IFERROR(IF(COUNTIF(個人情報!$BI$5:$BI$401,"登録番号" &amp; リスト!P9761)&gt;=1,"",IF(VLOOKUP(P9761,登録者リスト!$A$1:$D$43729,4,FALSE)=基本情報!$D$6,P9761,"")),"")</f>
        <v/>
      </c>
    </row>
    <row r="9762" spans="16:17" x14ac:dyDescent="0.15">
      <c r="P9762">
        <v>9761</v>
      </c>
      <c r="Q9762" t="str">
        <f>IFERROR(IF(COUNTIF(個人情報!$BI$5:$BI$401,"登録番号" &amp; リスト!P9762)&gt;=1,"",IF(VLOOKUP(P9762,登録者リスト!$A$1:$D$43729,4,FALSE)=基本情報!$D$6,P9762,"")),"")</f>
        <v/>
      </c>
    </row>
    <row r="9763" spans="16:17" x14ac:dyDescent="0.15">
      <c r="P9763">
        <v>9762</v>
      </c>
      <c r="Q9763" t="str">
        <f>IFERROR(IF(COUNTIF(個人情報!$BI$5:$BI$401,"登録番号" &amp; リスト!P9763)&gt;=1,"",IF(VLOOKUP(P9763,登録者リスト!$A$1:$D$43729,4,FALSE)=基本情報!$D$6,P9763,"")),"")</f>
        <v/>
      </c>
    </row>
    <row r="9764" spans="16:17" x14ac:dyDescent="0.15">
      <c r="P9764">
        <v>9763</v>
      </c>
      <c r="Q9764" t="str">
        <f>IFERROR(IF(COUNTIF(個人情報!$BI$5:$BI$401,"登録番号" &amp; リスト!P9764)&gt;=1,"",IF(VLOOKUP(P9764,登録者リスト!$A$1:$D$43729,4,FALSE)=基本情報!$D$6,P9764,"")),"")</f>
        <v/>
      </c>
    </row>
    <row r="9765" spans="16:17" x14ac:dyDescent="0.15">
      <c r="P9765">
        <v>9764</v>
      </c>
      <c r="Q9765" t="str">
        <f>IFERROR(IF(COUNTIF(個人情報!$BI$5:$BI$401,"登録番号" &amp; リスト!P9765)&gt;=1,"",IF(VLOOKUP(P9765,登録者リスト!$A$1:$D$43729,4,FALSE)=基本情報!$D$6,P9765,"")),"")</f>
        <v/>
      </c>
    </row>
    <row r="9766" spans="16:17" x14ac:dyDescent="0.15">
      <c r="P9766">
        <v>9765</v>
      </c>
      <c r="Q9766" t="str">
        <f>IFERROR(IF(COUNTIF(個人情報!$BI$5:$BI$401,"登録番号" &amp; リスト!P9766)&gt;=1,"",IF(VLOOKUP(P9766,登録者リスト!$A$1:$D$43729,4,FALSE)=基本情報!$D$6,P9766,"")),"")</f>
        <v/>
      </c>
    </row>
    <row r="9767" spans="16:17" x14ac:dyDescent="0.15">
      <c r="P9767">
        <v>9766</v>
      </c>
      <c r="Q9767" t="str">
        <f>IFERROR(IF(COUNTIF(個人情報!$BI$5:$BI$401,"登録番号" &amp; リスト!P9767)&gt;=1,"",IF(VLOOKUP(P9767,登録者リスト!$A$1:$D$43729,4,FALSE)=基本情報!$D$6,P9767,"")),"")</f>
        <v/>
      </c>
    </row>
    <row r="9768" spans="16:17" x14ac:dyDescent="0.15">
      <c r="P9768">
        <v>9767</v>
      </c>
      <c r="Q9768" t="str">
        <f>IFERROR(IF(COUNTIF(個人情報!$BI$5:$BI$401,"登録番号" &amp; リスト!P9768)&gt;=1,"",IF(VLOOKUP(P9768,登録者リスト!$A$1:$D$43729,4,FALSE)=基本情報!$D$6,P9768,"")),"")</f>
        <v/>
      </c>
    </row>
    <row r="9769" spans="16:17" x14ac:dyDescent="0.15">
      <c r="P9769">
        <v>9768</v>
      </c>
      <c r="Q9769" t="str">
        <f>IFERROR(IF(COUNTIF(個人情報!$BI$5:$BI$401,"登録番号" &amp; リスト!P9769)&gt;=1,"",IF(VLOOKUP(P9769,登録者リスト!$A$1:$D$43729,4,FALSE)=基本情報!$D$6,P9769,"")),"")</f>
        <v/>
      </c>
    </row>
    <row r="9770" spans="16:17" x14ac:dyDescent="0.15">
      <c r="P9770">
        <v>9769</v>
      </c>
      <c r="Q9770" t="str">
        <f>IFERROR(IF(COUNTIF(個人情報!$BI$5:$BI$401,"登録番号" &amp; リスト!P9770)&gt;=1,"",IF(VLOOKUP(P9770,登録者リスト!$A$1:$D$43729,4,FALSE)=基本情報!$D$6,P9770,"")),"")</f>
        <v/>
      </c>
    </row>
    <row r="9771" spans="16:17" x14ac:dyDescent="0.15">
      <c r="P9771">
        <v>9770</v>
      </c>
      <c r="Q9771" t="str">
        <f>IFERROR(IF(COUNTIF(個人情報!$BI$5:$BI$401,"登録番号" &amp; リスト!P9771)&gt;=1,"",IF(VLOOKUP(P9771,登録者リスト!$A$1:$D$43729,4,FALSE)=基本情報!$D$6,P9771,"")),"")</f>
        <v/>
      </c>
    </row>
    <row r="9772" spans="16:17" x14ac:dyDescent="0.15">
      <c r="P9772">
        <v>9771</v>
      </c>
      <c r="Q9772" t="str">
        <f>IFERROR(IF(COUNTIF(個人情報!$BI$5:$BI$401,"登録番号" &amp; リスト!P9772)&gt;=1,"",IF(VLOOKUP(P9772,登録者リスト!$A$1:$D$43729,4,FALSE)=基本情報!$D$6,P9772,"")),"")</f>
        <v/>
      </c>
    </row>
    <row r="9773" spans="16:17" x14ac:dyDescent="0.15">
      <c r="P9773">
        <v>9772</v>
      </c>
      <c r="Q9773" t="str">
        <f>IFERROR(IF(COUNTIF(個人情報!$BI$5:$BI$401,"登録番号" &amp; リスト!P9773)&gt;=1,"",IF(VLOOKUP(P9773,登録者リスト!$A$1:$D$43729,4,FALSE)=基本情報!$D$6,P9773,"")),"")</f>
        <v/>
      </c>
    </row>
    <row r="9774" spans="16:17" x14ac:dyDescent="0.15">
      <c r="P9774">
        <v>9773</v>
      </c>
      <c r="Q9774" t="str">
        <f>IFERROR(IF(COUNTIF(個人情報!$BI$5:$BI$401,"登録番号" &amp; リスト!P9774)&gt;=1,"",IF(VLOOKUP(P9774,登録者リスト!$A$1:$D$43729,4,FALSE)=基本情報!$D$6,P9774,"")),"")</f>
        <v/>
      </c>
    </row>
    <row r="9775" spans="16:17" x14ac:dyDescent="0.15">
      <c r="P9775">
        <v>9774</v>
      </c>
      <c r="Q9775" t="str">
        <f>IFERROR(IF(COUNTIF(個人情報!$BI$5:$BI$401,"登録番号" &amp; リスト!P9775)&gt;=1,"",IF(VLOOKUP(P9775,登録者リスト!$A$1:$D$43729,4,FALSE)=基本情報!$D$6,P9775,"")),"")</f>
        <v/>
      </c>
    </row>
    <row r="9776" spans="16:17" x14ac:dyDescent="0.15">
      <c r="P9776">
        <v>9775</v>
      </c>
      <c r="Q9776" t="str">
        <f>IFERROR(IF(COUNTIF(個人情報!$BI$5:$BI$401,"登録番号" &amp; リスト!P9776)&gt;=1,"",IF(VLOOKUP(P9776,登録者リスト!$A$1:$D$43729,4,FALSE)=基本情報!$D$6,P9776,"")),"")</f>
        <v/>
      </c>
    </row>
    <row r="9777" spans="16:17" x14ac:dyDescent="0.15">
      <c r="P9777">
        <v>9776</v>
      </c>
      <c r="Q9777" t="str">
        <f>IFERROR(IF(COUNTIF(個人情報!$BI$5:$BI$401,"登録番号" &amp; リスト!P9777)&gt;=1,"",IF(VLOOKUP(P9777,登録者リスト!$A$1:$D$43729,4,FALSE)=基本情報!$D$6,P9777,"")),"")</f>
        <v/>
      </c>
    </row>
    <row r="9778" spans="16:17" x14ac:dyDescent="0.15">
      <c r="P9778">
        <v>9777</v>
      </c>
      <c r="Q9778" t="str">
        <f>IFERROR(IF(COUNTIF(個人情報!$BI$5:$BI$401,"登録番号" &amp; リスト!P9778)&gt;=1,"",IF(VLOOKUP(P9778,登録者リスト!$A$1:$D$43729,4,FALSE)=基本情報!$D$6,P9778,"")),"")</f>
        <v/>
      </c>
    </row>
    <row r="9779" spans="16:17" x14ac:dyDescent="0.15">
      <c r="P9779">
        <v>9778</v>
      </c>
      <c r="Q9779" t="str">
        <f>IFERROR(IF(COUNTIF(個人情報!$BI$5:$BI$401,"登録番号" &amp; リスト!P9779)&gt;=1,"",IF(VLOOKUP(P9779,登録者リスト!$A$1:$D$43729,4,FALSE)=基本情報!$D$6,P9779,"")),"")</f>
        <v/>
      </c>
    </row>
    <row r="9780" spans="16:17" x14ac:dyDescent="0.15">
      <c r="P9780">
        <v>9779</v>
      </c>
      <c r="Q9780" t="str">
        <f>IFERROR(IF(COUNTIF(個人情報!$BI$5:$BI$401,"登録番号" &amp; リスト!P9780)&gt;=1,"",IF(VLOOKUP(P9780,登録者リスト!$A$1:$D$43729,4,FALSE)=基本情報!$D$6,P9780,"")),"")</f>
        <v/>
      </c>
    </row>
    <row r="9781" spans="16:17" x14ac:dyDescent="0.15">
      <c r="P9781">
        <v>9780</v>
      </c>
      <c r="Q9781" t="str">
        <f>IFERROR(IF(COUNTIF(個人情報!$BI$5:$BI$401,"登録番号" &amp; リスト!P9781)&gt;=1,"",IF(VLOOKUP(P9781,登録者リスト!$A$1:$D$43729,4,FALSE)=基本情報!$D$6,P9781,"")),"")</f>
        <v/>
      </c>
    </row>
    <row r="9782" spans="16:17" x14ac:dyDescent="0.15">
      <c r="P9782">
        <v>9781</v>
      </c>
      <c r="Q9782" t="str">
        <f>IFERROR(IF(COUNTIF(個人情報!$BI$5:$BI$401,"登録番号" &amp; リスト!P9782)&gt;=1,"",IF(VLOOKUP(P9782,登録者リスト!$A$1:$D$43729,4,FALSE)=基本情報!$D$6,P9782,"")),"")</f>
        <v/>
      </c>
    </row>
    <row r="9783" spans="16:17" x14ac:dyDescent="0.15">
      <c r="P9783">
        <v>9782</v>
      </c>
      <c r="Q9783" t="str">
        <f>IFERROR(IF(COUNTIF(個人情報!$BI$5:$BI$401,"登録番号" &amp; リスト!P9783)&gt;=1,"",IF(VLOOKUP(P9783,登録者リスト!$A$1:$D$43729,4,FALSE)=基本情報!$D$6,P9783,"")),"")</f>
        <v/>
      </c>
    </row>
    <row r="9784" spans="16:17" x14ac:dyDescent="0.15">
      <c r="P9784">
        <v>9783</v>
      </c>
      <c r="Q9784" t="str">
        <f>IFERROR(IF(COUNTIF(個人情報!$BI$5:$BI$401,"登録番号" &amp; リスト!P9784)&gt;=1,"",IF(VLOOKUP(P9784,登録者リスト!$A$1:$D$43729,4,FALSE)=基本情報!$D$6,P9784,"")),"")</f>
        <v/>
      </c>
    </row>
    <row r="9785" spans="16:17" x14ac:dyDescent="0.15">
      <c r="P9785">
        <v>9784</v>
      </c>
      <c r="Q9785" t="str">
        <f>IFERROR(IF(COUNTIF(個人情報!$BI$5:$BI$401,"登録番号" &amp; リスト!P9785)&gt;=1,"",IF(VLOOKUP(P9785,登録者リスト!$A$1:$D$43729,4,FALSE)=基本情報!$D$6,P9785,"")),"")</f>
        <v/>
      </c>
    </row>
    <row r="9786" spans="16:17" x14ac:dyDescent="0.15">
      <c r="P9786">
        <v>9785</v>
      </c>
      <c r="Q9786" t="str">
        <f>IFERROR(IF(COUNTIF(個人情報!$BI$5:$BI$401,"登録番号" &amp; リスト!P9786)&gt;=1,"",IF(VLOOKUP(P9786,登録者リスト!$A$1:$D$43729,4,FALSE)=基本情報!$D$6,P9786,"")),"")</f>
        <v/>
      </c>
    </row>
    <row r="9787" spans="16:17" x14ac:dyDescent="0.15">
      <c r="P9787">
        <v>9786</v>
      </c>
      <c r="Q9787" t="str">
        <f>IFERROR(IF(COUNTIF(個人情報!$BI$5:$BI$401,"登録番号" &amp; リスト!P9787)&gt;=1,"",IF(VLOOKUP(P9787,登録者リスト!$A$1:$D$43729,4,FALSE)=基本情報!$D$6,P9787,"")),"")</f>
        <v/>
      </c>
    </row>
    <row r="9788" spans="16:17" x14ac:dyDescent="0.15">
      <c r="P9788">
        <v>9787</v>
      </c>
      <c r="Q9788" t="str">
        <f>IFERROR(IF(COUNTIF(個人情報!$BI$5:$BI$401,"登録番号" &amp; リスト!P9788)&gt;=1,"",IF(VLOOKUP(P9788,登録者リスト!$A$1:$D$43729,4,FALSE)=基本情報!$D$6,P9788,"")),"")</f>
        <v/>
      </c>
    </row>
    <row r="9789" spans="16:17" x14ac:dyDescent="0.15">
      <c r="P9789">
        <v>9788</v>
      </c>
      <c r="Q9789" t="str">
        <f>IFERROR(IF(COUNTIF(個人情報!$BI$5:$BI$401,"登録番号" &amp; リスト!P9789)&gt;=1,"",IF(VLOOKUP(P9789,登録者リスト!$A$1:$D$43729,4,FALSE)=基本情報!$D$6,P9789,"")),"")</f>
        <v/>
      </c>
    </row>
    <row r="9790" spans="16:17" x14ac:dyDescent="0.15">
      <c r="P9790">
        <v>9789</v>
      </c>
      <c r="Q9790" t="str">
        <f>IFERROR(IF(COUNTIF(個人情報!$BI$5:$BI$401,"登録番号" &amp; リスト!P9790)&gt;=1,"",IF(VLOOKUP(P9790,登録者リスト!$A$1:$D$43729,4,FALSE)=基本情報!$D$6,P9790,"")),"")</f>
        <v/>
      </c>
    </row>
    <row r="9791" spans="16:17" x14ac:dyDescent="0.15">
      <c r="P9791">
        <v>9790</v>
      </c>
      <c r="Q9791" t="str">
        <f>IFERROR(IF(COUNTIF(個人情報!$BI$5:$BI$401,"登録番号" &amp; リスト!P9791)&gt;=1,"",IF(VLOOKUP(P9791,登録者リスト!$A$1:$D$43729,4,FALSE)=基本情報!$D$6,P9791,"")),"")</f>
        <v/>
      </c>
    </row>
    <row r="9792" spans="16:17" x14ac:dyDescent="0.15">
      <c r="P9792">
        <v>9791</v>
      </c>
      <c r="Q9792" t="str">
        <f>IFERROR(IF(COUNTIF(個人情報!$BI$5:$BI$401,"登録番号" &amp; リスト!P9792)&gt;=1,"",IF(VLOOKUP(P9792,登録者リスト!$A$1:$D$43729,4,FALSE)=基本情報!$D$6,P9792,"")),"")</f>
        <v/>
      </c>
    </row>
    <row r="9793" spans="16:17" x14ac:dyDescent="0.15">
      <c r="P9793">
        <v>9792</v>
      </c>
      <c r="Q9793" t="str">
        <f>IFERROR(IF(COUNTIF(個人情報!$BI$5:$BI$401,"登録番号" &amp; リスト!P9793)&gt;=1,"",IF(VLOOKUP(P9793,登録者リスト!$A$1:$D$43729,4,FALSE)=基本情報!$D$6,P9793,"")),"")</f>
        <v/>
      </c>
    </row>
    <row r="9794" spans="16:17" x14ac:dyDescent="0.15">
      <c r="P9794">
        <v>9793</v>
      </c>
      <c r="Q9794" t="str">
        <f>IFERROR(IF(COUNTIF(個人情報!$BI$5:$BI$401,"登録番号" &amp; リスト!P9794)&gt;=1,"",IF(VLOOKUP(P9794,登録者リスト!$A$1:$D$43729,4,FALSE)=基本情報!$D$6,P9794,"")),"")</f>
        <v/>
      </c>
    </row>
    <row r="9795" spans="16:17" x14ac:dyDescent="0.15">
      <c r="P9795">
        <v>9794</v>
      </c>
      <c r="Q9795" t="str">
        <f>IFERROR(IF(COUNTIF(個人情報!$BI$5:$BI$401,"登録番号" &amp; リスト!P9795)&gt;=1,"",IF(VLOOKUP(P9795,登録者リスト!$A$1:$D$43729,4,FALSE)=基本情報!$D$6,P9795,"")),"")</f>
        <v/>
      </c>
    </row>
    <row r="9796" spans="16:17" x14ac:dyDescent="0.15">
      <c r="P9796">
        <v>9795</v>
      </c>
      <c r="Q9796" t="str">
        <f>IFERROR(IF(COUNTIF(個人情報!$BI$5:$BI$401,"登録番号" &amp; リスト!P9796)&gt;=1,"",IF(VLOOKUP(P9796,登録者リスト!$A$1:$D$43729,4,FALSE)=基本情報!$D$6,P9796,"")),"")</f>
        <v/>
      </c>
    </row>
    <row r="9797" spans="16:17" x14ac:dyDescent="0.15">
      <c r="P9797">
        <v>9796</v>
      </c>
      <c r="Q9797" t="str">
        <f>IFERROR(IF(COUNTIF(個人情報!$BI$5:$BI$401,"登録番号" &amp; リスト!P9797)&gt;=1,"",IF(VLOOKUP(P9797,登録者リスト!$A$1:$D$43729,4,FALSE)=基本情報!$D$6,P9797,"")),"")</f>
        <v/>
      </c>
    </row>
    <row r="9798" spans="16:17" x14ac:dyDescent="0.15">
      <c r="P9798">
        <v>9797</v>
      </c>
      <c r="Q9798" t="str">
        <f>IFERROR(IF(COUNTIF(個人情報!$BI$5:$BI$401,"登録番号" &amp; リスト!P9798)&gt;=1,"",IF(VLOOKUP(P9798,登録者リスト!$A$1:$D$43729,4,FALSE)=基本情報!$D$6,P9798,"")),"")</f>
        <v/>
      </c>
    </row>
    <row r="9799" spans="16:17" x14ac:dyDescent="0.15">
      <c r="P9799">
        <v>9798</v>
      </c>
      <c r="Q9799" t="str">
        <f>IFERROR(IF(COUNTIF(個人情報!$BI$5:$BI$401,"登録番号" &amp; リスト!P9799)&gt;=1,"",IF(VLOOKUP(P9799,登録者リスト!$A$1:$D$43729,4,FALSE)=基本情報!$D$6,P9799,"")),"")</f>
        <v/>
      </c>
    </row>
    <row r="9800" spans="16:17" x14ac:dyDescent="0.15">
      <c r="P9800">
        <v>9799</v>
      </c>
      <c r="Q9800" t="str">
        <f>IFERROR(IF(COUNTIF(個人情報!$BI$5:$BI$401,"登録番号" &amp; リスト!P9800)&gt;=1,"",IF(VLOOKUP(P9800,登録者リスト!$A$1:$D$43729,4,FALSE)=基本情報!$D$6,P9800,"")),"")</f>
        <v/>
      </c>
    </row>
    <row r="9801" spans="16:17" x14ac:dyDescent="0.15">
      <c r="P9801">
        <v>9800</v>
      </c>
      <c r="Q9801" t="str">
        <f>IFERROR(IF(COUNTIF(個人情報!$BI$5:$BI$401,"登録番号" &amp; リスト!P9801)&gt;=1,"",IF(VLOOKUP(P9801,登録者リスト!$A$1:$D$43729,4,FALSE)=基本情報!$D$6,P9801,"")),"")</f>
        <v/>
      </c>
    </row>
    <row r="9802" spans="16:17" x14ac:dyDescent="0.15">
      <c r="P9802">
        <v>9801</v>
      </c>
      <c r="Q9802" t="str">
        <f>IFERROR(IF(COUNTIF(個人情報!$BI$5:$BI$401,"登録番号" &amp; リスト!P9802)&gt;=1,"",IF(VLOOKUP(P9802,登録者リスト!$A$1:$D$43729,4,FALSE)=基本情報!$D$6,P9802,"")),"")</f>
        <v/>
      </c>
    </row>
    <row r="9803" spans="16:17" x14ac:dyDescent="0.15">
      <c r="P9803">
        <v>9802</v>
      </c>
      <c r="Q9803" t="str">
        <f>IFERROR(IF(COUNTIF(個人情報!$BI$5:$BI$401,"登録番号" &amp; リスト!P9803)&gt;=1,"",IF(VLOOKUP(P9803,登録者リスト!$A$1:$D$43729,4,FALSE)=基本情報!$D$6,P9803,"")),"")</f>
        <v/>
      </c>
    </row>
    <row r="9804" spans="16:17" x14ac:dyDescent="0.15">
      <c r="P9804">
        <v>9803</v>
      </c>
      <c r="Q9804" t="str">
        <f>IFERROR(IF(COUNTIF(個人情報!$BI$5:$BI$401,"登録番号" &amp; リスト!P9804)&gt;=1,"",IF(VLOOKUP(P9804,登録者リスト!$A$1:$D$43729,4,FALSE)=基本情報!$D$6,P9804,"")),"")</f>
        <v/>
      </c>
    </row>
    <row r="9805" spans="16:17" x14ac:dyDescent="0.15">
      <c r="P9805">
        <v>9804</v>
      </c>
      <c r="Q9805" t="str">
        <f>IFERROR(IF(COUNTIF(個人情報!$BI$5:$BI$401,"登録番号" &amp; リスト!P9805)&gt;=1,"",IF(VLOOKUP(P9805,登録者リスト!$A$1:$D$43729,4,FALSE)=基本情報!$D$6,P9805,"")),"")</f>
        <v/>
      </c>
    </row>
    <row r="9806" spans="16:17" x14ac:dyDescent="0.15">
      <c r="P9806">
        <v>9805</v>
      </c>
      <c r="Q9806" t="str">
        <f>IFERROR(IF(COUNTIF(個人情報!$BI$5:$BI$401,"登録番号" &amp; リスト!P9806)&gt;=1,"",IF(VLOOKUP(P9806,登録者リスト!$A$1:$D$43729,4,FALSE)=基本情報!$D$6,P9806,"")),"")</f>
        <v/>
      </c>
    </row>
    <row r="9807" spans="16:17" x14ac:dyDescent="0.15">
      <c r="P9807">
        <v>9806</v>
      </c>
      <c r="Q9807" t="str">
        <f>IFERROR(IF(COUNTIF(個人情報!$BI$5:$BI$401,"登録番号" &amp; リスト!P9807)&gt;=1,"",IF(VLOOKUP(P9807,登録者リスト!$A$1:$D$43729,4,FALSE)=基本情報!$D$6,P9807,"")),"")</f>
        <v/>
      </c>
    </row>
    <row r="9808" spans="16:17" x14ac:dyDescent="0.15">
      <c r="P9808">
        <v>9807</v>
      </c>
      <c r="Q9808" t="str">
        <f>IFERROR(IF(COUNTIF(個人情報!$BI$5:$BI$401,"登録番号" &amp; リスト!P9808)&gt;=1,"",IF(VLOOKUP(P9808,登録者リスト!$A$1:$D$43729,4,FALSE)=基本情報!$D$6,P9808,"")),"")</f>
        <v/>
      </c>
    </row>
    <row r="9809" spans="16:17" x14ac:dyDescent="0.15">
      <c r="P9809">
        <v>9808</v>
      </c>
      <c r="Q9809" t="str">
        <f>IFERROR(IF(COUNTIF(個人情報!$BI$5:$BI$401,"登録番号" &amp; リスト!P9809)&gt;=1,"",IF(VLOOKUP(P9809,登録者リスト!$A$1:$D$43729,4,FALSE)=基本情報!$D$6,P9809,"")),"")</f>
        <v/>
      </c>
    </row>
    <row r="9810" spans="16:17" x14ac:dyDescent="0.15">
      <c r="P9810">
        <v>9809</v>
      </c>
      <c r="Q9810" t="str">
        <f>IFERROR(IF(COUNTIF(個人情報!$BI$5:$BI$401,"登録番号" &amp; リスト!P9810)&gt;=1,"",IF(VLOOKUP(P9810,登録者リスト!$A$1:$D$43729,4,FALSE)=基本情報!$D$6,P9810,"")),"")</f>
        <v/>
      </c>
    </row>
    <row r="9811" spans="16:17" x14ac:dyDescent="0.15">
      <c r="P9811">
        <v>9810</v>
      </c>
      <c r="Q9811" t="str">
        <f>IFERROR(IF(COUNTIF(個人情報!$BI$5:$BI$401,"登録番号" &amp; リスト!P9811)&gt;=1,"",IF(VLOOKUP(P9811,登録者リスト!$A$1:$D$43729,4,FALSE)=基本情報!$D$6,P9811,"")),"")</f>
        <v/>
      </c>
    </row>
    <row r="9812" spans="16:17" x14ac:dyDescent="0.15">
      <c r="P9812">
        <v>9811</v>
      </c>
      <c r="Q9812" t="str">
        <f>IFERROR(IF(COUNTIF(個人情報!$BI$5:$BI$401,"登録番号" &amp; リスト!P9812)&gt;=1,"",IF(VLOOKUP(P9812,登録者リスト!$A$1:$D$43729,4,FALSE)=基本情報!$D$6,P9812,"")),"")</f>
        <v/>
      </c>
    </row>
    <row r="9813" spans="16:17" x14ac:dyDescent="0.15">
      <c r="P9813">
        <v>9812</v>
      </c>
      <c r="Q9813" t="str">
        <f>IFERROR(IF(COUNTIF(個人情報!$BI$5:$BI$401,"登録番号" &amp; リスト!P9813)&gt;=1,"",IF(VLOOKUP(P9813,登録者リスト!$A$1:$D$43729,4,FALSE)=基本情報!$D$6,P9813,"")),"")</f>
        <v/>
      </c>
    </row>
    <row r="9814" spans="16:17" x14ac:dyDescent="0.15">
      <c r="P9814">
        <v>9813</v>
      </c>
      <c r="Q9814" t="str">
        <f>IFERROR(IF(COUNTIF(個人情報!$BI$5:$BI$401,"登録番号" &amp; リスト!P9814)&gt;=1,"",IF(VLOOKUP(P9814,登録者リスト!$A$1:$D$43729,4,FALSE)=基本情報!$D$6,P9814,"")),"")</f>
        <v/>
      </c>
    </row>
    <row r="9815" spans="16:17" x14ac:dyDescent="0.15">
      <c r="P9815">
        <v>9814</v>
      </c>
      <c r="Q9815" t="str">
        <f>IFERROR(IF(COUNTIF(個人情報!$BI$5:$BI$401,"登録番号" &amp; リスト!P9815)&gt;=1,"",IF(VLOOKUP(P9815,登録者リスト!$A$1:$D$43729,4,FALSE)=基本情報!$D$6,P9815,"")),"")</f>
        <v/>
      </c>
    </row>
    <row r="9816" spans="16:17" x14ac:dyDescent="0.15">
      <c r="P9816">
        <v>9815</v>
      </c>
      <c r="Q9816" t="str">
        <f>IFERROR(IF(COUNTIF(個人情報!$BI$5:$BI$401,"登録番号" &amp; リスト!P9816)&gt;=1,"",IF(VLOOKUP(P9816,登録者リスト!$A$1:$D$43729,4,FALSE)=基本情報!$D$6,P9816,"")),"")</f>
        <v/>
      </c>
    </row>
    <row r="9817" spans="16:17" x14ac:dyDescent="0.15">
      <c r="P9817">
        <v>9816</v>
      </c>
      <c r="Q9817" t="str">
        <f>IFERROR(IF(COUNTIF(個人情報!$BI$5:$BI$401,"登録番号" &amp; リスト!P9817)&gt;=1,"",IF(VLOOKUP(P9817,登録者リスト!$A$1:$D$43729,4,FALSE)=基本情報!$D$6,P9817,"")),"")</f>
        <v/>
      </c>
    </row>
    <row r="9818" spans="16:17" x14ac:dyDescent="0.15">
      <c r="P9818">
        <v>9817</v>
      </c>
      <c r="Q9818" t="str">
        <f>IFERROR(IF(COUNTIF(個人情報!$BI$5:$BI$401,"登録番号" &amp; リスト!P9818)&gt;=1,"",IF(VLOOKUP(P9818,登録者リスト!$A$1:$D$43729,4,FALSE)=基本情報!$D$6,P9818,"")),"")</f>
        <v/>
      </c>
    </row>
    <row r="9819" spans="16:17" x14ac:dyDescent="0.15">
      <c r="P9819">
        <v>9818</v>
      </c>
      <c r="Q9819" t="str">
        <f>IFERROR(IF(COUNTIF(個人情報!$BI$5:$BI$401,"登録番号" &amp; リスト!P9819)&gt;=1,"",IF(VLOOKUP(P9819,登録者リスト!$A$1:$D$43729,4,FALSE)=基本情報!$D$6,P9819,"")),"")</f>
        <v/>
      </c>
    </row>
    <row r="9820" spans="16:17" x14ac:dyDescent="0.15">
      <c r="P9820">
        <v>9819</v>
      </c>
      <c r="Q9820" t="str">
        <f>IFERROR(IF(COUNTIF(個人情報!$BI$5:$BI$401,"登録番号" &amp; リスト!P9820)&gt;=1,"",IF(VLOOKUP(P9820,登録者リスト!$A$1:$D$43729,4,FALSE)=基本情報!$D$6,P9820,"")),"")</f>
        <v/>
      </c>
    </row>
    <row r="9821" spans="16:17" x14ac:dyDescent="0.15">
      <c r="P9821">
        <v>9820</v>
      </c>
      <c r="Q9821" t="str">
        <f>IFERROR(IF(COUNTIF(個人情報!$BI$5:$BI$401,"登録番号" &amp; リスト!P9821)&gt;=1,"",IF(VLOOKUP(P9821,登録者リスト!$A$1:$D$43729,4,FALSE)=基本情報!$D$6,P9821,"")),"")</f>
        <v/>
      </c>
    </row>
    <row r="9822" spans="16:17" x14ac:dyDescent="0.15">
      <c r="P9822">
        <v>9821</v>
      </c>
      <c r="Q9822" t="str">
        <f>IFERROR(IF(COUNTIF(個人情報!$BI$5:$BI$401,"登録番号" &amp; リスト!P9822)&gt;=1,"",IF(VLOOKUP(P9822,登録者リスト!$A$1:$D$43729,4,FALSE)=基本情報!$D$6,P9822,"")),"")</f>
        <v/>
      </c>
    </row>
    <row r="9823" spans="16:17" x14ac:dyDescent="0.15">
      <c r="P9823">
        <v>9822</v>
      </c>
      <c r="Q9823" t="str">
        <f>IFERROR(IF(COUNTIF(個人情報!$BI$5:$BI$401,"登録番号" &amp; リスト!P9823)&gt;=1,"",IF(VLOOKUP(P9823,登録者リスト!$A$1:$D$43729,4,FALSE)=基本情報!$D$6,P9823,"")),"")</f>
        <v/>
      </c>
    </row>
    <row r="9824" spans="16:17" x14ac:dyDescent="0.15">
      <c r="P9824">
        <v>9823</v>
      </c>
      <c r="Q9824" t="str">
        <f>IFERROR(IF(COUNTIF(個人情報!$BI$5:$BI$401,"登録番号" &amp; リスト!P9824)&gt;=1,"",IF(VLOOKUP(P9824,登録者リスト!$A$1:$D$43729,4,FALSE)=基本情報!$D$6,P9824,"")),"")</f>
        <v/>
      </c>
    </row>
    <row r="9825" spans="16:17" x14ac:dyDescent="0.15">
      <c r="P9825">
        <v>9824</v>
      </c>
      <c r="Q9825" t="str">
        <f>IFERROR(IF(COUNTIF(個人情報!$BI$5:$BI$401,"登録番号" &amp; リスト!P9825)&gt;=1,"",IF(VLOOKUP(P9825,登録者リスト!$A$1:$D$43729,4,FALSE)=基本情報!$D$6,P9825,"")),"")</f>
        <v/>
      </c>
    </row>
    <row r="9826" spans="16:17" x14ac:dyDescent="0.15">
      <c r="P9826">
        <v>9825</v>
      </c>
      <c r="Q9826" t="str">
        <f>IFERROR(IF(COUNTIF(個人情報!$BI$5:$BI$401,"登録番号" &amp; リスト!P9826)&gt;=1,"",IF(VLOOKUP(P9826,登録者リスト!$A$1:$D$43729,4,FALSE)=基本情報!$D$6,P9826,"")),"")</f>
        <v/>
      </c>
    </row>
    <row r="9827" spans="16:17" x14ac:dyDescent="0.15">
      <c r="P9827">
        <v>9826</v>
      </c>
      <c r="Q9827" t="str">
        <f>IFERROR(IF(COUNTIF(個人情報!$BI$5:$BI$401,"登録番号" &amp; リスト!P9827)&gt;=1,"",IF(VLOOKUP(P9827,登録者リスト!$A$1:$D$43729,4,FALSE)=基本情報!$D$6,P9827,"")),"")</f>
        <v/>
      </c>
    </row>
    <row r="9828" spans="16:17" x14ac:dyDescent="0.15">
      <c r="P9828">
        <v>9827</v>
      </c>
      <c r="Q9828" t="str">
        <f>IFERROR(IF(COUNTIF(個人情報!$BI$5:$BI$401,"登録番号" &amp; リスト!P9828)&gt;=1,"",IF(VLOOKUP(P9828,登録者リスト!$A$1:$D$43729,4,FALSE)=基本情報!$D$6,P9828,"")),"")</f>
        <v/>
      </c>
    </row>
    <row r="9829" spans="16:17" x14ac:dyDescent="0.15">
      <c r="P9829">
        <v>9828</v>
      </c>
      <c r="Q9829" t="str">
        <f>IFERROR(IF(COUNTIF(個人情報!$BI$5:$BI$401,"登録番号" &amp; リスト!P9829)&gt;=1,"",IF(VLOOKUP(P9829,登録者リスト!$A$1:$D$43729,4,FALSE)=基本情報!$D$6,P9829,"")),"")</f>
        <v/>
      </c>
    </row>
    <row r="9830" spans="16:17" x14ac:dyDescent="0.15">
      <c r="P9830">
        <v>9829</v>
      </c>
      <c r="Q9830" t="str">
        <f>IFERROR(IF(COUNTIF(個人情報!$BI$5:$BI$401,"登録番号" &amp; リスト!P9830)&gt;=1,"",IF(VLOOKUP(P9830,登録者リスト!$A$1:$D$43729,4,FALSE)=基本情報!$D$6,P9830,"")),"")</f>
        <v/>
      </c>
    </row>
    <row r="9831" spans="16:17" x14ac:dyDescent="0.15">
      <c r="P9831">
        <v>9830</v>
      </c>
      <c r="Q9831" t="str">
        <f>IFERROR(IF(COUNTIF(個人情報!$BI$5:$BI$401,"登録番号" &amp; リスト!P9831)&gt;=1,"",IF(VLOOKUP(P9831,登録者リスト!$A$1:$D$43729,4,FALSE)=基本情報!$D$6,P9831,"")),"")</f>
        <v/>
      </c>
    </row>
    <row r="9832" spans="16:17" x14ac:dyDescent="0.15">
      <c r="P9832">
        <v>9831</v>
      </c>
      <c r="Q9832" t="str">
        <f>IFERROR(IF(COUNTIF(個人情報!$BI$5:$BI$401,"登録番号" &amp; リスト!P9832)&gt;=1,"",IF(VLOOKUP(P9832,登録者リスト!$A$1:$D$43729,4,FALSE)=基本情報!$D$6,P9832,"")),"")</f>
        <v/>
      </c>
    </row>
    <row r="9833" spans="16:17" x14ac:dyDescent="0.15">
      <c r="P9833">
        <v>9832</v>
      </c>
      <c r="Q9833" t="str">
        <f>IFERROR(IF(COUNTIF(個人情報!$BI$5:$BI$401,"登録番号" &amp; リスト!P9833)&gt;=1,"",IF(VLOOKUP(P9833,登録者リスト!$A$1:$D$43729,4,FALSE)=基本情報!$D$6,P9833,"")),"")</f>
        <v/>
      </c>
    </row>
    <row r="9834" spans="16:17" x14ac:dyDescent="0.15">
      <c r="P9834">
        <v>9833</v>
      </c>
      <c r="Q9834" t="str">
        <f>IFERROR(IF(COUNTIF(個人情報!$BI$5:$BI$401,"登録番号" &amp; リスト!P9834)&gt;=1,"",IF(VLOOKUP(P9834,登録者リスト!$A$1:$D$43729,4,FALSE)=基本情報!$D$6,P9834,"")),"")</f>
        <v/>
      </c>
    </row>
    <row r="9835" spans="16:17" x14ac:dyDescent="0.15">
      <c r="P9835">
        <v>9834</v>
      </c>
      <c r="Q9835" t="str">
        <f>IFERROR(IF(COUNTIF(個人情報!$BI$5:$BI$401,"登録番号" &amp; リスト!P9835)&gt;=1,"",IF(VLOOKUP(P9835,登録者リスト!$A$1:$D$43729,4,FALSE)=基本情報!$D$6,P9835,"")),"")</f>
        <v/>
      </c>
    </row>
    <row r="9836" spans="16:17" x14ac:dyDescent="0.15">
      <c r="P9836">
        <v>9835</v>
      </c>
      <c r="Q9836" t="str">
        <f>IFERROR(IF(COUNTIF(個人情報!$BI$5:$BI$401,"登録番号" &amp; リスト!P9836)&gt;=1,"",IF(VLOOKUP(P9836,登録者リスト!$A$1:$D$43729,4,FALSE)=基本情報!$D$6,P9836,"")),"")</f>
        <v/>
      </c>
    </row>
    <row r="9837" spans="16:17" x14ac:dyDescent="0.15">
      <c r="P9837">
        <v>9836</v>
      </c>
      <c r="Q9837" t="str">
        <f>IFERROR(IF(COUNTIF(個人情報!$BI$5:$BI$401,"登録番号" &amp; リスト!P9837)&gt;=1,"",IF(VLOOKUP(P9837,登録者リスト!$A$1:$D$43729,4,FALSE)=基本情報!$D$6,P9837,"")),"")</f>
        <v/>
      </c>
    </row>
    <row r="9838" spans="16:17" x14ac:dyDescent="0.15">
      <c r="P9838">
        <v>9837</v>
      </c>
      <c r="Q9838" t="str">
        <f>IFERROR(IF(COUNTIF(個人情報!$BI$5:$BI$401,"登録番号" &amp; リスト!P9838)&gt;=1,"",IF(VLOOKUP(P9838,登録者リスト!$A$1:$D$43729,4,FALSE)=基本情報!$D$6,P9838,"")),"")</f>
        <v/>
      </c>
    </row>
    <row r="9839" spans="16:17" x14ac:dyDescent="0.15">
      <c r="P9839">
        <v>9838</v>
      </c>
      <c r="Q9839" t="str">
        <f>IFERROR(IF(COUNTIF(個人情報!$BI$5:$BI$401,"登録番号" &amp; リスト!P9839)&gt;=1,"",IF(VLOOKUP(P9839,登録者リスト!$A$1:$D$43729,4,FALSE)=基本情報!$D$6,P9839,"")),"")</f>
        <v/>
      </c>
    </row>
    <row r="9840" spans="16:17" x14ac:dyDescent="0.15">
      <c r="P9840">
        <v>9839</v>
      </c>
      <c r="Q9840" t="str">
        <f>IFERROR(IF(COUNTIF(個人情報!$BI$5:$BI$401,"登録番号" &amp; リスト!P9840)&gt;=1,"",IF(VLOOKUP(P9840,登録者リスト!$A$1:$D$43729,4,FALSE)=基本情報!$D$6,P9840,"")),"")</f>
        <v/>
      </c>
    </row>
    <row r="9841" spans="16:17" x14ac:dyDescent="0.15">
      <c r="P9841">
        <v>9840</v>
      </c>
      <c r="Q9841" t="str">
        <f>IFERROR(IF(COUNTIF(個人情報!$BI$5:$BI$401,"登録番号" &amp; リスト!P9841)&gt;=1,"",IF(VLOOKUP(P9841,登録者リスト!$A$1:$D$43729,4,FALSE)=基本情報!$D$6,P9841,"")),"")</f>
        <v/>
      </c>
    </row>
    <row r="9842" spans="16:17" x14ac:dyDescent="0.15">
      <c r="P9842">
        <v>9841</v>
      </c>
      <c r="Q9842" t="str">
        <f>IFERROR(IF(COUNTIF(個人情報!$BI$5:$BI$401,"登録番号" &amp; リスト!P9842)&gt;=1,"",IF(VLOOKUP(P9842,登録者リスト!$A$1:$D$43729,4,FALSE)=基本情報!$D$6,P9842,"")),"")</f>
        <v/>
      </c>
    </row>
    <row r="9843" spans="16:17" x14ac:dyDescent="0.15">
      <c r="P9843">
        <v>9842</v>
      </c>
      <c r="Q9843" t="str">
        <f>IFERROR(IF(COUNTIF(個人情報!$BI$5:$BI$401,"登録番号" &amp; リスト!P9843)&gt;=1,"",IF(VLOOKUP(P9843,登録者リスト!$A$1:$D$43729,4,FALSE)=基本情報!$D$6,P9843,"")),"")</f>
        <v/>
      </c>
    </row>
    <row r="9844" spans="16:17" x14ac:dyDescent="0.15">
      <c r="P9844">
        <v>9843</v>
      </c>
      <c r="Q9844" t="str">
        <f>IFERROR(IF(COUNTIF(個人情報!$BI$5:$BI$401,"登録番号" &amp; リスト!P9844)&gt;=1,"",IF(VLOOKUP(P9844,登録者リスト!$A$1:$D$43729,4,FALSE)=基本情報!$D$6,P9844,"")),"")</f>
        <v/>
      </c>
    </row>
    <row r="9845" spans="16:17" x14ac:dyDescent="0.15">
      <c r="P9845">
        <v>9844</v>
      </c>
      <c r="Q9845" t="str">
        <f>IFERROR(IF(COUNTIF(個人情報!$BI$5:$BI$401,"登録番号" &amp; リスト!P9845)&gt;=1,"",IF(VLOOKUP(P9845,登録者リスト!$A$1:$D$43729,4,FALSE)=基本情報!$D$6,P9845,"")),"")</f>
        <v/>
      </c>
    </row>
    <row r="9846" spans="16:17" x14ac:dyDescent="0.15">
      <c r="P9846">
        <v>9845</v>
      </c>
      <c r="Q9846" t="str">
        <f>IFERROR(IF(COUNTIF(個人情報!$BI$5:$BI$401,"登録番号" &amp; リスト!P9846)&gt;=1,"",IF(VLOOKUP(P9846,登録者リスト!$A$1:$D$43729,4,FALSE)=基本情報!$D$6,P9846,"")),"")</f>
        <v/>
      </c>
    </row>
    <row r="9847" spans="16:17" x14ac:dyDescent="0.15">
      <c r="P9847">
        <v>9846</v>
      </c>
      <c r="Q9847" t="str">
        <f>IFERROR(IF(COUNTIF(個人情報!$BI$5:$BI$401,"登録番号" &amp; リスト!P9847)&gt;=1,"",IF(VLOOKUP(P9847,登録者リスト!$A$1:$D$43729,4,FALSE)=基本情報!$D$6,P9847,"")),"")</f>
        <v/>
      </c>
    </row>
    <row r="9848" spans="16:17" x14ac:dyDescent="0.15">
      <c r="P9848">
        <v>9847</v>
      </c>
      <c r="Q9848" t="str">
        <f>IFERROR(IF(COUNTIF(個人情報!$BI$5:$BI$401,"登録番号" &amp; リスト!P9848)&gt;=1,"",IF(VLOOKUP(P9848,登録者リスト!$A$1:$D$43729,4,FALSE)=基本情報!$D$6,P9848,"")),"")</f>
        <v/>
      </c>
    </row>
    <row r="9849" spans="16:17" x14ac:dyDescent="0.15">
      <c r="P9849">
        <v>9848</v>
      </c>
      <c r="Q9849" t="str">
        <f>IFERROR(IF(COUNTIF(個人情報!$BI$5:$BI$401,"登録番号" &amp; リスト!P9849)&gt;=1,"",IF(VLOOKUP(P9849,登録者リスト!$A$1:$D$43729,4,FALSE)=基本情報!$D$6,P9849,"")),"")</f>
        <v/>
      </c>
    </row>
    <row r="9850" spans="16:17" x14ac:dyDescent="0.15">
      <c r="P9850">
        <v>9849</v>
      </c>
      <c r="Q9850" t="str">
        <f>IFERROR(IF(COUNTIF(個人情報!$BI$5:$BI$401,"登録番号" &amp; リスト!P9850)&gt;=1,"",IF(VLOOKUP(P9850,登録者リスト!$A$1:$D$43729,4,FALSE)=基本情報!$D$6,P9850,"")),"")</f>
        <v/>
      </c>
    </row>
    <row r="9851" spans="16:17" x14ac:dyDescent="0.15">
      <c r="P9851">
        <v>9850</v>
      </c>
      <c r="Q9851" t="str">
        <f>IFERROR(IF(COUNTIF(個人情報!$BI$5:$BI$401,"登録番号" &amp; リスト!P9851)&gt;=1,"",IF(VLOOKUP(P9851,登録者リスト!$A$1:$D$43729,4,FALSE)=基本情報!$D$6,P9851,"")),"")</f>
        <v/>
      </c>
    </row>
    <row r="9852" spans="16:17" x14ac:dyDescent="0.15">
      <c r="P9852">
        <v>9851</v>
      </c>
      <c r="Q9852" t="str">
        <f>IFERROR(IF(COUNTIF(個人情報!$BI$5:$BI$401,"登録番号" &amp; リスト!P9852)&gt;=1,"",IF(VLOOKUP(P9852,登録者リスト!$A$1:$D$43729,4,FALSE)=基本情報!$D$6,P9852,"")),"")</f>
        <v/>
      </c>
    </row>
    <row r="9853" spans="16:17" x14ac:dyDescent="0.15">
      <c r="P9853">
        <v>9852</v>
      </c>
      <c r="Q9853" t="str">
        <f>IFERROR(IF(COUNTIF(個人情報!$BI$5:$BI$401,"登録番号" &amp; リスト!P9853)&gt;=1,"",IF(VLOOKUP(P9853,登録者リスト!$A$1:$D$43729,4,FALSE)=基本情報!$D$6,P9853,"")),"")</f>
        <v/>
      </c>
    </row>
    <row r="9854" spans="16:17" x14ac:dyDescent="0.15">
      <c r="P9854">
        <v>9853</v>
      </c>
      <c r="Q9854" t="str">
        <f>IFERROR(IF(COUNTIF(個人情報!$BI$5:$BI$401,"登録番号" &amp; リスト!P9854)&gt;=1,"",IF(VLOOKUP(P9854,登録者リスト!$A$1:$D$43729,4,FALSE)=基本情報!$D$6,P9854,"")),"")</f>
        <v/>
      </c>
    </row>
    <row r="9855" spans="16:17" x14ac:dyDescent="0.15">
      <c r="P9855">
        <v>9854</v>
      </c>
      <c r="Q9855" t="str">
        <f>IFERROR(IF(COUNTIF(個人情報!$BI$5:$BI$401,"登録番号" &amp; リスト!P9855)&gt;=1,"",IF(VLOOKUP(P9855,登録者リスト!$A$1:$D$43729,4,FALSE)=基本情報!$D$6,P9855,"")),"")</f>
        <v/>
      </c>
    </row>
    <row r="9856" spans="16:17" x14ac:dyDescent="0.15">
      <c r="P9856">
        <v>9855</v>
      </c>
      <c r="Q9856" t="str">
        <f>IFERROR(IF(COUNTIF(個人情報!$BI$5:$BI$401,"登録番号" &amp; リスト!P9856)&gt;=1,"",IF(VLOOKUP(P9856,登録者リスト!$A$1:$D$43729,4,FALSE)=基本情報!$D$6,P9856,"")),"")</f>
        <v/>
      </c>
    </row>
    <row r="9857" spans="16:17" x14ac:dyDescent="0.15">
      <c r="P9857">
        <v>9856</v>
      </c>
      <c r="Q9857" t="str">
        <f>IFERROR(IF(COUNTIF(個人情報!$BI$5:$BI$401,"登録番号" &amp; リスト!P9857)&gt;=1,"",IF(VLOOKUP(P9857,登録者リスト!$A$1:$D$43729,4,FALSE)=基本情報!$D$6,P9857,"")),"")</f>
        <v/>
      </c>
    </row>
    <row r="9858" spans="16:17" x14ac:dyDescent="0.15">
      <c r="P9858">
        <v>9857</v>
      </c>
      <c r="Q9858" t="str">
        <f>IFERROR(IF(COUNTIF(個人情報!$BI$5:$BI$401,"登録番号" &amp; リスト!P9858)&gt;=1,"",IF(VLOOKUP(P9858,登録者リスト!$A$1:$D$43729,4,FALSE)=基本情報!$D$6,P9858,"")),"")</f>
        <v/>
      </c>
    </row>
    <row r="9859" spans="16:17" x14ac:dyDescent="0.15">
      <c r="P9859">
        <v>9858</v>
      </c>
      <c r="Q9859" t="str">
        <f>IFERROR(IF(COUNTIF(個人情報!$BI$5:$BI$401,"登録番号" &amp; リスト!P9859)&gt;=1,"",IF(VLOOKUP(P9859,登録者リスト!$A$1:$D$43729,4,FALSE)=基本情報!$D$6,P9859,"")),"")</f>
        <v/>
      </c>
    </row>
    <row r="9860" spans="16:17" x14ac:dyDescent="0.15">
      <c r="P9860">
        <v>9859</v>
      </c>
      <c r="Q9860" t="str">
        <f>IFERROR(IF(COUNTIF(個人情報!$BI$5:$BI$401,"登録番号" &amp; リスト!P9860)&gt;=1,"",IF(VLOOKUP(P9860,登録者リスト!$A$1:$D$43729,4,FALSE)=基本情報!$D$6,P9860,"")),"")</f>
        <v/>
      </c>
    </row>
    <row r="9861" spans="16:17" x14ac:dyDescent="0.15">
      <c r="P9861">
        <v>9860</v>
      </c>
      <c r="Q9861" t="str">
        <f>IFERROR(IF(COUNTIF(個人情報!$BI$5:$BI$401,"登録番号" &amp; リスト!P9861)&gt;=1,"",IF(VLOOKUP(P9861,登録者リスト!$A$1:$D$43729,4,FALSE)=基本情報!$D$6,P9861,"")),"")</f>
        <v/>
      </c>
    </row>
    <row r="9862" spans="16:17" x14ac:dyDescent="0.15">
      <c r="P9862">
        <v>9861</v>
      </c>
      <c r="Q9862" t="str">
        <f>IFERROR(IF(COUNTIF(個人情報!$BI$5:$BI$401,"登録番号" &amp; リスト!P9862)&gt;=1,"",IF(VLOOKUP(P9862,登録者リスト!$A$1:$D$43729,4,FALSE)=基本情報!$D$6,P9862,"")),"")</f>
        <v/>
      </c>
    </row>
    <row r="9863" spans="16:17" x14ac:dyDescent="0.15">
      <c r="P9863">
        <v>9862</v>
      </c>
      <c r="Q9863" t="str">
        <f>IFERROR(IF(COUNTIF(個人情報!$BI$5:$BI$401,"登録番号" &amp; リスト!P9863)&gt;=1,"",IF(VLOOKUP(P9863,登録者リスト!$A$1:$D$43729,4,FALSE)=基本情報!$D$6,P9863,"")),"")</f>
        <v/>
      </c>
    </row>
    <row r="9864" spans="16:17" x14ac:dyDescent="0.15">
      <c r="P9864">
        <v>9863</v>
      </c>
      <c r="Q9864" t="str">
        <f>IFERROR(IF(COUNTIF(個人情報!$BI$5:$BI$401,"登録番号" &amp; リスト!P9864)&gt;=1,"",IF(VLOOKUP(P9864,登録者リスト!$A$1:$D$43729,4,FALSE)=基本情報!$D$6,P9864,"")),"")</f>
        <v/>
      </c>
    </row>
    <row r="9865" spans="16:17" x14ac:dyDescent="0.15">
      <c r="P9865">
        <v>9864</v>
      </c>
      <c r="Q9865" t="str">
        <f>IFERROR(IF(COUNTIF(個人情報!$BI$5:$BI$401,"登録番号" &amp; リスト!P9865)&gt;=1,"",IF(VLOOKUP(P9865,登録者リスト!$A$1:$D$43729,4,FALSE)=基本情報!$D$6,P9865,"")),"")</f>
        <v/>
      </c>
    </row>
    <row r="9866" spans="16:17" x14ac:dyDescent="0.15">
      <c r="P9866">
        <v>9865</v>
      </c>
      <c r="Q9866" t="str">
        <f>IFERROR(IF(COUNTIF(個人情報!$BI$5:$BI$401,"登録番号" &amp; リスト!P9866)&gt;=1,"",IF(VLOOKUP(P9866,登録者リスト!$A$1:$D$43729,4,FALSE)=基本情報!$D$6,P9866,"")),"")</f>
        <v/>
      </c>
    </row>
    <row r="9867" spans="16:17" x14ac:dyDescent="0.15">
      <c r="P9867">
        <v>9866</v>
      </c>
      <c r="Q9867" t="str">
        <f>IFERROR(IF(COUNTIF(個人情報!$BI$5:$BI$401,"登録番号" &amp; リスト!P9867)&gt;=1,"",IF(VLOOKUP(P9867,登録者リスト!$A$1:$D$43729,4,FALSE)=基本情報!$D$6,P9867,"")),"")</f>
        <v/>
      </c>
    </row>
    <row r="9868" spans="16:17" x14ac:dyDescent="0.15">
      <c r="P9868">
        <v>9867</v>
      </c>
      <c r="Q9868" t="str">
        <f>IFERROR(IF(COUNTIF(個人情報!$BI$5:$BI$401,"登録番号" &amp; リスト!P9868)&gt;=1,"",IF(VLOOKUP(P9868,登録者リスト!$A$1:$D$43729,4,FALSE)=基本情報!$D$6,P9868,"")),"")</f>
        <v/>
      </c>
    </row>
    <row r="9869" spans="16:17" x14ac:dyDescent="0.15">
      <c r="P9869">
        <v>9868</v>
      </c>
      <c r="Q9869" t="str">
        <f>IFERROR(IF(COUNTIF(個人情報!$BI$5:$BI$401,"登録番号" &amp; リスト!P9869)&gt;=1,"",IF(VLOOKUP(P9869,登録者リスト!$A$1:$D$43729,4,FALSE)=基本情報!$D$6,P9869,"")),"")</f>
        <v/>
      </c>
    </row>
    <row r="9870" spans="16:17" x14ac:dyDescent="0.15">
      <c r="P9870">
        <v>9869</v>
      </c>
      <c r="Q9870" t="str">
        <f>IFERROR(IF(COUNTIF(個人情報!$BI$5:$BI$401,"登録番号" &amp; リスト!P9870)&gt;=1,"",IF(VLOOKUP(P9870,登録者リスト!$A$1:$D$43729,4,FALSE)=基本情報!$D$6,P9870,"")),"")</f>
        <v/>
      </c>
    </row>
    <row r="9871" spans="16:17" x14ac:dyDescent="0.15">
      <c r="P9871">
        <v>9870</v>
      </c>
      <c r="Q9871" t="str">
        <f>IFERROR(IF(COUNTIF(個人情報!$BI$5:$BI$401,"登録番号" &amp; リスト!P9871)&gt;=1,"",IF(VLOOKUP(P9871,登録者リスト!$A$1:$D$43729,4,FALSE)=基本情報!$D$6,P9871,"")),"")</f>
        <v/>
      </c>
    </row>
    <row r="9872" spans="16:17" x14ac:dyDescent="0.15">
      <c r="P9872">
        <v>9871</v>
      </c>
      <c r="Q9872" t="str">
        <f>IFERROR(IF(COUNTIF(個人情報!$BI$5:$BI$401,"登録番号" &amp; リスト!P9872)&gt;=1,"",IF(VLOOKUP(P9872,登録者リスト!$A$1:$D$43729,4,FALSE)=基本情報!$D$6,P9872,"")),"")</f>
        <v/>
      </c>
    </row>
    <row r="9873" spans="16:17" x14ac:dyDescent="0.15">
      <c r="P9873">
        <v>9872</v>
      </c>
      <c r="Q9873" t="str">
        <f>IFERROR(IF(COUNTIF(個人情報!$BI$5:$BI$401,"登録番号" &amp; リスト!P9873)&gt;=1,"",IF(VLOOKUP(P9873,登録者リスト!$A$1:$D$43729,4,FALSE)=基本情報!$D$6,P9873,"")),"")</f>
        <v/>
      </c>
    </row>
    <row r="9874" spans="16:17" x14ac:dyDescent="0.15">
      <c r="P9874">
        <v>9873</v>
      </c>
      <c r="Q9874" t="str">
        <f>IFERROR(IF(COUNTIF(個人情報!$BI$5:$BI$401,"登録番号" &amp; リスト!P9874)&gt;=1,"",IF(VLOOKUP(P9874,登録者リスト!$A$1:$D$43729,4,FALSE)=基本情報!$D$6,P9874,"")),"")</f>
        <v/>
      </c>
    </row>
    <row r="9875" spans="16:17" x14ac:dyDescent="0.15">
      <c r="P9875">
        <v>9874</v>
      </c>
      <c r="Q9875" t="str">
        <f>IFERROR(IF(COUNTIF(個人情報!$BI$5:$BI$401,"登録番号" &amp; リスト!P9875)&gt;=1,"",IF(VLOOKUP(P9875,登録者リスト!$A$1:$D$43729,4,FALSE)=基本情報!$D$6,P9875,"")),"")</f>
        <v/>
      </c>
    </row>
    <row r="9876" spans="16:17" x14ac:dyDescent="0.15">
      <c r="P9876">
        <v>9875</v>
      </c>
      <c r="Q9876" t="str">
        <f>IFERROR(IF(COUNTIF(個人情報!$BI$5:$BI$401,"登録番号" &amp; リスト!P9876)&gt;=1,"",IF(VLOOKUP(P9876,登録者リスト!$A$1:$D$43729,4,FALSE)=基本情報!$D$6,P9876,"")),"")</f>
        <v/>
      </c>
    </row>
    <row r="9877" spans="16:17" x14ac:dyDescent="0.15">
      <c r="P9877">
        <v>9876</v>
      </c>
      <c r="Q9877" t="str">
        <f>IFERROR(IF(COUNTIF(個人情報!$BI$5:$BI$401,"登録番号" &amp; リスト!P9877)&gt;=1,"",IF(VLOOKUP(P9877,登録者リスト!$A$1:$D$43729,4,FALSE)=基本情報!$D$6,P9877,"")),"")</f>
        <v/>
      </c>
    </row>
    <row r="9878" spans="16:17" x14ac:dyDescent="0.15">
      <c r="P9878">
        <v>9877</v>
      </c>
      <c r="Q9878" t="str">
        <f>IFERROR(IF(COUNTIF(個人情報!$BI$5:$BI$401,"登録番号" &amp; リスト!P9878)&gt;=1,"",IF(VLOOKUP(P9878,登録者リスト!$A$1:$D$43729,4,FALSE)=基本情報!$D$6,P9878,"")),"")</f>
        <v/>
      </c>
    </row>
    <row r="9879" spans="16:17" x14ac:dyDescent="0.15">
      <c r="P9879">
        <v>9878</v>
      </c>
      <c r="Q9879" t="str">
        <f>IFERROR(IF(COUNTIF(個人情報!$BI$5:$BI$401,"登録番号" &amp; リスト!P9879)&gt;=1,"",IF(VLOOKUP(P9879,登録者リスト!$A$1:$D$43729,4,FALSE)=基本情報!$D$6,P9879,"")),"")</f>
        <v/>
      </c>
    </row>
    <row r="9880" spans="16:17" x14ac:dyDescent="0.15">
      <c r="P9880">
        <v>9879</v>
      </c>
      <c r="Q9880" t="str">
        <f>IFERROR(IF(COUNTIF(個人情報!$BI$5:$BI$401,"登録番号" &amp; リスト!P9880)&gt;=1,"",IF(VLOOKUP(P9880,登録者リスト!$A$1:$D$43729,4,FALSE)=基本情報!$D$6,P9880,"")),"")</f>
        <v/>
      </c>
    </row>
    <row r="9881" spans="16:17" x14ac:dyDescent="0.15">
      <c r="P9881">
        <v>9880</v>
      </c>
      <c r="Q9881" t="str">
        <f>IFERROR(IF(COUNTIF(個人情報!$BI$5:$BI$401,"登録番号" &amp; リスト!P9881)&gt;=1,"",IF(VLOOKUP(P9881,登録者リスト!$A$1:$D$43729,4,FALSE)=基本情報!$D$6,P9881,"")),"")</f>
        <v/>
      </c>
    </row>
    <row r="9882" spans="16:17" x14ac:dyDescent="0.15">
      <c r="P9882">
        <v>9881</v>
      </c>
      <c r="Q9882" t="str">
        <f>IFERROR(IF(COUNTIF(個人情報!$BI$5:$BI$401,"登録番号" &amp; リスト!P9882)&gt;=1,"",IF(VLOOKUP(P9882,登録者リスト!$A$1:$D$43729,4,FALSE)=基本情報!$D$6,P9882,"")),"")</f>
        <v/>
      </c>
    </row>
    <row r="9883" spans="16:17" x14ac:dyDescent="0.15">
      <c r="P9883">
        <v>9882</v>
      </c>
      <c r="Q9883" t="str">
        <f>IFERROR(IF(COUNTIF(個人情報!$BI$5:$BI$401,"登録番号" &amp; リスト!P9883)&gt;=1,"",IF(VLOOKUP(P9883,登録者リスト!$A$1:$D$43729,4,FALSE)=基本情報!$D$6,P9883,"")),"")</f>
        <v/>
      </c>
    </row>
    <row r="9884" spans="16:17" x14ac:dyDescent="0.15">
      <c r="P9884">
        <v>9883</v>
      </c>
      <c r="Q9884" t="str">
        <f>IFERROR(IF(COUNTIF(個人情報!$BI$5:$BI$401,"登録番号" &amp; リスト!P9884)&gt;=1,"",IF(VLOOKUP(P9884,登録者リスト!$A$1:$D$43729,4,FALSE)=基本情報!$D$6,P9884,"")),"")</f>
        <v/>
      </c>
    </row>
    <row r="9885" spans="16:17" x14ac:dyDescent="0.15">
      <c r="P9885">
        <v>9884</v>
      </c>
      <c r="Q9885" t="str">
        <f>IFERROR(IF(COUNTIF(個人情報!$BI$5:$BI$401,"登録番号" &amp; リスト!P9885)&gt;=1,"",IF(VLOOKUP(P9885,登録者リスト!$A$1:$D$43729,4,FALSE)=基本情報!$D$6,P9885,"")),"")</f>
        <v/>
      </c>
    </row>
    <row r="9886" spans="16:17" x14ac:dyDescent="0.15">
      <c r="P9886">
        <v>9885</v>
      </c>
      <c r="Q9886" t="str">
        <f>IFERROR(IF(COUNTIF(個人情報!$BI$5:$BI$401,"登録番号" &amp; リスト!P9886)&gt;=1,"",IF(VLOOKUP(P9886,登録者リスト!$A$1:$D$43729,4,FALSE)=基本情報!$D$6,P9886,"")),"")</f>
        <v/>
      </c>
    </row>
    <row r="9887" spans="16:17" x14ac:dyDescent="0.15">
      <c r="P9887">
        <v>9886</v>
      </c>
      <c r="Q9887" t="str">
        <f>IFERROR(IF(COUNTIF(個人情報!$BI$5:$BI$401,"登録番号" &amp; リスト!P9887)&gt;=1,"",IF(VLOOKUP(P9887,登録者リスト!$A$1:$D$43729,4,FALSE)=基本情報!$D$6,P9887,"")),"")</f>
        <v/>
      </c>
    </row>
    <row r="9888" spans="16:17" x14ac:dyDescent="0.15">
      <c r="P9888">
        <v>9887</v>
      </c>
      <c r="Q9888" t="str">
        <f>IFERROR(IF(COUNTIF(個人情報!$BI$5:$BI$401,"登録番号" &amp; リスト!P9888)&gt;=1,"",IF(VLOOKUP(P9888,登録者リスト!$A$1:$D$43729,4,FALSE)=基本情報!$D$6,P9888,"")),"")</f>
        <v/>
      </c>
    </row>
    <row r="9889" spans="16:17" x14ac:dyDescent="0.15">
      <c r="P9889">
        <v>9888</v>
      </c>
      <c r="Q9889" t="str">
        <f>IFERROR(IF(COUNTIF(個人情報!$BI$5:$BI$401,"登録番号" &amp; リスト!P9889)&gt;=1,"",IF(VLOOKUP(P9889,登録者リスト!$A$1:$D$43729,4,FALSE)=基本情報!$D$6,P9889,"")),"")</f>
        <v/>
      </c>
    </row>
    <row r="9890" spans="16:17" x14ac:dyDescent="0.15">
      <c r="P9890">
        <v>9889</v>
      </c>
      <c r="Q9890" t="str">
        <f>IFERROR(IF(COUNTIF(個人情報!$BI$5:$BI$401,"登録番号" &amp; リスト!P9890)&gt;=1,"",IF(VLOOKUP(P9890,登録者リスト!$A$1:$D$43729,4,FALSE)=基本情報!$D$6,P9890,"")),"")</f>
        <v/>
      </c>
    </row>
    <row r="9891" spans="16:17" x14ac:dyDescent="0.15">
      <c r="P9891">
        <v>9890</v>
      </c>
      <c r="Q9891" t="str">
        <f>IFERROR(IF(COUNTIF(個人情報!$BI$5:$BI$401,"登録番号" &amp; リスト!P9891)&gt;=1,"",IF(VLOOKUP(P9891,登録者リスト!$A$1:$D$43729,4,FALSE)=基本情報!$D$6,P9891,"")),"")</f>
        <v/>
      </c>
    </row>
    <row r="9892" spans="16:17" x14ac:dyDescent="0.15">
      <c r="P9892">
        <v>9891</v>
      </c>
      <c r="Q9892" t="str">
        <f>IFERROR(IF(COUNTIF(個人情報!$BI$5:$BI$401,"登録番号" &amp; リスト!P9892)&gt;=1,"",IF(VLOOKUP(P9892,登録者リスト!$A$1:$D$43729,4,FALSE)=基本情報!$D$6,P9892,"")),"")</f>
        <v/>
      </c>
    </row>
    <row r="9893" spans="16:17" x14ac:dyDescent="0.15">
      <c r="P9893">
        <v>9892</v>
      </c>
      <c r="Q9893" t="str">
        <f>IFERROR(IF(COUNTIF(個人情報!$BI$5:$BI$401,"登録番号" &amp; リスト!P9893)&gt;=1,"",IF(VLOOKUP(P9893,登録者リスト!$A$1:$D$43729,4,FALSE)=基本情報!$D$6,P9893,"")),"")</f>
        <v/>
      </c>
    </row>
    <row r="9894" spans="16:17" x14ac:dyDescent="0.15">
      <c r="P9894">
        <v>9893</v>
      </c>
      <c r="Q9894" t="str">
        <f>IFERROR(IF(COUNTIF(個人情報!$BI$5:$BI$401,"登録番号" &amp; リスト!P9894)&gt;=1,"",IF(VLOOKUP(P9894,登録者リスト!$A$1:$D$43729,4,FALSE)=基本情報!$D$6,P9894,"")),"")</f>
        <v/>
      </c>
    </row>
    <row r="9895" spans="16:17" x14ac:dyDescent="0.15">
      <c r="P9895">
        <v>9894</v>
      </c>
      <c r="Q9895" t="str">
        <f>IFERROR(IF(COUNTIF(個人情報!$BI$5:$BI$401,"登録番号" &amp; リスト!P9895)&gt;=1,"",IF(VLOOKUP(P9895,登録者リスト!$A$1:$D$43729,4,FALSE)=基本情報!$D$6,P9895,"")),"")</f>
        <v/>
      </c>
    </row>
    <row r="9896" spans="16:17" x14ac:dyDescent="0.15">
      <c r="P9896">
        <v>9895</v>
      </c>
      <c r="Q9896" t="str">
        <f>IFERROR(IF(COUNTIF(個人情報!$BI$5:$BI$401,"登録番号" &amp; リスト!P9896)&gt;=1,"",IF(VLOOKUP(P9896,登録者リスト!$A$1:$D$43729,4,FALSE)=基本情報!$D$6,P9896,"")),"")</f>
        <v/>
      </c>
    </row>
    <row r="9897" spans="16:17" x14ac:dyDescent="0.15">
      <c r="P9897">
        <v>9896</v>
      </c>
      <c r="Q9897" t="str">
        <f>IFERROR(IF(COUNTIF(個人情報!$BI$5:$BI$401,"登録番号" &amp; リスト!P9897)&gt;=1,"",IF(VLOOKUP(P9897,登録者リスト!$A$1:$D$43729,4,FALSE)=基本情報!$D$6,P9897,"")),"")</f>
        <v/>
      </c>
    </row>
    <row r="9898" spans="16:17" x14ac:dyDescent="0.15">
      <c r="P9898">
        <v>9897</v>
      </c>
      <c r="Q9898" t="str">
        <f>IFERROR(IF(COUNTIF(個人情報!$BI$5:$BI$401,"登録番号" &amp; リスト!P9898)&gt;=1,"",IF(VLOOKUP(P9898,登録者リスト!$A$1:$D$43729,4,FALSE)=基本情報!$D$6,P9898,"")),"")</f>
        <v/>
      </c>
    </row>
    <row r="9899" spans="16:17" x14ac:dyDescent="0.15">
      <c r="P9899">
        <v>9898</v>
      </c>
      <c r="Q9899" t="str">
        <f>IFERROR(IF(COUNTIF(個人情報!$BI$5:$BI$401,"登録番号" &amp; リスト!P9899)&gt;=1,"",IF(VLOOKUP(P9899,登録者リスト!$A$1:$D$43729,4,FALSE)=基本情報!$D$6,P9899,"")),"")</f>
        <v/>
      </c>
    </row>
    <row r="9900" spans="16:17" x14ac:dyDescent="0.15">
      <c r="P9900">
        <v>9899</v>
      </c>
      <c r="Q9900" t="str">
        <f>IFERROR(IF(COUNTIF(個人情報!$BI$5:$BI$401,"登録番号" &amp; リスト!P9900)&gt;=1,"",IF(VLOOKUP(P9900,登録者リスト!$A$1:$D$43729,4,FALSE)=基本情報!$D$6,P9900,"")),"")</f>
        <v/>
      </c>
    </row>
    <row r="9901" spans="16:17" x14ac:dyDescent="0.15">
      <c r="P9901">
        <v>9900</v>
      </c>
      <c r="Q9901" t="str">
        <f>IFERROR(IF(COUNTIF(個人情報!$BI$5:$BI$401,"登録番号" &amp; リスト!P9901)&gt;=1,"",IF(VLOOKUP(P9901,登録者リスト!$A$1:$D$43729,4,FALSE)=基本情報!$D$6,P9901,"")),"")</f>
        <v/>
      </c>
    </row>
    <row r="9902" spans="16:17" x14ac:dyDescent="0.15">
      <c r="P9902">
        <v>9901</v>
      </c>
      <c r="Q9902" t="str">
        <f>IFERROR(IF(COUNTIF(個人情報!$BI$5:$BI$401,"登録番号" &amp; リスト!P9902)&gt;=1,"",IF(VLOOKUP(P9902,登録者リスト!$A$1:$D$43729,4,FALSE)=基本情報!$D$6,P9902,"")),"")</f>
        <v/>
      </c>
    </row>
    <row r="9903" spans="16:17" x14ac:dyDescent="0.15">
      <c r="P9903">
        <v>9902</v>
      </c>
      <c r="Q9903" t="str">
        <f>IFERROR(IF(COUNTIF(個人情報!$BI$5:$BI$401,"登録番号" &amp; リスト!P9903)&gt;=1,"",IF(VLOOKUP(P9903,登録者リスト!$A$1:$D$43729,4,FALSE)=基本情報!$D$6,P9903,"")),"")</f>
        <v/>
      </c>
    </row>
    <row r="9904" spans="16:17" x14ac:dyDescent="0.15">
      <c r="P9904">
        <v>9903</v>
      </c>
      <c r="Q9904" t="str">
        <f>IFERROR(IF(COUNTIF(個人情報!$BI$5:$BI$401,"登録番号" &amp; リスト!P9904)&gt;=1,"",IF(VLOOKUP(P9904,登録者リスト!$A$1:$D$43729,4,FALSE)=基本情報!$D$6,P9904,"")),"")</f>
        <v/>
      </c>
    </row>
    <row r="9905" spans="16:17" x14ac:dyDescent="0.15">
      <c r="P9905">
        <v>9904</v>
      </c>
      <c r="Q9905" t="str">
        <f>IFERROR(IF(COUNTIF(個人情報!$BI$5:$BI$401,"登録番号" &amp; リスト!P9905)&gt;=1,"",IF(VLOOKUP(P9905,登録者リスト!$A$1:$D$43729,4,FALSE)=基本情報!$D$6,P9905,"")),"")</f>
        <v/>
      </c>
    </row>
    <row r="9906" spans="16:17" x14ac:dyDescent="0.15">
      <c r="P9906">
        <v>9905</v>
      </c>
      <c r="Q9906" t="str">
        <f>IFERROR(IF(COUNTIF(個人情報!$BI$5:$BI$401,"登録番号" &amp; リスト!P9906)&gt;=1,"",IF(VLOOKUP(P9906,登録者リスト!$A$1:$D$43729,4,FALSE)=基本情報!$D$6,P9906,"")),"")</f>
        <v/>
      </c>
    </row>
    <row r="9907" spans="16:17" x14ac:dyDescent="0.15">
      <c r="P9907">
        <v>9906</v>
      </c>
      <c r="Q9907" t="str">
        <f>IFERROR(IF(COUNTIF(個人情報!$BI$5:$BI$401,"登録番号" &amp; リスト!P9907)&gt;=1,"",IF(VLOOKUP(P9907,登録者リスト!$A$1:$D$43729,4,FALSE)=基本情報!$D$6,P9907,"")),"")</f>
        <v/>
      </c>
    </row>
    <row r="9908" spans="16:17" x14ac:dyDescent="0.15">
      <c r="P9908">
        <v>9907</v>
      </c>
      <c r="Q9908" t="str">
        <f>IFERROR(IF(COUNTIF(個人情報!$BI$5:$BI$401,"登録番号" &amp; リスト!P9908)&gt;=1,"",IF(VLOOKUP(P9908,登録者リスト!$A$1:$D$43729,4,FALSE)=基本情報!$D$6,P9908,"")),"")</f>
        <v/>
      </c>
    </row>
    <row r="9909" spans="16:17" x14ac:dyDescent="0.15">
      <c r="P9909">
        <v>9908</v>
      </c>
      <c r="Q9909" t="str">
        <f>IFERROR(IF(COUNTIF(個人情報!$BI$5:$BI$401,"登録番号" &amp; リスト!P9909)&gt;=1,"",IF(VLOOKUP(P9909,登録者リスト!$A$1:$D$43729,4,FALSE)=基本情報!$D$6,P9909,"")),"")</f>
        <v/>
      </c>
    </row>
    <row r="9910" spans="16:17" x14ac:dyDescent="0.15">
      <c r="P9910">
        <v>9909</v>
      </c>
      <c r="Q9910" t="str">
        <f>IFERROR(IF(COUNTIF(個人情報!$BI$5:$BI$401,"登録番号" &amp; リスト!P9910)&gt;=1,"",IF(VLOOKUP(P9910,登録者リスト!$A$1:$D$43729,4,FALSE)=基本情報!$D$6,P9910,"")),"")</f>
        <v/>
      </c>
    </row>
    <row r="9911" spans="16:17" x14ac:dyDescent="0.15">
      <c r="P9911">
        <v>9910</v>
      </c>
      <c r="Q9911" t="str">
        <f>IFERROR(IF(COUNTIF(個人情報!$BI$5:$BI$401,"登録番号" &amp; リスト!P9911)&gt;=1,"",IF(VLOOKUP(P9911,登録者リスト!$A$1:$D$43729,4,FALSE)=基本情報!$D$6,P9911,"")),"")</f>
        <v/>
      </c>
    </row>
    <row r="9912" spans="16:17" x14ac:dyDescent="0.15">
      <c r="P9912">
        <v>9911</v>
      </c>
      <c r="Q9912" t="str">
        <f>IFERROR(IF(COUNTIF(個人情報!$BI$5:$BI$401,"登録番号" &amp; リスト!P9912)&gt;=1,"",IF(VLOOKUP(P9912,登録者リスト!$A$1:$D$43729,4,FALSE)=基本情報!$D$6,P9912,"")),"")</f>
        <v/>
      </c>
    </row>
    <row r="9913" spans="16:17" x14ac:dyDescent="0.15">
      <c r="P9913">
        <v>9912</v>
      </c>
      <c r="Q9913" t="str">
        <f>IFERROR(IF(COUNTIF(個人情報!$BI$5:$BI$401,"登録番号" &amp; リスト!P9913)&gt;=1,"",IF(VLOOKUP(P9913,登録者リスト!$A$1:$D$43729,4,FALSE)=基本情報!$D$6,P9913,"")),"")</f>
        <v/>
      </c>
    </row>
    <row r="9914" spans="16:17" x14ac:dyDescent="0.15">
      <c r="P9914">
        <v>9913</v>
      </c>
      <c r="Q9914" t="str">
        <f>IFERROR(IF(COUNTIF(個人情報!$BI$5:$BI$401,"登録番号" &amp; リスト!P9914)&gt;=1,"",IF(VLOOKUP(P9914,登録者リスト!$A$1:$D$43729,4,FALSE)=基本情報!$D$6,P9914,"")),"")</f>
        <v/>
      </c>
    </row>
    <row r="9915" spans="16:17" x14ac:dyDescent="0.15">
      <c r="P9915">
        <v>9914</v>
      </c>
      <c r="Q9915" t="str">
        <f>IFERROR(IF(COUNTIF(個人情報!$BI$5:$BI$401,"登録番号" &amp; リスト!P9915)&gt;=1,"",IF(VLOOKUP(P9915,登録者リスト!$A$1:$D$43729,4,FALSE)=基本情報!$D$6,P9915,"")),"")</f>
        <v/>
      </c>
    </row>
    <row r="9916" spans="16:17" x14ac:dyDescent="0.15">
      <c r="P9916">
        <v>9915</v>
      </c>
      <c r="Q9916" t="str">
        <f>IFERROR(IF(COUNTIF(個人情報!$BI$5:$BI$401,"登録番号" &amp; リスト!P9916)&gt;=1,"",IF(VLOOKUP(P9916,登録者リスト!$A$1:$D$43729,4,FALSE)=基本情報!$D$6,P9916,"")),"")</f>
        <v/>
      </c>
    </row>
    <row r="9917" spans="16:17" x14ac:dyDescent="0.15">
      <c r="P9917">
        <v>9916</v>
      </c>
      <c r="Q9917" t="str">
        <f>IFERROR(IF(COUNTIF(個人情報!$BI$5:$BI$401,"登録番号" &amp; リスト!P9917)&gt;=1,"",IF(VLOOKUP(P9917,登録者リスト!$A$1:$D$43729,4,FALSE)=基本情報!$D$6,P9917,"")),"")</f>
        <v/>
      </c>
    </row>
    <row r="9918" spans="16:17" x14ac:dyDescent="0.15">
      <c r="P9918">
        <v>9917</v>
      </c>
      <c r="Q9918" t="str">
        <f>IFERROR(IF(COUNTIF(個人情報!$BI$5:$BI$401,"登録番号" &amp; リスト!P9918)&gt;=1,"",IF(VLOOKUP(P9918,登録者リスト!$A$1:$D$43729,4,FALSE)=基本情報!$D$6,P9918,"")),"")</f>
        <v/>
      </c>
    </row>
    <row r="9919" spans="16:17" x14ac:dyDescent="0.15">
      <c r="P9919">
        <v>9918</v>
      </c>
      <c r="Q9919" t="str">
        <f>IFERROR(IF(COUNTIF(個人情報!$BI$5:$BI$401,"登録番号" &amp; リスト!P9919)&gt;=1,"",IF(VLOOKUP(P9919,登録者リスト!$A$1:$D$43729,4,FALSE)=基本情報!$D$6,P9919,"")),"")</f>
        <v/>
      </c>
    </row>
    <row r="9920" spans="16:17" x14ac:dyDescent="0.15">
      <c r="P9920">
        <v>9919</v>
      </c>
      <c r="Q9920" t="str">
        <f>IFERROR(IF(COUNTIF(個人情報!$BI$5:$BI$401,"登録番号" &amp; リスト!P9920)&gt;=1,"",IF(VLOOKUP(P9920,登録者リスト!$A$1:$D$43729,4,FALSE)=基本情報!$D$6,P9920,"")),"")</f>
        <v/>
      </c>
    </row>
    <row r="9921" spans="16:17" x14ac:dyDescent="0.15">
      <c r="P9921">
        <v>9920</v>
      </c>
      <c r="Q9921" t="str">
        <f>IFERROR(IF(COUNTIF(個人情報!$BI$5:$BI$401,"登録番号" &amp; リスト!P9921)&gt;=1,"",IF(VLOOKUP(P9921,登録者リスト!$A$1:$D$43729,4,FALSE)=基本情報!$D$6,P9921,"")),"")</f>
        <v/>
      </c>
    </row>
    <row r="9922" spans="16:17" x14ac:dyDescent="0.15">
      <c r="P9922">
        <v>9921</v>
      </c>
      <c r="Q9922" t="str">
        <f>IFERROR(IF(COUNTIF(個人情報!$BI$5:$BI$401,"登録番号" &amp; リスト!P9922)&gt;=1,"",IF(VLOOKUP(P9922,登録者リスト!$A$1:$D$43729,4,FALSE)=基本情報!$D$6,P9922,"")),"")</f>
        <v/>
      </c>
    </row>
    <row r="9923" spans="16:17" x14ac:dyDescent="0.15">
      <c r="P9923">
        <v>9922</v>
      </c>
      <c r="Q9923" t="str">
        <f>IFERROR(IF(COUNTIF(個人情報!$BI$5:$BI$401,"登録番号" &amp; リスト!P9923)&gt;=1,"",IF(VLOOKUP(P9923,登録者リスト!$A$1:$D$43729,4,FALSE)=基本情報!$D$6,P9923,"")),"")</f>
        <v/>
      </c>
    </row>
    <row r="9924" spans="16:17" x14ac:dyDescent="0.15">
      <c r="P9924">
        <v>9923</v>
      </c>
      <c r="Q9924" t="str">
        <f>IFERROR(IF(COUNTIF(個人情報!$BI$5:$BI$401,"登録番号" &amp; リスト!P9924)&gt;=1,"",IF(VLOOKUP(P9924,登録者リスト!$A$1:$D$43729,4,FALSE)=基本情報!$D$6,P9924,"")),"")</f>
        <v/>
      </c>
    </row>
    <row r="9925" spans="16:17" x14ac:dyDescent="0.15">
      <c r="P9925">
        <v>9924</v>
      </c>
      <c r="Q9925" t="str">
        <f>IFERROR(IF(COUNTIF(個人情報!$BI$5:$BI$401,"登録番号" &amp; リスト!P9925)&gt;=1,"",IF(VLOOKUP(P9925,登録者リスト!$A$1:$D$43729,4,FALSE)=基本情報!$D$6,P9925,"")),"")</f>
        <v/>
      </c>
    </row>
    <row r="9926" spans="16:17" x14ac:dyDescent="0.15">
      <c r="P9926">
        <v>9925</v>
      </c>
      <c r="Q9926" t="str">
        <f>IFERROR(IF(COUNTIF(個人情報!$BI$5:$BI$401,"登録番号" &amp; リスト!P9926)&gt;=1,"",IF(VLOOKUP(P9926,登録者リスト!$A$1:$D$43729,4,FALSE)=基本情報!$D$6,P9926,"")),"")</f>
        <v/>
      </c>
    </row>
    <row r="9927" spans="16:17" x14ac:dyDescent="0.15">
      <c r="P9927">
        <v>9926</v>
      </c>
      <c r="Q9927" t="str">
        <f>IFERROR(IF(COUNTIF(個人情報!$BI$5:$BI$401,"登録番号" &amp; リスト!P9927)&gt;=1,"",IF(VLOOKUP(P9927,登録者リスト!$A$1:$D$43729,4,FALSE)=基本情報!$D$6,P9927,"")),"")</f>
        <v/>
      </c>
    </row>
    <row r="9928" spans="16:17" x14ac:dyDescent="0.15">
      <c r="P9928">
        <v>9927</v>
      </c>
      <c r="Q9928" t="str">
        <f>IFERROR(IF(COUNTIF(個人情報!$BI$5:$BI$401,"登録番号" &amp; リスト!P9928)&gt;=1,"",IF(VLOOKUP(P9928,登録者リスト!$A$1:$D$43729,4,FALSE)=基本情報!$D$6,P9928,"")),"")</f>
        <v/>
      </c>
    </row>
    <row r="9929" spans="16:17" x14ac:dyDescent="0.15">
      <c r="P9929">
        <v>9928</v>
      </c>
      <c r="Q9929" t="str">
        <f>IFERROR(IF(COUNTIF(個人情報!$BI$5:$BI$401,"登録番号" &amp; リスト!P9929)&gt;=1,"",IF(VLOOKUP(P9929,登録者リスト!$A$1:$D$43729,4,FALSE)=基本情報!$D$6,P9929,"")),"")</f>
        <v/>
      </c>
    </row>
    <row r="9930" spans="16:17" x14ac:dyDescent="0.15">
      <c r="P9930">
        <v>9929</v>
      </c>
      <c r="Q9930" t="str">
        <f>IFERROR(IF(COUNTIF(個人情報!$BI$5:$BI$401,"登録番号" &amp; リスト!P9930)&gt;=1,"",IF(VLOOKUP(P9930,登録者リスト!$A$1:$D$43729,4,FALSE)=基本情報!$D$6,P9930,"")),"")</f>
        <v/>
      </c>
    </row>
    <row r="9931" spans="16:17" x14ac:dyDescent="0.15">
      <c r="P9931">
        <v>9930</v>
      </c>
      <c r="Q9931" t="str">
        <f>IFERROR(IF(COUNTIF(個人情報!$BI$5:$BI$401,"登録番号" &amp; リスト!P9931)&gt;=1,"",IF(VLOOKUP(P9931,登録者リスト!$A$1:$D$43729,4,FALSE)=基本情報!$D$6,P9931,"")),"")</f>
        <v/>
      </c>
    </row>
    <row r="9932" spans="16:17" x14ac:dyDescent="0.15">
      <c r="P9932">
        <v>9931</v>
      </c>
      <c r="Q9932" t="str">
        <f>IFERROR(IF(COUNTIF(個人情報!$BI$5:$BI$401,"登録番号" &amp; リスト!P9932)&gt;=1,"",IF(VLOOKUP(P9932,登録者リスト!$A$1:$D$43729,4,FALSE)=基本情報!$D$6,P9932,"")),"")</f>
        <v/>
      </c>
    </row>
    <row r="9933" spans="16:17" x14ac:dyDescent="0.15">
      <c r="P9933">
        <v>9932</v>
      </c>
      <c r="Q9933" t="str">
        <f>IFERROR(IF(COUNTIF(個人情報!$BI$5:$BI$401,"登録番号" &amp; リスト!P9933)&gt;=1,"",IF(VLOOKUP(P9933,登録者リスト!$A$1:$D$43729,4,FALSE)=基本情報!$D$6,P9933,"")),"")</f>
        <v/>
      </c>
    </row>
    <row r="9934" spans="16:17" x14ac:dyDescent="0.15">
      <c r="P9934">
        <v>9933</v>
      </c>
      <c r="Q9934" t="str">
        <f>IFERROR(IF(COUNTIF(個人情報!$BI$5:$BI$401,"登録番号" &amp; リスト!P9934)&gt;=1,"",IF(VLOOKUP(P9934,登録者リスト!$A$1:$D$43729,4,FALSE)=基本情報!$D$6,P9934,"")),"")</f>
        <v/>
      </c>
    </row>
    <row r="9935" spans="16:17" x14ac:dyDescent="0.15">
      <c r="P9935">
        <v>9934</v>
      </c>
      <c r="Q9935" t="str">
        <f>IFERROR(IF(COUNTIF(個人情報!$BI$5:$BI$401,"登録番号" &amp; リスト!P9935)&gt;=1,"",IF(VLOOKUP(P9935,登録者リスト!$A$1:$D$43729,4,FALSE)=基本情報!$D$6,P9935,"")),"")</f>
        <v/>
      </c>
    </row>
    <row r="9936" spans="16:17" x14ac:dyDescent="0.15">
      <c r="P9936">
        <v>9935</v>
      </c>
      <c r="Q9936" t="str">
        <f>IFERROR(IF(COUNTIF(個人情報!$BI$5:$BI$401,"登録番号" &amp; リスト!P9936)&gt;=1,"",IF(VLOOKUP(P9936,登録者リスト!$A$1:$D$43729,4,FALSE)=基本情報!$D$6,P9936,"")),"")</f>
        <v/>
      </c>
    </row>
    <row r="9937" spans="16:17" x14ac:dyDescent="0.15">
      <c r="P9937">
        <v>9936</v>
      </c>
      <c r="Q9937" t="str">
        <f>IFERROR(IF(COUNTIF(個人情報!$BI$5:$BI$401,"登録番号" &amp; リスト!P9937)&gt;=1,"",IF(VLOOKUP(P9937,登録者リスト!$A$1:$D$43729,4,FALSE)=基本情報!$D$6,P9937,"")),"")</f>
        <v/>
      </c>
    </row>
    <row r="9938" spans="16:17" x14ac:dyDescent="0.15">
      <c r="P9938">
        <v>9937</v>
      </c>
      <c r="Q9938" t="str">
        <f>IFERROR(IF(COUNTIF(個人情報!$BI$5:$BI$401,"登録番号" &amp; リスト!P9938)&gt;=1,"",IF(VLOOKUP(P9938,登録者リスト!$A$1:$D$43729,4,FALSE)=基本情報!$D$6,P9938,"")),"")</f>
        <v/>
      </c>
    </row>
    <row r="9939" spans="16:17" x14ac:dyDescent="0.15">
      <c r="P9939">
        <v>9938</v>
      </c>
      <c r="Q9939" t="str">
        <f>IFERROR(IF(COUNTIF(個人情報!$BI$5:$BI$401,"登録番号" &amp; リスト!P9939)&gt;=1,"",IF(VLOOKUP(P9939,登録者リスト!$A$1:$D$43729,4,FALSE)=基本情報!$D$6,P9939,"")),"")</f>
        <v/>
      </c>
    </row>
    <row r="9940" spans="16:17" x14ac:dyDescent="0.15">
      <c r="P9940">
        <v>9939</v>
      </c>
      <c r="Q9940" t="str">
        <f>IFERROR(IF(COUNTIF(個人情報!$BI$5:$BI$401,"登録番号" &amp; リスト!P9940)&gt;=1,"",IF(VLOOKUP(P9940,登録者リスト!$A$1:$D$43729,4,FALSE)=基本情報!$D$6,P9940,"")),"")</f>
        <v/>
      </c>
    </row>
    <row r="9941" spans="16:17" x14ac:dyDescent="0.15">
      <c r="P9941">
        <v>9940</v>
      </c>
      <c r="Q9941" t="str">
        <f>IFERROR(IF(COUNTIF(個人情報!$BI$5:$BI$401,"登録番号" &amp; リスト!P9941)&gt;=1,"",IF(VLOOKUP(P9941,登録者リスト!$A$1:$D$43729,4,FALSE)=基本情報!$D$6,P9941,"")),"")</f>
        <v/>
      </c>
    </row>
    <row r="9942" spans="16:17" x14ac:dyDescent="0.15">
      <c r="P9942">
        <v>9941</v>
      </c>
      <c r="Q9942" t="str">
        <f>IFERROR(IF(COUNTIF(個人情報!$BI$5:$BI$401,"登録番号" &amp; リスト!P9942)&gt;=1,"",IF(VLOOKUP(P9942,登録者リスト!$A$1:$D$43729,4,FALSE)=基本情報!$D$6,P9942,"")),"")</f>
        <v/>
      </c>
    </row>
    <row r="9943" spans="16:17" x14ac:dyDescent="0.15">
      <c r="P9943">
        <v>9942</v>
      </c>
      <c r="Q9943" t="str">
        <f>IFERROR(IF(COUNTIF(個人情報!$BI$5:$BI$401,"登録番号" &amp; リスト!P9943)&gt;=1,"",IF(VLOOKUP(P9943,登録者リスト!$A$1:$D$43729,4,FALSE)=基本情報!$D$6,P9943,"")),"")</f>
        <v/>
      </c>
    </row>
    <row r="9944" spans="16:17" x14ac:dyDescent="0.15">
      <c r="P9944">
        <v>9943</v>
      </c>
      <c r="Q9944" t="str">
        <f>IFERROR(IF(COUNTIF(個人情報!$BI$5:$BI$401,"登録番号" &amp; リスト!P9944)&gt;=1,"",IF(VLOOKUP(P9944,登録者リスト!$A$1:$D$43729,4,FALSE)=基本情報!$D$6,P9944,"")),"")</f>
        <v/>
      </c>
    </row>
    <row r="9945" spans="16:17" x14ac:dyDescent="0.15">
      <c r="P9945">
        <v>9944</v>
      </c>
      <c r="Q9945" t="str">
        <f>IFERROR(IF(COUNTIF(個人情報!$BI$5:$BI$401,"登録番号" &amp; リスト!P9945)&gt;=1,"",IF(VLOOKUP(P9945,登録者リスト!$A$1:$D$43729,4,FALSE)=基本情報!$D$6,P9945,"")),"")</f>
        <v/>
      </c>
    </row>
    <row r="9946" spans="16:17" x14ac:dyDescent="0.15">
      <c r="P9946">
        <v>9945</v>
      </c>
      <c r="Q9946" t="str">
        <f>IFERROR(IF(COUNTIF(個人情報!$BI$5:$BI$401,"登録番号" &amp; リスト!P9946)&gt;=1,"",IF(VLOOKUP(P9946,登録者リスト!$A$1:$D$43729,4,FALSE)=基本情報!$D$6,P9946,"")),"")</f>
        <v/>
      </c>
    </row>
    <row r="9947" spans="16:17" x14ac:dyDescent="0.15">
      <c r="P9947">
        <v>9946</v>
      </c>
      <c r="Q9947" t="str">
        <f>IFERROR(IF(COUNTIF(個人情報!$BI$5:$BI$401,"登録番号" &amp; リスト!P9947)&gt;=1,"",IF(VLOOKUP(P9947,登録者リスト!$A$1:$D$43729,4,FALSE)=基本情報!$D$6,P9947,"")),"")</f>
        <v/>
      </c>
    </row>
    <row r="9948" spans="16:17" x14ac:dyDescent="0.15">
      <c r="P9948">
        <v>9947</v>
      </c>
      <c r="Q9948" t="str">
        <f>IFERROR(IF(COUNTIF(個人情報!$BI$5:$BI$401,"登録番号" &amp; リスト!P9948)&gt;=1,"",IF(VLOOKUP(P9948,登録者リスト!$A$1:$D$43729,4,FALSE)=基本情報!$D$6,P9948,"")),"")</f>
        <v/>
      </c>
    </row>
    <row r="9949" spans="16:17" x14ac:dyDescent="0.15">
      <c r="P9949">
        <v>9948</v>
      </c>
      <c r="Q9949" t="str">
        <f>IFERROR(IF(COUNTIF(個人情報!$BI$5:$BI$401,"登録番号" &amp; リスト!P9949)&gt;=1,"",IF(VLOOKUP(P9949,登録者リスト!$A$1:$D$43729,4,FALSE)=基本情報!$D$6,P9949,"")),"")</f>
        <v/>
      </c>
    </row>
    <row r="9950" spans="16:17" x14ac:dyDescent="0.15">
      <c r="P9950">
        <v>9949</v>
      </c>
      <c r="Q9950" t="str">
        <f>IFERROR(IF(COUNTIF(個人情報!$BI$5:$BI$401,"登録番号" &amp; リスト!P9950)&gt;=1,"",IF(VLOOKUP(P9950,登録者リスト!$A$1:$D$43729,4,FALSE)=基本情報!$D$6,P9950,"")),"")</f>
        <v/>
      </c>
    </row>
    <row r="9951" spans="16:17" x14ac:dyDescent="0.15">
      <c r="P9951">
        <v>9950</v>
      </c>
      <c r="Q9951" t="str">
        <f>IFERROR(IF(COUNTIF(個人情報!$BI$5:$BI$401,"登録番号" &amp; リスト!P9951)&gt;=1,"",IF(VLOOKUP(P9951,登録者リスト!$A$1:$D$43729,4,FALSE)=基本情報!$D$6,P9951,"")),"")</f>
        <v/>
      </c>
    </row>
    <row r="9952" spans="16:17" x14ac:dyDescent="0.15">
      <c r="P9952">
        <v>9951</v>
      </c>
      <c r="Q9952" t="str">
        <f>IFERROR(IF(COUNTIF(個人情報!$BI$5:$BI$401,"登録番号" &amp; リスト!P9952)&gt;=1,"",IF(VLOOKUP(P9952,登録者リスト!$A$1:$D$43729,4,FALSE)=基本情報!$D$6,P9952,"")),"")</f>
        <v/>
      </c>
    </row>
    <row r="9953" spans="16:17" x14ac:dyDescent="0.15">
      <c r="P9953">
        <v>9952</v>
      </c>
      <c r="Q9953" t="str">
        <f>IFERROR(IF(COUNTIF(個人情報!$BI$5:$BI$401,"登録番号" &amp; リスト!P9953)&gt;=1,"",IF(VLOOKUP(P9953,登録者リスト!$A$1:$D$43729,4,FALSE)=基本情報!$D$6,P9953,"")),"")</f>
        <v/>
      </c>
    </row>
    <row r="9954" spans="16:17" x14ac:dyDescent="0.15">
      <c r="P9954">
        <v>9953</v>
      </c>
      <c r="Q9954" t="str">
        <f>IFERROR(IF(COUNTIF(個人情報!$BI$5:$BI$401,"登録番号" &amp; リスト!P9954)&gt;=1,"",IF(VLOOKUP(P9954,登録者リスト!$A$1:$D$43729,4,FALSE)=基本情報!$D$6,P9954,"")),"")</f>
        <v/>
      </c>
    </row>
    <row r="9955" spans="16:17" x14ac:dyDescent="0.15">
      <c r="P9955">
        <v>9954</v>
      </c>
      <c r="Q9955" t="str">
        <f>IFERROR(IF(COUNTIF(個人情報!$BI$5:$BI$401,"登録番号" &amp; リスト!P9955)&gt;=1,"",IF(VLOOKUP(P9955,登録者リスト!$A$1:$D$43729,4,FALSE)=基本情報!$D$6,P9955,"")),"")</f>
        <v/>
      </c>
    </row>
    <row r="9956" spans="16:17" x14ac:dyDescent="0.15">
      <c r="P9956">
        <v>9955</v>
      </c>
      <c r="Q9956" t="str">
        <f>IFERROR(IF(COUNTIF(個人情報!$BI$5:$BI$401,"登録番号" &amp; リスト!P9956)&gt;=1,"",IF(VLOOKUP(P9956,登録者リスト!$A$1:$D$43729,4,FALSE)=基本情報!$D$6,P9956,"")),"")</f>
        <v/>
      </c>
    </row>
    <row r="9957" spans="16:17" x14ac:dyDescent="0.15">
      <c r="P9957">
        <v>9956</v>
      </c>
      <c r="Q9957" t="str">
        <f>IFERROR(IF(COUNTIF(個人情報!$BI$5:$BI$401,"登録番号" &amp; リスト!P9957)&gt;=1,"",IF(VLOOKUP(P9957,登録者リスト!$A$1:$D$43729,4,FALSE)=基本情報!$D$6,P9957,"")),"")</f>
        <v/>
      </c>
    </row>
    <row r="9958" spans="16:17" x14ac:dyDescent="0.15">
      <c r="P9958">
        <v>9957</v>
      </c>
      <c r="Q9958" t="str">
        <f>IFERROR(IF(COUNTIF(個人情報!$BI$5:$BI$401,"登録番号" &amp; リスト!P9958)&gt;=1,"",IF(VLOOKUP(P9958,登録者リスト!$A$1:$D$43729,4,FALSE)=基本情報!$D$6,P9958,"")),"")</f>
        <v/>
      </c>
    </row>
    <row r="9959" spans="16:17" x14ac:dyDescent="0.15">
      <c r="P9959">
        <v>9958</v>
      </c>
      <c r="Q9959" t="str">
        <f>IFERROR(IF(COUNTIF(個人情報!$BI$5:$BI$401,"登録番号" &amp; リスト!P9959)&gt;=1,"",IF(VLOOKUP(P9959,登録者リスト!$A$1:$D$43729,4,FALSE)=基本情報!$D$6,P9959,"")),"")</f>
        <v/>
      </c>
    </row>
    <row r="9960" spans="16:17" x14ac:dyDescent="0.15">
      <c r="P9960">
        <v>9959</v>
      </c>
      <c r="Q9960" t="str">
        <f>IFERROR(IF(COUNTIF(個人情報!$BI$5:$BI$401,"登録番号" &amp; リスト!P9960)&gt;=1,"",IF(VLOOKUP(P9960,登録者リスト!$A$1:$D$43729,4,FALSE)=基本情報!$D$6,P9960,"")),"")</f>
        <v/>
      </c>
    </row>
    <row r="9961" spans="16:17" x14ac:dyDescent="0.15">
      <c r="P9961">
        <v>9960</v>
      </c>
      <c r="Q9961" t="str">
        <f>IFERROR(IF(COUNTIF(個人情報!$BI$5:$BI$401,"登録番号" &amp; リスト!P9961)&gt;=1,"",IF(VLOOKUP(P9961,登録者リスト!$A$1:$D$43729,4,FALSE)=基本情報!$D$6,P9961,"")),"")</f>
        <v/>
      </c>
    </row>
    <row r="9962" spans="16:17" x14ac:dyDescent="0.15">
      <c r="P9962">
        <v>9961</v>
      </c>
      <c r="Q9962" t="str">
        <f>IFERROR(IF(COUNTIF(個人情報!$BI$5:$BI$401,"登録番号" &amp; リスト!P9962)&gt;=1,"",IF(VLOOKUP(P9962,登録者リスト!$A$1:$D$43729,4,FALSE)=基本情報!$D$6,P9962,"")),"")</f>
        <v/>
      </c>
    </row>
    <row r="9963" spans="16:17" x14ac:dyDescent="0.15">
      <c r="P9963">
        <v>9962</v>
      </c>
      <c r="Q9963" t="str">
        <f>IFERROR(IF(COUNTIF(個人情報!$BI$5:$BI$401,"登録番号" &amp; リスト!P9963)&gt;=1,"",IF(VLOOKUP(P9963,登録者リスト!$A$1:$D$43729,4,FALSE)=基本情報!$D$6,P9963,"")),"")</f>
        <v/>
      </c>
    </row>
    <row r="9964" spans="16:17" x14ac:dyDescent="0.15">
      <c r="P9964">
        <v>9963</v>
      </c>
      <c r="Q9964" t="str">
        <f>IFERROR(IF(COUNTIF(個人情報!$BI$5:$BI$401,"登録番号" &amp; リスト!P9964)&gt;=1,"",IF(VLOOKUP(P9964,登録者リスト!$A$1:$D$43729,4,FALSE)=基本情報!$D$6,P9964,"")),"")</f>
        <v/>
      </c>
    </row>
    <row r="9965" spans="16:17" x14ac:dyDescent="0.15">
      <c r="P9965">
        <v>9964</v>
      </c>
      <c r="Q9965" t="str">
        <f>IFERROR(IF(COUNTIF(個人情報!$BI$5:$BI$401,"登録番号" &amp; リスト!P9965)&gt;=1,"",IF(VLOOKUP(P9965,登録者リスト!$A$1:$D$43729,4,FALSE)=基本情報!$D$6,P9965,"")),"")</f>
        <v/>
      </c>
    </row>
    <row r="9966" spans="16:17" x14ac:dyDescent="0.15">
      <c r="P9966">
        <v>9965</v>
      </c>
      <c r="Q9966" t="str">
        <f>IFERROR(IF(COUNTIF(個人情報!$BI$5:$BI$401,"登録番号" &amp; リスト!P9966)&gt;=1,"",IF(VLOOKUP(P9966,登録者リスト!$A$1:$D$43729,4,FALSE)=基本情報!$D$6,P9966,"")),"")</f>
        <v/>
      </c>
    </row>
    <row r="9967" spans="16:17" x14ac:dyDescent="0.15">
      <c r="P9967">
        <v>9966</v>
      </c>
      <c r="Q9967" t="str">
        <f>IFERROR(IF(COUNTIF(個人情報!$BI$5:$BI$401,"登録番号" &amp; リスト!P9967)&gt;=1,"",IF(VLOOKUP(P9967,登録者リスト!$A$1:$D$43729,4,FALSE)=基本情報!$D$6,P9967,"")),"")</f>
        <v/>
      </c>
    </row>
    <row r="9968" spans="16:17" x14ac:dyDescent="0.15">
      <c r="P9968">
        <v>9967</v>
      </c>
      <c r="Q9968" t="str">
        <f>IFERROR(IF(COUNTIF(個人情報!$BI$5:$BI$401,"登録番号" &amp; リスト!P9968)&gt;=1,"",IF(VLOOKUP(P9968,登録者リスト!$A$1:$D$43729,4,FALSE)=基本情報!$D$6,P9968,"")),"")</f>
        <v/>
      </c>
    </row>
    <row r="9969" spans="16:17" x14ac:dyDescent="0.15">
      <c r="P9969">
        <v>9968</v>
      </c>
      <c r="Q9969" t="str">
        <f>IFERROR(IF(COUNTIF(個人情報!$BI$5:$BI$401,"登録番号" &amp; リスト!P9969)&gt;=1,"",IF(VLOOKUP(P9969,登録者リスト!$A$1:$D$43729,4,FALSE)=基本情報!$D$6,P9969,"")),"")</f>
        <v/>
      </c>
    </row>
    <row r="9970" spans="16:17" x14ac:dyDescent="0.15">
      <c r="P9970">
        <v>9969</v>
      </c>
      <c r="Q9970" t="str">
        <f>IFERROR(IF(COUNTIF(個人情報!$BI$5:$BI$401,"登録番号" &amp; リスト!P9970)&gt;=1,"",IF(VLOOKUP(P9970,登録者リスト!$A$1:$D$43729,4,FALSE)=基本情報!$D$6,P9970,"")),"")</f>
        <v/>
      </c>
    </row>
    <row r="9971" spans="16:17" x14ac:dyDescent="0.15">
      <c r="P9971">
        <v>9970</v>
      </c>
      <c r="Q9971" t="str">
        <f>IFERROR(IF(COUNTIF(個人情報!$BI$5:$BI$401,"登録番号" &amp; リスト!P9971)&gt;=1,"",IF(VLOOKUP(P9971,登録者リスト!$A$1:$D$43729,4,FALSE)=基本情報!$D$6,P9971,"")),"")</f>
        <v/>
      </c>
    </row>
    <row r="9972" spans="16:17" x14ac:dyDescent="0.15">
      <c r="P9972">
        <v>9971</v>
      </c>
      <c r="Q9972" t="str">
        <f>IFERROR(IF(COUNTIF(個人情報!$BI$5:$BI$401,"登録番号" &amp; リスト!P9972)&gt;=1,"",IF(VLOOKUP(P9972,登録者リスト!$A$1:$D$43729,4,FALSE)=基本情報!$D$6,P9972,"")),"")</f>
        <v/>
      </c>
    </row>
    <row r="9973" spans="16:17" x14ac:dyDescent="0.15">
      <c r="P9973">
        <v>9972</v>
      </c>
      <c r="Q9973" t="str">
        <f>IFERROR(IF(COUNTIF(個人情報!$BI$5:$BI$401,"登録番号" &amp; リスト!P9973)&gt;=1,"",IF(VLOOKUP(P9973,登録者リスト!$A$1:$D$43729,4,FALSE)=基本情報!$D$6,P9973,"")),"")</f>
        <v/>
      </c>
    </row>
    <row r="9974" spans="16:17" x14ac:dyDescent="0.15">
      <c r="P9974">
        <v>9973</v>
      </c>
      <c r="Q9974" t="str">
        <f>IFERROR(IF(COUNTIF(個人情報!$BI$5:$BI$401,"登録番号" &amp; リスト!P9974)&gt;=1,"",IF(VLOOKUP(P9974,登録者リスト!$A$1:$D$43729,4,FALSE)=基本情報!$D$6,P9974,"")),"")</f>
        <v/>
      </c>
    </row>
    <row r="9975" spans="16:17" x14ac:dyDescent="0.15">
      <c r="P9975">
        <v>9974</v>
      </c>
      <c r="Q9975" t="str">
        <f>IFERROR(IF(COUNTIF(個人情報!$BI$5:$BI$401,"登録番号" &amp; リスト!P9975)&gt;=1,"",IF(VLOOKUP(P9975,登録者リスト!$A$1:$D$43729,4,FALSE)=基本情報!$D$6,P9975,"")),"")</f>
        <v/>
      </c>
    </row>
    <row r="9976" spans="16:17" x14ac:dyDescent="0.15">
      <c r="P9976">
        <v>9975</v>
      </c>
      <c r="Q9976" t="str">
        <f>IFERROR(IF(COUNTIF(個人情報!$BI$5:$BI$401,"登録番号" &amp; リスト!P9976)&gt;=1,"",IF(VLOOKUP(P9976,登録者リスト!$A$1:$D$43729,4,FALSE)=基本情報!$D$6,P9976,"")),"")</f>
        <v/>
      </c>
    </row>
    <row r="9977" spans="16:17" x14ac:dyDescent="0.15">
      <c r="P9977">
        <v>9976</v>
      </c>
      <c r="Q9977" t="str">
        <f>IFERROR(IF(COUNTIF(個人情報!$BI$5:$BI$401,"登録番号" &amp; リスト!P9977)&gt;=1,"",IF(VLOOKUP(P9977,登録者リスト!$A$1:$D$43729,4,FALSE)=基本情報!$D$6,P9977,"")),"")</f>
        <v/>
      </c>
    </row>
    <row r="9978" spans="16:17" x14ac:dyDescent="0.15">
      <c r="P9978">
        <v>9977</v>
      </c>
      <c r="Q9978" t="str">
        <f>IFERROR(IF(COUNTIF(個人情報!$BI$5:$BI$401,"登録番号" &amp; リスト!P9978)&gt;=1,"",IF(VLOOKUP(P9978,登録者リスト!$A$1:$D$43729,4,FALSE)=基本情報!$D$6,P9978,"")),"")</f>
        <v/>
      </c>
    </row>
    <row r="9979" spans="16:17" x14ac:dyDescent="0.15">
      <c r="P9979">
        <v>9978</v>
      </c>
      <c r="Q9979" t="str">
        <f>IFERROR(IF(COUNTIF(個人情報!$BI$5:$BI$401,"登録番号" &amp; リスト!P9979)&gt;=1,"",IF(VLOOKUP(P9979,登録者リスト!$A$1:$D$43729,4,FALSE)=基本情報!$D$6,P9979,"")),"")</f>
        <v/>
      </c>
    </row>
    <row r="9980" spans="16:17" x14ac:dyDescent="0.15">
      <c r="P9980">
        <v>9979</v>
      </c>
      <c r="Q9980" t="str">
        <f>IFERROR(IF(COUNTIF(個人情報!$BI$5:$BI$401,"登録番号" &amp; リスト!P9980)&gt;=1,"",IF(VLOOKUP(P9980,登録者リスト!$A$1:$D$43729,4,FALSE)=基本情報!$D$6,P9980,"")),"")</f>
        <v/>
      </c>
    </row>
    <row r="9981" spans="16:17" x14ac:dyDescent="0.15">
      <c r="P9981">
        <v>9980</v>
      </c>
      <c r="Q9981" t="str">
        <f>IFERROR(IF(COUNTIF(個人情報!$BI$5:$BI$401,"登録番号" &amp; リスト!P9981)&gt;=1,"",IF(VLOOKUP(P9981,登録者リスト!$A$1:$D$43729,4,FALSE)=基本情報!$D$6,P9981,"")),"")</f>
        <v/>
      </c>
    </row>
    <row r="9982" spans="16:17" x14ac:dyDescent="0.15">
      <c r="P9982">
        <v>9981</v>
      </c>
      <c r="Q9982" t="str">
        <f>IFERROR(IF(COUNTIF(個人情報!$BI$5:$BI$401,"登録番号" &amp; リスト!P9982)&gt;=1,"",IF(VLOOKUP(P9982,登録者リスト!$A$1:$D$43729,4,FALSE)=基本情報!$D$6,P9982,"")),"")</f>
        <v/>
      </c>
    </row>
    <row r="9983" spans="16:17" x14ac:dyDescent="0.15">
      <c r="P9983">
        <v>9982</v>
      </c>
      <c r="Q9983" t="str">
        <f>IFERROR(IF(COUNTIF(個人情報!$BI$5:$BI$401,"登録番号" &amp; リスト!P9983)&gt;=1,"",IF(VLOOKUP(P9983,登録者リスト!$A$1:$D$43729,4,FALSE)=基本情報!$D$6,P9983,"")),"")</f>
        <v/>
      </c>
    </row>
    <row r="9984" spans="16:17" x14ac:dyDescent="0.15">
      <c r="P9984">
        <v>9983</v>
      </c>
      <c r="Q9984" t="str">
        <f>IFERROR(IF(COUNTIF(個人情報!$BI$5:$BI$401,"登録番号" &amp; リスト!P9984)&gt;=1,"",IF(VLOOKUP(P9984,登録者リスト!$A$1:$D$43729,4,FALSE)=基本情報!$D$6,P9984,"")),"")</f>
        <v/>
      </c>
    </row>
    <row r="9985" spans="16:17" x14ac:dyDescent="0.15">
      <c r="P9985">
        <v>9984</v>
      </c>
      <c r="Q9985" t="str">
        <f>IFERROR(IF(COUNTIF(個人情報!$BI$5:$BI$401,"登録番号" &amp; リスト!P9985)&gt;=1,"",IF(VLOOKUP(P9985,登録者リスト!$A$1:$D$43729,4,FALSE)=基本情報!$D$6,P9985,"")),"")</f>
        <v/>
      </c>
    </row>
    <row r="9986" spans="16:17" x14ac:dyDescent="0.15">
      <c r="P9986">
        <v>9985</v>
      </c>
      <c r="Q9986" t="str">
        <f>IFERROR(IF(COUNTIF(個人情報!$BI$5:$BI$401,"登録番号" &amp; リスト!P9986)&gt;=1,"",IF(VLOOKUP(P9986,登録者リスト!$A$1:$D$43729,4,FALSE)=基本情報!$D$6,P9986,"")),"")</f>
        <v/>
      </c>
    </row>
    <row r="9987" spans="16:17" x14ac:dyDescent="0.15">
      <c r="P9987">
        <v>9986</v>
      </c>
      <c r="Q9987" t="str">
        <f>IFERROR(IF(COUNTIF(個人情報!$BI$5:$BI$401,"登録番号" &amp; リスト!P9987)&gt;=1,"",IF(VLOOKUP(P9987,登録者リスト!$A$1:$D$43729,4,FALSE)=基本情報!$D$6,P9987,"")),"")</f>
        <v/>
      </c>
    </row>
    <row r="9988" spans="16:17" x14ac:dyDescent="0.15">
      <c r="P9988">
        <v>9987</v>
      </c>
      <c r="Q9988" t="str">
        <f>IFERROR(IF(COUNTIF(個人情報!$BI$5:$BI$401,"登録番号" &amp; リスト!P9988)&gt;=1,"",IF(VLOOKUP(P9988,登録者リスト!$A$1:$D$43729,4,FALSE)=基本情報!$D$6,P9988,"")),"")</f>
        <v/>
      </c>
    </row>
    <row r="9989" spans="16:17" x14ac:dyDescent="0.15">
      <c r="P9989">
        <v>9988</v>
      </c>
      <c r="Q9989" t="str">
        <f>IFERROR(IF(COUNTIF(個人情報!$BI$5:$BI$401,"登録番号" &amp; リスト!P9989)&gt;=1,"",IF(VLOOKUP(P9989,登録者リスト!$A$1:$D$43729,4,FALSE)=基本情報!$D$6,P9989,"")),"")</f>
        <v/>
      </c>
    </row>
    <row r="9990" spans="16:17" x14ac:dyDescent="0.15">
      <c r="P9990">
        <v>9989</v>
      </c>
      <c r="Q9990" t="str">
        <f>IFERROR(IF(COUNTIF(個人情報!$BI$5:$BI$401,"登録番号" &amp; リスト!P9990)&gt;=1,"",IF(VLOOKUP(P9990,登録者リスト!$A$1:$D$43729,4,FALSE)=基本情報!$D$6,P9990,"")),"")</f>
        <v/>
      </c>
    </row>
    <row r="9991" spans="16:17" x14ac:dyDescent="0.15">
      <c r="P9991">
        <v>9990</v>
      </c>
      <c r="Q9991" t="str">
        <f>IFERROR(IF(COUNTIF(個人情報!$BI$5:$BI$401,"登録番号" &amp; リスト!P9991)&gt;=1,"",IF(VLOOKUP(P9991,登録者リスト!$A$1:$D$43729,4,FALSE)=基本情報!$D$6,P9991,"")),"")</f>
        <v/>
      </c>
    </row>
    <row r="9992" spans="16:17" x14ac:dyDescent="0.15">
      <c r="P9992">
        <v>9991</v>
      </c>
      <c r="Q9992" t="str">
        <f>IFERROR(IF(COUNTIF(個人情報!$BI$5:$BI$401,"登録番号" &amp; リスト!P9992)&gt;=1,"",IF(VLOOKUP(P9992,登録者リスト!$A$1:$D$43729,4,FALSE)=基本情報!$D$6,P9992,"")),"")</f>
        <v/>
      </c>
    </row>
    <row r="9993" spans="16:17" x14ac:dyDescent="0.15">
      <c r="P9993">
        <v>9992</v>
      </c>
      <c r="Q9993" t="str">
        <f>IFERROR(IF(COUNTIF(個人情報!$BI$5:$BI$401,"登録番号" &amp; リスト!P9993)&gt;=1,"",IF(VLOOKUP(P9993,登録者リスト!$A$1:$D$43729,4,FALSE)=基本情報!$D$6,P9993,"")),"")</f>
        <v/>
      </c>
    </row>
    <row r="9994" spans="16:17" x14ac:dyDescent="0.15">
      <c r="P9994">
        <v>9993</v>
      </c>
      <c r="Q9994" t="str">
        <f>IFERROR(IF(COUNTIF(個人情報!$BI$5:$BI$401,"登録番号" &amp; リスト!P9994)&gt;=1,"",IF(VLOOKUP(P9994,登録者リスト!$A$1:$D$43729,4,FALSE)=基本情報!$D$6,P9994,"")),"")</f>
        <v/>
      </c>
    </row>
    <row r="9995" spans="16:17" x14ac:dyDescent="0.15">
      <c r="P9995">
        <v>9994</v>
      </c>
      <c r="Q9995" t="str">
        <f>IFERROR(IF(COUNTIF(個人情報!$BI$5:$BI$401,"登録番号" &amp; リスト!P9995)&gt;=1,"",IF(VLOOKUP(P9995,登録者リスト!$A$1:$D$43729,4,FALSE)=基本情報!$D$6,P9995,"")),"")</f>
        <v/>
      </c>
    </row>
    <row r="9996" spans="16:17" x14ac:dyDescent="0.15">
      <c r="P9996">
        <v>9995</v>
      </c>
      <c r="Q9996" t="str">
        <f>IFERROR(IF(COUNTIF(個人情報!$BI$5:$BI$401,"登録番号" &amp; リスト!P9996)&gt;=1,"",IF(VLOOKUP(P9996,登録者リスト!$A$1:$D$43729,4,FALSE)=基本情報!$D$6,P9996,"")),"")</f>
        <v/>
      </c>
    </row>
    <row r="9997" spans="16:17" x14ac:dyDescent="0.15">
      <c r="P9997">
        <v>9996</v>
      </c>
      <c r="Q9997" t="str">
        <f>IFERROR(IF(COUNTIF(個人情報!$BI$5:$BI$401,"登録番号" &amp; リスト!P9997)&gt;=1,"",IF(VLOOKUP(P9997,登録者リスト!$A$1:$D$43729,4,FALSE)=基本情報!$D$6,P9997,"")),"")</f>
        <v/>
      </c>
    </row>
    <row r="9998" spans="16:17" x14ac:dyDescent="0.15">
      <c r="P9998">
        <v>9997</v>
      </c>
      <c r="Q9998" t="str">
        <f>IFERROR(IF(COUNTIF(個人情報!$BI$5:$BI$401,"登録番号" &amp; リスト!P9998)&gt;=1,"",IF(VLOOKUP(P9998,登録者リスト!$A$1:$D$43729,4,FALSE)=基本情報!$D$6,P9998,"")),"")</f>
        <v/>
      </c>
    </row>
    <row r="9999" spans="16:17" x14ac:dyDescent="0.15">
      <c r="P9999">
        <v>9998</v>
      </c>
      <c r="Q9999" t="str">
        <f>IFERROR(IF(COUNTIF(個人情報!$BI$5:$BI$401,"登録番号" &amp; リスト!P9999)&gt;=1,"",IF(VLOOKUP(P9999,登録者リスト!$A$1:$D$43729,4,FALSE)=基本情報!$D$6,P9999,"")),"")</f>
        <v/>
      </c>
    </row>
    <row r="10000" spans="16:17" x14ac:dyDescent="0.15">
      <c r="P10000">
        <v>9999</v>
      </c>
      <c r="Q10000" t="str">
        <f>IFERROR(IF(COUNTIF(個人情報!$BI$5:$BI$401,"登録番号" &amp; リスト!P10000)&gt;=1,"",IF(VLOOKUP(P10000,登録者リスト!$A$1:$D$43729,4,FALSE)=基本情報!$D$6,P10000,"")),"")</f>
        <v/>
      </c>
    </row>
    <row r="10001" spans="16:17" x14ac:dyDescent="0.15">
      <c r="P10001">
        <v>10000</v>
      </c>
      <c r="Q10001" t="str">
        <f>IFERROR(IF(COUNTIF(個人情報!$BI$5:$BI$401,"登録番号" &amp; リスト!P10001)&gt;=1,"",IF(VLOOKUP(P10001,登録者リスト!$A$1:$D$43729,4,FALSE)=基本情報!$D$6,P10001,"")),"")</f>
        <v/>
      </c>
    </row>
    <row r="10002" spans="16:17" x14ac:dyDescent="0.15">
      <c r="P10002">
        <v>10001</v>
      </c>
      <c r="Q10002" t="str">
        <f>IFERROR(IF(COUNTIF(個人情報!$BI$5:$BI$401,"登録番号" &amp; リスト!P10002)&gt;=1,"",IF(VLOOKUP(P10002,登録者リスト!$A$1:$D$43729,4,FALSE)=基本情報!$D$6,P10002,"")),"")</f>
        <v/>
      </c>
    </row>
    <row r="10003" spans="16:17" x14ac:dyDescent="0.15">
      <c r="P10003">
        <v>10002</v>
      </c>
      <c r="Q10003" t="str">
        <f>IFERROR(IF(COUNTIF(個人情報!$BI$5:$BI$401,"登録番号" &amp; リスト!P10003)&gt;=1,"",IF(VLOOKUP(P10003,登録者リスト!$A$1:$D$43729,4,FALSE)=基本情報!$D$6,P10003,"")),"")</f>
        <v/>
      </c>
    </row>
    <row r="10004" spans="16:17" x14ac:dyDescent="0.15">
      <c r="P10004">
        <v>10003</v>
      </c>
      <c r="Q10004" t="str">
        <f>IFERROR(IF(COUNTIF(個人情報!$BI$5:$BI$401,"登録番号" &amp; リスト!P10004)&gt;=1,"",IF(VLOOKUP(P10004,登録者リスト!$A$1:$D$43729,4,FALSE)=基本情報!$D$6,P10004,"")),"")</f>
        <v/>
      </c>
    </row>
    <row r="10005" spans="16:17" x14ac:dyDescent="0.15">
      <c r="P10005">
        <v>10004</v>
      </c>
      <c r="Q10005" t="str">
        <f>IFERROR(IF(COUNTIF(個人情報!$BI$5:$BI$401,"登録番号" &amp; リスト!P10005)&gt;=1,"",IF(VLOOKUP(P10005,登録者リスト!$A$1:$D$43729,4,FALSE)=基本情報!$D$6,P10005,"")),"")</f>
        <v/>
      </c>
    </row>
    <row r="10006" spans="16:17" x14ac:dyDescent="0.15">
      <c r="P10006">
        <v>10005</v>
      </c>
      <c r="Q10006" t="str">
        <f>IFERROR(IF(COUNTIF(個人情報!$BI$5:$BI$401,"登録番号" &amp; リスト!P10006)&gt;=1,"",IF(VLOOKUP(P10006,登録者リスト!$A$1:$D$43729,4,FALSE)=基本情報!$D$6,P10006,"")),"")</f>
        <v/>
      </c>
    </row>
    <row r="10007" spans="16:17" x14ac:dyDescent="0.15">
      <c r="P10007">
        <v>10006</v>
      </c>
      <c r="Q10007" t="str">
        <f>IFERROR(IF(COUNTIF(個人情報!$BI$5:$BI$401,"登録番号" &amp; リスト!P10007)&gt;=1,"",IF(VLOOKUP(P10007,登録者リスト!$A$1:$D$43729,4,FALSE)=基本情報!$D$6,P10007,"")),"")</f>
        <v/>
      </c>
    </row>
    <row r="10008" spans="16:17" x14ac:dyDescent="0.15">
      <c r="P10008">
        <v>10007</v>
      </c>
      <c r="Q10008" t="str">
        <f>IFERROR(IF(COUNTIF(個人情報!$BI$5:$BI$401,"登録番号" &amp; リスト!P10008)&gt;=1,"",IF(VLOOKUP(P10008,登録者リスト!$A$1:$D$43729,4,FALSE)=基本情報!$D$6,P10008,"")),"")</f>
        <v/>
      </c>
    </row>
    <row r="10009" spans="16:17" x14ac:dyDescent="0.15">
      <c r="P10009">
        <v>10008</v>
      </c>
      <c r="Q10009" t="str">
        <f>IFERROR(IF(COUNTIF(個人情報!$BI$5:$BI$401,"登録番号" &amp; リスト!P10009)&gt;=1,"",IF(VLOOKUP(P10009,登録者リスト!$A$1:$D$43729,4,FALSE)=基本情報!$D$6,P10009,"")),"")</f>
        <v/>
      </c>
    </row>
    <row r="10010" spans="16:17" x14ac:dyDescent="0.15">
      <c r="P10010">
        <v>10009</v>
      </c>
      <c r="Q10010" t="str">
        <f>IFERROR(IF(COUNTIF(個人情報!$BI$5:$BI$401,"登録番号" &amp; リスト!P10010)&gt;=1,"",IF(VLOOKUP(P10010,登録者リスト!$A$1:$D$43729,4,FALSE)=基本情報!$D$6,P10010,"")),"")</f>
        <v/>
      </c>
    </row>
    <row r="10011" spans="16:17" x14ac:dyDescent="0.15">
      <c r="P10011">
        <v>10010</v>
      </c>
      <c r="Q10011" t="str">
        <f>IFERROR(IF(COUNTIF(個人情報!$BI$5:$BI$401,"登録番号" &amp; リスト!P10011)&gt;=1,"",IF(VLOOKUP(P10011,登録者リスト!$A$1:$D$43729,4,FALSE)=基本情報!$D$6,P10011,"")),"")</f>
        <v/>
      </c>
    </row>
    <row r="10012" spans="16:17" x14ac:dyDescent="0.15">
      <c r="P10012">
        <v>10011</v>
      </c>
      <c r="Q10012" t="str">
        <f>IFERROR(IF(COUNTIF(個人情報!$BI$5:$BI$401,"登録番号" &amp; リスト!P10012)&gt;=1,"",IF(VLOOKUP(P10012,登録者リスト!$A$1:$D$43729,4,FALSE)=基本情報!$D$6,P10012,"")),"")</f>
        <v/>
      </c>
    </row>
    <row r="10013" spans="16:17" x14ac:dyDescent="0.15">
      <c r="P10013">
        <v>10012</v>
      </c>
      <c r="Q10013" t="str">
        <f>IFERROR(IF(COUNTIF(個人情報!$BI$5:$BI$401,"登録番号" &amp; リスト!P10013)&gt;=1,"",IF(VLOOKUP(P10013,登録者リスト!$A$1:$D$43729,4,FALSE)=基本情報!$D$6,P10013,"")),"")</f>
        <v/>
      </c>
    </row>
    <row r="10014" spans="16:17" x14ac:dyDescent="0.15">
      <c r="P10014">
        <v>10013</v>
      </c>
      <c r="Q10014" t="str">
        <f>IFERROR(IF(COUNTIF(個人情報!$BI$5:$BI$401,"登録番号" &amp; リスト!P10014)&gt;=1,"",IF(VLOOKUP(P10014,登録者リスト!$A$1:$D$43729,4,FALSE)=基本情報!$D$6,P10014,"")),"")</f>
        <v/>
      </c>
    </row>
    <row r="10015" spans="16:17" x14ac:dyDescent="0.15">
      <c r="P10015">
        <v>10014</v>
      </c>
      <c r="Q10015" t="str">
        <f>IFERROR(IF(COUNTIF(個人情報!$BI$5:$BI$401,"登録番号" &amp; リスト!P10015)&gt;=1,"",IF(VLOOKUP(P10015,登録者リスト!$A$1:$D$43729,4,FALSE)=基本情報!$D$6,P10015,"")),"")</f>
        <v/>
      </c>
    </row>
    <row r="10016" spans="16:17" x14ac:dyDescent="0.15">
      <c r="P10016">
        <v>10015</v>
      </c>
      <c r="Q10016" t="str">
        <f>IFERROR(IF(COUNTIF(個人情報!$BI$5:$BI$401,"登録番号" &amp; リスト!P10016)&gt;=1,"",IF(VLOOKUP(P10016,登録者リスト!$A$1:$D$43729,4,FALSE)=基本情報!$D$6,P10016,"")),"")</f>
        <v/>
      </c>
    </row>
    <row r="10017" spans="16:17" x14ac:dyDescent="0.15">
      <c r="P10017">
        <v>10016</v>
      </c>
      <c r="Q10017" t="str">
        <f>IFERROR(IF(COUNTIF(個人情報!$BI$5:$BI$401,"登録番号" &amp; リスト!P10017)&gt;=1,"",IF(VLOOKUP(P10017,登録者リスト!$A$1:$D$43729,4,FALSE)=基本情報!$D$6,P10017,"")),"")</f>
        <v/>
      </c>
    </row>
    <row r="10018" spans="16:17" x14ac:dyDescent="0.15">
      <c r="P10018">
        <v>10017</v>
      </c>
      <c r="Q10018" t="str">
        <f>IFERROR(IF(COUNTIF(個人情報!$BI$5:$BI$401,"登録番号" &amp; リスト!P10018)&gt;=1,"",IF(VLOOKUP(P10018,登録者リスト!$A$1:$D$43729,4,FALSE)=基本情報!$D$6,P10018,"")),"")</f>
        <v/>
      </c>
    </row>
    <row r="10019" spans="16:17" x14ac:dyDescent="0.15">
      <c r="P10019">
        <v>10018</v>
      </c>
      <c r="Q10019" t="str">
        <f>IFERROR(IF(COUNTIF(個人情報!$BI$5:$BI$401,"登録番号" &amp; リスト!P10019)&gt;=1,"",IF(VLOOKUP(P10019,登録者リスト!$A$1:$D$43729,4,FALSE)=基本情報!$D$6,P10019,"")),"")</f>
        <v/>
      </c>
    </row>
    <row r="10020" spans="16:17" x14ac:dyDescent="0.15">
      <c r="P10020">
        <v>10019</v>
      </c>
      <c r="Q10020" t="str">
        <f>IFERROR(IF(COUNTIF(個人情報!$BI$5:$BI$401,"登録番号" &amp; リスト!P10020)&gt;=1,"",IF(VLOOKUP(P10020,登録者リスト!$A$1:$D$43729,4,FALSE)=基本情報!$D$6,P10020,"")),"")</f>
        <v/>
      </c>
    </row>
    <row r="10021" spans="16:17" x14ac:dyDescent="0.15">
      <c r="P10021">
        <v>10020</v>
      </c>
      <c r="Q10021" t="str">
        <f>IFERROR(IF(COUNTIF(個人情報!$BI$5:$BI$401,"登録番号" &amp; リスト!P10021)&gt;=1,"",IF(VLOOKUP(P10021,登録者リスト!$A$1:$D$43729,4,FALSE)=基本情報!$D$6,P10021,"")),"")</f>
        <v/>
      </c>
    </row>
    <row r="10022" spans="16:17" x14ac:dyDescent="0.15">
      <c r="P10022">
        <v>10021</v>
      </c>
      <c r="Q10022" t="str">
        <f>IFERROR(IF(COUNTIF(個人情報!$BI$5:$BI$401,"登録番号" &amp; リスト!P10022)&gt;=1,"",IF(VLOOKUP(P10022,登録者リスト!$A$1:$D$43729,4,FALSE)=基本情報!$D$6,P10022,"")),"")</f>
        <v/>
      </c>
    </row>
    <row r="10023" spans="16:17" x14ac:dyDescent="0.15">
      <c r="P10023">
        <v>10022</v>
      </c>
      <c r="Q10023" t="str">
        <f>IFERROR(IF(COUNTIF(個人情報!$BI$5:$BI$401,"登録番号" &amp; リスト!P10023)&gt;=1,"",IF(VLOOKUP(P10023,登録者リスト!$A$1:$D$43729,4,FALSE)=基本情報!$D$6,P10023,"")),"")</f>
        <v/>
      </c>
    </row>
    <row r="10024" spans="16:17" x14ac:dyDescent="0.15">
      <c r="P10024">
        <v>10023</v>
      </c>
      <c r="Q10024" t="str">
        <f>IFERROR(IF(COUNTIF(個人情報!$BI$5:$BI$401,"登録番号" &amp; リスト!P10024)&gt;=1,"",IF(VLOOKUP(P10024,登録者リスト!$A$1:$D$43729,4,FALSE)=基本情報!$D$6,P10024,"")),"")</f>
        <v/>
      </c>
    </row>
    <row r="10025" spans="16:17" x14ac:dyDescent="0.15">
      <c r="P10025">
        <v>10024</v>
      </c>
      <c r="Q10025" t="str">
        <f>IFERROR(IF(COUNTIF(個人情報!$BI$5:$BI$401,"登録番号" &amp; リスト!P10025)&gt;=1,"",IF(VLOOKUP(P10025,登録者リスト!$A$1:$D$43729,4,FALSE)=基本情報!$D$6,P10025,"")),"")</f>
        <v/>
      </c>
    </row>
    <row r="10026" spans="16:17" x14ac:dyDescent="0.15">
      <c r="P10026">
        <v>10025</v>
      </c>
      <c r="Q10026" t="str">
        <f>IFERROR(IF(COUNTIF(個人情報!$BI$5:$BI$401,"登録番号" &amp; リスト!P10026)&gt;=1,"",IF(VLOOKUP(P10026,登録者リスト!$A$1:$D$43729,4,FALSE)=基本情報!$D$6,P10026,"")),"")</f>
        <v/>
      </c>
    </row>
    <row r="10027" spans="16:17" x14ac:dyDescent="0.15">
      <c r="P10027">
        <v>10026</v>
      </c>
      <c r="Q10027" t="str">
        <f>IFERROR(IF(COUNTIF(個人情報!$BI$5:$BI$401,"登録番号" &amp; リスト!P10027)&gt;=1,"",IF(VLOOKUP(P10027,登録者リスト!$A$1:$D$43729,4,FALSE)=基本情報!$D$6,P10027,"")),"")</f>
        <v/>
      </c>
    </row>
    <row r="10028" spans="16:17" x14ac:dyDescent="0.15">
      <c r="P10028">
        <v>10027</v>
      </c>
      <c r="Q10028" t="str">
        <f>IFERROR(IF(COUNTIF(個人情報!$BI$5:$BI$401,"登録番号" &amp; リスト!P10028)&gt;=1,"",IF(VLOOKUP(P10028,登録者リスト!$A$1:$D$43729,4,FALSE)=基本情報!$D$6,P10028,"")),"")</f>
        <v/>
      </c>
    </row>
    <row r="10029" spans="16:17" x14ac:dyDescent="0.15">
      <c r="P10029">
        <v>10028</v>
      </c>
      <c r="Q10029" t="str">
        <f>IFERROR(IF(COUNTIF(個人情報!$BI$5:$BI$401,"登録番号" &amp; リスト!P10029)&gt;=1,"",IF(VLOOKUP(P10029,登録者リスト!$A$1:$D$43729,4,FALSE)=基本情報!$D$6,P10029,"")),"")</f>
        <v/>
      </c>
    </row>
    <row r="10030" spans="16:17" x14ac:dyDescent="0.15">
      <c r="P10030">
        <v>10029</v>
      </c>
      <c r="Q10030" t="str">
        <f>IFERROR(IF(COUNTIF(個人情報!$BI$5:$BI$401,"登録番号" &amp; リスト!P10030)&gt;=1,"",IF(VLOOKUP(P10030,登録者リスト!$A$1:$D$43729,4,FALSE)=基本情報!$D$6,P10030,"")),"")</f>
        <v/>
      </c>
    </row>
    <row r="10031" spans="16:17" x14ac:dyDescent="0.15">
      <c r="P10031">
        <v>10030</v>
      </c>
      <c r="Q10031" t="str">
        <f>IFERROR(IF(COUNTIF(個人情報!$BI$5:$BI$401,"登録番号" &amp; リスト!P10031)&gt;=1,"",IF(VLOOKUP(P10031,登録者リスト!$A$1:$D$43729,4,FALSE)=基本情報!$D$6,P10031,"")),"")</f>
        <v/>
      </c>
    </row>
    <row r="10032" spans="16:17" x14ac:dyDescent="0.15">
      <c r="P10032">
        <v>10031</v>
      </c>
      <c r="Q10032" t="str">
        <f>IFERROR(IF(COUNTIF(個人情報!$BI$5:$BI$401,"登録番号" &amp; リスト!P10032)&gt;=1,"",IF(VLOOKUP(P10032,登録者リスト!$A$1:$D$43729,4,FALSE)=基本情報!$D$6,P10032,"")),"")</f>
        <v/>
      </c>
    </row>
    <row r="10033" spans="16:17" x14ac:dyDescent="0.15">
      <c r="P10033">
        <v>10032</v>
      </c>
      <c r="Q10033" t="str">
        <f>IFERROR(IF(COUNTIF(個人情報!$BI$5:$BI$401,"登録番号" &amp; リスト!P10033)&gt;=1,"",IF(VLOOKUP(P10033,登録者リスト!$A$1:$D$43729,4,FALSE)=基本情報!$D$6,P10033,"")),"")</f>
        <v/>
      </c>
    </row>
    <row r="10034" spans="16:17" x14ac:dyDescent="0.15">
      <c r="P10034">
        <v>10033</v>
      </c>
      <c r="Q10034" t="str">
        <f>IFERROR(IF(COUNTIF(個人情報!$BI$5:$BI$401,"登録番号" &amp; リスト!P10034)&gt;=1,"",IF(VLOOKUP(P10034,登録者リスト!$A$1:$D$43729,4,FALSE)=基本情報!$D$6,P10034,"")),"")</f>
        <v/>
      </c>
    </row>
    <row r="10035" spans="16:17" x14ac:dyDescent="0.15">
      <c r="P10035">
        <v>10034</v>
      </c>
      <c r="Q10035" t="str">
        <f>IFERROR(IF(COUNTIF(個人情報!$BI$5:$BI$401,"登録番号" &amp; リスト!P10035)&gt;=1,"",IF(VLOOKUP(P10035,登録者リスト!$A$1:$D$43729,4,FALSE)=基本情報!$D$6,P10035,"")),"")</f>
        <v/>
      </c>
    </row>
    <row r="10036" spans="16:17" x14ac:dyDescent="0.15">
      <c r="P10036">
        <v>10035</v>
      </c>
      <c r="Q10036" t="str">
        <f>IFERROR(IF(COUNTIF(個人情報!$BI$5:$BI$401,"登録番号" &amp; リスト!P10036)&gt;=1,"",IF(VLOOKUP(P10036,登録者リスト!$A$1:$D$43729,4,FALSE)=基本情報!$D$6,P10036,"")),"")</f>
        <v/>
      </c>
    </row>
    <row r="10037" spans="16:17" x14ac:dyDescent="0.15">
      <c r="P10037">
        <v>10036</v>
      </c>
      <c r="Q10037" t="str">
        <f>IFERROR(IF(COUNTIF(個人情報!$BI$5:$BI$401,"登録番号" &amp; リスト!P10037)&gt;=1,"",IF(VLOOKUP(P10037,登録者リスト!$A$1:$D$43729,4,FALSE)=基本情報!$D$6,P10037,"")),"")</f>
        <v/>
      </c>
    </row>
    <row r="10038" spans="16:17" x14ac:dyDescent="0.15">
      <c r="P10038">
        <v>10037</v>
      </c>
      <c r="Q10038" t="str">
        <f>IFERROR(IF(COUNTIF(個人情報!$BI$5:$BI$401,"登録番号" &amp; リスト!P10038)&gt;=1,"",IF(VLOOKUP(P10038,登録者リスト!$A$1:$D$43729,4,FALSE)=基本情報!$D$6,P10038,"")),"")</f>
        <v/>
      </c>
    </row>
    <row r="10039" spans="16:17" x14ac:dyDescent="0.15">
      <c r="P10039">
        <v>10038</v>
      </c>
      <c r="Q10039" t="str">
        <f>IFERROR(IF(COUNTIF(個人情報!$BI$5:$BI$401,"登録番号" &amp; リスト!P10039)&gt;=1,"",IF(VLOOKUP(P10039,登録者リスト!$A$1:$D$43729,4,FALSE)=基本情報!$D$6,P10039,"")),"")</f>
        <v/>
      </c>
    </row>
    <row r="10040" spans="16:17" x14ac:dyDescent="0.15">
      <c r="P10040">
        <v>10039</v>
      </c>
      <c r="Q10040" t="str">
        <f>IFERROR(IF(COUNTIF(個人情報!$BI$5:$BI$401,"登録番号" &amp; リスト!P10040)&gt;=1,"",IF(VLOOKUP(P10040,登録者リスト!$A$1:$D$43729,4,FALSE)=基本情報!$D$6,P10040,"")),"")</f>
        <v/>
      </c>
    </row>
    <row r="10041" spans="16:17" x14ac:dyDescent="0.15">
      <c r="P10041">
        <v>10040</v>
      </c>
      <c r="Q10041" t="str">
        <f>IFERROR(IF(COUNTIF(個人情報!$BI$5:$BI$401,"登録番号" &amp; リスト!P10041)&gt;=1,"",IF(VLOOKUP(P10041,登録者リスト!$A$1:$D$43729,4,FALSE)=基本情報!$D$6,P10041,"")),"")</f>
        <v/>
      </c>
    </row>
    <row r="10042" spans="16:17" x14ac:dyDescent="0.15">
      <c r="P10042">
        <v>10041</v>
      </c>
      <c r="Q10042" t="str">
        <f>IFERROR(IF(COUNTIF(個人情報!$BI$5:$BI$401,"登録番号" &amp; リスト!P10042)&gt;=1,"",IF(VLOOKUP(P10042,登録者リスト!$A$1:$D$43729,4,FALSE)=基本情報!$D$6,P10042,"")),"")</f>
        <v/>
      </c>
    </row>
    <row r="10043" spans="16:17" x14ac:dyDescent="0.15">
      <c r="P10043">
        <v>10042</v>
      </c>
      <c r="Q10043" t="str">
        <f>IFERROR(IF(COUNTIF(個人情報!$BI$5:$BI$401,"登録番号" &amp; リスト!P10043)&gt;=1,"",IF(VLOOKUP(P10043,登録者リスト!$A$1:$D$43729,4,FALSE)=基本情報!$D$6,P10043,"")),"")</f>
        <v/>
      </c>
    </row>
    <row r="10044" spans="16:17" x14ac:dyDescent="0.15">
      <c r="P10044">
        <v>10043</v>
      </c>
      <c r="Q10044" t="str">
        <f>IFERROR(IF(COUNTIF(個人情報!$BI$5:$BI$401,"登録番号" &amp; リスト!P10044)&gt;=1,"",IF(VLOOKUP(P10044,登録者リスト!$A$1:$D$43729,4,FALSE)=基本情報!$D$6,P10044,"")),"")</f>
        <v/>
      </c>
    </row>
    <row r="10045" spans="16:17" x14ac:dyDescent="0.15">
      <c r="P10045">
        <v>10044</v>
      </c>
      <c r="Q10045" t="str">
        <f>IFERROR(IF(COUNTIF(個人情報!$BI$5:$BI$401,"登録番号" &amp; リスト!P10045)&gt;=1,"",IF(VLOOKUP(P10045,登録者リスト!$A$1:$D$43729,4,FALSE)=基本情報!$D$6,P10045,"")),"")</f>
        <v/>
      </c>
    </row>
    <row r="10046" spans="16:17" x14ac:dyDescent="0.15">
      <c r="P10046">
        <v>10045</v>
      </c>
      <c r="Q10046" t="str">
        <f>IFERROR(IF(COUNTIF(個人情報!$BI$5:$BI$401,"登録番号" &amp; リスト!P10046)&gt;=1,"",IF(VLOOKUP(P10046,登録者リスト!$A$1:$D$43729,4,FALSE)=基本情報!$D$6,P10046,"")),"")</f>
        <v/>
      </c>
    </row>
    <row r="10047" spans="16:17" x14ac:dyDescent="0.15">
      <c r="P10047">
        <v>10046</v>
      </c>
      <c r="Q10047" t="str">
        <f>IFERROR(IF(COUNTIF(個人情報!$BI$5:$BI$401,"登録番号" &amp; リスト!P10047)&gt;=1,"",IF(VLOOKUP(P10047,登録者リスト!$A$1:$D$43729,4,FALSE)=基本情報!$D$6,P10047,"")),"")</f>
        <v/>
      </c>
    </row>
    <row r="10048" spans="16:17" x14ac:dyDescent="0.15">
      <c r="P10048">
        <v>10047</v>
      </c>
      <c r="Q10048" t="str">
        <f>IFERROR(IF(COUNTIF(個人情報!$BI$5:$BI$401,"登録番号" &amp; リスト!P10048)&gt;=1,"",IF(VLOOKUP(P10048,登録者リスト!$A$1:$D$43729,4,FALSE)=基本情報!$D$6,P10048,"")),"")</f>
        <v/>
      </c>
    </row>
    <row r="10049" spans="16:17" x14ac:dyDescent="0.15">
      <c r="P10049">
        <v>10048</v>
      </c>
      <c r="Q10049" t="str">
        <f>IFERROR(IF(COUNTIF(個人情報!$BI$5:$BI$401,"登録番号" &amp; リスト!P10049)&gt;=1,"",IF(VLOOKUP(P10049,登録者リスト!$A$1:$D$43729,4,FALSE)=基本情報!$D$6,P10049,"")),"")</f>
        <v/>
      </c>
    </row>
    <row r="10050" spans="16:17" x14ac:dyDescent="0.15">
      <c r="P10050">
        <v>10049</v>
      </c>
      <c r="Q10050" t="str">
        <f>IFERROR(IF(COUNTIF(個人情報!$BI$5:$BI$401,"登録番号" &amp; リスト!P10050)&gt;=1,"",IF(VLOOKUP(P10050,登録者リスト!$A$1:$D$43729,4,FALSE)=基本情報!$D$6,P10050,"")),"")</f>
        <v/>
      </c>
    </row>
    <row r="10051" spans="16:17" x14ac:dyDescent="0.15">
      <c r="P10051">
        <v>10050</v>
      </c>
      <c r="Q10051" t="str">
        <f>IFERROR(IF(COUNTIF(個人情報!$BI$5:$BI$401,"登録番号" &amp; リスト!P10051)&gt;=1,"",IF(VLOOKUP(P10051,登録者リスト!$A$1:$D$43729,4,FALSE)=基本情報!$D$6,P10051,"")),"")</f>
        <v/>
      </c>
    </row>
    <row r="10052" spans="16:17" x14ac:dyDescent="0.15">
      <c r="P10052">
        <v>10051</v>
      </c>
      <c r="Q10052" t="str">
        <f>IFERROR(IF(COUNTIF(個人情報!$BI$5:$BI$401,"登録番号" &amp; リスト!P10052)&gt;=1,"",IF(VLOOKUP(P10052,登録者リスト!$A$1:$D$43729,4,FALSE)=基本情報!$D$6,P10052,"")),"")</f>
        <v/>
      </c>
    </row>
    <row r="10053" spans="16:17" x14ac:dyDescent="0.15">
      <c r="P10053">
        <v>10052</v>
      </c>
      <c r="Q10053" t="str">
        <f>IFERROR(IF(COUNTIF(個人情報!$BI$5:$BI$401,"登録番号" &amp; リスト!P10053)&gt;=1,"",IF(VLOOKUP(P10053,登録者リスト!$A$1:$D$43729,4,FALSE)=基本情報!$D$6,P10053,"")),"")</f>
        <v/>
      </c>
    </row>
    <row r="10054" spans="16:17" x14ac:dyDescent="0.15">
      <c r="P10054">
        <v>10053</v>
      </c>
      <c r="Q10054" t="str">
        <f>IFERROR(IF(COUNTIF(個人情報!$BI$5:$BI$401,"登録番号" &amp; リスト!P10054)&gt;=1,"",IF(VLOOKUP(P10054,登録者リスト!$A$1:$D$43729,4,FALSE)=基本情報!$D$6,P10054,"")),"")</f>
        <v/>
      </c>
    </row>
    <row r="10055" spans="16:17" x14ac:dyDescent="0.15">
      <c r="P10055">
        <v>10054</v>
      </c>
      <c r="Q10055" t="str">
        <f>IFERROR(IF(COUNTIF(個人情報!$BI$5:$BI$401,"登録番号" &amp; リスト!P10055)&gt;=1,"",IF(VLOOKUP(P10055,登録者リスト!$A$1:$D$43729,4,FALSE)=基本情報!$D$6,P10055,"")),"")</f>
        <v/>
      </c>
    </row>
    <row r="10056" spans="16:17" x14ac:dyDescent="0.15">
      <c r="P10056">
        <v>10055</v>
      </c>
      <c r="Q10056" t="str">
        <f>IFERROR(IF(COUNTIF(個人情報!$BI$5:$BI$401,"登録番号" &amp; リスト!P10056)&gt;=1,"",IF(VLOOKUP(P10056,登録者リスト!$A$1:$D$43729,4,FALSE)=基本情報!$D$6,P10056,"")),"")</f>
        <v/>
      </c>
    </row>
    <row r="10057" spans="16:17" x14ac:dyDescent="0.15">
      <c r="P10057">
        <v>10056</v>
      </c>
      <c r="Q10057" t="str">
        <f>IFERROR(IF(COUNTIF(個人情報!$BI$5:$BI$401,"登録番号" &amp; リスト!P10057)&gt;=1,"",IF(VLOOKUP(P10057,登録者リスト!$A$1:$D$43729,4,FALSE)=基本情報!$D$6,P10057,"")),"")</f>
        <v/>
      </c>
    </row>
    <row r="10058" spans="16:17" x14ac:dyDescent="0.15">
      <c r="P10058">
        <v>10057</v>
      </c>
      <c r="Q10058" t="str">
        <f>IFERROR(IF(COUNTIF(個人情報!$BI$5:$BI$401,"登録番号" &amp; リスト!P10058)&gt;=1,"",IF(VLOOKUP(P10058,登録者リスト!$A$1:$D$43729,4,FALSE)=基本情報!$D$6,P10058,"")),"")</f>
        <v/>
      </c>
    </row>
    <row r="10059" spans="16:17" x14ac:dyDescent="0.15">
      <c r="P10059">
        <v>10058</v>
      </c>
      <c r="Q10059" t="str">
        <f>IFERROR(IF(COUNTIF(個人情報!$BI$5:$BI$401,"登録番号" &amp; リスト!P10059)&gt;=1,"",IF(VLOOKUP(P10059,登録者リスト!$A$1:$D$43729,4,FALSE)=基本情報!$D$6,P10059,"")),"")</f>
        <v/>
      </c>
    </row>
    <row r="10060" spans="16:17" x14ac:dyDescent="0.15">
      <c r="P10060">
        <v>10059</v>
      </c>
      <c r="Q10060" t="str">
        <f>IFERROR(IF(COUNTIF(個人情報!$BI$5:$BI$401,"登録番号" &amp; リスト!P10060)&gt;=1,"",IF(VLOOKUP(P10060,登録者リスト!$A$1:$D$43729,4,FALSE)=基本情報!$D$6,P10060,"")),"")</f>
        <v/>
      </c>
    </row>
    <row r="10061" spans="16:17" x14ac:dyDescent="0.15">
      <c r="P10061">
        <v>10060</v>
      </c>
      <c r="Q10061" t="str">
        <f>IFERROR(IF(COUNTIF(個人情報!$BI$5:$BI$401,"登録番号" &amp; リスト!P10061)&gt;=1,"",IF(VLOOKUP(P10061,登録者リスト!$A$1:$D$43729,4,FALSE)=基本情報!$D$6,P10061,"")),"")</f>
        <v/>
      </c>
    </row>
    <row r="10062" spans="16:17" x14ac:dyDescent="0.15">
      <c r="P10062">
        <v>10061</v>
      </c>
      <c r="Q10062" t="str">
        <f>IFERROR(IF(COUNTIF(個人情報!$BI$5:$BI$401,"登録番号" &amp; リスト!P10062)&gt;=1,"",IF(VLOOKUP(P10062,登録者リスト!$A$1:$D$43729,4,FALSE)=基本情報!$D$6,P10062,"")),"")</f>
        <v/>
      </c>
    </row>
    <row r="10063" spans="16:17" x14ac:dyDescent="0.15">
      <c r="P10063">
        <v>10062</v>
      </c>
      <c r="Q10063" t="str">
        <f>IFERROR(IF(COUNTIF(個人情報!$BI$5:$BI$401,"登録番号" &amp; リスト!P10063)&gt;=1,"",IF(VLOOKUP(P10063,登録者リスト!$A$1:$D$43729,4,FALSE)=基本情報!$D$6,P10063,"")),"")</f>
        <v/>
      </c>
    </row>
    <row r="10064" spans="16:17" x14ac:dyDescent="0.15">
      <c r="P10064">
        <v>10063</v>
      </c>
      <c r="Q10064" t="str">
        <f>IFERROR(IF(COUNTIF(個人情報!$BI$5:$BI$401,"登録番号" &amp; リスト!P10064)&gt;=1,"",IF(VLOOKUP(P10064,登録者リスト!$A$1:$D$43729,4,FALSE)=基本情報!$D$6,P10064,"")),"")</f>
        <v/>
      </c>
    </row>
    <row r="10065" spans="16:17" x14ac:dyDescent="0.15">
      <c r="P10065">
        <v>10064</v>
      </c>
      <c r="Q10065" t="str">
        <f>IFERROR(IF(COUNTIF(個人情報!$BI$5:$BI$401,"登録番号" &amp; リスト!P10065)&gt;=1,"",IF(VLOOKUP(P10065,登録者リスト!$A$1:$D$43729,4,FALSE)=基本情報!$D$6,P10065,"")),"")</f>
        <v/>
      </c>
    </row>
    <row r="10066" spans="16:17" x14ac:dyDescent="0.15">
      <c r="P10066">
        <v>10065</v>
      </c>
      <c r="Q10066" t="str">
        <f>IFERROR(IF(COUNTIF(個人情報!$BI$5:$BI$401,"登録番号" &amp; リスト!P10066)&gt;=1,"",IF(VLOOKUP(P10066,登録者リスト!$A$1:$D$43729,4,FALSE)=基本情報!$D$6,P10066,"")),"")</f>
        <v/>
      </c>
    </row>
    <row r="10067" spans="16:17" x14ac:dyDescent="0.15">
      <c r="P10067">
        <v>10066</v>
      </c>
      <c r="Q10067" t="str">
        <f>IFERROR(IF(COUNTIF(個人情報!$BI$5:$BI$401,"登録番号" &amp; リスト!P10067)&gt;=1,"",IF(VLOOKUP(P10067,登録者リスト!$A$1:$D$43729,4,FALSE)=基本情報!$D$6,P10067,"")),"")</f>
        <v/>
      </c>
    </row>
    <row r="10068" spans="16:17" x14ac:dyDescent="0.15">
      <c r="P10068">
        <v>10067</v>
      </c>
      <c r="Q10068" t="str">
        <f>IFERROR(IF(COUNTIF(個人情報!$BI$5:$BI$401,"登録番号" &amp; リスト!P10068)&gt;=1,"",IF(VLOOKUP(P10068,登録者リスト!$A$1:$D$43729,4,FALSE)=基本情報!$D$6,P10068,"")),"")</f>
        <v/>
      </c>
    </row>
    <row r="10069" spans="16:17" x14ac:dyDescent="0.15">
      <c r="P10069">
        <v>10068</v>
      </c>
      <c r="Q10069" t="str">
        <f>IFERROR(IF(COUNTIF(個人情報!$BI$5:$BI$401,"登録番号" &amp; リスト!P10069)&gt;=1,"",IF(VLOOKUP(P10069,登録者リスト!$A$1:$D$43729,4,FALSE)=基本情報!$D$6,P10069,"")),"")</f>
        <v/>
      </c>
    </row>
    <row r="10070" spans="16:17" x14ac:dyDescent="0.15">
      <c r="P10070">
        <v>10069</v>
      </c>
      <c r="Q10070" t="str">
        <f>IFERROR(IF(COUNTIF(個人情報!$BI$5:$BI$401,"登録番号" &amp; リスト!P10070)&gt;=1,"",IF(VLOOKUP(P10070,登録者リスト!$A$1:$D$43729,4,FALSE)=基本情報!$D$6,P10070,"")),"")</f>
        <v/>
      </c>
    </row>
    <row r="10071" spans="16:17" x14ac:dyDescent="0.15">
      <c r="P10071">
        <v>10070</v>
      </c>
      <c r="Q10071" t="str">
        <f>IFERROR(IF(COUNTIF(個人情報!$BI$5:$BI$401,"登録番号" &amp; リスト!P10071)&gt;=1,"",IF(VLOOKUP(P10071,登録者リスト!$A$1:$D$43729,4,FALSE)=基本情報!$D$6,P10071,"")),"")</f>
        <v/>
      </c>
    </row>
    <row r="10072" spans="16:17" x14ac:dyDescent="0.15">
      <c r="P10072">
        <v>10071</v>
      </c>
      <c r="Q10072" t="str">
        <f>IFERROR(IF(COUNTIF(個人情報!$BI$5:$BI$401,"登録番号" &amp; リスト!P10072)&gt;=1,"",IF(VLOOKUP(P10072,登録者リスト!$A$1:$D$43729,4,FALSE)=基本情報!$D$6,P10072,"")),"")</f>
        <v/>
      </c>
    </row>
    <row r="10073" spans="16:17" x14ac:dyDescent="0.15">
      <c r="P10073">
        <v>10072</v>
      </c>
      <c r="Q10073" t="str">
        <f>IFERROR(IF(COUNTIF(個人情報!$BI$5:$BI$401,"登録番号" &amp; リスト!P10073)&gt;=1,"",IF(VLOOKUP(P10073,登録者リスト!$A$1:$D$43729,4,FALSE)=基本情報!$D$6,P10073,"")),"")</f>
        <v/>
      </c>
    </row>
    <row r="10074" spans="16:17" x14ac:dyDescent="0.15">
      <c r="P10074">
        <v>10073</v>
      </c>
      <c r="Q10074" t="str">
        <f>IFERROR(IF(COUNTIF(個人情報!$BI$5:$BI$401,"登録番号" &amp; リスト!P10074)&gt;=1,"",IF(VLOOKUP(P10074,登録者リスト!$A$1:$D$43729,4,FALSE)=基本情報!$D$6,P10074,"")),"")</f>
        <v/>
      </c>
    </row>
    <row r="10075" spans="16:17" x14ac:dyDescent="0.15">
      <c r="P10075">
        <v>10074</v>
      </c>
      <c r="Q10075" t="str">
        <f>IFERROR(IF(COUNTIF(個人情報!$BI$5:$BI$401,"登録番号" &amp; リスト!P10075)&gt;=1,"",IF(VLOOKUP(P10075,登録者リスト!$A$1:$D$43729,4,FALSE)=基本情報!$D$6,P10075,"")),"")</f>
        <v/>
      </c>
    </row>
    <row r="10076" spans="16:17" x14ac:dyDescent="0.15">
      <c r="P10076">
        <v>10075</v>
      </c>
      <c r="Q10076" t="str">
        <f>IFERROR(IF(COUNTIF(個人情報!$BI$5:$BI$401,"登録番号" &amp; リスト!P10076)&gt;=1,"",IF(VLOOKUP(P10076,登録者リスト!$A$1:$D$43729,4,FALSE)=基本情報!$D$6,P10076,"")),"")</f>
        <v/>
      </c>
    </row>
    <row r="10077" spans="16:17" x14ac:dyDescent="0.15">
      <c r="P10077">
        <v>10076</v>
      </c>
      <c r="Q10077" t="str">
        <f>IFERROR(IF(COUNTIF(個人情報!$BI$5:$BI$401,"登録番号" &amp; リスト!P10077)&gt;=1,"",IF(VLOOKUP(P10077,登録者リスト!$A$1:$D$43729,4,FALSE)=基本情報!$D$6,P10077,"")),"")</f>
        <v/>
      </c>
    </row>
    <row r="10078" spans="16:17" x14ac:dyDescent="0.15">
      <c r="P10078">
        <v>10077</v>
      </c>
      <c r="Q10078" t="str">
        <f>IFERROR(IF(COUNTIF(個人情報!$BI$5:$BI$401,"登録番号" &amp; リスト!P10078)&gt;=1,"",IF(VLOOKUP(P10078,登録者リスト!$A$1:$D$43729,4,FALSE)=基本情報!$D$6,P10078,"")),"")</f>
        <v/>
      </c>
    </row>
    <row r="10079" spans="16:17" x14ac:dyDescent="0.15">
      <c r="P10079">
        <v>10078</v>
      </c>
      <c r="Q10079" t="str">
        <f>IFERROR(IF(COUNTIF(個人情報!$BI$5:$BI$401,"登録番号" &amp; リスト!P10079)&gt;=1,"",IF(VLOOKUP(P10079,登録者リスト!$A$1:$D$43729,4,FALSE)=基本情報!$D$6,P10079,"")),"")</f>
        <v/>
      </c>
    </row>
    <row r="10080" spans="16:17" x14ac:dyDescent="0.15">
      <c r="P10080">
        <v>10079</v>
      </c>
      <c r="Q10080" t="str">
        <f>IFERROR(IF(COUNTIF(個人情報!$BI$5:$BI$401,"登録番号" &amp; リスト!P10080)&gt;=1,"",IF(VLOOKUP(P10080,登録者リスト!$A$1:$D$43729,4,FALSE)=基本情報!$D$6,P10080,"")),"")</f>
        <v/>
      </c>
    </row>
    <row r="10081" spans="16:17" x14ac:dyDescent="0.15">
      <c r="P10081">
        <v>10080</v>
      </c>
      <c r="Q10081" t="str">
        <f>IFERROR(IF(COUNTIF(個人情報!$BI$5:$BI$401,"登録番号" &amp; リスト!P10081)&gt;=1,"",IF(VLOOKUP(P10081,登録者リスト!$A$1:$D$43729,4,FALSE)=基本情報!$D$6,P10081,"")),"")</f>
        <v/>
      </c>
    </row>
    <row r="10082" spans="16:17" x14ac:dyDescent="0.15">
      <c r="P10082">
        <v>10081</v>
      </c>
      <c r="Q10082" t="str">
        <f>IFERROR(IF(COUNTIF(個人情報!$BI$5:$BI$401,"登録番号" &amp; リスト!P10082)&gt;=1,"",IF(VLOOKUP(P10082,登録者リスト!$A$1:$D$43729,4,FALSE)=基本情報!$D$6,P10082,"")),"")</f>
        <v/>
      </c>
    </row>
    <row r="10083" spans="16:17" x14ac:dyDescent="0.15">
      <c r="P10083">
        <v>10082</v>
      </c>
      <c r="Q10083" t="str">
        <f>IFERROR(IF(COUNTIF(個人情報!$BI$5:$BI$401,"登録番号" &amp; リスト!P10083)&gt;=1,"",IF(VLOOKUP(P10083,登録者リスト!$A$1:$D$43729,4,FALSE)=基本情報!$D$6,P10083,"")),"")</f>
        <v/>
      </c>
    </row>
    <row r="10084" spans="16:17" x14ac:dyDescent="0.15">
      <c r="P10084">
        <v>10083</v>
      </c>
      <c r="Q10084" t="str">
        <f>IFERROR(IF(COUNTIF(個人情報!$BI$5:$BI$401,"登録番号" &amp; リスト!P10084)&gt;=1,"",IF(VLOOKUP(P10084,登録者リスト!$A$1:$D$43729,4,FALSE)=基本情報!$D$6,P10084,"")),"")</f>
        <v/>
      </c>
    </row>
    <row r="10085" spans="16:17" x14ac:dyDescent="0.15">
      <c r="P10085">
        <v>10084</v>
      </c>
      <c r="Q10085" t="str">
        <f>IFERROR(IF(COUNTIF(個人情報!$BI$5:$BI$401,"登録番号" &amp; リスト!P10085)&gt;=1,"",IF(VLOOKUP(P10085,登録者リスト!$A$1:$D$43729,4,FALSE)=基本情報!$D$6,P10085,"")),"")</f>
        <v/>
      </c>
    </row>
    <row r="10086" spans="16:17" x14ac:dyDescent="0.15">
      <c r="P10086">
        <v>10085</v>
      </c>
      <c r="Q10086" t="str">
        <f>IFERROR(IF(COUNTIF(個人情報!$BI$5:$BI$401,"登録番号" &amp; リスト!P10086)&gt;=1,"",IF(VLOOKUP(P10086,登録者リスト!$A$1:$D$43729,4,FALSE)=基本情報!$D$6,P10086,"")),"")</f>
        <v/>
      </c>
    </row>
    <row r="10087" spans="16:17" x14ac:dyDescent="0.15">
      <c r="P10087">
        <v>10086</v>
      </c>
      <c r="Q10087" t="str">
        <f>IFERROR(IF(COUNTIF(個人情報!$BI$5:$BI$401,"登録番号" &amp; リスト!P10087)&gt;=1,"",IF(VLOOKUP(P10087,登録者リスト!$A$1:$D$43729,4,FALSE)=基本情報!$D$6,P10087,"")),"")</f>
        <v/>
      </c>
    </row>
    <row r="10088" spans="16:17" x14ac:dyDescent="0.15">
      <c r="P10088">
        <v>10087</v>
      </c>
      <c r="Q10088" t="str">
        <f>IFERROR(IF(COUNTIF(個人情報!$BI$5:$BI$401,"登録番号" &amp; リスト!P10088)&gt;=1,"",IF(VLOOKUP(P10088,登録者リスト!$A$1:$D$43729,4,FALSE)=基本情報!$D$6,P10088,"")),"")</f>
        <v/>
      </c>
    </row>
    <row r="10089" spans="16:17" x14ac:dyDescent="0.15">
      <c r="P10089">
        <v>10088</v>
      </c>
      <c r="Q10089" t="str">
        <f>IFERROR(IF(COUNTIF(個人情報!$BI$5:$BI$401,"登録番号" &amp; リスト!P10089)&gt;=1,"",IF(VLOOKUP(P10089,登録者リスト!$A$1:$D$43729,4,FALSE)=基本情報!$D$6,P10089,"")),"")</f>
        <v/>
      </c>
    </row>
    <row r="10090" spans="16:17" x14ac:dyDescent="0.15">
      <c r="P10090">
        <v>10089</v>
      </c>
      <c r="Q10090" t="str">
        <f>IFERROR(IF(COUNTIF(個人情報!$BI$5:$BI$401,"登録番号" &amp; リスト!P10090)&gt;=1,"",IF(VLOOKUP(P10090,登録者リスト!$A$1:$D$43729,4,FALSE)=基本情報!$D$6,P10090,"")),"")</f>
        <v/>
      </c>
    </row>
    <row r="10091" spans="16:17" x14ac:dyDescent="0.15">
      <c r="P10091">
        <v>10090</v>
      </c>
      <c r="Q10091" t="str">
        <f>IFERROR(IF(COUNTIF(個人情報!$BI$5:$BI$401,"登録番号" &amp; リスト!P10091)&gt;=1,"",IF(VLOOKUP(P10091,登録者リスト!$A$1:$D$43729,4,FALSE)=基本情報!$D$6,P10091,"")),"")</f>
        <v/>
      </c>
    </row>
    <row r="10092" spans="16:17" x14ac:dyDescent="0.15">
      <c r="P10092">
        <v>10091</v>
      </c>
      <c r="Q10092" t="str">
        <f>IFERROR(IF(COUNTIF(個人情報!$BI$5:$BI$401,"登録番号" &amp; リスト!P10092)&gt;=1,"",IF(VLOOKUP(P10092,登録者リスト!$A$1:$D$43729,4,FALSE)=基本情報!$D$6,P10092,"")),"")</f>
        <v/>
      </c>
    </row>
    <row r="10093" spans="16:17" x14ac:dyDescent="0.15">
      <c r="P10093">
        <v>10092</v>
      </c>
      <c r="Q10093" t="str">
        <f>IFERROR(IF(COUNTIF(個人情報!$BI$5:$BI$401,"登録番号" &amp; リスト!P10093)&gt;=1,"",IF(VLOOKUP(P10093,登録者リスト!$A$1:$D$43729,4,FALSE)=基本情報!$D$6,P10093,"")),"")</f>
        <v/>
      </c>
    </row>
    <row r="10094" spans="16:17" x14ac:dyDescent="0.15">
      <c r="P10094">
        <v>10093</v>
      </c>
      <c r="Q10094" t="str">
        <f>IFERROR(IF(COUNTIF(個人情報!$BI$5:$BI$401,"登録番号" &amp; リスト!P10094)&gt;=1,"",IF(VLOOKUP(P10094,登録者リスト!$A$1:$D$43729,4,FALSE)=基本情報!$D$6,P10094,"")),"")</f>
        <v/>
      </c>
    </row>
    <row r="10095" spans="16:17" x14ac:dyDescent="0.15">
      <c r="P10095">
        <v>10094</v>
      </c>
      <c r="Q10095" t="str">
        <f>IFERROR(IF(COUNTIF(個人情報!$BI$5:$BI$401,"登録番号" &amp; リスト!P10095)&gt;=1,"",IF(VLOOKUP(P10095,登録者リスト!$A$1:$D$43729,4,FALSE)=基本情報!$D$6,P10095,"")),"")</f>
        <v/>
      </c>
    </row>
    <row r="10096" spans="16:17" x14ac:dyDescent="0.15">
      <c r="P10096">
        <v>10095</v>
      </c>
      <c r="Q10096" t="str">
        <f>IFERROR(IF(COUNTIF(個人情報!$BI$5:$BI$401,"登録番号" &amp; リスト!P10096)&gt;=1,"",IF(VLOOKUP(P10096,登録者リスト!$A$1:$D$43729,4,FALSE)=基本情報!$D$6,P10096,"")),"")</f>
        <v/>
      </c>
    </row>
    <row r="10097" spans="16:17" x14ac:dyDescent="0.15">
      <c r="P10097">
        <v>10096</v>
      </c>
      <c r="Q10097" t="str">
        <f>IFERROR(IF(COUNTIF(個人情報!$BI$5:$BI$401,"登録番号" &amp; リスト!P10097)&gt;=1,"",IF(VLOOKUP(P10097,登録者リスト!$A$1:$D$43729,4,FALSE)=基本情報!$D$6,P10097,"")),"")</f>
        <v/>
      </c>
    </row>
    <row r="10098" spans="16:17" x14ac:dyDescent="0.15">
      <c r="P10098">
        <v>10097</v>
      </c>
      <c r="Q10098" t="str">
        <f>IFERROR(IF(COUNTIF(個人情報!$BI$5:$BI$401,"登録番号" &amp; リスト!P10098)&gt;=1,"",IF(VLOOKUP(P10098,登録者リスト!$A$1:$D$43729,4,FALSE)=基本情報!$D$6,P10098,"")),"")</f>
        <v/>
      </c>
    </row>
    <row r="10099" spans="16:17" x14ac:dyDescent="0.15">
      <c r="P10099">
        <v>10098</v>
      </c>
      <c r="Q10099" t="str">
        <f>IFERROR(IF(COUNTIF(個人情報!$BI$5:$BI$401,"登録番号" &amp; リスト!P10099)&gt;=1,"",IF(VLOOKUP(P10099,登録者リスト!$A$1:$D$43729,4,FALSE)=基本情報!$D$6,P10099,"")),"")</f>
        <v/>
      </c>
    </row>
    <row r="10100" spans="16:17" x14ac:dyDescent="0.15">
      <c r="P10100">
        <v>10099</v>
      </c>
      <c r="Q10100" t="str">
        <f>IFERROR(IF(COUNTIF(個人情報!$BI$5:$BI$401,"登録番号" &amp; リスト!P10100)&gt;=1,"",IF(VLOOKUP(P10100,登録者リスト!$A$1:$D$43729,4,FALSE)=基本情報!$D$6,P10100,"")),"")</f>
        <v/>
      </c>
    </row>
    <row r="10101" spans="16:17" x14ac:dyDescent="0.15">
      <c r="P10101">
        <v>10100</v>
      </c>
      <c r="Q10101" t="str">
        <f>IFERROR(IF(COUNTIF(個人情報!$BI$5:$BI$401,"登録番号" &amp; リスト!P10101)&gt;=1,"",IF(VLOOKUP(P10101,登録者リスト!$A$1:$D$43729,4,FALSE)=基本情報!$D$6,P10101,"")),"")</f>
        <v/>
      </c>
    </row>
    <row r="10102" spans="16:17" x14ac:dyDescent="0.15">
      <c r="P10102">
        <v>10101</v>
      </c>
      <c r="Q10102" t="str">
        <f>IFERROR(IF(COUNTIF(個人情報!$BI$5:$BI$401,"登録番号" &amp; リスト!P10102)&gt;=1,"",IF(VLOOKUP(P10102,登録者リスト!$A$1:$D$43729,4,FALSE)=基本情報!$D$6,P10102,"")),"")</f>
        <v/>
      </c>
    </row>
    <row r="10103" spans="16:17" x14ac:dyDescent="0.15">
      <c r="P10103">
        <v>10102</v>
      </c>
      <c r="Q10103" t="str">
        <f>IFERROR(IF(COUNTIF(個人情報!$BI$5:$BI$401,"登録番号" &amp; リスト!P10103)&gt;=1,"",IF(VLOOKUP(P10103,登録者リスト!$A$1:$D$43729,4,FALSE)=基本情報!$D$6,P10103,"")),"")</f>
        <v/>
      </c>
    </row>
    <row r="10104" spans="16:17" x14ac:dyDescent="0.15">
      <c r="P10104">
        <v>10103</v>
      </c>
      <c r="Q10104" t="str">
        <f>IFERROR(IF(COUNTIF(個人情報!$BI$5:$BI$401,"登録番号" &amp; リスト!P10104)&gt;=1,"",IF(VLOOKUP(P10104,登録者リスト!$A$1:$D$43729,4,FALSE)=基本情報!$D$6,P10104,"")),"")</f>
        <v/>
      </c>
    </row>
    <row r="10105" spans="16:17" x14ac:dyDescent="0.15">
      <c r="P10105">
        <v>10104</v>
      </c>
      <c r="Q10105" t="str">
        <f>IFERROR(IF(COUNTIF(個人情報!$BI$5:$BI$401,"登録番号" &amp; リスト!P10105)&gt;=1,"",IF(VLOOKUP(P10105,登録者リスト!$A$1:$D$43729,4,FALSE)=基本情報!$D$6,P10105,"")),"")</f>
        <v/>
      </c>
    </row>
    <row r="10106" spans="16:17" x14ac:dyDescent="0.15">
      <c r="P10106">
        <v>10105</v>
      </c>
      <c r="Q10106" t="str">
        <f>IFERROR(IF(COUNTIF(個人情報!$BI$5:$BI$401,"登録番号" &amp; リスト!P10106)&gt;=1,"",IF(VLOOKUP(P10106,登録者リスト!$A$1:$D$43729,4,FALSE)=基本情報!$D$6,P10106,"")),"")</f>
        <v/>
      </c>
    </row>
    <row r="10107" spans="16:17" x14ac:dyDescent="0.15">
      <c r="P10107">
        <v>10106</v>
      </c>
      <c r="Q10107" t="str">
        <f>IFERROR(IF(COUNTIF(個人情報!$BI$5:$BI$401,"登録番号" &amp; リスト!P10107)&gt;=1,"",IF(VLOOKUP(P10107,登録者リスト!$A$1:$D$43729,4,FALSE)=基本情報!$D$6,P10107,"")),"")</f>
        <v/>
      </c>
    </row>
    <row r="10108" spans="16:17" x14ac:dyDescent="0.15">
      <c r="P10108">
        <v>10107</v>
      </c>
      <c r="Q10108" t="str">
        <f>IFERROR(IF(COUNTIF(個人情報!$BI$5:$BI$401,"登録番号" &amp; リスト!P10108)&gt;=1,"",IF(VLOOKUP(P10108,登録者リスト!$A$1:$D$43729,4,FALSE)=基本情報!$D$6,P10108,"")),"")</f>
        <v/>
      </c>
    </row>
    <row r="10109" spans="16:17" x14ac:dyDescent="0.15">
      <c r="P10109">
        <v>10108</v>
      </c>
      <c r="Q10109" t="str">
        <f>IFERROR(IF(COUNTIF(個人情報!$BI$5:$BI$401,"登録番号" &amp; リスト!P10109)&gt;=1,"",IF(VLOOKUP(P10109,登録者リスト!$A$1:$D$43729,4,FALSE)=基本情報!$D$6,P10109,"")),"")</f>
        <v/>
      </c>
    </row>
    <row r="10110" spans="16:17" x14ac:dyDescent="0.15">
      <c r="P10110">
        <v>10109</v>
      </c>
      <c r="Q10110" t="str">
        <f>IFERROR(IF(COUNTIF(個人情報!$BI$5:$BI$401,"登録番号" &amp; リスト!P10110)&gt;=1,"",IF(VLOOKUP(P10110,登録者リスト!$A$1:$D$43729,4,FALSE)=基本情報!$D$6,P10110,"")),"")</f>
        <v/>
      </c>
    </row>
    <row r="10111" spans="16:17" x14ac:dyDescent="0.15">
      <c r="P10111">
        <v>10110</v>
      </c>
      <c r="Q10111" t="str">
        <f>IFERROR(IF(COUNTIF(個人情報!$BI$5:$BI$401,"登録番号" &amp; リスト!P10111)&gt;=1,"",IF(VLOOKUP(P10111,登録者リスト!$A$1:$D$43729,4,FALSE)=基本情報!$D$6,P10111,"")),"")</f>
        <v/>
      </c>
    </row>
    <row r="10112" spans="16:17" x14ac:dyDescent="0.15">
      <c r="P10112">
        <v>10111</v>
      </c>
      <c r="Q10112" t="str">
        <f>IFERROR(IF(COUNTIF(個人情報!$BI$5:$BI$401,"登録番号" &amp; リスト!P10112)&gt;=1,"",IF(VLOOKUP(P10112,登録者リスト!$A$1:$D$43729,4,FALSE)=基本情報!$D$6,P10112,"")),"")</f>
        <v/>
      </c>
    </row>
    <row r="10113" spans="16:17" x14ac:dyDescent="0.15">
      <c r="P10113">
        <v>10112</v>
      </c>
      <c r="Q10113" t="str">
        <f>IFERROR(IF(COUNTIF(個人情報!$BI$5:$BI$401,"登録番号" &amp; リスト!P10113)&gt;=1,"",IF(VLOOKUP(P10113,登録者リスト!$A$1:$D$43729,4,FALSE)=基本情報!$D$6,P10113,"")),"")</f>
        <v/>
      </c>
    </row>
    <row r="10114" spans="16:17" x14ac:dyDescent="0.15">
      <c r="P10114">
        <v>10113</v>
      </c>
      <c r="Q10114" t="str">
        <f>IFERROR(IF(COUNTIF(個人情報!$BI$5:$BI$401,"登録番号" &amp; リスト!P10114)&gt;=1,"",IF(VLOOKUP(P10114,登録者リスト!$A$1:$D$43729,4,FALSE)=基本情報!$D$6,P10114,"")),"")</f>
        <v/>
      </c>
    </row>
    <row r="10115" spans="16:17" x14ac:dyDescent="0.15">
      <c r="P10115">
        <v>10114</v>
      </c>
      <c r="Q10115" t="str">
        <f>IFERROR(IF(COUNTIF(個人情報!$BI$5:$BI$401,"登録番号" &amp; リスト!P10115)&gt;=1,"",IF(VLOOKUP(P10115,登録者リスト!$A$1:$D$43729,4,FALSE)=基本情報!$D$6,P10115,"")),"")</f>
        <v/>
      </c>
    </row>
    <row r="10116" spans="16:17" x14ac:dyDescent="0.15">
      <c r="P10116">
        <v>10115</v>
      </c>
      <c r="Q10116" t="str">
        <f>IFERROR(IF(COUNTIF(個人情報!$BI$5:$BI$401,"登録番号" &amp; リスト!P10116)&gt;=1,"",IF(VLOOKUP(P10116,登録者リスト!$A$1:$D$43729,4,FALSE)=基本情報!$D$6,P10116,"")),"")</f>
        <v/>
      </c>
    </row>
    <row r="10117" spans="16:17" x14ac:dyDescent="0.15">
      <c r="P10117">
        <v>10116</v>
      </c>
      <c r="Q10117" t="str">
        <f>IFERROR(IF(COUNTIF(個人情報!$BI$5:$BI$401,"登録番号" &amp; リスト!P10117)&gt;=1,"",IF(VLOOKUP(P10117,登録者リスト!$A$1:$D$43729,4,FALSE)=基本情報!$D$6,P10117,"")),"")</f>
        <v/>
      </c>
    </row>
    <row r="10118" spans="16:17" x14ac:dyDescent="0.15">
      <c r="P10118">
        <v>10117</v>
      </c>
      <c r="Q10118" t="str">
        <f>IFERROR(IF(COUNTIF(個人情報!$BI$5:$BI$401,"登録番号" &amp; リスト!P10118)&gt;=1,"",IF(VLOOKUP(P10118,登録者リスト!$A$1:$D$43729,4,FALSE)=基本情報!$D$6,P10118,"")),"")</f>
        <v/>
      </c>
    </row>
    <row r="10119" spans="16:17" x14ac:dyDescent="0.15">
      <c r="P10119">
        <v>10118</v>
      </c>
      <c r="Q10119" t="str">
        <f>IFERROR(IF(COUNTIF(個人情報!$BI$5:$BI$401,"登録番号" &amp; リスト!P10119)&gt;=1,"",IF(VLOOKUP(P10119,登録者リスト!$A$1:$D$43729,4,FALSE)=基本情報!$D$6,P10119,"")),"")</f>
        <v/>
      </c>
    </row>
    <row r="10120" spans="16:17" x14ac:dyDescent="0.15">
      <c r="P10120">
        <v>10119</v>
      </c>
      <c r="Q10120" t="str">
        <f>IFERROR(IF(COUNTIF(個人情報!$BI$5:$BI$401,"登録番号" &amp; リスト!P10120)&gt;=1,"",IF(VLOOKUP(P10120,登録者リスト!$A$1:$D$43729,4,FALSE)=基本情報!$D$6,P10120,"")),"")</f>
        <v/>
      </c>
    </row>
    <row r="10121" spans="16:17" x14ac:dyDescent="0.15">
      <c r="P10121">
        <v>10120</v>
      </c>
      <c r="Q10121" t="str">
        <f>IFERROR(IF(COUNTIF(個人情報!$BI$5:$BI$401,"登録番号" &amp; リスト!P10121)&gt;=1,"",IF(VLOOKUP(P10121,登録者リスト!$A$1:$D$43729,4,FALSE)=基本情報!$D$6,P10121,"")),"")</f>
        <v/>
      </c>
    </row>
    <row r="10122" spans="16:17" x14ac:dyDescent="0.15">
      <c r="P10122">
        <v>10121</v>
      </c>
      <c r="Q10122" t="str">
        <f>IFERROR(IF(COUNTIF(個人情報!$BI$5:$BI$401,"登録番号" &amp; リスト!P10122)&gt;=1,"",IF(VLOOKUP(P10122,登録者リスト!$A$1:$D$43729,4,FALSE)=基本情報!$D$6,P10122,"")),"")</f>
        <v/>
      </c>
    </row>
    <row r="10123" spans="16:17" x14ac:dyDescent="0.15">
      <c r="P10123">
        <v>10122</v>
      </c>
      <c r="Q10123" t="str">
        <f>IFERROR(IF(COUNTIF(個人情報!$BI$5:$BI$401,"登録番号" &amp; リスト!P10123)&gt;=1,"",IF(VLOOKUP(P10123,登録者リスト!$A$1:$D$43729,4,FALSE)=基本情報!$D$6,P10123,"")),"")</f>
        <v/>
      </c>
    </row>
    <row r="10124" spans="16:17" x14ac:dyDescent="0.15">
      <c r="P10124">
        <v>10123</v>
      </c>
      <c r="Q10124" t="str">
        <f>IFERROR(IF(COUNTIF(個人情報!$BI$5:$BI$401,"登録番号" &amp; リスト!P10124)&gt;=1,"",IF(VLOOKUP(P10124,登録者リスト!$A$1:$D$43729,4,FALSE)=基本情報!$D$6,P10124,"")),"")</f>
        <v/>
      </c>
    </row>
    <row r="10125" spans="16:17" x14ac:dyDescent="0.15">
      <c r="P10125">
        <v>10124</v>
      </c>
      <c r="Q10125" t="str">
        <f>IFERROR(IF(COUNTIF(個人情報!$BI$5:$BI$401,"登録番号" &amp; リスト!P10125)&gt;=1,"",IF(VLOOKUP(P10125,登録者リスト!$A$1:$D$43729,4,FALSE)=基本情報!$D$6,P10125,"")),"")</f>
        <v/>
      </c>
    </row>
    <row r="10126" spans="16:17" x14ac:dyDescent="0.15">
      <c r="P10126">
        <v>10125</v>
      </c>
      <c r="Q10126" t="str">
        <f>IFERROR(IF(COUNTIF(個人情報!$BI$5:$BI$401,"登録番号" &amp; リスト!P10126)&gt;=1,"",IF(VLOOKUP(P10126,登録者リスト!$A$1:$D$43729,4,FALSE)=基本情報!$D$6,P10126,"")),"")</f>
        <v/>
      </c>
    </row>
    <row r="10127" spans="16:17" x14ac:dyDescent="0.15">
      <c r="P10127">
        <v>10126</v>
      </c>
      <c r="Q10127" t="str">
        <f>IFERROR(IF(COUNTIF(個人情報!$BI$5:$BI$401,"登録番号" &amp; リスト!P10127)&gt;=1,"",IF(VLOOKUP(P10127,登録者リスト!$A$1:$D$43729,4,FALSE)=基本情報!$D$6,P10127,"")),"")</f>
        <v/>
      </c>
    </row>
    <row r="10128" spans="16:17" x14ac:dyDescent="0.15">
      <c r="P10128">
        <v>10127</v>
      </c>
      <c r="Q10128" t="str">
        <f>IFERROR(IF(COUNTIF(個人情報!$BI$5:$BI$401,"登録番号" &amp; リスト!P10128)&gt;=1,"",IF(VLOOKUP(P10128,登録者リスト!$A$1:$D$43729,4,FALSE)=基本情報!$D$6,P10128,"")),"")</f>
        <v/>
      </c>
    </row>
    <row r="10129" spans="16:17" x14ac:dyDescent="0.15">
      <c r="P10129">
        <v>10128</v>
      </c>
      <c r="Q10129" t="str">
        <f>IFERROR(IF(COUNTIF(個人情報!$BI$5:$BI$401,"登録番号" &amp; リスト!P10129)&gt;=1,"",IF(VLOOKUP(P10129,登録者リスト!$A$1:$D$43729,4,FALSE)=基本情報!$D$6,P10129,"")),"")</f>
        <v/>
      </c>
    </row>
    <row r="10130" spans="16:17" x14ac:dyDescent="0.15">
      <c r="P10130">
        <v>10129</v>
      </c>
      <c r="Q10130" t="str">
        <f>IFERROR(IF(COUNTIF(個人情報!$BI$5:$BI$401,"登録番号" &amp; リスト!P10130)&gt;=1,"",IF(VLOOKUP(P10130,登録者リスト!$A$1:$D$43729,4,FALSE)=基本情報!$D$6,P10130,"")),"")</f>
        <v/>
      </c>
    </row>
    <row r="10131" spans="16:17" x14ac:dyDescent="0.15">
      <c r="P10131">
        <v>10130</v>
      </c>
      <c r="Q10131" t="str">
        <f>IFERROR(IF(COUNTIF(個人情報!$BI$5:$BI$401,"登録番号" &amp; リスト!P10131)&gt;=1,"",IF(VLOOKUP(P10131,登録者リスト!$A$1:$D$43729,4,FALSE)=基本情報!$D$6,P10131,"")),"")</f>
        <v/>
      </c>
    </row>
    <row r="10132" spans="16:17" x14ac:dyDescent="0.15">
      <c r="P10132">
        <v>10131</v>
      </c>
      <c r="Q10132" t="str">
        <f>IFERROR(IF(COUNTIF(個人情報!$BI$5:$BI$401,"登録番号" &amp; リスト!P10132)&gt;=1,"",IF(VLOOKUP(P10132,登録者リスト!$A$1:$D$43729,4,FALSE)=基本情報!$D$6,P10132,"")),"")</f>
        <v/>
      </c>
    </row>
    <row r="10133" spans="16:17" x14ac:dyDescent="0.15">
      <c r="P10133">
        <v>10132</v>
      </c>
      <c r="Q10133" t="str">
        <f>IFERROR(IF(COUNTIF(個人情報!$BI$5:$BI$401,"登録番号" &amp; リスト!P10133)&gt;=1,"",IF(VLOOKUP(P10133,登録者リスト!$A$1:$D$43729,4,FALSE)=基本情報!$D$6,P10133,"")),"")</f>
        <v/>
      </c>
    </row>
    <row r="10134" spans="16:17" x14ac:dyDescent="0.15">
      <c r="P10134">
        <v>10133</v>
      </c>
      <c r="Q10134" t="str">
        <f>IFERROR(IF(COUNTIF(個人情報!$BI$5:$BI$401,"登録番号" &amp; リスト!P10134)&gt;=1,"",IF(VLOOKUP(P10134,登録者リスト!$A$1:$D$43729,4,FALSE)=基本情報!$D$6,P10134,"")),"")</f>
        <v/>
      </c>
    </row>
    <row r="10135" spans="16:17" x14ac:dyDescent="0.15">
      <c r="P10135">
        <v>10134</v>
      </c>
      <c r="Q10135" t="str">
        <f>IFERROR(IF(COUNTIF(個人情報!$BI$5:$BI$401,"登録番号" &amp; リスト!P10135)&gt;=1,"",IF(VLOOKUP(P10135,登録者リスト!$A$1:$D$43729,4,FALSE)=基本情報!$D$6,P10135,"")),"")</f>
        <v/>
      </c>
    </row>
    <row r="10136" spans="16:17" x14ac:dyDescent="0.15">
      <c r="P10136">
        <v>10135</v>
      </c>
      <c r="Q10136" t="str">
        <f>IFERROR(IF(COUNTIF(個人情報!$BI$5:$BI$401,"登録番号" &amp; リスト!P10136)&gt;=1,"",IF(VLOOKUP(P10136,登録者リスト!$A$1:$D$43729,4,FALSE)=基本情報!$D$6,P10136,"")),"")</f>
        <v/>
      </c>
    </row>
    <row r="10137" spans="16:17" x14ac:dyDescent="0.15">
      <c r="P10137">
        <v>10136</v>
      </c>
      <c r="Q10137" t="str">
        <f>IFERROR(IF(COUNTIF(個人情報!$BI$5:$BI$401,"登録番号" &amp; リスト!P10137)&gt;=1,"",IF(VLOOKUP(P10137,登録者リスト!$A$1:$D$43729,4,FALSE)=基本情報!$D$6,P10137,"")),"")</f>
        <v/>
      </c>
    </row>
    <row r="10138" spans="16:17" x14ac:dyDescent="0.15">
      <c r="P10138">
        <v>10137</v>
      </c>
      <c r="Q10138" t="str">
        <f>IFERROR(IF(COUNTIF(個人情報!$BI$5:$BI$401,"登録番号" &amp; リスト!P10138)&gt;=1,"",IF(VLOOKUP(P10138,登録者リスト!$A$1:$D$43729,4,FALSE)=基本情報!$D$6,P10138,"")),"")</f>
        <v/>
      </c>
    </row>
    <row r="10139" spans="16:17" x14ac:dyDescent="0.15">
      <c r="P10139">
        <v>10138</v>
      </c>
      <c r="Q10139" t="str">
        <f>IFERROR(IF(COUNTIF(個人情報!$BI$5:$BI$401,"登録番号" &amp; リスト!P10139)&gt;=1,"",IF(VLOOKUP(P10139,登録者リスト!$A$1:$D$43729,4,FALSE)=基本情報!$D$6,P10139,"")),"")</f>
        <v/>
      </c>
    </row>
    <row r="10140" spans="16:17" x14ac:dyDescent="0.15">
      <c r="P10140">
        <v>10139</v>
      </c>
      <c r="Q10140" t="str">
        <f>IFERROR(IF(COUNTIF(個人情報!$BI$5:$BI$401,"登録番号" &amp; リスト!P10140)&gt;=1,"",IF(VLOOKUP(P10140,登録者リスト!$A$1:$D$43729,4,FALSE)=基本情報!$D$6,P10140,"")),"")</f>
        <v/>
      </c>
    </row>
    <row r="10141" spans="16:17" x14ac:dyDescent="0.15">
      <c r="P10141">
        <v>10140</v>
      </c>
      <c r="Q10141" t="str">
        <f>IFERROR(IF(COUNTIF(個人情報!$BI$5:$BI$401,"登録番号" &amp; リスト!P10141)&gt;=1,"",IF(VLOOKUP(P10141,登録者リスト!$A$1:$D$43729,4,FALSE)=基本情報!$D$6,P10141,"")),"")</f>
        <v/>
      </c>
    </row>
    <row r="10142" spans="16:17" x14ac:dyDescent="0.15">
      <c r="P10142">
        <v>10141</v>
      </c>
      <c r="Q10142" t="str">
        <f>IFERROR(IF(COUNTIF(個人情報!$BI$5:$BI$401,"登録番号" &amp; リスト!P10142)&gt;=1,"",IF(VLOOKUP(P10142,登録者リスト!$A$1:$D$43729,4,FALSE)=基本情報!$D$6,P10142,"")),"")</f>
        <v/>
      </c>
    </row>
    <row r="10143" spans="16:17" x14ac:dyDescent="0.15">
      <c r="P10143">
        <v>10142</v>
      </c>
      <c r="Q10143" t="str">
        <f>IFERROR(IF(COUNTIF(個人情報!$BI$5:$BI$401,"登録番号" &amp; リスト!P10143)&gt;=1,"",IF(VLOOKUP(P10143,登録者リスト!$A$1:$D$43729,4,FALSE)=基本情報!$D$6,P10143,"")),"")</f>
        <v/>
      </c>
    </row>
    <row r="10144" spans="16:17" x14ac:dyDescent="0.15">
      <c r="P10144">
        <v>10143</v>
      </c>
      <c r="Q10144" t="str">
        <f>IFERROR(IF(COUNTIF(個人情報!$BI$5:$BI$401,"登録番号" &amp; リスト!P10144)&gt;=1,"",IF(VLOOKUP(P10144,登録者リスト!$A$1:$D$43729,4,FALSE)=基本情報!$D$6,P10144,"")),"")</f>
        <v/>
      </c>
    </row>
    <row r="10145" spans="16:17" x14ac:dyDescent="0.15">
      <c r="P10145">
        <v>10144</v>
      </c>
      <c r="Q10145" t="str">
        <f>IFERROR(IF(COUNTIF(個人情報!$BI$5:$BI$401,"登録番号" &amp; リスト!P10145)&gt;=1,"",IF(VLOOKUP(P10145,登録者リスト!$A$1:$D$43729,4,FALSE)=基本情報!$D$6,P10145,"")),"")</f>
        <v/>
      </c>
    </row>
    <row r="10146" spans="16:17" x14ac:dyDescent="0.15">
      <c r="P10146">
        <v>10145</v>
      </c>
      <c r="Q10146" t="str">
        <f>IFERROR(IF(COUNTIF(個人情報!$BI$5:$BI$401,"登録番号" &amp; リスト!P10146)&gt;=1,"",IF(VLOOKUP(P10146,登録者リスト!$A$1:$D$43729,4,FALSE)=基本情報!$D$6,P10146,"")),"")</f>
        <v/>
      </c>
    </row>
    <row r="10147" spans="16:17" x14ac:dyDescent="0.15">
      <c r="P10147">
        <v>10146</v>
      </c>
      <c r="Q10147" t="str">
        <f>IFERROR(IF(COUNTIF(個人情報!$BI$5:$BI$401,"登録番号" &amp; リスト!P10147)&gt;=1,"",IF(VLOOKUP(P10147,登録者リスト!$A$1:$D$43729,4,FALSE)=基本情報!$D$6,P10147,"")),"")</f>
        <v/>
      </c>
    </row>
    <row r="10148" spans="16:17" x14ac:dyDescent="0.15">
      <c r="P10148">
        <v>10147</v>
      </c>
      <c r="Q10148" t="str">
        <f>IFERROR(IF(COUNTIF(個人情報!$BI$5:$BI$401,"登録番号" &amp; リスト!P10148)&gt;=1,"",IF(VLOOKUP(P10148,登録者リスト!$A$1:$D$43729,4,FALSE)=基本情報!$D$6,P10148,"")),"")</f>
        <v/>
      </c>
    </row>
    <row r="10149" spans="16:17" x14ac:dyDescent="0.15">
      <c r="P10149">
        <v>10148</v>
      </c>
      <c r="Q10149" t="str">
        <f>IFERROR(IF(COUNTIF(個人情報!$BI$5:$BI$401,"登録番号" &amp; リスト!P10149)&gt;=1,"",IF(VLOOKUP(P10149,登録者リスト!$A$1:$D$43729,4,FALSE)=基本情報!$D$6,P10149,"")),"")</f>
        <v/>
      </c>
    </row>
    <row r="10150" spans="16:17" x14ac:dyDescent="0.15">
      <c r="P10150">
        <v>10149</v>
      </c>
      <c r="Q10150" t="str">
        <f>IFERROR(IF(COUNTIF(個人情報!$BI$5:$BI$401,"登録番号" &amp; リスト!P10150)&gt;=1,"",IF(VLOOKUP(P10150,登録者リスト!$A$1:$D$43729,4,FALSE)=基本情報!$D$6,P10150,"")),"")</f>
        <v/>
      </c>
    </row>
    <row r="10151" spans="16:17" x14ac:dyDescent="0.15">
      <c r="P10151">
        <v>10150</v>
      </c>
      <c r="Q10151" t="str">
        <f>IFERROR(IF(COUNTIF(個人情報!$BI$5:$BI$401,"登録番号" &amp; リスト!P10151)&gt;=1,"",IF(VLOOKUP(P10151,登録者リスト!$A$1:$D$43729,4,FALSE)=基本情報!$D$6,P10151,"")),"")</f>
        <v/>
      </c>
    </row>
    <row r="10152" spans="16:17" x14ac:dyDescent="0.15">
      <c r="P10152">
        <v>10151</v>
      </c>
      <c r="Q10152" t="str">
        <f>IFERROR(IF(COUNTIF(個人情報!$BI$5:$BI$401,"登録番号" &amp; リスト!P10152)&gt;=1,"",IF(VLOOKUP(P10152,登録者リスト!$A$1:$D$43729,4,FALSE)=基本情報!$D$6,P10152,"")),"")</f>
        <v/>
      </c>
    </row>
    <row r="10153" spans="16:17" x14ac:dyDescent="0.15">
      <c r="P10153">
        <v>10152</v>
      </c>
      <c r="Q10153" t="str">
        <f>IFERROR(IF(COUNTIF(個人情報!$BI$5:$BI$401,"登録番号" &amp; リスト!P10153)&gt;=1,"",IF(VLOOKUP(P10153,登録者リスト!$A$1:$D$43729,4,FALSE)=基本情報!$D$6,P10153,"")),"")</f>
        <v/>
      </c>
    </row>
    <row r="10154" spans="16:17" x14ac:dyDescent="0.15">
      <c r="P10154">
        <v>10153</v>
      </c>
      <c r="Q10154" t="str">
        <f>IFERROR(IF(COUNTIF(個人情報!$BI$5:$BI$401,"登録番号" &amp; リスト!P10154)&gt;=1,"",IF(VLOOKUP(P10154,登録者リスト!$A$1:$D$43729,4,FALSE)=基本情報!$D$6,P10154,"")),"")</f>
        <v/>
      </c>
    </row>
    <row r="10155" spans="16:17" x14ac:dyDescent="0.15">
      <c r="P10155">
        <v>10154</v>
      </c>
      <c r="Q10155" t="str">
        <f>IFERROR(IF(COUNTIF(個人情報!$BI$5:$BI$401,"登録番号" &amp; リスト!P10155)&gt;=1,"",IF(VLOOKUP(P10155,登録者リスト!$A$1:$D$43729,4,FALSE)=基本情報!$D$6,P10155,"")),"")</f>
        <v/>
      </c>
    </row>
    <row r="10156" spans="16:17" x14ac:dyDescent="0.15">
      <c r="P10156">
        <v>10155</v>
      </c>
      <c r="Q10156" t="str">
        <f>IFERROR(IF(COUNTIF(個人情報!$BI$5:$BI$401,"登録番号" &amp; リスト!P10156)&gt;=1,"",IF(VLOOKUP(P10156,登録者リスト!$A$1:$D$43729,4,FALSE)=基本情報!$D$6,P10156,"")),"")</f>
        <v/>
      </c>
    </row>
    <row r="10157" spans="16:17" x14ac:dyDescent="0.15">
      <c r="P10157">
        <v>10156</v>
      </c>
      <c r="Q10157" t="str">
        <f>IFERROR(IF(COUNTIF(個人情報!$BI$5:$BI$401,"登録番号" &amp; リスト!P10157)&gt;=1,"",IF(VLOOKUP(P10157,登録者リスト!$A$1:$D$43729,4,FALSE)=基本情報!$D$6,P10157,"")),"")</f>
        <v/>
      </c>
    </row>
    <row r="10158" spans="16:17" x14ac:dyDescent="0.15">
      <c r="P10158">
        <v>10157</v>
      </c>
      <c r="Q10158" t="str">
        <f>IFERROR(IF(COUNTIF(個人情報!$BI$5:$BI$401,"登録番号" &amp; リスト!P10158)&gt;=1,"",IF(VLOOKUP(P10158,登録者リスト!$A$1:$D$43729,4,FALSE)=基本情報!$D$6,P10158,"")),"")</f>
        <v/>
      </c>
    </row>
    <row r="10159" spans="16:17" x14ac:dyDescent="0.15">
      <c r="P10159">
        <v>10158</v>
      </c>
      <c r="Q10159" t="str">
        <f>IFERROR(IF(COUNTIF(個人情報!$BI$5:$BI$401,"登録番号" &amp; リスト!P10159)&gt;=1,"",IF(VLOOKUP(P10159,登録者リスト!$A$1:$D$43729,4,FALSE)=基本情報!$D$6,P10159,"")),"")</f>
        <v/>
      </c>
    </row>
    <row r="10160" spans="16:17" x14ac:dyDescent="0.15">
      <c r="P10160">
        <v>10159</v>
      </c>
      <c r="Q10160" t="str">
        <f>IFERROR(IF(COUNTIF(個人情報!$BI$5:$BI$401,"登録番号" &amp; リスト!P10160)&gt;=1,"",IF(VLOOKUP(P10160,登録者リスト!$A$1:$D$43729,4,FALSE)=基本情報!$D$6,P10160,"")),"")</f>
        <v/>
      </c>
    </row>
    <row r="10161" spans="16:17" x14ac:dyDescent="0.15">
      <c r="P10161">
        <v>10160</v>
      </c>
      <c r="Q10161" t="str">
        <f>IFERROR(IF(COUNTIF(個人情報!$BI$5:$BI$401,"登録番号" &amp; リスト!P10161)&gt;=1,"",IF(VLOOKUP(P10161,登録者リスト!$A$1:$D$43729,4,FALSE)=基本情報!$D$6,P10161,"")),"")</f>
        <v/>
      </c>
    </row>
    <row r="10162" spans="16:17" x14ac:dyDescent="0.15">
      <c r="P10162">
        <v>10161</v>
      </c>
      <c r="Q10162" t="str">
        <f>IFERROR(IF(COUNTIF(個人情報!$BI$5:$BI$401,"登録番号" &amp; リスト!P10162)&gt;=1,"",IF(VLOOKUP(P10162,登録者リスト!$A$1:$D$43729,4,FALSE)=基本情報!$D$6,P10162,"")),"")</f>
        <v/>
      </c>
    </row>
    <row r="10163" spans="16:17" x14ac:dyDescent="0.15">
      <c r="P10163">
        <v>10162</v>
      </c>
      <c r="Q10163" t="str">
        <f>IFERROR(IF(COUNTIF(個人情報!$BI$5:$BI$401,"登録番号" &amp; リスト!P10163)&gt;=1,"",IF(VLOOKUP(P10163,登録者リスト!$A$1:$D$43729,4,FALSE)=基本情報!$D$6,P10163,"")),"")</f>
        <v/>
      </c>
    </row>
    <row r="10164" spans="16:17" x14ac:dyDescent="0.15">
      <c r="P10164">
        <v>10163</v>
      </c>
      <c r="Q10164" t="str">
        <f>IFERROR(IF(COUNTIF(個人情報!$BI$5:$BI$401,"登録番号" &amp; リスト!P10164)&gt;=1,"",IF(VLOOKUP(P10164,登録者リスト!$A$1:$D$43729,4,FALSE)=基本情報!$D$6,P10164,"")),"")</f>
        <v/>
      </c>
    </row>
    <row r="10165" spans="16:17" x14ac:dyDescent="0.15">
      <c r="P10165">
        <v>10164</v>
      </c>
      <c r="Q10165" t="str">
        <f>IFERROR(IF(COUNTIF(個人情報!$BI$5:$BI$401,"登録番号" &amp; リスト!P10165)&gt;=1,"",IF(VLOOKUP(P10165,登録者リスト!$A$1:$D$43729,4,FALSE)=基本情報!$D$6,P10165,"")),"")</f>
        <v/>
      </c>
    </row>
    <row r="10166" spans="16:17" x14ac:dyDescent="0.15">
      <c r="P10166">
        <v>10165</v>
      </c>
      <c r="Q10166" t="str">
        <f>IFERROR(IF(COUNTIF(個人情報!$BI$5:$BI$401,"登録番号" &amp; リスト!P10166)&gt;=1,"",IF(VLOOKUP(P10166,登録者リスト!$A$1:$D$43729,4,FALSE)=基本情報!$D$6,P10166,"")),"")</f>
        <v/>
      </c>
    </row>
    <row r="10167" spans="16:17" x14ac:dyDescent="0.15">
      <c r="P10167">
        <v>10166</v>
      </c>
      <c r="Q10167" t="str">
        <f>IFERROR(IF(COUNTIF(個人情報!$BI$5:$BI$401,"登録番号" &amp; リスト!P10167)&gt;=1,"",IF(VLOOKUP(P10167,登録者リスト!$A$1:$D$43729,4,FALSE)=基本情報!$D$6,P10167,"")),"")</f>
        <v/>
      </c>
    </row>
    <row r="10168" spans="16:17" x14ac:dyDescent="0.15">
      <c r="P10168">
        <v>10167</v>
      </c>
      <c r="Q10168" t="str">
        <f>IFERROR(IF(COUNTIF(個人情報!$BI$5:$BI$401,"登録番号" &amp; リスト!P10168)&gt;=1,"",IF(VLOOKUP(P10168,登録者リスト!$A$1:$D$43729,4,FALSE)=基本情報!$D$6,P10168,"")),"")</f>
        <v/>
      </c>
    </row>
    <row r="10169" spans="16:17" x14ac:dyDescent="0.15">
      <c r="P10169">
        <v>10168</v>
      </c>
      <c r="Q10169" t="str">
        <f>IFERROR(IF(COUNTIF(個人情報!$BI$5:$BI$401,"登録番号" &amp; リスト!P10169)&gt;=1,"",IF(VLOOKUP(P10169,登録者リスト!$A$1:$D$43729,4,FALSE)=基本情報!$D$6,P10169,"")),"")</f>
        <v/>
      </c>
    </row>
    <row r="10170" spans="16:17" x14ac:dyDescent="0.15">
      <c r="P10170">
        <v>10169</v>
      </c>
      <c r="Q10170" t="str">
        <f>IFERROR(IF(COUNTIF(個人情報!$BI$5:$BI$401,"登録番号" &amp; リスト!P10170)&gt;=1,"",IF(VLOOKUP(P10170,登録者リスト!$A$1:$D$43729,4,FALSE)=基本情報!$D$6,P10170,"")),"")</f>
        <v/>
      </c>
    </row>
    <row r="10171" spans="16:17" x14ac:dyDescent="0.15">
      <c r="P10171">
        <v>10170</v>
      </c>
      <c r="Q10171" t="str">
        <f>IFERROR(IF(COUNTIF(個人情報!$BI$5:$BI$401,"登録番号" &amp; リスト!P10171)&gt;=1,"",IF(VLOOKUP(P10171,登録者リスト!$A$1:$D$43729,4,FALSE)=基本情報!$D$6,P10171,"")),"")</f>
        <v/>
      </c>
    </row>
    <row r="10172" spans="16:17" x14ac:dyDescent="0.15">
      <c r="P10172">
        <v>10171</v>
      </c>
      <c r="Q10172" t="str">
        <f>IFERROR(IF(COUNTIF(個人情報!$BI$5:$BI$401,"登録番号" &amp; リスト!P10172)&gt;=1,"",IF(VLOOKUP(P10172,登録者リスト!$A$1:$D$43729,4,FALSE)=基本情報!$D$6,P10172,"")),"")</f>
        <v/>
      </c>
    </row>
    <row r="10173" spans="16:17" x14ac:dyDescent="0.15">
      <c r="P10173">
        <v>10172</v>
      </c>
      <c r="Q10173" t="str">
        <f>IFERROR(IF(COUNTIF(個人情報!$BI$5:$BI$401,"登録番号" &amp; リスト!P10173)&gt;=1,"",IF(VLOOKUP(P10173,登録者リスト!$A$1:$D$43729,4,FALSE)=基本情報!$D$6,P10173,"")),"")</f>
        <v/>
      </c>
    </row>
    <row r="10174" spans="16:17" x14ac:dyDescent="0.15">
      <c r="P10174">
        <v>10173</v>
      </c>
      <c r="Q10174" t="str">
        <f>IFERROR(IF(COUNTIF(個人情報!$BI$5:$BI$401,"登録番号" &amp; リスト!P10174)&gt;=1,"",IF(VLOOKUP(P10174,登録者リスト!$A$1:$D$43729,4,FALSE)=基本情報!$D$6,P10174,"")),"")</f>
        <v/>
      </c>
    </row>
    <row r="10175" spans="16:17" x14ac:dyDescent="0.15">
      <c r="P10175">
        <v>10174</v>
      </c>
      <c r="Q10175" t="str">
        <f>IFERROR(IF(COUNTIF(個人情報!$BI$5:$BI$401,"登録番号" &amp; リスト!P10175)&gt;=1,"",IF(VLOOKUP(P10175,登録者リスト!$A$1:$D$43729,4,FALSE)=基本情報!$D$6,P10175,"")),"")</f>
        <v/>
      </c>
    </row>
    <row r="10176" spans="16:17" x14ac:dyDescent="0.15">
      <c r="P10176">
        <v>10175</v>
      </c>
      <c r="Q10176" t="str">
        <f>IFERROR(IF(COUNTIF(個人情報!$BI$5:$BI$401,"登録番号" &amp; リスト!P10176)&gt;=1,"",IF(VLOOKUP(P10176,登録者リスト!$A$1:$D$43729,4,FALSE)=基本情報!$D$6,P10176,"")),"")</f>
        <v/>
      </c>
    </row>
    <row r="10177" spans="16:17" x14ac:dyDescent="0.15">
      <c r="P10177">
        <v>10176</v>
      </c>
      <c r="Q10177" t="str">
        <f>IFERROR(IF(COUNTIF(個人情報!$BI$5:$BI$401,"登録番号" &amp; リスト!P10177)&gt;=1,"",IF(VLOOKUP(P10177,登録者リスト!$A$1:$D$43729,4,FALSE)=基本情報!$D$6,P10177,"")),"")</f>
        <v/>
      </c>
    </row>
    <row r="10178" spans="16:17" x14ac:dyDescent="0.15">
      <c r="P10178">
        <v>10177</v>
      </c>
      <c r="Q10178" t="str">
        <f>IFERROR(IF(COUNTIF(個人情報!$BI$5:$BI$401,"登録番号" &amp; リスト!P10178)&gt;=1,"",IF(VLOOKUP(P10178,登録者リスト!$A$1:$D$43729,4,FALSE)=基本情報!$D$6,P10178,"")),"")</f>
        <v/>
      </c>
    </row>
    <row r="10179" spans="16:17" x14ac:dyDescent="0.15">
      <c r="P10179">
        <v>10178</v>
      </c>
      <c r="Q10179" t="str">
        <f>IFERROR(IF(COUNTIF(個人情報!$BI$5:$BI$401,"登録番号" &amp; リスト!P10179)&gt;=1,"",IF(VLOOKUP(P10179,登録者リスト!$A$1:$D$43729,4,FALSE)=基本情報!$D$6,P10179,"")),"")</f>
        <v/>
      </c>
    </row>
    <row r="10180" spans="16:17" x14ac:dyDescent="0.15">
      <c r="P10180">
        <v>10179</v>
      </c>
      <c r="Q10180" t="str">
        <f>IFERROR(IF(COUNTIF(個人情報!$BI$5:$BI$401,"登録番号" &amp; リスト!P10180)&gt;=1,"",IF(VLOOKUP(P10180,登録者リスト!$A$1:$D$43729,4,FALSE)=基本情報!$D$6,P10180,"")),"")</f>
        <v/>
      </c>
    </row>
    <row r="10181" spans="16:17" x14ac:dyDescent="0.15">
      <c r="P10181">
        <v>10180</v>
      </c>
      <c r="Q10181" t="str">
        <f>IFERROR(IF(COUNTIF(個人情報!$BI$5:$BI$401,"登録番号" &amp; リスト!P10181)&gt;=1,"",IF(VLOOKUP(P10181,登録者リスト!$A$1:$D$43729,4,FALSE)=基本情報!$D$6,P10181,"")),"")</f>
        <v/>
      </c>
    </row>
    <row r="10182" spans="16:17" x14ac:dyDescent="0.15">
      <c r="P10182">
        <v>10181</v>
      </c>
      <c r="Q10182" t="str">
        <f>IFERROR(IF(COUNTIF(個人情報!$BI$5:$BI$401,"登録番号" &amp; リスト!P10182)&gt;=1,"",IF(VLOOKUP(P10182,登録者リスト!$A$1:$D$43729,4,FALSE)=基本情報!$D$6,P10182,"")),"")</f>
        <v/>
      </c>
    </row>
    <row r="10183" spans="16:17" x14ac:dyDescent="0.15">
      <c r="P10183">
        <v>10182</v>
      </c>
      <c r="Q10183" t="str">
        <f>IFERROR(IF(COUNTIF(個人情報!$BI$5:$BI$401,"登録番号" &amp; リスト!P10183)&gt;=1,"",IF(VLOOKUP(P10183,登録者リスト!$A$1:$D$43729,4,FALSE)=基本情報!$D$6,P10183,"")),"")</f>
        <v/>
      </c>
    </row>
    <row r="10184" spans="16:17" x14ac:dyDescent="0.15">
      <c r="P10184">
        <v>10183</v>
      </c>
      <c r="Q10184" t="str">
        <f>IFERROR(IF(COUNTIF(個人情報!$BI$5:$BI$401,"登録番号" &amp; リスト!P10184)&gt;=1,"",IF(VLOOKUP(P10184,登録者リスト!$A$1:$D$43729,4,FALSE)=基本情報!$D$6,P10184,"")),"")</f>
        <v/>
      </c>
    </row>
    <row r="10185" spans="16:17" x14ac:dyDescent="0.15">
      <c r="P10185">
        <v>10184</v>
      </c>
      <c r="Q10185" t="str">
        <f>IFERROR(IF(COUNTIF(個人情報!$BI$5:$BI$401,"登録番号" &amp; リスト!P10185)&gt;=1,"",IF(VLOOKUP(P10185,登録者リスト!$A$1:$D$43729,4,FALSE)=基本情報!$D$6,P10185,"")),"")</f>
        <v/>
      </c>
    </row>
    <row r="10186" spans="16:17" x14ac:dyDescent="0.15">
      <c r="P10186">
        <v>10185</v>
      </c>
      <c r="Q10186" t="str">
        <f>IFERROR(IF(COUNTIF(個人情報!$BI$5:$BI$401,"登録番号" &amp; リスト!P10186)&gt;=1,"",IF(VLOOKUP(P10186,登録者リスト!$A$1:$D$43729,4,FALSE)=基本情報!$D$6,P10186,"")),"")</f>
        <v/>
      </c>
    </row>
    <row r="10187" spans="16:17" x14ac:dyDescent="0.15">
      <c r="P10187">
        <v>10186</v>
      </c>
      <c r="Q10187" t="str">
        <f>IFERROR(IF(COUNTIF(個人情報!$BI$5:$BI$401,"登録番号" &amp; リスト!P10187)&gt;=1,"",IF(VLOOKUP(P10187,登録者リスト!$A$1:$D$43729,4,FALSE)=基本情報!$D$6,P10187,"")),"")</f>
        <v/>
      </c>
    </row>
    <row r="10188" spans="16:17" x14ac:dyDescent="0.15">
      <c r="P10188">
        <v>10187</v>
      </c>
      <c r="Q10188" t="str">
        <f>IFERROR(IF(COUNTIF(個人情報!$BI$5:$BI$401,"登録番号" &amp; リスト!P10188)&gt;=1,"",IF(VLOOKUP(P10188,登録者リスト!$A$1:$D$43729,4,FALSE)=基本情報!$D$6,P10188,"")),"")</f>
        <v/>
      </c>
    </row>
    <row r="10189" spans="16:17" x14ac:dyDescent="0.15">
      <c r="P10189">
        <v>10188</v>
      </c>
      <c r="Q10189" t="str">
        <f>IFERROR(IF(COUNTIF(個人情報!$BI$5:$BI$401,"登録番号" &amp; リスト!P10189)&gt;=1,"",IF(VLOOKUP(P10189,登録者リスト!$A$1:$D$43729,4,FALSE)=基本情報!$D$6,P10189,"")),"")</f>
        <v/>
      </c>
    </row>
    <row r="10190" spans="16:17" x14ac:dyDescent="0.15">
      <c r="P10190">
        <v>10189</v>
      </c>
      <c r="Q10190" t="str">
        <f>IFERROR(IF(COUNTIF(個人情報!$BI$5:$BI$401,"登録番号" &amp; リスト!P10190)&gt;=1,"",IF(VLOOKUP(P10190,登録者リスト!$A$1:$D$43729,4,FALSE)=基本情報!$D$6,P10190,"")),"")</f>
        <v/>
      </c>
    </row>
    <row r="10191" spans="16:17" x14ac:dyDescent="0.15">
      <c r="P10191">
        <v>10190</v>
      </c>
      <c r="Q10191" t="str">
        <f>IFERROR(IF(COUNTIF(個人情報!$BI$5:$BI$401,"登録番号" &amp; リスト!P10191)&gt;=1,"",IF(VLOOKUP(P10191,登録者リスト!$A$1:$D$43729,4,FALSE)=基本情報!$D$6,P10191,"")),"")</f>
        <v/>
      </c>
    </row>
    <row r="10192" spans="16:17" x14ac:dyDescent="0.15">
      <c r="P10192">
        <v>10191</v>
      </c>
      <c r="Q10192" t="str">
        <f>IFERROR(IF(COUNTIF(個人情報!$BI$5:$BI$401,"登録番号" &amp; リスト!P10192)&gt;=1,"",IF(VLOOKUP(P10192,登録者リスト!$A$1:$D$43729,4,FALSE)=基本情報!$D$6,P10192,"")),"")</f>
        <v/>
      </c>
    </row>
    <row r="10193" spans="16:17" x14ac:dyDescent="0.15">
      <c r="P10193">
        <v>10192</v>
      </c>
      <c r="Q10193" t="str">
        <f>IFERROR(IF(COUNTIF(個人情報!$BI$5:$BI$401,"登録番号" &amp; リスト!P10193)&gt;=1,"",IF(VLOOKUP(P10193,登録者リスト!$A$1:$D$43729,4,FALSE)=基本情報!$D$6,P10193,"")),"")</f>
        <v/>
      </c>
    </row>
    <row r="10194" spans="16:17" x14ac:dyDescent="0.15">
      <c r="P10194">
        <v>10193</v>
      </c>
      <c r="Q10194" t="str">
        <f>IFERROR(IF(COUNTIF(個人情報!$BI$5:$BI$401,"登録番号" &amp; リスト!P10194)&gt;=1,"",IF(VLOOKUP(P10194,登録者リスト!$A$1:$D$43729,4,FALSE)=基本情報!$D$6,P10194,"")),"")</f>
        <v/>
      </c>
    </row>
    <row r="10195" spans="16:17" x14ac:dyDescent="0.15">
      <c r="P10195">
        <v>10194</v>
      </c>
      <c r="Q10195" t="str">
        <f>IFERROR(IF(COUNTIF(個人情報!$BI$5:$BI$401,"登録番号" &amp; リスト!P10195)&gt;=1,"",IF(VLOOKUP(P10195,登録者リスト!$A$1:$D$43729,4,FALSE)=基本情報!$D$6,P10195,"")),"")</f>
        <v/>
      </c>
    </row>
    <row r="10196" spans="16:17" x14ac:dyDescent="0.15">
      <c r="P10196">
        <v>10195</v>
      </c>
      <c r="Q10196" t="str">
        <f>IFERROR(IF(COUNTIF(個人情報!$BI$5:$BI$401,"登録番号" &amp; リスト!P10196)&gt;=1,"",IF(VLOOKUP(P10196,登録者リスト!$A$1:$D$43729,4,FALSE)=基本情報!$D$6,P10196,"")),"")</f>
        <v/>
      </c>
    </row>
    <row r="10197" spans="16:17" x14ac:dyDescent="0.15">
      <c r="P10197">
        <v>10196</v>
      </c>
      <c r="Q10197" t="str">
        <f>IFERROR(IF(COUNTIF(個人情報!$BI$5:$BI$401,"登録番号" &amp; リスト!P10197)&gt;=1,"",IF(VLOOKUP(P10197,登録者リスト!$A$1:$D$43729,4,FALSE)=基本情報!$D$6,P10197,"")),"")</f>
        <v/>
      </c>
    </row>
    <row r="10198" spans="16:17" x14ac:dyDescent="0.15">
      <c r="P10198">
        <v>10197</v>
      </c>
      <c r="Q10198" t="str">
        <f>IFERROR(IF(COUNTIF(個人情報!$BI$5:$BI$401,"登録番号" &amp; リスト!P10198)&gt;=1,"",IF(VLOOKUP(P10198,登録者リスト!$A$1:$D$43729,4,FALSE)=基本情報!$D$6,P10198,"")),"")</f>
        <v/>
      </c>
    </row>
    <row r="10199" spans="16:17" x14ac:dyDescent="0.15">
      <c r="P10199">
        <v>10198</v>
      </c>
      <c r="Q10199" t="str">
        <f>IFERROR(IF(COUNTIF(個人情報!$BI$5:$BI$401,"登録番号" &amp; リスト!P10199)&gt;=1,"",IF(VLOOKUP(P10199,登録者リスト!$A$1:$D$43729,4,FALSE)=基本情報!$D$6,P10199,"")),"")</f>
        <v/>
      </c>
    </row>
    <row r="10200" spans="16:17" x14ac:dyDescent="0.15">
      <c r="P10200">
        <v>10199</v>
      </c>
      <c r="Q10200" t="str">
        <f>IFERROR(IF(COUNTIF(個人情報!$BI$5:$BI$401,"登録番号" &amp; リスト!P10200)&gt;=1,"",IF(VLOOKUP(P10200,登録者リスト!$A$1:$D$43729,4,FALSE)=基本情報!$D$6,P10200,"")),"")</f>
        <v/>
      </c>
    </row>
    <row r="10201" spans="16:17" x14ac:dyDescent="0.15">
      <c r="P10201">
        <v>10200</v>
      </c>
      <c r="Q10201" t="str">
        <f>IFERROR(IF(COUNTIF(個人情報!$BI$5:$BI$401,"登録番号" &amp; リスト!P10201)&gt;=1,"",IF(VLOOKUP(P10201,登録者リスト!$A$1:$D$43729,4,FALSE)=基本情報!$D$6,P10201,"")),"")</f>
        <v/>
      </c>
    </row>
    <row r="10202" spans="16:17" x14ac:dyDescent="0.15">
      <c r="P10202">
        <v>10201</v>
      </c>
      <c r="Q10202" t="str">
        <f>IFERROR(IF(COUNTIF(個人情報!$BI$5:$BI$401,"登録番号" &amp; リスト!P10202)&gt;=1,"",IF(VLOOKUP(P10202,登録者リスト!$A$1:$D$43729,4,FALSE)=基本情報!$D$6,P10202,"")),"")</f>
        <v/>
      </c>
    </row>
    <row r="10203" spans="16:17" x14ac:dyDescent="0.15">
      <c r="P10203">
        <v>10202</v>
      </c>
      <c r="Q10203" t="str">
        <f>IFERROR(IF(COUNTIF(個人情報!$BI$5:$BI$401,"登録番号" &amp; リスト!P10203)&gt;=1,"",IF(VLOOKUP(P10203,登録者リスト!$A$1:$D$43729,4,FALSE)=基本情報!$D$6,P10203,"")),"")</f>
        <v/>
      </c>
    </row>
    <row r="10204" spans="16:17" x14ac:dyDescent="0.15">
      <c r="P10204">
        <v>10203</v>
      </c>
      <c r="Q10204" t="str">
        <f>IFERROR(IF(COUNTIF(個人情報!$BI$5:$BI$401,"登録番号" &amp; リスト!P10204)&gt;=1,"",IF(VLOOKUP(P10204,登録者リスト!$A$1:$D$43729,4,FALSE)=基本情報!$D$6,P10204,"")),"")</f>
        <v/>
      </c>
    </row>
    <row r="10205" spans="16:17" x14ac:dyDescent="0.15">
      <c r="P10205">
        <v>10204</v>
      </c>
      <c r="Q10205" t="str">
        <f>IFERROR(IF(COUNTIF(個人情報!$BI$5:$BI$401,"登録番号" &amp; リスト!P10205)&gt;=1,"",IF(VLOOKUP(P10205,登録者リスト!$A$1:$D$43729,4,FALSE)=基本情報!$D$6,P10205,"")),"")</f>
        <v/>
      </c>
    </row>
    <row r="10206" spans="16:17" x14ac:dyDescent="0.15">
      <c r="P10206">
        <v>10205</v>
      </c>
      <c r="Q10206" t="str">
        <f>IFERROR(IF(COUNTIF(個人情報!$BI$5:$BI$401,"登録番号" &amp; リスト!P10206)&gt;=1,"",IF(VLOOKUP(P10206,登録者リスト!$A$1:$D$43729,4,FALSE)=基本情報!$D$6,P10206,"")),"")</f>
        <v/>
      </c>
    </row>
    <row r="10207" spans="16:17" x14ac:dyDescent="0.15">
      <c r="P10207">
        <v>10206</v>
      </c>
      <c r="Q10207" t="str">
        <f>IFERROR(IF(COUNTIF(個人情報!$BI$5:$BI$401,"登録番号" &amp; リスト!P10207)&gt;=1,"",IF(VLOOKUP(P10207,登録者リスト!$A$1:$D$43729,4,FALSE)=基本情報!$D$6,P10207,"")),"")</f>
        <v/>
      </c>
    </row>
    <row r="10208" spans="16:17" x14ac:dyDescent="0.15">
      <c r="P10208">
        <v>10207</v>
      </c>
      <c r="Q10208" t="str">
        <f>IFERROR(IF(COUNTIF(個人情報!$BI$5:$BI$401,"登録番号" &amp; リスト!P10208)&gt;=1,"",IF(VLOOKUP(P10208,登録者リスト!$A$1:$D$43729,4,FALSE)=基本情報!$D$6,P10208,"")),"")</f>
        <v/>
      </c>
    </row>
    <row r="10209" spans="16:17" x14ac:dyDescent="0.15">
      <c r="P10209">
        <v>10208</v>
      </c>
      <c r="Q10209" t="str">
        <f>IFERROR(IF(COUNTIF(個人情報!$BI$5:$BI$401,"登録番号" &amp; リスト!P10209)&gt;=1,"",IF(VLOOKUP(P10209,登録者リスト!$A$1:$D$43729,4,FALSE)=基本情報!$D$6,P10209,"")),"")</f>
        <v/>
      </c>
    </row>
    <row r="10210" spans="16:17" x14ac:dyDescent="0.15">
      <c r="P10210">
        <v>10209</v>
      </c>
      <c r="Q10210" t="str">
        <f>IFERROR(IF(COUNTIF(個人情報!$BI$5:$BI$401,"登録番号" &amp; リスト!P10210)&gt;=1,"",IF(VLOOKUP(P10210,登録者リスト!$A$1:$D$43729,4,FALSE)=基本情報!$D$6,P10210,"")),"")</f>
        <v/>
      </c>
    </row>
    <row r="10211" spans="16:17" x14ac:dyDescent="0.15">
      <c r="P10211">
        <v>10210</v>
      </c>
      <c r="Q10211" t="str">
        <f>IFERROR(IF(COUNTIF(個人情報!$BI$5:$BI$401,"登録番号" &amp; リスト!P10211)&gt;=1,"",IF(VLOOKUP(P10211,登録者リスト!$A$1:$D$43729,4,FALSE)=基本情報!$D$6,P10211,"")),"")</f>
        <v/>
      </c>
    </row>
    <row r="10212" spans="16:17" x14ac:dyDescent="0.15">
      <c r="P10212">
        <v>10211</v>
      </c>
      <c r="Q10212" t="str">
        <f>IFERROR(IF(COUNTIF(個人情報!$BI$5:$BI$401,"登録番号" &amp; リスト!P10212)&gt;=1,"",IF(VLOOKUP(P10212,登録者リスト!$A$1:$D$43729,4,FALSE)=基本情報!$D$6,P10212,"")),"")</f>
        <v/>
      </c>
    </row>
    <row r="10213" spans="16:17" x14ac:dyDescent="0.15">
      <c r="P10213">
        <v>10212</v>
      </c>
      <c r="Q10213" t="str">
        <f>IFERROR(IF(COUNTIF(個人情報!$BI$5:$BI$401,"登録番号" &amp; リスト!P10213)&gt;=1,"",IF(VLOOKUP(P10213,登録者リスト!$A$1:$D$43729,4,FALSE)=基本情報!$D$6,P10213,"")),"")</f>
        <v/>
      </c>
    </row>
    <row r="10214" spans="16:17" x14ac:dyDescent="0.15">
      <c r="P10214">
        <v>10213</v>
      </c>
      <c r="Q10214" t="str">
        <f>IFERROR(IF(COUNTIF(個人情報!$BI$5:$BI$401,"登録番号" &amp; リスト!P10214)&gt;=1,"",IF(VLOOKUP(P10214,登録者リスト!$A$1:$D$43729,4,FALSE)=基本情報!$D$6,P10214,"")),"")</f>
        <v/>
      </c>
    </row>
    <row r="10215" spans="16:17" x14ac:dyDescent="0.15">
      <c r="P10215">
        <v>10214</v>
      </c>
      <c r="Q10215" t="str">
        <f>IFERROR(IF(COUNTIF(個人情報!$BI$5:$BI$401,"登録番号" &amp; リスト!P10215)&gt;=1,"",IF(VLOOKUP(P10215,登録者リスト!$A$1:$D$43729,4,FALSE)=基本情報!$D$6,P10215,"")),"")</f>
        <v/>
      </c>
    </row>
    <row r="10216" spans="16:17" x14ac:dyDescent="0.15">
      <c r="P10216">
        <v>10215</v>
      </c>
      <c r="Q10216" t="str">
        <f>IFERROR(IF(COUNTIF(個人情報!$BI$5:$BI$401,"登録番号" &amp; リスト!P10216)&gt;=1,"",IF(VLOOKUP(P10216,登録者リスト!$A$1:$D$43729,4,FALSE)=基本情報!$D$6,P10216,"")),"")</f>
        <v/>
      </c>
    </row>
    <row r="10217" spans="16:17" x14ac:dyDescent="0.15">
      <c r="P10217">
        <v>10216</v>
      </c>
      <c r="Q10217" t="str">
        <f>IFERROR(IF(COUNTIF(個人情報!$BI$5:$BI$401,"登録番号" &amp; リスト!P10217)&gt;=1,"",IF(VLOOKUP(P10217,登録者リスト!$A$1:$D$43729,4,FALSE)=基本情報!$D$6,P10217,"")),"")</f>
        <v/>
      </c>
    </row>
    <row r="10218" spans="16:17" x14ac:dyDescent="0.15">
      <c r="P10218">
        <v>10217</v>
      </c>
      <c r="Q10218" t="str">
        <f>IFERROR(IF(COUNTIF(個人情報!$BI$5:$BI$401,"登録番号" &amp; リスト!P10218)&gt;=1,"",IF(VLOOKUP(P10218,登録者リスト!$A$1:$D$43729,4,FALSE)=基本情報!$D$6,P10218,"")),"")</f>
        <v/>
      </c>
    </row>
    <row r="10219" spans="16:17" x14ac:dyDescent="0.15">
      <c r="P10219">
        <v>10218</v>
      </c>
      <c r="Q10219" t="str">
        <f>IFERROR(IF(COUNTIF(個人情報!$BI$5:$BI$401,"登録番号" &amp; リスト!P10219)&gt;=1,"",IF(VLOOKUP(P10219,登録者リスト!$A$1:$D$43729,4,FALSE)=基本情報!$D$6,P10219,"")),"")</f>
        <v/>
      </c>
    </row>
    <row r="10220" spans="16:17" x14ac:dyDescent="0.15">
      <c r="P10220">
        <v>10219</v>
      </c>
      <c r="Q10220" t="str">
        <f>IFERROR(IF(COUNTIF(個人情報!$BI$5:$BI$401,"登録番号" &amp; リスト!P10220)&gt;=1,"",IF(VLOOKUP(P10220,登録者リスト!$A$1:$D$43729,4,FALSE)=基本情報!$D$6,P10220,"")),"")</f>
        <v/>
      </c>
    </row>
    <row r="10221" spans="16:17" x14ac:dyDescent="0.15">
      <c r="P10221">
        <v>10220</v>
      </c>
      <c r="Q10221" t="str">
        <f>IFERROR(IF(COUNTIF(個人情報!$BI$5:$BI$401,"登録番号" &amp; リスト!P10221)&gt;=1,"",IF(VLOOKUP(P10221,登録者リスト!$A$1:$D$43729,4,FALSE)=基本情報!$D$6,P10221,"")),"")</f>
        <v/>
      </c>
    </row>
    <row r="10222" spans="16:17" x14ac:dyDescent="0.15">
      <c r="P10222">
        <v>10221</v>
      </c>
      <c r="Q10222" t="str">
        <f>IFERROR(IF(COUNTIF(個人情報!$BI$5:$BI$401,"登録番号" &amp; リスト!P10222)&gt;=1,"",IF(VLOOKUP(P10222,登録者リスト!$A$1:$D$43729,4,FALSE)=基本情報!$D$6,P10222,"")),"")</f>
        <v/>
      </c>
    </row>
    <row r="10223" spans="16:17" x14ac:dyDescent="0.15">
      <c r="P10223">
        <v>10222</v>
      </c>
      <c r="Q10223" t="str">
        <f>IFERROR(IF(COUNTIF(個人情報!$BI$5:$BI$401,"登録番号" &amp; リスト!P10223)&gt;=1,"",IF(VLOOKUP(P10223,登録者リスト!$A$1:$D$43729,4,FALSE)=基本情報!$D$6,P10223,"")),"")</f>
        <v/>
      </c>
    </row>
    <row r="10224" spans="16:17" x14ac:dyDescent="0.15">
      <c r="P10224">
        <v>10223</v>
      </c>
      <c r="Q10224" t="str">
        <f>IFERROR(IF(COUNTIF(個人情報!$BI$5:$BI$401,"登録番号" &amp; リスト!P10224)&gt;=1,"",IF(VLOOKUP(P10224,登録者リスト!$A$1:$D$43729,4,FALSE)=基本情報!$D$6,P10224,"")),"")</f>
        <v/>
      </c>
    </row>
    <row r="10225" spans="16:17" x14ac:dyDescent="0.15">
      <c r="P10225">
        <v>10224</v>
      </c>
      <c r="Q10225" t="str">
        <f>IFERROR(IF(COUNTIF(個人情報!$BI$5:$BI$401,"登録番号" &amp; リスト!P10225)&gt;=1,"",IF(VLOOKUP(P10225,登録者リスト!$A$1:$D$43729,4,FALSE)=基本情報!$D$6,P10225,"")),"")</f>
        <v/>
      </c>
    </row>
    <row r="10226" spans="16:17" x14ac:dyDescent="0.15">
      <c r="P10226">
        <v>10225</v>
      </c>
      <c r="Q10226" t="str">
        <f>IFERROR(IF(COUNTIF(個人情報!$BI$5:$BI$401,"登録番号" &amp; リスト!P10226)&gt;=1,"",IF(VLOOKUP(P10226,登録者リスト!$A$1:$D$43729,4,FALSE)=基本情報!$D$6,P10226,"")),"")</f>
        <v/>
      </c>
    </row>
    <row r="10227" spans="16:17" x14ac:dyDescent="0.15">
      <c r="P10227">
        <v>10226</v>
      </c>
      <c r="Q10227" t="str">
        <f>IFERROR(IF(COUNTIF(個人情報!$BI$5:$BI$401,"登録番号" &amp; リスト!P10227)&gt;=1,"",IF(VLOOKUP(P10227,登録者リスト!$A$1:$D$43729,4,FALSE)=基本情報!$D$6,P10227,"")),"")</f>
        <v/>
      </c>
    </row>
    <row r="10228" spans="16:17" x14ac:dyDescent="0.15">
      <c r="P10228">
        <v>10227</v>
      </c>
      <c r="Q10228" t="str">
        <f>IFERROR(IF(COUNTIF(個人情報!$BI$5:$BI$401,"登録番号" &amp; リスト!P10228)&gt;=1,"",IF(VLOOKUP(P10228,登録者リスト!$A$1:$D$43729,4,FALSE)=基本情報!$D$6,P10228,"")),"")</f>
        <v/>
      </c>
    </row>
    <row r="10229" spans="16:17" x14ac:dyDescent="0.15">
      <c r="P10229">
        <v>10228</v>
      </c>
      <c r="Q10229" t="str">
        <f>IFERROR(IF(COUNTIF(個人情報!$BI$5:$BI$401,"登録番号" &amp; リスト!P10229)&gt;=1,"",IF(VLOOKUP(P10229,登録者リスト!$A$1:$D$43729,4,FALSE)=基本情報!$D$6,P10229,"")),"")</f>
        <v/>
      </c>
    </row>
    <row r="10230" spans="16:17" x14ac:dyDescent="0.15">
      <c r="P10230">
        <v>10229</v>
      </c>
      <c r="Q10230" t="str">
        <f>IFERROR(IF(COUNTIF(個人情報!$BI$5:$BI$401,"登録番号" &amp; リスト!P10230)&gt;=1,"",IF(VLOOKUP(P10230,登録者リスト!$A$1:$D$43729,4,FALSE)=基本情報!$D$6,P10230,"")),"")</f>
        <v/>
      </c>
    </row>
    <row r="10231" spans="16:17" x14ac:dyDescent="0.15">
      <c r="P10231">
        <v>10230</v>
      </c>
      <c r="Q10231" t="str">
        <f>IFERROR(IF(COUNTIF(個人情報!$BI$5:$BI$401,"登録番号" &amp; リスト!P10231)&gt;=1,"",IF(VLOOKUP(P10231,登録者リスト!$A$1:$D$43729,4,FALSE)=基本情報!$D$6,P10231,"")),"")</f>
        <v/>
      </c>
    </row>
    <row r="10232" spans="16:17" x14ac:dyDescent="0.15">
      <c r="P10232">
        <v>10231</v>
      </c>
      <c r="Q10232" t="str">
        <f>IFERROR(IF(COUNTIF(個人情報!$BI$5:$BI$401,"登録番号" &amp; リスト!P10232)&gt;=1,"",IF(VLOOKUP(P10232,登録者リスト!$A$1:$D$43729,4,FALSE)=基本情報!$D$6,P10232,"")),"")</f>
        <v/>
      </c>
    </row>
    <row r="10233" spans="16:17" x14ac:dyDescent="0.15">
      <c r="P10233">
        <v>10232</v>
      </c>
      <c r="Q10233" t="str">
        <f>IFERROR(IF(COUNTIF(個人情報!$BI$5:$BI$401,"登録番号" &amp; リスト!P10233)&gt;=1,"",IF(VLOOKUP(P10233,登録者リスト!$A$1:$D$43729,4,FALSE)=基本情報!$D$6,P10233,"")),"")</f>
        <v/>
      </c>
    </row>
    <row r="10234" spans="16:17" x14ac:dyDescent="0.15">
      <c r="P10234">
        <v>10233</v>
      </c>
      <c r="Q10234" t="str">
        <f>IFERROR(IF(COUNTIF(個人情報!$BI$5:$BI$401,"登録番号" &amp; リスト!P10234)&gt;=1,"",IF(VLOOKUP(P10234,登録者リスト!$A$1:$D$43729,4,FALSE)=基本情報!$D$6,P10234,"")),"")</f>
        <v/>
      </c>
    </row>
    <row r="10235" spans="16:17" x14ac:dyDescent="0.15">
      <c r="P10235">
        <v>10234</v>
      </c>
      <c r="Q10235" t="str">
        <f>IFERROR(IF(COUNTIF(個人情報!$BI$5:$BI$401,"登録番号" &amp; リスト!P10235)&gt;=1,"",IF(VLOOKUP(P10235,登録者リスト!$A$1:$D$43729,4,FALSE)=基本情報!$D$6,P10235,"")),"")</f>
        <v/>
      </c>
    </row>
    <row r="10236" spans="16:17" x14ac:dyDescent="0.15">
      <c r="P10236">
        <v>10235</v>
      </c>
      <c r="Q10236" t="str">
        <f>IFERROR(IF(COUNTIF(個人情報!$BI$5:$BI$401,"登録番号" &amp; リスト!P10236)&gt;=1,"",IF(VLOOKUP(P10236,登録者リスト!$A$1:$D$43729,4,FALSE)=基本情報!$D$6,P10236,"")),"")</f>
        <v/>
      </c>
    </row>
    <row r="10237" spans="16:17" x14ac:dyDescent="0.15">
      <c r="P10237">
        <v>10236</v>
      </c>
      <c r="Q10237" t="str">
        <f>IFERROR(IF(COUNTIF(個人情報!$BI$5:$BI$401,"登録番号" &amp; リスト!P10237)&gt;=1,"",IF(VLOOKUP(P10237,登録者リスト!$A$1:$D$43729,4,FALSE)=基本情報!$D$6,P10237,"")),"")</f>
        <v/>
      </c>
    </row>
    <row r="10238" spans="16:17" x14ac:dyDescent="0.15">
      <c r="P10238">
        <v>10237</v>
      </c>
      <c r="Q10238" t="str">
        <f>IFERROR(IF(COUNTIF(個人情報!$BI$5:$BI$401,"登録番号" &amp; リスト!P10238)&gt;=1,"",IF(VLOOKUP(P10238,登録者リスト!$A$1:$D$43729,4,FALSE)=基本情報!$D$6,P10238,"")),"")</f>
        <v/>
      </c>
    </row>
    <row r="10239" spans="16:17" x14ac:dyDescent="0.15">
      <c r="P10239">
        <v>10238</v>
      </c>
      <c r="Q10239" t="str">
        <f>IFERROR(IF(COUNTIF(個人情報!$BI$5:$BI$401,"登録番号" &amp; リスト!P10239)&gt;=1,"",IF(VLOOKUP(P10239,登録者リスト!$A$1:$D$43729,4,FALSE)=基本情報!$D$6,P10239,"")),"")</f>
        <v/>
      </c>
    </row>
    <row r="10240" spans="16:17" x14ac:dyDescent="0.15">
      <c r="P10240">
        <v>10239</v>
      </c>
      <c r="Q10240" t="str">
        <f>IFERROR(IF(COUNTIF(個人情報!$BI$5:$BI$401,"登録番号" &amp; リスト!P10240)&gt;=1,"",IF(VLOOKUP(P10240,登録者リスト!$A$1:$D$43729,4,FALSE)=基本情報!$D$6,P10240,"")),"")</f>
        <v/>
      </c>
    </row>
    <row r="10241" spans="16:17" x14ac:dyDescent="0.15">
      <c r="P10241">
        <v>10240</v>
      </c>
      <c r="Q10241" t="str">
        <f>IFERROR(IF(COUNTIF(個人情報!$BI$5:$BI$401,"登録番号" &amp; リスト!P10241)&gt;=1,"",IF(VLOOKUP(P10241,登録者リスト!$A$1:$D$43729,4,FALSE)=基本情報!$D$6,P10241,"")),"")</f>
        <v/>
      </c>
    </row>
    <row r="10242" spans="16:17" x14ac:dyDescent="0.15">
      <c r="P10242">
        <v>10241</v>
      </c>
      <c r="Q10242" t="str">
        <f>IFERROR(IF(COUNTIF(個人情報!$BI$5:$BI$401,"登録番号" &amp; リスト!P10242)&gt;=1,"",IF(VLOOKUP(P10242,登録者リスト!$A$1:$D$43729,4,FALSE)=基本情報!$D$6,P10242,"")),"")</f>
        <v/>
      </c>
    </row>
    <row r="10243" spans="16:17" x14ac:dyDescent="0.15">
      <c r="P10243">
        <v>10242</v>
      </c>
      <c r="Q10243" t="str">
        <f>IFERROR(IF(COUNTIF(個人情報!$BI$5:$BI$401,"登録番号" &amp; リスト!P10243)&gt;=1,"",IF(VLOOKUP(P10243,登録者リスト!$A$1:$D$43729,4,FALSE)=基本情報!$D$6,P10243,"")),"")</f>
        <v/>
      </c>
    </row>
    <row r="10244" spans="16:17" x14ac:dyDescent="0.15">
      <c r="P10244">
        <v>10243</v>
      </c>
      <c r="Q10244" t="str">
        <f>IFERROR(IF(COUNTIF(個人情報!$BI$5:$BI$401,"登録番号" &amp; リスト!P10244)&gt;=1,"",IF(VLOOKUP(P10244,登録者リスト!$A$1:$D$43729,4,FALSE)=基本情報!$D$6,P10244,"")),"")</f>
        <v/>
      </c>
    </row>
    <row r="10245" spans="16:17" x14ac:dyDescent="0.15">
      <c r="P10245">
        <v>10244</v>
      </c>
      <c r="Q10245" t="str">
        <f>IFERROR(IF(COUNTIF(個人情報!$BI$5:$BI$401,"登録番号" &amp; リスト!P10245)&gt;=1,"",IF(VLOOKUP(P10245,登録者リスト!$A$1:$D$43729,4,FALSE)=基本情報!$D$6,P10245,"")),"")</f>
        <v/>
      </c>
    </row>
    <row r="10246" spans="16:17" x14ac:dyDescent="0.15">
      <c r="P10246">
        <v>10245</v>
      </c>
      <c r="Q10246" t="str">
        <f>IFERROR(IF(COUNTIF(個人情報!$BI$5:$BI$401,"登録番号" &amp; リスト!P10246)&gt;=1,"",IF(VLOOKUP(P10246,登録者リスト!$A$1:$D$43729,4,FALSE)=基本情報!$D$6,P10246,"")),"")</f>
        <v/>
      </c>
    </row>
    <row r="10247" spans="16:17" x14ac:dyDescent="0.15">
      <c r="P10247">
        <v>10246</v>
      </c>
      <c r="Q10247" t="str">
        <f>IFERROR(IF(COUNTIF(個人情報!$BI$5:$BI$401,"登録番号" &amp; リスト!P10247)&gt;=1,"",IF(VLOOKUP(P10247,登録者リスト!$A$1:$D$43729,4,FALSE)=基本情報!$D$6,P10247,"")),"")</f>
        <v/>
      </c>
    </row>
    <row r="10248" spans="16:17" x14ac:dyDescent="0.15">
      <c r="P10248">
        <v>10247</v>
      </c>
      <c r="Q10248" t="str">
        <f>IFERROR(IF(COUNTIF(個人情報!$BI$5:$BI$401,"登録番号" &amp; リスト!P10248)&gt;=1,"",IF(VLOOKUP(P10248,登録者リスト!$A$1:$D$43729,4,FALSE)=基本情報!$D$6,P10248,"")),"")</f>
        <v/>
      </c>
    </row>
    <row r="10249" spans="16:17" x14ac:dyDescent="0.15">
      <c r="P10249">
        <v>10248</v>
      </c>
      <c r="Q10249" t="str">
        <f>IFERROR(IF(COUNTIF(個人情報!$BI$5:$BI$401,"登録番号" &amp; リスト!P10249)&gt;=1,"",IF(VLOOKUP(P10249,登録者リスト!$A$1:$D$43729,4,FALSE)=基本情報!$D$6,P10249,"")),"")</f>
        <v/>
      </c>
    </row>
    <row r="10250" spans="16:17" x14ac:dyDescent="0.15">
      <c r="P10250">
        <v>10249</v>
      </c>
      <c r="Q10250" t="str">
        <f>IFERROR(IF(COUNTIF(個人情報!$BI$5:$BI$401,"登録番号" &amp; リスト!P10250)&gt;=1,"",IF(VLOOKUP(P10250,登録者リスト!$A$1:$D$43729,4,FALSE)=基本情報!$D$6,P10250,"")),"")</f>
        <v/>
      </c>
    </row>
    <row r="10251" spans="16:17" x14ac:dyDescent="0.15">
      <c r="P10251">
        <v>10250</v>
      </c>
      <c r="Q10251" t="str">
        <f>IFERROR(IF(COUNTIF(個人情報!$BI$5:$BI$401,"登録番号" &amp; リスト!P10251)&gt;=1,"",IF(VLOOKUP(P10251,登録者リスト!$A$1:$D$43729,4,FALSE)=基本情報!$D$6,P10251,"")),"")</f>
        <v/>
      </c>
    </row>
    <row r="10252" spans="16:17" x14ac:dyDescent="0.15">
      <c r="P10252">
        <v>10251</v>
      </c>
      <c r="Q10252" t="str">
        <f>IFERROR(IF(COUNTIF(個人情報!$BI$5:$BI$401,"登録番号" &amp; リスト!P10252)&gt;=1,"",IF(VLOOKUP(P10252,登録者リスト!$A$1:$D$43729,4,FALSE)=基本情報!$D$6,P10252,"")),"")</f>
        <v/>
      </c>
    </row>
    <row r="10253" spans="16:17" x14ac:dyDescent="0.15">
      <c r="P10253">
        <v>10252</v>
      </c>
      <c r="Q10253" t="str">
        <f>IFERROR(IF(COUNTIF(個人情報!$BI$5:$BI$401,"登録番号" &amp; リスト!P10253)&gt;=1,"",IF(VLOOKUP(P10253,登録者リスト!$A$1:$D$43729,4,FALSE)=基本情報!$D$6,P10253,"")),"")</f>
        <v/>
      </c>
    </row>
    <row r="10254" spans="16:17" x14ac:dyDescent="0.15">
      <c r="P10254">
        <v>10253</v>
      </c>
      <c r="Q10254" t="str">
        <f>IFERROR(IF(COUNTIF(個人情報!$BI$5:$BI$401,"登録番号" &amp; リスト!P10254)&gt;=1,"",IF(VLOOKUP(P10254,登録者リスト!$A$1:$D$43729,4,FALSE)=基本情報!$D$6,P10254,"")),"")</f>
        <v/>
      </c>
    </row>
    <row r="10255" spans="16:17" x14ac:dyDescent="0.15">
      <c r="P10255">
        <v>10254</v>
      </c>
      <c r="Q10255" t="str">
        <f>IFERROR(IF(COUNTIF(個人情報!$BI$5:$BI$401,"登録番号" &amp; リスト!P10255)&gt;=1,"",IF(VLOOKUP(P10255,登録者リスト!$A$1:$D$43729,4,FALSE)=基本情報!$D$6,P10255,"")),"")</f>
        <v/>
      </c>
    </row>
    <row r="10256" spans="16:17" x14ac:dyDescent="0.15">
      <c r="P10256">
        <v>10255</v>
      </c>
      <c r="Q10256" t="str">
        <f>IFERROR(IF(COUNTIF(個人情報!$BI$5:$BI$401,"登録番号" &amp; リスト!P10256)&gt;=1,"",IF(VLOOKUP(P10256,登録者リスト!$A$1:$D$43729,4,FALSE)=基本情報!$D$6,P10256,"")),"")</f>
        <v/>
      </c>
    </row>
    <row r="10257" spans="16:17" x14ac:dyDescent="0.15">
      <c r="P10257">
        <v>10256</v>
      </c>
      <c r="Q10257" t="str">
        <f>IFERROR(IF(COUNTIF(個人情報!$BI$5:$BI$401,"登録番号" &amp; リスト!P10257)&gt;=1,"",IF(VLOOKUP(P10257,登録者リスト!$A$1:$D$43729,4,FALSE)=基本情報!$D$6,P10257,"")),"")</f>
        <v/>
      </c>
    </row>
    <row r="10258" spans="16:17" x14ac:dyDescent="0.15">
      <c r="P10258">
        <v>10257</v>
      </c>
      <c r="Q10258" t="str">
        <f>IFERROR(IF(COUNTIF(個人情報!$BI$5:$BI$401,"登録番号" &amp; リスト!P10258)&gt;=1,"",IF(VLOOKUP(P10258,登録者リスト!$A$1:$D$43729,4,FALSE)=基本情報!$D$6,P10258,"")),"")</f>
        <v/>
      </c>
    </row>
    <row r="10259" spans="16:17" x14ac:dyDescent="0.15">
      <c r="P10259">
        <v>10258</v>
      </c>
      <c r="Q10259" t="str">
        <f>IFERROR(IF(COUNTIF(個人情報!$BI$5:$BI$401,"登録番号" &amp; リスト!P10259)&gt;=1,"",IF(VLOOKUP(P10259,登録者リスト!$A$1:$D$43729,4,FALSE)=基本情報!$D$6,P10259,"")),"")</f>
        <v/>
      </c>
    </row>
    <row r="10260" spans="16:17" x14ac:dyDescent="0.15">
      <c r="P10260">
        <v>10259</v>
      </c>
      <c r="Q10260" t="str">
        <f>IFERROR(IF(COUNTIF(個人情報!$BI$5:$BI$401,"登録番号" &amp; リスト!P10260)&gt;=1,"",IF(VLOOKUP(P10260,登録者リスト!$A$1:$D$43729,4,FALSE)=基本情報!$D$6,P10260,"")),"")</f>
        <v/>
      </c>
    </row>
    <row r="10261" spans="16:17" x14ac:dyDescent="0.15">
      <c r="P10261">
        <v>10260</v>
      </c>
      <c r="Q10261" t="str">
        <f>IFERROR(IF(COUNTIF(個人情報!$BI$5:$BI$401,"登録番号" &amp; リスト!P10261)&gt;=1,"",IF(VLOOKUP(P10261,登録者リスト!$A$1:$D$43729,4,FALSE)=基本情報!$D$6,P10261,"")),"")</f>
        <v/>
      </c>
    </row>
    <row r="10262" spans="16:17" x14ac:dyDescent="0.15">
      <c r="P10262">
        <v>10261</v>
      </c>
      <c r="Q10262" t="str">
        <f>IFERROR(IF(COUNTIF(個人情報!$BI$5:$BI$401,"登録番号" &amp; リスト!P10262)&gt;=1,"",IF(VLOOKUP(P10262,登録者リスト!$A$1:$D$43729,4,FALSE)=基本情報!$D$6,P10262,"")),"")</f>
        <v/>
      </c>
    </row>
    <row r="10263" spans="16:17" x14ac:dyDescent="0.15">
      <c r="P10263">
        <v>10262</v>
      </c>
      <c r="Q10263" t="str">
        <f>IFERROR(IF(COUNTIF(個人情報!$BI$5:$BI$401,"登録番号" &amp; リスト!P10263)&gt;=1,"",IF(VLOOKUP(P10263,登録者リスト!$A$1:$D$43729,4,FALSE)=基本情報!$D$6,P10263,"")),"")</f>
        <v/>
      </c>
    </row>
    <row r="10264" spans="16:17" x14ac:dyDescent="0.15">
      <c r="P10264">
        <v>10263</v>
      </c>
      <c r="Q10264" t="str">
        <f>IFERROR(IF(COUNTIF(個人情報!$BI$5:$BI$401,"登録番号" &amp; リスト!P10264)&gt;=1,"",IF(VLOOKUP(P10264,登録者リスト!$A$1:$D$43729,4,FALSE)=基本情報!$D$6,P10264,"")),"")</f>
        <v/>
      </c>
    </row>
    <row r="10265" spans="16:17" x14ac:dyDescent="0.15">
      <c r="P10265">
        <v>10264</v>
      </c>
      <c r="Q10265" t="str">
        <f>IFERROR(IF(COUNTIF(個人情報!$BI$5:$BI$401,"登録番号" &amp; リスト!P10265)&gt;=1,"",IF(VLOOKUP(P10265,登録者リスト!$A$1:$D$43729,4,FALSE)=基本情報!$D$6,P10265,"")),"")</f>
        <v/>
      </c>
    </row>
    <row r="10266" spans="16:17" x14ac:dyDescent="0.15">
      <c r="P10266">
        <v>10265</v>
      </c>
      <c r="Q10266" t="str">
        <f>IFERROR(IF(COUNTIF(個人情報!$BI$5:$BI$401,"登録番号" &amp; リスト!P10266)&gt;=1,"",IF(VLOOKUP(P10266,登録者リスト!$A$1:$D$43729,4,FALSE)=基本情報!$D$6,P10266,"")),"")</f>
        <v/>
      </c>
    </row>
    <row r="10267" spans="16:17" x14ac:dyDescent="0.15">
      <c r="P10267">
        <v>10266</v>
      </c>
      <c r="Q10267" t="str">
        <f>IFERROR(IF(COUNTIF(個人情報!$BI$5:$BI$401,"登録番号" &amp; リスト!P10267)&gt;=1,"",IF(VLOOKUP(P10267,登録者リスト!$A$1:$D$43729,4,FALSE)=基本情報!$D$6,P10267,"")),"")</f>
        <v/>
      </c>
    </row>
    <row r="10268" spans="16:17" x14ac:dyDescent="0.15">
      <c r="P10268">
        <v>10267</v>
      </c>
      <c r="Q10268" t="str">
        <f>IFERROR(IF(COUNTIF(個人情報!$BI$5:$BI$401,"登録番号" &amp; リスト!P10268)&gt;=1,"",IF(VLOOKUP(P10268,登録者リスト!$A$1:$D$43729,4,FALSE)=基本情報!$D$6,P10268,"")),"")</f>
        <v/>
      </c>
    </row>
    <row r="10269" spans="16:17" x14ac:dyDescent="0.15">
      <c r="P10269">
        <v>10268</v>
      </c>
      <c r="Q10269" t="str">
        <f>IFERROR(IF(COUNTIF(個人情報!$BI$5:$BI$401,"登録番号" &amp; リスト!P10269)&gt;=1,"",IF(VLOOKUP(P10269,登録者リスト!$A$1:$D$43729,4,FALSE)=基本情報!$D$6,P10269,"")),"")</f>
        <v/>
      </c>
    </row>
    <row r="10270" spans="16:17" x14ac:dyDescent="0.15">
      <c r="P10270">
        <v>10269</v>
      </c>
      <c r="Q10270" t="str">
        <f>IFERROR(IF(COUNTIF(個人情報!$BI$5:$BI$401,"登録番号" &amp; リスト!P10270)&gt;=1,"",IF(VLOOKUP(P10270,登録者リスト!$A$1:$D$43729,4,FALSE)=基本情報!$D$6,P10270,"")),"")</f>
        <v/>
      </c>
    </row>
    <row r="10271" spans="16:17" x14ac:dyDescent="0.15">
      <c r="P10271">
        <v>10270</v>
      </c>
      <c r="Q10271" t="str">
        <f>IFERROR(IF(COUNTIF(個人情報!$BI$5:$BI$401,"登録番号" &amp; リスト!P10271)&gt;=1,"",IF(VLOOKUP(P10271,登録者リスト!$A$1:$D$43729,4,FALSE)=基本情報!$D$6,P10271,"")),"")</f>
        <v/>
      </c>
    </row>
    <row r="10272" spans="16:17" x14ac:dyDescent="0.15">
      <c r="P10272">
        <v>10271</v>
      </c>
      <c r="Q10272" t="str">
        <f>IFERROR(IF(COUNTIF(個人情報!$BI$5:$BI$401,"登録番号" &amp; リスト!P10272)&gt;=1,"",IF(VLOOKUP(P10272,登録者リスト!$A$1:$D$43729,4,FALSE)=基本情報!$D$6,P10272,"")),"")</f>
        <v/>
      </c>
    </row>
    <row r="10273" spans="16:17" x14ac:dyDescent="0.15">
      <c r="P10273">
        <v>10272</v>
      </c>
      <c r="Q10273" t="str">
        <f>IFERROR(IF(COUNTIF(個人情報!$BI$5:$BI$401,"登録番号" &amp; リスト!P10273)&gt;=1,"",IF(VLOOKUP(P10273,登録者リスト!$A$1:$D$43729,4,FALSE)=基本情報!$D$6,P10273,"")),"")</f>
        <v/>
      </c>
    </row>
    <row r="10274" spans="16:17" x14ac:dyDescent="0.15">
      <c r="P10274">
        <v>10273</v>
      </c>
      <c r="Q10274" t="str">
        <f>IFERROR(IF(COUNTIF(個人情報!$BI$5:$BI$401,"登録番号" &amp; リスト!P10274)&gt;=1,"",IF(VLOOKUP(P10274,登録者リスト!$A$1:$D$43729,4,FALSE)=基本情報!$D$6,P10274,"")),"")</f>
        <v/>
      </c>
    </row>
    <row r="10275" spans="16:17" x14ac:dyDescent="0.15">
      <c r="P10275">
        <v>10274</v>
      </c>
      <c r="Q10275" t="str">
        <f>IFERROR(IF(COUNTIF(個人情報!$BI$5:$BI$401,"登録番号" &amp; リスト!P10275)&gt;=1,"",IF(VLOOKUP(P10275,登録者リスト!$A$1:$D$43729,4,FALSE)=基本情報!$D$6,P10275,"")),"")</f>
        <v/>
      </c>
    </row>
    <row r="10276" spans="16:17" x14ac:dyDescent="0.15">
      <c r="P10276">
        <v>10275</v>
      </c>
      <c r="Q10276" t="str">
        <f>IFERROR(IF(COUNTIF(個人情報!$BI$5:$BI$401,"登録番号" &amp; リスト!P10276)&gt;=1,"",IF(VLOOKUP(P10276,登録者リスト!$A$1:$D$43729,4,FALSE)=基本情報!$D$6,P10276,"")),"")</f>
        <v/>
      </c>
    </row>
    <row r="10277" spans="16:17" x14ac:dyDescent="0.15">
      <c r="P10277">
        <v>10276</v>
      </c>
      <c r="Q10277" t="str">
        <f>IFERROR(IF(COUNTIF(個人情報!$BI$5:$BI$401,"登録番号" &amp; リスト!P10277)&gt;=1,"",IF(VLOOKUP(P10277,登録者リスト!$A$1:$D$43729,4,FALSE)=基本情報!$D$6,P10277,"")),"")</f>
        <v/>
      </c>
    </row>
    <row r="10278" spans="16:17" x14ac:dyDescent="0.15">
      <c r="P10278">
        <v>10277</v>
      </c>
      <c r="Q10278" t="str">
        <f>IFERROR(IF(COUNTIF(個人情報!$BI$5:$BI$401,"登録番号" &amp; リスト!P10278)&gt;=1,"",IF(VLOOKUP(P10278,登録者リスト!$A$1:$D$43729,4,FALSE)=基本情報!$D$6,P10278,"")),"")</f>
        <v/>
      </c>
    </row>
    <row r="10279" spans="16:17" x14ac:dyDescent="0.15">
      <c r="P10279">
        <v>10278</v>
      </c>
      <c r="Q10279" t="str">
        <f>IFERROR(IF(COUNTIF(個人情報!$BI$5:$BI$401,"登録番号" &amp; リスト!P10279)&gt;=1,"",IF(VLOOKUP(P10279,登録者リスト!$A$1:$D$43729,4,FALSE)=基本情報!$D$6,P10279,"")),"")</f>
        <v/>
      </c>
    </row>
    <row r="10280" spans="16:17" x14ac:dyDescent="0.15">
      <c r="P10280">
        <v>10279</v>
      </c>
      <c r="Q10280" t="str">
        <f>IFERROR(IF(COUNTIF(個人情報!$BI$5:$BI$401,"登録番号" &amp; リスト!P10280)&gt;=1,"",IF(VLOOKUP(P10280,登録者リスト!$A$1:$D$43729,4,FALSE)=基本情報!$D$6,P10280,"")),"")</f>
        <v/>
      </c>
    </row>
    <row r="10281" spans="16:17" x14ac:dyDescent="0.15">
      <c r="P10281">
        <v>10280</v>
      </c>
      <c r="Q10281" t="str">
        <f>IFERROR(IF(COUNTIF(個人情報!$BI$5:$BI$401,"登録番号" &amp; リスト!P10281)&gt;=1,"",IF(VLOOKUP(P10281,登録者リスト!$A$1:$D$43729,4,FALSE)=基本情報!$D$6,P10281,"")),"")</f>
        <v/>
      </c>
    </row>
    <row r="10282" spans="16:17" x14ac:dyDescent="0.15">
      <c r="P10282">
        <v>10281</v>
      </c>
      <c r="Q10282" t="str">
        <f>IFERROR(IF(COUNTIF(個人情報!$BI$5:$BI$401,"登録番号" &amp; リスト!P10282)&gt;=1,"",IF(VLOOKUP(P10282,登録者リスト!$A$1:$D$43729,4,FALSE)=基本情報!$D$6,P10282,"")),"")</f>
        <v/>
      </c>
    </row>
    <row r="10283" spans="16:17" x14ac:dyDescent="0.15">
      <c r="P10283">
        <v>10282</v>
      </c>
      <c r="Q10283" t="str">
        <f>IFERROR(IF(COUNTIF(個人情報!$BI$5:$BI$401,"登録番号" &amp; リスト!P10283)&gt;=1,"",IF(VLOOKUP(P10283,登録者リスト!$A$1:$D$43729,4,FALSE)=基本情報!$D$6,P10283,"")),"")</f>
        <v/>
      </c>
    </row>
    <row r="10284" spans="16:17" x14ac:dyDescent="0.15">
      <c r="P10284">
        <v>10283</v>
      </c>
      <c r="Q10284" t="str">
        <f>IFERROR(IF(COUNTIF(個人情報!$BI$5:$BI$401,"登録番号" &amp; リスト!P10284)&gt;=1,"",IF(VLOOKUP(P10284,登録者リスト!$A$1:$D$43729,4,FALSE)=基本情報!$D$6,P10284,"")),"")</f>
        <v/>
      </c>
    </row>
    <row r="10285" spans="16:17" x14ac:dyDescent="0.15">
      <c r="P10285">
        <v>10284</v>
      </c>
      <c r="Q10285" t="str">
        <f>IFERROR(IF(COUNTIF(個人情報!$BI$5:$BI$401,"登録番号" &amp; リスト!P10285)&gt;=1,"",IF(VLOOKUP(P10285,登録者リスト!$A$1:$D$43729,4,FALSE)=基本情報!$D$6,P10285,"")),"")</f>
        <v/>
      </c>
    </row>
    <row r="10286" spans="16:17" x14ac:dyDescent="0.15">
      <c r="P10286">
        <v>10285</v>
      </c>
      <c r="Q10286" t="str">
        <f>IFERROR(IF(COUNTIF(個人情報!$BI$5:$BI$401,"登録番号" &amp; リスト!P10286)&gt;=1,"",IF(VLOOKUP(P10286,登録者リスト!$A$1:$D$43729,4,FALSE)=基本情報!$D$6,P10286,"")),"")</f>
        <v/>
      </c>
    </row>
    <row r="10287" spans="16:17" x14ac:dyDescent="0.15">
      <c r="P10287">
        <v>10286</v>
      </c>
      <c r="Q10287" t="str">
        <f>IFERROR(IF(COUNTIF(個人情報!$BI$5:$BI$401,"登録番号" &amp; リスト!P10287)&gt;=1,"",IF(VLOOKUP(P10287,登録者リスト!$A$1:$D$43729,4,FALSE)=基本情報!$D$6,P10287,"")),"")</f>
        <v/>
      </c>
    </row>
    <row r="10288" spans="16:17" x14ac:dyDescent="0.15">
      <c r="P10288">
        <v>10287</v>
      </c>
      <c r="Q10288" t="str">
        <f>IFERROR(IF(COUNTIF(個人情報!$BI$5:$BI$401,"登録番号" &amp; リスト!P10288)&gt;=1,"",IF(VLOOKUP(P10288,登録者リスト!$A$1:$D$43729,4,FALSE)=基本情報!$D$6,P10288,"")),"")</f>
        <v/>
      </c>
    </row>
    <row r="10289" spans="16:17" x14ac:dyDescent="0.15">
      <c r="P10289">
        <v>10288</v>
      </c>
      <c r="Q10289" t="str">
        <f>IFERROR(IF(COUNTIF(個人情報!$BI$5:$BI$401,"登録番号" &amp; リスト!P10289)&gt;=1,"",IF(VLOOKUP(P10289,登録者リスト!$A$1:$D$43729,4,FALSE)=基本情報!$D$6,P10289,"")),"")</f>
        <v/>
      </c>
    </row>
    <row r="10290" spans="16:17" x14ac:dyDescent="0.15">
      <c r="P10290">
        <v>10289</v>
      </c>
      <c r="Q10290" t="str">
        <f>IFERROR(IF(COUNTIF(個人情報!$BI$5:$BI$401,"登録番号" &amp; リスト!P10290)&gt;=1,"",IF(VLOOKUP(P10290,登録者リスト!$A$1:$D$43729,4,FALSE)=基本情報!$D$6,P10290,"")),"")</f>
        <v/>
      </c>
    </row>
    <row r="10291" spans="16:17" x14ac:dyDescent="0.15">
      <c r="P10291">
        <v>10290</v>
      </c>
      <c r="Q10291" t="str">
        <f>IFERROR(IF(COUNTIF(個人情報!$BI$5:$BI$401,"登録番号" &amp; リスト!P10291)&gt;=1,"",IF(VLOOKUP(P10291,登録者リスト!$A$1:$D$43729,4,FALSE)=基本情報!$D$6,P10291,"")),"")</f>
        <v/>
      </c>
    </row>
    <row r="10292" spans="16:17" x14ac:dyDescent="0.15">
      <c r="P10292">
        <v>10291</v>
      </c>
      <c r="Q10292" t="str">
        <f>IFERROR(IF(COUNTIF(個人情報!$BI$5:$BI$401,"登録番号" &amp; リスト!P10292)&gt;=1,"",IF(VLOOKUP(P10292,登録者リスト!$A$1:$D$43729,4,FALSE)=基本情報!$D$6,P10292,"")),"")</f>
        <v/>
      </c>
    </row>
    <row r="10293" spans="16:17" x14ac:dyDescent="0.15">
      <c r="P10293">
        <v>10292</v>
      </c>
      <c r="Q10293" t="str">
        <f>IFERROR(IF(COUNTIF(個人情報!$BI$5:$BI$401,"登録番号" &amp; リスト!P10293)&gt;=1,"",IF(VLOOKUP(P10293,登録者リスト!$A$1:$D$43729,4,FALSE)=基本情報!$D$6,P10293,"")),"")</f>
        <v/>
      </c>
    </row>
    <row r="10294" spans="16:17" x14ac:dyDescent="0.15">
      <c r="P10294">
        <v>10293</v>
      </c>
      <c r="Q10294" t="str">
        <f>IFERROR(IF(COUNTIF(個人情報!$BI$5:$BI$401,"登録番号" &amp; リスト!P10294)&gt;=1,"",IF(VLOOKUP(P10294,登録者リスト!$A$1:$D$43729,4,FALSE)=基本情報!$D$6,P10294,"")),"")</f>
        <v/>
      </c>
    </row>
    <row r="10295" spans="16:17" x14ac:dyDescent="0.15">
      <c r="P10295">
        <v>10294</v>
      </c>
      <c r="Q10295" t="str">
        <f>IFERROR(IF(COUNTIF(個人情報!$BI$5:$BI$401,"登録番号" &amp; リスト!P10295)&gt;=1,"",IF(VLOOKUP(P10295,登録者リスト!$A$1:$D$43729,4,FALSE)=基本情報!$D$6,P10295,"")),"")</f>
        <v/>
      </c>
    </row>
    <row r="10296" spans="16:17" x14ac:dyDescent="0.15">
      <c r="P10296">
        <v>10295</v>
      </c>
      <c r="Q10296" t="str">
        <f>IFERROR(IF(COUNTIF(個人情報!$BI$5:$BI$401,"登録番号" &amp; リスト!P10296)&gt;=1,"",IF(VLOOKUP(P10296,登録者リスト!$A$1:$D$43729,4,FALSE)=基本情報!$D$6,P10296,"")),"")</f>
        <v/>
      </c>
    </row>
    <row r="10297" spans="16:17" x14ac:dyDescent="0.15">
      <c r="P10297">
        <v>10296</v>
      </c>
      <c r="Q10297" t="str">
        <f>IFERROR(IF(COUNTIF(個人情報!$BI$5:$BI$401,"登録番号" &amp; リスト!P10297)&gt;=1,"",IF(VLOOKUP(P10297,登録者リスト!$A$1:$D$43729,4,FALSE)=基本情報!$D$6,P10297,"")),"")</f>
        <v/>
      </c>
    </row>
    <row r="10298" spans="16:17" x14ac:dyDescent="0.15">
      <c r="P10298">
        <v>10297</v>
      </c>
      <c r="Q10298" t="str">
        <f>IFERROR(IF(COUNTIF(個人情報!$BI$5:$BI$401,"登録番号" &amp; リスト!P10298)&gt;=1,"",IF(VLOOKUP(P10298,登録者リスト!$A$1:$D$43729,4,FALSE)=基本情報!$D$6,P10298,"")),"")</f>
        <v/>
      </c>
    </row>
    <row r="10299" spans="16:17" x14ac:dyDescent="0.15">
      <c r="P10299">
        <v>10298</v>
      </c>
      <c r="Q10299" t="str">
        <f>IFERROR(IF(COUNTIF(個人情報!$BI$5:$BI$401,"登録番号" &amp; リスト!P10299)&gt;=1,"",IF(VLOOKUP(P10299,登録者リスト!$A$1:$D$43729,4,FALSE)=基本情報!$D$6,P10299,"")),"")</f>
        <v/>
      </c>
    </row>
    <row r="10300" spans="16:17" x14ac:dyDescent="0.15">
      <c r="P10300">
        <v>10299</v>
      </c>
      <c r="Q10300" t="str">
        <f>IFERROR(IF(COUNTIF(個人情報!$BI$5:$BI$401,"登録番号" &amp; リスト!P10300)&gt;=1,"",IF(VLOOKUP(P10300,登録者リスト!$A$1:$D$43729,4,FALSE)=基本情報!$D$6,P10300,"")),"")</f>
        <v/>
      </c>
    </row>
    <row r="10301" spans="16:17" x14ac:dyDescent="0.15">
      <c r="P10301">
        <v>10300</v>
      </c>
      <c r="Q10301" t="str">
        <f>IFERROR(IF(COUNTIF(個人情報!$BI$5:$BI$401,"登録番号" &amp; リスト!P10301)&gt;=1,"",IF(VLOOKUP(P10301,登録者リスト!$A$1:$D$43729,4,FALSE)=基本情報!$D$6,P10301,"")),"")</f>
        <v/>
      </c>
    </row>
    <row r="10302" spans="16:17" x14ac:dyDescent="0.15">
      <c r="P10302">
        <v>10301</v>
      </c>
      <c r="Q10302" t="str">
        <f>IFERROR(IF(COUNTIF(個人情報!$BI$5:$BI$401,"登録番号" &amp; リスト!P10302)&gt;=1,"",IF(VLOOKUP(P10302,登録者リスト!$A$1:$D$43729,4,FALSE)=基本情報!$D$6,P10302,"")),"")</f>
        <v/>
      </c>
    </row>
    <row r="10303" spans="16:17" x14ac:dyDescent="0.15">
      <c r="P10303">
        <v>10302</v>
      </c>
      <c r="Q10303" t="str">
        <f>IFERROR(IF(COUNTIF(個人情報!$BI$5:$BI$401,"登録番号" &amp; リスト!P10303)&gt;=1,"",IF(VLOOKUP(P10303,登録者リスト!$A$1:$D$43729,4,FALSE)=基本情報!$D$6,P10303,"")),"")</f>
        <v/>
      </c>
    </row>
    <row r="10304" spans="16:17" x14ac:dyDescent="0.15">
      <c r="P10304">
        <v>10303</v>
      </c>
      <c r="Q10304" t="str">
        <f>IFERROR(IF(COUNTIF(個人情報!$BI$5:$BI$401,"登録番号" &amp; リスト!P10304)&gt;=1,"",IF(VLOOKUP(P10304,登録者リスト!$A$1:$D$43729,4,FALSE)=基本情報!$D$6,P10304,"")),"")</f>
        <v/>
      </c>
    </row>
    <row r="10305" spans="16:17" x14ac:dyDescent="0.15">
      <c r="P10305">
        <v>10304</v>
      </c>
      <c r="Q10305" t="str">
        <f>IFERROR(IF(COUNTIF(個人情報!$BI$5:$BI$401,"登録番号" &amp; リスト!P10305)&gt;=1,"",IF(VLOOKUP(P10305,登録者リスト!$A$1:$D$43729,4,FALSE)=基本情報!$D$6,P10305,"")),"")</f>
        <v/>
      </c>
    </row>
    <row r="10306" spans="16:17" x14ac:dyDescent="0.15">
      <c r="P10306">
        <v>10305</v>
      </c>
      <c r="Q10306" t="str">
        <f>IFERROR(IF(COUNTIF(個人情報!$BI$5:$BI$401,"登録番号" &amp; リスト!P10306)&gt;=1,"",IF(VLOOKUP(P10306,登録者リスト!$A$1:$D$43729,4,FALSE)=基本情報!$D$6,P10306,"")),"")</f>
        <v/>
      </c>
    </row>
    <row r="10307" spans="16:17" x14ac:dyDescent="0.15">
      <c r="P10307">
        <v>10306</v>
      </c>
      <c r="Q10307" t="str">
        <f>IFERROR(IF(COUNTIF(個人情報!$BI$5:$BI$401,"登録番号" &amp; リスト!P10307)&gt;=1,"",IF(VLOOKUP(P10307,登録者リスト!$A$1:$D$43729,4,FALSE)=基本情報!$D$6,P10307,"")),"")</f>
        <v/>
      </c>
    </row>
    <row r="10308" spans="16:17" x14ac:dyDescent="0.15">
      <c r="P10308">
        <v>10307</v>
      </c>
      <c r="Q10308" t="str">
        <f>IFERROR(IF(COUNTIF(個人情報!$BI$5:$BI$401,"登録番号" &amp; リスト!P10308)&gt;=1,"",IF(VLOOKUP(P10308,登録者リスト!$A$1:$D$43729,4,FALSE)=基本情報!$D$6,P10308,"")),"")</f>
        <v/>
      </c>
    </row>
    <row r="10309" spans="16:17" x14ac:dyDescent="0.15">
      <c r="P10309">
        <v>10308</v>
      </c>
      <c r="Q10309" t="str">
        <f>IFERROR(IF(COUNTIF(個人情報!$BI$5:$BI$401,"登録番号" &amp; リスト!P10309)&gt;=1,"",IF(VLOOKUP(P10309,登録者リスト!$A$1:$D$43729,4,FALSE)=基本情報!$D$6,P10309,"")),"")</f>
        <v/>
      </c>
    </row>
    <row r="10310" spans="16:17" x14ac:dyDescent="0.15">
      <c r="P10310">
        <v>10309</v>
      </c>
      <c r="Q10310" t="str">
        <f>IFERROR(IF(COUNTIF(個人情報!$BI$5:$BI$401,"登録番号" &amp; リスト!P10310)&gt;=1,"",IF(VLOOKUP(P10310,登録者リスト!$A$1:$D$43729,4,FALSE)=基本情報!$D$6,P10310,"")),"")</f>
        <v/>
      </c>
    </row>
    <row r="10311" spans="16:17" x14ac:dyDescent="0.15">
      <c r="P10311">
        <v>10310</v>
      </c>
      <c r="Q10311" t="str">
        <f>IFERROR(IF(COUNTIF(個人情報!$BI$5:$BI$401,"登録番号" &amp; リスト!P10311)&gt;=1,"",IF(VLOOKUP(P10311,登録者リスト!$A$1:$D$43729,4,FALSE)=基本情報!$D$6,P10311,"")),"")</f>
        <v/>
      </c>
    </row>
    <row r="10312" spans="16:17" x14ac:dyDescent="0.15">
      <c r="P10312">
        <v>10311</v>
      </c>
      <c r="Q10312" t="str">
        <f>IFERROR(IF(COUNTIF(個人情報!$BI$5:$BI$401,"登録番号" &amp; リスト!P10312)&gt;=1,"",IF(VLOOKUP(P10312,登録者リスト!$A$1:$D$43729,4,FALSE)=基本情報!$D$6,P10312,"")),"")</f>
        <v/>
      </c>
    </row>
    <row r="10313" spans="16:17" x14ac:dyDescent="0.15">
      <c r="P10313">
        <v>10312</v>
      </c>
      <c r="Q10313" t="str">
        <f>IFERROR(IF(COUNTIF(個人情報!$BI$5:$BI$401,"登録番号" &amp; リスト!P10313)&gt;=1,"",IF(VLOOKUP(P10313,登録者リスト!$A$1:$D$43729,4,FALSE)=基本情報!$D$6,P10313,"")),"")</f>
        <v/>
      </c>
    </row>
    <row r="10314" spans="16:17" x14ac:dyDescent="0.15">
      <c r="P10314">
        <v>10313</v>
      </c>
      <c r="Q10314" t="str">
        <f>IFERROR(IF(COUNTIF(個人情報!$BI$5:$BI$401,"登録番号" &amp; リスト!P10314)&gt;=1,"",IF(VLOOKUP(P10314,登録者リスト!$A$1:$D$43729,4,FALSE)=基本情報!$D$6,P10314,"")),"")</f>
        <v/>
      </c>
    </row>
    <row r="10315" spans="16:17" x14ac:dyDescent="0.15">
      <c r="P10315">
        <v>10314</v>
      </c>
      <c r="Q10315" t="str">
        <f>IFERROR(IF(COUNTIF(個人情報!$BI$5:$BI$401,"登録番号" &amp; リスト!P10315)&gt;=1,"",IF(VLOOKUP(P10315,登録者リスト!$A$1:$D$43729,4,FALSE)=基本情報!$D$6,P10315,"")),"")</f>
        <v/>
      </c>
    </row>
    <row r="10316" spans="16:17" x14ac:dyDescent="0.15">
      <c r="P10316">
        <v>10315</v>
      </c>
      <c r="Q10316" t="str">
        <f>IFERROR(IF(COUNTIF(個人情報!$BI$5:$BI$401,"登録番号" &amp; リスト!P10316)&gt;=1,"",IF(VLOOKUP(P10316,登録者リスト!$A$1:$D$43729,4,FALSE)=基本情報!$D$6,P10316,"")),"")</f>
        <v/>
      </c>
    </row>
    <row r="10317" spans="16:17" x14ac:dyDescent="0.15">
      <c r="P10317">
        <v>10316</v>
      </c>
      <c r="Q10317" t="str">
        <f>IFERROR(IF(COUNTIF(個人情報!$BI$5:$BI$401,"登録番号" &amp; リスト!P10317)&gt;=1,"",IF(VLOOKUP(P10317,登録者リスト!$A$1:$D$43729,4,FALSE)=基本情報!$D$6,P10317,"")),"")</f>
        <v/>
      </c>
    </row>
    <row r="10318" spans="16:17" x14ac:dyDescent="0.15">
      <c r="P10318">
        <v>10317</v>
      </c>
      <c r="Q10318" t="str">
        <f>IFERROR(IF(COUNTIF(個人情報!$BI$5:$BI$401,"登録番号" &amp; リスト!P10318)&gt;=1,"",IF(VLOOKUP(P10318,登録者リスト!$A$1:$D$43729,4,FALSE)=基本情報!$D$6,P10318,"")),"")</f>
        <v/>
      </c>
    </row>
    <row r="10319" spans="16:17" x14ac:dyDescent="0.15">
      <c r="P10319">
        <v>10318</v>
      </c>
      <c r="Q10319" t="str">
        <f>IFERROR(IF(COUNTIF(個人情報!$BI$5:$BI$401,"登録番号" &amp; リスト!P10319)&gt;=1,"",IF(VLOOKUP(P10319,登録者リスト!$A$1:$D$43729,4,FALSE)=基本情報!$D$6,P10319,"")),"")</f>
        <v/>
      </c>
    </row>
    <row r="10320" spans="16:17" x14ac:dyDescent="0.15">
      <c r="P10320">
        <v>10319</v>
      </c>
      <c r="Q10320" t="str">
        <f>IFERROR(IF(COUNTIF(個人情報!$BI$5:$BI$401,"登録番号" &amp; リスト!P10320)&gt;=1,"",IF(VLOOKUP(P10320,登録者リスト!$A$1:$D$43729,4,FALSE)=基本情報!$D$6,P10320,"")),"")</f>
        <v/>
      </c>
    </row>
    <row r="10321" spans="16:17" x14ac:dyDescent="0.15">
      <c r="P10321">
        <v>10320</v>
      </c>
      <c r="Q10321" t="str">
        <f>IFERROR(IF(COUNTIF(個人情報!$BI$5:$BI$401,"登録番号" &amp; リスト!P10321)&gt;=1,"",IF(VLOOKUP(P10321,登録者リスト!$A$1:$D$43729,4,FALSE)=基本情報!$D$6,P10321,"")),"")</f>
        <v/>
      </c>
    </row>
    <row r="10322" spans="16:17" x14ac:dyDescent="0.15">
      <c r="P10322">
        <v>10321</v>
      </c>
      <c r="Q10322" t="str">
        <f>IFERROR(IF(COUNTIF(個人情報!$BI$5:$BI$401,"登録番号" &amp; リスト!P10322)&gt;=1,"",IF(VLOOKUP(P10322,登録者リスト!$A$1:$D$43729,4,FALSE)=基本情報!$D$6,P10322,"")),"")</f>
        <v/>
      </c>
    </row>
    <row r="10323" spans="16:17" x14ac:dyDescent="0.15">
      <c r="P10323">
        <v>10322</v>
      </c>
      <c r="Q10323" t="str">
        <f>IFERROR(IF(COUNTIF(個人情報!$BI$5:$BI$401,"登録番号" &amp; リスト!P10323)&gt;=1,"",IF(VLOOKUP(P10323,登録者リスト!$A$1:$D$43729,4,FALSE)=基本情報!$D$6,P10323,"")),"")</f>
        <v/>
      </c>
    </row>
    <row r="10324" spans="16:17" x14ac:dyDescent="0.15">
      <c r="P10324">
        <v>10323</v>
      </c>
      <c r="Q10324" t="str">
        <f>IFERROR(IF(COUNTIF(個人情報!$BI$5:$BI$401,"登録番号" &amp; リスト!P10324)&gt;=1,"",IF(VLOOKUP(P10324,登録者リスト!$A$1:$D$43729,4,FALSE)=基本情報!$D$6,P10324,"")),"")</f>
        <v/>
      </c>
    </row>
    <row r="10325" spans="16:17" x14ac:dyDescent="0.15">
      <c r="P10325">
        <v>10324</v>
      </c>
      <c r="Q10325" t="str">
        <f>IFERROR(IF(COUNTIF(個人情報!$BI$5:$BI$401,"登録番号" &amp; リスト!P10325)&gt;=1,"",IF(VLOOKUP(P10325,登録者リスト!$A$1:$D$43729,4,FALSE)=基本情報!$D$6,P10325,"")),"")</f>
        <v/>
      </c>
    </row>
    <row r="10326" spans="16:17" x14ac:dyDescent="0.15">
      <c r="P10326">
        <v>10325</v>
      </c>
      <c r="Q10326" t="str">
        <f>IFERROR(IF(COUNTIF(個人情報!$BI$5:$BI$401,"登録番号" &amp; リスト!P10326)&gt;=1,"",IF(VLOOKUP(P10326,登録者リスト!$A$1:$D$43729,4,FALSE)=基本情報!$D$6,P10326,"")),"")</f>
        <v/>
      </c>
    </row>
    <row r="10327" spans="16:17" x14ac:dyDescent="0.15">
      <c r="P10327">
        <v>10326</v>
      </c>
      <c r="Q10327" t="str">
        <f>IFERROR(IF(COUNTIF(個人情報!$BI$5:$BI$401,"登録番号" &amp; リスト!P10327)&gt;=1,"",IF(VLOOKUP(P10327,登録者リスト!$A$1:$D$43729,4,FALSE)=基本情報!$D$6,P10327,"")),"")</f>
        <v/>
      </c>
    </row>
    <row r="10328" spans="16:17" x14ac:dyDescent="0.15">
      <c r="P10328">
        <v>10327</v>
      </c>
      <c r="Q10328" t="str">
        <f>IFERROR(IF(COUNTIF(個人情報!$BI$5:$BI$401,"登録番号" &amp; リスト!P10328)&gt;=1,"",IF(VLOOKUP(P10328,登録者リスト!$A$1:$D$43729,4,FALSE)=基本情報!$D$6,P10328,"")),"")</f>
        <v/>
      </c>
    </row>
    <row r="10329" spans="16:17" x14ac:dyDescent="0.15">
      <c r="P10329">
        <v>10328</v>
      </c>
      <c r="Q10329" t="str">
        <f>IFERROR(IF(COUNTIF(個人情報!$BI$5:$BI$401,"登録番号" &amp; リスト!P10329)&gt;=1,"",IF(VLOOKUP(P10329,登録者リスト!$A$1:$D$43729,4,FALSE)=基本情報!$D$6,P10329,"")),"")</f>
        <v/>
      </c>
    </row>
    <row r="10330" spans="16:17" x14ac:dyDescent="0.15">
      <c r="P10330">
        <v>10329</v>
      </c>
      <c r="Q10330" t="str">
        <f>IFERROR(IF(COUNTIF(個人情報!$BI$5:$BI$401,"登録番号" &amp; リスト!P10330)&gt;=1,"",IF(VLOOKUP(P10330,登録者リスト!$A$1:$D$43729,4,FALSE)=基本情報!$D$6,P10330,"")),"")</f>
        <v/>
      </c>
    </row>
    <row r="10331" spans="16:17" x14ac:dyDescent="0.15">
      <c r="P10331">
        <v>10330</v>
      </c>
      <c r="Q10331" t="str">
        <f>IFERROR(IF(COUNTIF(個人情報!$BI$5:$BI$401,"登録番号" &amp; リスト!P10331)&gt;=1,"",IF(VLOOKUP(P10331,登録者リスト!$A$1:$D$43729,4,FALSE)=基本情報!$D$6,P10331,"")),"")</f>
        <v/>
      </c>
    </row>
    <row r="10332" spans="16:17" x14ac:dyDescent="0.15">
      <c r="P10332">
        <v>10331</v>
      </c>
      <c r="Q10332" t="str">
        <f>IFERROR(IF(COUNTIF(個人情報!$BI$5:$BI$401,"登録番号" &amp; リスト!P10332)&gt;=1,"",IF(VLOOKUP(P10332,登録者リスト!$A$1:$D$43729,4,FALSE)=基本情報!$D$6,P10332,"")),"")</f>
        <v/>
      </c>
    </row>
    <row r="10333" spans="16:17" x14ac:dyDescent="0.15">
      <c r="P10333">
        <v>10332</v>
      </c>
      <c r="Q10333" t="str">
        <f>IFERROR(IF(COUNTIF(個人情報!$BI$5:$BI$401,"登録番号" &amp; リスト!P10333)&gt;=1,"",IF(VLOOKUP(P10333,登録者リスト!$A$1:$D$43729,4,FALSE)=基本情報!$D$6,P10333,"")),"")</f>
        <v/>
      </c>
    </row>
    <row r="10334" spans="16:17" x14ac:dyDescent="0.15">
      <c r="P10334">
        <v>10333</v>
      </c>
      <c r="Q10334" t="str">
        <f>IFERROR(IF(COUNTIF(個人情報!$BI$5:$BI$401,"登録番号" &amp; リスト!P10334)&gt;=1,"",IF(VLOOKUP(P10334,登録者リスト!$A$1:$D$43729,4,FALSE)=基本情報!$D$6,P10334,"")),"")</f>
        <v/>
      </c>
    </row>
    <row r="10335" spans="16:17" x14ac:dyDescent="0.15">
      <c r="P10335">
        <v>10334</v>
      </c>
      <c r="Q10335" t="str">
        <f>IFERROR(IF(COUNTIF(個人情報!$BI$5:$BI$401,"登録番号" &amp; リスト!P10335)&gt;=1,"",IF(VLOOKUP(P10335,登録者リスト!$A$1:$D$43729,4,FALSE)=基本情報!$D$6,P10335,"")),"")</f>
        <v/>
      </c>
    </row>
    <row r="10336" spans="16:17" x14ac:dyDescent="0.15">
      <c r="P10336">
        <v>10335</v>
      </c>
      <c r="Q10336" t="str">
        <f>IFERROR(IF(COUNTIF(個人情報!$BI$5:$BI$401,"登録番号" &amp; リスト!P10336)&gt;=1,"",IF(VLOOKUP(P10336,登録者リスト!$A$1:$D$43729,4,FALSE)=基本情報!$D$6,P10336,"")),"")</f>
        <v/>
      </c>
    </row>
    <row r="10337" spans="16:17" x14ac:dyDescent="0.15">
      <c r="P10337">
        <v>10336</v>
      </c>
      <c r="Q10337" t="str">
        <f>IFERROR(IF(COUNTIF(個人情報!$BI$5:$BI$401,"登録番号" &amp; リスト!P10337)&gt;=1,"",IF(VLOOKUP(P10337,登録者リスト!$A$1:$D$43729,4,FALSE)=基本情報!$D$6,P10337,"")),"")</f>
        <v/>
      </c>
    </row>
    <row r="10338" spans="16:17" x14ac:dyDescent="0.15">
      <c r="P10338">
        <v>10337</v>
      </c>
      <c r="Q10338" t="str">
        <f>IFERROR(IF(COUNTIF(個人情報!$BI$5:$BI$401,"登録番号" &amp; リスト!P10338)&gt;=1,"",IF(VLOOKUP(P10338,登録者リスト!$A$1:$D$43729,4,FALSE)=基本情報!$D$6,P10338,"")),"")</f>
        <v/>
      </c>
    </row>
    <row r="10339" spans="16:17" x14ac:dyDescent="0.15">
      <c r="P10339">
        <v>10338</v>
      </c>
      <c r="Q10339" t="str">
        <f>IFERROR(IF(COUNTIF(個人情報!$BI$5:$BI$401,"登録番号" &amp; リスト!P10339)&gt;=1,"",IF(VLOOKUP(P10339,登録者リスト!$A$1:$D$43729,4,FALSE)=基本情報!$D$6,P10339,"")),"")</f>
        <v/>
      </c>
    </row>
    <row r="10340" spans="16:17" x14ac:dyDescent="0.15">
      <c r="P10340">
        <v>10339</v>
      </c>
      <c r="Q10340" t="str">
        <f>IFERROR(IF(COUNTIF(個人情報!$BI$5:$BI$401,"登録番号" &amp; リスト!P10340)&gt;=1,"",IF(VLOOKUP(P10340,登録者リスト!$A$1:$D$43729,4,FALSE)=基本情報!$D$6,P10340,"")),"")</f>
        <v/>
      </c>
    </row>
    <row r="10341" spans="16:17" x14ac:dyDescent="0.15">
      <c r="P10341">
        <v>10340</v>
      </c>
      <c r="Q10341" t="str">
        <f>IFERROR(IF(COUNTIF(個人情報!$BI$5:$BI$401,"登録番号" &amp; リスト!P10341)&gt;=1,"",IF(VLOOKUP(P10341,登録者リスト!$A$1:$D$43729,4,FALSE)=基本情報!$D$6,P10341,"")),"")</f>
        <v/>
      </c>
    </row>
    <row r="10342" spans="16:17" x14ac:dyDescent="0.15">
      <c r="P10342">
        <v>10341</v>
      </c>
      <c r="Q10342" t="str">
        <f>IFERROR(IF(COUNTIF(個人情報!$BI$5:$BI$401,"登録番号" &amp; リスト!P10342)&gt;=1,"",IF(VLOOKUP(P10342,登録者リスト!$A$1:$D$43729,4,FALSE)=基本情報!$D$6,P10342,"")),"")</f>
        <v/>
      </c>
    </row>
    <row r="10343" spans="16:17" x14ac:dyDescent="0.15">
      <c r="P10343">
        <v>10342</v>
      </c>
      <c r="Q10343" t="str">
        <f>IFERROR(IF(COUNTIF(個人情報!$BI$5:$BI$401,"登録番号" &amp; リスト!P10343)&gt;=1,"",IF(VLOOKUP(P10343,登録者リスト!$A$1:$D$43729,4,FALSE)=基本情報!$D$6,P10343,"")),"")</f>
        <v/>
      </c>
    </row>
    <row r="10344" spans="16:17" x14ac:dyDescent="0.15">
      <c r="P10344">
        <v>10343</v>
      </c>
      <c r="Q10344" t="str">
        <f>IFERROR(IF(COUNTIF(個人情報!$BI$5:$BI$401,"登録番号" &amp; リスト!P10344)&gt;=1,"",IF(VLOOKUP(P10344,登録者リスト!$A$1:$D$43729,4,FALSE)=基本情報!$D$6,P10344,"")),"")</f>
        <v/>
      </c>
    </row>
    <row r="10345" spans="16:17" x14ac:dyDescent="0.15">
      <c r="P10345">
        <v>10344</v>
      </c>
      <c r="Q10345" t="str">
        <f>IFERROR(IF(COUNTIF(個人情報!$BI$5:$BI$401,"登録番号" &amp; リスト!P10345)&gt;=1,"",IF(VLOOKUP(P10345,登録者リスト!$A$1:$D$43729,4,FALSE)=基本情報!$D$6,P10345,"")),"")</f>
        <v/>
      </c>
    </row>
    <row r="10346" spans="16:17" x14ac:dyDescent="0.15">
      <c r="P10346">
        <v>10345</v>
      </c>
      <c r="Q10346" t="str">
        <f>IFERROR(IF(COUNTIF(個人情報!$BI$5:$BI$401,"登録番号" &amp; リスト!P10346)&gt;=1,"",IF(VLOOKUP(P10346,登録者リスト!$A$1:$D$43729,4,FALSE)=基本情報!$D$6,P10346,"")),"")</f>
        <v/>
      </c>
    </row>
    <row r="10347" spans="16:17" x14ac:dyDescent="0.15">
      <c r="P10347">
        <v>10346</v>
      </c>
      <c r="Q10347" t="str">
        <f>IFERROR(IF(COUNTIF(個人情報!$BI$5:$BI$401,"登録番号" &amp; リスト!P10347)&gt;=1,"",IF(VLOOKUP(P10347,登録者リスト!$A$1:$D$43729,4,FALSE)=基本情報!$D$6,P10347,"")),"")</f>
        <v/>
      </c>
    </row>
    <row r="10348" spans="16:17" x14ac:dyDescent="0.15">
      <c r="P10348">
        <v>10347</v>
      </c>
      <c r="Q10348" t="str">
        <f>IFERROR(IF(COUNTIF(個人情報!$BI$5:$BI$401,"登録番号" &amp; リスト!P10348)&gt;=1,"",IF(VLOOKUP(P10348,登録者リスト!$A$1:$D$43729,4,FALSE)=基本情報!$D$6,P10348,"")),"")</f>
        <v/>
      </c>
    </row>
    <row r="10349" spans="16:17" x14ac:dyDescent="0.15">
      <c r="P10349">
        <v>10348</v>
      </c>
      <c r="Q10349" t="str">
        <f>IFERROR(IF(COUNTIF(個人情報!$BI$5:$BI$401,"登録番号" &amp; リスト!P10349)&gt;=1,"",IF(VLOOKUP(P10349,登録者リスト!$A$1:$D$43729,4,FALSE)=基本情報!$D$6,P10349,"")),"")</f>
        <v/>
      </c>
    </row>
    <row r="10350" spans="16:17" x14ac:dyDescent="0.15">
      <c r="P10350">
        <v>10349</v>
      </c>
      <c r="Q10350" t="str">
        <f>IFERROR(IF(COUNTIF(個人情報!$BI$5:$BI$401,"登録番号" &amp; リスト!P10350)&gt;=1,"",IF(VLOOKUP(P10350,登録者リスト!$A$1:$D$43729,4,FALSE)=基本情報!$D$6,P10350,"")),"")</f>
        <v/>
      </c>
    </row>
    <row r="10351" spans="16:17" x14ac:dyDescent="0.15">
      <c r="P10351">
        <v>10350</v>
      </c>
      <c r="Q10351" t="str">
        <f>IFERROR(IF(COUNTIF(個人情報!$BI$5:$BI$401,"登録番号" &amp; リスト!P10351)&gt;=1,"",IF(VLOOKUP(P10351,登録者リスト!$A$1:$D$43729,4,FALSE)=基本情報!$D$6,P10351,"")),"")</f>
        <v/>
      </c>
    </row>
    <row r="10352" spans="16:17" x14ac:dyDescent="0.15">
      <c r="P10352">
        <v>10351</v>
      </c>
      <c r="Q10352" t="str">
        <f>IFERROR(IF(COUNTIF(個人情報!$BI$5:$BI$401,"登録番号" &amp; リスト!P10352)&gt;=1,"",IF(VLOOKUP(P10352,登録者リスト!$A$1:$D$43729,4,FALSE)=基本情報!$D$6,P10352,"")),"")</f>
        <v/>
      </c>
    </row>
    <row r="10353" spans="16:17" x14ac:dyDescent="0.15">
      <c r="P10353">
        <v>10352</v>
      </c>
      <c r="Q10353" t="str">
        <f>IFERROR(IF(COUNTIF(個人情報!$BI$5:$BI$401,"登録番号" &amp; リスト!P10353)&gt;=1,"",IF(VLOOKUP(P10353,登録者リスト!$A$1:$D$43729,4,FALSE)=基本情報!$D$6,P10353,"")),"")</f>
        <v/>
      </c>
    </row>
    <row r="10354" spans="16:17" x14ac:dyDescent="0.15">
      <c r="P10354">
        <v>10353</v>
      </c>
      <c r="Q10354" t="str">
        <f>IFERROR(IF(COUNTIF(個人情報!$BI$5:$BI$401,"登録番号" &amp; リスト!P10354)&gt;=1,"",IF(VLOOKUP(P10354,登録者リスト!$A$1:$D$43729,4,FALSE)=基本情報!$D$6,P10354,"")),"")</f>
        <v/>
      </c>
    </row>
    <row r="10355" spans="16:17" x14ac:dyDescent="0.15">
      <c r="P10355">
        <v>10354</v>
      </c>
      <c r="Q10355" t="str">
        <f>IFERROR(IF(COUNTIF(個人情報!$BI$5:$BI$401,"登録番号" &amp; リスト!P10355)&gt;=1,"",IF(VLOOKUP(P10355,登録者リスト!$A$1:$D$43729,4,FALSE)=基本情報!$D$6,P10355,"")),"")</f>
        <v/>
      </c>
    </row>
    <row r="10356" spans="16:17" x14ac:dyDescent="0.15">
      <c r="P10356">
        <v>10355</v>
      </c>
      <c r="Q10356" t="str">
        <f>IFERROR(IF(COUNTIF(個人情報!$BI$5:$BI$401,"登録番号" &amp; リスト!P10356)&gt;=1,"",IF(VLOOKUP(P10356,登録者リスト!$A$1:$D$43729,4,FALSE)=基本情報!$D$6,P10356,"")),"")</f>
        <v/>
      </c>
    </row>
    <row r="10357" spans="16:17" x14ac:dyDescent="0.15">
      <c r="P10357">
        <v>10356</v>
      </c>
      <c r="Q10357" t="str">
        <f>IFERROR(IF(COUNTIF(個人情報!$BI$5:$BI$401,"登録番号" &amp; リスト!P10357)&gt;=1,"",IF(VLOOKUP(P10357,登録者リスト!$A$1:$D$43729,4,FALSE)=基本情報!$D$6,P10357,"")),"")</f>
        <v/>
      </c>
    </row>
    <row r="10358" spans="16:17" x14ac:dyDescent="0.15">
      <c r="P10358">
        <v>10357</v>
      </c>
      <c r="Q10358" t="str">
        <f>IFERROR(IF(COUNTIF(個人情報!$BI$5:$BI$401,"登録番号" &amp; リスト!P10358)&gt;=1,"",IF(VLOOKUP(P10358,登録者リスト!$A$1:$D$43729,4,FALSE)=基本情報!$D$6,P10358,"")),"")</f>
        <v/>
      </c>
    </row>
    <row r="10359" spans="16:17" x14ac:dyDescent="0.15">
      <c r="P10359">
        <v>10358</v>
      </c>
      <c r="Q10359" t="str">
        <f>IFERROR(IF(COUNTIF(個人情報!$BI$5:$BI$401,"登録番号" &amp; リスト!P10359)&gt;=1,"",IF(VLOOKUP(P10359,登録者リスト!$A$1:$D$43729,4,FALSE)=基本情報!$D$6,P10359,"")),"")</f>
        <v/>
      </c>
    </row>
    <row r="10360" spans="16:17" x14ac:dyDescent="0.15">
      <c r="P10360">
        <v>10359</v>
      </c>
      <c r="Q10360" t="str">
        <f>IFERROR(IF(COUNTIF(個人情報!$BI$5:$BI$401,"登録番号" &amp; リスト!P10360)&gt;=1,"",IF(VLOOKUP(P10360,登録者リスト!$A$1:$D$43729,4,FALSE)=基本情報!$D$6,P10360,"")),"")</f>
        <v/>
      </c>
    </row>
    <row r="10361" spans="16:17" x14ac:dyDescent="0.15">
      <c r="P10361">
        <v>10360</v>
      </c>
      <c r="Q10361" t="str">
        <f>IFERROR(IF(COUNTIF(個人情報!$BI$5:$BI$401,"登録番号" &amp; リスト!P10361)&gt;=1,"",IF(VLOOKUP(P10361,登録者リスト!$A$1:$D$43729,4,FALSE)=基本情報!$D$6,P10361,"")),"")</f>
        <v/>
      </c>
    </row>
    <row r="10362" spans="16:17" x14ac:dyDescent="0.15">
      <c r="P10362">
        <v>10361</v>
      </c>
      <c r="Q10362" t="str">
        <f>IFERROR(IF(COUNTIF(個人情報!$BI$5:$BI$401,"登録番号" &amp; リスト!P10362)&gt;=1,"",IF(VLOOKUP(P10362,登録者リスト!$A$1:$D$43729,4,FALSE)=基本情報!$D$6,P10362,"")),"")</f>
        <v/>
      </c>
    </row>
    <row r="10363" spans="16:17" x14ac:dyDescent="0.15">
      <c r="P10363">
        <v>10362</v>
      </c>
      <c r="Q10363" t="str">
        <f>IFERROR(IF(COUNTIF(個人情報!$BI$5:$BI$401,"登録番号" &amp; リスト!P10363)&gt;=1,"",IF(VLOOKUP(P10363,登録者リスト!$A$1:$D$43729,4,FALSE)=基本情報!$D$6,P10363,"")),"")</f>
        <v/>
      </c>
    </row>
    <row r="10364" spans="16:17" x14ac:dyDescent="0.15">
      <c r="P10364">
        <v>10363</v>
      </c>
      <c r="Q10364" t="str">
        <f>IFERROR(IF(COUNTIF(個人情報!$BI$5:$BI$401,"登録番号" &amp; リスト!P10364)&gt;=1,"",IF(VLOOKUP(P10364,登録者リスト!$A$1:$D$43729,4,FALSE)=基本情報!$D$6,P10364,"")),"")</f>
        <v/>
      </c>
    </row>
    <row r="10365" spans="16:17" x14ac:dyDescent="0.15">
      <c r="P10365">
        <v>10364</v>
      </c>
      <c r="Q10365" t="str">
        <f>IFERROR(IF(COUNTIF(個人情報!$BI$5:$BI$401,"登録番号" &amp; リスト!P10365)&gt;=1,"",IF(VLOOKUP(P10365,登録者リスト!$A$1:$D$43729,4,FALSE)=基本情報!$D$6,P10365,"")),"")</f>
        <v/>
      </c>
    </row>
    <row r="10366" spans="16:17" x14ac:dyDescent="0.15">
      <c r="P10366">
        <v>10365</v>
      </c>
      <c r="Q10366" t="str">
        <f>IFERROR(IF(COUNTIF(個人情報!$BI$5:$BI$401,"登録番号" &amp; リスト!P10366)&gt;=1,"",IF(VLOOKUP(P10366,登録者リスト!$A$1:$D$43729,4,FALSE)=基本情報!$D$6,P10366,"")),"")</f>
        <v/>
      </c>
    </row>
    <row r="10367" spans="16:17" x14ac:dyDescent="0.15">
      <c r="P10367">
        <v>10366</v>
      </c>
      <c r="Q10367" t="str">
        <f>IFERROR(IF(COUNTIF(個人情報!$BI$5:$BI$401,"登録番号" &amp; リスト!P10367)&gt;=1,"",IF(VLOOKUP(P10367,登録者リスト!$A$1:$D$43729,4,FALSE)=基本情報!$D$6,P10367,"")),"")</f>
        <v/>
      </c>
    </row>
    <row r="10368" spans="16:17" x14ac:dyDescent="0.15">
      <c r="P10368">
        <v>10367</v>
      </c>
      <c r="Q10368" t="str">
        <f>IFERROR(IF(COUNTIF(個人情報!$BI$5:$BI$401,"登録番号" &amp; リスト!P10368)&gt;=1,"",IF(VLOOKUP(P10368,登録者リスト!$A$1:$D$43729,4,FALSE)=基本情報!$D$6,P10368,"")),"")</f>
        <v/>
      </c>
    </row>
    <row r="10369" spans="16:17" x14ac:dyDescent="0.15">
      <c r="P10369">
        <v>10368</v>
      </c>
      <c r="Q10369" t="str">
        <f>IFERROR(IF(COUNTIF(個人情報!$BI$5:$BI$401,"登録番号" &amp; リスト!P10369)&gt;=1,"",IF(VLOOKUP(P10369,登録者リスト!$A$1:$D$43729,4,FALSE)=基本情報!$D$6,P10369,"")),"")</f>
        <v/>
      </c>
    </row>
    <row r="10370" spans="16:17" x14ac:dyDescent="0.15">
      <c r="P10370">
        <v>10369</v>
      </c>
      <c r="Q10370" t="str">
        <f>IFERROR(IF(COUNTIF(個人情報!$BI$5:$BI$401,"登録番号" &amp; リスト!P10370)&gt;=1,"",IF(VLOOKUP(P10370,登録者リスト!$A$1:$D$43729,4,FALSE)=基本情報!$D$6,P10370,"")),"")</f>
        <v/>
      </c>
    </row>
    <row r="10371" spans="16:17" x14ac:dyDescent="0.15">
      <c r="P10371">
        <v>10370</v>
      </c>
      <c r="Q10371" t="str">
        <f>IFERROR(IF(COUNTIF(個人情報!$BI$5:$BI$401,"登録番号" &amp; リスト!P10371)&gt;=1,"",IF(VLOOKUP(P10371,登録者リスト!$A$1:$D$43729,4,FALSE)=基本情報!$D$6,P10371,"")),"")</f>
        <v/>
      </c>
    </row>
    <row r="10372" spans="16:17" x14ac:dyDescent="0.15">
      <c r="P10372">
        <v>10371</v>
      </c>
      <c r="Q10372" t="str">
        <f>IFERROR(IF(COUNTIF(個人情報!$BI$5:$BI$401,"登録番号" &amp; リスト!P10372)&gt;=1,"",IF(VLOOKUP(P10372,登録者リスト!$A$1:$D$43729,4,FALSE)=基本情報!$D$6,P10372,"")),"")</f>
        <v/>
      </c>
    </row>
    <row r="10373" spans="16:17" x14ac:dyDescent="0.15">
      <c r="P10373">
        <v>10372</v>
      </c>
      <c r="Q10373" t="str">
        <f>IFERROR(IF(COUNTIF(個人情報!$BI$5:$BI$401,"登録番号" &amp; リスト!P10373)&gt;=1,"",IF(VLOOKUP(P10373,登録者リスト!$A$1:$D$43729,4,FALSE)=基本情報!$D$6,P10373,"")),"")</f>
        <v/>
      </c>
    </row>
    <row r="10374" spans="16:17" x14ac:dyDescent="0.15">
      <c r="P10374">
        <v>10373</v>
      </c>
      <c r="Q10374" t="str">
        <f>IFERROR(IF(COUNTIF(個人情報!$BI$5:$BI$401,"登録番号" &amp; リスト!P10374)&gt;=1,"",IF(VLOOKUP(P10374,登録者リスト!$A$1:$D$43729,4,FALSE)=基本情報!$D$6,P10374,"")),"")</f>
        <v/>
      </c>
    </row>
    <row r="10375" spans="16:17" x14ac:dyDescent="0.15">
      <c r="P10375">
        <v>10374</v>
      </c>
      <c r="Q10375" t="str">
        <f>IFERROR(IF(COUNTIF(個人情報!$BI$5:$BI$401,"登録番号" &amp; リスト!P10375)&gt;=1,"",IF(VLOOKUP(P10375,登録者リスト!$A$1:$D$43729,4,FALSE)=基本情報!$D$6,P10375,"")),"")</f>
        <v/>
      </c>
    </row>
    <row r="10376" spans="16:17" x14ac:dyDescent="0.15">
      <c r="P10376">
        <v>10375</v>
      </c>
      <c r="Q10376" t="str">
        <f>IFERROR(IF(COUNTIF(個人情報!$BI$5:$BI$401,"登録番号" &amp; リスト!P10376)&gt;=1,"",IF(VLOOKUP(P10376,登録者リスト!$A$1:$D$43729,4,FALSE)=基本情報!$D$6,P10376,"")),"")</f>
        <v/>
      </c>
    </row>
    <row r="10377" spans="16:17" x14ac:dyDescent="0.15">
      <c r="P10377">
        <v>10376</v>
      </c>
      <c r="Q10377" t="str">
        <f>IFERROR(IF(COUNTIF(個人情報!$BI$5:$BI$401,"登録番号" &amp; リスト!P10377)&gt;=1,"",IF(VLOOKUP(P10377,登録者リスト!$A$1:$D$43729,4,FALSE)=基本情報!$D$6,P10377,"")),"")</f>
        <v/>
      </c>
    </row>
    <row r="10378" spans="16:17" x14ac:dyDescent="0.15">
      <c r="P10378">
        <v>10377</v>
      </c>
      <c r="Q10378" t="str">
        <f>IFERROR(IF(COUNTIF(個人情報!$BI$5:$BI$401,"登録番号" &amp; リスト!P10378)&gt;=1,"",IF(VLOOKUP(P10378,登録者リスト!$A$1:$D$43729,4,FALSE)=基本情報!$D$6,P10378,"")),"")</f>
        <v/>
      </c>
    </row>
    <row r="10379" spans="16:17" x14ac:dyDescent="0.15">
      <c r="P10379">
        <v>10378</v>
      </c>
      <c r="Q10379" t="str">
        <f>IFERROR(IF(COUNTIF(個人情報!$BI$5:$BI$401,"登録番号" &amp; リスト!P10379)&gt;=1,"",IF(VLOOKUP(P10379,登録者リスト!$A$1:$D$43729,4,FALSE)=基本情報!$D$6,P10379,"")),"")</f>
        <v/>
      </c>
    </row>
    <row r="10380" spans="16:17" x14ac:dyDescent="0.15">
      <c r="P10380">
        <v>10379</v>
      </c>
      <c r="Q10380" t="str">
        <f>IFERROR(IF(COUNTIF(個人情報!$BI$5:$BI$401,"登録番号" &amp; リスト!P10380)&gt;=1,"",IF(VLOOKUP(P10380,登録者リスト!$A$1:$D$43729,4,FALSE)=基本情報!$D$6,P10380,"")),"")</f>
        <v/>
      </c>
    </row>
    <row r="10381" spans="16:17" x14ac:dyDescent="0.15">
      <c r="P10381">
        <v>10380</v>
      </c>
      <c r="Q10381" t="str">
        <f>IFERROR(IF(COUNTIF(個人情報!$BI$5:$BI$401,"登録番号" &amp; リスト!P10381)&gt;=1,"",IF(VLOOKUP(P10381,登録者リスト!$A$1:$D$43729,4,FALSE)=基本情報!$D$6,P10381,"")),"")</f>
        <v/>
      </c>
    </row>
    <row r="10382" spans="16:17" x14ac:dyDescent="0.15">
      <c r="P10382">
        <v>10381</v>
      </c>
      <c r="Q10382" t="str">
        <f>IFERROR(IF(COUNTIF(個人情報!$BI$5:$BI$401,"登録番号" &amp; リスト!P10382)&gt;=1,"",IF(VLOOKUP(P10382,登録者リスト!$A$1:$D$43729,4,FALSE)=基本情報!$D$6,P10382,"")),"")</f>
        <v/>
      </c>
    </row>
    <row r="10383" spans="16:17" x14ac:dyDescent="0.15">
      <c r="P10383">
        <v>10382</v>
      </c>
      <c r="Q10383" t="str">
        <f>IFERROR(IF(COUNTIF(個人情報!$BI$5:$BI$401,"登録番号" &amp; リスト!P10383)&gt;=1,"",IF(VLOOKUP(P10383,登録者リスト!$A$1:$D$43729,4,FALSE)=基本情報!$D$6,P10383,"")),"")</f>
        <v/>
      </c>
    </row>
    <row r="10384" spans="16:17" x14ac:dyDescent="0.15">
      <c r="P10384">
        <v>10383</v>
      </c>
      <c r="Q10384" t="str">
        <f>IFERROR(IF(COUNTIF(個人情報!$BI$5:$BI$401,"登録番号" &amp; リスト!P10384)&gt;=1,"",IF(VLOOKUP(P10384,登録者リスト!$A$1:$D$43729,4,FALSE)=基本情報!$D$6,P10384,"")),"")</f>
        <v/>
      </c>
    </row>
    <row r="10385" spans="16:17" x14ac:dyDescent="0.15">
      <c r="P10385">
        <v>10384</v>
      </c>
      <c r="Q10385" t="str">
        <f>IFERROR(IF(COUNTIF(個人情報!$BI$5:$BI$401,"登録番号" &amp; リスト!P10385)&gt;=1,"",IF(VLOOKUP(P10385,登録者リスト!$A$1:$D$43729,4,FALSE)=基本情報!$D$6,P10385,"")),"")</f>
        <v/>
      </c>
    </row>
    <row r="10386" spans="16:17" x14ac:dyDescent="0.15">
      <c r="P10386">
        <v>10385</v>
      </c>
      <c r="Q10386" t="str">
        <f>IFERROR(IF(COUNTIF(個人情報!$BI$5:$BI$401,"登録番号" &amp; リスト!P10386)&gt;=1,"",IF(VLOOKUP(P10386,登録者リスト!$A$1:$D$43729,4,FALSE)=基本情報!$D$6,P10386,"")),"")</f>
        <v/>
      </c>
    </row>
    <row r="10387" spans="16:17" x14ac:dyDescent="0.15">
      <c r="P10387">
        <v>10386</v>
      </c>
      <c r="Q10387" t="str">
        <f>IFERROR(IF(COUNTIF(個人情報!$BI$5:$BI$401,"登録番号" &amp; リスト!P10387)&gt;=1,"",IF(VLOOKUP(P10387,登録者リスト!$A$1:$D$43729,4,FALSE)=基本情報!$D$6,P10387,"")),"")</f>
        <v/>
      </c>
    </row>
    <row r="10388" spans="16:17" x14ac:dyDescent="0.15">
      <c r="P10388">
        <v>10387</v>
      </c>
      <c r="Q10388" t="str">
        <f>IFERROR(IF(COUNTIF(個人情報!$BI$5:$BI$401,"登録番号" &amp; リスト!P10388)&gt;=1,"",IF(VLOOKUP(P10388,登録者リスト!$A$1:$D$43729,4,FALSE)=基本情報!$D$6,P10388,"")),"")</f>
        <v/>
      </c>
    </row>
    <row r="10389" spans="16:17" x14ac:dyDescent="0.15">
      <c r="P10389">
        <v>10388</v>
      </c>
      <c r="Q10389" t="str">
        <f>IFERROR(IF(COUNTIF(個人情報!$BI$5:$BI$401,"登録番号" &amp; リスト!P10389)&gt;=1,"",IF(VLOOKUP(P10389,登録者リスト!$A$1:$D$43729,4,FALSE)=基本情報!$D$6,P10389,"")),"")</f>
        <v/>
      </c>
    </row>
    <row r="10390" spans="16:17" x14ac:dyDescent="0.15">
      <c r="P10390">
        <v>10389</v>
      </c>
      <c r="Q10390" t="str">
        <f>IFERROR(IF(COUNTIF(個人情報!$BI$5:$BI$401,"登録番号" &amp; リスト!P10390)&gt;=1,"",IF(VLOOKUP(P10390,登録者リスト!$A$1:$D$43729,4,FALSE)=基本情報!$D$6,P10390,"")),"")</f>
        <v/>
      </c>
    </row>
    <row r="10391" spans="16:17" x14ac:dyDescent="0.15">
      <c r="P10391">
        <v>10390</v>
      </c>
      <c r="Q10391" t="str">
        <f>IFERROR(IF(COUNTIF(個人情報!$BI$5:$BI$401,"登録番号" &amp; リスト!P10391)&gt;=1,"",IF(VLOOKUP(P10391,登録者リスト!$A$1:$D$43729,4,FALSE)=基本情報!$D$6,P10391,"")),"")</f>
        <v/>
      </c>
    </row>
    <row r="10392" spans="16:17" x14ac:dyDescent="0.15">
      <c r="P10392">
        <v>10391</v>
      </c>
      <c r="Q10392" t="str">
        <f>IFERROR(IF(COUNTIF(個人情報!$BI$5:$BI$401,"登録番号" &amp; リスト!P10392)&gt;=1,"",IF(VLOOKUP(P10392,登録者リスト!$A$1:$D$43729,4,FALSE)=基本情報!$D$6,P10392,"")),"")</f>
        <v/>
      </c>
    </row>
    <row r="10393" spans="16:17" x14ac:dyDescent="0.15">
      <c r="P10393">
        <v>10392</v>
      </c>
      <c r="Q10393" t="str">
        <f>IFERROR(IF(COUNTIF(個人情報!$BI$5:$BI$401,"登録番号" &amp; リスト!P10393)&gt;=1,"",IF(VLOOKUP(P10393,登録者リスト!$A$1:$D$43729,4,FALSE)=基本情報!$D$6,P10393,"")),"")</f>
        <v/>
      </c>
    </row>
    <row r="10394" spans="16:17" x14ac:dyDescent="0.15">
      <c r="P10394">
        <v>10393</v>
      </c>
      <c r="Q10394" t="str">
        <f>IFERROR(IF(COUNTIF(個人情報!$BI$5:$BI$401,"登録番号" &amp; リスト!P10394)&gt;=1,"",IF(VLOOKUP(P10394,登録者リスト!$A$1:$D$43729,4,FALSE)=基本情報!$D$6,P10394,"")),"")</f>
        <v/>
      </c>
    </row>
    <row r="10395" spans="16:17" x14ac:dyDescent="0.15">
      <c r="P10395">
        <v>10394</v>
      </c>
      <c r="Q10395" t="str">
        <f>IFERROR(IF(COUNTIF(個人情報!$BI$5:$BI$401,"登録番号" &amp; リスト!P10395)&gt;=1,"",IF(VLOOKUP(P10395,登録者リスト!$A$1:$D$43729,4,FALSE)=基本情報!$D$6,P10395,"")),"")</f>
        <v/>
      </c>
    </row>
    <row r="10396" spans="16:17" x14ac:dyDescent="0.15">
      <c r="P10396">
        <v>10395</v>
      </c>
      <c r="Q10396" t="str">
        <f>IFERROR(IF(COUNTIF(個人情報!$BI$5:$BI$401,"登録番号" &amp; リスト!P10396)&gt;=1,"",IF(VLOOKUP(P10396,登録者リスト!$A$1:$D$43729,4,FALSE)=基本情報!$D$6,P10396,"")),"")</f>
        <v/>
      </c>
    </row>
    <row r="10397" spans="16:17" x14ac:dyDescent="0.15">
      <c r="P10397">
        <v>10396</v>
      </c>
      <c r="Q10397" t="str">
        <f>IFERROR(IF(COUNTIF(個人情報!$BI$5:$BI$401,"登録番号" &amp; リスト!P10397)&gt;=1,"",IF(VLOOKUP(P10397,登録者リスト!$A$1:$D$43729,4,FALSE)=基本情報!$D$6,P10397,"")),"")</f>
        <v/>
      </c>
    </row>
    <row r="10398" spans="16:17" x14ac:dyDescent="0.15">
      <c r="P10398">
        <v>10397</v>
      </c>
      <c r="Q10398" t="str">
        <f>IFERROR(IF(COUNTIF(個人情報!$BI$5:$BI$401,"登録番号" &amp; リスト!P10398)&gt;=1,"",IF(VLOOKUP(P10398,登録者リスト!$A$1:$D$43729,4,FALSE)=基本情報!$D$6,P10398,"")),"")</f>
        <v/>
      </c>
    </row>
    <row r="10399" spans="16:17" x14ac:dyDescent="0.15">
      <c r="P10399">
        <v>10398</v>
      </c>
      <c r="Q10399" t="str">
        <f>IFERROR(IF(COUNTIF(個人情報!$BI$5:$BI$401,"登録番号" &amp; リスト!P10399)&gt;=1,"",IF(VLOOKUP(P10399,登録者リスト!$A$1:$D$43729,4,FALSE)=基本情報!$D$6,P10399,"")),"")</f>
        <v/>
      </c>
    </row>
    <row r="10400" spans="16:17" x14ac:dyDescent="0.15">
      <c r="P10400">
        <v>10399</v>
      </c>
      <c r="Q10400" t="str">
        <f>IFERROR(IF(COUNTIF(個人情報!$BI$5:$BI$401,"登録番号" &amp; リスト!P10400)&gt;=1,"",IF(VLOOKUP(P10400,登録者リスト!$A$1:$D$43729,4,FALSE)=基本情報!$D$6,P10400,"")),"")</f>
        <v/>
      </c>
    </row>
    <row r="10401" spans="16:17" x14ac:dyDescent="0.15">
      <c r="P10401">
        <v>10400</v>
      </c>
      <c r="Q10401" t="str">
        <f>IFERROR(IF(COUNTIF(個人情報!$BI$5:$BI$401,"登録番号" &amp; リスト!P10401)&gt;=1,"",IF(VLOOKUP(P10401,登録者リスト!$A$1:$D$43729,4,FALSE)=基本情報!$D$6,P10401,"")),"")</f>
        <v/>
      </c>
    </row>
    <row r="10402" spans="16:17" x14ac:dyDescent="0.15">
      <c r="P10402">
        <v>10401</v>
      </c>
      <c r="Q10402" t="str">
        <f>IFERROR(IF(COUNTIF(個人情報!$BI$5:$BI$401,"登録番号" &amp; リスト!P10402)&gt;=1,"",IF(VLOOKUP(P10402,登録者リスト!$A$1:$D$43729,4,FALSE)=基本情報!$D$6,P10402,"")),"")</f>
        <v/>
      </c>
    </row>
    <row r="10403" spans="16:17" x14ac:dyDescent="0.15">
      <c r="P10403">
        <v>10402</v>
      </c>
      <c r="Q10403" t="str">
        <f>IFERROR(IF(COUNTIF(個人情報!$BI$5:$BI$401,"登録番号" &amp; リスト!P10403)&gt;=1,"",IF(VLOOKUP(P10403,登録者リスト!$A$1:$D$43729,4,FALSE)=基本情報!$D$6,P10403,"")),"")</f>
        <v/>
      </c>
    </row>
    <row r="10404" spans="16:17" x14ac:dyDescent="0.15">
      <c r="P10404">
        <v>10403</v>
      </c>
      <c r="Q10404" t="str">
        <f>IFERROR(IF(COUNTIF(個人情報!$BI$5:$BI$401,"登録番号" &amp; リスト!P10404)&gt;=1,"",IF(VLOOKUP(P10404,登録者リスト!$A$1:$D$43729,4,FALSE)=基本情報!$D$6,P10404,"")),"")</f>
        <v/>
      </c>
    </row>
    <row r="10405" spans="16:17" x14ac:dyDescent="0.15">
      <c r="P10405">
        <v>10404</v>
      </c>
      <c r="Q10405" t="str">
        <f>IFERROR(IF(COUNTIF(個人情報!$BI$5:$BI$401,"登録番号" &amp; リスト!P10405)&gt;=1,"",IF(VLOOKUP(P10405,登録者リスト!$A$1:$D$43729,4,FALSE)=基本情報!$D$6,P10405,"")),"")</f>
        <v/>
      </c>
    </row>
    <row r="10406" spans="16:17" x14ac:dyDescent="0.15">
      <c r="P10406">
        <v>10405</v>
      </c>
      <c r="Q10406" t="str">
        <f>IFERROR(IF(COUNTIF(個人情報!$BI$5:$BI$401,"登録番号" &amp; リスト!P10406)&gt;=1,"",IF(VLOOKUP(P10406,登録者リスト!$A$1:$D$43729,4,FALSE)=基本情報!$D$6,P10406,"")),"")</f>
        <v/>
      </c>
    </row>
    <row r="10407" spans="16:17" x14ac:dyDescent="0.15">
      <c r="P10407">
        <v>10406</v>
      </c>
      <c r="Q10407" t="str">
        <f>IFERROR(IF(COUNTIF(個人情報!$BI$5:$BI$401,"登録番号" &amp; リスト!P10407)&gt;=1,"",IF(VLOOKUP(P10407,登録者リスト!$A$1:$D$43729,4,FALSE)=基本情報!$D$6,P10407,"")),"")</f>
        <v/>
      </c>
    </row>
    <row r="10408" spans="16:17" x14ac:dyDescent="0.15">
      <c r="P10408">
        <v>10407</v>
      </c>
      <c r="Q10408" t="str">
        <f>IFERROR(IF(COUNTIF(個人情報!$BI$5:$BI$401,"登録番号" &amp; リスト!P10408)&gt;=1,"",IF(VLOOKUP(P10408,登録者リスト!$A$1:$D$43729,4,FALSE)=基本情報!$D$6,P10408,"")),"")</f>
        <v/>
      </c>
    </row>
    <row r="10409" spans="16:17" x14ac:dyDescent="0.15">
      <c r="P10409">
        <v>10408</v>
      </c>
      <c r="Q10409" t="str">
        <f>IFERROR(IF(COUNTIF(個人情報!$BI$5:$BI$401,"登録番号" &amp; リスト!P10409)&gt;=1,"",IF(VLOOKUP(P10409,登録者リスト!$A$1:$D$43729,4,FALSE)=基本情報!$D$6,P10409,"")),"")</f>
        <v/>
      </c>
    </row>
    <row r="10410" spans="16:17" x14ac:dyDescent="0.15">
      <c r="P10410">
        <v>10409</v>
      </c>
      <c r="Q10410" t="str">
        <f>IFERROR(IF(COUNTIF(個人情報!$BI$5:$BI$401,"登録番号" &amp; リスト!P10410)&gt;=1,"",IF(VLOOKUP(P10410,登録者リスト!$A$1:$D$43729,4,FALSE)=基本情報!$D$6,P10410,"")),"")</f>
        <v/>
      </c>
    </row>
    <row r="10411" spans="16:17" x14ac:dyDescent="0.15">
      <c r="P10411">
        <v>10410</v>
      </c>
      <c r="Q10411" t="str">
        <f>IFERROR(IF(COUNTIF(個人情報!$BI$5:$BI$401,"登録番号" &amp; リスト!P10411)&gt;=1,"",IF(VLOOKUP(P10411,登録者リスト!$A$1:$D$43729,4,FALSE)=基本情報!$D$6,P10411,"")),"")</f>
        <v/>
      </c>
    </row>
    <row r="10412" spans="16:17" x14ac:dyDescent="0.15">
      <c r="P10412">
        <v>10411</v>
      </c>
      <c r="Q10412" t="str">
        <f>IFERROR(IF(COUNTIF(個人情報!$BI$5:$BI$401,"登録番号" &amp; リスト!P10412)&gt;=1,"",IF(VLOOKUP(P10412,登録者リスト!$A$1:$D$43729,4,FALSE)=基本情報!$D$6,P10412,"")),"")</f>
        <v/>
      </c>
    </row>
    <row r="10413" spans="16:17" x14ac:dyDescent="0.15">
      <c r="P10413">
        <v>10412</v>
      </c>
      <c r="Q10413" t="str">
        <f>IFERROR(IF(COUNTIF(個人情報!$BI$5:$BI$401,"登録番号" &amp; リスト!P10413)&gt;=1,"",IF(VLOOKUP(P10413,登録者リスト!$A$1:$D$43729,4,FALSE)=基本情報!$D$6,P10413,"")),"")</f>
        <v/>
      </c>
    </row>
    <row r="10414" spans="16:17" x14ac:dyDescent="0.15">
      <c r="P10414">
        <v>10413</v>
      </c>
      <c r="Q10414" t="str">
        <f>IFERROR(IF(COUNTIF(個人情報!$BI$5:$BI$401,"登録番号" &amp; リスト!P10414)&gt;=1,"",IF(VLOOKUP(P10414,登録者リスト!$A$1:$D$43729,4,FALSE)=基本情報!$D$6,P10414,"")),"")</f>
        <v/>
      </c>
    </row>
    <row r="10415" spans="16:17" x14ac:dyDescent="0.15">
      <c r="P10415">
        <v>10414</v>
      </c>
      <c r="Q10415" t="str">
        <f>IFERROR(IF(COUNTIF(個人情報!$BI$5:$BI$401,"登録番号" &amp; リスト!P10415)&gt;=1,"",IF(VLOOKUP(P10415,登録者リスト!$A$1:$D$43729,4,FALSE)=基本情報!$D$6,P10415,"")),"")</f>
        <v/>
      </c>
    </row>
    <row r="10416" spans="16:17" x14ac:dyDescent="0.15">
      <c r="P10416">
        <v>10415</v>
      </c>
      <c r="Q10416" t="str">
        <f>IFERROR(IF(COUNTIF(個人情報!$BI$5:$BI$401,"登録番号" &amp; リスト!P10416)&gt;=1,"",IF(VLOOKUP(P10416,登録者リスト!$A$1:$D$43729,4,FALSE)=基本情報!$D$6,P10416,"")),"")</f>
        <v/>
      </c>
    </row>
    <row r="10417" spans="16:17" x14ac:dyDescent="0.15">
      <c r="P10417">
        <v>10416</v>
      </c>
      <c r="Q10417" t="str">
        <f>IFERROR(IF(COUNTIF(個人情報!$BI$5:$BI$401,"登録番号" &amp; リスト!P10417)&gt;=1,"",IF(VLOOKUP(P10417,登録者リスト!$A$1:$D$43729,4,FALSE)=基本情報!$D$6,P10417,"")),"")</f>
        <v/>
      </c>
    </row>
    <row r="10418" spans="16:17" x14ac:dyDescent="0.15">
      <c r="P10418">
        <v>10417</v>
      </c>
      <c r="Q10418" t="str">
        <f>IFERROR(IF(COUNTIF(個人情報!$BI$5:$BI$401,"登録番号" &amp; リスト!P10418)&gt;=1,"",IF(VLOOKUP(P10418,登録者リスト!$A$1:$D$43729,4,FALSE)=基本情報!$D$6,P10418,"")),"")</f>
        <v/>
      </c>
    </row>
    <row r="10419" spans="16:17" x14ac:dyDescent="0.15">
      <c r="P10419">
        <v>10418</v>
      </c>
      <c r="Q10419" t="str">
        <f>IFERROR(IF(COUNTIF(個人情報!$BI$5:$BI$401,"登録番号" &amp; リスト!P10419)&gt;=1,"",IF(VLOOKUP(P10419,登録者リスト!$A$1:$D$43729,4,FALSE)=基本情報!$D$6,P10419,"")),"")</f>
        <v/>
      </c>
    </row>
    <row r="10420" spans="16:17" x14ac:dyDescent="0.15">
      <c r="P10420">
        <v>10419</v>
      </c>
      <c r="Q10420" t="str">
        <f>IFERROR(IF(COUNTIF(個人情報!$BI$5:$BI$401,"登録番号" &amp; リスト!P10420)&gt;=1,"",IF(VLOOKUP(P10420,登録者リスト!$A$1:$D$43729,4,FALSE)=基本情報!$D$6,P10420,"")),"")</f>
        <v/>
      </c>
    </row>
    <row r="10421" spans="16:17" x14ac:dyDescent="0.15">
      <c r="P10421">
        <v>10420</v>
      </c>
      <c r="Q10421" t="str">
        <f>IFERROR(IF(COUNTIF(個人情報!$BI$5:$BI$401,"登録番号" &amp; リスト!P10421)&gt;=1,"",IF(VLOOKUP(P10421,登録者リスト!$A$1:$D$43729,4,FALSE)=基本情報!$D$6,P10421,"")),"")</f>
        <v/>
      </c>
    </row>
    <row r="10422" spans="16:17" x14ac:dyDescent="0.15">
      <c r="P10422">
        <v>10421</v>
      </c>
      <c r="Q10422" t="str">
        <f>IFERROR(IF(COUNTIF(個人情報!$BI$5:$BI$401,"登録番号" &amp; リスト!P10422)&gt;=1,"",IF(VLOOKUP(P10422,登録者リスト!$A$1:$D$43729,4,FALSE)=基本情報!$D$6,P10422,"")),"")</f>
        <v/>
      </c>
    </row>
    <row r="10423" spans="16:17" x14ac:dyDescent="0.15">
      <c r="P10423">
        <v>10422</v>
      </c>
      <c r="Q10423" t="str">
        <f>IFERROR(IF(COUNTIF(個人情報!$BI$5:$BI$401,"登録番号" &amp; リスト!P10423)&gt;=1,"",IF(VLOOKUP(P10423,登録者リスト!$A$1:$D$43729,4,FALSE)=基本情報!$D$6,P10423,"")),"")</f>
        <v/>
      </c>
    </row>
    <row r="10424" spans="16:17" x14ac:dyDescent="0.15">
      <c r="P10424">
        <v>10423</v>
      </c>
      <c r="Q10424" t="str">
        <f>IFERROR(IF(COUNTIF(個人情報!$BI$5:$BI$401,"登録番号" &amp; リスト!P10424)&gt;=1,"",IF(VLOOKUP(P10424,登録者リスト!$A$1:$D$43729,4,FALSE)=基本情報!$D$6,P10424,"")),"")</f>
        <v/>
      </c>
    </row>
    <row r="10425" spans="16:17" x14ac:dyDescent="0.15">
      <c r="P10425">
        <v>10424</v>
      </c>
      <c r="Q10425" t="str">
        <f>IFERROR(IF(COUNTIF(個人情報!$BI$5:$BI$401,"登録番号" &amp; リスト!P10425)&gt;=1,"",IF(VLOOKUP(P10425,登録者リスト!$A$1:$D$43729,4,FALSE)=基本情報!$D$6,P10425,"")),"")</f>
        <v/>
      </c>
    </row>
    <row r="10426" spans="16:17" x14ac:dyDescent="0.15">
      <c r="P10426">
        <v>10425</v>
      </c>
      <c r="Q10426" t="str">
        <f>IFERROR(IF(COUNTIF(個人情報!$BI$5:$BI$401,"登録番号" &amp; リスト!P10426)&gt;=1,"",IF(VLOOKUP(P10426,登録者リスト!$A$1:$D$43729,4,FALSE)=基本情報!$D$6,P10426,"")),"")</f>
        <v/>
      </c>
    </row>
    <row r="10427" spans="16:17" x14ac:dyDescent="0.15">
      <c r="P10427">
        <v>10426</v>
      </c>
      <c r="Q10427" t="str">
        <f>IFERROR(IF(COUNTIF(個人情報!$BI$5:$BI$401,"登録番号" &amp; リスト!P10427)&gt;=1,"",IF(VLOOKUP(P10427,登録者リスト!$A$1:$D$43729,4,FALSE)=基本情報!$D$6,P10427,"")),"")</f>
        <v/>
      </c>
    </row>
    <row r="10428" spans="16:17" x14ac:dyDescent="0.15">
      <c r="P10428">
        <v>10427</v>
      </c>
      <c r="Q10428" t="str">
        <f>IFERROR(IF(COUNTIF(個人情報!$BI$5:$BI$401,"登録番号" &amp; リスト!P10428)&gt;=1,"",IF(VLOOKUP(P10428,登録者リスト!$A$1:$D$43729,4,FALSE)=基本情報!$D$6,P10428,"")),"")</f>
        <v/>
      </c>
    </row>
    <row r="10429" spans="16:17" x14ac:dyDescent="0.15">
      <c r="P10429">
        <v>10428</v>
      </c>
      <c r="Q10429" t="str">
        <f>IFERROR(IF(COUNTIF(個人情報!$BI$5:$BI$401,"登録番号" &amp; リスト!P10429)&gt;=1,"",IF(VLOOKUP(P10429,登録者リスト!$A$1:$D$43729,4,FALSE)=基本情報!$D$6,P10429,"")),"")</f>
        <v/>
      </c>
    </row>
    <row r="10430" spans="16:17" x14ac:dyDescent="0.15">
      <c r="P10430">
        <v>10429</v>
      </c>
      <c r="Q10430" t="str">
        <f>IFERROR(IF(COUNTIF(個人情報!$BI$5:$BI$401,"登録番号" &amp; リスト!P10430)&gt;=1,"",IF(VLOOKUP(P10430,登録者リスト!$A$1:$D$43729,4,FALSE)=基本情報!$D$6,P10430,"")),"")</f>
        <v/>
      </c>
    </row>
    <row r="10431" spans="16:17" x14ac:dyDescent="0.15">
      <c r="P10431">
        <v>10430</v>
      </c>
      <c r="Q10431" t="str">
        <f>IFERROR(IF(COUNTIF(個人情報!$BI$5:$BI$401,"登録番号" &amp; リスト!P10431)&gt;=1,"",IF(VLOOKUP(P10431,登録者リスト!$A$1:$D$43729,4,FALSE)=基本情報!$D$6,P10431,"")),"")</f>
        <v/>
      </c>
    </row>
    <row r="10432" spans="16:17" x14ac:dyDescent="0.15">
      <c r="P10432">
        <v>10431</v>
      </c>
      <c r="Q10432" t="str">
        <f>IFERROR(IF(COUNTIF(個人情報!$BI$5:$BI$401,"登録番号" &amp; リスト!P10432)&gt;=1,"",IF(VLOOKUP(P10432,登録者リスト!$A$1:$D$43729,4,FALSE)=基本情報!$D$6,P10432,"")),"")</f>
        <v/>
      </c>
    </row>
    <row r="10433" spans="16:17" x14ac:dyDescent="0.15">
      <c r="P10433">
        <v>10432</v>
      </c>
      <c r="Q10433" t="str">
        <f>IFERROR(IF(COUNTIF(個人情報!$BI$5:$BI$401,"登録番号" &amp; リスト!P10433)&gt;=1,"",IF(VLOOKUP(P10433,登録者リスト!$A$1:$D$43729,4,FALSE)=基本情報!$D$6,P10433,"")),"")</f>
        <v/>
      </c>
    </row>
    <row r="10434" spans="16:17" x14ac:dyDescent="0.15">
      <c r="P10434">
        <v>10433</v>
      </c>
      <c r="Q10434" t="str">
        <f>IFERROR(IF(COUNTIF(個人情報!$BI$5:$BI$401,"登録番号" &amp; リスト!P10434)&gt;=1,"",IF(VLOOKUP(P10434,登録者リスト!$A$1:$D$43729,4,FALSE)=基本情報!$D$6,P10434,"")),"")</f>
        <v/>
      </c>
    </row>
    <row r="10435" spans="16:17" x14ac:dyDescent="0.15">
      <c r="P10435">
        <v>10434</v>
      </c>
      <c r="Q10435" t="str">
        <f>IFERROR(IF(COUNTIF(個人情報!$BI$5:$BI$401,"登録番号" &amp; リスト!P10435)&gt;=1,"",IF(VLOOKUP(P10435,登録者リスト!$A$1:$D$43729,4,FALSE)=基本情報!$D$6,P10435,"")),"")</f>
        <v/>
      </c>
    </row>
    <row r="10436" spans="16:17" x14ac:dyDescent="0.15">
      <c r="P10436">
        <v>10435</v>
      </c>
      <c r="Q10436" t="str">
        <f>IFERROR(IF(COUNTIF(個人情報!$BI$5:$BI$401,"登録番号" &amp; リスト!P10436)&gt;=1,"",IF(VLOOKUP(P10436,登録者リスト!$A$1:$D$43729,4,FALSE)=基本情報!$D$6,P10436,"")),"")</f>
        <v/>
      </c>
    </row>
    <row r="10437" spans="16:17" x14ac:dyDescent="0.15">
      <c r="P10437">
        <v>10436</v>
      </c>
      <c r="Q10437" t="str">
        <f>IFERROR(IF(COUNTIF(個人情報!$BI$5:$BI$401,"登録番号" &amp; リスト!P10437)&gt;=1,"",IF(VLOOKUP(P10437,登録者リスト!$A$1:$D$43729,4,FALSE)=基本情報!$D$6,P10437,"")),"")</f>
        <v/>
      </c>
    </row>
    <row r="10438" spans="16:17" x14ac:dyDescent="0.15">
      <c r="P10438">
        <v>10437</v>
      </c>
      <c r="Q10438" t="str">
        <f>IFERROR(IF(COUNTIF(個人情報!$BI$5:$BI$401,"登録番号" &amp; リスト!P10438)&gt;=1,"",IF(VLOOKUP(P10438,登録者リスト!$A$1:$D$43729,4,FALSE)=基本情報!$D$6,P10438,"")),"")</f>
        <v/>
      </c>
    </row>
    <row r="10439" spans="16:17" x14ac:dyDescent="0.15">
      <c r="P10439">
        <v>10438</v>
      </c>
      <c r="Q10439" t="str">
        <f>IFERROR(IF(COUNTIF(個人情報!$BI$5:$BI$401,"登録番号" &amp; リスト!P10439)&gt;=1,"",IF(VLOOKUP(P10439,登録者リスト!$A$1:$D$43729,4,FALSE)=基本情報!$D$6,P10439,"")),"")</f>
        <v/>
      </c>
    </row>
    <row r="10440" spans="16:17" x14ac:dyDescent="0.15">
      <c r="P10440">
        <v>10439</v>
      </c>
      <c r="Q10440" t="str">
        <f>IFERROR(IF(COUNTIF(個人情報!$BI$5:$BI$401,"登録番号" &amp; リスト!P10440)&gt;=1,"",IF(VLOOKUP(P10440,登録者リスト!$A$1:$D$43729,4,FALSE)=基本情報!$D$6,P10440,"")),"")</f>
        <v/>
      </c>
    </row>
    <row r="10441" spans="16:17" x14ac:dyDescent="0.15">
      <c r="P10441">
        <v>10440</v>
      </c>
      <c r="Q10441" t="str">
        <f>IFERROR(IF(COUNTIF(個人情報!$BI$5:$BI$401,"登録番号" &amp; リスト!P10441)&gt;=1,"",IF(VLOOKUP(P10441,登録者リスト!$A$1:$D$43729,4,FALSE)=基本情報!$D$6,P10441,"")),"")</f>
        <v/>
      </c>
    </row>
    <row r="10442" spans="16:17" x14ac:dyDescent="0.15">
      <c r="P10442">
        <v>10441</v>
      </c>
      <c r="Q10442" t="str">
        <f>IFERROR(IF(COUNTIF(個人情報!$BI$5:$BI$401,"登録番号" &amp; リスト!P10442)&gt;=1,"",IF(VLOOKUP(P10442,登録者リスト!$A$1:$D$43729,4,FALSE)=基本情報!$D$6,P10442,"")),"")</f>
        <v/>
      </c>
    </row>
    <row r="10443" spans="16:17" x14ac:dyDescent="0.15">
      <c r="P10443">
        <v>10442</v>
      </c>
      <c r="Q10443" t="str">
        <f>IFERROR(IF(COUNTIF(個人情報!$BI$5:$BI$401,"登録番号" &amp; リスト!P10443)&gt;=1,"",IF(VLOOKUP(P10443,登録者リスト!$A$1:$D$43729,4,FALSE)=基本情報!$D$6,P10443,"")),"")</f>
        <v/>
      </c>
    </row>
    <row r="10444" spans="16:17" x14ac:dyDescent="0.15">
      <c r="P10444">
        <v>10443</v>
      </c>
      <c r="Q10444" t="str">
        <f>IFERROR(IF(COUNTIF(個人情報!$BI$5:$BI$401,"登録番号" &amp; リスト!P10444)&gt;=1,"",IF(VLOOKUP(P10444,登録者リスト!$A$1:$D$43729,4,FALSE)=基本情報!$D$6,P10444,"")),"")</f>
        <v/>
      </c>
    </row>
    <row r="10445" spans="16:17" x14ac:dyDescent="0.15">
      <c r="P10445">
        <v>10444</v>
      </c>
      <c r="Q10445" t="str">
        <f>IFERROR(IF(COUNTIF(個人情報!$BI$5:$BI$401,"登録番号" &amp; リスト!P10445)&gt;=1,"",IF(VLOOKUP(P10445,登録者リスト!$A$1:$D$43729,4,FALSE)=基本情報!$D$6,P10445,"")),"")</f>
        <v/>
      </c>
    </row>
    <row r="10446" spans="16:17" x14ac:dyDescent="0.15">
      <c r="P10446">
        <v>10445</v>
      </c>
      <c r="Q10446" t="str">
        <f>IFERROR(IF(COUNTIF(個人情報!$BI$5:$BI$401,"登録番号" &amp; リスト!P10446)&gt;=1,"",IF(VLOOKUP(P10446,登録者リスト!$A$1:$D$43729,4,FALSE)=基本情報!$D$6,P10446,"")),"")</f>
        <v/>
      </c>
    </row>
    <row r="10447" spans="16:17" x14ac:dyDescent="0.15">
      <c r="P10447">
        <v>10446</v>
      </c>
      <c r="Q10447" t="str">
        <f>IFERROR(IF(COUNTIF(個人情報!$BI$5:$BI$401,"登録番号" &amp; リスト!P10447)&gt;=1,"",IF(VLOOKUP(P10447,登録者リスト!$A$1:$D$43729,4,FALSE)=基本情報!$D$6,P10447,"")),"")</f>
        <v/>
      </c>
    </row>
    <row r="10448" spans="16:17" x14ac:dyDescent="0.15">
      <c r="P10448">
        <v>10447</v>
      </c>
      <c r="Q10448" t="str">
        <f>IFERROR(IF(COUNTIF(個人情報!$BI$5:$BI$401,"登録番号" &amp; リスト!P10448)&gt;=1,"",IF(VLOOKUP(P10448,登録者リスト!$A$1:$D$43729,4,FALSE)=基本情報!$D$6,P10448,"")),"")</f>
        <v/>
      </c>
    </row>
    <row r="10449" spans="16:17" x14ac:dyDescent="0.15">
      <c r="P10449">
        <v>10448</v>
      </c>
      <c r="Q10449" t="str">
        <f>IFERROR(IF(COUNTIF(個人情報!$BI$5:$BI$401,"登録番号" &amp; リスト!P10449)&gt;=1,"",IF(VLOOKUP(P10449,登録者リスト!$A$1:$D$43729,4,FALSE)=基本情報!$D$6,P10449,"")),"")</f>
        <v/>
      </c>
    </row>
    <row r="10450" spans="16:17" x14ac:dyDescent="0.15">
      <c r="P10450">
        <v>10449</v>
      </c>
      <c r="Q10450" t="str">
        <f>IFERROR(IF(COUNTIF(個人情報!$BI$5:$BI$401,"登録番号" &amp; リスト!P10450)&gt;=1,"",IF(VLOOKUP(P10450,登録者リスト!$A$1:$D$43729,4,FALSE)=基本情報!$D$6,P10450,"")),"")</f>
        <v/>
      </c>
    </row>
    <row r="10451" spans="16:17" x14ac:dyDescent="0.15">
      <c r="P10451">
        <v>10450</v>
      </c>
      <c r="Q10451" t="str">
        <f>IFERROR(IF(COUNTIF(個人情報!$BI$5:$BI$401,"登録番号" &amp; リスト!P10451)&gt;=1,"",IF(VLOOKUP(P10451,登録者リスト!$A$1:$D$43729,4,FALSE)=基本情報!$D$6,P10451,"")),"")</f>
        <v/>
      </c>
    </row>
    <row r="10452" spans="16:17" x14ac:dyDescent="0.15">
      <c r="P10452">
        <v>10451</v>
      </c>
      <c r="Q10452" t="str">
        <f>IFERROR(IF(COUNTIF(個人情報!$BI$5:$BI$401,"登録番号" &amp; リスト!P10452)&gt;=1,"",IF(VLOOKUP(P10452,登録者リスト!$A$1:$D$43729,4,FALSE)=基本情報!$D$6,P10452,"")),"")</f>
        <v/>
      </c>
    </row>
    <row r="10453" spans="16:17" x14ac:dyDescent="0.15">
      <c r="P10453">
        <v>10452</v>
      </c>
      <c r="Q10453" t="str">
        <f>IFERROR(IF(COUNTIF(個人情報!$BI$5:$BI$401,"登録番号" &amp; リスト!P10453)&gt;=1,"",IF(VLOOKUP(P10453,登録者リスト!$A$1:$D$43729,4,FALSE)=基本情報!$D$6,P10453,"")),"")</f>
        <v/>
      </c>
    </row>
    <row r="10454" spans="16:17" x14ac:dyDescent="0.15">
      <c r="P10454">
        <v>10453</v>
      </c>
      <c r="Q10454" t="str">
        <f>IFERROR(IF(COUNTIF(個人情報!$BI$5:$BI$401,"登録番号" &amp; リスト!P10454)&gt;=1,"",IF(VLOOKUP(P10454,登録者リスト!$A$1:$D$43729,4,FALSE)=基本情報!$D$6,P10454,"")),"")</f>
        <v/>
      </c>
    </row>
    <row r="10455" spans="16:17" x14ac:dyDescent="0.15">
      <c r="P10455">
        <v>10454</v>
      </c>
      <c r="Q10455" t="str">
        <f>IFERROR(IF(COUNTIF(個人情報!$BI$5:$BI$401,"登録番号" &amp; リスト!P10455)&gt;=1,"",IF(VLOOKUP(P10455,登録者リスト!$A$1:$D$43729,4,FALSE)=基本情報!$D$6,P10455,"")),"")</f>
        <v/>
      </c>
    </row>
    <row r="10456" spans="16:17" x14ac:dyDescent="0.15">
      <c r="P10456">
        <v>10455</v>
      </c>
      <c r="Q10456" t="str">
        <f>IFERROR(IF(COUNTIF(個人情報!$BI$5:$BI$401,"登録番号" &amp; リスト!P10456)&gt;=1,"",IF(VLOOKUP(P10456,登録者リスト!$A$1:$D$43729,4,FALSE)=基本情報!$D$6,P10456,"")),"")</f>
        <v/>
      </c>
    </row>
    <row r="10457" spans="16:17" x14ac:dyDescent="0.15">
      <c r="P10457">
        <v>10456</v>
      </c>
      <c r="Q10457" t="str">
        <f>IFERROR(IF(COUNTIF(個人情報!$BI$5:$BI$401,"登録番号" &amp; リスト!P10457)&gt;=1,"",IF(VLOOKUP(P10457,登録者リスト!$A$1:$D$43729,4,FALSE)=基本情報!$D$6,P10457,"")),"")</f>
        <v/>
      </c>
    </row>
    <row r="10458" spans="16:17" x14ac:dyDescent="0.15">
      <c r="P10458">
        <v>10457</v>
      </c>
      <c r="Q10458" t="str">
        <f>IFERROR(IF(COUNTIF(個人情報!$BI$5:$BI$401,"登録番号" &amp; リスト!P10458)&gt;=1,"",IF(VLOOKUP(P10458,登録者リスト!$A$1:$D$43729,4,FALSE)=基本情報!$D$6,P10458,"")),"")</f>
        <v/>
      </c>
    </row>
    <row r="10459" spans="16:17" x14ac:dyDescent="0.15">
      <c r="P10459">
        <v>10458</v>
      </c>
      <c r="Q10459" t="str">
        <f>IFERROR(IF(COUNTIF(個人情報!$BI$5:$BI$401,"登録番号" &amp; リスト!P10459)&gt;=1,"",IF(VLOOKUP(P10459,登録者リスト!$A$1:$D$43729,4,FALSE)=基本情報!$D$6,P10459,"")),"")</f>
        <v/>
      </c>
    </row>
    <row r="10460" spans="16:17" x14ac:dyDescent="0.15">
      <c r="P10460">
        <v>10459</v>
      </c>
      <c r="Q10460" t="str">
        <f>IFERROR(IF(COUNTIF(個人情報!$BI$5:$BI$401,"登録番号" &amp; リスト!P10460)&gt;=1,"",IF(VLOOKUP(P10460,登録者リスト!$A$1:$D$43729,4,FALSE)=基本情報!$D$6,P10460,"")),"")</f>
        <v/>
      </c>
    </row>
    <row r="10461" spans="16:17" x14ac:dyDescent="0.15">
      <c r="P10461">
        <v>10460</v>
      </c>
      <c r="Q10461" t="str">
        <f>IFERROR(IF(COUNTIF(個人情報!$BI$5:$BI$401,"登録番号" &amp; リスト!P10461)&gt;=1,"",IF(VLOOKUP(P10461,登録者リスト!$A$1:$D$43729,4,FALSE)=基本情報!$D$6,P10461,"")),"")</f>
        <v/>
      </c>
    </row>
    <row r="10462" spans="16:17" x14ac:dyDescent="0.15">
      <c r="P10462">
        <v>10461</v>
      </c>
      <c r="Q10462" t="str">
        <f>IFERROR(IF(COUNTIF(個人情報!$BI$5:$BI$401,"登録番号" &amp; リスト!P10462)&gt;=1,"",IF(VLOOKUP(P10462,登録者リスト!$A$1:$D$43729,4,FALSE)=基本情報!$D$6,P10462,"")),"")</f>
        <v/>
      </c>
    </row>
    <row r="10463" spans="16:17" x14ac:dyDescent="0.15">
      <c r="P10463">
        <v>10462</v>
      </c>
      <c r="Q10463" t="str">
        <f>IFERROR(IF(COUNTIF(個人情報!$BI$5:$BI$401,"登録番号" &amp; リスト!P10463)&gt;=1,"",IF(VLOOKUP(P10463,登録者リスト!$A$1:$D$43729,4,FALSE)=基本情報!$D$6,P10463,"")),"")</f>
        <v/>
      </c>
    </row>
    <row r="10464" spans="16:17" x14ac:dyDescent="0.15">
      <c r="P10464">
        <v>10463</v>
      </c>
      <c r="Q10464" t="str">
        <f>IFERROR(IF(COUNTIF(個人情報!$BI$5:$BI$401,"登録番号" &amp; リスト!P10464)&gt;=1,"",IF(VLOOKUP(P10464,登録者リスト!$A$1:$D$43729,4,FALSE)=基本情報!$D$6,P10464,"")),"")</f>
        <v/>
      </c>
    </row>
    <row r="10465" spans="16:17" x14ac:dyDescent="0.15">
      <c r="P10465">
        <v>10464</v>
      </c>
      <c r="Q10465" t="str">
        <f>IFERROR(IF(COUNTIF(個人情報!$BI$5:$BI$401,"登録番号" &amp; リスト!P10465)&gt;=1,"",IF(VLOOKUP(P10465,登録者リスト!$A$1:$D$43729,4,FALSE)=基本情報!$D$6,P10465,"")),"")</f>
        <v/>
      </c>
    </row>
    <row r="10466" spans="16:17" x14ac:dyDescent="0.15">
      <c r="P10466">
        <v>10465</v>
      </c>
      <c r="Q10466" t="str">
        <f>IFERROR(IF(COUNTIF(個人情報!$BI$5:$BI$401,"登録番号" &amp; リスト!P10466)&gt;=1,"",IF(VLOOKUP(P10466,登録者リスト!$A$1:$D$43729,4,FALSE)=基本情報!$D$6,P10466,"")),"")</f>
        <v/>
      </c>
    </row>
    <row r="10467" spans="16:17" x14ac:dyDescent="0.15">
      <c r="P10467">
        <v>10466</v>
      </c>
      <c r="Q10467" t="str">
        <f>IFERROR(IF(COUNTIF(個人情報!$BI$5:$BI$401,"登録番号" &amp; リスト!P10467)&gt;=1,"",IF(VLOOKUP(P10467,登録者リスト!$A$1:$D$43729,4,FALSE)=基本情報!$D$6,P10467,"")),"")</f>
        <v/>
      </c>
    </row>
    <row r="10468" spans="16:17" x14ac:dyDescent="0.15">
      <c r="P10468">
        <v>10467</v>
      </c>
      <c r="Q10468" t="str">
        <f>IFERROR(IF(COUNTIF(個人情報!$BI$5:$BI$401,"登録番号" &amp; リスト!P10468)&gt;=1,"",IF(VLOOKUP(P10468,登録者リスト!$A$1:$D$43729,4,FALSE)=基本情報!$D$6,P10468,"")),"")</f>
        <v/>
      </c>
    </row>
    <row r="10469" spans="16:17" x14ac:dyDescent="0.15">
      <c r="P10469">
        <v>10468</v>
      </c>
      <c r="Q10469" t="str">
        <f>IFERROR(IF(COUNTIF(個人情報!$BI$5:$BI$401,"登録番号" &amp; リスト!P10469)&gt;=1,"",IF(VLOOKUP(P10469,登録者リスト!$A$1:$D$43729,4,FALSE)=基本情報!$D$6,P10469,"")),"")</f>
        <v/>
      </c>
    </row>
    <row r="10470" spans="16:17" x14ac:dyDescent="0.15">
      <c r="P10470">
        <v>10469</v>
      </c>
      <c r="Q10470" t="str">
        <f>IFERROR(IF(COUNTIF(個人情報!$BI$5:$BI$401,"登録番号" &amp; リスト!P10470)&gt;=1,"",IF(VLOOKUP(P10470,登録者リスト!$A$1:$D$43729,4,FALSE)=基本情報!$D$6,P10470,"")),"")</f>
        <v/>
      </c>
    </row>
    <row r="10471" spans="16:17" x14ac:dyDescent="0.15">
      <c r="P10471">
        <v>10470</v>
      </c>
      <c r="Q10471" t="str">
        <f>IFERROR(IF(COUNTIF(個人情報!$BI$5:$BI$401,"登録番号" &amp; リスト!P10471)&gt;=1,"",IF(VLOOKUP(P10471,登録者リスト!$A$1:$D$43729,4,FALSE)=基本情報!$D$6,P10471,"")),"")</f>
        <v/>
      </c>
    </row>
    <row r="10472" spans="16:17" x14ac:dyDescent="0.15">
      <c r="P10472">
        <v>10471</v>
      </c>
      <c r="Q10472" t="str">
        <f>IFERROR(IF(COUNTIF(個人情報!$BI$5:$BI$401,"登録番号" &amp; リスト!P10472)&gt;=1,"",IF(VLOOKUP(P10472,登録者リスト!$A$1:$D$43729,4,FALSE)=基本情報!$D$6,P10472,"")),"")</f>
        <v/>
      </c>
    </row>
    <row r="10473" spans="16:17" x14ac:dyDescent="0.15">
      <c r="P10473">
        <v>10472</v>
      </c>
      <c r="Q10473" t="str">
        <f>IFERROR(IF(COUNTIF(個人情報!$BI$5:$BI$401,"登録番号" &amp; リスト!P10473)&gt;=1,"",IF(VLOOKUP(P10473,登録者リスト!$A$1:$D$43729,4,FALSE)=基本情報!$D$6,P10473,"")),"")</f>
        <v/>
      </c>
    </row>
    <row r="10474" spans="16:17" x14ac:dyDescent="0.15">
      <c r="P10474">
        <v>10473</v>
      </c>
      <c r="Q10474" t="str">
        <f>IFERROR(IF(COUNTIF(個人情報!$BI$5:$BI$401,"登録番号" &amp; リスト!P10474)&gt;=1,"",IF(VLOOKUP(P10474,登録者リスト!$A$1:$D$43729,4,FALSE)=基本情報!$D$6,P10474,"")),"")</f>
        <v/>
      </c>
    </row>
    <row r="10475" spans="16:17" x14ac:dyDescent="0.15">
      <c r="P10475">
        <v>10474</v>
      </c>
      <c r="Q10475" t="str">
        <f>IFERROR(IF(COUNTIF(個人情報!$BI$5:$BI$401,"登録番号" &amp; リスト!P10475)&gt;=1,"",IF(VLOOKUP(P10475,登録者リスト!$A$1:$D$43729,4,FALSE)=基本情報!$D$6,P10475,"")),"")</f>
        <v/>
      </c>
    </row>
    <row r="10476" spans="16:17" x14ac:dyDescent="0.15">
      <c r="P10476">
        <v>10475</v>
      </c>
      <c r="Q10476" t="str">
        <f>IFERROR(IF(COUNTIF(個人情報!$BI$5:$BI$401,"登録番号" &amp; リスト!P10476)&gt;=1,"",IF(VLOOKUP(P10476,登録者リスト!$A$1:$D$43729,4,FALSE)=基本情報!$D$6,P10476,"")),"")</f>
        <v/>
      </c>
    </row>
    <row r="10477" spans="16:17" x14ac:dyDescent="0.15">
      <c r="P10477">
        <v>10476</v>
      </c>
      <c r="Q10477" t="str">
        <f>IFERROR(IF(COUNTIF(個人情報!$BI$5:$BI$401,"登録番号" &amp; リスト!P10477)&gt;=1,"",IF(VLOOKUP(P10477,登録者リスト!$A$1:$D$43729,4,FALSE)=基本情報!$D$6,P10477,"")),"")</f>
        <v/>
      </c>
    </row>
    <row r="10478" spans="16:17" x14ac:dyDescent="0.15">
      <c r="P10478">
        <v>10477</v>
      </c>
      <c r="Q10478" t="str">
        <f>IFERROR(IF(COUNTIF(個人情報!$BI$5:$BI$401,"登録番号" &amp; リスト!P10478)&gt;=1,"",IF(VLOOKUP(P10478,登録者リスト!$A$1:$D$43729,4,FALSE)=基本情報!$D$6,P10478,"")),"")</f>
        <v/>
      </c>
    </row>
    <row r="10479" spans="16:17" x14ac:dyDescent="0.15">
      <c r="P10479">
        <v>10478</v>
      </c>
      <c r="Q10479" t="str">
        <f>IFERROR(IF(COUNTIF(個人情報!$BI$5:$BI$401,"登録番号" &amp; リスト!P10479)&gt;=1,"",IF(VLOOKUP(P10479,登録者リスト!$A$1:$D$43729,4,FALSE)=基本情報!$D$6,P10479,"")),"")</f>
        <v/>
      </c>
    </row>
    <row r="10480" spans="16:17" x14ac:dyDescent="0.15">
      <c r="P10480">
        <v>10479</v>
      </c>
      <c r="Q10480" t="str">
        <f>IFERROR(IF(COUNTIF(個人情報!$BI$5:$BI$401,"登録番号" &amp; リスト!P10480)&gt;=1,"",IF(VLOOKUP(P10480,登録者リスト!$A$1:$D$43729,4,FALSE)=基本情報!$D$6,P10480,"")),"")</f>
        <v/>
      </c>
    </row>
    <row r="10481" spans="16:17" x14ac:dyDescent="0.15">
      <c r="P10481">
        <v>10480</v>
      </c>
      <c r="Q10481" t="str">
        <f>IFERROR(IF(COUNTIF(個人情報!$BI$5:$BI$401,"登録番号" &amp; リスト!P10481)&gt;=1,"",IF(VLOOKUP(P10481,登録者リスト!$A$1:$D$43729,4,FALSE)=基本情報!$D$6,P10481,"")),"")</f>
        <v/>
      </c>
    </row>
    <row r="10482" spans="16:17" x14ac:dyDescent="0.15">
      <c r="P10482">
        <v>10481</v>
      </c>
      <c r="Q10482" t="str">
        <f>IFERROR(IF(COUNTIF(個人情報!$BI$5:$BI$401,"登録番号" &amp; リスト!P10482)&gt;=1,"",IF(VLOOKUP(P10482,登録者リスト!$A$1:$D$43729,4,FALSE)=基本情報!$D$6,P10482,"")),"")</f>
        <v/>
      </c>
    </row>
    <row r="10483" spans="16:17" x14ac:dyDescent="0.15">
      <c r="P10483">
        <v>10482</v>
      </c>
      <c r="Q10483" t="str">
        <f>IFERROR(IF(COUNTIF(個人情報!$BI$5:$BI$401,"登録番号" &amp; リスト!P10483)&gt;=1,"",IF(VLOOKUP(P10483,登録者リスト!$A$1:$D$43729,4,FALSE)=基本情報!$D$6,P10483,"")),"")</f>
        <v/>
      </c>
    </row>
    <row r="10484" spans="16:17" x14ac:dyDescent="0.15">
      <c r="P10484">
        <v>10483</v>
      </c>
      <c r="Q10484" t="str">
        <f>IFERROR(IF(COUNTIF(個人情報!$BI$5:$BI$401,"登録番号" &amp; リスト!P10484)&gt;=1,"",IF(VLOOKUP(P10484,登録者リスト!$A$1:$D$43729,4,FALSE)=基本情報!$D$6,P10484,"")),"")</f>
        <v/>
      </c>
    </row>
    <row r="10485" spans="16:17" x14ac:dyDescent="0.15">
      <c r="P10485">
        <v>10484</v>
      </c>
      <c r="Q10485" t="str">
        <f>IFERROR(IF(COUNTIF(個人情報!$BI$5:$BI$401,"登録番号" &amp; リスト!P10485)&gt;=1,"",IF(VLOOKUP(P10485,登録者リスト!$A$1:$D$43729,4,FALSE)=基本情報!$D$6,P10485,"")),"")</f>
        <v/>
      </c>
    </row>
    <row r="10486" spans="16:17" x14ac:dyDescent="0.15">
      <c r="P10486">
        <v>10485</v>
      </c>
      <c r="Q10486" t="str">
        <f>IFERROR(IF(COUNTIF(個人情報!$BI$5:$BI$401,"登録番号" &amp; リスト!P10486)&gt;=1,"",IF(VLOOKUP(P10486,登録者リスト!$A$1:$D$43729,4,FALSE)=基本情報!$D$6,P10486,"")),"")</f>
        <v/>
      </c>
    </row>
    <row r="10487" spans="16:17" x14ac:dyDescent="0.15">
      <c r="P10487">
        <v>10486</v>
      </c>
      <c r="Q10487" t="str">
        <f>IFERROR(IF(COUNTIF(個人情報!$BI$5:$BI$401,"登録番号" &amp; リスト!P10487)&gt;=1,"",IF(VLOOKUP(P10487,登録者リスト!$A$1:$D$43729,4,FALSE)=基本情報!$D$6,P10487,"")),"")</f>
        <v/>
      </c>
    </row>
    <row r="10488" spans="16:17" x14ac:dyDescent="0.15">
      <c r="P10488">
        <v>10487</v>
      </c>
      <c r="Q10488" t="str">
        <f>IFERROR(IF(COUNTIF(個人情報!$BI$5:$BI$401,"登録番号" &amp; リスト!P10488)&gt;=1,"",IF(VLOOKUP(P10488,登録者リスト!$A$1:$D$43729,4,FALSE)=基本情報!$D$6,P10488,"")),"")</f>
        <v/>
      </c>
    </row>
    <row r="10489" spans="16:17" x14ac:dyDescent="0.15">
      <c r="P10489">
        <v>10488</v>
      </c>
      <c r="Q10489" t="str">
        <f>IFERROR(IF(COUNTIF(個人情報!$BI$5:$BI$401,"登録番号" &amp; リスト!P10489)&gt;=1,"",IF(VLOOKUP(P10489,登録者リスト!$A$1:$D$43729,4,FALSE)=基本情報!$D$6,P10489,"")),"")</f>
        <v/>
      </c>
    </row>
    <row r="10490" spans="16:17" x14ac:dyDescent="0.15">
      <c r="P10490">
        <v>10489</v>
      </c>
      <c r="Q10490" t="str">
        <f>IFERROR(IF(COUNTIF(個人情報!$BI$5:$BI$401,"登録番号" &amp; リスト!P10490)&gt;=1,"",IF(VLOOKUP(P10490,登録者リスト!$A$1:$D$43729,4,FALSE)=基本情報!$D$6,P10490,"")),"")</f>
        <v/>
      </c>
    </row>
    <row r="10491" spans="16:17" x14ac:dyDescent="0.15">
      <c r="P10491">
        <v>10490</v>
      </c>
      <c r="Q10491" t="str">
        <f>IFERROR(IF(COUNTIF(個人情報!$BI$5:$BI$401,"登録番号" &amp; リスト!P10491)&gt;=1,"",IF(VLOOKUP(P10491,登録者リスト!$A$1:$D$43729,4,FALSE)=基本情報!$D$6,P10491,"")),"")</f>
        <v/>
      </c>
    </row>
    <row r="10492" spans="16:17" x14ac:dyDescent="0.15">
      <c r="P10492">
        <v>10491</v>
      </c>
      <c r="Q10492" t="str">
        <f>IFERROR(IF(COUNTIF(個人情報!$BI$5:$BI$401,"登録番号" &amp; リスト!P10492)&gt;=1,"",IF(VLOOKUP(P10492,登録者リスト!$A$1:$D$43729,4,FALSE)=基本情報!$D$6,P10492,"")),"")</f>
        <v/>
      </c>
    </row>
    <row r="10493" spans="16:17" x14ac:dyDescent="0.15">
      <c r="P10493">
        <v>10492</v>
      </c>
      <c r="Q10493" t="str">
        <f>IFERROR(IF(COUNTIF(個人情報!$BI$5:$BI$401,"登録番号" &amp; リスト!P10493)&gt;=1,"",IF(VLOOKUP(P10493,登録者リスト!$A$1:$D$43729,4,FALSE)=基本情報!$D$6,P10493,"")),"")</f>
        <v/>
      </c>
    </row>
    <row r="10494" spans="16:17" x14ac:dyDescent="0.15">
      <c r="P10494">
        <v>10493</v>
      </c>
      <c r="Q10494" t="str">
        <f>IFERROR(IF(COUNTIF(個人情報!$BI$5:$BI$401,"登録番号" &amp; リスト!P10494)&gt;=1,"",IF(VLOOKUP(P10494,登録者リスト!$A$1:$D$43729,4,FALSE)=基本情報!$D$6,P10494,"")),"")</f>
        <v/>
      </c>
    </row>
    <row r="10495" spans="16:17" x14ac:dyDescent="0.15">
      <c r="P10495">
        <v>10494</v>
      </c>
      <c r="Q10495" t="str">
        <f>IFERROR(IF(COUNTIF(個人情報!$BI$5:$BI$401,"登録番号" &amp; リスト!P10495)&gt;=1,"",IF(VLOOKUP(P10495,登録者リスト!$A$1:$D$43729,4,FALSE)=基本情報!$D$6,P10495,"")),"")</f>
        <v/>
      </c>
    </row>
    <row r="10496" spans="16:17" x14ac:dyDescent="0.15">
      <c r="P10496">
        <v>10495</v>
      </c>
      <c r="Q10496" t="str">
        <f>IFERROR(IF(COUNTIF(個人情報!$BI$5:$BI$401,"登録番号" &amp; リスト!P10496)&gt;=1,"",IF(VLOOKUP(P10496,登録者リスト!$A$1:$D$43729,4,FALSE)=基本情報!$D$6,P10496,"")),"")</f>
        <v/>
      </c>
    </row>
    <row r="10497" spans="16:17" x14ac:dyDescent="0.15">
      <c r="P10497">
        <v>10496</v>
      </c>
      <c r="Q10497" t="str">
        <f>IFERROR(IF(COUNTIF(個人情報!$BI$5:$BI$401,"登録番号" &amp; リスト!P10497)&gt;=1,"",IF(VLOOKUP(P10497,登録者リスト!$A$1:$D$43729,4,FALSE)=基本情報!$D$6,P10497,"")),"")</f>
        <v/>
      </c>
    </row>
    <row r="10498" spans="16:17" x14ac:dyDescent="0.15">
      <c r="P10498">
        <v>10497</v>
      </c>
      <c r="Q10498" t="str">
        <f>IFERROR(IF(COUNTIF(個人情報!$BI$5:$BI$401,"登録番号" &amp; リスト!P10498)&gt;=1,"",IF(VLOOKUP(P10498,登録者リスト!$A$1:$D$43729,4,FALSE)=基本情報!$D$6,P10498,"")),"")</f>
        <v/>
      </c>
    </row>
    <row r="10499" spans="16:17" x14ac:dyDescent="0.15">
      <c r="P10499">
        <v>10498</v>
      </c>
      <c r="Q10499" t="str">
        <f>IFERROR(IF(COUNTIF(個人情報!$BI$5:$BI$401,"登録番号" &amp; リスト!P10499)&gt;=1,"",IF(VLOOKUP(P10499,登録者リスト!$A$1:$D$43729,4,FALSE)=基本情報!$D$6,P10499,"")),"")</f>
        <v/>
      </c>
    </row>
    <row r="10500" spans="16:17" x14ac:dyDescent="0.15">
      <c r="P10500">
        <v>10499</v>
      </c>
      <c r="Q10500" t="str">
        <f>IFERROR(IF(COUNTIF(個人情報!$BI$5:$BI$401,"登録番号" &amp; リスト!P10500)&gt;=1,"",IF(VLOOKUP(P10500,登録者リスト!$A$1:$D$43729,4,FALSE)=基本情報!$D$6,P10500,"")),"")</f>
        <v/>
      </c>
    </row>
    <row r="10501" spans="16:17" x14ac:dyDescent="0.15">
      <c r="P10501">
        <v>10500</v>
      </c>
      <c r="Q10501" t="str">
        <f>IFERROR(IF(COUNTIF(個人情報!$BI$5:$BI$401,"登録番号" &amp; リスト!P10501)&gt;=1,"",IF(VLOOKUP(P10501,登録者リスト!$A$1:$D$43729,4,FALSE)=基本情報!$D$6,P10501,"")),"")</f>
        <v/>
      </c>
    </row>
    <row r="10502" spans="16:17" x14ac:dyDescent="0.15">
      <c r="P10502">
        <v>10501</v>
      </c>
      <c r="Q10502" t="str">
        <f>IFERROR(IF(COUNTIF(個人情報!$BI$5:$BI$401,"登録番号" &amp; リスト!P10502)&gt;=1,"",IF(VLOOKUP(P10502,登録者リスト!$A$1:$D$43729,4,FALSE)=基本情報!$D$6,P10502,"")),"")</f>
        <v/>
      </c>
    </row>
    <row r="10503" spans="16:17" x14ac:dyDescent="0.15">
      <c r="P10503">
        <v>10502</v>
      </c>
      <c r="Q10503" t="str">
        <f>IFERROR(IF(COUNTIF(個人情報!$BI$5:$BI$401,"登録番号" &amp; リスト!P10503)&gt;=1,"",IF(VLOOKUP(P10503,登録者リスト!$A$1:$D$43729,4,FALSE)=基本情報!$D$6,P10503,"")),"")</f>
        <v/>
      </c>
    </row>
    <row r="10504" spans="16:17" x14ac:dyDescent="0.15">
      <c r="P10504">
        <v>10503</v>
      </c>
      <c r="Q10504" t="str">
        <f>IFERROR(IF(COUNTIF(個人情報!$BI$5:$BI$401,"登録番号" &amp; リスト!P10504)&gt;=1,"",IF(VLOOKUP(P10504,登録者リスト!$A$1:$D$43729,4,FALSE)=基本情報!$D$6,P10504,"")),"")</f>
        <v/>
      </c>
    </row>
    <row r="10505" spans="16:17" x14ac:dyDescent="0.15">
      <c r="P10505">
        <v>10504</v>
      </c>
      <c r="Q10505" t="str">
        <f>IFERROR(IF(COUNTIF(個人情報!$BI$5:$BI$401,"登録番号" &amp; リスト!P10505)&gt;=1,"",IF(VLOOKUP(P10505,登録者リスト!$A$1:$D$43729,4,FALSE)=基本情報!$D$6,P10505,"")),"")</f>
        <v/>
      </c>
    </row>
    <row r="10506" spans="16:17" x14ac:dyDescent="0.15">
      <c r="P10506">
        <v>10505</v>
      </c>
      <c r="Q10506" t="str">
        <f>IFERROR(IF(COUNTIF(個人情報!$BI$5:$BI$401,"登録番号" &amp; リスト!P10506)&gt;=1,"",IF(VLOOKUP(P10506,登録者リスト!$A$1:$D$43729,4,FALSE)=基本情報!$D$6,P10506,"")),"")</f>
        <v/>
      </c>
    </row>
    <row r="10507" spans="16:17" x14ac:dyDescent="0.15">
      <c r="P10507">
        <v>10506</v>
      </c>
      <c r="Q10507" t="str">
        <f>IFERROR(IF(COUNTIF(個人情報!$BI$5:$BI$401,"登録番号" &amp; リスト!P10507)&gt;=1,"",IF(VLOOKUP(P10507,登録者リスト!$A$1:$D$43729,4,FALSE)=基本情報!$D$6,P10507,"")),"")</f>
        <v/>
      </c>
    </row>
    <row r="10508" spans="16:17" x14ac:dyDescent="0.15">
      <c r="P10508">
        <v>10507</v>
      </c>
      <c r="Q10508" t="str">
        <f>IFERROR(IF(COUNTIF(個人情報!$BI$5:$BI$401,"登録番号" &amp; リスト!P10508)&gt;=1,"",IF(VLOOKUP(P10508,登録者リスト!$A$1:$D$43729,4,FALSE)=基本情報!$D$6,P10508,"")),"")</f>
        <v/>
      </c>
    </row>
    <row r="10509" spans="16:17" x14ac:dyDescent="0.15">
      <c r="P10509">
        <v>10508</v>
      </c>
      <c r="Q10509" t="str">
        <f>IFERROR(IF(COUNTIF(個人情報!$BI$5:$BI$401,"登録番号" &amp; リスト!P10509)&gt;=1,"",IF(VLOOKUP(P10509,登録者リスト!$A$1:$D$43729,4,FALSE)=基本情報!$D$6,P10509,"")),"")</f>
        <v/>
      </c>
    </row>
    <row r="10510" spans="16:17" x14ac:dyDescent="0.15">
      <c r="P10510">
        <v>10509</v>
      </c>
      <c r="Q10510" t="str">
        <f>IFERROR(IF(COUNTIF(個人情報!$BI$5:$BI$401,"登録番号" &amp; リスト!P10510)&gt;=1,"",IF(VLOOKUP(P10510,登録者リスト!$A$1:$D$43729,4,FALSE)=基本情報!$D$6,P10510,"")),"")</f>
        <v/>
      </c>
    </row>
    <row r="10511" spans="16:17" x14ac:dyDescent="0.15">
      <c r="P10511">
        <v>10510</v>
      </c>
      <c r="Q10511" t="str">
        <f>IFERROR(IF(COUNTIF(個人情報!$BI$5:$BI$401,"登録番号" &amp; リスト!P10511)&gt;=1,"",IF(VLOOKUP(P10511,登録者リスト!$A$1:$D$43729,4,FALSE)=基本情報!$D$6,P10511,"")),"")</f>
        <v/>
      </c>
    </row>
    <row r="10512" spans="16:17" x14ac:dyDescent="0.15">
      <c r="P10512">
        <v>10511</v>
      </c>
      <c r="Q10512" t="str">
        <f>IFERROR(IF(COUNTIF(個人情報!$BI$5:$BI$401,"登録番号" &amp; リスト!P10512)&gt;=1,"",IF(VLOOKUP(P10512,登録者リスト!$A$1:$D$43729,4,FALSE)=基本情報!$D$6,P10512,"")),"")</f>
        <v/>
      </c>
    </row>
    <row r="10513" spans="16:17" x14ac:dyDescent="0.15">
      <c r="P10513">
        <v>10512</v>
      </c>
      <c r="Q10513" t="str">
        <f>IFERROR(IF(COUNTIF(個人情報!$BI$5:$BI$401,"登録番号" &amp; リスト!P10513)&gt;=1,"",IF(VLOOKUP(P10513,登録者リスト!$A$1:$D$43729,4,FALSE)=基本情報!$D$6,P10513,"")),"")</f>
        <v/>
      </c>
    </row>
    <row r="10514" spans="16:17" x14ac:dyDescent="0.15">
      <c r="P10514">
        <v>10513</v>
      </c>
      <c r="Q10514" t="str">
        <f>IFERROR(IF(COUNTIF(個人情報!$BI$5:$BI$401,"登録番号" &amp; リスト!P10514)&gt;=1,"",IF(VLOOKUP(P10514,登録者リスト!$A$1:$D$43729,4,FALSE)=基本情報!$D$6,P10514,"")),"")</f>
        <v/>
      </c>
    </row>
    <row r="10515" spans="16:17" x14ac:dyDescent="0.15">
      <c r="P10515">
        <v>10514</v>
      </c>
      <c r="Q10515" t="str">
        <f>IFERROR(IF(COUNTIF(個人情報!$BI$5:$BI$401,"登録番号" &amp; リスト!P10515)&gt;=1,"",IF(VLOOKUP(P10515,登録者リスト!$A$1:$D$43729,4,FALSE)=基本情報!$D$6,P10515,"")),"")</f>
        <v/>
      </c>
    </row>
    <row r="10516" spans="16:17" x14ac:dyDescent="0.15">
      <c r="P10516">
        <v>10515</v>
      </c>
      <c r="Q10516" t="str">
        <f>IFERROR(IF(COUNTIF(個人情報!$BI$5:$BI$401,"登録番号" &amp; リスト!P10516)&gt;=1,"",IF(VLOOKUP(P10516,登録者リスト!$A$1:$D$43729,4,FALSE)=基本情報!$D$6,P10516,"")),"")</f>
        <v/>
      </c>
    </row>
    <row r="10517" spans="16:17" x14ac:dyDescent="0.15">
      <c r="P10517">
        <v>10516</v>
      </c>
      <c r="Q10517" t="str">
        <f>IFERROR(IF(COUNTIF(個人情報!$BI$5:$BI$401,"登録番号" &amp; リスト!P10517)&gt;=1,"",IF(VLOOKUP(P10517,登録者リスト!$A$1:$D$43729,4,FALSE)=基本情報!$D$6,P10517,"")),"")</f>
        <v/>
      </c>
    </row>
    <row r="10518" spans="16:17" x14ac:dyDescent="0.15">
      <c r="P10518">
        <v>10517</v>
      </c>
      <c r="Q10518" t="str">
        <f>IFERROR(IF(COUNTIF(個人情報!$BI$5:$BI$401,"登録番号" &amp; リスト!P10518)&gt;=1,"",IF(VLOOKUP(P10518,登録者リスト!$A$1:$D$43729,4,FALSE)=基本情報!$D$6,P10518,"")),"")</f>
        <v/>
      </c>
    </row>
    <row r="10519" spans="16:17" x14ac:dyDescent="0.15">
      <c r="P10519">
        <v>10518</v>
      </c>
      <c r="Q10519" t="str">
        <f>IFERROR(IF(COUNTIF(個人情報!$BI$5:$BI$401,"登録番号" &amp; リスト!P10519)&gt;=1,"",IF(VLOOKUP(P10519,登録者リスト!$A$1:$D$43729,4,FALSE)=基本情報!$D$6,P10519,"")),"")</f>
        <v/>
      </c>
    </row>
    <row r="10520" spans="16:17" x14ac:dyDescent="0.15">
      <c r="P10520">
        <v>10519</v>
      </c>
      <c r="Q10520" t="str">
        <f>IFERROR(IF(COUNTIF(個人情報!$BI$5:$BI$401,"登録番号" &amp; リスト!P10520)&gt;=1,"",IF(VLOOKUP(P10520,登録者リスト!$A$1:$D$43729,4,FALSE)=基本情報!$D$6,P10520,"")),"")</f>
        <v/>
      </c>
    </row>
    <row r="10521" spans="16:17" x14ac:dyDescent="0.15">
      <c r="P10521">
        <v>10520</v>
      </c>
      <c r="Q10521" t="str">
        <f>IFERROR(IF(COUNTIF(個人情報!$BI$5:$BI$401,"登録番号" &amp; リスト!P10521)&gt;=1,"",IF(VLOOKUP(P10521,登録者リスト!$A$1:$D$43729,4,FALSE)=基本情報!$D$6,P10521,"")),"")</f>
        <v/>
      </c>
    </row>
    <row r="10522" spans="16:17" x14ac:dyDescent="0.15">
      <c r="P10522">
        <v>10521</v>
      </c>
      <c r="Q10522" t="str">
        <f>IFERROR(IF(COUNTIF(個人情報!$BI$5:$BI$401,"登録番号" &amp; リスト!P10522)&gt;=1,"",IF(VLOOKUP(P10522,登録者リスト!$A$1:$D$43729,4,FALSE)=基本情報!$D$6,P10522,"")),"")</f>
        <v/>
      </c>
    </row>
    <row r="10523" spans="16:17" x14ac:dyDescent="0.15">
      <c r="P10523">
        <v>10522</v>
      </c>
      <c r="Q10523" t="str">
        <f>IFERROR(IF(COUNTIF(個人情報!$BI$5:$BI$401,"登録番号" &amp; リスト!P10523)&gt;=1,"",IF(VLOOKUP(P10523,登録者リスト!$A$1:$D$43729,4,FALSE)=基本情報!$D$6,P10523,"")),"")</f>
        <v/>
      </c>
    </row>
    <row r="10524" spans="16:17" x14ac:dyDescent="0.15">
      <c r="P10524">
        <v>10523</v>
      </c>
      <c r="Q10524" t="str">
        <f>IFERROR(IF(COUNTIF(個人情報!$BI$5:$BI$401,"登録番号" &amp; リスト!P10524)&gt;=1,"",IF(VLOOKUP(P10524,登録者リスト!$A$1:$D$43729,4,FALSE)=基本情報!$D$6,P10524,"")),"")</f>
        <v/>
      </c>
    </row>
    <row r="10525" spans="16:17" x14ac:dyDescent="0.15">
      <c r="P10525">
        <v>10524</v>
      </c>
      <c r="Q10525" t="str">
        <f>IFERROR(IF(COUNTIF(個人情報!$BI$5:$BI$401,"登録番号" &amp; リスト!P10525)&gt;=1,"",IF(VLOOKUP(P10525,登録者リスト!$A$1:$D$43729,4,FALSE)=基本情報!$D$6,P10525,"")),"")</f>
        <v/>
      </c>
    </row>
    <row r="10526" spans="16:17" x14ac:dyDescent="0.15">
      <c r="P10526">
        <v>10525</v>
      </c>
      <c r="Q10526" t="str">
        <f>IFERROR(IF(COUNTIF(個人情報!$BI$5:$BI$401,"登録番号" &amp; リスト!P10526)&gt;=1,"",IF(VLOOKUP(P10526,登録者リスト!$A$1:$D$43729,4,FALSE)=基本情報!$D$6,P10526,"")),"")</f>
        <v/>
      </c>
    </row>
    <row r="10527" spans="16:17" x14ac:dyDescent="0.15">
      <c r="P10527">
        <v>10526</v>
      </c>
      <c r="Q10527" t="str">
        <f>IFERROR(IF(COUNTIF(個人情報!$BI$5:$BI$401,"登録番号" &amp; リスト!P10527)&gt;=1,"",IF(VLOOKUP(P10527,登録者リスト!$A$1:$D$43729,4,FALSE)=基本情報!$D$6,P10527,"")),"")</f>
        <v/>
      </c>
    </row>
    <row r="10528" spans="16:17" x14ac:dyDescent="0.15">
      <c r="P10528">
        <v>10527</v>
      </c>
      <c r="Q10528" t="str">
        <f>IFERROR(IF(COUNTIF(個人情報!$BI$5:$BI$401,"登録番号" &amp; リスト!P10528)&gt;=1,"",IF(VLOOKUP(P10528,登録者リスト!$A$1:$D$43729,4,FALSE)=基本情報!$D$6,P10528,"")),"")</f>
        <v/>
      </c>
    </row>
    <row r="10529" spans="16:17" x14ac:dyDescent="0.15">
      <c r="P10529">
        <v>10528</v>
      </c>
      <c r="Q10529" t="str">
        <f>IFERROR(IF(COUNTIF(個人情報!$BI$5:$BI$401,"登録番号" &amp; リスト!P10529)&gt;=1,"",IF(VLOOKUP(P10529,登録者リスト!$A$1:$D$43729,4,FALSE)=基本情報!$D$6,P10529,"")),"")</f>
        <v/>
      </c>
    </row>
    <row r="10530" spans="16:17" x14ac:dyDescent="0.15">
      <c r="P10530">
        <v>10529</v>
      </c>
      <c r="Q10530" t="str">
        <f>IFERROR(IF(COUNTIF(個人情報!$BI$5:$BI$401,"登録番号" &amp; リスト!P10530)&gt;=1,"",IF(VLOOKUP(P10530,登録者リスト!$A$1:$D$43729,4,FALSE)=基本情報!$D$6,P10530,"")),"")</f>
        <v/>
      </c>
    </row>
    <row r="10531" spans="16:17" x14ac:dyDescent="0.15">
      <c r="P10531">
        <v>10530</v>
      </c>
      <c r="Q10531" t="str">
        <f>IFERROR(IF(COUNTIF(個人情報!$BI$5:$BI$401,"登録番号" &amp; リスト!P10531)&gt;=1,"",IF(VLOOKUP(P10531,登録者リスト!$A$1:$D$43729,4,FALSE)=基本情報!$D$6,P10531,"")),"")</f>
        <v/>
      </c>
    </row>
    <row r="10532" spans="16:17" x14ac:dyDescent="0.15">
      <c r="P10532">
        <v>10531</v>
      </c>
      <c r="Q10532" t="str">
        <f>IFERROR(IF(COUNTIF(個人情報!$BI$5:$BI$401,"登録番号" &amp; リスト!P10532)&gt;=1,"",IF(VLOOKUP(P10532,登録者リスト!$A$1:$D$43729,4,FALSE)=基本情報!$D$6,P10532,"")),"")</f>
        <v/>
      </c>
    </row>
    <row r="10533" spans="16:17" x14ac:dyDescent="0.15">
      <c r="P10533">
        <v>10532</v>
      </c>
      <c r="Q10533" t="str">
        <f>IFERROR(IF(COUNTIF(個人情報!$BI$5:$BI$401,"登録番号" &amp; リスト!P10533)&gt;=1,"",IF(VLOOKUP(P10533,登録者リスト!$A$1:$D$43729,4,FALSE)=基本情報!$D$6,P10533,"")),"")</f>
        <v/>
      </c>
    </row>
    <row r="10534" spans="16:17" x14ac:dyDescent="0.15">
      <c r="P10534">
        <v>10533</v>
      </c>
      <c r="Q10534" t="str">
        <f>IFERROR(IF(COUNTIF(個人情報!$BI$5:$BI$401,"登録番号" &amp; リスト!P10534)&gt;=1,"",IF(VLOOKUP(P10534,登録者リスト!$A$1:$D$43729,4,FALSE)=基本情報!$D$6,P10534,"")),"")</f>
        <v/>
      </c>
    </row>
    <row r="10535" spans="16:17" x14ac:dyDescent="0.15">
      <c r="P10535">
        <v>10534</v>
      </c>
      <c r="Q10535" t="str">
        <f>IFERROR(IF(COUNTIF(個人情報!$BI$5:$BI$401,"登録番号" &amp; リスト!P10535)&gt;=1,"",IF(VLOOKUP(P10535,登録者リスト!$A$1:$D$43729,4,FALSE)=基本情報!$D$6,P10535,"")),"")</f>
        <v/>
      </c>
    </row>
    <row r="10536" spans="16:17" x14ac:dyDescent="0.15">
      <c r="P10536">
        <v>10535</v>
      </c>
      <c r="Q10536" t="str">
        <f>IFERROR(IF(COUNTIF(個人情報!$BI$5:$BI$401,"登録番号" &amp; リスト!P10536)&gt;=1,"",IF(VLOOKUP(P10536,登録者リスト!$A$1:$D$43729,4,FALSE)=基本情報!$D$6,P10536,"")),"")</f>
        <v/>
      </c>
    </row>
    <row r="10537" spans="16:17" x14ac:dyDescent="0.15">
      <c r="P10537">
        <v>10536</v>
      </c>
      <c r="Q10537" t="str">
        <f>IFERROR(IF(COUNTIF(個人情報!$BI$5:$BI$401,"登録番号" &amp; リスト!P10537)&gt;=1,"",IF(VLOOKUP(P10537,登録者リスト!$A$1:$D$43729,4,FALSE)=基本情報!$D$6,P10537,"")),"")</f>
        <v/>
      </c>
    </row>
    <row r="10538" spans="16:17" x14ac:dyDescent="0.15">
      <c r="P10538">
        <v>10537</v>
      </c>
      <c r="Q10538" t="str">
        <f>IFERROR(IF(COUNTIF(個人情報!$BI$5:$BI$401,"登録番号" &amp; リスト!P10538)&gt;=1,"",IF(VLOOKUP(P10538,登録者リスト!$A$1:$D$43729,4,FALSE)=基本情報!$D$6,P10538,"")),"")</f>
        <v/>
      </c>
    </row>
    <row r="10539" spans="16:17" x14ac:dyDescent="0.15">
      <c r="P10539">
        <v>10538</v>
      </c>
      <c r="Q10539" t="str">
        <f>IFERROR(IF(COUNTIF(個人情報!$BI$5:$BI$401,"登録番号" &amp; リスト!P10539)&gt;=1,"",IF(VLOOKUP(P10539,登録者リスト!$A$1:$D$43729,4,FALSE)=基本情報!$D$6,P10539,"")),"")</f>
        <v/>
      </c>
    </row>
    <row r="10540" spans="16:17" x14ac:dyDescent="0.15">
      <c r="P10540">
        <v>10539</v>
      </c>
      <c r="Q10540" t="str">
        <f>IFERROR(IF(COUNTIF(個人情報!$BI$5:$BI$401,"登録番号" &amp; リスト!P10540)&gt;=1,"",IF(VLOOKUP(P10540,登録者リスト!$A$1:$D$43729,4,FALSE)=基本情報!$D$6,P10540,"")),"")</f>
        <v/>
      </c>
    </row>
    <row r="10541" spans="16:17" x14ac:dyDescent="0.15">
      <c r="P10541">
        <v>10540</v>
      </c>
      <c r="Q10541" t="str">
        <f>IFERROR(IF(COUNTIF(個人情報!$BI$5:$BI$401,"登録番号" &amp; リスト!P10541)&gt;=1,"",IF(VLOOKUP(P10541,登録者リスト!$A$1:$D$43729,4,FALSE)=基本情報!$D$6,P10541,"")),"")</f>
        <v/>
      </c>
    </row>
    <row r="10542" spans="16:17" x14ac:dyDescent="0.15">
      <c r="P10542">
        <v>10541</v>
      </c>
      <c r="Q10542" t="str">
        <f>IFERROR(IF(COUNTIF(個人情報!$BI$5:$BI$401,"登録番号" &amp; リスト!P10542)&gt;=1,"",IF(VLOOKUP(P10542,登録者リスト!$A$1:$D$43729,4,FALSE)=基本情報!$D$6,P10542,"")),"")</f>
        <v/>
      </c>
    </row>
    <row r="10543" spans="16:17" x14ac:dyDescent="0.15">
      <c r="P10543">
        <v>10542</v>
      </c>
      <c r="Q10543" t="str">
        <f>IFERROR(IF(COUNTIF(個人情報!$BI$5:$BI$401,"登録番号" &amp; リスト!P10543)&gt;=1,"",IF(VLOOKUP(P10543,登録者リスト!$A$1:$D$43729,4,FALSE)=基本情報!$D$6,P10543,"")),"")</f>
        <v/>
      </c>
    </row>
    <row r="10544" spans="16:17" x14ac:dyDescent="0.15">
      <c r="P10544">
        <v>10543</v>
      </c>
      <c r="Q10544" t="str">
        <f>IFERROR(IF(COUNTIF(個人情報!$BI$5:$BI$401,"登録番号" &amp; リスト!P10544)&gt;=1,"",IF(VLOOKUP(P10544,登録者リスト!$A$1:$D$43729,4,FALSE)=基本情報!$D$6,P10544,"")),"")</f>
        <v/>
      </c>
    </row>
    <row r="10545" spans="16:17" x14ac:dyDescent="0.15">
      <c r="P10545">
        <v>10544</v>
      </c>
      <c r="Q10545" t="str">
        <f>IFERROR(IF(COUNTIF(個人情報!$BI$5:$BI$401,"登録番号" &amp; リスト!P10545)&gt;=1,"",IF(VLOOKUP(P10545,登録者リスト!$A$1:$D$43729,4,FALSE)=基本情報!$D$6,P10545,"")),"")</f>
        <v/>
      </c>
    </row>
    <row r="10546" spans="16:17" x14ac:dyDescent="0.15">
      <c r="P10546">
        <v>10545</v>
      </c>
      <c r="Q10546" t="str">
        <f>IFERROR(IF(COUNTIF(個人情報!$BI$5:$BI$401,"登録番号" &amp; リスト!P10546)&gt;=1,"",IF(VLOOKUP(P10546,登録者リスト!$A$1:$D$43729,4,FALSE)=基本情報!$D$6,P10546,"")),"")</f>
        <v/>
      </c>
    </row>
    <row r="10547" spans="16:17" x14ac:dyDescent="0.15">
      <c r="P10547">
        <v>10546</v>
      </c>
      <c r="Q10547" t="str">
        <f>IFERROR(IF(COUNTIF(個人情報!$BI$5:$BI$401,"登録番号" &amp; リスト!P10547)&gt;=1,"",IF(VLOOKUP(P10547,登録者リスト!$A$1:$D$43729,4,FALSE)=基本情報!$D$6,P10547,"")),"")</f>
        <v/>
      </c>
    </row>
    <row r="10548" spans="16:17" x14ac:dyDescent="0.15">
      <c r="P10548">
        <v>10547</v>
      </c>
      <c r="Q10548" t="str">
        <f>IFERROR(IF(COUNTIF(個人情報!$BI$5:$BI$401,"登録番号" &amp; リスト!P10548)&gt;=1,"",IF(VLOOKUP(P10548,登録者リスト!$A$1:$D$43729,4,FALSE)=基本情報!$D$6,P10548,"")),"")</f>
        <v/>
      </c>
    </row>
    <row r="10549" spans="16:17" x14ac:dyDescent="0.15">
      <c r="P10549">
        <v>10548</v>
      </c>
      <c r="Q10549" t="str">
        <f>IFERROR(IF(COUNTIF(個人情報!$BI$5:$BI$401,"登録番号" &amp; リスト!P10549)&gt;=1,"",IF(VLOOKUP(P10549,登録者リスト!$A$1:$D$43729,4,FALSE)=基本情報!$D$6,P10549,"")),"")</f>
        <v/>
      </c>
    </row>
    <row r="10550" spans="16:17" x14ac:dyDescent="0.15">
      <c r="P10550">
        <v>10549</v>
      </c>
      <c r="Q10550" t="str">
        <f>IFERROR(IF(COUNTIF(個人情報!$BI$5:$BI$401,"登録番号" &amp; リスト!P10550)&gt;=1,"",IF(VLOOKUP(P10550,登録者リスト!$A$1:$D$43729,4,FALSE)=基本情報!$D$6,P10550,"")),"")</f>
        <v/>
      </c>
    </row>
    <row r="10551" spans="16:17" x14ac:dyDescent="0.15">
      <c r="P10551">
        <v>10550</v>
      </c>
      <c r="Q10551" t="str">
        <f>IFERROR(IF(COUNTIF(個人情報!$BI$5:$BI$401,"登録番号" &amp; リスト!P10551)&gt;=1,"",IF(VLOOKUP(P10551,登録者リスト!$A$1:$D$43729,4,FALSE)=基本情報!$D$6,P10551,"")),"")</f>
        <v/>
      </c>
    </row>
    <row r="10552" spans="16:17" x14ac:dyDescent="0.15">
      <c r="P10552">
        <v>10551</v>
      </c>
      <c r="Q10552" t="str">
        <f>IFERROR(IF(COUNTIF(個人情報!$BI$5:$BI$401,"登録番号" &amp; リスト!P10552)&gt;=1,"",IF(VLOOKUP(P10552,登録者リスト!$A$1:$D$43729,4,FALSE)=基本情報!$D$6,P10552,"")),"")</f>
        <v/>
      </c>
    </row>
    <row r="10553" spans="16:17" x14ac:dyDescent="0.15">
      <c r="P10553">
        <v>10552</v>
      </c>
      <c r="Q10553" t="str">
        <f>IFERROR(IF(COUNTIF(個人情報!$BI$5:$BI$401,"登録番号" &amp; リスト!P10553)&gt;=1,"",IF(VLOOKUP(P10553,登録者リスト!$A$1:$D$43729,4,FALSE)=基本情報!$D$6,P10553,"")),"")</f>
        <v/>
      </c>
    </row>
    <row r="10554" spans="16:17" x14ac:dyDescent="0.15">
      <c r="P10554">
        <v>10553</v>
      </c>
      <c r="Q10554" t="str">
        <f>IFERROR(IF(COUNTIF(個人情報!$BI$5:$BI$401,"登録番号" &amp; リスト!P10554)&gt;=1,"",IF(VLOOKUP(P10554,登録者リスト!$A$1:$D$43729,4,FALSE)=基本情報!$D$6,P10554,"")),"")</f>
        <v/>
      </c>
    </row>
    <row r="10555" spans="16:17" x14ac:dyDescent="0.15">
      <c r="P10555">
        <v>10554</v>
      </c>
      <c r="Q10555" t="str">
        <f>IFERROR(IF(COUNTIF(個人情報!$BI$5:$BI$401,"登録番号" &amp; リスト!P10555)&gt;=1,"",IF(VLOOKUP(P10555,登録者リスト!$A$1:$D$43729,4,FALSE)=基本情報!$D$6,P10555,"")),"")</f>
        <v/>
      </c>
    </row>
    <row r="10556" spans="16:17" x14ac:dyDescent="0.15">
      <c r="P10556">
        <v>10555</v>
      </c>
      <c r="Q10556" t="str">
        <f>IFERROR(IF(COUNTIF(個人情報!$BI$5:$BI$401,"登録番号" &amp; リスト!P10556)&gt;=1,"",IF(VLOOKUP(P10556,登録者リスト!$A$1:$D$43729,4,FALSE)=基本情報!$D$6,P10556,"")),"")</f>
        <v/>
      </c>
    </row>
    <row r="10557" spans="16:17" x14ac:dyDescent="0.15">
      <c r="P10557">
        <v>10556</v>
      </c>
      <c r="Q10557" t="str">
        <f>IFERROR(IF(COUNTIF(個人情報!$BI$5:$BI$401,"登録番号" &amp; リスト!P10557)&gt;=1,"",IF(VLOOKUP(P10557,登録者リスト!$A$1:$D$43729,4,FALSE)=基本情報!$D$6,P10557,"")),"")</f>
        <v/>
      </c>
    </row>
    <row r="10558" spans="16:17" x14ac:dyDescent="0.15">
      <c r="P10558">
        <v>10557</v>
      </c>
      <c r="Q10558" t="str">
        <f>IFERROR(IF(COUNTIF(個人情報!$BI$5:$BI$401,"登録番号" &amp; リスト!P10558)&gt;=1,"",IF(VLOOKUP(P10558,登録者リスト!$A$1:$D$43729,4,FALSE)=基本情報!$D$6,P10558,"")),"")</f>
        <v/>
      </c>
    </row>
    <row r="10559" spans="16:17" x14ac:dyDescent="0.15">
      <c r="P10559">
        <v>10558</v>
      </c>
      <c r="Q10559" t="str">
        <f>IFERROR(IF(COUNTIF(個人情報!$BI$5:$BI$401,"登録番号" &amp; リスト!P10559)&gt;=1,"",IF(VLOOKUP(P10559,登録者リスト!$A$1:$D$43729,4,FALSE)=基本情報!$D$6,P10559,"")),"")</f>
        <v/>
      </c>
    </row>
    <row r="10560" spans="16:17" x14ac:dyDescent="0.15">
      <c r="P10560">
        <v>10559</v>
      </c>
      <c r="Q10560" t="str">
        <f>IFERROR(IF(COUNTIF(個人情報!$BI$5:$BI$401,"登録番号" &amp; リスト!P10560)&gt;=1,"",IF(VLOOKUP(P10560,登録者リスト!$A$1:$D$43729,4,FALSE)=基本情報!$D$6,P10560,"")),"")</f>
        <v/>
      </c>
    </row>
    <row r="10561" spans="16:17" x14ac:dyDescent="0.15">
      <c r="P10561">
        <v>10560</v>
      </c>
      <c r="Q10561" t="str">
        <f>IFERROR(IF(COUNTIF(個人情報!$BI$5:$BI$401,"登録番号" &amp; リスト!P10561)&gt;=1,"",IF(VLOOKUP(P10561,登録者リスト!$A$1:$D$43729,4,FALSE)=基本情報!$D$6,P10561,"")),"")</f>
        <v/>
      </c>
    </row>
    <row r="10562" spans="16:17" x14ac:dyDescent="0.15">
      <c r="P10562">
        <v>10561</v>
      </c>
      <c r="Q10562" t="str">
        <f>IFERROR(IF(COUNTIF(個人情報!$BI$5:$BI$401,"登録番号" &amp; リスト!P10562)&gt;=1,"",IF(VLOOKUP(P10562,登録者リスト!$A$1:$D$43729,4,FALSE)=基本情報!$D$6,P10562,"")),"")</f>
        <v/>
      </c>
    </row>
    <row r="10563" spans="16:17" x14ac:dyDescent="0.15">
      <c r="P10563">
        <v>10562</v>
      </c>
      <c r="Q10563" t="str">
        <f>IFERROR(IF(COUNTIF(個人情報!$BI$5:$BI$401,"登録番号" &amp; リスト!P10563)&gt;=1,"",IF(VLOOKUP(P10563,登録者リスト!$A$1:$D$43729,4,FALSE)=基本情報!$D$6,P10563,"")),"")</f>
        <v/>
      </c>
    </row>
    <row r="10564" spans="16:17" x14ac:dyDescent="0.15">
      <c r="P10564">
        <v>10563</v>
      </c>
      <c r="Q10564" t="str">
        <f>IFERROR(IF(COUNTIF(個人情報!$BI$5:$BI$401,"登録番号" &amp; リスト!P10564)&gt;=1,"",IF(VLOOKUP(P10564,登録者リスト!$A$1:$D$43729,4,FALSE)=基本情報!$D$6,P10564,"")),"")</f>
        <v/>
      </c>
    </row>
    <row r="10565" spans="16:17" x14ac:dyDescent="0.15">
      <c r="P10565">
        <v>10564</v>
      </c>
      <c r="Q10565" t="str">
        <f>IFERROR(IF(COUNTIF(個人情報!$BI$5:$BI$401,"登録番号" &amp; リスト!P10565)&gt;=1,"",IF(VLOOKUP(P10565,登録者リスト!$A$1:$D$43729,4,FALSE)=基本情報!$D$6,P10565,"")),"")</f>
        <v/>
      </c>
    </row>
    <row r="10566" spans="16:17" x14ac:dyDescent="0.15">
      <c r="P10566">
        <v>10565</v>
      </c>
      <c r="Q10566" t="str">
        <f>IFERROR(IF(COUNTIF(個人情報!$BI$5:$BI$401,"登録番号" &amp; リスト!P10566)&gt;=1,"",IF(VLOOKUP(P10566,登録者リスト!$A$1:$D$43729,4,FALSE)=基本情報!$D$6,P10566,"")),"")</f>
        <v/>
      </c>
    </row>
    <row r="10567" spans="16:17" x14ac:dyDescent="0.15">
      <c r="P10567">
        <v>10566</v>
      </c>
      <c r="Q10567" t="str">
        <f>IFERROR(IF(COUNTIF(個人情報!$BI$5:$BI$401,"登録番号" &amp; リスト!P10567)&gt;=1,"",IF(VLOOKUP(P10567,登録者リスト!$A$1:$D$43729,4,FALSE)=基本情報!$D$6,P10567,"")),"")</f>
        <v/>
      </c>
    </row>
    <row r="10568" spans="16:17" x14ac:dyDescent="0.15">
      <c r="P10568">
        <v>10567</v>
      </c>
      <c r="Q10568" t="str">
        <f>IFERROR(IF(COUNTIF(個人情報!$BI$5:$BI$401,"登録番号" &amp; リスト!P10568)&gt;=1,"",IF(VLOOKUP(P10568,登録者リスト!$A$1:$D$43729,4,FALSE)=基本情報!$D$6,P10568,"")),"")</f>
        <v/>
      </c>
    </row>
    <row r="10569" spans="16:17" x14ac:dyDescent="0.15">
      <c r="P10569">
        <v>10568</v>
      </c>
      <c r="Q10569" t="str">
        <f>IFERROR(IF(COUNTIF(個人情報!$BI$5:$BI$401,"登録番号" &amp; リスト!P10569)&gt;=1,"",IF(VLOOKUP(P10569,登録者リスト!$A$1:$D$43729,4,FALSE)=基本情報!$D$6,P10569,"")),"")</f>
        <v/>
      </c>
    </row>
    <row r="10570" spans="16:17" x14ac:dyDescent="0.15">
      <c r="P10570">
        <v>10569</v>
      </c>
      <c r="Q10570" t="str">
        <f>IFERROR(IF(COUNTIF(個人情報!$BI$5:$BI$401,"登録番号" &amp; リスト!P10570)&gt;=1,"",IF(VLOOKUP(P10570,登録者リスト!$A$1:$D$43729,4,FALSE)=基本情報!$D$6,P10570,"")),"")</f>
        <v/>
      </c>
    </row>
    <row r="10571" spans="16:17" x14ac:dyDescent="0.15">
      <c r="P10571">
        <v>10570</v>
      </c>
      <c r="Q10571" t="str">
        <f>IFERROR(IF(COUNTIF(個人情報!$BI$5:$BI$401,"登録番号" &amp; リスト!P10571)&gt;=1,"",IF(VLOOKUP(P10571,登録者リスト!$A$1:$D$43729,4,FALSE)=基本情報!$D$6,P10571,"")),"")</f>
        <v/>
      </c>
    </row>
    <row r="10572" spans="16:17" x14ac:dyDescent="0.15">
      <c r="P10572">
        <v>10571</v>
      </c>
      <c r="Q10572" t="str">
        <f>IFERROR(IF(COUNTIF(個人情報!$BI$5:$BI$401,"登録番号" &amp; リスト!P10572)&gt;=1,"",IF(VLOOKUP(P10572,登録者リスト!$A$1:$D$43729,4,FALSE)=基本情報!$D$6,P10572,"")),"")</f>
        <v/>
      </c>
    </row>
    <row r="10573" spans="16:17" x14ac:dyDescent="0.15">
      <c r="P10573">
        <v>10572</v>
      </c>
      <c r="Q10573" t="str">
        <f>IFERROR(IF(COUNTIF(個人情報!$BI$5:$BI$401,"登録番号" &amp; リスト!P10573)&gt;=1,"",IF(VLOOKUP(P10573,登録者リスト!$A$1:$D$43729,4,FALSE)=基本情報!$D$6,P10573,"")),"")</f>
        <v/>
      </c>
    </row>
    <row r="10574" spans="16:17" x14ac:dyDescent="0.15">
      <c r="P10574">
        <v>10573</v>
      </c>
      <c r="Q10574" t="str">
        <f>IFERROR(IF(COUNTIF(個人情報!$BI$5:$BI$401,"登録番号" &amp; リスト!P10574)&gt;=1,"",IF(VLOOKUP(P10574,登録者リスト!$A$1:$D$43729,4,FALSE)=基本情報!$D$6,P10574,"")),"")</f>
        <v/>
      </c>
    </row>
    <row r="10575" spans="16:17" x14ac:dyDescent="0.15">
      <c r="P10575">
        <v>10574</v>
      </c>
      <c r="Q10575" t="str">
        <f>IFERROR(IF(COUNTIF(個人情報!$BI$5:$BI$401,"登録番号" &amp; リスト!P10575)&gt;=1,"",IF(VLOOKUP(P10575,登録者リスト!$A$1:$D$43729,4,FALSE)=基本情報!$D$6,P10575,"")),"")</f>
        <v/>
      </c>
    </row>
    <row r="10576" spans="16:17" x14ac:dyDescent="0.15">
      <c r="P10576">
        <v>10575</v>
      </c>
      <c r="Q10576" t="str">
        <f>IFERROR(IF(COUNTIF(個人情報!$BI$5:$BI$401,"登録番号" &amp; リスト!P10576)&gt;=1,"",IF(VLOOKUP(P10576,登録者リスト!$A$1:$D$43729,4,FALSE)=基本情報!$D$6,P10576,"")),"")</f>
        <v/>
      </c>
    </row>
    <row r="10577" spans="16:17" x14ac:dyDescent="0.15">
      <c r="P10577">
        <v>10576</v>
      </c>
      <c r="Q10577" t="str">
        <f>IFERROR(IF(COUNTIF(個人情報!$BI$5:$BI$401,"登録番号" &amp; リスト!P10577)&gt;=1,"",IF(VLOOKUP(P10577,登録者リスト!$A$1:$D$43729,4,FALSE)=基本情報!$D$6,P10577,"")),"")</f>
        <v/>
      </c>
    </row>
    <row r="10578" spans="16:17" x14ac:dyDescent="0.15">
      <c r="P10578">
        <v>10577</v>
      </c>
      <c r="Q10578" t="str">
        <f>IFERROR(IF(COUNTIF(個人情報!$BI$5:$BI$401,"登録番号" &amp; リスト!P10578)&gt;=1,"",IF(VLOOKUP(P10578,登録者リスト!$A$1:$D$43729,4,FALSE)=基本情報!$D$6,P10578,"")),"")</f>
        <v/>
      </c>
    </row>
    <row r="10579" spans="16:17" x14ac:dyDescent="0.15">
      <c r="P10579">
        <v>10578</v>
      </c>
      <c r="Q10579" t="str">
        <f>IFERROR(IF(COUNTIF(個人情報!$BI$5:$BI$401,"登録番号" &amp; リスト!P10579)&gt;=1,"",IF(VLOOKUP(P10579,登録者リスト!$A$1:$D$43729,4,FALSE)=基本情報!$D$6,P10579,"")),"")</f>
        <v/>
      </c>
    </row>
    <row r="10580" spans="16:17" x14ac:dyDescent="0.15">
      <c r="P10580">
        <v>10579</v>
      </c>
      <c r="Q10580" t="str">
        <f>IFERROR(IF(COUNTIF(個人情報!$BI$5:$BI$401,"登録番号" &amp; リスト!P10580)&gt;=1,"",IF(VLOOKUP(P10580,登録者リスト!$A$1:$D$43729,4,FALSE)=基本情報!$D$6,P10580,"")),"")</f>
        <v/>
      </c>
    </row>
    <row r="10581" spans="16:17" x14ac:dyDescent="0.15">
      <c r="P10581">
        <v>10580</v>
      </c>
      <c r="Q10581" t="str">
        <f>IFERROR(IF(COUNTIF(個人情報!$BI$5:$BI$401,"登録番号" &amp; リスト!P10581)&gt;=1,"",IF(VLOOKUP(P10581,登録者リスト!$A$1:$D$43729,4,FALSE)=基本情報!$D$6,P10581,"")),"")</f>
        <v/>
      </c>
    </row>
    <row r="10582" spans="16:17" x14ac:dyDescent="0.15">
      <c r="P10582">
        <v>10581</v>
      </c>
      <c r="Q10582" t="str">
        <f>IFERROR(IF(COUNTIF(個人情報!$BI$5:$BI$401,"登録番号" &amp; リスト!P10582)&gt;=1,"",IF(VLOOKUP(P10582,登録者リスト!$A$1:$D$43729,4,FALSE)=基本情報!$D$6,P10582,"")),"")</f>
        <v/>
      </c>
    </row>
    <row r="10583" spans="16:17" x14ac:dyDescent="0.15">
      <c r="P10583">
        <v>10582</v>
      </c>
      <c r="Q10583" t="str">
        <f>IFERROR(IF(COUNTIF(個人情報!$BI$5:$BI$401,"登録番号" &amp; リスト!P10583)&gt;=1,"",IF(VLOOKUP(P10583,登録者リスト!$A$1:$D$43729,4,FALSE)=基本情報!$D$6,P10583,"")),"")</f>
        <v/>
      </c>
    </row>
    <row r="10584" spans="16:17" x14ac:dyDescent="0.15">
      <c r="P10584">
        <v>10583</v>
      </c>
      <c r="Q10584" t="str">
        <f>IFERROR(IF(COUNTIF(個人情報!$BI$5:$BI$401,"登録番号" &amp; リスト!P10584)&gt;=1,"",IF(VLOOKUP(P10584,登録者リスト!$A$1:$D$43729,4,FALSE)=基本情報!$D$6,P10584,"")),"")</f>
        <v/>
      </c>
    </row>
    <row r="10585" spans="16:17" x14ac:dyDescent="0.15">
      <c r="P10585">
        <v>10584</v>
      </c>
      <c r="Q10585" t="str">
        <f>IFERROR(IF(COUNTIF(個人情報!$BI$5:$BI$401,"登録番号" &amp; リスト!P10585)&gt;=1,"",IF(VLOOKUP(P10585,登録者リスト!$A$1:$D$43729,4,FALSE)=基本情報!$D$6,P10585,"")),"")</f>
        <v/>
      </c>
    </row>
    <row r="10586" spans="16:17" x14ac:dyDescent="0.15">
      <c r="P10586">
        <v>10585</v>
      </c>
      <c r="Q10586" t="str">
        <f>IFERROR(IF(COUNTIF(個人情報!$BI$5:$BI$401,"登録番号" &amp; リスト!P10586)&gt;=1,"",IF(VLOOKUP(P10586,登録者リスト!$A$1:$D$43729,4,FALSE)=基本情報!$D$6,P10586,"")),"")</f>
        <v/>
      </c>
    </row>
    <row r="10587" spans="16:17" x14ac:dyDescent="0.15">
      <c r="P10587">
        <v>10586</v>
      </c>
      <c r="Q10587" t="str">
        <f>IFERROR(IF(COUNTIF(個人情報!$BI$5:$BI$401,"登録番号" &amp; リスト!P10587)&gt;=1,"",IF(VLOOKUP(P10587,登録者リスト!$A$1:$D$43729,4,FALSE)=基本情報!$D$6,P10587,"")),"")</f>
        <v/>
      </c>
    </row>
    <row r="10588" spans="16:17" x14ac:dyDescent="0.15">
      <c r="P10588">
        <v>10587</v>
      </c>
      <c r="Q10588" t="str">
        <f>IFERROR(IF(COUNTIF(個人情報!$BI$5:$BI$401,"登録番号" &amp; リスト!P10588)&gt;=1,"",IF(VLOOKUP(P10588,登録者リスト!$A$1:$D$43729,4,FALSE)=基本情報!$D$6,P10588,"")),"")</f>
        <v/>
      </c>
    </row>
    <row r="10589" spans="16:17" x14ac:dyDescent="0.15">
      <c r="P10589">
        <v>10588</v>
      </c>
      <c r="Q10589" t="str">
        <f>IFERROR(IF(COUNTIF(個人情報!$BI$5:$BI$401,"登録番号" &amp; リスト!P10589)&gt;=1,"",IF(VLOOKUP(P10589,登録者リスト!$A$1:$D$43729,4,FALSE)=基本情報!$D$6,P10589,"")),"")</f>
        <v/>
      </c>
    </row>
    <row r="10590" spans="16:17" x14ac:dyDescent="0.15">
      <c r="P10590">
        <v>10589</v>
      </c>
      <c r="Q10590" t="str">
        <f>IFERROR(IF(COUNTIF(個人情報!$BI$5:$BI$401,"登録番号" &amp; リスト!P10590)&gt;=1,"",IF(VLOOKUP(P10590,登録者リスト!$A$1:$D$43729,4,FALSE)=基本情報!$D$6,P10590,"")),"")</f>
        <v/>
      </c>
    </row>
    <row r="10591" spans="16:17" x14ac:dyDescent="0.15">
      <c r="P10591">
        <v>10590</v>
      </c>
      <c r="Q10591" t="str">
        <f>IFERROR(IF(COUNTIF(個人情報!$BI$5:$BI$401,"登録番号" &amp; リスト!P10591)&gt;=1,"",IF(VLOOKUP(P10591,登録者リスト!$A$1:$D$43729,4,FALSE)=基本情報!$D$6,P10591,"")),"")</f>
        <v/>
      </c>
    </row>
    <row r="10592" spans="16:17" x14ac:dyDescent="0.15">
      <c r="P10592">
        <v>10591</v>
      </c>
      <c r="Q10592" t="str">
        <f>IFERROR(IF(COUNTIF(個人情報!$BI$5:$BI$401,"登録番号" &amp; リスト!P10592)&gt;=1,"",IF(VLOOKUP(P10592,登録者リスト!$A$1:$D$43729,4,FALSE)=基本情報!$D$6,P10592,"")),"")</f>
        <v/>
      </c>
    </row>
    <row r="10593" spans="16:17" x14ac:dyDescent="0.15">
      <c r="P10593">
        <v>10592</v>
      </c>
      <c r="Q10593" t="str">
        <f>IFERROR(IF(COUNTIF(個人情報!$BI$5:$BI$401,"登録番号" &amp; リスト!P10593)&gt;=1,"",IF(VLOOKUP(P10593,登録者リスト!$A$1:$D$43729,4,FALSE)=基本情報!$D$6,P10593,"")),"")</f>
        <v/>
      </c>
    </row>
    <row r="10594" spans="16:17" x14ac:dyDescent="0.15">
      <c r="P10594">
        <v>10593</v>
      </c>
      <c r="Q10594" t="str">
        <f>IFERROR(IF(COUNTIF(個人情報!$BI$5:$BI$401,"登録番号" &amp; リスト!P10594)&gt;=1,"",IF(VLOOKUP(P10594,登録者リスト!$A$1:$D$43729,4,FALSE)=基本情報!$D$6,P10594,"")),"")</f>
        <v/>
      </c>
    </row>
    <row r="10595" spans="16:17" x14ac:dyDescent="0.15">
      <c r="P10595">
        <v>10594</v>
      </c>
      <c r="Q10595" t="str">
        <f>IFERROR(IF(COUNTIF(個人情報!$BI$5:$BI$401,"登録番号" &amp; リスト!P10595)&gt;=1,"",IF(VLOOKUP(P10595,登録者リスト!$A$1:$D$43729,4,FALSE)=基本情報!$D$6,P10595,"")),"")</f>
        <v/>
      </c>
    </row>
    <row r="10596" spans="16:17" x14ac:dyDescent="0.15">
      <c r="P10596">
        <v>10595</v>
      </c>
      <c r="Q10596" t="str">
        <f>IFERROR(IF(COUNTIF(個人情報!$BI$5:$BI$401,"登録番号" &amp; リスト!P10596)&gt;=1,"",IF(VLOOKUP(P10596,登録者リスト!$A$1:$D$43729,4,FALSE)=基本情報!$D$6,P10596,"")),"")</f>
        <v/>
      </c>
    </row>
    <row r="10597" spans="16:17" x14ac:dyDescent="0.15">
      <c r="P10597">
        <v>10596</v>
      </c>
      <c r="Q10597" t="str">
        <f>IFERROR(IF(COUNTIF(個人情報!$BI$5:$BI$401,"登録番号" &amp; リスト!P10597)&gt;=1,"",IF(VLOOKUP(P10597,登録者リスト!$A$1:$D$43729,4,FALSE)=基本情報!$D$6,P10597,"")),"")</f>
        <v/>
      </c>
    </row>
    <row r="10598" spans="16:17" x14ac:dyDescent="0.15">
      <c r="P10598">
        <v>10597</v>
      </c>
      <c r="Q10598" t="str">
        <f>IFERROR(IF(COUNTIF(個人情報!$BI$5:$BI$401,"登録番号" &amp; リスト!P10598)&gt;=1,"",IF(VLOOKUP(P10598,登録者リスト!$A$1:$D$43729,4,FALSE)=基本情報!$D$6,P10598,"")),"")</f>
        <v/>
      </c>
    </row>
    <row r="10599" spans="16:17" x14ac:dyDescent="0.15">
      <c r="P10599">
        <v>10598</v>
      </c>
      <c r="Q10599" t="str">
        <f>IFERROR(IF(COUNTIF(個人情報!$BI$5:$BI$401,"登録番号" &amp; リスト!P10599)&gt;=1,"",IF(VLOOKUP(P10599,登録者リスト!$A$1:$D$43729,4,FALSE)=基本情報!$D$6,P10599,"")),"")</f>
        <v/>
      </c>
    </row>
    <row r="10600" spans="16:17" x14ac:dyDescent="0.15">
      <c r="P10600">
        <v>10599</v>
      </c>
      <c r="Q10600" t="str">
        <f>IFERROR(IF(COUNTIF(個人情報!$BI$5:$BI$401,"登録番号" &amp; リスト!P10600)&gt;=1,"",IF(VLOOKUP(P10600,登録者リスト!$A$1:$D$43729,4,FALSE)=基本情報!$D$6,P10600,"")),"")</f>
        <v/>
      </c>
    </row>
    <row r="10601" spans="16:17" x14ac:dyDescent="0.15">
      <c r="P10601">
        <v>10600</v>
      </c>
      <c r="Q10601" t="str">
        <f>IFERROR(IF(COUNTIF(個人情報!$BI$5:$BI$401,"登録番号" &amp; リスト!P10601)&gt;=1,"",IF(VLOOKUP(P10601,登録者リスト!$A$1:$D$43729,4,FALSE)=基本情報!$D$6,P10601,"")),"")</f>
        <v/>
      </c>
    </row>
    <row r="10602" spans="16:17" x14ac:dyDescent="0.15">
      <c r="P10602">
        <v>10601</v>
      </c>
      <c r="Q10602" t="str">
        <f>IFERROR(IF(COUNTIF(個人情報!$BI$5:$BI$401,"登録番号" &amp; リスト!P10602)&gt;=1,"",IF(VLOOKUP(P10602,登録者リスト!$A$1:$D$43729,4,FALSE)=基本情報!$D$6,P10602,"")),"")</f>
        <v/>
      </c>
    </row>
    <row r="10603" spans="16:17" x14ac:dyDescent="0.15">
      <c r="P10603">
        <v>10602</v>
      </c>
      <c r="Q10603" t="str">
        <f>IFERROR(IF(COUNTIF(個人情報!$BI$5:$BI$401,"登録番号" &amp; リスト!P10603)&gt;=1,"",IF(VLOOKUP(P10603,登録者リスト!$A$1:$D$43729,4,FALSE)=基本情報!$D$6,P10603,"")),"")</f>
        <v/>
      </c>
    </row>
    <row r="10604" spans="16:17" x14ac:dyDescent="0.15">
      <c r="P10604">
        <v>10603</v>
      </c>
      <c r="Q10604" t="str">
        <f>IFERROR(IF(COUNTIF(個人情報!$BI$5:$BI$401,"登録番号" &amp; リスト!P10604)&gt;=1,"",IF(VLOOKUP(P10604,登録者リスト!$A$1:$D$43729,4,FALSE)=基本情報!$D$6,P10604,"")),"")</f>
        <v/>
      </c>
    </row>
    <row r="10605" spans="16:17" x14ac:dyDescent="0.15">
      <c r="P10605">
        <v>10604</v>
      </c>
      <c r="Q10605" t="str">
        <f>IFERROR(IF(COUNTIF(個人情報!$BI$5:$BI$401,"登録番号" &amp; リスト!P10605)&gt;=1,"",IF(VLOOKUP(P10605,登録者リスト!$A$1:$D$43729,4,FALSE)=基本情報!$D$6,P10605,"")),"")</f>
        <v/>
      </c>
    </row>
    <row r="10606" spans="16:17" x14ac:dyDescent="0.15">
      <c r="P10606">
        <v>10605</v>
      </c>
      <c r="Q10606" t="str">
        <f>IFERROR(IF(COUNTIF(個人情報!$BI$5:$BI$401,"登録番号" &amp; リスト!P10606)&gt;=1,"",IF(VLOOKUP(P10606,登録者リスト!$A$1:$D$43729,4,FALSE)=基本情報!$D$6,P10606,"")),"")</f>
        <v/>
      </c>
    </row>
    <row r="10607" spans="16:17" x14ac:dyDescent="0.15">
      <c r="P10607">
        <v>10606</v>
      </c>
      <c r="Q10607" t="str">
        <f>IFERROR(IF(COUNTIF(個人情報!$BI$5:$BI$401,"登録番号" &amp; リスト!P10607)&gt;=1,"",IF(VLOOKUP(P10607,登録者リスト!$A$1:$D$43729,4,FALSE)=基本情報!$D$6,P10607,"")),"")</f>
        <v/>
      </c>
    </row>
    <row r="10608" spans="16:17" x14ac:dyDescent="0.15">
      <c r="P10608">
        <v>10607</v>
      </c>
      <c r="Q10608" t="str">
        <f>IFERROR(IF(COUNTIF(個人情報!$BI$5:$BI$401,"登録番号" &amp; リスト!P10608)&gt;=1,"",IF(VLOOKUP(P10608,登録者リスト!$A$1:$D$43729,4,FALSE)=基本情報!$D$6,P10608,"")),"")</f>
        <v/>
      </c>
    </row>
    <row r="10609" spans="16:17" x14ac:dyDescent="0.15">
      <c r="P10609">
        <v>10608</v>
      </c>
      <c r="Q10609" t="str">
        <f>IFERROR(IF(COUNTIF(個人情報!$BI$5:$BI$401,"登録番号" &amp; リスト!P10609)&gt;=1,"",IF(VLOOKUP(P10609,登録者リスト!$A$1:$D$43729,4,FALSE)=基本情報!$D$6,P10609,"")),"")</f>
        <v/>
      </c>
    </row>
    <row r="10610" spans="16:17" x14ac:dyDescent="0.15">
      <c r="P10610">
        <v>10609</v>
      </c>
      <c r="Q10610" t="str">
        <f>IFERROR(IF(COUNTIF(個人情報!$BI$5:$BI$401,"登録番号" &amp; リスト!P10610)&gt;=1,"",IF(VLOOKUP(P10610,登録者リスト!$A$1:$D$43729,4,FALSE)=基本情報!$D$6,P10610,"")),"")</f>
        <v/>
      </c>
    </row>
    <row r="10611" spans="16:17" x14ac:dyDescent="0.15">
      <c r="P10611">
        <v>10610</v>
      </c>
      <c r="Q10611" t="str">
        <f>IFERROR(IF(COUNTIF(個人情報!$BI$5:$BI$401,"登録番号" &amp; リスト!P10611)&gt;=1,"",IF(VLOOKUP(P10611,登録者リスト!$A$1:$D$43729,4,FALSE)=基本情報!$D$6,P10611,"")),"")</f>
        <v/>
      </c>
    </row>
    <row r="10612" spans="16:17" x14ac:dyDescent="0.15">
      <c r="P10612">
        <v>10611</v>
      </c>
      <c r="Q10612" t="str">
        <f>IFERROR(IF(COUNTIF(個人情報!$BI$5:$BI$401,"登録番号" &amp; リスト!P10612)&gt;=1,"",IF(VLOOKUP(P10612,登録者リスト!$A$1:$D$43729,4,FALSE)=基本情報!$D$6,P10612,"")),"")</f>
        <v/>
      </c>
    </row>
    <row r="10613" spans="16:17" x14ac:dyDescent="0.15">
      <c r="P10613">
        <v>10612</v>
      </c>
      <c r="Q10613" t="str">
        <f>IFERROR(IF(COUNTIF(個人情報!$BI$5:$BI$401,"登録番号" &amp; リスト!P10613)&gt;=1,"",IF(VLOOKUP(P10613,登録者リスト!$A$1:$D$43729,4,FALSE)=基本情報!$D$6,P10613,"")),"")</f>
        <v/>
      </c>
    </row>
    <row r="10614" spans="16:17" x14ac:dyDescent="0.15">
      <c r="P10614">
        <v>10613</v>
      </c>
      <c r="Q10614" t="str">
        <f>IFERROR(IF(COUNTIF(個人情報!$BI$5:$BI$401,"登録番号" &amp; リスト!P10614)&gt;=1,"",IF(VLOOKUP(P10614,登録者リスト!$A$1:$D$43729,4,FALSE)=基本情報!$D$6,P10614,"")),"")</f>
        <v/>
      </c>
    </row>
    <row r="10615" spans="16:17" x14ac:dyDescent="0.15">
      <c r="P10615">
        <v>10614</v>
      </c>
      <c r="Q10615" t="str">
        <f>IFERROR(IF(COUNTIF(個人情報!$BI$5:$BI$401,"登録番号" &amp; リスト!P10615)&gt;=1,"",IF(VLOOKUP(P10615,登録者リスト!$A$1:$D$43729,4,FALSE)=基本情報!$D$6,P10615,"")),"")</f>
        <v/>
      </c>
    </row>
    <row r="10616" spans="16:17" x14ac:dyDescent="0.15">
      <c r="P10616">
        <v>10615</v>
      </c>
      <c r="Q10616" t="str">
        <f>IFERROR(IF(COUNTIF(個人情報!$BI$5:$BI$401,"登録番号" &amp; リスト!P10616)&gt;=1,"",IF(VLOOKUP(P10616,登録者リスト!$A$1:$D$43729,4,FALSE)=基本情報!$D$6,P10616,"")),"")</f>
        <v/>
      </c>
    </row>
    <row r="10617" spans="16:17" x14ac:dyDescent="0.15">
      <c r="P10617">
        <v>10616</v>
      </c>
      <c r="Q10617" t="str">
        <f>IFERROR(IF(COUNTIF(個人情報!$BI$5:$BI$401,"登録番号" &amp; リスト!P10617)&gt;=1,"",IF(VLOOKUP(P10617,登録者リスト!$A$1:$D$43729,4,FALSE)=基本情報!$D$6,P10617,"")),"")</f>
        <v/>
      </c>
    </row>
    <row r="10618" spans="16:17" x14ac:dyDescent="0.15">
      <c r="P10618">
        <v>10617</v>
      </c>
      <c r="Q10618" t="str">
        <f>IFERROR(IF(COUNTIF(個人情報!$BI$5:$BI$401,"登録番号" &amp; リスト!P10618)&gt;=1,"",IF(VLOOKUP(P10618,登録者リスト!$A$1:$D$43729,4,FALSE)=基本情報!$D$6,P10618,"")),"")</f>
        <v/>
      </c>
    </row>
    <row r="10619" spans="16:17" x14ac:dyDescent="0.15">
      <c r="P10619">
        <v>10618</v>
      </c>
      <c r="Q10619" t="str">
        <f>IFERROR(IF(COUNTIF(個人情報!$BI$5:$BI$401,"登録番号" &amp; リスト!P10619)&gt;=1,"",IF(VLOOKUP(P10619,登録者リスト!$A$1:$D$43729,4,FALSE)=基本情報!$D$6,P10619,"")),"")</f>
        <v/>
      </c>
    </row>
    <row r="10620" spans="16:17" x14ac:dyDescent="0.15">
      <c r="P10620">
        <v>10619</v>
      </c>
      <c r="Q10620" t="str">
        <f>IFERROR(IF(COUNTIF(個人情報!$BI$5:$BI$401,"登録番号" &amp; リスト!P10620)&gt;=1,"",IF(VLOOKUP(P10620,登録者リスト!$A$1:$D$43729,4,FALSE)=基本情報!$D$6,P10620,"")),"")</f>
        <v/>
      </c>
    </row>
    <row r="10621" spans="16:17" x14ac:dyDescent="0.15">
      <c r="P10621">
        <v>10620</v>
      </c>
      <c r="Q10621" t="str">
        <f>IFERROR(IF(COUNTIF(個人情報!$BI$5:$BI$401,"登録番号" &amp; リスト!P10621)&gt;=1,"",IF(VLOOKUP(P10621,登録者リスト!$A$1:$D$43729,4,FALSE)=基本情報!$D$6,P10621,"")),"")</f>
        <v/>
      </c>
    </row>
    <row r="10622" spans="16:17" x14ac:dyDescent="0.15">
      <c r="P10622">
        <v>10621</v>
      </c>
      <c r="Q10622" t="str">
        <f>IFERROR(IF(COUNTIF(個人情報!$BI$5:$BI$401,"登録番号" &amp; リスト!P10622)&gt;=1,"",IF(VLOOKUP(P10622,登録者リスト!$A$1:$D$43729,4,FALSE)=基本情報!$D$6,P10622,"")),"")</f>
        <v/>
      </c>
    </row>
    <row r="10623" spans="16:17" x14ac:dyDescent="0.15">
      <c r="P10623">
        <v>10622</v>
      </c>
      <c r="Q10623" t="str">
        <f>IFERROR(IF(COUNTIF(個人情報!$BI$5:$BI$401,"登録番号" &amp; リスト!P10623)&gt;=1,"",IF(VLOOKUP(P10623,登録者リスト!$A$1:$D$43729,4,FALSE)=基本情報!$D$6,P10623,"")),"")</f>
        <v/>
      </c>
    </row>
    <row r="10624" spans="16:17" x14ac:dyDescent="0.15">
      <c r="P10624">
        <v>10623</v>
      </c>
      <c r="Q10624" t="str">
        <f>IFERROR(IF(COUNTIF(個人情報!$BI$5:$BI$401,"登録番号" &amp; リスト!P10624)&gt;=1,"",IF(VLOOKUP(P10624,登録者リスト!$A$1:$D$43729,4,FALSE)=基本情報!$D$6,P10624,"")),"")</f>
        <v/>
      </c>
    </row>
    <row r="10625" spans="16:17" x14ac:dyDescent="0.15">
      <c r="P10625">
        <v>10624</v>
      </c>
      <c r="Q10625" t="str">
        <f>IFERROR(IF(COUNTIF(個人情報!$BI$5:$BI$401,"登録番号" &amp; リスト!P10625)&gt;=1,"",IF(VLOOKUP(P10625,登録者リスト!$A$1:$D$43729,4,FALSE)=基本情報!$D$6,P10625,"")),"")</f>
        <v/>
      </c>
    </row>
    <row r="10626" spans="16:17" x14ac:dyDescent="0.15">
      <c r="P10626">
        <v>10625</v>
      </c>
      <c r="Q10626" t="str">
        <f>IFERROR(IF(COUNTIF(個人情報!$BI$5:$BI$401,"登録番号" &amp; リスト!P10626)&gt;=1,"",IF(VLOOKUP(P10626,登録者リスト!$A$1:$D$43729,4,FALSE)=基本情報!$D$6,P10626,"")),"")</f>
        <v/>
      </c>
    </row>
    <row r="10627" spans="16:17" x14ac:dyDescent="0.15">
      <c r="P10627">
        <v>10626</v>
      </c>
      <c r="Q10627" t="str">
        <f>IFERROR(IF(COUNTIF(個人情報!$BI$5:$BI$401,"登録番号" &amp; リスト!P10627)&gt;=1,"",IF(VLOOKUP(P10627,登録者リスト!$A$1:$D$43729,4,FALSE)=基本情報!$D$6,P10627,"")),"")</f>
        <v/>
      </c>
    </row>
    <row r="10628" spans="16:17" x14ac:dyDescent="0.15">
      <c r="P10628">
        <v>10627</v>
      </c>
      <c r="Q10628" t="str">
        <f>IFERROR(IF(COUNTIF(個人情報!$BI$5:$BI$401,"登録番号" &amp; リスト!P10628)&gt;=1,"",IF(VLOOKUP(P10628,登録者リスト!$A$1:$D$43729,4,FALSE)=基本情報!$D$6,P10628,"")),"")</f>
        <v/>
      </c>
    </row>
    <row r="10629" spans="16:17" x14ac:dyDescent="0.15">
      <c r="P10629">
        <v>10628</v>
      </c>
      <c r="Q10629" t="str">
        <f>IFERROR(IF(COUNTIF(個人情報!$BI$5:$BI$401,"登録番号" &amp; リスト!P10629)&gt;=1,"",IF(VLOOKUP(P10629,登録者リスト!$A$1:$D$43729,4,FALSE)=基本情報!$D$6,P10629,"")),"")</f>
        <v/>
      </c>
    </row>
    <row r="10630" spans="16:17" x14ac:dyDescent="0.15">
      <c r="P10630">
        <v>10629</v>
      </c>
      <c r="Q10630" t="str">
        <f>IFERROR(IF(COUNTIF(個人情報!$BI$5:$BI$401,"登録番号" &amp; リスト!P10630)&gt;=1,"",IF(VLOOKUP(P10630,登録者リスト!$A$1:$D$43729,4,FALSE)=基本情報!$D$6,P10630,"")),"")</f>
        <v/>
      </c>
    </row>
    <row r="10631" spans="16:17" x14ac:dyDescent="0.15">
      <c r="P10631">
        <v>10630</v>
      </c>
      <c r="Q10631" t="str">
        <f>IFERROR(IF(COUNTIF(個人情報!$BI$5:$BI$401,"登録番号" &amp; リスト!P10631)&gt;=1,"",IF(VLOOKUP(P10631,登録者リスト!$A$1:$D$43729,4,FALSE)=基本情報!$D$6,P10631,"")),"")</f>
        <v/>
      </c>
    </row>
    <row r="10632" spans="16:17" x14ac:dyDescent="0.15">
      <c r="P10632">
        <v>10631</v>
      </c>
      <c r="Q10632" t="str">
        <f>IFERROR(IF(COUNTIF(個人情報!$BI$5:$BI$401,"登録番号" &amp; リスト!P10632)&gt;=1,"",IF(VLOOKUP(P10632,登録者リスト!$A$1:$D$43729,4,FALSE)=基本情報!$D$6,P10632,"")),"")</f>
        <v/>
      </c>
    </row>
    <row r="10633" spans="16:17" x14ac:dyDescent="0.15">
      <c r="P10633">
        <v>10632</v>
      </c>
      <c r="Q10633" t="str">
        <f>IFERROR(IF(COUNTIF(個人情報!$BI$5:$BI$401,"登録番号" &amp; リスト!P10633)&gt;=1,"",IF(VLOOKUP(P10633,登録者リスト!$A$1:$D$43729,4,FALSE)=基本情報!$D$6,P10633,"")),"")</f>
        <v/>
      </c>
    </row>
    <row r="10634" spans="16:17" x14ac:dyDescent="0.15">
      <c r="P10634">
        <v>10633</v>
      </c>
      <c r="Q10634" t="str">
        <f>IFERROR(IF(COUNTIF(個人情報!$BI$5:$BI$401,"登録番号" &amp; リスト!P10634)&gt;=1,"",IF(VLOOKUP(P10634,登録者リスト!$A$1:$D$43729,4,FALSE)=基本情報!$D$6,P10634,"")),"")</f>
        <v/>
      </c>
    </row>
    <row r="10635" spans="16:17" x14ac:dyDescent="0.15">
      <c r="P10635">
        <v>10634</v>
      </c>
      <c r="Q10635" t="str">
        <f>IFERROR(IF(COUNTIF(個人情報!$BI$5:$BI$401,"登録番号" &amp; リスト!P10635)&gt;=1,"",IF(VLOOKUP(P10635,登録者リスト!$A$1:$D$43729,4,FALSE)=基本情報!$D$6,P10635,"")),"")</f>
        <v/>
      </c>
    </row>
    <row r="10636" spans="16:17" x14ac:dyDescent="0.15">
      <c r="P10636">
        <v>10635</v>
      </c>
      <c r="Q10636" t="str">
        <f>IFERROR(IF(COUNTIF(個人情報!$BI$5:$BI$401,"登録番号" &amp; リスト!P10636)&gt;=1,"",IF(VLOOKUP(P10636,登録者リスト!$A$1:$D$43729,4,FALSE)=基本情報!$D$6,P10636,"")),"")</f>
        <v/>
      </c>
    </row>
    <row r="10637" spans="16:17" x14ac:dyDescent="0.15">
      <c r="P10637">
        <v>10636</v>
      </c>
      <c r="Q10637" t="str">
        <f>IFERROR(IF(COUNTIF(個人情報!$BI$5:$BI$401,"登録番号" &amp; リスト!P10637)&gt;=1,"",IF(VLOOKUP(P10637,登録者リスト!$A$1:$D$43729,4,FALSE)=基本情報!$D$6,P10637,"")),"")</f>
        <v/>
      </c>
    </row>
    <row r="10638" spans="16:17" x14ac:dyDescent="0.15">
      <c r="P10638">
        <v>10637</v>
      </c>
      <c r="Q10638" t="str">
        <f>IFERROR(IF(COUNTIF(個人情報!$BI$5:$BI$401,"登録番号" &amp; リスト!P10638)&gt;=1,"",IF(VLOOKUP(P10638,登録者リスト!$A$1:$D$43729,4,FALSE)=基本情報!$D$6,P10638,"")),"")</f>
        <v/>
      </c>
    </row>
    <row r="10639" spans="16:17" x14ac:dyDescent="0.15">
      <c r="P10639">
        <v>10638</v>
      </c>
      <c r="Q10639" t="str">
        <f>IFERROR(IF(COUNTIF(個人情報!$BI$5:$BI$401,"登録番号" &amp; リスト!P10639)&gt;=1,"",IF(VLOOKUP(P10639,登録者リスト!$A$1:$D$43729,4,FALSE)=基本情報!$D$6,P10639,"")),"")</f>
        <v/>
      </c>
    </row>
    <row r="10640" spans="16:17" x14ac:dyDescent="0.15">
      <c r="P10640">
        <v>10639</v>
      </c>
      <c r="Q10640" t="str">
        <f>IFERROR(IF(COUNTIF(個人情報!$BI$5:$BI$401,"登録番号" &amp; リスト!P10640)&gt;=1,"",IF(VLOOKUP(P10640,登録者リスト!$A$1:$D$43729,4,FALSE)=基本情報!$D$6,P10640,"")),"")</f>
        <v/>
      </c>
    </row>
    <row r="10641" spans="16:17" x14ac:dyDescent="0.15">
      <c r="P10641">
        <v>10640</v>
      </c>
      <c r="Q10641" t="str">
        <f>IFERROR(IF(COUNTIF(個人情報!$BI$5:$BI$401,"登録番号" &amp; リスト!P10641)&gt;=1,"",IF(VLOOKUP(P10641,登録者リスト!$A$1:$D$43729,4,FALSE)=基本情報!$D$6,P10641,"")),"")</f>
        <v/>
      </c>
    </row>
    <row r="10642" spans="16:17" x14ac:dyDescent="0.15">
      <c r="P10642">
        <v>10641</v>
      </c>
      <c r="Q10642" t="str">
        <f>IFERROR(IF(COUNTIF(個人情報!$BI$5:$BI$401,"登録番号" &amp; リスト!P10642)&gt;=1,"",IF(VLOOKUP(P10642,登録者リスト!$A$1:$D$43729,4,FALSE)=基本情報!$D$6,P10642,"")),"")</f>
        <v/>
      </c>
    </row>
    <row r="10643" spans="16:17" x14ac:dyDescent="0.15">
      <c r="P10643">
        <v>10642</v>
      </c>
      <c r="Q10643" t="str">
        <f>IFERROR(IF(COUNTIF(個人情報!$BI$5:$BI$401,"登録番号" &amp; リスト!P10643)&gt;=1,"",IF(VLOOKUP(P10643,登録者リスト!$A$1:$D$43729,4,FALSE)=基本情報!$D$6,P10643,"")),"")</f>
        <v/>
      </c>
    </row>
    <row r="10644" spans="16:17" x14ac:dyDescent="0.15">
      <c r="P10644">
        <v>10643</v>
      </c>
      <c r="Q10644" t="str">
        <f>IFERROR(IF(COUNTIF(個人情報!$BI$5:$BI$401,"登録番号" &amp; リスト!P10644)&gt;=1,"",IF(VLOOKUP(P10644,登録者リスト!$A$1:$D$43729,4,FALSE)=基本情報!$D$6,P10644,"")),"")</f>
        <v/>
      </c>
    </row>
    <row r="10645" spans="16:17" x14ac:dyDescent="0.15">
      <c r="P10645">
        <v>10644</v>
      </c>
      <c r="Q10645" t="str">
        <f>IFERROR(IF(COUNTIF(個人情報!$BI$5:$BI$401,"登録番号" &amp; リスト!P10645)&gt;=1,"",IF(VLOOKUP(P10645,登録者リスト!$A$1:$D$43729,4,FALSE)=基本情報!$D$6,P10645,"")),"")</f>
        <v/>
      </c>
    </row>
    <row r="10646" spans="16:17" x14ac:dyDescent="0.15">
      <c r="P10646">
        <v>10645</v>
      </c>
      <c r="Q10646" t="str">
        <f>IFERROR(IF(COUNTIF(個人情報!$BI$5:$BI$401,"登録番号" &amp; リスト!P10646)&gt;=1,"",IF(VLOOKUP(P10646,登録者リスト!$A$1:$D$43729,4,FALSE)=基本情報!$D$6,P10646,"")),"")</f>
        <v/>
      </c>
    </row>
    <row r="10647" spans="16:17" x14ac:dyDescent="0.15">
      <c r="P10647">
        <v>10646</v>
      </c>
      <c r="Q10647" t="str">
        <f>IFERROR(IF(COUNTIF(個人情報!$BI$5:$BI$401,"登録番号" &amp; リスト!P10647)&gt;=1,"",IF(VLOOKUP(P10647,登録者リスト!$A$1:$D$43729,4,FALSE)=基本情報!$D$6,P10647,"")),"")</f>
        <v/>
      </c>
    </row>
    <row r="10648" spans="16:17" x14ac:dyDescent="0.15">
      <c r="P10648">
        <v>10647</v>
      </c>
      <c r="Q10648" t="str">
        <f>IFERROR(IF(COUNTIF(個人情報!$BI$5:$BI$401,"登録番号" &amp; リスト!P10648)&gt;=1,"",IF(VLOOKUP(P10648,登録者リスト!$A$1:$D$43729,4,FALSE)=基本情報!$D$6,P10648,"")),"")</f>
        <v/>
      </c>
    </row>
    <row r="10649" spans="16:17" x14ac:dyDescent="0.15">
      <c r="P10649">
        <v>10648</v>
      </c>
      <c r="Q10649" t="str">
        <f>IFERROR(IF(COUNTIF(個人情報!$BI$5:$BI$401,"登録番号" &amp; リスト!P10649)&gt;=1,"",IF(VLOOKUP(P10649,登録者リスト!$A$1:$D$43729,4,FALSE)=基本情報!$D$6,P10649,"")),"")</f>
        <v/>
      </c>
    </row>
    <row r="10650" spans="16:17" x14ac:dyDescent="0.15">
      <c r="P10650">
        <v>10649</v>
      </c>
      <c r="Q10650" t="str">
        <f>IFERROR(IF(COUNTIF(個人情報!$BI$5:$BI$401,"登録番号" &amp; リスト!P10650)&gt;=1,"",IF(VLOOKUP(P10650,登録者リスト!$A$1:$D$43729,4,FALSE)=基本情報!$D$6,P10650,"")),"")</f>
        <v/>
      </c>
    </row>
    <row r="10651" spans="16:17" x14ac:dyDescent="0.15">
      <c r="P10651">
        <v>10650</v>
      </c>
      <c r="Q10651" t="str">
        <f>IFERROR(IF(COUNTIF(個人情報!$BI$5:$BI$401,"登録番号" &amp; リスト!P10651)&gt;=1,"",IF(VLOOKUP(P10651,登録者リスト!$A$1:$D$43729,4,FALSE)=基本情報!$D$6,P10651,"")),"")</f>
        <v/>
      </c>
    </row>
    <row r="10652" spans="16:17" x14ac:dyDescent="0.15">
      <c r="P10652">
        <v>10651</v>
      </c>
      <c r="Q10652" t="str">
        <f>IFERROR(IF(COUNTIF(個人情報!$BI$5:$BI$401,"登録番号" &amp; リスト!P10652)&gt;=1,"",IF(VLOOKUP(P10652,登録者リスト!$A$1:$D$43729,4,FALSE)=基本情報!$D$6,P10652,"")),"")</f>
        <v/>
      </c>
    </row>
    <row r="10653" spans="16:17" x14ac:dyDescent="0.15">
      <c r="P10653">
        <v>10652</v>
      </c>
      <c r="Q10653" t="str">
        <f>IFERROR(IF(COUNTIF(個人情報!$BI$5:$BI$401,"登録番号" &amp; リスト!P10653)&gt;=1,"",IF(VLOOKUP(P10653,登録者リスト!$A$1:$D$43729,4,FALSE)=基本情報!$D$6,P10653,"")),"")</f>
        <v/>
      </c>
    </row>
    <row r="10654" spans="16:17" x14ac:dyDescent="0.15">
      <c r="P10654">
        <v>10653</v>
      </c>
      <c r="Q10654" t="str">
        <f>IFERROR(IF(COUNTIF(個人情報!$BI$5:$BI$401,"登録番号" &amp; リスト!P10654)&gt;=1,"",IF(VLOOKUP(P10654,登録者リスト!$A$1:$D$43729,4,FALSE)=基本情報!$D$6,P10654,"")),"")</f>
        <v/>
      </c>
    </row>
    <row r="10655" spans="16:17" x14ac:dyDescent="0.15">
      <c r="P10655">
        <v>10654</v>
      </c>
      <c r="Q10655" t="str">
        <f>IFERROR(IF(COUNTIF(個人情報!$BI$5:$BI$401,"登録番号" &amp; リスト!P10655)&gt;=1,"",IF(VLOOKUP(P10655,登録者リスト!$A$1:$D$43729,4,FALSE)=基本情報!$D$6,P10655,"")),"")</f>
        <v/>
      </c>
    </row>
    <row r="10656" spans="16:17" x14ac:dyDescent="0.15">
      <c r="P10656">
        <v>10655</v>
      </c>
      <c r="Q10656" t="str">
        <f>IFERROR(IF(COUNTIF(個人情報!$BI$5:$BI$401,"登録番号" &amp; リスト!P10656)&gt;=1,"",IF(VLOOKUP(P10656,登録者リスト!$A$1:$D$43729,4,FALSE)=基本情報!$D$6,P10656,"")),"")</f>
        <v/>
      </c>
    </row>
    <row r="10657" spans="16:17" x14ac:dyDescent="0.15">
      <c r="P10657">
        <v>10656</v>
      </c>
      <c r="Q10657" t="str">
        <f>IFERROR(IF(COUNTIF(個人情報!$BI$5:$BI$401,"登録番号" &amp; リスト!P10657)&gt;=1,"",IF(VLOOKUP(P10657,登録者リスト!$A$1:$D$43729,4,FALSE)=基本情報!$D$6,P10657,"")),"")</f>
        <v/>
      </c>
    </row>
    <row r="10658" spans="16:17" x14ac:dyDescent="0.15">
      <c r="P10658">
        <v>10657</v>
      </c>
      <c r="Q10658" t="str">
        <f>IFERROR(IF(COUNTIF(個人情報!$BI$5:$BI$401,"登録番号" &amp; リスト!P10658)&gt;=1,"",IF(VLOOKUP(P10658,登録者リスト!$A$1:$D$43729,4,FALSE)=基本情報!$D$6,P10658,"")),"")</f>
        <v/>
      </c>
    </row>
    <row r="10659" spans="16:17" x14ac:dyDescent="0.15">
      <c r="P10659">
        <v>10658</v>
      </c>
      <c r="Q10659" t="str">
        <f>IFERROR(IF(COUNTIF(個人情報!$BI$5:$BI$401,"登録番号" &amp; リスト!P10659)&gt;=1,"",IF(VLOOKUP(P10659,登録者リスト!$A$1:$D$43729,4,FALSE)=基本情報!$D$6,P10659,"")),"")</f>
        <v/>
      </c>
    </row>
    <row r="10660" spans="16:17" x14ac:dyDescent="0.15">
      <c r="P10660">
        <v>10659</v>
      </c>
      <c r="Q10660" t="str">
        <f>IFERROR(IF(COUNTIF(個人情報!$BI$5:$BI$401,"登録番号" &amp; リスト!P10660)&gt;=1,"",IF(VLOOKUP(P10660,登録者リスト!$A$1:$D$43729,4,FALSE)=基本情報!$D$6,P10660,"")),"")</f>
        <v/>
      </c>
    </row>
    <row r="10661" spans="16:17" x14ac:dyDescent="0.15">
      <c r="P10661">
        <v>10660</v>
      </c>
      <c r="Q10661" t="str">
        <f>IFERROR(IF(COUNTIF(個人情報!$BI$5:$BI$401,"登録番号" &amp; リスト!P10661)&gt;=1,"",IF(VLOOKUP(P10661,登録者リスト!$A$1:$D$43729,4,FALSE)=基本情報!$D$6,P10661,"")),"")</f>
        <v/>
      </c>
    </row>
    <row r="10662" spans="16:17" x14ac:dyDescent="0.15">
      <c r="P10662">
        <v>10661</v>
      </c>
      <c r="Q10662" t="str">
        <f>IFERROR(IF(COUNTIF(個人情報!$BI$5:$BI$401,"登録番号" &amp; リスト!P10662)&gt;=1,"",IF(VLOOKUP(P10662,登録者リスト!$A$1:$D$43729,4,FALSE)=基本情報!$D$6,P10662,"")),"")</f>
        <v/>
      </c>
    </row>
    <row r="10663" spans="16:17" x14ac:dyDescent="0.15">
      <c r="P10663">
        <v>10662</v>
      </c>
      <c r="Q10663" t="str">
        <f>IFERROR(IF(COUNTIF(個人情報!$BI$5:$BI$401,"登録番号" &amp; リスト!P10663)&gt;=1,"",IF(VLOOKUP(P10663,登録者リスト!$A$1:$D$43729,4,FALSE)=基本情報!$D$6,P10663,"")),"")</f>
        <v/>
      </c>
    </row>
    <row r="10664" spans="16:17" x14ac:dyDescent="0.15">
      <c r="P10664">
        <v>10663</v>
      </c>
      <c r="Q10664" t="str">
        <f>IFERROR(IF(COUNTIF(個人情報!$BI$5:$BI$401,"登録番号" &amp; リスト!P10664)&gt;=1,"",IF(VLOOKUP(P10664,登録者リスト!$A$1:$D$43729,4,FALSE)=基本情報!$D$6,P10664,"")),"")</f>
        <v/>
      </c>
    </row>
    <row r="10665" spans="16:17" x14ac:dyDescent="0.15">
      <c r="P10665">
        <v>10664</v>
      </c>
      <c r="Q10665" t="str">
        <f>IFERROR(IF(COUNTIF(個人情報!$BI$5:$BI$401,"登録番号" &amp; リスト!P10665)&gt;=1,"",IF(VLOOKUP(P10665,登録者リスト!$A$1:$D$43729,4,FALSE)=基本情報!$D$6,P10665,"")),"")</f>
        <v/>
      </c>
    </row>
    <row r="10666" spans="16:17" x14ac:dyDescent="0.15">
      <c r="P10666">
        <v>10665</v>
      </c>
      <c r="Q10666" t="str">
        <f>IFERROR(IF(COUNTIF(個人情報!$BI$5:$BI$401,"登録番号" &amp; リスト!P10666)&gt;=1,"",IF(VLOOKUP(P10666,登録者リスト!$A$1:$D$43729,4,FALSE)=基本情報!$D$6,P10666,"")),"")</f>
        <v/>
      </c>
    </row>
    <row r="10667" spans="16:17" x14ac:dyDescent="0.15">
      <c r="P10667">
        <v>10666</v>
      </c>
      <c r="Q10667" t="str">
        <f>IFERROR(IF(COUNTIF(個人情報!$BI$5:$BI$401,"登録番号" &amp; リスト!P10667)&gt;=1,"",IF(VLOOKUP(P10667,登録者リスト!$A$1:$D$43729,4,FALSE)=基本情報!$D$6,P10667,"")),"")</f>
        <v/>
      </c>
    </row>
    <row r="10668" spans="16:17" x14ac:dyDescent="0.15">
      <c r="P10668">
        <v>10667</v>
      </c>
      <c r="Q10668" t="str">
        <f>IFERROR(IF(COUNTIF(個人情報!$BI$5:$BI$401,"登録番号" &amp; リスト!P10668)&gt;=1,"",IF(VLOOKUP(P10668,登録者リスト!$A$1:$D$43729,4,FALSE)=基本情報!$D$6,P10668,"")),"")</f>
        <v/>
      </c>
    </row>
    <row r="10669" spans="16:17" x14ac:dyDescent="0.15">
      <c r="P10669">
        <v>10668</v>
      </c>
      <c r="Q10669" t="str">
        <f>IFERROR(IF(COUNTIF(個人情報!$BI$5:$BI$401,"登録番号" &amp; リスト!P10669)&gt;=1,"",IF(VLOOKUP(P10669,登録者リスト!$A$1:$D$43729,4,FALSE)=基本情報!$D$6,P10669,"")),"")</f>
        <v/>
      </c>
    </row>
    <row r="10670" spans="16:17" x14ac:dyDescent="0.15">
      <c r="P10670">
        <v>10669</v>
      </c>
      <c r="Q10670" t="str">
        <f>IFERROR(IF(COUNTIF(個人情報!$BI$5:$BI$401,"登録番号" &amp; リスト!P10670)&gt;=1,"",IF(VLOOKUP(P10670,登録者リスト!$A$1:$D$43729,4,FALSE)=基本情報!$D$6,P10670,"")),"")</f>
        <v/>
      </c>
    </row>
    <row r="10671" spans="16:17" x14ac:dyDescent="0.15">
      <c r="P10671">
        <v>10670</v>
      </c>
      <c r="Q10671" t="str">
        <f>IFERROR(IF(COUNTIF(個人情報!$BI$5:$BI$401,"登録番号" &amp; リスト!P10671)&gt;=1,"",IF(VLOOKUP(P10671,登録者リスト!$A$1:$D$43729,4,FALSE)=基本情報!$D$6,P10671,"")),"")</f>
        <v/>
      </c>
    </row>
    <row r="10672" spans="16:17" x14ac:dyDescent="0.15">
      <c r="P10672">
        <v>10671</v>
      </c>
      <c r="Q10672" t="str">
        <f>IFERROR(IF(COUNTIF(個人情報!$BI$5:$BI$401,"登録番号" &amp; リスト!P10672)&gt;=1,"",IF(VLOOKUP(P10672,登録者リスト!$A$1:$D$43729,4,FALSE)=基本情報!$D$6,P10672,"")),"")</f>
        <v/>
      </c>
    </row>
    <row r="10673" spans="16:17" x14ac:dyDescent="0.15">
      <c r="P10673">
        <v>10672</v>
      </c>
      <c r="Q10673" t="str">
        <f>IFERROR(IF(COUNTIF(個人情報!$BI$5:$BI$401,"登録番号" &amp; リスト!P10673)&gt;=1,"",IF(VLOOKUP(P10673,登録者リスト!$A$1:$D$43729,4,FALSE)=基本情報!$D$6,P10673,"")),"")</f>
        <v/>
      </c>
    </row>
    <row r="10674" spans="16:17" x14ac:dyDescent="0.15">
      <c r="P10674">
        <v>10673</v>
      </c>
      <c r="Q10674" t="str">
        <f>IFERROR(IF(COUNTIF(個人情報!$BI$5:$BI$401,"登録番号" &amp; リスト!P10674)&gt;=1,"",IF(VLOOKUP(P10674,登録者リスト!$A$1:$D$43729,4,FALSE)=基本情報!$D$6,P10674,"")),"")</f>
        <v/>
      </c>
    </row>
    <row r="10675" spans="16:17" x14ac:dyDescent="0.15">
      <c r="P10675">
        <v>10674</v>
      </c>
      <c r="Q10675" t="str">
        <f>IFERROR(IF(COUNTIF(個人情報!$BI$5:$BI$401,"登録番号" &amp; リスト!P10675)&gt;=1,"",IF(VLOOKUP(P10675,登録者リスト!$A$1:$D$43729,4,FALSE)=基本情報!$D$6,P10675,"")),"")</f>
        <v/>
      </c>
    </row>
    <row r="10676" spans="16:17" x14ac:dyDescent="0.15">
      <c r="P10676">
        <v>10675</v>
      </c>
      <c r="Q10676" t="str">
        <f>IFERROR(IF(COUNTIF(個人情報!$BI$5:$BI$401,"登録番号" &amp; リスト!P10676)&gt;=1,"",IF(VLOOKUP(P10676,登録者リスト!$A$1:$D$43729,4,FALSE)=基本情報!$D$6,P10676,"")),"")</f>
        <v/>
      </c>
    </row>
    <row r="10677" spans="16:17" x14ac:dyDescent="0.15">
      <c r="P10677">
        <v>10676</v>
      </c>
      <c r="Q10677" t="str">
        <f>IFERROR(IF(COUNTIF(個人情報!$BI$5:$BI$401,"登録番号" &amp; リスト!P10677)&gt;=1,"",IF(VLOOKUP(P10677,登録者リスト!$A$1:$D$43729,4,FALSE)=基本情報!$D$6,P10677,"")),"")</f>
        <v/>
      </c>
    </row>
    <row r="10678" spans="16:17" x14ac:dyDescent="0.15">
      <c r="P10678">
        <v>10677</v>
      </c>
      <c r="Q10678" t="str">
        <f>IFERROR(IF(COUNTIF(個人情報!$BI$5:$BI$401,"登録番号" &amp; リスト!P10678)&gt;=1,"",IF(VLOOKUP(P10678,登録者リスト!$A$1:$D$43729,4,FALSE)=基本情報!$D$6,P10678,"")),"")</f>
        <v/>
      </c>
    </row>
    <row r="10679" spans="16:17" x14ac:dyDescent="0.15">
      <c r="P10679">
        <v>10678</v>
      </c>
      <c r="Q10679" t="str">
        <f>IFERROR(IF(COUNTIF(個人情報!$BI$5:$BI$401,"登録番号" &amp; リスト!P10679)&gt;=1,"",IF(VLOOKUP(P10679,登録者リスト!$A$1:$D$43729,4,FALSE)=基本情報!$D$6,P10679,"")),"")</f>
        <v/>
      </c>
    </row>
    <row r="10680" spans="16:17" x14ac:dyDescent="0.15">
      <c r="P10680">
        <v>10679</v>
      </c>
      <c r="Q10680" t="str">
        <f>IFERROR(IF(COUNTIF(個人情報!$BI$5:$BI$401,"登録番号" &amp; リスト!P10680)&gt;=1,"",IF(VLOOKUP(P10680,登録者リスト!$A$1:$D$43729,4,FALSE)=基本情報!$D$6,P10680,"")),"")</f>
        <v/>
      </c>
    </row>
    <row r="10681" spans="16:17" x14ac:dyDescent="0.15">
      <c r="P10681">
        <v>10680</v>
      </c>
      <c r="Q10681" t="str">
        <f>IFERROR(IF(COUNTIF(個人情報!$BI$5:$BI$401,"登録番号" &amp; リスト!P10681)&gt;=1,"",IF(VLOOKUP(P10681,登録者リスト!$A$1:$D$43729,4,FALSE)=基本情報!$D$6,P10681,"")),"")</f>
        <v/>
      </c>
    </row>
    <row r="10682" spans="16:17" x14ac:dyDescent="0.15">
      <c r="P10682">
        <v>10681</v>
      </c>
      <c r="Q10682" t="str">
        <f>IFERROR(IF(COUNTIF(個人情報!$BI$5:$BI$401,"登録番号" &amp; リスト!P10682)&gt;=1,"",IF(VLOOKUP(P10682,登録者リスト!$A$1:$D$43729,4,FALSE)=基本情報!$D$6,P10682,"")),"")</f>
        <v/>
      </c>
    </row>
    <row r="10683" spans="16:17" x14ac:dyDescent="0.15">
      <c r="P10683">
        <v>10682</v>
      </c>
      <c r="Q10683" t="str">
        <f>IFERROR(IF(COUNTIF(個人情報!$BI$5:$BI$401,"登録番号" &amp; リスト!P10683)&gt;=1,"",IF(VLOOKUP(P10683,登録者リスト!$A$1:$D$43729,4,FALSE)=基本情報!$D$6,P10683,"")),"")</f>
        <v/>
      </c>
    </row>
    <row r="10684" spans="16:17" x14ac:dyDescent="0.15">
      <c r="P10684">
        <v>10683</v>
      </c>
      <c r="Q10684" t="str">
        <f>IFERROR(IF(COUNTIF(個人情報!$BI$5:$BI$401,"登録番号" &amp; リスト!P10684)&gt;=1,"",IF(VLOOKUP(P10684,登録者リスト!$A$1:$D$43729,4,FALSE)=基本情報!$D$6,P10684,"")),"")</f>
        <v/>
      </c>
    </row>
    <row r="10685" spans="16:17" x14ac:dyDescent="0.15">
      <c r="P10685">
        <v>10684</v>
      </c>
      <c r="Q10685" t="str">
        <f>IFERROR(IF(COUNTIF(個人情報!$BI$5:$BI$401,"登録番号" &amp; リスト!P10685)&gt;=1,"",IF(VLOOKUP(P10685,登録者リスト!$A$1:$D$43729,4,FALSE)=基本情報!$D$6,P10685,"")),"")</f>
        <v/>
      </c>
    </row>
    <row r="10686" spans="16:17" x14ac:dyDescent="0.15">
      <c r="P10686">
        <v>10685</v>
      </c>
      <c r="Q10686" t="str">
        <f>IFERROR(IF(COUNTIF(個人情報!$BI$5:$BI$401,"登録番号" &amp; リスト!P10686)&gt;=1,"",IF(VLOOKUP(P10686,登録者リスト!$A$1:$D$43729,4,FALSE)=基本情報!$D$6,P10686,"")),"")</f>
        <v/>
      </c>
    </row>
    <row r="10687" spans="16:17" x14ac:dyDescent="0.15">
      <c r="P10687">
        <v>10686</v>
      </c>
      <c r="Q10687" t="str">
        <f>IFERROR(IF(COUNTIF(個人情報!$BI$5:$BI$401,"登録番号" &amp; リスト!P10687)&gt;=1,"",IF(VLOOKUP(P10687,登録者リスト!$A$1:$D$43729,4,FALSE)=基本情報!$D$6,P10687,"")),"")</f>
        <v/>
      </c>
    </row>
    <row r="10688" spans="16:17" x14ac:dyDescent="0.15">
      <c r="P10688">
        <v>10687</v>
      </c>
      <c r="Q10688" t="str">
        <f>IFERROR(IF(COUNTIF(個人情報!$BI$5:$BI$401,"登録番号" &amp; リスト!P10688)&gt;=1,"",IF(VLOOKUP(P10688,登録者リスト!$A$1:$D$43729,4,FALSE)=基本情報!$D$6,P10688,"")),"")</f>
        <v/>
      </c>
    </row>
    <row r="10689" spans="16:17" x14ac:dyDescent="0.15">
      <c r="P10689">
        <v>10688</v>
      </c>
      <c r="Q10689" t="str">
        <f>IFERROR(IF(COUNTIF(個人情報!$BI$5:$BI$401,"登録番号" &amp; リスト!P10689)&gt;=1,"",IF(VLOOKUP(P10689,登録者リスト!$A$1:$D$43729,4,FALSE)=基本情報!$D$6,P10689,"")),"")</f>
        <v/>
      </c>
    </row>
    <row r="10690" spans="16:17" x14ac:dyDescent="0.15">
      <c r="P10690">
        <v>10689</v>
      </c>
      <c r="Q10690" t="str">
        <f>IFERROR(IF(COUNTIF(個人情報!$BI$5:$BI$401,"登録番号" &amp; リスト!P10690)&gt;=1,"",IF(VLOOKUP(P10690,登録者リスト!$A$1:$D$43729,4,FALSE)=基本情報!$D$6,P10690,"")),"")</f>
        <v/>
      </c>
    </row>
    <row r="10691" spans="16:17" x14ac:dyDescent="0.15">
      <c r="P10691">
        <v>10690</v>
      </c>
      <c r="Q10691" t="str">
        <f>IFERROR(IF(COUNTIF(個人情報!$BI$5:$BI$401,"登録番号" &amp; リスト!P10691)&gt;=1,"",IF(VLOOKUP(P10691,登録者リスト!$A$1:$D$43729,4,FALSE)=基本情報!$D$6,P10691,"")),"")</f>
        <v/>
      </c>
    </row>
    <row r="10692" spans="16:17" x14ac:dyDescent="0.15">
      <c r="P10692">
        <v>10691</v>
      </c>
      <c r="Q10692" t="str">
        <f>IFERROR(IF(COUNTIF(個人情報!$BI$5:$BI$401,"登録番号" &amp; リスト!P10692)&gt;=1,"",IF(VLOOKUP(P10692,登録者リスト!$A$1:$D$43729,4,FALSE)=基本情報!$D$6,P10692,"")),"")</f>
        <v/>
      </c>
    </row>
    <row r="10693" spans="16:17" x14ac:dyDescent="0.15">
      <c r="P10693">
        <v>10692</v>
      </c>
      <c r="Q10693" t="str">
        <f>IFERROR(IF(COUNTIF(個人情報!$BI$5:$BI$401,"登録番号" &amp; リスト!P10693)&gt;=1,"",IF(VLOOKUP(P10693,登録者リスト!$A$1:$D$43729,4,FALSE)=基本情報!$D$6,P10693,"")),"")</f>
        <v/>
      </c>
    </row>
    <row r="10694" spans="16:17" x14ac:dyDescent="0.15">
      <c r="P10694">
        <v>10693</v>
      </c>
      <c r="Q10694" t="str">
        <f>IFERROR(IF(COUNTIF(個人情報!$BI$5:$BI$401,"登録番号" &amp; リスト!P10694)&gt;=1,"",IF(VLOOKUP(P10694,登録者リスト!$A$1:$D$43729,4,FALSE)=基本情報!$D$6,P10694,"")),"")</f>
        <v/>
      </c>
    </row>
    <row r="10695" spans="16:17" x14ac:dyDescent="0.15">
      <c r="P10695">
        <v>10694</v>
      </c>
      <c r="Q10695" t="str">
        <f>IFERROR(IF(COUNTIF(個人情報!$BI$5:$BI$401,"登録番号" &amp; リスト!P10695)&gt;=1,"",IF(VLOOKUP(P10695,登録者リスト!$A$1:$D$43729,4,FALSE)=基本情報!$D$6,P10695,"")),"")</f>
        <v/>
      </c>
    </row>
    <row r="10696" spans="16:17" x14ac:dyDescent="0.15">
      <c r="P10696">
        <v>10695</v>
      </c>
      <c r="Q10696" t="str">
        <f>IFERROR(IF(COUNTIF(個人情報!$BI$5:$BI$401,"登録番号" &amp; リスト!P10696)&gt;=1,"",IF(VLOOKUP(P10696,登録者リスト!$A$1:$D$43729,4,FALSE)=基本情報!$D$6,P10696,"")),"")</f>
        <v/>
      </c>
    </row>
    <row r="10697" spans="16:17" x14ac:dyDescent="0.15">
      <c r="P10697">
        <v>10696</v>
      </c>
      <c r="Q10697" t="str">
        <f>IFERROR(IF(COUNTIF(個人情報!$BI$5:$BI$401,"登録番号" &amp; リスト!P10697)&gt;=1,"",IF(VLOOKUP(P10697,登録者リスト!$A$1:$D$43729,4,FALSE)=基本情報!$D$6,P10697,"")),"")</f>
        <v/>
      </c>
    </row>
    <row r="10698" spans="16:17" x14ac:dyDescent="0.15">
      <c r="P10698">
        <v>10697</v>
      </c>
      <c r="Q10698" t="str">
        <f>IFERROR(IF(COUNTIF(個人情報!$BI$5:$BI$401,"登録番号" &amp; リスト!P10698)&gt;=1,"",IF(VLOOKUP(P10698,登録者リスト!$A$1:$D$43729,4,FALSE)=基本情報!$D$6,P10698,"")),"")</f>
        <v/>
      </c>
    </row>
    <row r="10699" spans="16:17" x14ac:dyDescent="0.15">
      <c r="P10699">
        <v>10698</v>
      </c>
      <c r="Q10699" t="str">
        <f>IFERROR(IF(COUNTIF(個人情報!$BI$5:$BI$401,"登録番号" &amp; リスト!P10699)&gt;=1,"",IF(VLOOKUP(P10699,登録者リスト!$A$1:$D$43729,4,FALSE)=基本情報!$D$6,P10699,"")),"")</f>
        <v/>
      </c>
    </row>
    <row r="10700" spans="16:17" x14ac:dyDescent="0.15">
      <c r="P10700">
        <v>10699</v>
      </c>
      <c r="Q10700" t="str">
        <f>IFERROR(IF(COUNTIF(個人情報!$BI$5:$BI$401,"登録番号" &amp; リスト!P10700)&gt;=1,"",IF(VLOOKUP(P10700,登録者リスト!$A$1:$D$43729,4,FALSE)=基本情報!$D$6,P10700,"")),"")</f>
        <v/>
      </c>
    </row>
    <row r="10701" spans="16:17" x14ac:dyDescent="0.15">
      <c r="P10701">
        <v>10700</v>
      </c>
      <c r="Q10701" t="str">
        <f>IFERROR(IF(COUNTIF(個人情報!$BI$5:$BI$401,"登録番号" &amp; リスト!P10701)&gt;=1,"",IF(VLOOKUP(P10701,登録者リスト!$A$1:$D$43729,4,FALSE)=基本情報!$D$6,P10701,"")),"")</f>
        <v/>
      </c>
    </row>
    <row r="10702" spans="16:17" x14ac:dyDescent="0.15">
      <c r="P10702">
        <v>10701</v>
      </c>
      <c r="Q10702" t="str">
        <f>IFERROR(IF(COUNTIF(個人情報!$BI$5:$BI$401,"登録番号" &amp; リスト!P10702)&gt;=1,"",IF(VLOOKUP(P10702,登録者リスト!$A$1:$D$43729,4,FALSE)=基本情報!$D$6,P10702,"")),"")</f>
        <v/>
      </c>
    </row>
    <row r="10703" spans="16:17" x14ac:dyDescent="0.15">
      <c r="P10703">
        <v>10702</v>
      </c>
      <c r="Q10703" t="str">
        <f>IFERROR(IF(COUNTIF(個人情報!$BI$5:$BI$401,"登録番号" &amp; リスト!P10703)&gt;=1,"",IF(VLOOKUP(P10703,登録者リスト!$A$1:$D$43729,4,FALSE)=基本情報!$D$6,P10703,"")),"")</f>
        <v/>
      </c>
    </row>
    <row r="10704" spans="16:17" x14ac:dyDescent="0.15">
      <c r="P10704">
        <v>10703</v>
      </c>
      <c r="Q10704" t="str">
        <f>IFERROR(IF(COUNTIF(個人情報!$BI$5:$BI$401,"登録番号" &amp; リスト!P10704)&gt;=1,"",IF(VLOOKUP(P10704,登録者リスト!$A$1:$D$43729,4,FALSE)=基本情報!$D$6,P10704,"")),"")</f>
        <v/>
      </c>
    </row>
    <row r="10705" spans="16:17" x14ac:dyDescent="0.15">
      <c r="P10705">
        <v>10704</v>
      </c>
      <c r="Q10705" t="str">
        <f>IFERROR(IF(COUNTIF(個人情報!$BI$5:$BI$401,"登録番号" &amp; リスト!P10705)&gt;=1,"",IF(VLOOKUP(P10705,登録者リスト!$A$1:$D$43729,4,FALSE)=基本情報!$D$6,P10705,"")),"")</f>
        <v/>
      </c>
    </row>
    <row r="10706" spans="16:17" x14ac:dyDescent="0.15">
      <c r="P10706">
        <v>10705</v>
      </c>
      <c r="Q10706" t="str">
        <f>IFERROR(IF(COUNTIF(個人情報!$BI$5:$BI$401,"登録番号" &amp; リスト!P10706)&gt;=1,"",IF(VLOOKUP(P10706,登録者リスト!$A$1:$D$43729,4,FALSE)=基本情報!$D$6,P10706,"")),"")</f>
        <v/>
      </c>
    </row>
    <row r="10707" spans="16:17" x14ac:dyDescent="0.15">
      <c r="P10707">
        <v>10706</v>
      </c>
      <c r="Q10707" t="str">
        <f>IFERROR(IF(COUNTIF(個人情報!$BI$5:$BI$401,"登録番号" &amp; リスト!P10707)&gt;=1,"",IF(VLOOKUP(P10707,登録者リスト!$A$1:$D$43729,4,FALSE)=基本情報!$D$6,P10707,"")),"")</f>
        <v/>
      </c>
    </row>
    <row r="10708" spans="16:17" x14ac:dyDescent="0.15">
      <c r="P10708">
        <v>10707</v>
      </c>
      <c r="Q10708" t="str">
        <f>IFERROR(IF(COUNTIF(個人情報!$BI$5:$BI$401,"登録番号" &amp; リスト!P10708)&gt;=1,"",IF(VLOOKUP(P10708,登録者リスト!$A$1:$D$43729,4,FALSE)=基本情報!$D$6,P10708,"")),"")</f>
        <v/>
      </c>
    </row>
    <row r="10709" spans="16:17" x14ac:dyDescent="0.15">
      <c r="P10709">
        <v>10708</v>
      </c>
      <c r="Q10709" t="str">
        <f>IFERROR(IF(COUNTIF(個人情報!$BI$5:$BI$401,"登録番号" &amp; リスト!P10709)&gt;=1,"",IF(VLOOKUP(P10709,登録者リスト!$A$1:$D$43729,4,FALSE)=基本情報!$D$6,P10709,"")),"")</f>
        <v/>
      </c>
    </row>
    <row r="10710" spans="16:17" x14ac:dyDescent="0.15">
      <c r="P10710">
        <v>10709</v>
      </c>
      <c r="Q10710" t="str">
        <f>IFERROR(IF(COUNTIF(個人情報!$BI$5:$BI$401,"登録番号" &amp; リスト!P10710)&gt;=1,"",IF(VLOOKUP(P10710,登録者リスト!$A$1:$D$43729,4,FALSE)=基本情報!$D$6,P10710,"")),"")</f>
        <v/>
      </c>
    </row>
    <row r="10711" spans="16:17" x14ac:dyDescent="0.15">
      <c r="P10711">
        <v>10710</v>
      </c>
      <c r="Q10711" t="str">
        <f>IFERROR(IF(COUNTIF(個人情報!$BI$5:$BI$401,"登録番号" &amp; リスト!P10711)&gt;=1,"",IF(VLOOKUP(P10711,登録者リスト!$A$1:$D$43729,4,FALSE)=基本情報!$D$6,P10711,"")),"")</f>
        <v/>
      </c>
    </row>
    <row r="10712" spans="16:17" x14ac:dyDescent="0.15">
      <c r="P10712">
        <v>10711</v>
      </c>
      <c r="Q10712" t="str">
        <f>IFERROR(IF(COUNTIF(個人情報!$BI$5:$BI$401,"登録番号" &amp; リスト!P10712)&gt;=1,"",IF(VLOOKUP(P10712,登録者リスト!$A$1:$D$43729,4,FALSE)=基本情報!$D$6,P10712,"")),"")</f>
        <v/>
      </c>
    </row>
    <row r="10713" spans="16:17" x14ac:dyDescent="0.15">
      <c r="P10713">
        <v>10712</v>
      </c>
      <c r="Q10713" t="str">
        <f>IFERROR(IF(COUNTIF(個人情報!$BI$5:$BI$401,"登録番号" &amp; リスト!P10713)&gt;=1,"",IF(VLOOKUP(P10713,登録者リスト!$A$1:$D$43729,4,FALSE)=基本情報!$D$6,P10713,"")),"")</f>
        <v/>
      </c>
    </row>
    <row r="10714" spans="16:17" x14ac:dyDescent="0.15">
      <c r="P10714">
        <v>10713</v>
      </c>
      <c r="Q10714" t="str">
        <f>IFERROR(IF(COUNTIF(個人情報!$BI$5:$BI$401,"登録番号" &amp; リスト!P10714)&gt;=1,"",IF(VLOOKUP(P10714,登録者リスト!$A$1:$D$43729,4,FALSE)=基本情報!$D$6,P10714,"")),"")</f>
        <v/>
      </c>
    </row>
    <row r="10715" spans="16:17" x14ac:dyDescent="0.15">
      <c r="P10715">
        <v>10714</v>
      </c>
      <c r="Q10715" t="str">
        <f>IFERROR(IF(COUNTIF(個人情報!$BI$5:$BI$401,"登録番号" &amp; リスト!P10715)&gt;=1,"",IF(VLOOKUP(P10715,登録者リスト!$A$1:$D$43729,4,FALSE)=基本情報!$D$6,P10715,"")),"")</f>
        <v/>
      </c>
    </row>
    <row r="10716" spans="16:17" x14ac:dyDescent="0.15">
      <c r="P10716">
        <v>10715</v>
      </c>
      <c r="Q10716" t="str">
        <f>IFERROR(IF(COUNTIF(個人情報!$BI$5:$BI$401,"登録番号" &amp; リスト!P10716)&gt;=1,"",IF(VLOOKUP(P10716,登録者リスト!$A$1:$D$43729,4,FALSE)=基本情報!$D$6,P10716,"")),"")</f>
        <v/>
      </c>
    </row>
    <row r="10717" spans="16:17" x14ac:dyDescent="0.15">
      <c r="P10717">
        <v>10716</v>
      </c>
      <c r="Q10717" t="str">
        <f>IFERROR(IF(COUNTIF(個人情報!$BI$5:$BI$401,"登録番号" &amp; リスト!P10717)&gt;=1,"",IF(VLOOKUP(P10717,登録者リスト!$A$1:$D$43729,4,FALSE)=基本情報!$D$6,P10717,"")),"")</f>
        <v/>
      </c>
    </row>
    <row r="10718" spans="16:17" x14ac:dyDescent="0.15">
      <c r="P10718">
        <v>10717</v>
      </c>
      <c r="Q10718" t="str">
        <f>IFERROR(IF(COUNTIF(個人情報!$BI$5:$BI$401,"登録番号" &amp; リスト!P10718)&gt;=1,"",IF(VLOOKUP(P10718,登録者リスト!$A$1:$D$43729,4,FALSE)=基本情報!$D$6,P10718,"")),"")</f>
        <v/>
      </c>
    </row>
    <row r="10719" spans="16:17" x14ac:dyDescent="0.15">
      <c r="P10719">
        <v>10718</v>
      </c>
      <c r="Q10719" t="str">
        <f>IFERROR(IF(COUNTIF(個人情報!$BI$5:$BI$401,"登録番号" &amp; リスト!P10719)&gt;=1,"",IF(VLOOKUP(P10719,登録者リスト!$A$1:$D$43729,4,FALSE)=基本情報!$D$6,P10719,"")),"")</f>
        <v/>
      </c>
    </row>
    <row r="10720" spans="16:17" x14ac:dyDescent="0.15">
      <c r="P10720">
        <v>10719</v>
      </c>
      <c r="Q10720" t="str">
        <f>IFERROR(IF(COUNTIF(個人情報!$BI$5:$BI$401,"登録番号" &amp; リスト!P10720)&gt;=1,"",IF(VLOOKUP(P10720,登録者リスト!$A$1:$D$43729,4,FALSE)=基本情報!$D$6,P10720,"")),"")</f>
        <v/>
      </c>
    </row>
    <row r="10721" spans="16:17" x14ac:dyDescent="0.15">
      <c r="P10721">
        <v>10720</v>
      </c>
      <c r="Q10721" t="str">
        <f>IFERROR(IF(COUNTIF(個人情報!$BI$5:$BI$401,"登録番号" &amp; リスト!P10721)&gt;=1,"",IF(VLOOKUP(P10721,登録者リスト!$A$1:$D$43729,4,FALSE)=基本情報!$D$6,P10721,"")),"")</f>
        <v/>
      </c>
    </row>
    <row r="10722" spans="16:17" x14ac:dyDescent="0.15">
      <c r="P10722">
        <v>10721</v>
      </c>
      <c r="Q10722" t="str">
        <f>IFERROR(IF(COUNTIF(個人情報!$BI$5:$BI$401,"登録番号" &amp; リスト!P10722)&gt;=1,"",IF(VLOOKUP(P10722,登録者リスト!$A$1:$D$43729,4,FALSE)=基本情報!$D$6,P10722,"")),"")</f>
        <v/>
      </c>
    </row>
    <row r="10723" spans="16:17" x14ac:dyDescent="0.15">
      <c r="P10723">
        <v>10722</v>
      </c>
      <c r="Q10723" t="str">
        <f>IFERROR(IF(COUNTIF(個人情報!$BI$5:$BI$401,"登録番号" &amp; リスト!P10723)&gt;=1,"",IF(VLOOKUP(P10723,登録者リスト!$A$1:$D$43729,4,FALSE)=基本情報!$D$6,P10723,"")),"")</f>
        <v/>
      </c>
    </row>
    <row r="10724" spans="16:17" x14ac:dyDescent="0.15">
      <c r="P10724">
        <v>10723</v>
      </c>
      <c r="Q10724" t="str">
        <f>IFERROR(IF(COUNTIF(個人情報!$BI$5:$BI$401,"登録番号" &amp; リスト!P10724)&gt;=1,"",IF(VLOOKUP(P10724,登録者リスト!$A$1:$D$43729,4,FALSE)=基本情報!$D$6,P10724,"")),"")</f>
        <v/>
      </c>
    </row>
    <row r="10725" spans="16:17" x14ac:dyDescent="0.15">
      <c r="P10725">
        <v>10724</v>
      </c>
      <c r="Q10725" t="str">
        <f>IFERROR(IF(COUNTIF(個人情報!$BI$5:$BI$401,"登録番号" &amp; リスト!P10725)&gt;=1,"",IF(VLOOKUP(P10725,登録者リスト!$A$1:$D$43729,4,FALSE)=基本情報!$D$6,P10725,"")),"")</f>
        <v/>
      </c>
    </row>
    <row r="10726" spans="16:17" x14ac:dyDescent="0.15">
      <c r="P10726">
        <v>10725</v>
      </c>
      <c r="Q10726" t="str">
        <f>IFERROR(IF(COUNTIF(個人情報!$BI$5:$BI$401,"登録番号" &amp; リスト!P10726)&gt;=1,"",IF(VLOOKUP(P10726,登録者リスト!$A$1:$D$43729,4,FALSE)=基本情報!$D$6,P10726,"")),"")</f>
        <v/>
      </c>
    </row>
    <row r="10727" spans="16:17" x14ac:dyDescent="0.15">
      <c r="P10727">
        <v>10726</v>
      </c>
      <c r="Q10727" t="str">
        <f>IFERROR(IF(COUNTIF(個人情報!$BI$5:$BI$401,"登録番号" &amp; リスト!P10727)&gt;=1,"",IF(VLOOKUP(P10727,登録者リスト!$A$1:$D$43729,4,FALSE)=基本情報!$D$6,P10727,"")),"")</f>
        <v/>
      </c>
    </row>
    <row r="10728" spans="16:17" x14ac:dyDescent="0.15">
      <c r="P10728">
        <v>10727</v>
      </c>
      <c r="Q10728" t="str">
        <f>IFERROR(IF(COUNTIF(個人情報!$BI$5:$BI$401,"登録番号" &amp; リスト!P10728)&gt;=1,"",IF(VLOOKUP(P10728,登録者リスト!$A$1:$D$43729,4,FALSE)=基本情報!$D$6,P10728,"")),"")</f>
        <v/>
      </c>
    </row>
    <row r="10729" spans="16:17" x14ac:dyDescent="0.15">
      <c r="P10729">
        <v>10728</v>
      </c>
      <c r="Q10729" t="str">
        <f>IFERROR(IF(COUNTIF(個人情報!$BI$5:$BI$401,"登録番号" &amp; リスト!P10729)&gt;=1,"",IF(VLOOKUP(P10729,登録者リスト!$A$1:$D$43729,4,FALSE)=基本情報!$D$6,P10729,"")),"")</f>
        <v/>
      </c>
    </row>
    <row r="10730" spans="16:17" x14ac:dyDescent="0.15">
      <c r="P10730">
        <v>10729</v>
      </c>
      <c r="Q10730" t="str">
        <f>IFERROR(IF(COUNTIF(個人情報!$BI$5:$BI$401,"登録番号" &amp; リスト!P10730)&gt;=1,"",IF(VLOOKUP(P10730,登録者リスト!$A$1:$D$43729,4,FALSE)=基本情報!$D$6,P10730,"")),"")</f>
        <v/>
      </c>
    </row>
    <row r="10731" spans="16:17" x14ac:dyDescent="0.15">
      <c r="P10731">
        <v>10730</v>
      </c>
      <c r="Q10731" t="str">
        <f>IFERROR(IF(COUNTIF(個人情報!$BI$5:$BI$401,"登録番号" &amp; リスト!P10731)&gt;=1,"",IF(VLOOKUP(P10731,登録者リスト!$A$1:$D$43729,4,FALSE)=基本情報!$D$6,P10731,"")),"")</f>
        <v/>
      </c>
    </row>
    <row r="10732" spans="16:17" x14ac:dyDescent="0.15">
      <c r="P10732">
        <v>10731</v>
      </c>
      <c r="Q10732" t="str">
        <f>IFERROR(IF(COUNTIF(個人情報!$BI$5:$BI$401,"登録番号" &amp; リスト!P10732)&gt;=1,"",IF(VLOOKUP(P10732,登録者リスト!$A$1:$D$43729,4,FALSE)=基本情報!$D$6,P10732,"")),"")</f>
        <v/>
      </c>
    </row>
    <row r="10733" spans="16:17" x14ac:dyDescent="0.15">
      <c r="P10733">
        <v>10732</v>
      </c>
      <c r="Q10733" t="str">
        <f>IFERROR(IF(COUNTIF(個人情報!$BI$5:$BI$401,"登録番号" &amp; リスト!P10733)&gt;=1,"",IF(VLOOKUP(P10733,登録者リスト!$A$1:$D$43729,4,FALSE)=基本情報!$D$6,P10733,"")),"")</f>
        <v/>
      </c>
    </row>
    <row r="10734" spans="16:17" x14ac:dyDescent="0.15">
      <c r="P10734">
        <v>10733</v>
      </c>
      <c r="Q10734" t="str">
        <f>IFERROR(IF(COUNTIF(個人情報!$BI$5:$BI$401,"登録番号" &amp; リスト!P10734)&gt;=1,"",IF(VLOOKUP(P10734,登録者リスト!$A$1:$D$43729,4,FALSE)=基本情報!$D$6,P10734,"")),"")</f>
        <v/>
      </c>
    </row>
    <row r="10735" spans="16:17" x14ac:dyDescent="0.15">
      <c r="P10735">
        <v>10734</v>
      </c>
      <c r="Q10735" t="str">
        <f>IFERROR(IF(COUNTIF(個人情報!$BI$5:$BI$401,"登録番号" &amp; リスト!P10735)&gt;=1,"",IF(VLOOKUP(P10735,登録者リスト!$A$1:$D$43729,4,FALSE)=基本情報!$D$6,P10735,"")),"")</f>
        <v/>
      </c>
    </row>
    <row r="10736" spans="16:17" x14ac:dyDescent="0.15">
      <c r="P10736">
        <v>10735</v>
      </c>
      <c r="Q10736" t="str">
        <f>IFERROR(IF(COUNTIF(個人情報!$BI$5:$BI$401,"登録番号" &amp; リスト!P10736)&gt;=1,"",IF(VLOOKUP(P10736,登録者リスト!$A$1:$D$43729,4,FALSE)=基本情報!$D$6,P10736,"")),"")</f>
        <v/>
      </c>
    </row>
    <row r="10737" spans="16:17" x14ac:dyDescent="0.15">
      <c r="P10737">
        <v>10736</v>
      </c>
      <c r="Q10737" t="str">
        <f>IFERROR(IF(COUNTIF(個人情報!$BI$5:$BI$401,"登録番号" &amp; リスト!P10737)&gt;=1,"",IF(VLOOKUP(P10737,登録者リスト!$A$1:$D$43729,4,FALSE)=基本情報!$D$6,P10737,"")),"")</f>
        <v/>
      </c>
    </row>
    <row r="10738" spans="16:17" x14ac:dyDescent="0.15">
      <c r="P10738">
        <v>10737</v>
      </c>
      <c r="Q10738" t="str">
        <f>IFERROR(IF(COUNTIF(個人情報!$BI$5:$BI$401,"登録番号" &amp; リスト!P10738)&gt;=1,"",IF(VLOOKUP(P10738,登録者リスト!$A$1:$D$43729,4,FALSE)=基本情報!$D$6,P10738,"")),"")</f>
        <v/>
      </c>
    </row>
    <row r="10739" spans="16:17" x14ac:dyDescent="0.15">
      <c r="P10739">
        <v>10738</v>
      </c>
      <c r="Q10739" t="str">
        <f>IFERROR(IF(COUNTIF(個人情報!$BI$5:$BI$401,"登録番号" &amp; リスト!P10739)&gt;=1,"",IF(VLOOKUP(P10739,登録者リスト!$A$1:$D$43729,4,FALSE)=基本情報!$D$6,P10739,"")),"")</f>
        <v/>
      </c>
    </row>
    <row r="10740" spans="16:17" x14ac:dyDescent="0.15">
      <c r="P10740">
        <v>10739</v>
      </c>
      <c r="Q10740" t="str">
        <f>IFERROR(IF(COUNTIF(個人情報!$BI$5:$BI$401,"登録番号" &amp; リスト!P10740)&gt;=1,"",IF(VLOOKUP(P10740,登録者リスト!$A$1:$D$43729,4,FALSE)=基本情報!$D$6,P10740,"")),"")</f>
        <v/>
      </c>
    </row>
    <row r="10741" spans="16:17" x14ac:dyDescent="0.15">
      <c r="P10741">
        <v>10740</v>
      </c>
      <c r="Q10741" t="str">
        <f>IFERROR(IF(COUNTIF(個人情報!$BI$5:$BI$401,"登録番号" &amp; リスト!P10741)&gt;=1,"",IF(VLOOKUP(P10741,登録者リスト!$A$1:$D$43729,4,FALSE)=基本情報!$D$6,P10741,"")),"")</f>
        <v/>
      </c>
    </row>
    <row r="10742" spans="16:17" x14ac:dyDescent="0.15">
      <c r="P10742">
        <v>10741</v>
      </c>
      <c r="Q10742" t="str">
        <f>IFERROR(IF(COUNTIF(個人情報!$BI$5:$BI$401,"登録番号" &amp; リスト!P10742)&gt;=1,"",IF(VLOOKUP(P10742,登録者リスト!$A$1:$D$43729,4,FALSE)=基本情報!$D$6,P10742,"")),"")</f>
        <v/>
      </c>
    </row>
    <row r="10743" spans="16:17" x14ac:dyDescent="0.15">
      <c r="P10743">
        <v>10742</v>
      </c>
      <c r="Q10743" t="str">
        <f>IFERROR(IF(COUNTIF(個人情報!$BI$5:$BI$401,"登録番号" &amp; リスト!P10743)&gt;=1,"",IF(VLOOKUP(P10743,登録者リスト!$A$1:$D$43729,4,FALSE)=基本情報!$D$6,P10743,"")),"")</f>
        <v/>
      </c>
    </row>
    <row r="10744" spans="16:17" x14ac:dyDescent="0.15">
      <c r="P10744">
        <v>10743</v>
      </c>
      <c r="Q10744" t="str">
        <f>IFERROR(IF(COUNTIF(個人情報!$BI$5:$BI$401,"登録番号" &amp; リスト!P10744)&gt;=1,"",IF(VLOOKUP(P10744,登録者リスト!$A$1:$D$43729,4,FALSE)=基本情報!$D$6,P10744,"")),"")</f>
        <v/>
      </c>
    </row>
    <row r="10745" spans="16:17" x14ac:dyDescent="0.15">
      <c r="P10745">
        <v>10744</v>
      </c>
      <c r="Q10745" t="str">
        <f>IFERROR(IF(COUNTIF(個人情報!$BI$5:$BI$401,"登録番号" &amp; リスト!P10745)&gt;=1,"",IF(VLOOKUP(P10745,登録者リスト!$A$1:$D$43729,4,FALSE)=基本情報!$D$6,P10745,"")),"")</f>
        <v/>
      </c>
    </row>
    <row r="10746" spans="16:17" x14ac:dyDescent="0.15">
      <c r="P10746">
        <v>10745</v>
      </c>
      <c r="Q10746" t="str">
        <f>IFERROR(IF(COUNTIF(個人情報!$BI$5:$BI$401,"登録番号" &amp; リスト!P10746)&gt;=1,"",IF(VLOOKUP(P10746,登録者リスト!$A$1:$D$43729,4,FALSE)=基本情報!$D$6,P10746,"")),"")</f>
        <v/>
      </c>
    </row>
    <row r="10747" spans="16:17" x14ac:dyDescent="0.15">
      <c r="P10747">
        <v>10746</v>
      </c>
      <c r="Q10747" t="str">
        <f>IFERROR(IF(COUNTIF(個人情報!$BI$5:$BI$401,"登録番号" &amp; リスト!P10747)&gt;=1,"",IF(VLOOKUP(P10747,登録者リスト!$A$1:$D$43729,4,FALSE)=基本情報!$D$6,P10747,"")),"")</f>
        <v/>
      </c>
    </row>
    <row r="10748" spans="16:17" x14ac:dyDescent="0.15">
      <c r="P10748">
        <v>10747</v>
      </c>
      <c r="Q10748" t="str">
        <f>IFERROR(IF(COUNTIF(個人情報!$BI$5:$BI$401,"登録番号" &amp; リスト!P10748)&gt;=1,"",IF(VLOOKUP(P10748,登録者リスト!$A$1:$D$43729,4,FALSE)=基本情報!$D$6,P10748,"")),"")</f>
        <v/>
      </c>
    </row>
    <row r="10749" spans="16:17" x14ac:dyDescent="0.15">
      <c r="P10749">
        <v>10748</v>
      </c>
      <c r="Q10749" t="str">
        <f>IFERROR(IF(COUNTIF(個人情報!$BI$5:$BI$401,"登録番号" &amp; リスト!P10749)&gt;=1,"",IF(VLOOKUP(P10749,登録者リスト!$A$1:$D$43729,4,FALSE)=基本情報!$D$6,P10749,"")),"")</f>
        <v/>
      </c>
    </row>
    <row r="10750" spans="16:17" x14ac:dyDescent="0.15">
      <c r="P10750">
        <v>10749</v>
      </c>
      <c r="Q10750" t="str">
        <f>IFERROR(IF(COUNTIF(個人情報!$BI$5:$BI$401,"登録番号" &amp; リスト!P10750)&gt;=1,"",IF(VLOOKUP(P10750,登録者リスト!$A$1:$D$43729,4,FALSE)=基本情報!$D$6,P10750,"")),"")</f>
        <v/>
      </c>
    </row>
    <row r="10751" spans="16:17" x14ac:dyDescent="0.15">
      <c r="P10751">
        <v>10750</v>
      </c>
      <c r="Q10751" t="str">
        <f>IFERROR(IF(COUNTIF(個人情報!$BI$5:$BI$401,"登録番号" &amp; リスト!P10751)&gt;=1,"",IF(VLOOKUP(P10751,登録者リスト!$A$1:$D$43729,4,FALSE)=基本情報!$D$6,P10751,"")),"")</f>
        <v/>
      </c>
    </row>
    <row r="10752" spans="16:17" x14ac:dyDescent="0.15">
      <c r="P10752">
        <v>10751</v>
      </c>
      <c r="Q10752" t="str">
        <f>IFERROR(IF(COUNTIF(個人情報!$BI$5:$BI$401,"登録番号" &amp; リスト!P10752)&gt;=1,"",IF(VLOOKUP(P10752,登録者リスト!$A$1:$D$43729,4,FALSE)=基本情報!$D$6,P10752,"")),"")</f>
        <v/>
      </c>
    </row>
    <row r="10753" spans="16:17" x14ac:dyDescent="0.15">
      <c r="P10753">
        <v>10752</v>
      </c>
      <c r="Q10753" t="str">
        <f>IFERROR(IF(COUNTIF(個人情報!$BI$5:$BI$401,"登録番号" &amp; リスト!P10753)&gt;=1,"",IF(VLOOKUP(P10753,登録者リスト!$A$1:$D$43729,4,FALSE)=基本情報!$D$6,P10753,"")),"")</f>
        <v/>
      </c>
    </row>
    <row r="10754" spans="16:17" x14ac:dyDescent="0.15">
      <c r="P10754">
        <v>10753</v>
      </c>
      <c r="Q10754" t="str">
        <f>IFERROR(IF(COUNTIF(個人情報!$BI$5:$BI$401,"登録番号" &amp; リスト!P10754)&gt;=1,"",IF(VLOOKUP(P10754,登録者リスト!$A$1:$D$43729,4,FALSE)=基本情報!$D$6,P10754,"")),"")</f>
        <v/>
      </c>
    </row>
    <row r="10755" spans="16:17" x14ac:dyDescent="0.15">
      <c r="P10755">
        <v>10754</v>
      </c>
      <c r="Q10755" t="str">
        <f>IFERROR(IF(COUNTIF(個人情報!$BI$5:$BI$401,"登録番号" &amp; リスト!P10755)&gt;=1,"",IF(VLOOKUP(P10755,登録者リスト!$A$1:$D$43729,4,FALSE)=基本情報!$D$6,P10755,"")),"")</f>
        <v/>
      </c>
    </row>
    <row r="10756" spans="16:17" x14ac:dyDescent="0.15">
      <c r="P10756">
        <v>10755</v>
      </c>
      <c r="Q10756" t="str">
        <f>IFERROR(IF(COUNTIF(個人情報!$BI$5:$BI$401,"登録番号" &amp; リスト!P10756)&gt;=1,"",IF(VLOOKUP(P10756,登録者リスト!$A$1:$D$43729,4,FALSE)=基本情報!$D$6,P10756,"")),"")</f>
        <v/>
      </c>
    </row>
    <row r="10757" spans="16:17" x14ac:dyDescent="0.15">
      <c r="P10757">
        <v>10756</v>
      </c>
      <c r="Q10757" t="str">
        <f>IFERROR(IF(COUNTIF(個人情報!$BI$5:$BI$401,"登録番号" &amp; リスト!P10757)&gt;=1,"",IF(VLOOKUP(P10757,登録者リスト!$A$1:$D$43729,4,FALSE)=基本情報!$D$6,P10757,"")),"")</f>
        <v/>
      </c>
    </row>
    <row r="10758" spans="16:17" x14ac:dyDescent="0.15">
      <c r="P10758">
        <v>10757</v>
      </c>
      <c r="Q10758" t="str">
        <f>IFERROR(IF(COUNTIF(個人情報!$BI$5:$BI$401,"登録番号" &amp; リスト!P10758)&gt;=1,"",IF(VLOOKUP(P10758,登録者リスト!$A$1:$D$43729,4,FALSE)=基本情報!$D$6,P10758,"")),"")</f>
        <v/>
      </c>
    </row>
    <row r="10759" spans="16:17" x14ac:dyDescent="0.15">
      <c r="P10759">
        <v>10758</v>
      </c>
      <c r="Q10759" t="str">
        <f>IFERROR(IF(COUNTIF(個人情報!$BI$5:$BI$401,"登録番号" &amp; リスト!P10759)&gt;=1,"",IF(VLOOKUP(P10759,登録者リスト!$A$1:$D$43729,4,FALSE)=基本情報!$D$6,P10759,"")),"")</f>
        <v/>
      </c>
    </row>
    <row r="10760" spans="16:17" x14ac:dyDescent="0.15">
      <c r="P10760">
        <v>10759</v>
      </c>
      <c r="Q10760" t="str">
        <f>IFERROR(IF(COUNTIF(個人情報!$BI$5:$BI$401,"登録番号" &amp; リスト!P10760)&gt;=1,"",IF(VLOOKUP(P10760,登録者リスト!$A$1:$D$43729,4,FALSE)=基本情報!$D$6,P10760,"")),"")</f>
        <v/>
      </c>
    </row>
    <row r="10761" spans="16:17" x14ac:dyDescent="0.15">
      <c r="P10761">
        <v>10760</v>
      </c>
      <c r="Q10761" t="str">
        <f>IFERROR(IF(COUNTIF(個人情報!$BI$5:$BI$401,"登録番号" &amp; リスト!P10761)&gt;=1,"",IF(VLOOKUP(P10761,登録者リスト!$A$1:$D$43729,4,FALSE)=基本情報!$D$6,P10761,"")),"")</f>
        <v/>
      </c>
    </row>
    <row r="10762" spans="16:17" x14ac:dyDescent="0.15">
      <c r="P10762">
        <v>10761</v>
      </c>
      <c r="Q10762" t="str">
        <f>IFERROR(IF(COUNTIF(個人情報!$BI$5:$BI$401,"登録番号" &amp; リスト!P10762)&gt;=1,"",IF(VLOOKUP(P10762,登録者リスト!$A$1:$D$43729,4,FALSE)=基本情報!$D$6,P10762,"")),"")</f>
        <v/>
      </c>
    </row>
    <row r="10763" spans="16:17" x14ac:dyDescent="0.15">
      <c r="P10763">
        <v>10762</v>
      </c>
      <c r="Q10763" t="str">
        <f>IFERROR(IF(COUNTIF(個人情報!$BI$5:$BI$401,"登録番号" &amp; リスト!P10763)&gt;=1,"",IF(VLOOKUP(P10763,登録者リスト!$A$1:$D$43729,4,FALSE)=基本情報!$D$6,P10763,"")),"")</f>
        <v/>
      </c>
    </row>
    <row r="10764" spans="16:17" x14ac:dyDescent="0.15">
      <c r="P10764">
        <v>10763</v>
      </c>
      <c r="Q10764" t="str">
        <f>IFERROR(IF(COUNTIF(個人情報!$BI$5:$BI$401,"登録番号" &amp; リスト!P10764)&gt;=1,"",IF(VLOOKUP(P10764,登録者リスト!$A$1:$D$43729,4,FALSE)=基本情報!$D$6,P10764,"")),"")</f>
        <v/>
      </c>
    </row>
    <row r="10765" spans="16:17" x14ac:dyDescent="0.15">
      <c r="P10765">
        <v>10764</v>
      </c>
      <c r="Q10765" t="str">
        <f>IFERROR(IF(COUNTIF(個人情報!$BI$5:$BI$401,"登録番号" &amp; リスト!P10765)&gt;=1,"",IF(VLOOKUP(P10765,登録者リスト!$A$1:$D$43729,4,FALSE)=基本情報!$D$6,P10765,"")),"")</f>
        <v/>
      </c>
    </row>
    <row r="10766" spans="16:17" x14ac:dyDescent="0.15">
      <c r="P10766">
        <v>10765</v>
      </c>
      <c r="Q10766" t="str">
        <f>IFERROR(IF(COUNTIF(個人情報!$BI$5:$BI$401,"登録番号" &amp; リスト!P10766)&gt;=1,"",IF(VLOOKUP(P10766,登録者リスト!$A$1:$D$43729,4,FALSE)=基本情報!$D$6,P10766,"")),"")</f>
        <v/>
      </c>
    </row>
    <row r="10767" spans="16:17" x14ac:dyDescent="0.15">
      <c r="P10767">
        <v>10766</v>
      </c>
      <c r="Q10767" t="str">
        <f>IFERROR(IF(COUNTIF(個人情報!$BI$5:$BI$401,"登録番号" &amp; リスト!P10767)&gt;=1,"",IF(VLOOKUP(P10767,登録者リスト!$A$1:$D$43729,4,FALSE)=基本情報!$D$6,P10767,"")),"")</f>
        <v/>
      </c>
    </row>
    <row r="10768" spans="16:17" x14ac:dyDescent="0.15">
      <c r="P10768">
        <v>10767</v>
      </c>
      <c r="Q10768" t="str">
        <f>IFERROR(IF(COUNTIF(個人情報!$BI$5:$BI$401,"登録番号" &amp; リスト!P10768)&gt;=1,"",IF(VLOOKUP(P10768,登録者リスト!$A$1:$D$43729,4,FALSE)=基本情報!$D$6,P10768,"")),"")</f>
        <v/>
      </c>
    </row>
    <row r="10769" spans="16:17" x14ac:dyDescent="0.15">
      <c r="P10769">
        <v>10768</v>
      </c>
      <c r="Q10769" t="str">
        <f>IFERROR(IF(COUNTIF(個人情報!$BI$5:$BI$401,"登録番号" &amp; リスト!P10769)&gt;=1,"",IF(VLOOKUP(P10769,登録者リスト!$A$1:$D$43729,4,FALSE)=基本情報!$D$6,P10769,"")),"")</f>
        <v/>
      </c>
    </row>
    <row r="10770" spans="16:17" x14ac:dyDescent="0.15">
      <c r="P10770">
        <v>10769</v>
      </c>
      <c r="Q10770" t="str">
        <f>IFERROR(IF(COUNTIF(個人情報!$BI$5:$BI$401,"登録番号" &amp; リスト!P10770)&gt;=1,"",IF(VLOOKUP(P10770,登録者リスト!$A$1:$D$43729,4,FALSE)=基本情報!$D$6,P10770,"")),"")</f>
        <v/>
      </c>
    </row>
    <row r="10771" spans="16:17" x14ac:dyDescent="0.15">
      <c r="P10771">
        <v>10770</v>
      </c>
      <c r="Q10771" t="str">
        <f>IFERROR(IF(COUNTIF(個人情報!$BI$5:$BI$401,"登録番号" &amp; リスト!P10771)&gt;=1,"",IF(VLOOKUP(P10771,登録者リスト!$A$1:$D$43729,4,FALSE)=基本情報!$D$6,P10771,"")),"")</f>
        <v/>
      </c>
    </row>
    <row r="10772" spans="16:17" x14ac:dyDescent="0.15">
      <c r="P10772">
        <v>10771</v>
      </c>
      <c r="Q10772" t="str">
        <f>IFERROR(IF(COUNTIF(個人情報!$BI$5:$BI$401,"登録番号" &amp; リスト!P10772)&gt;=1,"",IF(VLOOKUP(P10772,登録者リスト!$A$1:$D$43729,4,FALSE)=基本情報!$D$6,P10772,"")),"")</f>
        <v/>
      </c>
    </row>
    <row r="10773" spans="16:17" x14ac:dyDescent="0.15">
      <c r="P10773">
        <v>10772</v>
      </c>
      <c r="Q10773" t="str">
        <f>IFERROR(IF(COUNTIF(個人情報!$BI$5:$BI$401,"登録番号" &amp; リスト!P10773)&gt;=1,"",IF(VLOOKUP(P10773,登録者リスト!$A$1:$D$43729,4,FALSE)=基本情報!$D$6,P10773,"")),"")</f>
        <v/>
      </c>
    </row>
    <row r="10774" spans="16:17" x14ac:dyDescent="0.15">
      <c r="P10774">
        <v>10773</v>
      </c>
      <c r="Q10774" t="str">
        <f>IFERROR(IF(COUNTIF(個人情報!$BI$5:$BI$401,"登録番号" &amp; リスト!P10774)&gt;=1,"",IF(VLOOKUP(P10774,登録者リスト!$A$1:$D$43729,4,FALSE)=基本情報!$D$6,P10774,"")),"")</f>
        <v/>
      </c>
    </row>
    <row r="10775" spans="16:17" x14ac:dyDescent="0.15">
      <c r="P10775">
        <v>10774</v>
      </c>
      <c r="Q10775" t="str">
        <f>IFERROR(IF(COUNTIF(個人情報!$BI$5:$BI$401,"登録番号" &amp; リスト!P10775)&gt;=1,"",IF(VLOOKUP(P10775,登録者リスト!$A$1:$D$43729,4,FALSE)=基本情報!$D$6,P10775,"")),"")</f>
        <v/>
      </c>
    </row>
    <row r="10776" spans="16:17" x14ac:dyDescent="0.15">
      <c r="P10776">
        <v>10775</v>
      </c>
      <c r="Q10776" t="str">
        <f>IFERROR(IF(COUNTIF(個人情報!$BI$5:$BI$401,"登録番号" &amp; リスト!P10776)&gt;=1,"",IF(VLOOKUP(P10776,登録者リスト!$A$1:$D$43729,4,FALSE)=基本情報!$D$6,P10776,"")),"")</f>
        <v/>
      </c>
    </row>
    <row r="10777" spans="16:17" x14ac:dyDescent="0.15">
      <c r="P10777">
        <v>10776</v>
      </c>
      <c r="Q10777" t="str">
        <f>IFERROR(IF(COUNTIF(個人情報!$BI$5:$BI$401,"登録番号" &amp; リスト!P10777)&gt;=1,"",IF(VLOOKUP(P10777,登録者リスト!$A$1:$D$43729,4,FALSE)=基本情報!$D$6,P10777,"")),"")</f>
        <v/>
      </c>
    </row>
    <row r="10778" spans="16:17" x14ac:dyDescent="0.15">
      <c r="P10778">
        <v>10777</v>
      </c>
      <c r="Q10778" t="str">
        <f>IFERROR(IF(COUNTIF(個人情報!$BI$5:$BI$401,"登録番号" &amp; リスト!P10778)&gt;=1,"",IF(VLOOKUP(P10778,登録者リスト!$A$1:$D$43729,4,FALSE)=基本情報!$D$6,P10778,"")),"")</f>
        <v/>
      </c>
    </row>
    <row r="10779" spans="16:17" x14ac:dyDescent="0.15">
      <c r="P10779">
        <v>10778</v>
      </c>
      <c r="Q10779" t="str">
        <f>IFERROR(IF(COUNTIF(個人情報!$BI$5:$BI$401,"登録番号" &amp; リスト!P10779)&gt;=1,"",IF(VLOOKUP(P10779,登録者リスト!$A$1:$D$43729,4,FALSE)=基本情報!$D$6,P10779,"")),"")</f>
        <v/>
      </c>
    </row>
    <row r="10780" spans="16:17" x14ac:dyDescent="0.15">
      <c r="P10780">
        <v>10779</v>
      </c>
      <c r="Q10780" t="str">
        <f>IFERROR(IF(COUNTIF(個人情報!$BI$5:$BI$401,"登録番号" &amp; リスト!P10780)&gt;=1,"",IF(VLOOKUP(P10780,登録者リスト!$A$1:$D$43729,4,FALSE)=基本情報!$D$6,P10780,"")),"")</f>
        <v/>
      </c>
    </row>
    <row r="10781" spans="16:17" x14ac:dyDescent="0.15">
      <c r="P10781">
        <v>10780</v>
      </c>
      <c r="Q10781" t="str">
        <f>IFERROR(IF(COUNTIF(個人情報!$BI$5:$BI$401,"登録番号" &amp; リスト!P10781)&gt;=1,"",IF(VLOOKUP(P10781,登録者リスト!$A$1:$D$43729,4,FALSE)=基本情報!$D$6,P10781,"")),"")</f>
        <v/>
      </c>
    </row>
    <row r="10782" spans="16:17" x14ac:dyDescent="0.15">
      <c r="P10782">
        <v>10781</v>
      </c>
      <c r="Q10782" t="str">
        <f>IFERROR(IF(COUNTIF(個人情報!$BI$5:$BI$401,"登録番号" &amp; リスト!P10782)&gt;=1,"",IF(VLOOKUP(P10782,登録者リスト!$A$1:$D$43729,4,FALSE)=基本情報!$D$6,P10782,"")),"")</f>
        <v/>
      </c>
    </row>
    <row r="10783" spans="16:17" x14ac:dyDescent="0.15">
      <c r="P10783">
        <v>10782</v>
      </c>
      <c r="Q10783" t="str">
        <f>IFERROR(IF(COUNTIF(個人情報!$BI$5:$BI$401,"登録番号" &amp; リスト!P10783)&gt;=1,"",IF(VLOOKUP(P10783,登録者リスト!$A$1:$D$43729,4,FALSE)=基本情報!$D$6,P10783,"")),"")</f>
        <v/>
      </c>
    </row>
    <row r="10784" spans="16:17" x14ac:dyDescent="0.15">
      <c r="P10784">
        <v>10783</v>
      </c>
      <c r="Q10784" t="str">
        <f>IFERROR(IF(COUNTIF(個人情報!$BI$5:$BI$401,"登録番号" &amp; リスト!P10784)&gt;=1,"",IF(VLOOKUP(P10784,登録者リスト!$A$1:$D$43729,4,FALSE)=基本情報!$D$6,P10784,"")),"")</f>
        <v/>
      </c>
    </row>
    <row r="10785" spans="16:17" x14ac:dyDescent="0.15">
      <c r="P10785">
        <v>10784</v>
      </c>
      <c r="Q10785" t="str">
        <f>IFERROR(IF(COUNTIF(個人情報!$BI$5:$BI$401,"登録番号" &amp; リスト!P10785)&gt;=1,"",IF(VLOOKUP(P10785,登録者リスト!$A$1:$D$43729,4,FALSE)=基本情報!$D$6,P10785,"")),"")</f>
        <v/>
      </c>
    </row>
    <row r="10786" spans="16:17" x14ac:dyDescent="0.15">
      <c r="P10786">
        <v>10785</v>
      </c>
      <c r="Q10786" t="str">
        <f>IFERROR(IF(COUNTIF(個人情報!$BI$5:$BI$401,"登録番号" &amp; リスト!P10786)&gt;=1,"",IF(VLOOKUP(P10786,登録者リスト!$A$1:$D$43729,4,FALSE)=基本情報!$D$6,P10786,"")),"")</f>
        <v/>
      </c>
    </row>
    <row r="10787" spans="16:17" x14ac:dyDescent="0.15">
      <c r="P10787">
        <v>10786</v>
      </c>
      <c r="Q10787" t="str">
        <f>IFERROR(IF(COUNTIF(個人情報!$BI$5:$BI$401,"登録番号" &amp; リスト!P10787)&gt;=1,"",IF(VLOOKUP(P10787,登録者リスト!$A$1:$D$43729,4,FALSE)=基本情報!$D$6,P10787,"")),"")</f>
        <v/>
      </c>
    </row>
    <row r="10788" spans="16:17" x14ac:dyDescent="0.15">
      <c r="P10788">
        <v>10787</v>
      </c>
      <c r="Q10788" t="str">
        <f>IFERROR(IF(COUNTIF(個人情報!$BI$5:$BI$401,"登録番号" &amp; リスト!P10788)&gt;=1,"",IF(VLOOKUP(P10788,登録者リスト!$A$1:$D$43729,4,FALSE)=基本情報!$D$6,P10788,"")),"")</f>
        <v/>
      </c>
    </row>
    <row r="10789" spans="16:17" x14ac:dyDescent="0.15">
      <c r="P10789">
        <v>10788</v>
      </c>
      <c r="Q10789" t="str">
        <f>IFERROR(IF(COUNTIF(個人情報!$BI$5:$BI$401,"登録番号" &amp; リスト!P10789)&gt;=1,"",IF(VLOOKUP(P10789,登録者リスト!$A$1:$D$43729,4,FALSE)=基本情報!$D$6,P10789,"")),"")</f>
        <v/>
      </c>
    </row>
    <row r="10790" spans="16:17" x14ac:dyDescent="0.15">
      <c r="P10790">
        <v>10789</v>
      </c>
      <c r="Q10790" t="str">
        <f>IFERROR(IF(COUNTIF(個人情報!$BI$5:$BI$401,"登録番号" &amp; リスト!P10790)&gt;=1,"",IF(VLOOKUP(P10790,登録者リスト!$A$1:$D$43729,4,FALSE)=基本情報!$D$6,P10790,"")),"")</f>
        <v/>
      </c>
    </row>
    <row r="10791" spans="16:17" x14ac:dyDescent="0.15">
      <c r="P10791">
        <v>10790</v>
      </c>
      <c r="Q10791" t="str">
        <f>IFERROR(IF(COUNTIF(個人情報!$BI$5:$BI$401,"登録番号" &amp; リスト!P10791)&gt;=1,"",IF(VLOOKUP(P10791,登録者リスト!$A$1:$D$43729,4,FALSE)=基本情報!$D$6,P10791,"")),"")</f>
        <v/>
      </c>
    </row>
    <row r="10792" spans="16:17" x14ac:dyDescent="0.15">
      <c r="P10792">
        <v>10791</v>
      </c>
      <c r="Q10792" t="str">
        <f>IFERROR(IF(COUNTIF(個人情報!$BI$5:$BI$401,"登録番号" &amp; リスト!P10792)&gt;=1,"",IF(VLOOKUP(P10792,登録者リスト!$A$1:$D$43729,4,FALSE)=基本情報!$D$6,P10792,"")),"")</f>
        <v/>
      </c>
    </row>
    <row r="10793" spans="16:17" x14ac:dyDescent="0.15">
      <c r="P10793">
        <v>10792</v>
      </c>
      <c r="Q10793" t="str">
        <f>IFERROR(IF(COUNTIF(個人情報!$BI$5:$BI$401,"登録番号" &amp; リスト!P10793)&gt;=1,"",IF(VLOOKUP(P10793,登録者リスト!$A$1:$D$43729,4,FALSE)=基本情報!$D$6,P10793,"")),"")</f>
        <v/>
      </c>
    </row>
    <row r="10794" spans="16:17" x14ac:dyDescent="0.15">
      <c r="P10794">
        <v>10793</v>
      </c>
      <c r="Q10794" t="str">
        <f>IFERROR(IF(COUNTIF(個人情報!$BI$5:$BI$401,"登録番号" &amp; リスト!P10794)&gt;=1,"",IF(VLOOKUP(P10794,登録者リスト!$A$1:$D$43729,4,FALSE)=基本情報!$D$6,P10794,"")),"")</f>
        <v/>
      </c>
    </row>
    <row r="10795" spans="16:17" x14ac:dyDescent="0.15">
      <c r="P10795">
        <v>10794</v>
      </c>
      <c r="Q10795" t="str">
        <f>IFERROR(IF(COUNTIF(個人情報!$BI$5:$BI$401,"登録番号" &amp; リスト!P10795)&gt;=1,"",IF(VLOOKUP(P10795,登録者リスト!$A$1:$D$43729,4,FALSE)=基本情報!$D$6,P10795,"")),"")</f>
        <v/>
      </c>
    </row>
    <row r="10796" spans="16:17" x14ac:dyDescent="0.15">
      <c r="P10796">
        <v>10795</v>
      </c>
      <c r="Q10796" t="str">
        <f>IFERROR(IF(COUNTIF(個人情報!$BI$5:$BI$401,"登録番号" &amp; リスト!P10796)&gt;=1,"",IF(VLOOKUP(P10796,登録者リスト!$A$1:$D$43729,4,FALSE)=基本情報!$D$6,P10796,"")),"")</f>
        <v/>
      </c>
    </row>
    <row r="10797" spans="16:17" x14ac:dyDescent="0.15">
      <c r="P10797">
        <v>10796</v>
      </c>
      <c r="Q10797" t="str">
        <f>IFERROR(IF(COUNTIF(個人情報!$BI$5:$BI$401,"登録番号" &amp; リスト!P10797)&gt;=1,"",IF(VLOOKUP(P10797,登録者リスト!$A$1:$D$43729,4,FALSE)=基本情報!$D$6,P10797,"")),"")</f>
        <v/>
      </c>
    </row>
    <row r="10798" spans="16:17" x14ac:dyDescent="0.15">
      <c r="P10798">
        <v>10797</v>
      </c>
      <c r="Q10798" t="str">
        <f>IFERROR(IF(COUNTIF(個人情報!$BI$5:$BI$401,"登録番号" &amp; リスト!P10798)&gt;=1,"",IF(VLOOKUP(P10798,登録者リスト!$A$1:$D$43729,4,FALSE)=基本情報!$D$6,P10798,"")),"")</f>
        <v/>
      </c>
    </row>
    <row r="10799" spans="16:17" x14ac:dyDescent="0.15">
      <c r="P10799">
        <v>10798</v>
      </c>
      <c r="Q10799" t="str">
        <f>IFERROR(IF(COUNTIF(個人情報!$BI$5:$BI$401,"登録番号" &amp; リスト!P10799)&gt;=1,"",IF(VLOOKUP(P10799,登録者リスト!$A$1:$D$43729,4,FALSE)=基本情報!$D$6,P10799,"")),"")</f>
        <v/>
      </c>
    </row>
    <row r="10800" spans="16:17" x14ac:dyDescent="0.15">
      <c r="P10800">
        <v>10799</v>
      </c>
      <c r="Q10800" t="str">
        <f>IFERROR(IF(COUNTIF(個人情報!$BI$5:$BI$401,"登録番号" &amp; リスト!P10800)&gt;=1,"",IF(VLOOKUP(P10800,登録者リスト!$A$1:$D$43729,4,FALSE)=基本情報!$D$6,P10800,"")),"")</f>
        <v/>
      </c>
    </row>
    <row r="10801" spans="16:17" x14ac:dyDescent="0.15">
      <c r="P10801">
        <v>10800</v>
      </c>
      <c r="Q10801" t="str">
        <f>IFERROR(IF(COUNTIF(個人情報!$BI$5:$BI$401,"登録番号" &amp; リスト!P10801)&gt;=1,"",IF(VLOOKUP(P10801,登録者リスト!$A$1:$D$43729,4,FALSE)=基本情報!$D$6,P10801,"")),"")</f>
        <v/>
      </c>
    </row>
    <row r="10802" spans="16:17" x14ac:dyDescent="0.15">
      <c r="P10802">
        <v>10801</v>
      </c>
      <c r="Q10802" t="str">
        <f>IFERROR(IF(COUNTIF(個人情報!$BI$5:$BI$401,"登録番号" &amp; リスト!P10802)&gt;=1,"",IF(VLOOKUP(P10802,登録者リスト!$A$1:$D$43729,4,FALSE)=基本情報!$D$6,P10802,"")),"")</f>
        <v/>
      </c>
    </row>
    <row r="10803" spans="16:17" x14ac:dyDescent="0.15">
      <c r="P10803">
        <v>10802</v>
      </c>
      <c r="Q10803" t="str">
        <f>IFERROR(IF(COUNTIF(個人情報!$BI$5:$BI$401,"登録番号" &amp; リスト!P10803)&gt;=1,"",IF(VLOOKUP(P10803,登録者リスト!$A$1:$D$43729,4,FALSE)=基本情報!$D$6,P10803,"")),"")</f>
        <v/>
      </c>
    </row>
    <row r="10804" spans="16:17" x14ac:dyDescent="0.15">
      <c r="P10804">
        <v>10803</v>
      </c>
      <c r="Q10804" t="str">
        <f>IFERROR(IF(COUNTIF(個人情報!$BI$5:$BI$401,"登録番号" &amp; リスト!P10804)&gt;=1,"",IF(VLOOKUP(P10804,登録者リスト!$A$1:$D$43729,4,FALSE)=基本情報!$D$6,P10804,"")),"")</f>
        <v/>
      </c>
    </row>
    <row r="10805" spans="16:17" x14ac:dyDescent="0.15">
      <c r="P10805">
        <v>10804</v>
      </c>
      <c r="Q10805" t="str">
        <f>IFERROR(IF(COUNTIF(個人情報!$BI$5:$BI$401,"登録番号" &amp; リスト!P10805)&gt;=1,"",IF(VLOOKUP(P10805,登録者リスト!$A$1:$D$43729,4,FALSE)=基本情報!$D$6,P10805,"")),"")</f>
        <v/>
      </c>
    </row>
    <row r="10806" spans="16:17" x14ac:dyDescent="0.15">
      <c r="P10806">
        <v>10805</v>
      </c>
      <c r="Q10806" t="str">
        <f>IFERROR(IF(COUNTIF(個人情報!$BI$5:$BI$401,"登録番号" &amp; リスト!P10806)&gt;=1,"",IF(VLOOKUP(P10806,登録者リスト!$A$1:$D$43729,4,FALSE)=基本情報!$D$6,P10806,"")),"")</f>
        <v/>
      </c>
    </row>
    <row r="10807" spans="16:17" x14ac:dyDescent="0.15">
      <c r="P10807">
        <v>10806</v>
      </c>
      <c r="Q10807" t="str">
        <f>IFERROR(IF(COUNTIF(個人情報!$BI$5:$BI$401,"登録番号" &amp; リスト!P10807)&gt;=1,"",IF(VLOOKUP(P10807,登録者リスト!$A$1:$D$43729,4,FALSE)=基本情報!$D$6,P10807,"")),"")</f>
        <v/>
      </c>
    </row>
    <row r="10808" spans="16:17" x14ac:dyDescent="0.15">
      <c r="P10808">
        <v>10807</v>
      </c>
      <c r="Q10808" t="str">
        <f>IFERROR(IF(COUNTIF(個人情報!$BI$5:$BI$401,"登録番号" &amp; リスト!P10808)&gt;=1,"",IF(VLOOKUP(P10808,登録者リスト!$A$1:$D$43729,4,FALSE)=基本情報!$D$6,P10808,"")),"")</f>
        <v/>
      </c>
    </row>
    <row r="10809" spans="16:17" x14ac:dyDescent="0.15">
      <c r="P10809">
        <v>10808</v>
      </c>
      <c r="Q10809" t="str">
        <f>IFERROR(IF(COUNTIF(個人情報!$BI$5:$BI$401,"登録番号" &amp; リスト!P10809)&gt;=1,"",IF(VLOOKUP(P10809,登録者リスト!$A$1:$D$43729,4,FALSE)=基本情報!$D$6,P10809,"")),"")</f>
        <v/>
      </c>
    </row>
    <row r="10810" spans="16:17" x14ac:dyDescent="0.15">
      <c r="P10810">
        <v>10809</v>
      </c>
      <c r="Q10810" t="str">
        <f>IFERROR(IF(COUNTIF(個人情報!$BI$5:$BI$401,"登録番号" &amp; リスト!P10810)&gt;=1,"",IF(VLOOKUP(P10810,登録者リスト!$A$1:$D$43729,4,FALSE)=基本情報!$D$6,P10810,"")),"")</f>
        <v/>
      </c>
    </row>
    <row r="10811" spans="16:17" x14ac:dyDescent="0.15">
      <c r="P10811">
        <v>10810</v>
      </c>
      <c r="Q10811" t="str">
        <f>IFERROR(IF(COUNTIF(個人情報!$BI$5:$BI$401,"登録番号" &amp; リスト!P10811)&gt;=1,"",IF(VLOOKUP(P10811,登録者リスト!$A$1:$D$43729,4,FALSE)=基本情報!$D$6,P10811,"")),"")</f>
        <v/>
      </c>
    </row>
    <row r="10812" spans="16:17" x14ac:dyDescent="0.15">
      <c r="P10812">
        <v>10811</v>
      </c>
      <c r="Q10812" t="str">
        <f>IFERROR(IF(COUNTIF(個人情報!$BI$5:$BI$401,"登録番号" &amp; リスト!P10812)&gt;=1,"",IF(VLOOKUP(P10812,登録者リスト!$A$1:$D$43729,4,FALSE)=基本情報!$D$6,P10812,"")),"")</f>
        <v/>
      </c>
    </row>
    <row r="10813" spans="16:17" x14ac:dyDescent="0.15">
      <c r="P10813">
        <v>10812</v>
      </c>
      <c r="Q10813" t="str">
        <f>IFERROR(IF(COUNTIF(個人情報!$BI$5:$BI$401,"登録番号" &amp; リスト!P10813)&gt;=1,"",IF(VLOOKUP(P10813,登録者リスト!$A$1:$D$43729,4,FALSE)=基本情報!$D$6,P10813,"")),"")</f>
        <v/>
      </c>
    </row>
    <row r="10814" spans="16:17" x14ac:dyDescent="0.15">
      <c r="P10814">
        <v>10813</v>
      </c>
      <c r="Q10814" t="str">
        <f>IFERROR(IF(COUNTIF(個人情報!$BI$5:$BI$401,"登録番号" &amp; リスト!P10814)&gt;=1,"",IF(VLOOKUP(P10814,登録者リスト!$A$1:$D$43729,4,FALSE)=基本情報!$D$6,P10814,"")),"")</f>
        <v/>
      </c>
    </row>
    <row r="10815" spans="16:17" x14ac:dyDescent="0.15">
      <c r="P10815">
        <v>10814</v>
      </c>
      <c r="Q10815" t="str">
        <f>IFERROR(IF(COUNTIF(個人情報!$BI$5:$BI$401,"登録番号" &amp; リスト!P10815)&gt;=1,"",IF(VLOOKUP(P10815,登録者リスト!$A$1:$D$43729,4,FALSE)=基本情報!$D$6,P10815,"")),"")</f>
        <v/>
      </c>
    </row>
    <row r="10816" spans="16:17" x14ac:dyDescent="0.15">
      <c r="P10816">
        <v>10815</v>
      </c>
      <c r="Q10816" t="str">
        <f>IFERROR(IF(COUNTIF(個人情報!$BI$5:$BI$401,"登録番号" &amp; リスト!P10816)&gt;=1,"",IF(VLOOKUP(P10816,登録者リスト!$A$1:$D$43729,4,FALSE)=基本情報!$D$6,P10816,"")),"")</f>
        <v/>
      </c>
    </row>
    <row r="10817" spans="16:17" x14ac:dyDescent="0.15">
      <c r="P10817">
        <v>10816</v>
      </c>
      <c r="Q10817" t="str">
        <f>IFERROR(IF(COUNTIF(個人情報!$BI$5:$BI$401,"登録番号" &amp; リスト!P10817)&gt;=1,"",IF(VLOOKUP(P10817,登録者リスト!$A$1:$D$43729,4,FALSE)=基本情報!$D$6,P10817,"")),"")</f>
        <v/>
      </c>
    </row>
    <row r="10818" spans="16:17" x14ac:dyDescent="0.15">
      <c r="P10818">
        <v>10817</v>
      </c>
      <c r="Q10818" t="str">
        <f>IFERROR(IF(COUNTIF(個人情報!$BI$5:$BI$401,"登録番号" &amp; リスト!P10818)&gt;=1,"",IF(VLOOKUP(P10818,登録者リスト!$A$1:$D$43729,4,FALSE)=基本情報!$D$6,P10818,"")),"")</f>
        <v/>
      </c>
    </row>
    <row r="10819" spans="16:17" x14ac:dyDescent="0.15">
      <c r="P10819">
        <v>10818</v>
      </c>
      <c r="Q10819" t="str">
        <f>IFERROR(IF(COUNTIF(個人情報!$BI$5:$BI$401,"登録番号" &amp; リスト!P10819)&gt;=1,"",IF(VLOOKUP(P10819,登録者リスト!$A$1:$D$43729,4,FALSE)=基本情報!$D$6,P10819,"")),"")</f>
        <v/>
      </c>
    </row>
    <row r="10820" spans="16:17" x14ac:dyDescent="0.15">
      <c r="P10820">
        <v>10819</v>
      </c>
      <c r="Q10820" t="str">
        <f>IFERROR(IF(COUNTIF(個人情報!$BI$5:$BI$401,"登録番号" &amp; リスト!P10820)&gt;=1,"",IF(VLOOKUP(P10820,登録者リスト!$A$1:$D$43729,4,FALSE)=基本情報!$D$6,P10820,"")),"")</f>
        <v/>
      </c>
    </row>
    <row r="10821" spans="16:17" x14ac:dyDescent="0.15">
      <c r="P10821">
        <v>10820</v>
      </c>
      <c r="Q10821" t="str">
        <f>IFERROR(IF(COUNTIF(個人情報!$BI$5:$BI$401,"登録番号" &amp; リスト!P10821)&gt;=1,"",IF(VLOOKUP(P10821,登録者リスト!$A$1:$D$43729,4,FALSE)=基本情報!$D$6,P10821,"")),"")</f>
        <v/>
      </c>
    </row>
    <row r="10822" spans="16:17" x14ac:dyDescent="0.15">
      <c r="P10822">
        <v>10821</v>
      </c>
      <c r="Q10822" t="str">
        <f>IFERROR(IF(COUNTIF(個人情報!$BI$5:$BI$401,"登録番号" &amp; リスト!P10822)&gt;=1,"",IF(VLOOKUP(P10822,登録者リスト!$A$1:$D$43729,4,FALSE)=基本情報!$D$6,P10822,"")),"")</f>
        <v/>
      </c>
    </row>
    <row r="10823" spans="16:17" x14ac:dyDescent="0.15">
      <c r="P10823">
        <v>10822</v>
      </c>
      <c r="Q10823" t="str">
        <f>IFERROR(IF(COUNTIF(個人情報!$BI$5:$BI$401,"登録番号" &amp; リスト!P10823)&gt;=1,"",IF(VLOOKUP(P10823,登録者リスト!$A$1:$D$43729,4,FALSE)=基本情報!$D$6,P10823,"")),"")</f>
        <v/>
      </c>
    </row>
    <row r="10824" spans="16:17" x14ac:dyDescent="0.15">
      <c r="P10824">
        <v>10823</v>
      </c>
      <c r="Q10824" t="str">
        <f>IFERROR(IF(COUNTIF(個人情報!$BI$5:$BI$401,"登録番号" &amp; リスト!P10824)&gt;=1,"",IF(VLOOKUP(P10824,登録者リスト!$A$1:$D$43729,4,FALSE)=基本情報!$D$6,P10824,"")),"")</f>
        <v/>
      </c>
    </row>
    <row r="10825" spans="16:17" x14ac:dyDescent="0.15">
      <c r="P10825">
        <v>10824</v>
      </c>
      <c r="Q10825" t="str">
        <f>IFERROR(IF(COUNTIF(個人情報!$BI$5:$BI$401,"登録番号" &amp; リスト!P10825)&gt;=1,"",IF(VLOOKUP(P10825,登録者リスト!$A$1:$D$43729,4,FALSE)=基本情報!$D$6,P10825,"")),"")</f>
        <v/>
      </c>
    </row>
    <row r="10826" spans="16:17" x14ac:dyDescent="0.15">
      <c r="P10826">
        <v>10825</v>
      </c>
      <c r="Q10826" t="str">
        <f>IFERROR(IF(COUNTIF(個人情報!$BI$5:$BI$401,"登録番号" &amp; リスト!P10826)&gt;=1,"",IF(VLOOKUP(P10826,登録者リスト!$A$1:$D$43729,4,FALSE)=基本情報!$D$6,P10826,"")),"")</f>
        <v/>
      </c>
    </row>
    <row r="10827" spans="16:17" x14ac:dyDescent="0.15">
      <c r="P10827">
        <v>10826</v>
      </c>
      <c r="Q10827" t="str">
        <f>IFERROR(IF(COUNTIF(個人情報!$BI$5:$BI$401,"登録番号" &amp; リスト!P10827)&gt;=1,"",IF(VLOOKUP(P10827,登録者リスト!$A$1:$D$43729,4,FALSE)=基本情報!$D$6,P10827,"")),"")</f>
        <v/>
      </c>
    </row>
    <row r="10828" spans="16:17" x14ac:dyDescent="0.15">
      <c r="P10828">
        <v>10827</v>
      </c>
      <c r="Q10828" t="str">
        <f>IFERROR(IF(COUNTIF(個人情報!$BI$5:$BI$401,"登録番号" &amp; リスト!P10828)&gt;=1,"",IF(VLOOKUP(P10828,登録者リスト!$A$1:$D$43729,4,FALSE)=基本情報!$D$6,P10828,"")),"")</f>
        <v/>
      </c>
    </row>
    <row r="10829" spans="16:17" x14ac:dyDescent="0.15">
      <c r="P10829">
        <v>10828</v>
      </c>
      <c r="Q10829" t="str">
        <f>IFERROR(IF(COUNTIF(個人情報!$BI$5:$BI$401,"登録番号" &amp; リスト!P10829)&gt;=1,"",IF(VLOOKUP(P10829,登録者リスト!$A$1:$D$43729,4,FALSE)=基本情報!$D$6,P10829,"")),"")</f>
        <v/>
      </c>
    </row>
    <row r="10830" spans="16:17" x14ac:dyDescent="0.15">
      <c r="P10830">
        <v>10829</v>
      </c>
      <c r="Q10830" t="str">
        <f>IFERROR(IF(COUNTIF(個人情報!$BI$5:$BI$401,"登録番号" &amp; リスト!P10830)&gt;=1,"",IF(VLOOKUP(P10830,登録者リスト!$A$1:$D$43729,4,FALSE)=基本情報!$D$6,P10830,"")),"")</f>
        <v/>
      </c>
    </row>
    <row r="10831" spans="16:17" x14ac:dyDescent="0.15">
      <c r="P10831">
        <v>10830</v>
      </c>
      <c r="Q10831" t="str">
        <f>IFERROR(IF(COUNTIF(個人情報!$BI$5:$BI$401,"登録番号" &amp; リスト!P10831)&gt;=1,"",IF(VLOOKUP(P10831,登録者リスト!$A$1:$D$43729,4,FALSE)=基本情報!$D$6,P10831,"")),"")</f>
        <v/>
      </c>
    </row>
    <row r="10832" spans="16:17" x14ac:dyDescent="0.15">
      <c r="P10832">
        <v>10831</v>
      </c>
      <c r="Q10832" t="str">
        <f>IFERROR(IF(COUNTIF(個人情報!$BI$5:$BI$401,"登録番号" &amp; リスト!P10832)&gt;=1,"",IF(VLOOKUP(P10832,登録者リスト!$A$1:$D$43729,4,FALSE)=基本情報!$D$6,P10832,"")),"")</f>
        <v/>
      </c>
    </row>
    <row r="10833" spans="16:17" x14ac:dyDescent="0.15">
      <c r="P10833">
        <v>10832</v>
      </c>
      <c r="Q10833" t="str">
        <f>IFERROR(IF(COUNTIF(個人情報!$BI$5:$BI$401,"登録番号" &amp; リスト!P10833)&gt;=1,"",IF(VLOOKUP(P10833,登録者リスト!$A$1:$D$43729,4,FALSE)=基本情報!$D$6,P10833,"")),"")</f>
        <v/>
      </c>
    </row>
    <row r="10834" spans="16:17" x14ac:dyDescent="0.15">
      <c r="P10834">
        <v>10833</v>
      </c>
      <c r="Q10834" t="str">
        <f>IFERROR(IF(COUNTIF(個人情報!$BI$5:$BI$401,"登録番号" &amp; リスト!P10834)&gt;=1,"",IF(VLOOKUP(P10834,登録者リスト!$A$1:$D$43729,4,FALSE)=基本情報!$D$6,P10834,"")),"")</f>
        <v/>
      </c>
    </row>
    <row r="10835" spans="16:17" x14ac:dyDescent="0.15">
      <c r="P10835">
        <v>10834</v>
      </c>
      <c r="Q10835" t="str">
        <f>IFERROR(IF(COUNTIF(個人情報!$BI$5:$BI$401,"登録番号" &amp; リスト!P10835)&gt;=1,"",IF(VLOOKUP(P10835,登録者リスト!$A$1:$D$43729,4,FALSE)=基本情報!$D$6,P10835,"")),"")</f>
        <v/>
      </c>
    </row>
    <row r="10836" spans="16:17" x14ac:dyDescent="0.15">
      <c r="P10836">
        <v>10835</v>
      </c>
      <c r="Q10836" t="str">
        <f>IFERROR(IF(COUNTIF(個人情報!$BI$5:$BI$401,"登録番号" &amp; リスト!P10836)&gt;=1,"",IF(VLOOKUP(P10836,登録者リスト!$A$1:$D$43729,4,FALSE)=基本情報!$D$6,P10836,"")),"")</f>
        <v/>
      </c>
    </row>
    <row r="10837" spans="16:17" x14ac:dyDescent="0.15">
      <c r="P10837">
        <v>10836</v>
      </c>
      <c r="Q10837" t="str">
        <f>IFERROR(IF(COUNTIF(個人情報!$BI$5:$BI$401,"登録番号" &amp; リスト!P10837)&gt;=1,"",IF(VLOOKUP(P10837,登録者リスト!$A$1:$D$43729,4,FALSE)=基本情報!$D$6,P10837,"")),"")</f>
        <v/>
      </c>
    </row>
    <row r="10838" spans="16:17" x14ac:dyDescent="0.15">
      <c r="P10838">
        <v>10837</v>
      </c>
      <c r="Q10838" t="str">
        <f>IFERROR(IF(COUNTIF(個人情報!$BI$5:$BI$401,"登録番号" &amp; リスト!P10838)&gt;=1,"",IF(VLOOKUP(P10838,登録者リスト!$A$1:$D$43729,4,FALSE)=基本情報!$D$6,P10838,"")),"")</f>
        <v/>
      </c>
    </row>
    <row r="10839" spans="16:17" x14ac:dyDescent="0.15">
      <c r="P10839">
        <v>10838</v>
      </c>
      <c r="Q10839" t="str">
        <f>IFERROR(IF(COUNTIF(個人情報!$BI$5:$BI$401,"登録番号" &amp; リスト!P10839)&gt;=1,"",IF(VLOOKUP(P10839,登録者リスト!$A$1:$D$43729,4,FALSE)=基本情報!$D$6,P10839,"")),"")</f>
        <v/>
      </c>
    </row>
    <row r="10840" spans="16:17" x14ac:dyDescent="0.15">
      <c r="P10840">
        <v>10839</v>
      </c>
      <c r="Q10840" t="str">
        <f>IFERROR(IF(COUNTIF(個人情報!$BI$5:$BI$401,"登録番号" &amp; リスト!P10840)&gt;=1,"",IF(VLOOKUP(P10840,登録者リスト!$A$1:$D$43729,4,FALSE)=基本情報!$D$6,P10840,"")),"")</f>
        <v/>
      </c>
    </row>
    <row r="10841" spans="16:17" x14ac:dyDescent="0.15">
      <c r="P10841">
        <v>10840</v>
      </c>
      <c r="Q10841" t="str">
        <f>IFERROR(IF(COUNTIF(個人情報!$BI$5:$BI$401,"登録番号" &amp; リスト!P10841)&gt;=1,"",IF(VLOOKUP(P10841,登録者リスト!$A$1:$D$43729,4,FALSE)=基本情報!$D$6,P10841,"")),"")</f>
        <v/>
      </c>
    </row>
    <row r="10842" spans="16:17" x14ac:dyDescent="0.15">
      <c r="P10842">
        <v>10841</v>
      </c>
      <c r="Q10842" t="str">
        <f>IFERROR(IF(COUNTIF(個人情報!$BI$5:$BI$401,"登録番号" &amp; リスト!P10842)&gt;=1,"",IF(VLOOKUP(P10842,登録者リスト!$A$1:$D$43729,4,FALSE)=基本情報!$D$6,P10842,"")),"")</f>
        <v/>
      </c>
    </row>
    <row r="10843" spans="16:17" x14ac:dyDescent="0.15">
      <c r="P10843">
        <v>10842</v>
      </c>
      <c r="Q10843" t="str">
        <f>IFERROR(IF(COUNTIF(個人情報!$BI$5:$BI$401,"登録番号" &amp; リスト!P10843)&gt;=1,"",IF(VLOOKUP(P10843,登録者リスト!$A$1:$D$43729,4,FALSE)=基本情報!$D$6,P10843,"")),"")</f>
        <v/>
      </c>
    </row>
    <row r="10844" spans="16:17" x14ac:dyDescent="0.15">
      <c r="P10844">
        <v>10843</v>
      </c>
      <c r="Q10844" t="str">
        <f>IFERROR(IF(COUNTIF(個人情報!$BI$5:$BI$401,"登録番号" &amp; リスト!P10844)&gt;=1,"",IF(VLOOKUP(P10844,登録者リスト!$A$1:$D$43729,4,FALSE)=基本情報!$D$6,P10844,"")),"")</f>
        <v/>
      </c>
    </row>
    <row r="10845" spans="16:17" x14ac:dyDescent="0.15">
      <c r="P10845">
        <v>10844</v>
      </c>
      <c r="Q10845" t="str">
        <f>IFERROR(IF(COUNTIF(個人情報!$BI$5:$BI$401,"登録番号" &amp; リスト!P10845)&gt;=1,"",IF(VLOOKUP(P10845,登録者リスト!$A$1:$D$43729,4,FALSE)=基本情報!$D$6,P10845,"")),"")</f>
        <v/>
      </c>
    </row>
    <row r="10846" spans="16:17" x14ac:dyDescent="0.15">
      <c r="P10846">
        <v>10845</v>
      </c>
      <c r="Q10846" t="str">
        <f>IFERROR(IF(COUNTIF(個人情報!$BI$5:$BI$401,"登録番号" &amp; リスト!P10846)&gt;=1,"",IF(VLOOKUP(P10846,登録者リスト!$A$1:$D$43729,4,FALSE)=基本情報!$D$6,P10846,"")),"")</f>
        <v/>
      </c>
    </row>
    <row r="10847" spans="16:17" x14ac:dyDescent="0.15">
      <c r="P10847">
        <v>10846</v>
      </c>
      <c r="Q10847" t="str">
        <f>IFERROR(IF(COUNTIF(個人情報!$BI$5:$BI$401,"登録番号" &amp; リスト!P10847)&gt;=1,"",IF(VLOOKUP(P10847,登録者リスト!$A$1:$D$43729,4,FALSE)=基本情報!$D$6,P10847,"")),"")</f>
        <v/>
      </c>
    </row>
    <row r="10848" spans="16:17" x14ac:dyDescent="0.15">
      <c r="P10848">
        <v>10847</v>
      </c>
      <c r="Q10848" t="str">
        <f>IFERROR(IF(COUNTIF(個人情報!$BI$5:$BI$401,"登録番号" &amp; リスト!P10848)&gt;=1,"",IF(VLOOKUP(P10848,登録者リスト!$A$1:$D$43729,4,FALSE)=基本情報!$D$6,P10848,"")),"")</f>
        <v/>
      </c>
    </row>
    <row r="10849" spans="16:17" x14ac:dyDescent="0.15">
      <c r="P10849">
        <v>10848</v>
      </c>
      <c r="Q10849" t="str">
        <f>IFERROR(IF(COUNTIF(個人情報!$BI$5:$BI$401,"登録番号" &amp; リスト!P10849)&gt;=1,"",IF(VLOOKUP(P10849,登録者リスト!$A$1:$D$43729,4,FALSE)=基本情報!$D$6,P10849,"")),"")</f>
        <v/>
      </c>
    </row>
    <row r="10850" spans="16:17" x14ac:dyDescent="0.15">
      <c r="P10850">
        <v>10849</v>
      </c>
      <c r="Q10850" t="str">
        <f>IFERROR(IF(COUNTIF(個人情報!$BI$5:$BI$401,"登録番号" &amp; リスト!P10850)&gt;=1,"",IF(VLOOKUP(P10850,登録者リスト!$A$1:$D$43729,4,FALSE)=基本情報!$D$6,P10850,"")),"")</f>
        <v/>
      </c>
    </row>
    <row r="10851" spans="16:17" x14ac:dyDescent="0.15">
      <c r="P10851">
        <v>10850</v>
      </c>
      <c r="Q10851" t="str">
        <f>IFERROR(IF(COUNTIF(個人情報!$BI$5:$BI$401,"登録番号" &amp; リスト!P10851)&gt;=1,"",IF(VLOOKUP(P10851,登録者リスト!$A$1:$D$43729,4,FALSE)=基本情報!$D$6,P10851,"")),"")</f>
        <v/>
      </c>
    </row>
    <row r="10852" spans="16:17" x14ac:dyDescent="0.15">
      <c r="P10852">
        <v>10851</v>
      </c>
      <c r="Q10852" t="str">
        <f>IFERROR(IF(COUNTIF(個人情報!$BI$5:$BI$401,"登録番号" &amp; リスト!P10852)&gt;=1,"",IF(VLOOKUP(P10852,登録者リスト!$A$1:$D$43729,4,FALSE)=基本情報!$D$6,P10852,"")),"")</f>
        <v/>
      </c>
    </row>
    <row r="10853" spans="16:17" x14ac:dyDescent="0.15">
      <c r="P10853">
        <v>10852</v>
      </c>
      <c r="Q10853" t="str">
        <f>IFERROR(IF(COUNTIF(個人情報!$BI$5:$BI$401,"登録番号" &amp; リスト!P10853)&gt;=1,"",IF(VLOOKUP(P10853,登録者リスト!$A$1:$D$43729,4,FALSE)=基本情報!$D$6,P10853,"")),"")</f>
        <v/>
      </c>
    </row>
    <row r="10854" spans="16:17" x14ac:dyDescent="0.15">
      <c r="P10854">
        <v>10853</v>
      </c>
      <c r="Q10854" t="str">
        <f>IFERROR(IF(COUNTIF(個人情報!$BI$5:$BI$401,"登録番号" &amp; リスト!P10854)&gt;=1,"",IF(VLOOKUP(P10854,登録者リスト!$A$1:$D$43729,4,FALSE)=基本情報!$D$6,P10854,"")),"")</f>
        <v/>
      </c>
    </row>
    <row r="10855" spans="16:17" x14ac:dyDescent="0.15">
      <c r="P10855">
        <v>10854</v>
      </c>
      <c r="Q10855" t="str">
        <f>IFERROR(IF(COUNTIF(個人情報!$BI$5:$BI$401,"登録番号" &amp; リスト!P10855)&gt;=1,"",IF(VLOOKUP(P10855,登録者リスト!$A$1:$D$43729,4,FALSE)=基本情報!$D$6,P10855,"")),"")</f>
        <v/>
      </c>
    </row>
    <row r="10856" spans="16:17" x14ac:dyDescent="0.15">
      <c r="P10856">
        <v>10855</v>
      </c>
      <c r="Q10856" t="str">
        <f>IFERROR(IF(COUNTIF(個人情報!$BI$5:$BI$401,"登録番号" &amp; リスト!P10856)&gt;=1,"",IF(VLOOKUP(P10856,登録者リスト!$A$1:$D$43729,4,FALSE)=基本情報!$D$6,P10856,"")),"")</f>
        <v/>
      </c>
    </row>
    <row r="10857" spans="16:17" x14ac:dyDescent="0.15">
      <c r="P10857">
        <v>10856</v>
      </c>
      <c r="Q10857" t="str">
        <f>IFERROR(IF(COUNTIF(個人情報!$BI$5:$BI$401,"登録番号" &amp; リスト!P10857)&gt;=1,"",IF(VLOOKUP(P10857,登録者リスト!$A$1:$D$43729,4,FALSE)=基本情報!$D$6,P10857,"")),"")</f>
        <v/>
      </c>
    </row>
    <row r="10858" spans="16:17" x14ac:dyDescent="0.15">
      <c r="P10858">
        <v>10857</v>
      </c>
      <c r="Q10858" t="str">
        <f>IFERROR(IF(COUNTIF(個人情報!$BI$5:$BI$401,"登録番号" &amp; リスト!P10858)&gt;=1,"",IF(VLOOKUP(P10858,登録者リスト!$A$1:$D$43729,4,FALSE)=基本情報!$D$6,P10858,"")),"")</f>
        <v/>
      </c>
    </row>
    <row r="10859" spans="16:17" x14ac:dyDescent="0.15">
      <c r="P10859">
        <v>10858</v>
      </c>
      <c r="Q10859" t="str">
        <f>IFERROR(IF(COUNTIF(個人情報!$BI$5:$BI$401,"登録番号" &amp; リスト!P10859)&gt;=1,"",IF(VLOOKUP(P10859,登録者リスト!$A$1:$D$43729,4,FALSE)=基本情報!$D$6,P10859,"")),"")</f>
        <v/>
      </c>
    </row>
    <row r="10860" spans="16:17" x14ac:dyDescent="0.15">
      <c r="P10860">
        <v>10859</v>
      </c>
      <c r="Q10860" t="str">
        <f>IFERROR(IF(COUNTIF(個人情報!$BI$5:$BI$401,"登録番号" &amp; リスト!P10860)&gt;=1,"",IF(VLOOKUP(P10860,登録者リスト!$A$1:$D$43729,4,FALSE)=基本情報!$D$6,P10860,"")),"")</f>
        <v/>
      </c>
    </row>
    <row r="10861" spans="16:17" x14ac:dyDescent="0.15">
      <c r="P10861">
        <v>10860</v>
      </c>
      <c r="Q10861" t="str">
        <f>IFERROR(IF(COUNTIF(個人情報!$BI$5:$BI$401,"登録番号" &amp; リスト!P10861)&gt;=1,"",IF(VLOOKUP(P10861,登録者リスト!$A$1:$D$43729,4,FALSE)=基本情報!$D$6,P10861,"")),"")</f>
        <v/>
      </c>
    </row>
    <row r="10862" spans="16:17" x14ac:dyDescent="0.15">
      <c r="P10862">
        <v>10861</v>
      </c>
      <c r="Q10862" t="str">
        <f>IFERROR(IF(COUNTIF(個人情報!$BI$5:$BI$401,"登録番号" &amp; リスト!P10862)&gt;=1,"",IF(VLOOKUP(P10862,登録者リスト!$A$1:$D$43729,4,FALSE)=基本情報!$D$6,P10862,"")),"")</f>
        <v/>
      </c>
    </row>
    <row r="10863" spans="16:17" x14ac:dyDescent="0.15">
      <c r="P10863">
        <v>10862</v>
      </c>
      <c r="Q10863" t="str">
        <f>IFERROR(IF(COUNTIF(個人情報!$BI$5:$BI$401,"登録番号" &amp; リスト!P10863)&gt;=1,"",IF(VLOOKUP(P10863,登録者リスト!$A$1:$D$43729,4,FALSE)=基本情報!$D$6,P10863,"")),"")</f>
        <v/>
      </c>
    </row>
    <row r="10864" spans="16:17" x14ac:dyDescent="0.15">
      <c r="P10864">
        <v>10863</v>
      </c>
      <c r="Q10864" t="str">
        <f>IFERROR(IF(COUNTIF(個人情報!$BI$5:$BI$401,"登録番号" &amp; リスト!P10864)&gt;=1,"",IF(VLOOKUP(P10864,登録者リスト!$A$1:$D$43729,4,FALSE)=基本情報!$D$6,P10864,"")),"")</f>
        <v/>
      </c>
    </row>
    <row r="10865" spans="16:17" x14ac:dyDescent="0.15">
      <c r="P10865">
        <v>10864</v>
      </c>
      <c r="Q10865" t="str">
        <f>IFERROR(IF(COUNTIF(個人情報!$BI$5:$BI$401,"登録番号" &amp; リスト!P10865)&gt;=1,"",IF(VLOOKUP(P10865,登録者リスト!$A$1:$D$43729,4,FALSE)=基本情報!$D$6,P10865,"")),"")</f>
        <v/>
      </c>
    </row>
    <row r="10866" spans="16:17" x14ac:dyDescent="0.15">
      <c r="P10866">
        <v>10865</v>
      </c>
      <c r="Q10866" t="str">
        <f>IFERROR(IF(COUNTIF(個人情報!$BI$5:$BI$401,"登録番号" &amp; リスト!P10866)&gt;=1,"",IF(VLOOKUP(P10866,登録者リスト!$A$1:$D$43729,4,FALSE)=基本情報!$D$6,P10866,"")),"")</f>
        <v/>
      </c>
    </row>
    <row r="10867" spans="16:17" x14ac:dyDescent="0.15">
      <c r="P10867">
        <v>10866</v>
      </c>
      <c r="Q10867" t="str">
        <f>IFERROR(IF(COUNTIF(個人情報!$BI$5:$BI$401,"登録番号" &amp; リスト!P10867)&gt;=1,"",IF(VLOOKUP(P10867,登録者リスト!$A$1:$D$43729,4,FALSE)=基本情報!$D$6,P10867,"")),"")</f>
        <v/>
      </c>
    </row>
    <row r="10868" spans="16:17" x14ac:dyDescent="0.15">
      <c r="P10868">
        <v>10867</v>
      </c>
      <c r="Q10868" t="str">
        <f>IFERROR(IF(COUNTIF(個人情報!$BI$5:$BI$401,"登録番号" &amp; リスト!P10868)&gt;=1,"",IF(VLOOKUP(P10868,登録者リスト!$A$1:$D$43729,4,FALSE)=基本情報!$D$6,P10868,"")),"")</f>
        <v/>
      </c>
    </row>
    <row r="10869" spans="16:17" x14ac:dyDescent="0.15">
      <c r="P10869">
        <v>10868</v>
      </c>
      <c r="Q10869" t="str">
        <f>IFERROR(IF(COUNTIF(個人情報!$BI$5:$BI$401,"登録番号" &amp; リスト!P10869)&gt;=1,"",IF(VLOOKUP(P10869,登録者リスト!$A$1:$D$43729,4,FALSE)=基本情報!$D$6,P10869,"")),"")</f>
        <v/>
      </c>
    </row>
    <row r="10870" spans="16:17" x14ac:dyDescent="0.15">
      <c r="P10870">
        <v>10869</v>
      </c>
      <c r="Q10870" t="str">
        <f>IFERROR(IF(COUNTIF(個人情報!$BI$5:$BI$401,"登録番号" &amp; リスト!P10870)&gt;=1,"",IF(VLOOKUP(P10870,登録者リスト!$A$1:$D$43729,4,FALSE)=基本情報!$D$6,P10870,"")),"")</f>
        <v/>
      </c>
    </row>
    <row r="10871" spans="16:17" x14ac:dyDescent="0.15">
      <c r="P10871">
        <v>10870</v>
      </c>
      <c r="Q10871" t="str">
        <f>IFERROR(IF(COUNTIF(個人情報!$BI$5:$BI$401,"登録番号" &amp; リスト!P10871)&gt;=1,"",IF(VLOOKUP(P10871,登録者リスト!$A$1:$D$43729,4,FALSE)=基本情報!$D$6,P10871,"")),"")</f>
        <v/>
      </c>
    </row>
    <row r="10872" spans="16:17" x14ac:dyDescent="0.15">
      <c r="P10872">
        <v>10871</v>
      </c>
      <c r="Q10872" t="str">
        <f>IFERROR(IF(COUNTIF(個人情報!$BI$5:$BI$401,"登録番号" &amp; リスト!P10872)&gt;=1,"",IF(VLOOKUP(P10872,登録者リスト!$A$1:$D$43729,4,FALSE)=基本情報!$D$6,P10872,"")),"")</f>
        <v/>
      </c>
    </row>
    <row r="10873" spans="16:17" x14ac:dyDescent="0.15">
      <c r="P10873">
        <v>10872</v>
      </c>
      <c r="Q10873" t="str">
        <f>IFERROR(IF(COUNTIF(個人情報!$BI$5:$BI$401,"登録番号" &amp; リスト!P10873)&gt;=1,"",IF(VLOOKUP(P10873,登録者リスト!$A$1:$D$43729,4,FALSE)=基本情報!$D$6,P10873,"")),"")</f>
        <v/>
      </c>
    </row>
    <row r="10874" spans="16:17" x14ac:dyDescent="0.15">
      <c r="P10874">
        <v>10873</v>
      </c>
      <c r="Q10874" t="str">
        <f>IFERROR(IF(COUNTIF(個人情報!$BI$5:$BI$401,"登録番号" &amp; リスト!P10874)&gt;=1,"",IF(VLOOKUP(P10874,登録者リスト!$A$1:$D$43729,4,FALSE)=基本情報!$D$6,P10874,"")),"")</f>
        <v/>
      </c>
    </row>
    <row r="10875" spans="16:17" x14ac:dyDescent="0.15">
      <c r="P10875">
        <v>10874</v>
      </c>
      <c r="Q10875" t="str">
        <f>IFERROR(IF(COUNTIF(個人情報!$BI$5:$BI$401,"登録番号" &amp; リスト!P10875)&gt;=1,"",IF(VLOOKUP(P10875,登録者リスト!$A$1:$D$43729,4,FALSE)=基本情報!$D$6,P10875,"")),"")</f>
        <v/>
      </c>
    </row>
    <row r="10876" spans="16:17" x14ac:dyDescent="0.15">
      <c r="P10876">
        <v>10875</v>
      </c>
      <c r="Q10876" t="str">
        <f>IFERROR(IF(COUNTIF(個人情報!$BI$5:$BI$401,"登録番号" &amp; リスト!P10876)&gt;=1,"",IF(VLOOKUP(P10876,登録者リスト!$A$1:$D$43729,4,FALSE)=基本情報!$D$6,P10876,"")),"")</f>
        <v/>
      </c>
    </row>
    <row r="10877" spans="16:17" x14ac:dyDescent="0.15">
      <c r="P10877">
        <v>10876</v>
      </c>
      <c r="Q10877" t="str">
        <f>IFERROR(IF(COUNTIF(個人情報!$BI$5:$BI$401,"登録番号" &amp; リスト!P10877)&gt;=1,"",IF(VLOOKUP(P10877,登録者リスト!$A$1:$D$43729,4,FALSE)=基本情報!$D$6,P10877,"")),"")</f>
        <v/>
      </c>
    </row>
    <row r="10878" spans="16:17" x14ac:dyDescent="0.15">
      <c r="P10878">
        <v>10877</v>
      </c>
      <c r="Q10878" t="str">
        <f>IFERROR(IF(COUNTIF(個人情報!$BI$5:$BI$401,"登録番号" &amp; リスト!P10878)&gt;=1,"",IF(VLOOKUP(P10878,登録者リスト!$A$1:$D$43729,4,FALSE)=基本情報!$D$6,P10878,"")),"")</f>
        <v/>
      </c>
    </row>
    <row r="10879" spans="16:17" x14ac:dyDescent="0.15">
      <c r="P10879">
        <v>10878</v>
      </c>
      <c r="Q10879" t="str">
        <f>IFERROR(IF(COUNTIF(個人情報!$BI$5:$BI$401,"登録番号" &amp; リスト!P10879)&gt;=1,"",IF(VLOOKUP(P10879,登録者リスト!$A$1:$D$43729,4,FALSE)=基本情報!$D$6,P10879,"")),"")</f>
        <v/>
      </c>
    </row>
    <row r="10880" spans="16:17" x14ac:dyDescent="0.15">
      <c r="P10880">
        <v>10879</v>
      </c>
      <c r="Q10880" t="str">
        <f>IFERROR(IF(COUNTIF(個人情報!$BI$5:$BI$401,"登録番号" &amp; リスト!P10880)&gt;=1,"",IF(VLOOKUP(P10880,登録者リスト!$A$1:$D$43729,4,FALSE)=基本情報!$D$6,P10880,"")),"")</f>
        <v/>
      </c>
    </row>
    <row r="10881" spans="16:17" x14ac:dyDescent="0.15">
      <c r="P10881">
        <v>10880</v>
      </c>
      <c r="Q10881" t="str">
        <f>IFERROR(IF(COUNTIF(個人情報!$BI$5:$BI$401,"登録番号" &amp; リスト!P10881)&gt;=1,"",IF(VLOOKUP(P10881,登録者リスト!$A$1:$D$43729,4,FALSE)=基本情報!$D$6,P10881,"")),"")</f>
        <v/>
      </c>
    </row>
    <row r="10882" spans="16:17" x14ac:dyDescent="0.15">
      <c r="P10882">
        <v>10881</v>
      </c>
      <c r="Q10882" t="str">
        <f>IFERROR(IF(COUNTIF(個人情報!$BI$5:$BI$401,"登録番号" &amp; リスト!P10882)&gt;=1,"",IF(VLOOKUP(P10882,登録者リスト!$A$1:$D$43729,4,FALSE)=基本情報!$D$6,P10882,"")),"")</f>
        <v/>
      </c>
    </row>
    <row r="10883" spans="16:17" x14ac:dyDescent="0.15">
      <c r="P10883">
        <v>10882</v>
      </c>
      <c r="Q10883" t="str">
        <f>IFERROR(IF(COUNTIF(個人情報!$BI$5:$BI$401,"登録番号" &amp; リスト!P10883)&gt;=1,"",IF(VLOOKUP(P10883,登録者リスト!$A$1:$D$43729,4,FALSE)=基本情報!$D$6,P10883,"")),"")</f>
        <v/>
      </c>
    </row>
    <row r="10884" spans="16:17" x14ac:dyDescent="0.15">
      <c r="P10884">
        <v>10883</v>
      </c>
      <c r="Q10884" t="str">
        <f>IFERROR(IF(COUNTIF(個人情報!$BI$5:$BI$401,"登録番号" &amp; リスト!P10884)&gt;=1,"",IF(VLOOKUP(P10884,登録者リスト!$A$1:$D$43729,4,FALSE)=基本情報!$D$6,P10884,"")),"")</f>
        <v/>
      </c>
    </row>
    <row r="10885" spans="16:17" x14ac:dyDescent="0.15">
      <c r="P10885">
        <v>10884</v>
      </c>
      <c r="Q10885" t="str">
        <f>IFERROR(IF(COUNTIF(個人情報!$BI$5:$BI$401,"登録番号" &amp; リスト!P10885)&gt;=1,"",IF(VLOOKUP(P10885,登録者リスト!$A$1:$D$43729,4,FALSE)=基本情報!$D$6,P10885,"")),"")</f>
        <v/>
      </c>
    </row>
    <row r="10886" spans="16:17" x14ac:dyDescent="0.15">
      <c r="P10886">
        <v>10885</v>
      </c>
      <c r="Q10886" t="str">
        <f>IFERROR(IF(COUNTIF(個人情報!$BI$5:$BI$401,"登録番号" &amp; リスト!P10886)&gt;=1,"",IF(VLOOKUP(P10886,登録者リスト!$A$1:$D$43729,4,FALSE)=基本情報!$D$6,P10886,"")),"")</f>
        <v/>
      </c>
    </row>
    <row r="10887" spans="16:17" x14ac:dyDescent="0.15">
      <c r="P10887">
        <v>10886</v>
      </c>
      <c r="Q10887" t="str">
        <f>IFERROR(IF(COUNTIF(個人情報!$BI$5:$BI$401,"登録番号" &amp; リスト!P10887)&gt;=1,"",IF(VLOOKUP(P10887,登録者リスト!$A$1:$D$43729,4,FALSE)=基本情報!$D$6,P10887,"")),"")</f>
        <v/>
      </c>
    </row>
    <row r="10888" spans="16:17" x14ac:dyDescent="0.15">
      <c r="P10888">
        <v>10887</v>
      </c>
      <c r="Q10888" t="str">
        <f>IFERROR(IF(COUNTIF(個人情報!$BI$5:$BI$401,"登録番号" &amp; リスト!P10888)&gt;=1,"",IF(VLOOKUP(P10888,登録者リスト!$A$1:$D$43729,4,FALSE)=基本情報!$D$6,P10888,"")),"")</f>
        <v/>
      </c>
    </row>
    <row r="10889" spans="16:17" x14ac:dyDescent="0.15">
      <c r="P10889">
        <v>10888</v>
      </c>
      <c r="Q10889" t="str">
        <f>IFERROR(IF(COUNTIF(個人情報!$BI$5:$BI$401,"登録番号" &amp; リスト!P10889)&gt;=1,"",IF(VLOOKUP(P10889,登録者リスト!$A$1:$D$43729,4,FALSE)=基本情報!$D$6,P10889,"")),"")</f>
        <v/>
      </c>
    </row>
    <row r="10890" spans="16:17" x14ac:dyDescent="0.15">
      <c r="P10890">
        <v>10889</v>
      </c>
      <c r="Q10890" t="str">
        <f>IFERROR(IF(COUNTIF(個人情報!$BI$5:$BI$401,"登録番号" &amp; リスト!P10890)&gt;=1,"",IF(VLOOKUP(P10890,登録者リスト!$A$1:$D$43729,4,FALSE)=基本情報!$D$6,P10890,"")),"")</f>
        <v/>
      </c>
    </row>
    <row r="10891" spans="16:17" x14ac:dyDescent="0.15">
      <c r="P10891">
        <v>10890</v>
      </c>
      <c r="Q10891" t="str">
        <f>IFERROR(IF(COUNTIF(個人情報!$BI$5:$BI$401,"登録番号" &amp; リスト!P10891)&gt;=1,"",IF(VLOOKUP(P10891,登録者リスト!$A$1:$D$43729,4,FALSE)=基本情報!$D$6,P10891,"")),"")</f>
        <v/>
      </c>
    </row>
    <row r="10892" spans="16:17" x14ac:dyDescent="0.15">
      <c r="P10892">
        <v>10891</v>
      </c>
      <c r="Q10892" t="str">
        <f>IFERROR(IF(COUNTIF(個人情報!$BI$5:$BI$401,"登録番号" &amp; リスト!P10892)&gt;=1,"",IF(VLOOKUP(P10892,登録者リスト!$A$1:$D$43729,4,FALSE)=基本情報!$D$6,P10892,"")),"")</f>
        <v/>
      </c>
    </row>
    <row r="10893" spans="16:17" x14ac:dyDescent="0.15">
      <c r="P10893">
        <v>10892</v>
      </c>
      <c r="Q10893" t="str">
        <f>IFERROR(IF(COUNTIF(個人情報!$BI$5:$BI$401,"登録番号" &amp; リスト!P10893)&gt;=1,"",IF(VLOOKUP(P10893,登録者リスト!$A$1:$D$43729,4,FALSE)=基本情報!$D$6,P10893,"")),"")</f>
        <v/>
      </c>
    </row>
    <row r="10894" spans="16:17" x14ac:dyDescent="0.15">
      <c r="P10894">
        <v>10893</v>
      </c>
      <c r="Q10894" t="str">
        <f>IFERROR(IF(COUNTIF(個人情報!$BI$5:$BI$401,"登録番号" &amp; リスト!P10894)&gt;=1,"",IF(VLOOKUP(P10894,登録者リスト!$A$1:$D$43729,4,FALSE)=基本情報!$D$6,P10894,"")),"")</f>
        <v/>
      </c>
    </row>
    <row r="10895" spans="16:17" x14ac:dyDescent="0.15">
      <c r="P10895">
        <v>10894</v>
      </c>
      <c r="Q10895" t="str">
        <f>IFERROR(IF(COUNTIF(個人情報!$BI$5:$BI$401,"登録番号" &amp; リスト!P10895)&gt;=1,"",IF(VLOOKUP(P10895,登録者リスト!$A$1:$D$43729,4,FALSE)=基本情報!$D$6,P10895,"")),"")</f>
        <v/>
      </c>
    </row>
    <row r="10896" spans="16:17" x14ac:dyDescent="0.15">
      <c r="P10896">
        <v>10895</v>
      </c>
      <c r="Q10896" t="str">
        <f>IFERROR(IF(COUNTIF(個人情報!$BI$5:$BI$401,"登録番号" &amp; リスト!P10896)&gt;=1,"",IF(VLOOKUP(P10896,登録者リスト!$A$1:$D$43729,4,FALSE)=基本情報!$D$6,P10896,"")),"")</f>
        <v/>
      </c>
    </row>
    <row r="10897" spans="16:17" x14ac:dyDescent="0.15">
      <c r="P10897">
        <v>10896</v>
      </c>
      <c r="Q10897" t="str">
        <f>IFERROR(IF(COUNTIF(個人情報!$BI$5:$BI$401,"登録番号" &amp; リスト!P10897)&gt;=1,"",IF(VLOOKUP(P10897,登録者リスト!$A$1:$D$43729,4,FALSE)=基本情報!$D$6,P10897,"")),"")</f>
        <v/>
      </c>
    </row>
    <row r="10898" spans="16:17" x14ac:dyDescent="0.15">
      <c r="P10898">
        <v>10897</v>
      </c>
      <c r="Q10898" t="str">
        <f>IFERROR(IF(COUNTIF(個人情報!$BI$5:$BI$401,"登録番号" &amp; リスト!P10898)&gt;=1,"",IF(VLOOKUP(P10898,登録者リスト!$A$1:$D$43729,4,FALSE)=基本情報!$D$6,P10898,"")),"")</f>
        <v/>
      </c>
    </row>
    <row r="10899" spans="16:17" x14ac:dyDescent="0.15">
      <c r="P10899">
        <v>10898</v>
      </c>
      <c r="Q10899" t="str">
        <f>IFERROR(IF(COUNTIF(個人情報!$BI$5:$BI$401,"登録番号" &amp; リスト!P10899)&gt;=1,"",IF(VLOOKUP(P10899,登録者リスト!$A$1:$D$43729,4,FALSE)=基本情報!$D$6,P10899,"")),"")</f>
        <v/>
      </c>
    </row>
    <row r="10900" spans="16:17" x14ac:dyDescent="0.15">
      <c r="P10900">
        <v>10899</v>
      </c>
      <c r="Q10900" t="str">
        <f>IFERROR(IF(COUNTIF(個人情報!$BI$5:$BI$401,"登録番号" &amp; リスト!P10900)&gt;=1,"",IF(VLOOKUP(P10900,登録者リスト!$A$1:$D$43729,4,FALSE)=基本情報!$D$6,P10900,"")),"")</f>
        <v/>
      </c>
    </row>
    <row r="10901" spans="16:17" x14ac:dyDescent="0.15">
      <c r="P10901">
        <v>10900</v>
      </c>
      <c r="Q10901" t="str">
        <f>IFERROR(IF(COUNTIF(個人情報!$BI$5:$BI$401,"登録番号" &amp; リスト!P10901)&gt;=1,"",IF(VLOOKUP(P10901,登録者リスト!$A$1:$D$43729,4,FALSE)=基本情報!$D$6,P10901,"")),"")</f>
        <v/>
      </c>
    </row>
    <row r="10902" spans="16:17" x14ac:dyDescent="0.15">
      <c r="P10902">
        <v>10901</v>
      </c>
      <c r="Q10902" t="str">
        <f>IFERROR(IF(COUNTIF(個人情報!$BI$5:$BI$401,"登録番号" &amp; リスト!P10902)&gt;=1,"",IF(VLOOKUP(P10902,登録者リスト!$A$1:$D$43729,4,FALSE)=基本情報!$D$6,P10902,"")),"")</f>
        <v/>
      </c>
    </row>
    <row r="10903" spans="16:17" x14ac:dyDescent="0.15">
      <c r="P10903">
        <v>10902</v>
      </c>
      <c r="Q10903" t="str">
        <f>IFERROR(IF(COUNTIF(個人情報!$BI$5:$BI$401,"登録番号" &amp; リスト!P10903)&gt;=1,"",IF(VLOOKUP(P10903,登録者リスト!$A$1:$D$43729,4,FALSE)=基本情報!$D$6,P10903,"")),"")</f>
        <v/>
      </c>
    </row>
    <row r="10904" spans="16:17" x14ac:dyDescent="0.15">
      <c r="P10904">
        <v>10903</v>
      </c>
      <c r="Q10904" t="str">
        <f>IFERROR(IF(COUNTIF(個人情報!$BI$5:$BI$401,"登録番号" &amp; リスト!P10904)&gt;=1,"",IF(VLOOKUP(P10904,登録者リスト!$A$1:$D$43729,4,FALSE)=基本情報!$D$6,P10904,"")),"")</f>
        <v/>
      </c>
    </row>
    <row r="10905" spans="16:17" x14ac:dyDescent="0.15">
      <c r="P10905">
        <v>10904</v>
      </c>
      <c r="Q10905" t="str">
        <f>IFERROR(IF(COUNTIF(個人情報!$BI$5:$BI$401,"登録番号" &amp; リスト!P10905)&gt;=1,"",IF(VLOOKUP(P10905,登録者リスト!$A$1:$D$43729,4,FALSE)=基本情報!$D$6,P10905,"")),"")</f>
        <v/>
      </c>
    </row>
    <row r="10906" spans="16:17" x14ac:dyDescent="0.15">
      <c r="P10906">
        <v>10905</v>
      </c>
      <c r="Q10906" t="str">
        <f>IFERROR(IF(COUNTIF(個人情報!$BI$5:$BI$401,"登録番号" &amp; リスト!P10906)&gt;=1,"",IF(VLOOKUP(P10906,登録者リスト!$A$1:$D$43729,4,FALSE)=基本情報!$D$6,P10906,"")),"")</f>
        <v/>
      </c>
    </row>
    <row r="10907" spans="16:17" x14ac:dyDescent="0.15">
      <c r="P10907">
        <v>10906</v>
      </c>
      <c r="Q10907" t="str">
        <f>IFERROR(IF(COUNTIF(個人情報!$BI$5:$BI$401,"登録番号" &amp; リスト!P10907)&gt;=1,"",IF(VLOOKUP(P10907,登録者リスト!$A$1:$D$43729,4,FALSE)=基本情報!$D$6,P10907,"")),"")</f>
        <v/>
      </c>
    </row>
    <row r="10908" spans="16:17" x14ac:dyDescent="0.15">
      <c r="P10908">
        <v>10907</v>
      </c>
      <c r="Q10908" t="str">
        <f>IFERROR(IF(COUNTIF(個人情報!$BI$5:$BI$401,"登録番号" &amp; リスト!P10908)&gt;=1,"",IF(VLOOKUP(P10908,登録者リスト!$A$1:$D$43729,4,FALSE)=基本情報!$D$6,P10908,"")),"")</f>
        <v/>
      </c>
    </row>
    <row r="10909" spans="16:17" x14ac:dyDescent="0.15">
      <c r="P10909">
        <v>10908</v>
      </c>
      <c r="Q10909" t="str">
        <f>IFERROR(IF(COUNTIF(個人情報!$BI$5:$BI$401,"登録番号" &amp; リスト!P10909)&gt;=1,"",IF(VLOOKUP(P10909,登録者リスト!$A$1:$D$43729,4,FALSE)=基本情報!$D$6,P10909,"")),"")</f>
        <v/>
      </c>
    </row>
    <row r="10910" spans="16:17" x14ac:dyDescent="0.15">
      <c r="P10910">
        <v>10909</v>
      </c>
      <c r="Q10910" t="str">
        <f>IFERROR(IF(COUNTIF(個人情報!$BI$5:$BI$401,"登録番号" &amp; リスト!P10910)&gt;=1,"",IF(VLOOKUP(P10910,登録者リスト!$A$1:$D$43729,4,FALSE)=基本情報!$D$6,P10910,"")),"")</f>
        <v/>
      </c>
    </row>
    <row r="10911" spans="16:17" x14ac:dyDescent="0.15">
      <c r="P10911">
        <v>10910</v>
      </c>
      <c r="Q10911" t="str">
        <f>IFERROR(IF(COUNTIF(個人情報!$BI$5:$BI$401,"登録番号" &amp; リスト!P10911)&gt;=1,"",IF(VLOOKUP(P10911,登録者リスト!$A$1:$D$43729,4,FALSE)=基本情報!$D$6,P10911,"")),"")</f>
        <v/>
      </c>
    </row>
    <row r="10912" spans="16:17" x14ac:dyDescent="0.15">
      <c r="P10912">
        <v>10911</v>
      </c>
      <c r="Q10912" t="str">
        <f>IFERROR(IF(COUNTIF(個人情報!$BI$5:$BI$401,"登録番号" &amp; リスト!P10912)&gt;=1,"",IF(VLOOKUP(P10912,登録者リスト!$A$1:$D$43729,4,FALSE)=基本情報!$D$6,P10912,"")),"")</f>
        <v/>
      </c>
    </row>
    <row r="10913" spans="16:17" x14ac:dyDescent="0.15">
      <c r="P10913">
        <v>10912</v>
      </c>
      <c r="Q10913" t="str">
        <f>IFERROR(IF(COUNTIF(個人情報!$BI$5:$BI$401,"登録番号" &amp; リスト!P10913)&gt;=1,"",IF(VLOOKUP(P10913,登録者リスト!$A$1:$D$43729,4,FALSE)=基本情報!$D$6,P10913,"")),"")</f>
        <v/>
      </c>
    </row>
    <row r="10914" spans="16:17" x14ac:dyDescent="0.15">
      <c r="P10914">
        <v>10913</v>
      </c>
      <c r="Q10914" t="str">
        <f>IFERROR(IF(COUNTIF(個人情報!$BI$5:$BI$401,"登録番号" &amp; リスト!P10914)&gt;=1,"",IF(VLOOKUP(P10914,登録者リスト!$A$1:$D$43729,4,FALSE)=基本情報!$D$6,P10914,"")),"")</f>
        <v/>
      </c>
    </row>
    <row r="10915" spans="16:17" x14ac:dyDescent="0.15">
      <c r="P10915">
        <v>10914</v>
      </c>
      <c r="Q10915" t="str">
        <f>IFERROR(IF(COUNTIF(個人情報!$BI$5:$BI$401,"登録番号" &amp; リスト!P10915)&gt;=1,"",IF(VLOOKUP(P10915,登録者リスト!$A$1:$D$43729,4,FALSE)=基本情報!$D$6,P10915,"")),"")</f>
        <v/>
      </c>
    </row>
    <row r="10916" spans="16:17" x14ac:dyDescent="0.15">
      <c r="P10916">
        <v>10915</v>
      </c>
      <c r="Q10916" t="str">
        <f>IFERROR(IF(COUNTIF(個人情報!$BI$5:$BI$401,"登録番号" &amp; リスト!P10916)&gt;=1,"",IF(VLOOKUP(P10916,登録者リスト!$A$1:$D$43729,4,FALSE)=基本情報!$D$6,P10916,"")),"")</f>
        <v/>
      </c>
    </row>
    <row r="10917" spans="16:17" x14ac:dyDescent="0.15">
      <c r="P10917">
        <v>10916</v>
      </c>
      <c r="Q10917" t="str">
        <f>IFERROR(IF(COUNTIF(個人情報!$BI$5:$BI$401,"登録番号" &amp; リスト!P10917)&gt;=1,"",IF(VLOOKUP(P10917,登録者リスト!$A$1:$D$43729,4,FALSE)=基本情報!$D$6,P10917,"")),"")</f>
        <v/>
      </c>
    </row>
    <row r="10918" spans="16:17" x14ac:dyDescent="0.15">
      <c r="P10918">
        <v>10917</v>
      </c>
      <c r="Q10918" t="str">
        <f>IFERROR(IF(COUNTIF(個人情報!$BI$5:$BI$401,"登録番号" &amp; リスト!P10918)&gt;=1,"",IF(VLOOKUP(P10918,登録者リスト!$A$1:$D$43729,4,FALSE)=基本情報!$D$6,P10918,"")),"")</f>
        <v/>
      </c>
    </row>
    <row r="10919" spans="16:17" x14ac:dyDescent="0.15">
      <c r="P10919">
        <v>10918</v>
      </c>
      <c r="Q10919" t="str">
        <f>IFERROR(IF(COUNTIF(個人情報!$BI$5:$BI$401,"登録番号" &amp; リスト!P10919)&gt;=1,"",IF(VLOOKUP(P10919,登録者リスト!$A$1:$D$43729,4,FALSE)=基本情報!$D$6,P10919,"")),"")</f>
        <v/>
      </c>
    </row>
    <row r="10920" spans="16:17" x14ac:dyDescent="0.15">
      <c r="P10920">
        <v>10919</v>
      </c>
      <c r="Q10920" t="str">
        <f>IFERROR(IF(COUNTIF(個人情報!$BI$5:$BI$401,"登録番号" &amp; リスト!P10920)&gt;=1,"",IF(VLOOKUP(P10920,登録者リスト!$A$1:$D$43729,4,FALSE)=基本情報!$D$6,P10920,"")),"")</f>
        <v/>
      </c>
    </row>
    <row r="10921" spans="16:17" x14ac:dyDescent="0.15">
      <c r="P10921">
        <v>10920</v>
      </c>
      <c r="Q10921" t="str">
        <f>IFERROR(IF(COUNTIF(個人情報!$BI$5:$BI$401,"登録番号" &amp; リスト!P10921)&gt;=1,"",IF(VLOOKUP(P10921,登録者リスト!$A$1:$D$43729,4,FALSE)=基本情報!$D$6,P10921,"")),"")</f>
        <v/>
      </c>
    </row>
    <row r="10922" spans="16:17" x14ac:dyDescent="0.15">
      <c r="P10922">
        <v>10921</v>
      </c>
      <c r="Q10922" t="str">
        <f>IFERROR(IF(COUNTIF(個人情報!$BI$5:$BI$401,"登録番号" &amp; リスト!P10922)&gt;=1,"",IF(VLOOKUP(P10922,登録者リスト!$A$1:$D$43729,4,FALSE)=基本情報!$D$6,P10922,"")),"")</f>
        <v/>
      </c>
    </row>
    <row r="10923" spans="16:17" x14ac:dyDescent="0.15">
      <c r="P10923">
        <v>10922</v>
      </c>
      <c r="Q10923" t="str">
        <f>IFERROR(IF(COUNTIF(個人情報!$BI$5:$BI$401,"登録番号" &amp; リスト!P10923)&gt;=1,"",IF(VLOOKUP(P10923,登録者リスト!$A$1:$D$43729,4,FALSE)=基本情報!$D$6,P10923,"")),"")</f>
        <v/>
      </c>
    </row>
    <row r="10924" spans="16:17" x14ac:dyDescent="0.15">
      <c r="P10924">
        <v>10923</v>
      </c>
      <c r="Q10924" t="str">
        <f>IFERROR(IF(COUNTIF(個人情報!$BI$5:$BI$401,"登録番号" &amp; リスト!P10924)&gt;=1,"",IF(VLOOKUP(P10924,登録者リスト!$A$1:$D$43729,4,FALSE)=基本情報!$D$6,P10924,"")),"")</f>
        <v/>
      </c>
    </row>
    <row r="10925" spans="16:17" x14ac:dyDescent="0.15">
      <c r="P10925">
        <v>10924</v>
      </c>
      <c r="Q10925" t="str">
        <f>IFERROR(IF(COUNTIF(個人情報!$BI$5:$BI$401,"登録番号" &amp; リスト!P10925)&gt;=1,"",IF(VLOOKUP(P10925,登録者リスト!$A$1:$D$43729,4,FALSE)=基本情報!$D$6,P10925,"")),"")</f>
        <v/>
      </c>
    </row>
    <row r="10926" spans="16:17" x14ac:dyDescent="0.15">
      <c r="P10926">
        <v>10925</v>
      </c>
      <c r="Q10926" t="str">
        <f>IFERROR(IF(COUNTIF(個人情報!$BI$5:$BI$401,"登録番号" &amp; リスト!P10926)&gt;=1,"",IF(VLOOKUP(P10926,登録者リスト!$A$1:$D$43729,4,FALSE)=基本情報!$D$6,P10926,"")),"")</f>
        <v/>
      </c>
    </row>
    <row r="10927" spans="16:17" x14ac:dyDescent="0.15">
      <c r="P10927">
        <v>10926</v>
      </c>
      <c r="Q10927" t="str">
        <f>IFERROR(IF(COUNTIF(個人情報!$BI$5:$BI$401,"登録番号" &amp; リスト!P10927)&gt;=1,"",IF(VLOOKUP(P10927,登録者リスト!$A$1:$D$43729,4,FALSE)=基本情報!$D$6,P10927,"")),"")</f>
        <v/>
      </c>
    </row>
    <row r="10928" spans="16:17" x14ac:dyDescent="0.15">
      <c r="P10928">
        <v>10927</v>
      </c>
      <c r="Q10928" t="str">
        <f>IFERROR(IF(COUNTIF(個人情報!$BI$5:$BI$401,"登録番号" &amp; リスト!P10928)&gt;=1,"",IF(VLOOKUP(P10928,登録者リスト!$A$1:$D$43729,4,FALSE)=基本情報!$D$6,P10928,"")),"")</f>
        <v/>
      </c>
    </row>
    <row r="10929" spans="16:17" x14ac:dyDescent="0.15">
      <c r="P10929">
        <v>10928</v>
      </c>
      <c r="Q10929" t="str">
        <f>IFERROR(IF(COUNTIF(個人情報!$BI$5:$BI$401,"登録番号" &amp; リスト!P10929)&gt;=1,"",IF(VLOOKUP(P10929,登録者リスト!$A$1:$D$43729,4,FALSE)=基本情報!$D$6,P10929,"")),"")</f>
        <v/>
      </c>
    </row>
    <row r="10930" spans="16:17" x14ac:dyDescent="0.15">
      <c r="P10930">
        <v>10929</v>
      </c>
      <c r="Q10930" t="str">
        <f>IFERROR(IF(COUNTIF(個人情報!$BI$5:$BI$401,"登録番号" &amp; リスト!P10930)&gt;=1,"",IF(VLOOKUP(P10930,登録者リスト!$A$1:$D$43729,4,FALSE)=基本情報!$D$6,P10930,"")),"")</f>
        <v/>
      </c>
    </row>
    <row r="10931" spans="16:17" x14ac:dyDescent="0.15">
      <c r="P10931">
        <v>10930</v>
      </c>
      <c r="Q10931" t="str">
        <f>IFERROR(IF(COUNTIF(個人情報!$BI$5:$BI$401,"登録番号" &amp; リスト!P10931)&gt;=1,"",IF(VLOOKUP(P10931,登録者リスト!$A$1:$D$43729,4,FALSE)=基本情報!$D$6,P10931,"")),"")</f>
        <v/>
      </c>
    </row>
    <row r="10932" spans="16:17" x14ac:dyDescent="0.15">
      <c r="P10932">
        <v>10931</v>
      </c>
      <c r="Q10932" t="str">
        <f>IFERROR(IF(COUNTIF(個人情報!$BI$5:$BI$401,"登録番号" &amp; リスト!P10932)&gt;=1,"",IF(VLOOKUP(P10932,登録者リスト!$A$1:$D$43729,4,FALSE)=基本情報!$D$6,P10932,"")),"")</f>
        <v/>
      </c>
    </row>
    <row r="10933" spans="16:17" x14ac:dyDescent="0.15">
      <c r="P10933">
        <v>10932</v>
      </c>
      <c r="Q10933" t="str">
        <f>IFERROR(IF(COUNTIF(個人情報!$BI$5:$BI$401,"登録番号" &amp; リスト!P10933)&gt;=1,"",IF(VLOOKUP(P10933,登録者リスト!$A$1:$D$43729,4,FALSE)=基本情報!$D$6,P10933,"")),"")</f>
        <v/>
      </c>
    </row>
    <row r="10934" spans="16:17" x14ac:dyDescent="0.15">
      <c r="P10934">
        <v>10933</v>
      </c>
      <c r="Q10934" t="str">
        <f>IFERROR(IF(COUNTIF(個人情報!$BI$5:$BI$401,"登録番号" &amp; リスト!P10934)&gt;=1,"",IF(VLOOKUP(P10934,登録者リスト!$A$1:$D$43729,4,FALSE)=基本情報!$D$6,P10934,"")),"")</f>
        <v/>
      </c>
    </row>
    <row r="10935" spans="16:17" x14ac:dyDescent="0.15">
      <c r="P10935">
        <v>10934</v>
      </c>
      <c r="Q10935" t="str">
        <f>IFERROR(IF(COUNTIF(個人情報!$BI$5:$BI$401,"登録番号" &amp; リスト!P10935)&gt;=1,"",IF(VLOOKUP(P10935,登録者リスト!$A$1:$D$43729,4,FALSE)=基本情報!$D$6,P10935,"")),"")</f>
        <v/>
      </c>
    </row>
    <row r="10936" spans="16:17" x14ac:dyDescent="0.15">
      <c r="P10936">
        <v>10935</v>
      </c>
      <c r="Q10936" t="str">
        <f>IFERROR(IF(COUNTIF(個人情報!$BI$5:$BI$401,"登録番号" &amp; リスト!P10936)&gt;=1,"",IF(VLOOKUP(P10936,登録者リスト!$A$1:$D$43729,4,FALSE)=基本情報!$D$6,P10936,"")),"")</f>
        <v/>
      </c>
    </row>
    <row r="10937" spans="16:17" x14ac:dyDescent="0.15">
      <c r="P10937">
        <v>10936</v>
      </c>
      <c r="Q10937" t="str">
        <f>IFERROR(IF(COUNTIF(個人情報!$BI$5:$BI$401,"登録番号" &amp; リスト!P10937)&gt;=1,"",IF(VLOOKUP(P10937,登録者リスト!$A$1:$D$43729,4,FALSE)=基本情報!$D$6,P10937,"")),"")</f>
        <v/>
      </c>
    </row>
    <row r="10938" spans="16:17" x14ac:dyDescent="0.15">
      <c r="P10938">
        <v>10937</v>
      </c>
      <c r="Q10938" t="str">
        <f>IFERROR(IF(COUNTIF(個人情報!$BI$5:$BI$401,"登録番号" &amp; リスト!P10938)&gt;=1,"",IF(VLOOKUP(P10938,登録者リスト!$A$1:$D$43729,4,FALSE)=基本情報!$D$6,P10938,"")),"")</f>
        <v/>
      </c>
    </row>
    <row r="10939" spans="16:17" x14ac:dyDescent="0.15">
      <c r="P10939">
        <v>10938</v>
      </c>
      <c r="Q10939" t="str">
        <f>IFERROR(IF(COUNTIF(個人情報!$BI$5:$BI$401,"登録番号" &amp; リスト!P10939)&gt;=1,"",IF(VLOOKUP(P10939,登録者リスト!$A$1:$D$43729,4,FALSE)=基本情報!$D$6,P10939,"")),"")</f>
        <v/>
      </c>
    </row>
    <row r="10940" spans="16:17" x14ac:dyDescent="0.15">
      <c r="P10940">
        <v>10939</v>
      </c>
      <c r="Q10940" t="str">
        <f>IFERROR(IF(COUNTIF(個人情報!$BI$5:$BI$401,"登録番号" &amp; リスト!P10940)&gt;=1,"",IF(VLOOKUP(P10940,登録者リスト!$A$1:$D$43729,4,FALSE)=基本情報!$D$6,P10940,"")),"")</f>
        <v/>
      </c>
    </row>
    <row r="10941" spans="16:17" x14ac:dyDescent="0.15">
      <c r="P10941">
        <v>10940</v>
      </c>
      <c r="Q10941" t="str">
        <f>IFERROR(IF(COUNTIF(個人情報!$BI$5:$BI$401,"登録番号" &amp; リスト!P10941)&gt;=1,"",IF(VLOOKUP(P10941,登録者リスト!$A$1:$D$43729,4,FALSE)=基本情報!$D$6,P10941,"")),"")</f>
        <v/>
      </c>
    </row>
    <row r="10942" spans="16:17" x14ac:dyDescent="0.15">
      <c r="P10942">
        <v>10941</v>
      </c>
      <c r="Q10942" t="str">
        <f>IFERROR(IF(COUNTIF(個人情報!$BI$5:$BI$401,"登録番号" &amp; リスト!P10942)&gt;=1,"",IF(VLOOKUP(P10942,登録者リスト!$A$1:$D$43729,4,FALSE)=基本情報!$D$6,P10942,"")),"")</f>
        <v/>
      </c>
    </row>
    <row r="10943" spans="16:17" x14ac:dyDescent="0.15">
      <c r="P10943">
        <v>10942</v>
      </c>
      <c r="Q10943" t="str">
        <f>IFERROR(IF(COUNTIF(個人情報!$BI$5:$BI$401,"登録番号" &amp; リスト!P10943)&gt;=1,"",IF(VLOOKUP(P10943,登録者リスト!$A$1:$D$43729,4,FALSE)=基本情報!$D$6,P10943,"")),"")</f>
        <v/>
      </c>
    </row>
    <row r="10944" spans="16:17" x14ac:dyDescent="0.15">
      <c r="P10944">
        <v>10943</v>
      </c>
      <c r="Q10944" t="str">
        <f>IFERROR(IF(COUNTIF(個人情報!$BI$5:$BI$401,"登録番号" &amp; リスト!P10944)&gt;=1,"",IF(VLOOKUP(P10944,登録者リスト!$A$1:$D$43729,4,FALSE)=基本情報!$D$6,P10944,"")),"")</f>
        <v/>
      </c>
    </row>
    <row r="10945" spans="16:17" x14ac:dyDescent="0.15">
      <c r="P10945">
        <v>10944</v>
      </c>
      <c r="Q10945" t="str">
        <f>IFERROR(IF(COUNTIF(個人情報!$BI$5:$BI$401,"登録番号" &amp; リスト!P10945)&gt;=1,"",IF(VLOOKUP(P10945,登録者リスト!$A$1:$D$43729,4,FALSE)=基本情報!$D$6,P10945,"")),"")</f>
        <v/>
      </c>
    </row>
    <row r="10946" spans="16:17" x14ac:dyDescent="0.15">
      <c r="P10946">
        <v>10945</v>
      </c>
      <c r="Q10946" t="str">
        <f>IFERROR(IF(COUNTIF(個人情報!$BI$5:$BI$401,"登録番号" &amp; リスト!P10946)&gt;=1,"",IF(VLOOKUP(P10946,登録者リスト!$A$1:$D$43729,4,FALSE)=基本情報!$D$6,P10946,"")),"")</f>
        <v/>
      </c>
    </row>
    <row r="10947" spans="16:17" x14ac:dyDescent="0.15">
      <c r="P10947">
        <v>10946</v>
      </c>
      <c r="Q10947" t="str">
        <f>IFERROR(IF(COUNTIF(個人情報!$BI$5:$BI$401,"登録番号" &amp; リスト!P10947)&gt;=1,"",IF(VLOOKUP(P10947,登録者リスト!$A$1:$D$43729,4,FALSE)=基本情報!$D$6,P10947,"")),"")</f>
        <v/>
      </c>
    </row>
    <row r="10948" spans="16:17" x14ac:dyDescent="0.15">
      <c r="P10948">
        <v>10947</v>
      </c>
      <c r="Q10948" t="str">
        <f>IFERROR(IF(COUNTIF(個人情報!$BI$5:$BI$401,"登録番号" &amp; リスト!P10948)&gt;=1,"",IF(VLOOKUP(P10948,登録者リスト!$A$1:$D$43729,4,FALSE)=基本情報!$D$6,P10948,"")),"")</f>
        <v/>
      </c>
    </row>
    <row r="10949" spans="16:17" x14ac:dyDescent="0.15">
      <c r="P10949">
        <v>10948</v>
      </c>
      <c r="Q10949" t="str">
        <f>IFERROR(IF(COUNTIF(個人情報!$BI$5:$BI$401,"登録番号" &amp; リスト!P10949)&gt;=1,"",IF(VLOOKUP(P10949,登録者リスト!$A$1:$D$43729,4,FALSE)=基本情報!$D$6,P10949,"")),"")</f>
        <v/>
      </c>
    </row>
    <row r="10950" spans="16:17" x14ac:dyDescent="0.15">
      <c r="P10950">
        <v>10949</v>
      </c>
      <c r="Q10950" t="str">
        <f>IFERROR(IF(COUNTIF(個人情報!$BI$5:$BI$401,"登録番号" &amp; リスト!P10950)&gt;=1,"",IF(VLOOKUP(P10950,登録者リスト!$A$1:$D$43729,4,FALSE)=基本情報!$D$6,P10950,"")),"")</f>
        <v/>
      </c>
    </row>
    <row r="10951" spans="16:17" x14ac:dyDescent="0.15">
      <c r="P10951">
        <v>10950</v>
      </c>
      <c r="Q10951" t="str">
        <f>IFERROR(IF(COUNTIF(個人情報!$BI$5:$BI$401,"登録番号" &amp; リスト!P10951)&gt;=1,"",IF(VLOOKUP(P10951,登録者リスト!$A$1:$D$43729,4,FALSE)=基本情報!$D$6,P10951,"")),"")</f>
        <v/>
      </c>
    </row>
    <row r="10952" spans="16:17" x14ac:dyDescent="0.15">
      <c r="P10952">
        <v>10951</v>
      </c>
      <c r="Q10952" t="str">
        <f>IFERROR(IF(COUNTIF(個人情報!$BI$5:$BI$401,"登録番号" &amp; リスト!P10952)&gt;=1,"",IF(VLOOKUP(P10952,登録者リスト!$A$1:$D$43729,4,FALSE)=基本情報!$D$6,P10952,"")),"")</f>
        <v/>
      </c>
    </row>
    <row r="10953" spans="16:17" x14ac:dyDescent="0.15">
      <c r="P10953">
        <v>10952</v>
      </c>
      <c r="Q10953" t="str">
        <f>IFERROR(IF(COUNTIF(個人情報!$BI$5:$BI$401,"登録番号" &amp; リスト!P10953)&gt;=1,"",IF(VLOOKUP(P10953,登録者リスト!$A$1:$D$43729,4,FALSE)=基本情報!$D$6,P10953,"")),"")</f>
        <v/>
      </c>
    </row>
    <row r="10954" spans="16:17" x14ac:dyDescent="0.15">
      <c r="P10954">
        <v>10953</v>
      </c>
      <c r="Q10954" t="str">
        <f>IFERROR(IF(COUNTIF(個人情報!$BI$5:$BI$401,"登録番号" &amp; リスト!P10954)&gt;=1,"",IF(VLOOKUP(P10954,登録者リスト!$A$1:$D$43729,4,FALSE)=基本情報!$D$6,P10954,"")),"")</f>
        <v/>
      </c>
    </row>
    <row r="10955" spans="16:17" x14ac:dyDescent="0.15">
      <c r="P10955">
        <v>10954</v>
      </c>
      <c r="Q10955" t="str">
        <f>IFERROR(IF(COUNTIF(個人情報!$BI$5:$BI$401,"登録番号" &amp; リスト!P10955)&gt;=1,"",IF(VLOOKUP(P10955,登録者リスト!$A$1:$D$43729,4,FALSE)=基本情報!$D$6,P10955,"")),"")</f>
        <v/>
      </c>
    </row>
    <row r="10956" spans="16:17" x14ac:dyDescent="0.15">
      <c r="P10956">
        <v>10955</v>
      </c>
      <c r="Q10956" t="str">
        <f>IFERROR(IF(COUNTIF(個人情報!$BI$5:$BI$401,"登録番号" &amp; リスト!P10956)&gt;=1,"",IF(VLOOKUP(P10956,登録者リスト!$A$1:$D$43729,4,FALSE)=基本情報!$D$6,P10956,"")),"")</f>
        <v/>
      </c>
    </row>
    <row r="10957" spans="16:17" x14ac:dyDescent="0.15">
      <c r="P10957">
        <v>10956</v>
      </c>
      <c r="Q10957" t="str">
        <f>IFERROR(IF(COUNTIF(個人情報!$BI$5:$BI$401,"登録番号" &amp; リスト!P10957)&gt;=1,"",IF(VLOOKUP(P10957,登録者リスト!$A$1:$D$43729,4,FALSE)=基本情報!$D$6,P10957,"")),"")</f>
        <v/>
      </c>
    </row>
    <row r="10958" spans="16:17" x14ac:dyDescent="0.15">
      <c r="P10958">
        <v>10957</v>
      </c>
      <c r="Q10958" t="str">
        <f>IFERROR(IF(COUNTIF(個人情報!$BI$5:$BI$401,"登録番号" &amp; リスト!P10958)&gt;=1,"",IF(VLOOKUP(P10958,登録者リスト!$A$1:$D$43729,4,FALSE)=基本情報!$D$6,P10958,"")),"")</f>
        <v/>
      </c>
    </row>
    <row r="10959" spans="16:17" x14ac:dyDescent="0.15">
      <c r="P10959">
        <v>10958</v>
      </c>
      <c r="Q10959" t="str">
        <f>IFERROR(IF(COUNTIF(個人情報!$BI$5:$BI$401,"登録番号" &amp; リスト!P10959)&gt;=1,"",IF(VLOOKUP(P10959,登録者リスト!$A$1:$D$43729,4,FALSE)=基本情報!$D$6,P10959,"")),"")</f>
        <v/>
      </c>
    </row>
    <row r="10960" spans="16:17" x14ac:dyDescent="0.15">
      <c r="P10960">
        <v>10959</v>
      </c>
      <c r="Q10960" t="str">
        <f>IFERROR(IF(COUNTIF(個人情報!$BI$5:$BI$401,"登録番号" &amp; リスト!P10960)&gt;=1,"",IF(VLOOKUP(P10960,登録者リスト!$A$1:$D$43729,4,FALSE)=基本情報!$D$6,P10960,"")),"")</f>
        <v/>
      </c>
    </row>
    <row r="10961" spans="16:17" x14ac:dyDescent="0.15">
      <c r="P10961">
        <v>10960</v>
      </c>
      <c r="Q10961" t="str">
        <f>IFERROR(IF(COUNTIF(個人情報!$BI$5:$BI$401,"登録番号" &amp; リスト!P10961)&gt;=1,"",IF(VLOOKUP(P10961,登録者リスト!$A$1:$D$43729,4,FALSE)=基本情報!$D$6,P10961,"")),"")</f>
        <v/>
      </c>
    </row>
    <row r="10962" spans="16:17" x14ac:dyDescent="0.15">
      <c r="P10962">
        <v>10961</v>
      </c>
      <c r="Q10962" t="str">
        <f>IFERROR(IF(COUNTIF(個人情報!$BI$5:$BI$401,"登録番号" &amp; リスト!P10962)&gt;=1,"",IF(VLOOKUP(P10962,登録者リスト!$A$1:$D$43729,4,FALSE)=基本情報!$D$6,P10962,"")),"")</f>
        <v/>
      </c>
    </row>
    <row r="10963" spans="16:17" x14ac:dyDescent="0.15">
      <c r="P10963">
        <v>10962</v>
      </c>
      <c r="Q10963" t="str">
        <f>IFERROR(IF(COUNTIF(個人情報!$BI$5:$BI$401,"登録番号" &amp; リスト!P10963)&gt;=1,"",IF(VLOOKUP(P10963,登録者リスト!$A$1:$D$43729,4,FALSE)=基本情報!$D$6,P10963,"")),"")</f>
        <v/>
      </c>
    </row>
    <row r="10964" spans="16:17" x14ac:dyDescent="0.15">
      <c r="P10964">
        <v>10963</v>
      </c>
      <c r="Q10964" t="str">
        <f>IFERROR(IF(COUNTIF(個人情報!$BI$5:$BI$401,"登録番号" &amp; リスト!P10964)&gt;=1,"",IF(VLOOKUP(P10964,登録者リスト!$A$1:$D$43729,4,FALSE)=基本情報!$D$6,P10964,"")),"")</f>
        <v/>
      </c>
    </row>
    <row r="10965" spans="16:17" x14ac:dyDescent="0.15">
      <c r="P10965">
        <v>10964</v>
      </c>
      <c r="Q10965" t="str">
        <f>IFERROR(IF(COUNTIF(個人情報!$BI$5:$BI$401,"登録番号" &amp; リスト!P10965)&gt;=1,"",IF(VLOOKUP(P10965,登録者リスト!$A$1:$D$43729,4,FALSE)=基本情報!$D$6,P10965,"")),"")</f>
        <v/>
      </c>
    </row>
    <row r="10966" spans="16:17" x14ac:dyDescent="0.15">
      <c r="P10966">
        <v>10965</v>
      </c>
      <c r="Q10966" t="str">
        <f>IFERROR(IF(COUNTIF(個人情報!$BI$5:$BI$401,"登録番号" &amp; リスト!P10966)&gt;=1,"",IF(VLOOKUP(P10966,登録者リスト!$A$1:$D$43729,4,FALSE)=基本情報!$D$6,P10966,"")),"")</f>
        <v/>
      </c>
    </row>
    <row r="10967" spans="16:17" x14ac:dyDescent="0.15">
      <c r="P10967">
        <v>10966</v>
      </c>
      <c r="Q10967" t="str">
        <f>IFERROR(IF(COUNTIF(個人情報!$BI$5:$BI$401,"登録番号" &amp; リスト!P10967)&gt;=1,"",IF(VLOOKUP(P10967,登録者リスト!$A$1:$D$43729,4,FALSE)=基本情報!$D$6,P10967,"")),"")</f>
        <v/>
      </c>
    </row>
    <row r="10968" spans="16:17" x14ac:dyDescent="0.15">
      <c r="P10968">
        <v>10967</v>
      </c>
      <c r="Q10968" t="str">
        <f>IFERROR(IF(COUNTIF(個人情報!$BI$5:$BI$401,"登録番号" &amp; リスト!P10968)&gt;=1,"",IF(VLOOKUP(P10968,登録者リスト!$A$1:$D$43729,4,FALSE)=基本情報!$D$6,P10968,"")),"")</f>
        <v/>
      </c>
    </row>
    <row r="10969" spans="16:17" x14ac:dyDescent="0.15">
      <c r="P10969">
        <v>10968</v>
      </c>
      <c r="Q10969" t="str">
        <f>IFERROR(IF(COUNTIF(個人情報!$BI$5:$BI$401,"登録番号" &amp; リスト!P10969)&gt;=1,"",IF(VLOOKUP(P10969,登録者リスト!$A$1:$D$43729,4,FALSE)=基本情報!$D$6,P10969,"")),"")</f>
        <v/>
      </c>
    </row>
    <row r="10970" spans="16:17" x14ac:dyDescent="0.15">
      <c r="P10970">
        <v>10969</v>
      </c>
      <c r="Q10970" t="str">
        <f>IFERROR(IF(COUNTIF(個人情報!$BI$5:$BI$401,"登録番号" &amp; リスト!P10970)&gt;=1,"",IF(VLOOKUP(P10970,登録者リスト!$A$1:$D$43729,4,FALSE)=基本情報!$D$6,P10970,"")),"")</f>
        <v/>
      </c>
    </row>
    <row r="10971" spans="16:17" x14ac:dyDescent="0.15">
      <c r="P10971">
        <v>10970</v>
      </c>
      <c r="Q10971" t="str">
        <f>IFERROR(IF(COUNTIF(個人情報!$BI$5:$BI$401,"登録番号" &amp; リスト!P10971)&gt;=1,"",IF(VLOOKUP(P10971,登録者リスト!$A$1:$D$43729,4,FALSE)=基本情報!$D$6,P10971,"")),"")</f>
        <v/>
      </c>
    </row>
    <row r="10972" spans="16:17" x14ac:dyDescent="0.15">
      <c r="P10972">
        <v>10971</v>
      </c>
      <c r="Q10972" t="str">
        <f>IFERROR(IF(COUNTIF(個人情報!$BI$5:$BI$401,"登録番号" &amp; リスト!P10972)&gt;=1,"",IF(VLOOKUP(P10972,登録者リスト!$A$1:$D$43729,4,FALSE)=基本情報!$D$6,P10972,"")),"")</f>
        <v/>
      </c>
    </row>
    <row r="10973" spans="16:17" x14ac:dyDescent="0.15">
      <c r="P10973">
        <v>10972</v>
      </c>
      <c r="Q10973" t="str">
        <f>IFERROR(IF(COUNTIF(個人情報!$BI$5:$BI$401,"登録番号" &amp; リスト!P10973)&gt;=1,"",IF(VLOOKUP(P10973,登録者リスト!$A$1:$D$43729,4,FALSE)=基本情報!$D$6,P10973,"")),"")</f>
        <v/>
      </c>
    </row>
    <row r="10974" spans="16:17" x14ac:dyDescent="0.15">
      <c r="P10974">
        <v>10973</v>
      </c>
      <c r="Q10974" t="str">
        <f>IFERROR(IF(COUNTIF(個人情報!$BI$5:$BI$401,"登録番号" &amp; リスト!P10974)&gt;=1,"",IF(VLOOKUP(P10974,登録者リスト!$A$1:$D$43729,4,FALSE)=基本情報!$D$6,P10974,"")),"")</f>
        <v/>
      </c>
    </row>
    <row r="10975" spans="16:17" x14ac:dyDescent="0.15">
      <c r="P10975">
        <v>10974</v>
      </c>
      <c r="Q10975" t="str">
        <f>IFERROR(IF(COUNTIF(個人情報!$BI$5:$BI$401,"登録番号" &amp; リスト!P10975)&gt;=1,"",IF(VLOOKUP(P10975,登録者リスト!$A$1:$D$43729,4,FALSE)=基本情報!$D$6,P10975,"")),"")</f>
        <v/>
      </c>
    </row>
    <row r="10976" spans="16:17" x14ac:dyDescent="0.15">
      <c r="P10976">
        <v>10975</v>
      </c>
      <c r="Q10976" t="str">
        <f>IFERROR(IF(COUNTIF(個人情報!$BI$5:$BI$401,"登録番号" &amp; リスト!P10976)&gt;=1,"",IF(VLOOKUP(P10976,登録者リスト!$A$1:$D$43729,4,FALSE)=基本情報!$D$6,P10976,"")),"")</f>
        <v/>
      </c>
    </row>
    <row r="10977" spans="16:17" x14ac:dyDescent="0.15">
      <c r="P10977">
        <v>10976</v>
      </c>
      <c r="Q10977" t="str">
        <f>IFERROR(IF(COUNTIF(個人情報!$BI$5:$BI$401,"登録番号" &amp; リスト!P10977)&gt;=1,"",IF(VLOOKUP(P10977,登録者リスト!$A$1:$D$43729,4,FALSE)=基本情報!$D$6,P10977,"")),"")</f>
        <v/>
      </c>
    </row>
    <row r="10978" spans="16:17" x14ac:dyDescent="0.15">
      <c r="P10978">
        <v>10977</v>
      </c>
      <c r="Q10978" t="str">
        <f>IFERROR(IF(COUNTIF(個人情報!$BI$5:$BI$401,"登録番号" &amp; リスト!P10978)&gt;=1,"",IF(VLOOKUP(P10978,登録者リスト!$A$1:$D$43729,4,FALSE)=基本情報!$D$6,P10978,"")),"")</f>
        <v/>
      </c>
    </row>
    <row r="10979" spans="16:17" x14ac:dyDescent="0.15">
      <c r="P10979">
        <v>10978</v>
      </c>
      <c r="Q10979" t="str">
        <f>IFERROR(IF(COUNTIF(個人情報!$BI$5:$BI$401,"登録番号" &amp; リスト!P10979)&gt;=1,"",IF(VLOOKUP(P10979,登録者リスト!$A$1:$D$43729,4,FALSE)=基本情報!$D$6,P10979,"")),"")</f>
        <v/>
      </c>
    </row>
    <row r="10980" spans="16:17" x14ac:dyDescent="0.15">
      <c r="P10980">
        <v>10979</v>
      </c>
      <c r="Q10980" t="str">
        <f>IFERROR(IF(COUNTIF(個人情報!$BI$5:$BI$401,"登録番号" &amp; リスト!P10980)&gt;=1,"",IF(VLOOKUP(P10980,登録者リスト!$A$1:$D$43729,4,FALSE)=基本情報!$D$6,P10980,"")),"")</f>
        <v/>
      </c>
    </row>
    <row r="10981" spans="16:17" x14ac:dyDescent="0.15">
      <c r="P10981">
        <v>10980</v>
      </c>
      <c r="Q10981" t="str">
        <f>IFERROR(IF(COUNTIF(個人情報!$BI$5:$BI$401,"登録番号" &amp; リスト!P10981)&gt;=1,"",IF(VLOOKUP(P10981,登録者リスト!$A$1:$D$43729,4,FALSE)=基本情報!$D$6,P10981,"")),"")</f>
        <v/>
      </c>
    </row>
    <row r="10982" spans="16:17" x14ac:dyDescent="0.15">
      <c r="P10982">
        <v>10981</v>
      </c>
      <c r="Q10982" t="str">
        <f>IFERROR(IF(COUNTIF(個人情報!$BI$5:$BI$401,"登録番号" &amp; リスト!P10982)&gt;=1,"",IF(VLOOKUP(P10982,登録者リスト!$A$1:$D$43729,4,FALSE)=基本情報!$D$6,P10982,"")),"")</f>
        <v/>
      </c>
    </row>
    <row r="10983" spans="16:17" x14ac:dyDescent="0.15">
      <c r="P10983">
        <v>10982</v>
      </c>
      <c r="Q10983" t="str">
        <f>IFERROR(IF(COUNTIF(個人情報!$BI$5:$BI$401,"登録番号" &amp; リスト!P10983)&gt;=1,"",IF(VLOOKUP(P10983,登録者リスト!$A$1:$D$43729,4,FALSE)=基本情報!$D$6,P10983,"")),"")</f>
        <v/>
      </c>
    </row>
    <row r="10984" spans="16:17" x14ac:dyDescent="0.15">
      <c r="P10984">
        <v>10983</v>
      </c>
      <c r="Q10984" t="str">
        <f>IFERROR(IF(COUNTIF(個人情報!$BI$5:$BI$401,"登録番号" &amp; リスト!P10984)&gt;=1,"",IF(VLOOKUP(P10984,登録者リスト!$A$1:$D$43729,4,FALSE)=基本情報!$D$6,P10984,"")),"")</f>
        <v/>
      </c>
    </row>
    <row r="10985" spans="16:17" x14ac:dyDescent="0.15">
      <c r="P10985">
        <v>10984</v>
      </c>
      <c r="Q10985" t="str">
        <f>IFERROR(IF(COUNTIF(個人情報!$BI$5:$BI$401,"登録番号" &amp; リスト!P10985)&gt;=1,"",IF(VLOOKUP(P10985,登録者リスト!$A$1:$D$43729,4,FALSE)=基本情報!$D$6,P10985,"")),"")</f>
        <v/>
      </c>
    </row>
    <row r="10986" spans="16:17" x14ac:dyDescent="0.15">
      <c r="P10986">
        <v>10985</v>
      </c>
      <c r="Q10986" t="str">
        <f>IFERROR(IF(COUNTIF(個人情報!$BI$5:$BI$401,"登録番号" &amp; リスト!P10986)&gt;=1,"",IF(VLOOKUP(P10986,登録者リスト!$A$1:$D$43729,4,FALSE)=基本情報!$D$6,P10986,"")),"")</f>
        <v/>
      </c>
    </row>
    <row r="10987" spans="16:17" x14ac:dyDescent="0.15">
      <c r="P10987">
        <v>10986</v>
      </c>
      <c r="Q10987" t="str">
        <f>IFERROR(IF(COUNTIF(個人情報!$BI$5:$BI$401,"登録番号" &amp; リスト!P10987)&gt;=1,"",IF(VLOOKUP(P10987,登録者リスト!$A$1:$D$43729,4,FALSE)=基本情報!$D$6,P10987,"")),"")</f>
        <v/>
      </c>
    </row>
    <row r="10988" spans="16:17" x14ac:dyDescent="0.15">
      <c r="P10988">
        <v>10987</v>
      </c>
      <c r="Q10988" t="str">
        <f>IFERROR(IF(COUNTIF(個人情報!$BI$5:$BI$401,"登録番号" &amp; リスト!P10988)&gt;=1,"",IF(VLOOKUP(P10988,登録者リスト!$A$1:$D$43729,4,FALSE)=基本情報!$D$6,P10988,"")),"")</f>
        <v/>
      </c>
    </row>
    <row r="10989" spans="16:17" x14ac:dyDescent="0.15">
      <c r="P10989">
        <v>10988</v>
      </c>
      <c r="Q10989" t="str">
        <f>IFERROR(IF(COUNTIF(個人情報!$BI$5:$BI$401,"登録番号" &amp; リスト!P10989)&gt;=1,"",IF(VLOOKUP(P10989,登録者リスト!$A$1:$D$43729,4,FALSE)=基本情報!$D$6,P10989,"")),"")</f>
        <v/>
      </c>
    </row>
    <row r="10990" spans="16:17" x14ac:dyDescent="0.15">
      <c r="P10990">
        <v>10989</v>
      </c>
      <c r="Q10990" t="str">
        <f>IFERROR(IF(COUNTIF(個人情報!$BI$5:$BI$401,"登録番号" &amp; リスト!P10990)&gt;=1,"",IF(VLOOKUP(P10990,登録者リスト!$A$1:$D$43729,4,FALSE)=基本情報!$D$6,P10990,"")),"")</f>
        <v/>
      </c>
    </row>
    <row r="10991" spans="16:17" x14ac:dyDescent="0.15">
      <c r="P10991">
        <v>10990</v>
      </c>
      <c r="Q10991" t="str">
        <f>IFERROR(IF(COUNTIF(個人情報!$BI$5:$BI$401,"登録番号" &amp; リスト!P10991)&gt;=1,"",IF(VLOOKUP(P10991,登録者リスト!$A$1:$D$43729,4,FALSE)=基本情報!$D$6,P10991,"")),"")</f>
        <v/>
      </c>
    </row>
    <row r="10992" spans="16:17" x14ac:dyDescent="0.15">
      <c r="P10992">
        <v>10991</v>
      </c>
      <c r="Q10992" t="str">
        <f>IFERROR(IF(COUNTIF(個人情報!$BI$5:$BI$401,"登録番号" &amp; リスト!P10992)&gt;=1,"",IF(VLOOKUP(P10992,登録者リスト!$A$1:$D$43729,4,FALSE)=基本情報!$D$6,P10992,"")),"")</f>
        <v/>
      </c>
    </row>
    <row r="10993" spans="16:17" x14ac:dyDescent="0.15">
      <c r="P10993">
        <v>10992</v>
      </c>
      <c r="Q10993" t="str">
        <f>IFERROR(IF(COUNTIF(個人情報!$BI$5:$BI$401,"登録番号" &amp; リスト!P10993)&gt;=1,"",IF(VLOOKUP(P10993,登録者リスト!$A$1:$D$43729,4,FALSE)=基本情報!$D$6,P10993,"")),"")</f>
        <v/>
      </c>
    </row>
    <row r="10994" spans="16:17" x14ac:dyDescent="0.15">
      <c r="P10994">
        <v>10993</v>
      </c>
      <c r="Q10994" t="str">
        <f>IFERROR(IF(COUNTIF(個人情報!$BI$5:$BI$401,"登録番号" &amp; リスト!P10994)&gt;=1,"",IF(VLOOKUP(P10994,登録者リスト!$A$1:$D$43729,4,FALSE)=基本情報!$D$6,P10994,"")),"")</f>
        <v/>
      </c>
    </row>
    <row r="10995" spans="16:17" x14ac:dyDescent="0.15">
      <c r="P10995">
        <v>10994</v>
      </c>
      <c r="Q10995" t="str">
        <f>IFERROR(IF(COUNTIF(個人情報!$BI$5:$BI$401,"登録番号" &amp; リスト!P10995)&gt;=1,"",IF(VLOOKUP(P10995,登録者リスト!$A$1:$D$43729,4,FALSE)=基本情報!$D$6,P10995,"")),"")</f>
        <v/>
      </c>
    </row>
    <row r="10996" spans="16:17" x14ac:dyDescent="0.15">
      <c r="P10996">
        <v>10995</v>
      </c>
      <c r="Q10996" t="str">
        <f>IFERROR(IF(COUNTIF(個人情報!$BI$5:$BI$401,"登録番号" &amp; リスト!P10996)&gt;=1,"",IF(VLOOKUP(P10996,登録者リスト!$A$1:$D$43729,4,FALSE)=基本情報!$D$6,P10996,"")),"")</f>
        <v/>
      </c>
    </row>
    <row r="10997" spans="16:17" x14ac:dyDescent="0.15">
      <c r="P10997">
        <v>10996</v>
      </c>
      <c r="Q10997" t="str">
        <f>IFERROR(IF(COUNTIF(個人情報!$BI$5:$BI$401,"登録番号" &amp; リスト!P10997)&gt;=1,"",IF(VLOOKUP(P10997,登録者リスト!$A$1:$D$43729,4,FALSE)=基本情報!$D$6,P10997,"")),"")</f>
        <v/>
      </c>
    </row>
    <row r="10998" spans="16:17" x14ac:dyDescent="0.15">
      <c r="P10998">
        <v>10997</v>
      </c>
      <c r="Q10998" t="str">
        <f>IFERROR(IF(COUNTIF(個人情報!$BI$5:$BI$401,"登録番号" &amp; リスト!P10998)&gt;=1,"",IF(VLOOKUP(P10998,登録者リスト!$A$1:$D$43729,4,FALSE)=基本情報!$D$6,P10998,"")),"")</f>
        <v/>
      </c>
    </row>
    <row r="10999" spans="16:17" x14ac:dyDescent="0.15">
      <c r="P10999">
        <v>10998</v>
      </c>
      <c r="Q10999" t="str">
        <f>IFERROR(IF(COUNTIF(個人情報!$BI$5:$BI$401,"登録番号" &amp; リスト!P10999)&gt;=1,"",IF(VLOOKUP(P10999,登録者リスト!$A$1:$D$43729,4,FALSE)=基本情報!$D$6,P10999,"")),"")</f>
        <v/>
      </c>
    </row>
    <row r="11000" spans="16:17" x14ac:dyDescent="0.15">
      <c r="P11000">
        <v>10999</v>
      </c>
      <c r="Q11000" t="str">
        <f>IFERROR(IF(COUNTIF(個人情報!$BI$5:$BI$401,"登録番号" &amp; リスト!P11000)&gt;=1,"",IF(VLOOKUP(P11000,登録者リスト!$A$1:$D$43729,4,FALSE)=基本情報!$D$6,P11000,"")),"")</f>
        <v/>
      </c>
    </row>
    <row r="11001" spans="16:17" x14ac:dyDescent="0.15">
      <c r="P11001">
        <v>11000</v>
      </c>
      <c r="Q11001" t="str">
        <f>IFERROR(IF(COUNTIF(個人情報!$BI$5:$BI$401,"登録番号" &amp; リスト!P11001)&gt;=1,"",IF(VLOOKUP(P11001,登録者リスト!$A$1:$D$43729,4,FALSE)=基本情報!$D$6,P11001,"")),"")</f>
        <v/>
      </c>
    </row>
    <row r="11002" spans="16:17" x14ac:dyDescent="0.15">
      <c r="P11002">
        <v>11001</v>
      </c>
      <c r="Q11002" t="str">
        <f>IFERROR(IF(COUNTIF(個人情報!$BI$5:$BI$401,"登録番号" &amp; リスト!P11002)&gt;=1,"",IF(VLOOKUP(P11002,登録者リスト!$A$1:$D$43729,4,FALSE)=基本情報!$D$6,P11002,"")),"")</f>
        <v/>
      </c>
    </row>
    <row r="11003" spans="16:17" x14ac:dyDescent="0.15">
      <c r="P11003">
        <v>11002</v>
      </c>
      <c r="Q11003" t="str">
        <f>IFERROR(IF(COUNTIF(個人情報!$BI$5:$BI$401,"登録番号" &amp; リスト!P11003)&gt;=1,"",IF(VLOOKUP(P11003,登録者リスト!$A$1:$D$43729,4,FALSE)=基本情報!$D$6,P11003,"")),"")</f>
        <v/>
      </c>
    </row>
    <row r="11004" spans="16:17" x14ac:dyDescent="0.15">
      <c r="P11004">
        <v>11003</v>
      </c>
      <c r="Q11004" t="str">
        <f>IFERROR(IF(COUNTIF(個人情報!$BI$5:$BI$401,"登録番号" &amp; リスト!P11004)&gt;=1,"",IF(VLOOKUP(P11004,登録者リスト!$A$1:$D$43729,4,FALSE)=基本情報!$D$6,P11004,"")),"")</f>
        <v/>
      </c>
    </row>
    <row r="11005" spans="16:17" x14ac:dyDescent="0.15">
      <c r="P11005">
        <v>11004</v>
      </c>
      <c r="Q11005" t="str">
        <f>IFERROR(IF(COUNTIF(個人情報!$BI$5:$BI$401,"登録番号" &amp; リスト!P11005)&gt;=1,"",IF(VLOOKUP(P11005,登録者リスト!$A$1:$D$43729,4,FALSE)=基本情報!$D$6,P11005,"")),"")</f>
        <v/>
      </c>
    </row>
    <row r="11006" spans="16:17" x14ac:dyDescent="0.15">
      <c r="P11006">
        <v>11005</v>
      </c>
      <c r="Q11006" t="str">
        <f>IFERROR(IF(COUNTIF(個人情報!$BI$5:$BI$401,"登録番号" &amp; リスト!P11006)&gt;=1,"",IF(VLOOKUP(P11006,登録者リスト!$A$1:$D$43729,4,FALSE)=基本情報!$D$6,P11006,"")),"")</f>
        <v/>
      </c>
    </row>
    <row r="11007" spans="16:17" x14ac:dyDescent="0.15">
      <c r="P11007">
        <v>11006</v>
      </c>
      <c r="Q11007" t="str">
        <f>IFERROR(IF(COUNTIF(個人情報!$BI$5:$BI$401,"登録番号" &amp; リスト!P11007)&gt;=1,"",IF(VLOOKUP(P11007,登録者リスト!$A$1:$D$43729,4,FALSE)=基本情報!$D$6,P11007,"")),"")</f>
        <v/>
      </c>
    </row>
    <row r="11008" spans="16:17" x14ac:dyDescent="0.15">
      <c r="P11008">
        <v>11007</v>
      </c>
      <c r="Q11008" t="str">
        <f>IFERROR(IF(COUNTIF(個人情報!$BI$5:$BI$401,"登録番号" &amp; リスト!P11008)&gt;=1,"",IF(VLOOKUP(P11008,登録者リスト!$A$1:$D$43729,4,FALSE)=基本情報!$D$6,P11008,"")),"")</f>
        <v/>
      </c>
    </row>
    <row r="11009" spans="16:17" x14ac:dyDescent="0.15">
      <c r="P11009">
        <v>11008</v>
      </c>
      <c r="Q11009" t="str">
        <f>IFERROR(IF(COUNTIF(個人情報!$BI$5:$BI$401,"登録番号" &amp; リスト!P11009)&gt;=1,"",IF(VLOOKUP(P11009,登録者リスト!$A$1:$D$43729,4,FALSE)=基本情報!$D$6,P11009,"")),"")</f>
        <v/>
      </c>
    </row>
    <row r="11010" spans="16:17" x14ac:dyDescent="0.15">
      <c r="P11010">
        <v>11009</v>
      </c>
      <c r="Q11010" t="str">
        <f>IFERROR(IF(COUNTIF(個人情報!$BI$5:$BI$401,"登録番号" &amp; リスト!P11010)&gt;=1,"",IF(VLOOKUP(P11010,登録者リスト!$A$1:$D$43729,4,FALSE)=基本情報!$D$6,P11010,"")),"")</f>
        <v/>
      </c>
    </row>
    <row r="11011" spans="16:17" x14ac:dyDescent="0.15">
      <c r="P11011">
        <v>11010</v>
      </c>
      <c r="Q11011" t="str">
        <f>IFERROR(IF(COUNTIF(個人情報!$BI$5:$BI$401,"登録番号" &amp; リスト!P11011)&gt;=1,"",IF(VLOOKUP(P11011,登録者リスト!$A$1:$D$43729,4,FALSE)=基本情報!$D$6,P11011,"")),"")</f>
        <v/>
      </c>
    </row>
    <row r="11012" spans="16:17" x14ac:dyDescent="0.15">
      <c r="P11012">
        <v>11011</v>
      </c>
      <c r="Q11012" t="str">
        <f>IFERROR(IF(COUNTIF(個人情報!$BI$5:$BI$401,"登録番号" &amp; リスト!P11012)&gt;=1,"",IF(VLOOKUP(P11012,登録者リスト!$A$1:$D$43729,4,FALSE)=基本情報!$D$6,P11012,"")),"")</f>
        <v/>
      </c>
    </row>
    <row r="11013" spans="16:17" x14ac:dyDescent="0.15">
      <c r="P11013">
        <v>11012</v>
      </c>
      <c r="Q11013" t="str">
        <f>IFERROR(IF(COUNTIF(個人情報!$BI$5:$BI$401,"登録番号" &amp; リスト!P11013)&gt;=1,"",IF(VLOOKUP(P11013,登録者リスト!$A$1:$D$43729,4,FALSE)=基本情報!$D$6,P11013,"")),"")</f>
        <v/>
      </c>
    </row>
    <row r="11014" spans="16:17" x14ac:dyDescent="0.15">
      <c r="P11014">
        <v>11013</v>
      </c>
      <c r="Q11014" t="str">
        <f>IFERROR(IF(COUNTIF(個人情報!$BI$5:$BI$401,"登録番号" &amp; リスト!P11014)&gt;=1,"",IF(VLOOKUP(P11014,登録者リスト!$A$1:$D$43729,4,FALSE)=基本情報!$D$6,P11014,"")),"")</f>
        <v/>
      </c>
    </row>
    <row r="11015" spans="16:17" x14ac:dyDescent="0.15">
      <c r="P11015">
        <v>11014</v>
      </c>
      <c r="Q11015" t="str">
        <f>IFERROR(IF(COUNTIF(個人情報!$BI$5:$BI$401,"登録番号" &amp; リスト!P11015)&gt;=1,"",IF(VLOOKUP(P11015,登録者リスト!$A$1:$D$43729,4,FALSE)=基本情報!$D$6,P11015,"")),"")</f>
        <v/>
      </c>
    </row>
    <row r="11016" spans="16:17" x14ac:dyDescent="0.15">
      <c r="P11016">
        <v>11015</v>
      </c>
      <c r="Q11016" t="str">
        <f>IFERROR(IF(COUNTIF(個人情報!$BI$5:$BI$401,"登録番号" &amp; リスト!P11016)&gt;=1,"",IF(VLOOKUP(P11016,登録者リスト!$A$1:$D$43729,4,FALSE)=基本情報!$D$6,P11016,"")),"")</f>
        <v/>
      </c>
    </row>
    <row r="11017" spans="16:17" x14ac:dyDescent="0.15">
      <c r="P11017">
        <v>11016</v>
      </c>
      <c r="Q11017" t="str">
        <f>IFERROR(IF(COUNTIF(個人情報!$BI$5:$BI$401,"登録番号" &amp; リスト!P11017)&gt;=1,"",IF(VLOOKUP(P11017,登録者リスト!$A$1:$D$43729,4,FALSE)=基本情報!$D$6,P11017,"")),"")</f>
        <v/>
      </c>
    </row>
    <row r="11018" spans="16:17" x14ac:dyDescent="0.15">
      <c r="P11018">
        <v>11017</v>
      </c>
      <c r="Q11018" t="str">
        <f>IFERROR(IF(COUNTIF(個人情報!$BI$5:$BI$401,"登録番号" &amp; リスト!P11018)&gt;=1,"",IF(VLOOKUP(P11018,登録者リスト!$A$1:$D$43729,4,FALSE)=基本情報!$D$6,P11018,"")),"")</f>
        <v/>
      </c>
    </row>
    <row r="11019" spans="16:17" x14ac:dyDescent="0.15">
      <c r="P11019">
        <v>11018</v>
      </c>
      <c r="Q11019" t="str">
        <f>IFERROR(IF(COUNTIF(個人情報!$BI$5:$BI$401,"登録番号" &amp; リスト!P11019)&gt;=1,"",IF(VLOOKUP(P11019,登録者リスト!$A$1:$D$43729,4,FALSE)=基本情報!$D$6,P11019,"")),"")</f>
        <v/>
      </c>
    </row>
    <row r="11020" spans="16:17" x14ac:dyDescent="0.15">
      <c r="P11020">
        <v>11019</v>
      </c>
      <c r="Q11020" t="str">
        <f>IFERROR(IF(COUNTIF(個人情報!$BI$5:$BI$401,"登録番号" &amp; リスト!P11020)&gt;=1,"",IF(VLOOKUP(P11020,登録者リスト!$A$1:$D$43729,4,FALSE)=基本情報!$D$6,P11020,"")),"")</f>
        <v/>
      </c>
    </row>
    <row r="11021" spans="16:17" x14ac:dyDescent="0.15">
      <c r="P11021">
        <v>11020</v>
      </c>
      <c r="Q11021" t="str">
        <f>IFERROR(IF(COUNTIF(個人情報!$BI$5:$BI$401,"登録番号" &amp; リスト!P11021)&gt;=1,"",IF(VLOOKUP(P11021,登録者リスト!$A$1:$D$43729,4,FALSE)=基本情報!$D$6,P11021,"")),"")</f>
        <v/>
      </c>
    </row>
    <row r="11022" spans="16:17" x14ac:dyDescent="0.15">
      <c r="P11022">
        <v>11021</v>
      </c>
      <c r="Q11022" t="str">
        <f>IFERROR(IF(COUNTIF(個人情報!$BI$5:$BI$401,"登録番号" &amp; リスト!P11022)&gt;=1,"",IF(VLOOKUP(P11022,登録者リスト!$A$1:$D$43729,4,FALSE)=基本情報!$D$6,P11022,"")),"")</f>
        <v/>
      </c>
    </row>
    <row r="11023" spans="16:17" x14ac:dyDescent="0.15">
      <c r="P11023">
        <v>11022</v>
      </c>
      <c r="Q11023" t="str">
        <f>IFERROR(IF(COUNTIF(個人情報!$BI$5:$BI$401,"登録番号" &amp; リスト!P11023)&gt;=1,"",IF(VLOOKUP(P11023,登録者リスト!$A$1:$D$43729,4,FALSE)=基本情報!$D$6,P11023,"")),"")</f>
        <v/>
      </c>
    </row>
    <row r="11024" spans="16:17" x14ac:dyDescent="0.15">
      <c r="P11024">
        <v>11023</v>
      </c>
      <c r="Q11024" t="str">
        <f>IFERROR(IF(COUNTIF(個人情報!$BI$5:$BI$401,"登録番号" &amp; リスト!P11024)&gt;=1,"",IF(VLOOKUP(P11024,登録者リスト!$A$1:$D$43729,4,FALSE)=基本情報!$D$6,P11024,"")),"")</f>
        <v/>
      </c>
    </row>
    <row r="11025" spans="16:17" x14ac:dyDescent="0.15">
      <c r="P11025">
        <v>11024</v>
      </c>
      <c r="Q11025" t="str">
        <f>IFERROR(IF(COUNTIF(個人情報!$BI$5:$BI$401,"登録番号" &amp; リスト!P11025)&gt;=1,"",IF(VLOOKUP(P11025,登録者リスト!$A$1:$D$43729,4,FALSE)=基本情報!$D$6,P11025,"")),"")</f>
        <v/>
      </c>
    </row>
    <row r="11026" spans="16:17" x14ac:dyDescent="0.15">
      <c r="P11026">
        <v>11025</v>
      </c>
      <c r="Q11026" t="str">
        <f>IFERROR(IF(COUNTIF(個人情報!$BI$5:$BI$401,"登録番号" &amp; リスト!P11026)&gt;=1,"",IF(VLOOKUP(P11026,登録者リスト!$A$1:$D$43729,4,FALSE)=基本情報!$D$6,P11026,"")),"")</f>
        <v/>
      </c>
    </row>
    <row r="11027" spans="16:17" x14ac:dyDescent="0.15">
      <c r="P11027">
        <v>11026</v>
      </c>
      <c r="Q11027" t="str">
        <f>IFERROR(IF(COUNTIF(個人情報!$BI$5:$BI$401,"登録番号" &amp; リスト!P11027)&gt;=1,"",IF(VLOOKUP(P11027,登録者リスト!$A$1:$D$43729,4,FALSE)=基本情報!$D$6,P11027,"")),"")</f>
        <v/>
      </c>
    </row>
    <row r="11028" spans="16:17" x14ac:dyDescent="0.15">
      <c r="P11028">
        <v>11027</v>
      </c>
      <c r="Q11028" t="str">
        <f>IFERROR(IF(COUNTIF(個人情報!$BI$5:$BI$401,"登録番号" &amp; リスト!P11028)&gt;=1,"",IF(VLOOKUP(P11028,登録者リスト!$A$1:$D$43729,4,FALSE)=基本情報!$D$6,P11028,"")),"")</f>
        <v/>
      </c>
    </row>
    <row r="11029" spans="16:17" x14ac:dyDescent="0.15">
      <c r="P11029">
        <v>11028</v>
      </c>
      <c r="Q11029" t="str">
        <f>IFERROR(IF(COUNTIF(個人情報!$BI$5:$BI$401,"登録番号" &amp; リスト!P11029)&gt;=1,"",IF(VLOOKUP(P11029,登録者リスト!$A$1:$D$43729,4,FALSE)=基本情報!$D$6,P11029,"")),"")</f>
        <v/>
      </c>
    </row>
    <row r="11030" spans="16:17" x14ac:dyDescent="0.15">
      <c r="P11030">
        <v>11029</v>
      </c>
      <c r="Q11030" t="str">
        <f>IFERROR(IF(COUNTIF(個人情報!$BI$5:$BI$401,"登録番号" &amp; リスト!P11030)&gt;=1,"",IF(VLOOKUP(P11030,登録者リスト!$A$1:$D$43729,4,FALSE)=基本情報!$D$6,P11030,"")),"")</f>
        <v/>
      </c>
    </row>
    <row r="11031" spans="16:17" x14ac:dyDescent="0.15">
      <c r="P11031">
        <v>11030</v>
      </c>
      <c r="Q11031" t="str">
        <f>IFERROR(IF(COUNTIF(個人情報!$BI$5:$BI$401,"登録番号" &amp; リスト!P11031)&gt;=1,"",IF(VLOOKUP(P11031,登録者リスト!$A$1:$D$43729,4,FALSE)=基本情報!$D$6,P11031,"")),"")</f>
        <v/>
      </c>
    </row>
    <row r="11032" spans="16:17" x14ac:dyDescent="0.15">
      <c r="P11032">
        <v>11031</v>
      </c>
      <c r="Q11032" t="str">
        <f>IFERROR(IF(COUNTIF(個人情報!$BI$5:$BI$401,"登録番号" &amp; リスト!P11032)&gt;=1,"",IF(VLOOKUP(P11032,登録者リスト!$A$1:$D$43729,4,FALSE)=基本情報!$D$6,P11032,"")),"")</f>
        <v/>
      </c>
    </row>
    <row r="11033" spans="16:17" x14ac:dyDescent="0.15">
      <c r="P11033">
        <v>11032</v>
      </c>
      <c r="Q11033" t="str">
        <f>IFERROR(IF(COUNTIF(個人情報!$BI$5:$BI$401,"登録番号" &amp; リスト!P11033)&gt;=1,"",IF(VLOOKUP(P11033,登録者リスト!$A$1:$D$43729,4,FALSE)=基本情報!$D$6,P11033,"")),"")</f>
        <v/>
      </c>
    </row>
    <row r="11034" spans="16:17" x14ac:dyDescent="0.15">
      <c r="P11034">
        <v>11033</v>
      </c>
      <c r="Q11034" t="str">
        <f>IFERROR(IF(COUNTIF(個人情報!$BI$5:$BI$401,"登録番号" &amp; リスト!P11034)&gt;=1,"",IF(VLOOKUP(P11034,登録者リスト!$A$1:$D$43729,4,FALSE)=基本情報!$D$6,P11034,"")),"")</f>
        <v/>
      </c>
    </row>
    <row r="11035" spans="16:17" x14ac:dyDescent="0.15">
      <c r="P11035">
        <v>11034</v>
      </c>
      <c r="Q11035" t="str">
        <f>IFERROR(IF(COUNTIF(個人情報!$BI$5:$BI$401,"登録番号" &amp; リスト!P11035)&gt;=1,"",IF(VLOOKUP(P11035,登録者リスト!$A$1:$D$43729,4,FALSE)=基本情報!$D$6,P11035,"")),"")</f>
        <v/>
      </c>
    </row>
    <row r="11036" spans="16:17" x14ac:dyDescent="0.15">
      <c r="P11036">
        <v>11035</v>
      </c>
      <c r="Q11036" t="str">
        <f>IFERROR(IF(COUNTIF(個人情報!$BI$5:$BI$401,"登録番号" &amp; リスト!P11036)&gt;=1,"",IF(VLOOKUP(P11036,登録者リスト!$A$1:$D$43729,4,FALSE)=基本情報!$D$6,P11036,"")),"")</f>
        <v/>
      </c>
    </row>
    <row r="11037" spans="16:17" x14ac:dyDescent="0.15">
      <c r="P11037">
        <v>11036</v>
      </c>
      <c r="Q11037" t="str">
        <f>IFERROR(IF(COUNTIF(個人情報!$BI$5:$BI$401,"登録番号" &amp; リスト!P11037)&gt;=1,"",IF(VLOOKUP(P11037,登録者リスト!$A$1:$D$43729,4,FALSE)=基本情報!$D$6,P11037,"")),"")</f>
        <v/>
      </c>
    </row>
    <row r="11038" spans="16:17" x14ac:dyDescent="0.15">
      <c r="P11038">
        <v>11037</v>
      </c>
      <c r="Q11038" t="str">
        <f>IFERROR(IF(COUNTIF(個人情報!$BI$5:$BI$401,"登録番号" &amp; リスト!P11038)&gt;=1,"",IF(VLOOKUP(P11038,登録者リスト!$A$1:$D$43729,4,FALSE)=基本情報!$D$6,P11038,"")),"")</f>
        <v/>
      </c>
    </row>
    <row r="11039" spans="16:17" x14ac:dyDescent="0.15">
      <c r="P11039">
        <v>11038</v>
      </c>
      <c r="Q11039" t="str">
        <f>IFERROR(IF(COUNTIF(個人情報!$BI$5:$BI$401,"登録番号" &amp; リスト!P11039)&gt;=1,"",IF(VLOOKUP(P11039,登録者リスト!$A$1:$D$43729,4,FALSE)=基本情報!$D$6,P11039,"")),"")</f>
        <v/>
      </c>
    </row>
    <row r="11040" spans="16:17" x14ac:dyDescent="0.15">
      <c r="P11040">
        <v>11039</v>
      </c>
      <c r="Q11040" t="str">
        <f>IFERROR(IF(COUNTIF(個人情報!$BI$5:$BI$401,"登録番号" &amp; リスト!P11040)&gt;=1,"",IF(VLOOKUP(P11040,登録者リスト!$A$1:$D$43729,4,FALSE)=基本情報!$D$6,P11040,"")),"")</f>
        <v/>
      </c>
    </row>
    <row r="11041" spans="16:17" x14ac:dyDescent="0.15">
      <c r="P11041">
        <v>11040</v>
      </c>
      <c r="Q11041" t="str">
        <f>IFERROR(IF(COUNTIF(個人情報!$BI$5:$BI$401,"登録番号" &amp; リスト!P11041)&gt;=1,"",IF(VLOOKUP(P11041,登録者リスト!$A$1:$D$43729,4,FALSE)=基本情報!$D$6,P11041,"")),"")</f>
        <v/>
      </c>
    </row>
    <row r="11042" spans="16:17" x14ac:dyDescent="0.15">
      <c r="P11042">
        <v>11041</v>
      </c>
      <c r="Q11042" t="str">
        <f>IFERROR(IF(COUNTIF(個人情報!$BI$5:$BI$401,"登録番号" &amp; リスト!P11042)&gt;=1,"",IF(VLOOKUP(P11042,登録者リスト!$A$1:$D$43729,4,FALSE)=基本情報!$D$6,P11042,"")),"")</f>
        <v/>
      </c>
    </row>
    <row r="11043" spans="16:17" x14ac:dyDescent="0.15">
      <c r="P11043">
        <v>11042</v>
      </c>
      <c r="Q11043" t="str">
        <f>IFERROR(IF(COUNTIF(個人情報!$BI$5:$BI$401,"登録番号" &amp; リスト!P11043)&gt;=1,"",IF(VLOOKUP(P11043,登録者リスト!$A$1:$D$43729,4,FALSE)=基本情報!$D$6,P11043,"")),"")</f>
        <v/>
      </c>
    </row>
    <row r="11044" spans="16:17" x14ac:dyDescent="0.15">
      <c r="P11044">
        <v>11043</v>
      </c>
      <c r="Q11044" t="str">
        <f>IFERROR(IF(COUNTIF(個人情報!$BI$5:$BI$401,"登録番号" &amp; リスト!P11044)&gt;=1,"",IF(VLOOKUP(P11044,登録者リスト!$A$1:$D$43729,4,FALSE)=基本情報!$D$6,P11044,"")),"")</f>
        <v/>
      </c>
    </row>
    <row r="11045" spans="16:17" x14ac:dyDescent="0.15">
      <c r="P11045">
        <v>11044</v>
      </c>
      <c r="Q11045" t="str">
        <f>IFERROR(IF(COUNTIF(個人情報!$BI$5:$BI$401,"登録番号" &amp; リスト!P11045)&gt;=1,"",IF(VLOOKUP(P11045,登録者リスト!$A$1:$D$43729,4,FALSE)=基本情報!$D$6,P11045,"")),"")</f>
        <v/>
      </c>
    </row>
    <row r="11046" spans="16:17" x14ac:dyDescent="0.15">
      <c r="P11046">
        <v>11045</v>
      </c>
      <c r="Q11046" t="str">
        <f>IFERROR(IF(COUNTIF(個人情報!$BI$5:$BI$401,"登録番号" &amp; リスト!P11046)&gt;=1,"",IF(VLOOKUP(P11046,登録者リスト!$A$1:$D$43729,4,FALSE)=基本情報!$D$6,P11046,"")),"")</f>
        <v/>
      </c>
    </row>
    <row r="11047" spans="16:17" x14ac:dyDescent="0.15">
      <c r="P11047">
        <v>11046</v>
      </c>
      <c r="Q11047" t="str">
        <f>IFERROR(IF(COUNTIF(個人情報!$BI$5:$BI$401,"登録番号" &amp; リスト!P11047)&gt;=1,"",IF(VLOOKUP(P11047,登録者リスト!$A$1:$D$43729,4,FALSE)=基本情報!$D$6,P11047,"")),"")</f>
        <v/>
      </c>
    </row>
    <row r="11048" spans="16:17" x14ac:dyDescent="0.15">
      <c r="P11048">
        <v>11047</v>
      </c>
      <c r="Q11048" t="str">
        <f>IFERROR(IF(COUNTIF(個人情報!$BI$5:$BI$401,"登録番号" &amp; リスト!P11048)&gt;=1,"",IF(VLOOKUP(P11048,登録者リスト!$A$1:$D$43729,4,FALSE)=基本情報!$D$6,P11048,"")),"")</f>
        <v/>
      </c>
    </row>
    <row r="11049" spans="16:17" x14ac:dyDescent="0.15">
      <c r="P11049">
        <v>11048</v>
      </c>
      <c r="Q11049" t="str">
        <f>IFERROR(IF(COUNTIF(個人情報!$BI$5:$BI$401,"登録番号" &amp; リスト!P11049)&gt;=1,"",IF(VLOOKUP(P11049,登録者リスト!$A$1:$D$43729,4,FALSE)=基本情報!$D$6,P11049,"")),"")</f>
        <v/>
      </c>
    </row>
    <row r="11050" spans="16:17" x14ac:dyDescent="0.15">
      <c r="P11050">
        <v>11049</v>
      </c>
      <c r="Q11050" t="str">
        <f>IFERROR(IF(COUNTIF(個人情報!$BI$5:$BI$401,"登録番号" &amp; リスト!P11050)&gt;=1,"",IF(VLOOKUP(P11050,登録者リスト!$A$1:$D$43729,4,FALSE)=基本情報!$D$6,P11050,"")),"")</f>
        <v/>
      </c>
    </row>
    <row r="11051" spans="16:17" x14ac:dyDescent="0.15">
      <c r="P11051">
        <v>11050</v>
      </c>
      <c r="Q11051" t="str">
        <f>IFERROR(IF(COUNTIF(個人情報!$BI$5:$BI$401,"登録番号" &amp; リスト!P11051)&gt;=1,"",IF(VLOOKUP(P11051,登録者リスト!$A$1:$D$43729,4,FALSE)=基本情報!$D$6,P11051,"")),"")</f>
        <v/>
      </c>
    </row>
    <row r="11052" spans="16:17" x14ac:dyDescent="0.15">
      <c r="P11052">
        <v>11051</v>
      </c>
      <c r="Q11052" t="str">
        <f>IFERROR(IF(COUNTIF(個人情報!$BI$5:$BI$401,"登録番号" &amp; リスト!P11052)&gt;=1,"",IF(VLOOKUP(P11052,登録者リスト!$A$1:$D$43729,4,FALSE)=基本情報!$D$6,P11052,"")),"")</f>
        <v/>
      </c>
    </row>
    <row r="11053" spans="16:17" x14ac:dyDescent="0.15">
      <c r="P11053">
        <v>11052</v>
      </c>
      <c r="Q11053" t="str">
        <f>IFERROR(IF(COUNTIF(個人情報!$BI$5:$BI$401,"登録番号" &amp; リスト!P11053)&gt;=1,"",IF(VLOOKUP(P11053,登録者リスト!$A$1:$D$43729,4,FALSE)=基本情報!$D$6,P11053,"")),"")</f>
        <v/>
      </c>
    </row>
    <row r="11054" spans="16:17" x14ac:dyDescent="0.15">
      <c r="P11054">
        <v>11053</v>
      </c>
      <c r="Q11054" t="str">
        <f>IFERROR(IF(COUNTIF(個人情報!$BI$5:$BI$401,"登録番号" &amp; リスト!P11054)&gt;=1,"",IF(VLOOKUP(P11054,登録者リスト!$A$1:$D$43729,4,FALSE)=基本情報!$D$6,P11054,"")),"")</f>
        <v/>
      </c>
    </row>
    <row r="11055" spans="16:17" x14ac:dyDescent="0.15">
      <c r="P11055">
        <v>11054</v>
      </c>
      <c r="Q11055" t="str">
        <f>IFERROR(IF(COUNTIF(個人情報!$BI$5:$BI$401,"登録番号" &amp; リスト!P11055)&gt;=1,"",IF(VLOOKUP(P11055,登録者リスト!$A$1:$D$43729,4,FALSE)=基本情報!$D$6,P11055,"")),"")</f>
        <v/>
      </c>
    </row>
    <row r="11056" spans="16:17" x14ac:dyDescent="0.15">
      <c r="P11056">
        <v>11055</v>
      </c>
      <c r="Q11056" t="str">
        <f>IFERROR(IF(COUNTIF(個人情報!$BI$5:$BI$401,"登録番号" &amp; リスト!P11056)&gt;=1,"",IF(VLOOKUP(P11056,登録者リスト!$A$1:$D$43729,4,FALSE)=基本情報!$D$6,P11056,"")),"")</f>
        <v/>
      </c>
    </row>
    <row r="11057" spans="16:17" x14ac:dyDescent="0.15">
      <c r="P11057">
        <v>11056</v>
      </c>
      <c r="Q11057" t="str">
        <f>IFERROR(IF(COUNTIF(個人情報!$BI$5:$BI$401,"登録番号" &amp; リスト!P11057)&gt;=1,"",IF(VLOOKUP(P11057,登録者リスト!$A$1:$D$43729,4,FALSE)=基本情報!$D$6,P11057,"")),"")</f>
        <v/>
      </c>
    </row>
    <row r="11058" spans="16:17" x14ac:dyDescent="0.15">
      <c r="P11058">
        <v>11057</v>
      </c>
      <c r="Q11058" t="str">
        <f>IFERROR(IF(COUNTIF(個人情報!$BI$5:$BI$401,"登録番号" &amp; リスト!P11058)&gt;=1,"",IF(VLOOKUP(P11058,登録者リスト!$A$1:$D$43729,4,FALSE)=基本情報!$D$6,P11058,"")),"")</f>
        <v/>
      </c>
    </row>
    <row r="11059" spans="16:17" x14ac:dyDescent="0.15">
      <c r="P11059">
        <v>11058</v>
      </c>
      <c r="Q11059" t="str">
        <f>IFERROR(IF(COUNTIF(個人情報!$BI$5:$BI$401,"登録番号" &amp; リスト!P11059)&gt;=1,"",IF(VLOOKUP(P11059,登録者リスト!$A$1:$D$43729,4,FALSE)=基本情報!$D$6,P11059,"")),"")</f>
        <v/>
      </c>
    </row>
    <row r="11060" spans="16:17" x14ac:dyDescent="0.15">
      <c r="P11060">
        <v>11059</v>
      </c>
      <c r="Q11060" t="str">
        <f>IFERROR(IF(COUNTIF(個人情報!$BI$5:$BI$401,"登録番号" &amp; リスト!P11060)&gt;=1,"",IF(VLOOKUP(P11060,登録者リスト!$A$1:$D$43729,4,FALSE)=基本情報!$D$6,P11060,"")),"")</f>
        <v/>
      </c>
    </row>
    <row r="11061" spans="16:17" x14ac:dyDescent="0.15">
      <c r="P11061">
        <v>11060</v>
      </c>
      <c r="Q11061" t="str">
        <f>IFERROR(IF(COUNTIF(個人情報!$BI$5:$BI$401,"登録番号" &amp; リスト!P11061)&gt;=1,"",IF(VLOOKUP(P11061,登録者リスト!$A$1:$D$43729,4,FALSE)=基本情報!$D$6,P11061,"")),"")</f>
        <v/>
      </c>
    </row>
    <row r="11062" spans="16:17" x14ac:dyDescent="0.15">
      <c r="P11062">
        <v>11061</v>
      </c>
      <c r="Q11062" t="str">
        <f>IFERROR(IF(COUNTIF(個人情報!$BI$5:$BI$401,"登録番号" &amp; リスト!P11062)&gt;=1,"",IF(VLOOKUP(P11062,登録者リスト!$A$1:$D$43729,4,FALSE)=基本情報!$D$6,P11062,"")),"")</f>
        <v/>
      </c>
    </row>
    <row r="11063" spans="16:17" x14ac:dyDescent="0.15">
      <c r="P11063">
        <v>11062</v>
      </c>
      <c r="Q11063" t="str">
        <f>IFERROR(IF(COUNTIF(個人情報!$BI$5:$BI$401,"登録番号" &amp; リスト!P11063)&gt;=1,"",IF(VLOOKUP(P11063,登録者リスト!$A$1:$D$43729,4,FALSE)=基本情報!$D$6,P11063,"")),"")</f>
        <v/>
      </c>
    </row>
    <row r="11064" spans="16:17" x14ac:dyDescent="0.15">
      <c r="P11064">
        <v>11063</v>
      </c>
      <c r="Q11064" t="str">
        <f>IFERROR(IF(COUNTIF(個人情報!$BI$5:$BI$401,"登録番号" &amp; リスト!P11064)&gt;=1,"",IF(VLOOKUP(P11064,登録者リスト!$A$1:$D$43729,4,FALSE)=基本情報!$D$6,P11064,"")),"")</f>
        <v/>
      </c>
    </row>
    <row r="11065" spans="16:17" x14ac:dyDescent="0.15">
      <c r="P11065">
        <v>11064</v>
      </c>
      <c r="Q11065" t="str">
        <f>IFERROR(IF(COUNTIF(個人情報!$BI$5:$BI$401,"登録番号" &amp; リスト!P11065)&gt;=1,"",IF(VLOOKUP(P11065,登録者リスト!$A$1:$D$43729,4,FALSE)=基本情報!$D$6,P11065,"")),"")</f>
        <v/>
      </c>
    </row>
    <row r="11066" spans="16:17" x14ac:dyDescent="0.15">
      <c r="P11066">
        <v>11065</v>
      </c>
      <c r="Q11066" t="str">
        <f>IFERROR(IF(COUNTIF(個人情報!$BI$5:$BI$401,"登録番号" &amp; リスト!P11066)&gt;=1,"",IF(VLOOKUP(P11066,登録者リスト!$A$1:$D$43729,4,FALSE)=基本情報!$D$6,P11066,"")),"")</f>
        <v/>
      </c>
    </row>
    <row r="11067" spans="16:17" x14ac:dyDescent="0.15">
      <c r="P11067">
        <v>11066</v>
      </c>
      <c r="Q11067" t="str">
        <f>IFERROR(IF(COUNTIF(個人情報!$BI$5:$BI$401,"登録番号" &amp; リスト!P11067)&gt;=1,"",IF(VLOOKUP(P11067,登録者リスト!$A$1:$D$43729,4,FALSE)=基本情報!$D$6,P11067,"")),"")</f>
        <v/>
      </c>
    </row>
    <row r="11068" spans="16:17" x14ac:dyDescent="0.15">
      <c r="P11068">
        <v>11067</v>
      </c>
      <c r="Q11068" t="str">
        <f>IFERROR(IF(COUNTIF(個人情報!$BI$5:$BI$401,"登録番号" &amp; リスト!P11068)&gt;=1,"",IF(VLOOKUP(P11068,登録者リスト!$A$1:$D$43729,4,FALSE)=基本情報!$D$6,P11068,"")),"")</f>
        <v/>
      </c>
    </row>
    <row r="11069" spans="16:17" x14ac:dyDescent="0.15">
      <c r="P11069">
        <v>11068</v>
      </c>
      <c r="Q11069" t="str">
        <f>IFERROR(IF(COUNTIF(個人情報!$BI$5:$BI$401,"登録番号" &amp; リスト!P11069)&gt;=1,"",IF(VLOOKUP(P11069,登録者リスト!$A$1:$D$43729,4,FALSE)=基本情報!$D$6,P11069,"")),"")</f>
        <v/>
      </c>
    </row>
    <row r="11070" spans="16:17" x14ac:dyDescent="0.15">
      <c r="P11070">
        <v>11069</v>
      </c>
      <c r="Q11070" t="str">
        <f>IFERROR(IF(COUNTIF(個人情報!$BI$5:$BI$401,"登録番号" &amp; リスト!P11070)&gt;=1,"",IF(VLOOKUP(P11070,登録者リスト!$A$1:$D$43729,4,FALSE)=基本情報!$D$6,P11070,"")),"")</f>
        <v/>
      </c>
    </row>
    <row r="11071" spans="16:17" x14ac:dyDescent="0.15">
      <c r="P11071">
        <v>11070</v>
      </c>
      <c r="Q11071" t="str">
        <f>IFERROR(IF(COUNTIF(個人情報!$BI$5:$BI$401,"登録番号" &amp; リスト!P11071)&gt;=1,"",IF(VLOOKUP(P11071,登録者リスト!$A$1:$D$43729,4,FALSE)=基本情報!$D$6,P11071,"")),"")</f>
        <v/>
      </c>
    </row>
    <row r="11072" spans="16:17" x14ac:dyDescent="0.15">
      <c r="P11072">
        <v>11071</v>
      </c>
      <c r="Q11072" t="str">
        <f>IFERROR(IF(COUNTIF(個人情報!$BI$5:$BI$401,"登録番号" &amp; リスト!P11072)&gt;=1,"",IF(VLOOKUP(P11072,登録者リスト!$A$1:$D$43729,4,FALSE)=基本情報!$D$6,P11072,"")),"")</f>
        <v/>
      </c>
    </row>
    <row r="11073" spans="16:17" x14ac:dyDescent="0.15">
      <c r="P11073">
        <v>11072</v>
      </c>
      <c r="Q11073" t="str">
        <f>IFERROR(IF(COUNTIF(個人情報!$BI$5:$BI$401,"登録番号" &amp; リスト!P11073)&gt;=1,"",IF(VLOOKUP(P11073,登録者リスト!$A$1:$D$43729,4,FALSE)=基本情報!$D$6,P11073,"")),"")</f>
        <v/>
      </c>
    </row>
    <row r="11074" spans="16:17" x14ac:dyDescent="0.15">
      <c r="P11074">
        <v>11073</v>
      </c>
      <c r="Q11074" t="str">
        <f>IFERROR(IF(COUNTIF(個人情報!$BI$5:$BI$401,"登録番号" &amp; リスト!P11074)&gt;=1,"",IF(VLOOKUP(P11074,登録者リスト!$A$1:$D$43729,4,FALSE)=基本情報!$D$6,P11074,"")),"")</f>
        <v/>
      </c>
    </row>
    <row r="11075" spans="16:17" x14ac:dyDescent="0.15">
      <c r="P11075">
        <v>11074</v>
      </c>
      <c r="Q11075" t="str">
        <f>IFERROR(IF(COUNTIF(個人情報!$BI$5:$BI$401,"登録番号" &amp; リスト!P11075)&gt;=1,"",IF(VLOOKUP(P11075,登録者リスト!$A$1:$D$43729,4,FALSE)=基本情報!$D$6,P11075,"")),"")</f>
        <v/>
      </c>
    </row>
    <row r="11076" spans="16:17" x14ac:dyDescent="0.15">
      <c r="P11076">
        <v>11075</v>
      </c>
      <c r="Q11076" t="str">
        <f>IFERROR(IF(COUNTIF(個人情報!$BI$5:$BI$401,"登録番号" &amp; リスト!P11076)&gt;=1,"",IF(VLOOKUP(P11076,登録者リスト!$A$1:$D$43729,4,FALSE)=基本情報!$D$6,P11076,"")),"")</f>
        <v/>
      </c>
    </row>
    <row r="11077" spans="16:17" x14ac:dyDescent="0.15">
      <c r="P11077">
        <v>11076</v>
      </c>
      <c r="Q11077" t="str">
        <f>IFERROR(IF(COUNTIF(個人情報!$BI$5:$BI$401,"登録番号" &amp; リスト!P11077)&gt;=1,"",IF(VLOOKUP(P11077,登録者リスト!$A$1:$D$43729,4,FALSE)=基本情報!$D$6,P11077,"")),"")</f>
        <v/>
      </c>
    </row>
    <row r="11078" spans="16:17" x14ac:dyDescent="0.15">
      <c r="P11078">
        <v>11077</v>
      </c>
      <c r="Q11078" t="str">
        <f>IFERROR(IF(COUNTIF(個人情報!$BI$5:$BI$401,"登録番号" &amp; リスト!P11078)&gt;=1,"",IF(VLOOKUP(P11078,登録者リスト!$A$1:$D$43729,4,FALSE)=基本情報!$D$6,P11078,"")),"")</f>
        <v/>
      </c>
    </row>
    <row r="11079" spans="16:17" x14ac:dyDescent="0.15">
      <c r="P11079">
        <v>11078</v>
      </c>
      <c r="Q11079" t="str">
        <f>IFERROR(IF(COUNTIF(個人情報!$BI$5:$BI$401,"登録番号" &amp; リスト!P11079)&gt;=1,"",IF(VLOOKUP(P11079,登録者リスト!$A$1:$D$43729,4,FALSE)=基本情報!$D$6,P11079,"")),"")</f>
        <v/>
      </c>
    </row>
    <row r="11080" spans="16:17" x14ac:dyDescent="0.15">
      <c r="P11080">
        <v>11079</v>
      </c>
      <c r="Q11080" t="str">
        <f>IFERROR(IF(COUNTIF(個人情報!$BI$5:$BI$401,"登録番号" &amp; リスト!P11080)&gt;=1,"",IF(VLOOKUP(P11080,登録者リスト!$A$1:$D$43729,4,FALSE)=基本情報!$D$6,P11080,"")),"")</f>
        <v/>
      </c>
    </row>
    <row r="11081" spans="16:17" x14ac:dyDescent="0.15">
      <c r="P11081">
        <v>11080</v>
      </c>
      <c r="Q11081" t="str">
        <f>IFERROR(IF(COUNTIF(個人情報!$BI$5:$BI$401,"登録番号" &amp; リスト!P11081)&gt;=1,"",IF(VLOOKUP(P11081,登録者リスト!$A$1:$D$43729,4,FALSE)=基本情報!$D$6,P11081,"")),"")</f>
        <v/>
      </c>
    </row>
    <row r="11082" spans="16:17" x14ac:dyDescent="0.15">
      <c r="P11082">
        <v>11081</v>
      </c>
      <c r="Q11082" t="str">
        <f>IFERROR(IF(COUNTIF(個人情報!$BI$5:$BI$401,"登録番号" &amp; リスト!P11082)&gt;=1,"",IF(VLOOKUP(P11082,登録者リスト!$A$1:$D$43729,4,FALSE)=基本情報!$D$6,P11082,"")),"")</f>
        <v/>
      </c>
    </row>
    <row r="11083" spans="16:17" x14ac:dyDescent="0.15">
      <c r="P11083">
        <v>11082</v>
      </c>
      <c r="Q11083" t="str">
        <f>IFERROR(IF(COUNTIF(個人情報!$BI$5:$BI$401,"登録番号" &amp; リスト!P11083)&gt;=1,"",IF(VLOOKUP(P11083,登録者リスト!$A$1:$D$43729,4,FALSE)=基本情報!$D$6,P11083,"")),"")</f>
        <v/>
      </c>
    </row>
    <row r="11084" spans="16:17" x14ac:dyDescent="0.15">
      <c r="P11084">
        <v>11083</v>
      </c>
      <c r="Q11084" t="str">
        <f>IFERROR(IF(COUNTIF(個人情報!$BI$5:$BI$401,"登録番号" &amp; リスト!P11084)&gt;=1,"",IF(VLOOKUP(P11084,登録者リスト!$A$1:$D$43729,4,FALSE)=基本情報!$D$6,P11084,"")),"")</f>
        <v/>
      </c>
    </row>
    <row r="11085" spans="16:17" x14ac:dyDescent="0.15">
      <c r="P11085">
        <v>11084</v>
      </c>
      <c r="Q11085" t="str">
        <f>IFERROR(IF(COUNTIF(個人情報!$BI$5:$BI$401,"登録番号" &amp; リスト!P11085)&gt;=1,"",IF(VLOOKUP(P11085,登録者リスト!$A$1:$D$43729,4,FALSE)=基本情報!$D$6,P11085,"")),"")</f>
        <v/>
      </c>
    </row>
    <row r="11086" spans="16:17" x14ac:dyDescent="0.15">
      <c r="P11086">
        <v>11085</v>
      </c>
      <c r="Q11086" t="str">
        <f>IFERROR(IF(COUNTIF(個人情報!$BI$5:$BI$401,"登録番号" &amp; リスト!P11086)&gt;=1,"",IF(VLOOKUP(P11086,登録者リスト!$A$1:$D$43729,4,FALSE)=基本情報!$D$6,P11086,"")),"")</f>
        <v/>
      </c>
    </row>
    <row r="11087" spans="16:17" x14ac:dyDescent="0.15">
      <c r="P11087">
        <v>11086</v>
      </c>
      <c r="Q11087" t="str">
        <f>IFERROR(IF(COUNTIF(個人情報!$BI$5:$BI$401,"登録番号" &amp; リスト!P11087)&gt;=1,"",IF(VLOOKUP(P11087,登録者リスト!$A$1:$D$43729,4,FALSE)=基本情報!$D$6,P11087,"")),"")</f>
        <v/>
      </c>
    </row>
    <row r="11088" spans="16:17" x14ac:dyDescent="0.15">
      <c r="P11088">
        <v>11087</v>
      </c>
      <c r="Q11088" t="str">
        <f>IFERROR(IF(COUNTIF(個人情報!$BI$5:$BI$401,"登録番号" &amp; リスト!P11088)&gt;=1,"",IF(VLOOKUP(P11088,登録者リスト!$A$1:$D$43729,4,FALSE)=基本情報!$D$6,P11088,"")),"")</f>
        <v/>
      </c>
    </row>
    <row r="11089" spans="16:17" x14ac:dyDescent="0.15">
      <c r="P11089">
        <v>11088</v>
      </c>
      <c r="Q11089" t="str">
        <f>IFERROR(IF(COUNTIF(個人情報!$BI$5:$BI$401,"登録番号" &amp; リスト!P11089)&gt;=1,"",IF(VLOOKUP(P11089,登録者リスト!$A$1:$D$43729,4,FALSE)=基本情報!$D$6,P11089,"")),"")</f>
        <v/>
      </c>
    </row>
    <row r="11090" spans="16:17" x14ac:dyDescent="0.15">
      <c r="P11090">
        <v>11089</v>
      </c>
      <c r="Q11090" t="str">
        <f>IFERROR(IF(COUNTIF(個人情報!$BI$5:$BI$401,"登録番号" &amp; リスト!P11090)&gt;=1,"",IF(VLOOKUP(P11090,登録者リスト!$A$1:$D$43729,4,FALSE)=基本情報!$D$6,P11090,"")),"")</f>
        <v/>
      </c>
    </row>
    <row r="11091" spans="16:17" x14ac:dyDescent="0.15">
      <c r="P11091">
        <v>11090</v>
      </c>
      <c r="Q11091" t="str">
        <f>IFERROR(IF(COUNTIF(個人情報!$BI$5:$BI$401,"登録番号" &amp; リスト!P11091)&gt;=1,"",IF(VLOOKUP(P11091,登録者リスト!$A$1:$D$43729,4,FALSE)=基本情報!$D$6,P11091,"")),"")</f>
        <v/>
      </c>
    </row>
    <row r="11092" spans="16:17" x14ac:dyDescent="0.15">
      <c r="P11092">
        <v>11091</v>
      </c>
      <c r="Q11092" t="str">
        <f>IFERROR(IF(COUNTIF(個人情報!$BI$5:$BI$401,"登録番号" &amp; リスト!P11092)&gt;=1,"",IF(VLOOKUP(P11092,登録者リスト!$A$1:$D$43729,4,FALSE)=基本情報!$D$6,P11092,"")),"")</f>
        <v/>
      </c>
    </row>
    <row r="11093" spans="16:17" x14ac:dyDescent="0.15">
      <c r="P11093">
        <v>11092</v>
      </c>
      <c r="Q11093" t="str">
        <f>IFERROR(IF(COUNTIF(個人情報!$BI$5:$BI$401,"登録番号" &amp; リスト!P11093)&gt;=1,"",IF(VLOOKUP(P11093,登録者リスト!$A$1:$D$43729,4,FALSE)=基本情報!$D$6,P11093,"")),"")</f>
        <v/>
      </c>
    </row>
    <row r="11094" spans="16:17" x14ac:dyDescent="0.15">
      <c r="P11094">
        <v>11093</v>
      </c>
      <c r="Q11094" t="str">
        <f>IFERROR(IF(COUNTIF(個人情報!$BI$5:$BI$401,"登録番号" &amp; リスト!P11094)&gt;=1,"",IF(VLOOKUP(P11094,登録者リスト!$A$1:$D$43729,4,FALSE)=基本情報!$D$6,P11094,"")),"")</f>
        <v/>
      </c>
    </row>
    <row r="11095" spans="16:17" x14ac:dyDescent="0.15">
      <c r="P11095">
        <v>11094</v>
      </c>
      <c r="Q11095" t="str">
        <f>IFERROR(IF(COUNTIF(個人情報!$BI$5:$BI$401,"登録番号" &amp; リスト!P11095)&gt;=1,"",IF(VLOOKUP(P11095,登録者リスト!$A$1:$D$43729,4,FALSE)=基本情報!$D$6,P11095,"")),"")</f>
        <v/>
      </c>
    </row>
    <row r="11096" spans="16:17" x14ac:dyDescent="0.15">
      <c r="P11096">
        <v>11095</v>
      </c>
      <c r="Q11096" t="str">
        <f>IFERROR(IF(COUNTIF(個人情報!$BI$5:$BI$401,"登録番号" &amp; リスト!P11096)&gt;=1,"",IF(VLOOKUP(P11096,登録者リスト!$A$1:$D$43729,4,FALSE)=基本情報!$D$6,P11096,"")),"")</f>
        <v/>
      </c>
    </row>
    <row r="11097" spans="16:17" x14ac:dyDescent="0.15">
      <c r="P11097">
        <v>11096</v>
      </c>
      <c r="Q11097" t="str">
        <f>IFERROR(IF(COUNTIF(個人情報!$BI$5:$BI$401,"登録番号" &amp; リスト!P11097)&gt;=1,"",IF(VLOOKUP(P11097,登録者リスト!$A$1:$D$43729,4,FALSE)=基本情報!$D$6,P11097,"")),"")</f>
        <v/>
      </c>
    </row>
    <row r="11098" spans="16:17" x14ac:dyDescent="0.15">
      <c r="P11098">
        <v>11097</v>
      </c>
      <c r="Q11098" t="str">
        <f>IFERROR(IF(COUNTIF(個人情報!$BI$5:$BI$401,"登録番号" &amp; リスト!P11098)&gt;=1,"",IF(VLOOKUP(P11098,登録者リスト!$A$1:$D$43729,4,FALSE)=基本情報!$D$6,P11098,"")),"")</f>
        <v/>
      </c>
    </row>
    <row r="11099" spans="16:17" x14ac:dyDescent="0.15">
      <c r="P11099">
        <v>11098</v>
      </c>
      <c r="Q11099" t="str">
        <f>IFERROR(IF(COUNTIF(個人情報!$BI$5:$BI$401,"登録番号" &amp; リスト!P11099)&gt;=1,"",IF(VLOOKUP(P11099,登録者リスト!$A$1:$D$43729,4,FALSE)=基本情報!$D$6,P11099,"")),"")</f>
        <v/>
      </c>
    </row>
    <row r="11100" spans="16:17" x14ac:dyDescent="0.15">
      <c r="P11100">
        <v>11099</v>
      </c>
      <c r="Q11100" t="str">
        <f>IFERROR(IF(COUNTIF(個人情報!$BI$5:$BI$401,"登録番号" &amp; リスト!P11100)&gt;=1,"",IF(VLOOKUP(P11100,登録者リスト!$A$1:$D$43729,4,FALSE)=基本情報!$D$6,P11100,"")),"")</f>
        <v/>
      </c>
    </row>
    <row r="11101" spans="16:17" x14ac:dyDescent="0.15">
      <c r="P11101">
        <v>11100</v>
      </c>
      <c r="Q11101" t="str">
        <f>IFERROR(IF(COUNTIF(個人情報!$BI$5:$BI$401,"登録番号" &amp; リスト!P11101)&gt;=1,"",IF(VLOOKUP(P11101,登録者リスト!$A$1:$D$43729,4,FALSE)=基本情報!$D$6,P11101,"")),"")</f>
        <v/>
      </c>
    </row>
    <row r="11102" spans="16:17" x14ac:dyDescent="0.15">
      <c r="P11102">
        <v>11101</v>
      </c>
      <c r="Q11102" t="str">
        <f>IFERROR(IF(COUNTIF(個人情報!$BI$5:$BI$401,"登録番号" &amp; リスト!P11102)&gt;=1,"",IF(VLOOKUP(P11102,登録者リスト!$A$1:$D$43729,4,FALSE)=基本情報!$D$6,P11102,"")),"")</f>
        <v/>
      </c>
    </row>
    <row r="11103" spans="16:17" x14ac:dyDescent="0.15">
      <c r="P11103">
        <v>11102</v>
      </c>
      <c r="Q11103" t="str">
        <f>IFERROR(IF(COUNTIF(個人情報!$BI$5:$BI$401,"登録番号" &amp; リスト!P11103)&gt;=1,"",IF(VLOOKUP(P11103,登録者リスト!$A$1:$D$43729,4,FALSE)=基本情報!$D$6,P11103,"")),"")</f>
        <v/>
      </c>
    </row>
    <row r="11104" spans="16:17" x14ac:dyDescent="0.15">
      <c r="P11104">
        <v>11103</v>
      </c>
      <c r="Q11104" t="str">
        <f>IFERROR(IF(COUNTIF(個人情報!$BI$5:$BI$401,"登録番号" &amp; リスト!P11104)&gt;=1,"",IF(VLOOKUP(P11104,登録者リスト!$A$1:$D$43729,4,FALSE)=基本情報!$D$6,P11104,"")),"")</f>
        <v/>
      </c>
    </row>
    <row r="11105" spans="16:17" x14ac:dyDescent="0.15">
      <c r="P11105">
        <v>11104</v>
      </c>
      <c r="Q11105" t="str">
        <f>IFERROR(IF(COUNTIF(個人情報!$BI$5:$BI$401,"登録番号" &amp; リスト!P11105)&gt;=1,"",IF(VLOOKUP(P11105,登録者リスト!$A$1:$D$43729,4,FALSE)=基本情報!$D$6,P11105,"")),"")</f>
        <v/>
      </c>
    </row>
    <row r="11106" spans="16:17" x14ac:dyDescent="0.15">
      <c r="P11106">
        <v>11105</v>
      </c>
      <c r="Q11106" t="str">
        <f>IFERROR(IF(COUNTIF(個人情報!$BI$5:$BI$401,"登録番号" &amp; リスト!P11106)&gt;=1,"",IF(VLOOKUP(P11106,登録者リスト!$A$1:$D$43729,4,FALSE)=基本情報!$D$6,P11106,"")),"")</f>
        <v/>
      </c>
    </row>
    <row r="11107" spans="16:17" x14ac:dyDescent="0.15">
      <c r="P11107">
        <v>11106</v>
      </c>
      <c r="Q11107" t="str">
        <f>IFERROR(IF(COUNTIF(個人情報!$BI$5:$BI$401,"登録番号" &amp; リスト!P11107)&gt;=1,"",IF(VLOOKUP(P11107,登録者リスト!$A$1:$D$43729,4,FALSE)=基本情報!$D$6,P11107,"")),"")</f>
        <v/>
      </c>
    </row>
    <row r="11108" spans="16:17" x14ac:dyDescent="0.15">
      <c r="P11108">
        <v>11107</v>
      </c>
      <c r="Q11108" t="str">
        <f>IFERROR(IF(COUNTIF(個人情報!$BI$5:$BI$401,"登録番号" &amp; リスト!P11108)&gt;=1,"",IF(VLOOKUP(P11108,登録者リスト!$A$1:$D$43729,4,FALSE)=基本情報!$D$6,P11108,"")),"")</f>
        <v/>
      </c>
    </row>
    <row r="11109" spans="16:17" x14ac:dyDescent="0.15">
      <c r="P11109">
        <v>11108</v>
      </c>
      <c r="Q11109" t="str">
        <f>IFERROR(IF(COUNTIF(個人情報!$BI$5:$BI$401,"登録番号" &amp; リスト!P11109)&gt;=1,"",IF(VLOOKUP(P11109,登録者リスト!$A$1:$D$43729,4,FALSE)=基本情報!$D$6,P11109,"")),"")</f>
        <v/>
      </c>
    </row>
    <row r="11110" spans="16:17" x14ac:dyDescent="0.15">
      <c r="P11110">
        <v>11109</v>
      </c>
      <c r="Q11110" t="str">
        <f>IFERROR(IF(COUNTIF(個人情報!$BI$5:$BI$401,"登録番号" &amp; リスト!P11110)&gt;=1,"",IF(VLOOKUP(P11110,登録者リスト!$A$1:$D$43729,4,FALSE)=基本情報!$D$6,P11110,"")),"")</f>
        <v/>
      </c>
    </row>
    <row r="11111" spans="16:17" x14ac:dyDescent="0.15">
      <c r="P11111">
        <v>11110</v>
      </c>
      <c r="Q11111" t="str">
        <f>IFERROR(IF(COUNTIF(個人情報!$BI$5:$BI$401,"登録番号" &amp; リスト!P11111)&gt;=1,"",IF(VLOOKUP(P11111,登録者リスト!$A$1:$D$43729,4,FALSE)=基本情報!$D$6,P11111,"")),"")</f>
        <v/>
      </c>
    </row>
    <row r="11112" spans="16:17" x14ac:dyDescent="0.15">
      <c r="P11112">
        <v>11111</v>
      </c>
      <c r="Q11112" t="str">
        <f>IFERROR(IF(COUNTIF(個人情報!$BI$5:$BI$401,"登録番号" &amp; リスト!P11112)&gt;=1,"",IF(VLOOKUP(P11112,登録者リスト!$A$1:$D$43729,4,FALSE)=基本情報!$D$6,P11112,"")),"")</f>
        <v/>
      </c>
    </row>
    <row r="11113" spans="16:17" x14ac:dyDescent="0.15">
      <c r="P11113">
        <v>11112</v>
      </c>
      <c r="Q11113" t="str">
        <f>IFERROR(IF(COUNTIF(個人情報!$BI$5:$BI$401,"登録番号" &amp; リスト!P11113)&gt;=1,"",IF(VLOOKUP(P11113,登録者リスト!$A$1:$D$43729,4,FALSE)=基本情報!$D$6,P11113,"")),"")</f>
        <v/>
      </c>
    </row>
    <row r="11114" spans="16:17" x14ac:dyDescent="0.15">
      <c r="P11114">
        <v>11113</v>
      </c>
      <c r="Q11114" t="str">
        <f>IFERROR(IF(COUNTIF(個人情報!$BI$5:$BI$401,"登録番号" &amp; リスト!P11114)&gt;=1,"",IF(VLOOKUP(P11114,登録者リスト!$A$1:$D$43729,4,FALSE)=基本情報!$D$6,P11114,"")),"")</f>
        <v/>
      </c>
    </row>
    <row r="11115" spans="16:17" x14ac:dyDescent="0.15">
      <c r="P11115">
        <v>11114</v>
      </c>
      <c r="Q11115" t="str">
        <f>IFERROR(IF(COUNTIF(個人情報!$BI$5:$BI$401,"登録番号" &amp; リスト!P11115)&gt;=1,"",IF(VLOOKUP(P11115,登録者リスト!$A$1:$D$43729,4,FALSE)=基本情報!$D$6,P11115,"")),"")</f>
        <v/>
      </c>
    </row>
    <row r="11116" spans="16:17" x14ac:dyDescent="0.15">
      <c r="P11116">
        <v>11115</v>
      </c>
      <c r="Q11116" t="str">
        <f>IFERROR(IF(COUNTIF(個人情報!$BI$5:$BI$401,"登録番号" &amp; リスト!P11116)&gt;=1,"",IF(VLOOKUP(P11116,登録者リスト!$A$1:$D$43729,4,FALSE)=基本情報!$D$6,P11116,"")),"")</f>
        <v/>
      </c>
    </row>
    <row r="11117" spans="16:17" x14ac:dyDescent="0.15">
      <c r="P11117">
        <v>11116</v>
      </c>
      <c r="Q11117" t="str">
        <f>IFERROR(IF(COUNTIF(個人情報!$BI$5:$BI$401,"登録番号" &amp; リスト!P11117)&gt;=1,"",IF(VLOOKUP(P11117,登録者リスト!$A$1:$D$43729,4,FALSE)=基本情報!$D$6,P11117,"")),"")</f>
        <v/>
      </c>
    </row>
    <row r="11118" spans="16:17" x14ac:dyDescent="0.15">
      <c r="P11118">
        <v>11117</v>
      </c>
      <c r="Q11118" t="str">
        <f>IFERROR(IF(COUNTIF(個人情報!$BI$5:$BI$401,"登録番号" &amp; リスト!P11118)&gt;=1,"",IF(VLOOKUP(P11118,登録者リスト!$A$1:$D$43729,4,FALSE)=基本情報!$D$6,P11118,"")),"")</f>
        <v/>
      </c>
    </row>
    <row r="11119" spans="16:17" x14ac:dyDescent="0.15">
      <c r="P11119">
        <v>11118</v>
      </c>
      <c r="Q11119" t="str">
        <f>IFERROR(IF(COUNTIF(個人情報!$BI$5:$BI$401,"登録番号" &amp; リスト!P11119)&gt;=1,"",IF(VLOOKUP(P11119,登録者リスト!$A$1:$D$43729,4,FALSE)=基本情報!$D$6,P11119,"")),"")</f>
        <v/>
      </c>
    </row>
    <row r="11120" spans="16:17" x14ac:dyDescent="0.15">
      <c r="P11120">
        <v>11119</v>
      </c>
      <c r="Q11120" t="str">
        <f>IFERROR(IF(COUNTIF(個人情報!$BI$5:$BI$401,"登録番号" &amp; リスト!P11120)&gt;=1,"",IF(VLOOKUP(P11120,登録者リスト!$A$1:$D$43729,4,FALSE)=基本情報!$D$6,P11120,"")),"")</f>
        <v/>
      </c>
    </row>
    <row r="11121" spans="16:17" x14ac:dyDescent="0.15">
      <c r="P11121">
        <v>11120</v>
      </c>
      <c r="Q11121" t="str">
        <f>IFERROR(IF(COUNTIF(個人情報!$BI$5:$BI$401,"登録番号" &amp; リスト!P11121)&gt;=1,"",IF(VLOOKUP(P11121,登録者リスト!$A$1:$D$43729,4,FALSE)=基本情報!$D$6,P11121,"")),"")</f>
        <v/>
      </c>
    </row>
    <row r="11122" spans="16:17" x14ac:dyDescent="0.15">
      <c r="P11122">
        <v>11121</v>
      </c>
      <c r="Q11122" t="str">
        <f>IFERROR(IF(COUNTIF(個人情報!$BI$5:$BI$401,"登録番号" &amp; リスト!P11122)&gt;=1,"",IF(VLOOKUP(P11122,登録者リスト!$A$1:$D$43729,4,FALSE)=基本情報!$D$6,P11122,"")),"")</f>
        <v/>
      </c>
    </row>
    <row r="11123" spans="16:17" x14ac:dyDescent="0.15">
      <c r="P11123">
        <v>11122</v>
      </c>
      <c r="Q11123" t="str">
        <f>IFERROR(IF(COUNTIF(個人情報!$BI$5:$BI$401,"登録番号" &amp; リスト!P11123)&gt;=1,"",IF(VLOOKUP(P11123,登録者リスト!$A$1:$D$43729,4,FALSE)=基本情報!$D$6,P11123,"")),"")</f>
        <v/>
      </c>
    </row>
    <row r="11124" spans="16:17" x14ac:dyDescent="0.15">
      <c r="P11124">
        <v>11123</v>
      </c>
      <c r="Q11124" t="str">
        <f>IFERROR(IF(COUNTIF(個人情報!$BI$5:$BI$401,"登録番号" &amp; リスト!P11124)&gt;=1,"",IF(VLOOKUP(P11124,登録者リスト!$A$1:$D$43729,4,FALSE)=基本情報!$D$6,P11124,"")),"")</f>
        <v/>
      </c>
    </row>
    <row r="11125" spans="16:17" x14ac:dyDescent="0.15">
      <c r="P11125">
        <v>11124</v>
      </c>
      <c r="Q11125" t="str">
        <f>IFERROR(IF(COUNTIF(個人情報!$BI$5:$BI$401,"登録番号" &amp; リスト!P11125)&gt;=1,"",IF(VLOOKUP(P11125,登録者リスト!$A$1:$D$43729,4,FALSE)=基本情報!$D$6,P11125,"")),"")</f>
        <v/>
      </c>
    </row>
    <row r="11126" spans="16:17" x14ac:dyDescent="0.15">
      <c r="P11126">
        <v>11125</v>
      </c>
      <c r="Q11126" t="str">
        <f>IFERROR(IF(COUNTIF(個人情報!$BI$5:$BI$401,"登録番号" &amp; リスト!P11126)&gt;=1,"",IF(VLOOKUP(P11126,登録者リスト!$A$1:$D$43729,4,FALSE)=基本情報!$D$6,P11126,"")),"")</f>
        <v/>
      </c>
    </row>
    <row r="11127" spans="16:17" x14ac:dyDescent="0.15">
      <c r="P11127">
        <v>11126</v>
      </c>
      <c r="Q11127" t="str">
        <f>IFERROR(IF(COUNTIF(個人情報!$BI$5:$BI$401,"登録番号" &amp; リスト!P11127)&gt;=1,"",IF(VLOOKUP(P11127,登録者リスト!$A$1:$D$43729,4,FALSE)=基本情報!$D$6,P11127,"")),"")</f>
        <v/>
      </c>
    </row>
    <row r="11128" spans="16:17" x14ac:dyDescent="0.15">
      <c r="P11128">
        <v>11127</v>
      </c>
      <c r="Q11128" t="str">
        <f>IFERROR(IF(COUNTIF(個人情報!$BI$5:$BI$401,"登録番号" &amp; リスト!P11128)&gt;=1,"",IF(VLOOKUP(P11128,登録者リスト!$A$1:$D$43729,4,FALSE)=基本情報!$D$6,P11128,"")),"")</f>
        <v/>
      </c>
    </row>
    <row r="11129" spans="16:17" x14ac:dyDescent="0.15">
      <c r="P11129">
        <v>11128</v>
      </c>
      <c r="Q11129" t="str">
        <f>IFERROR(IF(COUNTIF(個人情報!$BI$5:$BI$401,"登録番号" &amp; リスト!P11129)&gt;=1,"",IF(VLOOKUP(P11129,登録者リスト!$A$1:$D$43729,4,FALSE)=基本情報!$D$6,P11129,"")),"")</f>
        <v/>
      </c>
    </row>
    <row r="11130" spans="16:17" x14ac:dyDescent="0.15">
      <c r="P11130">
        <v>11129</v>
      </c>
      <c r="Q11130" t="str">
        <f>IFERROR(IF(COUNTIF(個人情報!$BI$5:$BI$401,"登録番号" &amp; リスト!P11130)&gt;=1,"",IF(VLOOKUP(P11130,登録者リスト!$A$1:$D$43729,4,FALSE)=基本情報!$D$6,P11130,"")),"")</f>
        <v/>
      </c>
    </row>
    <row r="11131" spans="16:17" x14ac:dyDescent="0.15">
      <c r="P11131">
        <v>11130</v>
      </c>
      <c r="Q11131" t="str">
        <f>IFERROR(IF(COUNTIF(個人情報!$BI$5:$BI$401,"登録番号" &amp; リスト!P11131)&gt;=1,"",IF(VLOOKUP(P11131,登録者リスト!$A$1:$D$43729,4,FALSE)=基本情報!$D$6,P11131,"")),"")</f>
        <v/>
      </c>
    </row>
    <row r="11132" spans="16:17" x14ac:dyDescent="0.15">
      <c r="P11132">
        <v>11131</v>
      </c>
      <c r="Q11132" t="str">
        <f>IFERROR(IF(COUNTIF(個人情報!$BI$5:$BI$401,"登録番号" &amp; リスト!P11132)&gt;=1,"",IF(VLOOKUP(P11132,登録者リスト!$A$1:$D$43729,4,FALSE)=基本情報!$D$6,P11132,"")),"")</f>
        <v/>
      </c>
    </row>
    <row r="11133" spans="16:17" x14ac:dyDescent="0.15">
      <c r="P11133">
        <v>11132</v>
      </c>
      <c r="Q11133" t="str">
        <f>IFERROR(IF(COUNTIF(個人情報!$BI$5:$BI$401,"登録番号" &amp; リスト!P11133)&gt;=1,"",IF(VLOOKUP(P11133,登録者リスト!$A$1:$D$43729,4,FALSE)=基本情報!$D$6,P11133,"")),"")</f>
        <v/>
      </c>
    </row>
    <row r="11134" spans="16:17" x14ac:dyDescent="0.15">
      <c r="P11134">
        <v>11133</v>
      </c>
      <c r="Q11134" t="str">
        <f>IFERROR(IF(COUNTIF(個人情報!$BI$5:$BI$401,"登録番号" &amp; リスト!P11134)&gt;=1,"",IF(VLOOKUP(P11134,登録者リスト!$A$1:$D$43729,4,FALSE)=基本情報!$D$6,P11134,"")),"")</f>
        <v/>
      </c>
    </row>
    <row r="11135" spans="16:17" x14ac:dyDescent="0.15">
      <c r="P11135">
        <v>11134</v>
      </c>
      <c r="Q11135" t="str">
        <f>IFERROR(IF(COUNTIF(個人情報!$BI$5:$BI$401,"登録番号" &amp; リスト!P11135)&gt;=1,"",IF(VLOOKUP(P11135,登録者リスト!$A$1:$D$43729,4,FALSE)=基本情報!$D$6,P11135,"")),"")</f>
        <v/>
      </c>
    </row>
    <row r="11136" spans="16:17" x14ac:dyDescent="0.15">
      <c r="P11136">
        <v>11135</v>
      </c>
      <c r="Q11136" t="str">
        <f>IFERROR(IF(COUNTIF(個人情報!$BI$5:$BI$401,"登録番号" &amp; リスト!P11136)&gt;=1,"",IF(VLOOKUP(P11136,登録者リスト!$A$1:$D$43729,4,FALSE)=基本情報!$D$6,P11136,"")),"")</f>
        <v/>
      </c>
    </row>
    <row r="11137" spans="16:17" x14ac:dyDescent="0.15">
      <c r="P11137">
        <v>11136</v>
      </c>
      <c r="Q11137" t="str">
        <f>IFERROR(IF(COUNTIF(個人情報!$BI$5:$BI$401,"登録番号" &amp; リスト!P11137)&gt;=1,"",IF(VLOOKUP(P11137,登録者リスト!$A$1:$D$43729,4,FALSE)=基本情報!$D$6,P11137,"")),"")</f>
        <v/>
      </c>
    </row>
    <row r="11138" spans="16:17" x14ac:dyDescent="0.15">
      <c r="P11138">
        <v>11137</v>
      </c>
      <c r="Q11138" t="str">
        <f>IFERROR(IF(COUNTIF(個人情報!$BI$5:$BI$401,"登録番号" &amp; リスト!P11138)&gt;=1,"",IF(VLOOKUP(P11138,登録者リスト!$A$1:$D$43729,4,FALSE)=基本情報!$D$6,P11138,"")),"")</f>
        <v/>
      </c>
    </row>
    <row r="11139" spans="16:17" x14ac:dyDescent="0.15">
      <c r="P11139">
        <v>11138</v>
      </c>
      <c r="Q11139" t="str">
        <f>IFERROR(IF(COUNTIF(個人情報!$BI$5:$BI$401,"登録番号" &amp; リスト!P11139)&gt;=1,"",IF(VLOOKUP(P11139,登録者リスト!$A$1:$D$43729,4,FALSE)=基本情報!$D$6,P11139,"")),"")</f>
        <v/>
      </c>
    </row>
    <row r="11140" spans="16:17" x14ac:dyDescent="0.15">
      <c r="P11140">
        <v>11139</v>
      </c>
      <c r="Q11140" t="str">
        <f>IFERROR(IF(COUNTIF(個人情報!$BI$5:$BI$401,"登録番号" &amp; リスト!P11140)&gt;=1,"",IF(VLOOKUP(P11140,登録者リスト!$A$1:$D$43729,4,FALSE)=基本情報!$D$6,P11140,"")),"")</f>
        <v/>
      </c>
    </row>
    <row r="11141" spans="16:17" x14ac:dyDescent="0.15">
      <c r="P11141">
        <v>11140</v>
      </c>
      <c r="Q11141" t="str">
        <f>IFERROR(IF(COUNTIF(個人情報!$BI$5:$BI$401,"登録番号" &amp; リスト!P11141)&gt;=1,"",IF(VLOOKUP(P11141,登録者リスト!$A$1:$D$43729,4,FALSE)=基本情報!$D$6,P11141,"")),"")</f>
        <v/>
      </c>
    </row>
    <row r="11142" spans="16:17" x14ac:dyDescent="0.15">
      <c r="P11142">
        <v>11141</v>
      </c>
      <c r="Q11142" t="str">
        <f>IFERROR(IF(COUNTIF(個人情報!$BI$5:$BI$401,"登録番号" &amp; リスト!P11142)&gt;=1,"",IF(VLOOKUP(P11142,登録者リスト!$A$1:$D$43729,4,FALSE)=基本情報!$D$6,P11142,"")),"")</f>
        <v/>
      </c>
    </row>
    <row r="11143" spans="16:17" x14ac:dyDescent="0.15">
      <c r="P11143">
        <v>11142</v>
      </c>
      <c r="Q11143" t="str">
        <f>IFERROR(IF(COUNTIF(個人情報!$BI$5:$BI$401,"登録番号" &amp; リスト!P11143)&gt;=1,"",IF(VLOOKUP(P11143,登録者リスト!$A$1:$D$43729,4,FALSE)=基本情報!$D$6,P11143,"")),"")</f>
        <v/>
      </c>
    </row>
    <row r="11144" spans="16:17" x14ac:dyDescent="0.15">
      <c r="P11144">
        <v>11143</v>
      </c>
      <c r="Q11144" t="str">
        <f>IFERROR(IF(COUNTIF(個人情報!$BI$5:$BI$401,"登録番号" &amp; リスト!P11144)&gt;=1,"",IF(VLOOKUP(P11144,登録者リスト!$A$1:$D$43729,4,FALSE)=基本情報!$D$6,P11144,"")),"")</f>
        <v/>
      </c>
    </row>
    <row r="11145" spans="16:17" x14ac:dyDescent="0.15">
      <c r="P11145">
        <v>11144</v>
      </c>
      <c r="Q11145" t="str">
        <f>IFERROR(IF(COUNTIF(個人情報!$BI$5:$BI$401,"登録番号" &amp; リスト!P11145)&gt;=1,"",IF(VLOOKUP(P11145,登録者リスト!$A$1:$D$43729,4,FALSE)=基本情報!$D$6,P11145,"")),"")</f>
        <v/>
      </c>
    </row>
    <row r="11146" spans="16:17" x14ac:dyDescent="0.15">
      <c r="P11146">
        <v>11145</v>
      </c>
      <c r="Q11146" t="str">
        <f>IFERROR(IF(COUNTIF(個人情報!$BI$5:$BI$401,"登録番号" &amp; リスト!P11146)&gt;=1,"",IF(VLOOKUP(P11146,登録者リスト!$A$1:$D$43729,4,FALSE)=基本情報!$D$6,P11146,"")),"")</f>
        <v/>
      </c>
    </row>
    <row r="11147" spans="16:17" x14ac:dyDescent="0.15">
      <c r="P11147">
        <v>11146</v>
      </c>
      <c r="Q11147" t="str">
        <f>IFERROR(IF(COUNTIF(個人情報!$BI$5:$BI$401,"登録番号" &amp; リスト!P11147)&gt;=1,"",IF(VLOOKUP(P11147,登録者リスト!$A$1:$D$43729,4,FALSE)=基本情報!$D$6,P11147,"")),"")</f>
        <v/>
      </c>
    </row>
    <row r="11148" spans="16:17" x14ac:dyDescent="0.15">
      <c r="P11148">
        <v>11147</v>
      </c>
      <c r="Q11148" t="str">
        <f>IFERROR(IF(COUNTIF(個人情報!$BI$5:$BI$401,"登録番号" &amp; リスト!P11148)&gt;=1,"",IF(VLOOKUP(P11148,登録者リスト!$A$1:$D$43729,4,FALSE)=基本情報!$D$6,P11148,"")),"")</f>
        <v/>
      </c>
    </row>
    <row r="11149" spans="16:17" x14ac:dyDescent="0.15">
      <c r="P11149">
        <v>11148</v>
      </c>
      <c r="Q11149" t="str">
        <f>IFERROR(IF(COUNTIF(個人情報!$BI$5:$BI$401,"登録番号" &amp; リスト!P11149)&gt;=1,"",IF(VLOOKUP(P11149,登録者リスト!$A$1:$D$43729,4,FALSE)=基本情報!$D$6,P11149,"")),"")</f>
        <v/>
      </c>
    </row>
    <row r="11150" spans="16:17" x14ac:dyDescent="0.15">
      <c r="P11150">
        <v>11149</v>
      </c>
      <c r="Q11150" t="str">
        <f>IFERROR(IF(COUNTIF(個人情報!$BI$5:$BI$401,"登録番号" &amp; リスト!P11150)&gt;=1,"",IF(VLOOKUP(P11150,登録者リスト!$A$1:$D$43729,4,FALSE)=基本情報!$D$6,P11150,"")),"")</f>
        <v/>
      </c>
    </row>
    <row r="11151" spans="16:17" x14ac:dyDescent="0.15">
      <c r="P11151">
        <v>11150</v>
      </c>
      <c r="Q11151" t="str">
        <f>IFERROR(IF(COUNTIF(個人情報!$BI$5:$BI$401,"登録番号" &amp; リスト!P11151)&gt;=1,"",IF(VLOOKUP(P11151,登録者リスト!$A$1:$D$43729,4,FALSE)=基本情報!$D$6,P11151,"")),"")</f>
        <v/>
      </c>
    </row>
    <row r="11152" spans="16:17" x14ac:dyDescent="0.15">
      <c r="P11152">
        <v>11151</v>
      </c>
      <c r="Q11152" t="str">
        <f>IFERROR(IF(COUNTIF(個人情報!$BI$5:$BI$401,"登録番号" &amp; リスト!P11152)&gt;=1,"",IF(VLOOKUP(P11152,登録者リスト!$A$1:$D$43729,4,FALSE)=基本情報!$D$6,P11152,"")),"")</f>
        <v/>
      </c>
    </row>
    <row r="11153" spans="16:17" x14ac:dyDescent="0.15">
      <c r="P11153">
        <v>11152</v>
      </c>
      <c r="Q11153" t="str">
        <f>IFERROR(IF(COUNTIF(個人情報!$BI$5:$BI$401,"登録番号" &amp; リスト!P11153)&gt;=1,"",IF(VLOOKUP(P11153,登録者リスト!$A$1:$D$43729,4,FALSE)=基本情報!$D$6,P11153,"")),"")</f>
        <v/>
      </c>
    </row>
    <row r="11154" spans="16:17" x14ac:dyDescent="0.15">
      <c r="P11154">
        <v>11153</v>
      </c>
      <c r="Q11154" t="str">
        <f>IFERROR(IF(COUNTIF(個人情報!$BI$5:$BI$401,"登録番号" &amp; リスト!P11154)&gt;=1,"",IF(VLOOKUP(P11154,登録者リスト!$A$1:$D$43729,4,FALSE)=基本情報!$D$6,P11154,"")),"")</f>
        <v/>
      </c>
    </row>
    <row r="11155" spans="16:17" x14ac:dyDescent="0.15">
      <c r="P11155">
        <v>11154</v>
      </c>
      <c r="Q11155" t="str">
        <f>IFERROR(IF(COUNTIF(個人情報!$BI$5:$BI$401,"登録番号" &amp; リスト!P11155)&gt;=1,"",IF(VLOOKUP(P11155,登録者リスト!$A$1:$D$43729,4,FALSE)=基本情報!$D$6,P11155,"")),"")</f>
        <v/>
      </c>
    </row>
    <row r="11156" spans="16:17" x14ac:dyDescent="0.15">
      <c r="P11156">
        <v>11155</v>
      </c>
      <c r="Q11156" t="str">
        <f>IFERROR(IF(COUNTIF(個人情報!$BI$5:$BI$401,"登録番号" &amp; リスト!P11156)&gt;=1,"",IF(VLOOKUP(P11156,登録者リスト!$A$1:$D$43729,4,FALSE)=基本情報!$D$6,P11156,"")),"")</f>
        <v/>
      </c>
    </row>
    <row r="11157" spans="16:17" x14ac:dyDescent="0.15">
      <c r="P11157">
        <v>11156</v>
      </c>
      <c r="Q11157" t="str">
        <f>IFERROR(IF(COUNTIF(個人情報!$BI$5:$BI$401,"登録番号" &amp; リスト!P11157)&gt;=1,"",IF(VLOOKUP(P11157,登録者リスト!$A$1:$D$43729,4,FALSE)=基本情報!$D$6,P11157,"")),"")</f>
        <v/>
      </c>
    </row>
    <row r="11158" spans="16:17" x14ac:dyDescent="0.15">
      <c r="P11158">
        <v>11157</v>
      </c>
      <c r="Q11158" t="str">
        <f>IFERROR(IF(COUNTIF(個人情報!$BI$5:$BI$401,"登録番号" &amp; リスト!P11158)&gt;=1,"",IF(VLOOKUP(P11158,登録者リスト!$A$1:$D$43729,4,FALSE)=基本情報!$D$6,P11158,"")),"")</f>
        <v/>
      </c>
    </row>
    <row r="11159" spans="16:17" x14ac:dyDescent="0.15">
      <c r="P11159">
        <v>11158</v>
      </c>
      <c r="Q11159" t="str">
        <f>IFERROR(IF(COUNTIF(個人情報!$BI$5:$BI$401,"登録番号" &amp; リスト!P11159)&gt;=1,"",IF(VLOOKUP(P11159,登録者リスト!$A$1:$D$43729,4,FALSE)=基本情報!$D$6,P11159,"")),"")</f>
        <v/>
      </c>
    </row>
    <row r="11160" spans="16:17" x14ac:dyDescent="0.15">
      <c r="P11160">
        <v>11159</v>
      </c>
      <c r="Q11160" t="str">
        <f>IFERROR(IF(COUNTIF(個人情報!$BI$5:$BI$401,"登録番号" &amp; リスト!P11160)&gt;=1,"",IF(VLOOKUP(P11160,登録者リスト!$A$1:$D$43729,4,FALSE)=基本情報!$D$6,P11160,"")),"")</f>
        <v/>
      </c>
    </row>
    <row r="11161" spans="16:17" x14ac:dyDescent="0.15">
      <c r="P11161">
        <v>11160</v>
      </c>
      <c r="Q11161" t="str">
        <f>IFERROR(IF(COUNTIF(個人情報!$BI$5:$BI$401,"登録番号" &amp; リスト!P11161)&gt;=1,"",IF(VLOOKUP(P11161,登録者リスト!$A$1:$D$43729,4,FALSE)=基本情報!$D$6,P11161,"")),"")</f>
        <v/>
      </c>
    </row>
    <row r="11162" spans="16:17" x14ac:dyDescent="0.15">
      <c r="P11162">
        <v>11161</v>
      </c>
      <c r="Q11162" t="str">
        <f>IFERROR(IF(COUNTIF(個人情報!$BI$5:$BI$401,"登録番号" &amp; リスト!P11162)&gt;=1,"",IF(VLOOKUP(P11162,登録者リスト!$A$1:$D$43729,4,FALSE)=基本情報!$D$6,P11162,"")),"")</f>
        <v/>
      </c>
    </row>
    <row r="11163" spans="16:17" x14ac:dyDescent="0.15">
      <c r="P11163">
        <v>11162</v>
      </c>
      <c r="Q11163" t="str">
        <f>IFERROR(IF(COUNTIF(個人情報!$BI$5:$BI$401,"登録番号" &amp; リスト!P11163)&gt;=1,"",IF(VLOOKUP(P11163,登録者リスト!$A$1:$D$43729,4,FALSE)=基本情報!$D$6,P11163,"")),"")</f>
        <v/>
      </c>
    </row>
    <row r="11164" spans="16:17" x14ac:dyDescent="0.15">
      <c r="P11164">
        <v>11163</v>
      </c>
      <c r="Q11164" t="str">
        <f>IFERROR(IF(COUNTIF(個人情報!$BI$5:$BI$401,"登録番号" &amp; リスト!P11164)&gt;=1,"",IF(VLOOKUP(P11164,登録者リスト!$A$1:$D$43729,4,FALSE)=基本情報!$D$6,P11164,"")),"")</f>
        <v/>
      </c>
    </row>
    <row r="11165" spans="16:17" x14ac:dyDescent="0.15">
      <c r="P11165">
        <v>11164</v>
      </c>
      <c r="Q11165" t="str">
        <f>IFERROR(IF(COUNTIF(個人情報!$BI$5:$BI$401,"登録番号" &amp; リスト!P11165)&gt;=1,"",IF(VLOOKUP(P11165,登録者リスト!$A$1:$D$43729,4,FALSE)=基本情報!$D$6,P11165,"")),"")</f>
        <v/>
      </c>
    </row>
    <row r="11166" spans="16:17" x14ac:dyDescent="0.15">
      <c r="P11166">
        <v>11165</v>
      </c>
      <c r="Q11166" t="str">
        <f>IFERROR(IF(COUNTIF(個人情報!$BI$5:$BI$401,"登録番号" &amp; リスト!P11166)&gt;=1,"",IF(VLOOKUP(P11166,登録者リスト!$A$1:$D$43729,4,FALSE)=基本情報!$D$6,P11166,"")),"")</f>
        <v/>
      </c>
    </row>
    <row r="11167" spans="16:17" x14ac:dyDescent="0.15">
      <c r="P11167">
        <v>11166</v>
      </c>
      <c r="Q11167" t="str">
        <f>IFERROR(IF(COUNTIF(個人情報!$BI$5:$BI$401,"登録番号" &amp; リスト!P11167)&gt;=1,"",IF(VLOOKUP(P11167,登録者リスト!$A$1:$D$43729,4,FALSE)=基本情報!$D$6,P11167,"")),"")</f>
        <v/>
      </c>
    </row>
    <row r="11168" spans="16:17" x14ac:dyDescent="0.15">
      <c r="P11168">
        <v>11167</v>
      </c>
      <c r="Q11168" t="str">
        <f>IFERROR(IF(COUNTIF(個人情報!$BI$5:$BI$401,"登録番号" &amp; リスト!P11168)&gt;=1,"",IF(VLOOKUP(P11168,登録者リスト!$A$1:$D$43729,4,FALSE)=基本情報!$D$6,P11168,"")),"")</f>
        <v/>
      </c>
    </row>
    <row r="11169" spans="16:17" x14ac:dyDescent="0.15">
      <c r="P11169">
        <v>11168</v>
      </c>
      <c r="Q11169" t="str">
        <f>IFERROR(IF(COUNTIF(個人情報!$BI$5:$BI$401,"登録番号" &amp; リスト!P11169)&gt;=1,"",IF(VLOOKUP(P11169,登録者リスト!$A$1:$D$43729,4,FALSE)=基本情報!$D$6,P11169,"")),"")</f>
        <v/>
      </c>
    </row>
    <row r="11170" spans="16:17" x14ac:dyDescent="0.15">
      <c r="P11170">
        <v>11169</v>
      </c>
      <c r="Q11170" t="str">
        <f>IFERROR(IF(COUNTIF(個人情報!$BI$5:$BI$401,"登録番号" &amp; リスト!P11170)&gt;=1,"",IF(VLOOKUP(P11170,登録者リスト!$A$1:$D$43729,4,FALSE)=基本情報!$D$6,P11170,"")),"")</f>
        <v/>
      </c>
    </row>
    <row r="11171" spans="16:17" x14ac:dyDescent="0.15">
      <c r="P11171">
        <v>11170</v>
      </c>
      <c r="Q11171" t="str">
        <f>IFERROR(IF(COUNTIF(個人情報!$BI$5:$BI$401,"登録番号" &amp; リスト!P11171)&gt;=1,"",IF(VLOOKUP(P11171,登録者リスト!$A$1:$D$43729,4,FALSE)=基本情報!$D$6,P11171,"")),"")</f>
        <v/>
      </c>
    </row>
    <row r="11172" spans="16:17" x14ac:dyDescent="0.15">
      <c r="P11172">
        <v>11171</v>
      </c>
      <c r="Q11172" t="str">
        <f>IFERROR(IF(COUNTIF(個人情報!$BI$5:$BI$401,"登録番号" &amp; リスト!P11172)&gt;=1,"",IF(VLOOKUP(P11172,登録者リスト!$A$1:$D$43729,4,FALSE)=基本情報!$D$6,P11172,"")),"")</f>
        <v/>
      </c>
    </row>
    <row r="11173" spans="16:17" x14ac:dyDescent="0.15">
      <c r="P11173">
        <v>11172</v>
      </c>
      <c r="Q11173" t="str">
        <f>IFERROR(IF(COUNTIF(個人情報!$BI$5:$BI$401,"登録番号" &amp; リスト!P11173)&gt;=1,"",IF(VLOOKUP(P11173,登録者リスト!$A$1:$D$43729,4,FALSE)=基本情報!$D$6,P11173,"")),"")</f>
        <v/>
      </c>
    </row>
    <row r="11174" spans="16:17" x14ac:dyDescent="0.15">
      <c r="P11174">
        <v>11173</v>
      </c>
      <c r="Q11174" t="str">
        <f>IFERROR(IF(COUNTIF(個人情報!$BI$5:$BI$401,"登録番号" &amp; リスト!P11174)&gt;=1,"",IF(VLOOKUP(P11174,登録者リスト!$A$1:$D$43729,4,FALSE)=基本情報!$D$6,P11174,"")),"")</f>
        <v/>
      </c>
    </row>
    <row r="11175" spans="16:17" x14ac:dyDescent="0.15">
      <c r="P11175">
        <v>11174</v>
      </c>
      <c r="Q11175" t="str">
        <f>IFERROR(IF(COUNTIF(個人情報!$BI$5:$BI$401,"登録番号" &amp; リスト!P11175)&gt;=1,"",IF(VLOOKUP(P11175,登録者リスト!$A$1:$D$43729,4,FALSE)=基本情報!$D$6,P11175,"")),"")</f>
        <v/>
      </c>
    </row>
    <row r="11176" spans="16:17" x14ac:dyDescent="0.15">
      <c r="P11176">
        <v>11175</v>
      </c>
      <c r="Q11176" t="str">
        <f>IFERROR(IF(COUNTIF(個人情報!$BI$5:$BI$401,"登録番号" &amp; リスト!P11176)&gt;=1,"",IF(VLOOKUP(P11176,登録者リスト!$A$1:$D$43729,4,FALSE)=基本情報!$D$6,P11176,"")),"")</f>
        <v/>
      </c>
    </row>
    <row r="11177" spans="16:17" x14ac:dyDescent="0.15">
      <c r="P11177">
        <v>11176</v>
      </c>
      <c r="Q11177" t="str">
        <f>IFERROR(IF(COUNTIF(個人情報!$BI$5:$BI$401,"登録番号" &amp; リスト!P11177)&gt;=1,"",IF(VLOOKUP(P11177,登録者リスト!$A$1:$D$43729,4,FALSE)=基本情報!$D$6,P11177,"")),"")</f>
        <v/>
      </c>
    </row>
    <row r="11178" spans="16:17" x14ac:dyDescent="0.15">
      <c r="P11178">
        <v>11177</v>
      </c>
      <c r="Q11178" t="str">
        <f>IFERROR(IF(COUNTIF(個人情報!$BI$5:$BI$401,"登録番号" &amp; リスト!P11178)&gt;=1,"",IF(VLOOKUP(P11178,登録者リスト!$A$1:$D$43729,4,FALSE)=基本情報!$D$6,P11178,"")),"")</f>
        <v/>
      </c>
    </row>
    <row r="11179" spans="16:17" x14ac:dyDescent="0.15">
      <c r="P11179">
        <v>11178</v>
      </c>
      <c r="Q11179" t="str">
        <f>IFERROR(IF(COUNTIF(個人情報!$BI$5:$BI$401,"登録番号" &amp; リスト!P11179)&gt;=1,"",IF(VLOOKUP(P11179,登録者リスト!$A$1:$D$43729,4,FALSE)=基本情報!$D$6,P11179,"")),"")</f>
        <v/>
      </c>
    </row>
    <row r="11180" spans="16:17" x14ac:dyDescent="0.15">
      <c r="P11180">
        <v>11179</v>
      </c>
      <c r="Q11180" t="str">
        <f>IFERROR(IF(COUNTIF(個人情報!$BI$5:$BI$401,"登録番号" &amp; リスト!P11180)&gt;=1,"",IF(VLOOKUP(P11180,登録者リスト!$A$1:$D$43729,4,FALSE)=基本情報!$D$6,P11180,"")),"")</f>
        <v/>
      </c>
    </row>
    <row r="11181" spans="16:17" x14ac:dyDescent="0.15">
      <c r="P11181">
        <v>11180</v>
      </c>
      <c r="Q11181" t="str">
        <f>IFERROR(IF(COUNTIF(個人情報!$BI$5:$BI$401,"登録番号" &amp; リスト!P11181)&gt;=1,"",IF(VLOOKUP(P11181,登録者リスト!$A$1:$D$43729,4,FALSE)=基本情報!$D$6,P11181,"")),"")</f>
        <v/>
      </c>
    </row>
    <row r="11182" spans="16:17" x14ac:dyDescent="0.15">
      <c r="P11182">
        <v>11181</v>
      </c>
      <c r="Q11182" t="str">
        <f>IFERROR(IF(COUNTIF(個人情報!$BI$5:$BI$401,"登録番号" &amp; リスト!P11182)&gt;=1,"",IF(VLOOKUP(P11182,登録者リスト!$A$1:$D$43729,4,FALSE)=基本情報!$D$6,P11182,"")),"")</f>
        <v/>
      </c>
    </row>
    <row r="11183" spans="16:17" x14ac:dyDescent="0.15">
      <c r="P11183">
        <v>11182</v>
      </c>
      <c r="Q11183" t="str">
        <f>IFERROR(IF(COUNTIF(個人情報!$BI$5:$BI$401,"登録番号" &amp; リスト!P11183)&gt;=1,"",IF(VLOOKUP(P11183,登録者リスト!$A$1:$D$43729,4,FALSE)=基本情報!$D$6,P11183,"")),"")</f>
        <v/>
      </c>
    </row>
    <row r="11184" spans="16:17" x14ac:dyDescent="0.15">
      <c r="P11184">
        <v>11183</v>
      </c>
      <c r="Q11184" t="str">
        <f>IFERROR(IF(COUNTIF(個人情報!$BI$5:$BI$401,"登録番号" &amp; リスト!P11184)&gt;=1,"",IF(VLOOKUP(P11184,登録者リスト!$A$1:$D$43729,4,FALSE)=基本情報!$D$6,P11184,"")),"")</f>
        <v/>
      </c>
    </row>
    <row r="11185" spans="16:17" x14ac:dyDescent="0.15">
      <c r="P11185">
        <v>11184</v>
      </c>
      <c r="Q11185" t="str">
        <f>IFERROR(IF(COUNTIF(個人情報!$BI$5:$BI$401,"登録番号" &amp; リスト!P11185)&gt;=1,"",IF(VLOOKUP(P11185,登録者リスト!$A$1:$D$43729,4,FALSE)=基本情報!$D$6,P11185,"")),"")</f>
        <v/>
      </c>
    </row>
    <row r="11186" spans="16:17" x14ac:dyDescent="0.15">
      <c r="P11186">
        <v>11185</v>
      </c>
      <c r="Q11186" t="str">
        <f>IFERROR(IF(COUNTIF(個人情報!$BI$5:$BI$401,"登録番号" &amp; リスト!P11186)&gt;=1,"",IF(VLOOKUP(P11186,登録者リスト!$A$1:$D$43729,4,FALSE)=基本情報!$D$6,P11186,"")),"")</f>
        <v/>
      </c>
    </row>
    <row r="11187" spans="16:17" x14ac:dyDescent="0.15">
      <c r="P11187">
        <v>11186</v>
      </c>
      <c r="Q11187" t="str">
        <f>IFERROR(IF(COUNTIF(個人情報!$BI$5:$BI$401,"登録番号" &amp; リスト!P11187)&gt;=1,"",IF(VLOOKUP(P11187,登録者リスト!$A$1:$D$43729,4,FALSE)=基本情報!$D$6,P11187,"")),"")</f>
        <v/>
      </c>
    </row>
    <row r="11188" spans="16:17" x14ac:dyDescent="0.15">
      <c r="P11188">
        <v>11187</v>
      </c>
      <c r="Q11188" t="str">
        <f>IFERROR(IF(COUNTIF(個人情報!$BI$5:$BI$401,"登録番号" &amp; リスト!P11188)&gt;=1,"",IF(VLOOKUP(P11188,登録者リスト!$A$1:$D$43729,4,FALSE)=基本情報!$D$6,P11188,"")),"")</f>
        <v/>
      </c>
    </row>
    <row r="11189" spans="16:17" x14ac:dyDescent="0.15">
      <c r="P11189">
        <v>11188</v>
      </c>
      <c r="Q11189" t="str">
        <f>IFERROR(IF(COUNTIF(個人情報!$BI$5:$BI$401,"登録番号" &amp; リスト!P11189)&gt;=1,"",IF(VLOOKUP(P11189,登録者リスト!$A$1:$D$43729,4,FALSE)=基本情報!$D$6,P11189,"")),"")</f>
        <v/>
      </c>
    </row>
    <row r="11190" spans="16:17" x14ac:dyDescent="0.15">
      <c r="P11190">
        <v>11189</v>
      </c>
      <c r="Q11190" t="str">
        <f>IFERROR(IF(COUNTIF(個人情報!$BI$5:$BI$401,"登録番号" &amp; リスト!P11190)&gt;=1,"",IF(VLOOKUP(P11190,登録者リスト!$A$1:$D$43729,4,FALSE)=基本情報!$D$6,P11190,"")),"")</f>
        <v/>
      </c>
    </row>
    <row r="11191" spans="16:17" x14ac:dyDescent="0.15">
      <c r="P11191">
        <v>11190</v>
      </c>
      <c r="Q11191" t="str">
        <f>IFERROR(IF(COUNTIF(個人情報!$BI$5:$BI$401,"登録番号" &amp; リスト!P11191)&gt;=1,"",IF(VLOOKUP(P11191,登録者リスト!$A$1:$D$43729,4,FALSE)=基本情報!$D$6,P11191,"")),"")</f>
        <v/>
      </c>
    </row>
    <row r="11192" spans="16:17" x14ac:dyDescent="0.15">
      <c r="P11192">
        <v>11191</v>
      </c>
      <c r="Q11192" t="str">
        <f>IFERROR(IF(COUNTIF(個人情報!$BI$5:$BI$401,"登録番号" &amp; リスト!P11192)&gt;=1,"",IF(VLOOKUP(P11192,登録者リスト!$A$1:$D$43729,4,FALSE)=基本情報!$D$6,P11192,"")),"")</f>
        <v/>
      </c>
    </row>
    <row r="11193" spans="16:17" x14ac:dyDescent="0.15">
      <c r="P11193">
        <v>11192</v>
      </c>
      <c r="Q11193" t="str">
        <f>IFERROR(IF(COUNTIF(個人情報!$BI$5:$BI$401,"登録番号" &amp; リスト!P11193)&gt;=1,"",IF(VLOOKUP(P11193,登録者リスト!$A$1:$D$43729,4,FALSE)=基本情報!$D$6,P11193,"")),"")</f>
        <v/>
      </c>
    </row>
    <row r="11194" spans="16:17" x14ac:dyDescent="0.15">
      <c r="P11194">
        <v>11193</v>
      </c>
      <c r="Q11194" t="str">
        <f>IFERROR(IF(COUNTIF(個人情報!$BI$5:$BI$401,"登録番号" &amp; リスト!P11194)&gt;=1,"",IF(VLOOKUP(P11194,登録者リスト!$A$1:$D$43729,4,FALSE)=基本情報!$D$6,P11194,"")),"")</f>
        <v/>
      </c>
    </row>
    <row r="11195" spans="16:17" x14ac:dyDescent="0.15">
      <c r="P11195">
        <v>11194</v>
      </c>
      <c r="Q11195" t="str">
        <f>IFERROR(IF(COUNTIF(個人情報!$BI$5:$BI$401,"登録番号" &amp; リスト!P11195)&gt;=1,"",IF(VLOOKUP(P11195,登録者リスト!$A$1:$D$43729,4,FALSE)=基本情報!$D$6,P11195,"")),"")</f>
        <v/>
      </c>
    </row>
    <row r="11196" spans="16:17" x14ac:dyDescent="0.15">
      <c r="P11196">
        <v>11195</v>
      </c>
      <c r="Q11196" t="str">
        <f>IFERROR(IF(COUNTIF(個人情報!$BI$5:$BI$401,"登録番号" &amp; リスト!P11196)&gt;=1,"",IF(VLOOKUP(P11196,登録者リスト!$A$1:$D$43729,4,FALSE)=基本情報!$D$6,P11196,"")),"")</f>
        <v/>
      </c>
    </row>
    <row r="11197" spans="16:17" x14ac:dyDescent="0.15">
      <c r="P11197">
        <v>11196</v>
      </c>
      <c r="Q11197" t="str">
        <f>IFERROR(IF(COUNTIF(個人情報!$BI$5:$BI$401,"登録番号" &amp; リスト!P11197)&gt;=1,"",IF(VLOOKUP(P11197,登録者リスト!$A$1:$D$43729,4,FALSE)=基本情報!$D$6,P11197,"")),"")</f>
        <v/>
      </c>
    </row>
    <row r="11198" spans="16:17" x14ac:dyDescent="0.15">
      <c r="P11198">
        <v>11197</v>
      </c>
      <c r="Q11198" t="str">
        <f>IFERROR(IF(COUNTIF(個人情報!$BI$5:$BI$401,"登録番号" &amp; リスト!P11198)&gt;=1,"",IF(VLOOKUP(P11198,登録者リスト!$A$1:$D$43729,4,FALSE)=基本情報!$D$6,P11198,"")),"")</f>
        <v/>
      </c>
    </row>
    <row r="11199" spans="16:17" x14ac:dyDescent="0.15">
      <c r="P11199">
        <v>11198</v>
      </c>
      <c r="Q11199" t="str">
        <f>IFERROR(IF(COUNTIF(個人情報!$BI$5:$BI$401,"登録番号" &amp; リスト!P11199)&gt;=1,"",IF(VLOOKUP(P11199,登録者リスト!$A$1:$D$43729,4,FALSE)=基本情報!$D$6,P11199,"")),"")</f>
        <v/>
      </c>
    </row>
    <row r="11200" spans="16:17" x14ac:dyDescent="0.15">
      <c r="P11200">
        <v>11199</v>
      </c>
      <c r="Q11200" t="str">
        <f>IFERROR(IF(COUNTIF(個人情報!$BI$5:$BI$401,"登録番号" &amp; リスト!P11200)&gt;=1,"",IF(VLOOKUP(P11200,登録者リスト!$A$1:$D$43729,4,FALSE)=基本情報!$D$6,P11200,"")),"")</f>
        <v/>
      </c>
    </row>
    <row r="11201" spans="16:17" x14ac:dyDescent="0.15">
      <c r="P11201">
        <v>11200</v>
      </c>
      <c r="Q11201" t="str">
        <f>IFERROR(IF(COUNTIF(個人情報!$BI$5:$BI$401,"登録番号" &amp; リスト!P11201)&gt;=1,"",IF(VLOOKUP(P11201,登録者リスト!$A$1:$D$43729,4,FALSE)=基本情報!$D$6,P11201,"")),"")</f>
        <v/>
      </c>
    </row>
    <row r="11202" spans="16:17" x14ac:dyDescent="0.15">
      <c r="P11202">
        <v>11201</v>
      </c>
      <c r="Q11202" t="str">
        <f>IFERROR(IF(COUNTIF(個人情報!$BI$5:$BI$401,"登録番号" &amp; リスト!P11202)&gt;=1,"",IF(VLOOKUP(P11202,登録者リスト!$A$1:$D$43729,4,FALSE)=基本情報!$D$6,P11202,"")),"")</f>
        <v/>
      </c>
    </row>
    <row r="11203" spans="16:17" x14ac:dyDescent="0.15">
      <c r="P11203">
        <v>11202</v>
      </c>
      <c r="Q11203" t="str">
        <f>IFERROR(IF(COUNTIF(個人情報!$BI$5:$BI$401,"登録番号" &amp; リスト!P11203)&gt;=1,"",IF(VLOOKUP(P11203,登録者リスト!$A$1:$D$43729,4,FALSE)=基本情報!$D$6,P11203,"")),"")</f>
        <v/>
      </c>
    </row>
    <row r="11204" spans="16:17" x14ac:dyDescent="0.15">
      <c r="P11204">
        <v>11203</v>
      </c>
      <c r="Q11204" t="str">
        <f>IFERROR(IF(COUNTIF(個人情報!$BI$5:$BI$401,"登録番号" &amp; リスト!P11204)&gt;=1,"",IF(VLOOKUP(P11204,登録者リスト!$A$1:$D$43729,4,FALSE)=基本情報!$D$6,P11204,"")),"")</f>
        <v/>
      </c>
    </row>
    <row r="11205" spans="16:17" x14ac:dyDescent="0.15">
      <c r="P11205">
        <v>11204</v>
      </c>
      <c r="Q11205" t="str">
        <f>IFERROR(IF(COUNTIF(個人情報!$BI$5:$BI$401,"登録番号" &amp; リスト!P11205)&gt;=1,"",IF(VLOOKUP(P11205,登録者リスト!$A$1:$D$43729,4,FALSE)=基本情報!$D$6,P11205,"")),"")</f>
        <v/>
      </c>
    </row>
    <row r="11206" spans="16:17" x14ac:dyDescent="0.15">
      <c r="P11206">
        <v>11205</v>
      </c>
      <c r="Q11206" t="str">
        <f>IFERROR(IF(COUNTIF(個人情報!$BI$5:$BI$401,"登録番号" &amp; リスト!P11206)&gt;=1,"",IF(VLOOKUP(P11206,登録者リスト!$A$1:$D$43729,4,FALSE)=基本情報!$D$6,P11206,"")),"")</f>
        <v/>
      </c>
    </row>
    <row r="11207" spans="16:17" x14ac:dyDescent="0.15">
      <c r="P11207">
        <v>11206</v>
      </c>
      <c r="Q11207" t="str">
        <f>IFERROR(IF(COUNTIF(個人情報!$BI$5:$BI$401,"登録番号" &amp; リスト!P11207)&gt;=1,"",IF(VLOOKUP(P11207,登録者リスト!$A$1:$D$43729,4,FALSE)=基本情報!$D$6,P11207,"")),"")</f>
        <v/>
      </c>
    </row>
    <row r="11208" spans="16:17" x14ac:dyDescent="0.15">
      <c r="P11208">
        <v>11207</v>
      </c>
      <c r="Q11208" t="str">
        <f>IFERROR(IF(COUNTIF(個人情報!$BI$5:$BI$401,"登録番号" &amp; リスト!P11208)&gt;=1,"",IF(VLOOKUP(P11208,登録者リスト!$A$1:$D$43729,4,FALSE)=基本情報!$D$6,P11208,"")),"")</f>
        <v/>
      </c>
    </row>
    <row r="11209" spans="16:17" x14ac:dyDescent="0.15">
      <c r="P11209">
        <v>11208</v>
      </c>
      <c r="Q11209" t="str">
        <f>IFERROR(IF(COUNTIF(個人情報!$BI$5:$BI$401,"登録番号" &amp; リスト!P11209)&gt;=1,"",IF(VLOOKUP(P11209,登録者リスト!$A$1:$D$43729,4,FALSE)=基本情報!$D$6,P11209,"")),"")</f>
        <v/>
      </c>
    </row>
    <row r="11210" spans="16:17" x14ac:dyDescent="0.15">
      <c r="P11210">
        <v>11209</v>
      </c>
      <c r="Q11210" t="str">
        <f>IFERROR(IF(COUNTIF(個人情報!$BI$5:$BI$401,"登録番号" &amp; リスト!P11210)&gt;=1,"",IF(VLOOKUP(P11210,登録者リスト!$A$1:$D$43729,4,FALSE)=基本情報!$D$6,P11210,"")),"")</f>
        <v/>
      </c>
    </row>
    <row r="11211" spans="16:17" x14ac:dyDescent="0.15">
      <c r="P11211">
        <v>11210</v>
      </c>
      <c r="Q11211" t="str">
        <f>IFERROR(IF(COUNTIF(個人情報!$BI$5:$BI$401,"登録番号" &amp; リスト!P11211)&gt;=1,"",IF(VLOOKUP(P11211,登録者リスト!$A$1:$D$43729,4,FALSE)=基本情報!$D$6,P11211,"")),"")</f>
        <v/>
      </c>
    </row>
    <row r="11212" spans="16:17" x14ac:dyDescent="0.15">
      <c r="P11212">
        <v>11211</v>
      </c>
      <c r="Q11212" t="str">
        <f>IFERROR(IF(COUNTIF(個人情報!$BI$5:$BI$401,"登録番号" &amp; リスト!P11212)&gt;=1,"",IF(VLOOKUP(P11212,登録者リスト!$A$1:$D$43729,4,FALSE)=基本情報!$D$6,P11212,"")),"")</f>
        <v/>
      </c>
    </row>
    <row r="11213" spans="16:17" x14ac:dyDescent="0.15">
      <c r="P11213">
        <v>11212</v>
      </c>
      <c r="Q11213" t="str">
        <f>IFERROR(IF(COUNTIF(個人情報!$BI$5:$BI$401,"登録番号" &amp; リスト!P11213)&gt;=1,"",IF(VLOOKUP(P11213,登録者リスト!$A$1:$D$43729,4,FALSE)=基本情報!$D$6,P11213,"")),"")</f>
        <v/>
      </c>
    </row>
    <row r="11214" spans="16:17" x14ac:dyDescent="0.15">
      <c r="P11214">
        <v>11213</v>
      </c>
      <c r="Q11214" t="str">
        <f>IFERROR(IF(COUNTIF(個人情報!$BI$5:$BI$401,"登録番号" &amp; リスト!P11214)&gt;=1,"",IF(VLOOKUP(P11214,登録者リスト!$A$1:$D$43729,4,FALSE)=基本情報!$D$6,P11214,"")),"")</f>
        <v/>
      </c>
    </row>
    <row r="11215" spans="16:17" x14ac:dyDescent="0.15">
      <c r="P11215">
        <v>11214</v>
      </c>
      <c r="Q11215" t="str">
        <f>IFERROR(IF(COUNTIF(個人情報!$BI$5:$BI$401,"登録番号" &amp; リスト!P11215)&gt;=1,"",IF(VLOOKUP(P11215,登録者リスト!$A$1:$D$43729,4,FALSE)=基本情報!$D$6,P11215,"")),"")</f>
        <v/>
      </c>
    </row>
    <row r="11216" spans="16:17" x14ac:dyDescent="0.15">
      <c r="P11216">
        <v>11215</v>
      </c>
      <c r="Q11216" t="str">
        <f>IFERROR(IF(COUNTIF(個人情報!$BI$5:$BI$401,"登録番号" &amp; リスト!P11216)&gt;=1,"",IF(VLOOKUP(P11216,登録者リスト!$A$1:$D$43729,4,FALSE)=基本情報!$D$6,P11216,"")),"")</f>
        <v/>
      </c>
    </row>
    <row r="11217" spans="16:17" x14ac:dyDescent="0.15">
      <c r="P11217">
        <v>11216</v>
      </c>
      <c r="Q11217" t="str">
        <f>IFERROR(IF(COUNTIF(個人情報!$BI$5:$BI$401,"登録番号" &amp; リスト!P11217)&gt;=1,"",IF(VLOOKUP(P11217,登録者リスト!$A$1:$D$43729,4,FALSE)=基本情報!$D$6,P11217,"")),"")</f>
        <v/>
      </c>
    </row>
    <row r="11218" spans="16:17" x14ac:dyDescent="0.15">
      <c r="P11218">
        <v>11217</v>
      </c>
      <c r="Q11218" t="str">
        <f>IFERROR(IF(COUNTIF(個人情報!$BI$5:$BI$401,"登録番号" &amp; リスト!P11218)&gt;=1,"",IF(VLOOKUP(P11218,登録者リスト!$A$1:$D$43729,4,FALSE)=基本情報!$D$6,P11218,"")),"")</f>
        <v/>
      </c>
    </row>
    <row r="11219" spans="16:17" x14ac:dyDescent="0.15">
      <c r="P11219">
        <v>11218</v>
      </c>
      <c r="Q11219" t="str">
        <f>IFERROR(IF(COUNTIF(個人情報!$BI$5:$BI$401,"登録番号" &amp; リスト!P11219)&gt;=1,"",IF(VLOOKUP(P11219,登録者リスト!$A$1:$D$43729,4,FALSE)=基本情報!$D$6,P11219,"")),"")</f>
        <v/>
      </c>
    </row>
    <row r="11220" spans="16:17" x14ac:dyDescent="0.15">
      <c r="P11220">
        <v>11219</v>
      </c>
      <c r="Q11220" t="str">
        <f>IFERROR(IF(COUNTIF(個人情報!$BI$5:$BI$401,"登録番号" &amp; リスト!P11220)&gt;=1,"",IF(VLOOKUP(P11220,登録者リスト!$A$1:$D$43729,4,FALSE)=基本情報!$D$6,P11220,"")),"")</f>
        <v/>
      </c>
    </row>
    <row r="11221" spans="16:17" x14ac:dyDescent="0.15">
      <c r="P11221">
        <v>11220</v>
      </c>
      <c r="Q11221" t="str">
        <f>IFERROR(IF(COUNTIF(個人情報!$BI$5:$BI$401,"登録番号" &amp; リスト!P11221)&gt;=1,"",IF(VLOOKUP(P11221,登録者リスト!$A$1:$D$43729,4,FALSE)=基本情報!$D$6,P11221,"")),"")</f>
        <v/>
      </c>
    </row>
    <row r="11222" spans="16:17" x14ac:dyDescent="0.15">
      <c r="P11222">
        <v>11221</v>
      </c>
      <c r="Q11222" t="str">
        <f>IFERROR(IF(COUNTIF(個人情報!$BI$5:$BI$401,"登録番号" &amp; リスト!P11222)&gt;=1,"",IF(VLOOKUP(P11222,登録者リスト!$A$1:$D$43729,4,FALSE)=基本情報!$D$6,P11222,"")),"")</f>
        <v/>
      </c>
    </row>
    <row r="11223" spans="16:17" x14ac:dyDescent="0.15">
      <c r="P11223">
        <v>11222</v>
      </c>
      <c r="Q11223" t="str">
        <f>IFERROR(IF(COUNTIF(個人情報!$BI$5:$BI$401,"登録番号" &amp; リスト!P11223)&gt;=1,"",IF(VLOOKUP(P11223,登録者リスト!$A$1:$D$43729,4,FALSE)=基本情報!$D$6,P11223,"")),"")</f>
        <v/>
      </c>
    </row>
    <row r="11224" spans="16:17" x14ac:dyDescent="0.15">
      <c r="P11224">
        <v>11223</v>
      </c>
      <c r="Q11224" t="str">
        <f>IFERROR(IF(COUNTIF(個人情報!$BI$5:$BI$401,"登録番号" &amp; リスト!P11224)&gt;=1,"",IF(VLOOKUP(P11224,登録者リスト!$A$1:$D$43729,4,FALSE)=基本情報!$D$6,P11224,"")),"")</f>
        <v/>
      </c>
    </row>
    <row r="11225" spans="16:17" x14ac:dyDescent="0.15">
      <c r="P11225">
        <v>11224</v>
      </c>
      <c r="Q11225" t="str">
        <f>IFERROR(IF(COUNTIF(個人情報!$BI$5:$BI$401,"登録番号" &amp; リスト!P11225)&gt;=1,"",IF(VLOOKUP(P11225,登録者リスト!$A$1:$D$43729,4,FALSE)=基本情報!$D$6,P11225,"")),"")</f>
        <v/>
      </c>
    </row>
    <row r="11226" spans="16:17" x14ac:dyDescent="0.15">
      <c r="P11226">
        <v>11225</v>
      </c>
      <c r="Q11226" t="str">
        <f>IFERROR(IF(COUNTIF(個人情報!$BI$5:$BI$401,"登録番号" &amp; リスト!P11226)&gt;=1,"",IF(VLOOKUP(P11226,登録者リスト!$A$1:$D$43729,4,FALSE)=基本情報!$D$6,P11226,"")),"")</f>
        <v/>
      </c>
    </row>
    <row r="11227" spans="16:17" x14ac:dyDescent="0.15">
      <c r="P11227">
        <v>11226</v>
      </c>
      <c r="Q11227" t="str">
        <f>IFERROR(IF(COUNTIF(個人情報!$BI$5:$BI$401,"登録番号" &amp; リスト!P11227)&gt;=1,"",IF(VLOOKUP(P11227,登録者リスト!$A$1:$D$43729,4,FALSE)=基本情報!$D$6,P11227,"")),"")</f>
        <v/>
      </c>
    </row>
    <row r="11228" spans="16:17" x14ac:dyDescent="0.15">
      <c r="P11228">
        <v>11227</v>
      </c>
      <c r="Q11228" t="str">
        <f>IFERROR(IF(COUNTIF(個人情報!$BI$5:$BI$401,"登録番号" &amp; リスト!P11228)&gt;=1,"",IF(VLOOKUP(P11228,登録者リスト!$A$1:$D$43729,4,FALSE)=基本情報!$D$6,P11228,"")),"")</f>
        <v/>
      </c>
    </row>
    <row r="11229" spans="16:17" x14ac:dyDescent="0.15">
      <c r="P11229">
        <v>11228</v>
      </c>
      <c r="Q11229" t="str">
        <f>IFERROR(IF(COUNTIF(個人情報!$BI$5:$BI$401,"登録番号" &amp; リスト!P11229)&gt;=1,"",IF(VLOOKUP(P11229,登録者リスト!$A$1:$D$43729,4,FALSE)=基本情報!$D$6,P11229,"")),"")</f>
        <v/>
      </c>
    </row>
    <row r="11230" spans="16:17" x14ac:dyDescent="0.15">
      <c r="P11230">
        <v>11229</v>
      </c>
      <c r="Q11230" t="str">
        <f>IFERROR(IF(COUNTIF(個人情報!$BI$5:$BI$401,"登録番号" &amp; リスト!P11230)&gt;=1,"",IF(VLOOKUP(P11230,登録者リスト!$A$1:$D$43729,4,FALSE)=基本情報!$D$6,P11230,"")),"")</f>
        <v/>
      </c>
    </row>
    <row r="11231" spans="16:17" x14ac:dyDescent="0.15">
      <c r="P11231">
        <v>11230</v>
      </c>
      <c r="Q11231" t="str">
        <f>IFERROR(IF(COUNTIF(個人情報!$BI$5:$BI$401,"登録番号" &amp; リスト!P11231)&gt;=1,"",IF(VLOOKUP(P11231,登録者リスト!$A$1:$D$43729,4,FALSE)=基本情報!$D$6,P11231,"")),"")</f>
        <v/>
      </c>
    </row>
    <row r="11232" spans="16:17" x14ac:dyDescent="0.15">
      <c r="P11232">
        <v>11231</v>
      </c>
      <c r="Q11232" t="str">
        <f>IFERROR(IF(COUNTIF(個人情報!$BI$5:$BI$401,"登録番号" &amp; リスト!P11232)&gt;=1,"",IF(VLOOKUP(P11232,登録者リスト!$A$1:$D$43729,4,FALSE)=基本情報!$D$6,P11232,"")),"")</f>
        <v/>
      </c>
    </row>
    <row r="11233" spans="16:17" x14ac:dyDescent="0.15">
      <c r="P11233">
        <v>11232</v>
      </c>
      <c r="Q11233" t="str">
        <f>IFERROR(IF(COUNTIF(個人情報!$BI$5:$BI$401,"登録番号" &amp; リスト!P11233)&gt;=1,"",IF(VLOOKUP(P11233,登録者リスト!$A$1:$D$43729,4,FALSE)=基本情報!$D$6,P11233,"")),"")</f>
        <v/>
      </c>
    </row>
    <row r="11234" spans="16:17" x14ac:dyDescent="0.15">
      <c r="P11234">
        <v>11233</v>
      </c>
      <c r="Q11234" t="str">
        <f>IFERROR(IF(COUNTIF(個人情報!$BI$5:$BI$401,"登録番号" &amp; リスト!P11234)&gt;=1,"",IF(VLOOKUP(P11234,登録者リスト!$A$1:$D$43729,4,FALSE)=基本情報!$D$6,P11234,"")),"")</f>
        <v/>
      </c>
    </row>
    <row r="11235" spans="16:17" x14ac:dyDescent="0.15">
      <c r="P11235">
        <v>11234</v>
      </c>
      <c r="Q11235" t="str">
        <f>IFERROR(IF(COUNTIF(個人情報!$BI$5:$BI$401,"登録番号" &amp; リスト!P11235)&gt;=1,"",IF(VLOOKUP(P11235,登録者リスト!$A$1:$D$43729,4,FALSE)=基本情報!$D$6,P11235,"")),"")</f>
        <v/>
      </c>
    </row>
    <row r="11236" spans="16:17" x14ac:dyDescent="0.15">
      <c r="P11236">
        <v>11235</v>
      </c>
      <c r="Q11236" t="str">
        <f>IFERROR(IF(COUNTIF(個人情報!$BI$5:$BI$401,"登録番号" &amp; リスト!P11236)&gt;=1,"",IF(VLOOKUP(P11236,登録者リスト!$A$1:$D$43729,4,FALSE)=基本情報!$D$6,P11236,"")),"")</f>
        <v/>
      </c>
    </row>
    <row r="11237" spans="16:17" x14ac:dyDescent="0.15">
      <c r="P11237">
        <v>11236</v>
      </c>
      <c r="Q11237" t="str">
        <f>IFERROR(IF(COUNTIF(個人情報!$BI$5:$BI$401,"登録番号" &amp; リスト!P11237)&gt;=1,"",IF(VLOOKUP(P11237,登録者リスト!$A$1:$D$43729,4,FALSE)=基本情報!$D$6,P11237,"")),"")</f>
        <v/>
      </c>
    </row>
    <row r="11238" spans="16:17" x14ac:dyDescent="0.15">
      <c r="P11238">
        <v>11237</v>
      </c>
      <c r="Q11238" t="str">
        <f>IFERROR(IF(COUNTIF(個人情報!$BI$5:$BI$401,"登録番号" &amp; リスト!P11238)&gt;=1,"",IF(VLOOKUP(P11238,登録者リスト!$A$1:$D$43729,4,FALSE)=基本情報!$D$6,P11238,"")),"")</f>
        <v/>
      </c>
    </row>
    <row r="11239" spans="16:17" x14ac:dyDescent="0.15">
      <c r="P11239">
        <v>11238</v>
      </c>
      <c r="Q11239" t="str">
        <f>IFERROR(IF(COUNTIF(個人情報!$BI$5:$BI$401,"登録番号" &amp; リスト!P11239)&gt;=1,"",IF(VLOOKUP(P11239,登録者リスト!$A$1:$D$43729,4,FALSE)=基本情報!$D$6,P11239,"")),"")</f>
        <v/>
      </c>
    </row>
    <row r="11240" spans="16:17" x14ac:dyDescent="0.15">
      <c r="P11240">
        <v>11239</v>
      </c>
      <c r="Q11240" t="str">
        <f>IFERROR(IF(COUNTIF(個人情報!$BI$5:$BI$401,"登録番号" &amp; リスト!P11240)&gt;=1,"",IF(VLOOKUP(P11240,登録者リスト!$A$1:$D$43729,4,FALSE)=基本情報!$D$6,P11240,"")),"")</f>
        <v/>
      </c>
    </row>
    <row r="11241" spans="16:17" x14ac:dyDescent="0.15">
      <c r="P11241">
        <v>11240</v>
      </c>
      <c r="Q11241" t="str">
        <f>IFERROR(IF(COUNTIF(個人情報!$BI$5:$BI$401,"登録番号" &amp; リスト!P11241)&gt;=1,"",IF(VLOOKUP(P11241,登録者リスト!$A$1:$D$43729,4,FALSE)=基本情報!$D$6,P11241,"")),"")</f>
        <v/>
      </c>
    </row>
    <row r="11242" spans="16:17" x14ac:dyDescent="0.15">
      <c r="P11242">
        <v>11241</v>
      </c>
      <c r="Q11242" t="str">
        <f>IFERROR(IF(COUNTIF(個人情報!$BI$5:$BI$401,"登録番号" &amp; リスト!P11242)&gt;=1,"",IF(VLOOKUP(P11242,登録者リスト!$A$1:$D$43729,4,FALSE)=基本情報!$D$6,P11242,"")),"")</f>
        <v/>
      </c>
    </row>
    <row r="11243" spans="16:17" x14ac:dyDescent="0.15">
      <c r="P11243">
        <v>11242</v>
      </c>
      <c r="Q11243" t="str">
        <f>IFERROR(IF(COUNTIF(個人情報!$BI$5:$BI$401,"登録番号" &amp; リスト!P11243)&gt;=1,"",IF(VLOOKUP(P11243,登録者リスト!$A$1:$D$43729,4,FALSE)=基本情報!$D$6,P11243,"")),"")</f>
        <v/>
      </c>
    </row>
    <row r="11244" spans="16:17" x14ac:dyDescent="0.15">
      <c r="P11244">
        <v>11243</v>
      </c>
      <c r="Q11244" t="str">
        <f>IFERROR(IF(COUNTIF(個人情報!$BI$5:$BI$401,"登録番号" &amp; リスト!P11244)&gt;=1,"",IF(VLOOKUP(P11244,登録者リスト!$A$1:$D$43729,4,FALSE)=基本情報!$D$6,P11244,"")),"")</f>
        <v/>
      </c>
    </row>
    <row r="11245" spans="16:17" x14ac:dyDescent="0.15">
      <c r="P11245">
        <v>11244</v>
      </c>
      <c r="Q11245" t="str">
        <f>IFERROR(IF(COUNTIF(個人情報!$BI$5:$BI$401,"登録番号" &amp; リスト!P11245)&gt;=1,"",IF(VLOOKUP(P11245,登録者リスト!$A$1:$D$43729,4,FALSE)=基本情報!$D$6,P11245,"")),"")</f>
        <v/>
      </c>
    </row>
    <row r="11246" spans="16:17" x14ac:dyDescent="0.15">
      <c r="P11246">
        <v>11245</v>
      </c>
      <c r="Q11246" t="str">
        <f>IFERROR(IF(COUNTIF(個人情報!$BI$5:$BI$401,"登録番号" &amp; リスト!P11246)&gt;=1,"",IF(VLOOKUP(P11246,登録者リスト!$A$1:$D$43729,4,FALSE)=基本情報!$D$6,P11246,"")),"")</f>
        <v/>
      </c>
    </row>
    <row r="11247" spans="16:17" x14ac:dyDescent="0.15">
      <c r="P11247">
        <v>11246</v>
      </c>
      <c r="Q11247" t="str">
        <f>IFERROR(IF(COUNTIF(個人情報!$BI$5:$BI$401,"登録番号" &amp; リスト!P11247)&gt;=1,"",IF(VLOOKUP(P11247,登録者リスト!$A$1:$D$43729,4,FALSE)=基本情報!$D$6,P11247,"")),"")</f>
        <v/>
      </c>
    </row>
    <row r="11248" spans="16:17" x14ac:dyDescent="0.15">
      <c r="P11248">
        <v>11247</v>
      </c>
      <c r="Q11248" t="str">
        <f>IFERROR(IF(COUNTIF(個人情報!$BI$5:$BI$401,"登録番号" &amp; リスト!P11248)&gt;=1,"",IF(VLOOKUP(P11248,登録者リスト!$A$1:$D$43729,4,FALSE)=基本情報!$D$6,P11248,"")),"")</f>
        <v/>
      </c>
    </row>
    <row r="11249" spans="16:17" x14ac:dyDescent="0.15">
      <c r="P11249">
        <v>11248</v>
      </c>
      <c r="Q11249" t="str">
        <f>IFERROR(IF(COUNTIF(個人情報!$BI$5:$BI$401,"登録番号" &amp; リスト!P11249)&gt;=1,"",IF(VLOOKUP(P11249,登録者リスト!$A$1:$D$43729,4,FALSE)=基本情報!$D$6,P11249,"")),"")</f>
        <v/>
      </c>
    </row>
    <row r="11250" spans="16:17" x14ac:dyDescent="0.15">
      <c r="P11250">
        <v>11249</v>
      </c>
      <c r="Q11250" t="str">
        <f>IFERROR(IF(COUNTIF(個人情報!$BI$5:$BI$401,"登録番号" &amp; リスト!P11250)&gt;=1,"",IF(VLOOKUP(P11250,登録者リスト!$A$1:$D$43729,4,FALSE)=基本情報!$D$6,P11250,"")),"")</f>
        <v/>
      </c>
    </row>
    <row r="11251" spans="16:17" x14ac:dyDescent="0.15">
      <c r="P11251">
        <v>11250</v>
      </c>
      <c r="Q11251" t="str">
        <f>IFERROR(IF(COUNTIF(個人情報!$BI$5:$BI$401,"登録番号" &amp; リスト!P11251)&gt;=1,"",IF(VLOOKUP(P11251,登録者リスト!$A$1:$D$43729,4,FALSE)=基本情報!$D$6,P11251,"")),"")</f>
        <v/>
      </c>
    </row>
    <row r="11252" spans="16:17" x14ac:dyDescent="0.15">
      <c r="P11252">
        <v>11251</v>
      </c>
      <c r="Q11252" t="str">
        <f>IFERROR(IF(COUNTIF(個人情報!$BI$5:$BI$401,"登録番号" &amp; リスト!P11252)&gt;=1,"",IF(VLOOKUP(P11252,登録者リスト!$A$1:$D$43729,4,FALSE)=基本情報!$D$6,P11252,"")),"")</f>
        <v/>
      </c>
    </row>
    <row r="11253" spans="16:17" x14ac:dyDescent="0.15">
      <c r="P11253">
        <v>11252</v>
      </c>
      <c r="Q11253" t="str">
        <f>IFERROR(IF(COUNTIF(個人情報!$BI$5:$BI$401,"登録番号" &amp; リスト!P11253)&gt;=1,"",IF(VLOOKUP(P11253,登録者リスト!$A$1:$D$43729,4,FALSE)=基本情報!$D$6,P11253,"")),"")</f>
        <v/>
      </c>
    </row>
    <row r="11254" spans="16:17" x14ac:dyDescent="0.15">
      <c r="P11254">
        <v>11253</v>
      </c>
      <c r="Q11254" t="str">
        <f>IFERROR(IF(COUNTIF(個人情報!$BI$5:$BI$401,"登録番号" &amp; リスト!P11254)&gt;=1,"",IF(VLOOKUP(P11254,登録者リスト!$A$1:$D$43729,4,FALSE)=基本情報!$D$6,P11254,"")),"")</f>
        <v/>
      </c>
    </row>
    <row r="11255" spans="16:17" x14ac:dyDescent="0.15">
      <c r="P11255">
        <v>11254</v>
      </c>
      <c r="Q11255" t="str">
        <f>IFERROR(IF(COUNTIF(個人情報!$BI$5:$BI$401,"登録番号" &amp; リスト!P11255)&gt;=1,"",IF(VLOOKUP(P11255,登録者リスト!$A$1:$D$43729,4,FALSE)=基本情報!$D$6,P11255,"")),"")</f>
        <v/>
      </c>
    </row>
    <row r="11256" spans="16:17" x14ac:dyDescent="0.15">
      <c r="P11256">
        <v>11255</v>
      </c>
      <c r="Q11256" t="str">
        <f>IFERROR(IF(COUNTIF(個人情報!$BI$5:$BI$401,"登録番号" &amp; リスト!P11256)&gt;=1,"",IF(VLOOKUP(P11256,登録者リスト!$A$1:$D$43729,4,FALSE)=基本情報!$D$6,P11256,"")),"")</f>
        <v/>
      </c>
    </row>
    <row r="11257" spans="16:17" x14ac:dyDescent="0.15">
      <c r="P11257">
        <v>11256</v>
      </c>
      <c r="Q11257" t="str">
        <f>IFERROR(IF(COUNTIF(個人情報!$BI$5:$BI$401,"登録番号" &amp; リスト!P11257)&gt;=1,"",IF(VLOOKUP(P11257,登録者リスト!$A$1:$D$43729,4,FALSE)=基本情報!$D$6,P11257,"")),"")</f>
        <v/>
      </c>
    </row>
    <row r="11258" spans="16:17" x14ac:dyDescent="0.15">
      <c r="P11258">
        <v>11257</v>
      </c>
      <c r="Q11258" t="str">
        <f>IFERROR(IF(COUNTIF(個人情報!$BI$5:$BI$401,"登録番号" &amp; リスト!P11258)&gt;=1,"",IF(VLOOKUP(P11258,登録者リスト!$A$1:$D$43729,4,FALSE)=基本情報!$D$6,P11258,"")),"")</f>
        <v/>
      </c>
    </row>
    <row r="11259" spans="16:17" x14ac:dyDescent="0.15">
      <c r="P11259">
        <v>11258</v>
      </c>
      <c r="Q11259" t="str">
        <f>IFERROR(IF(COUNTIF(個人情報!$BI$5:$BI$401,"登録番号" &amp; リスト!P11259)&gt;=1,"",IF(VLOOKUP(P11259,登録者リスト!$A$1:$D$43729,4,FALSE)=基本情報!$D$6,P11259,"")),"")</f>
        <v/>
      </c>
    </row>
    <row r="11260" spans="16:17" x14ac:dyDescent="0.15">
      <c r="P11260">
        <v>11259</v>
      </c>
      <c r="Q11260" t="str">
        <f>IFERROR(IF(COUNTIF(個人情報!$BI$5:$BI$401,"登録番号" &amp; リスト!P11260)&gt;=1,"",IF(VLOOKUP(P11260,登録者リスト!$A$1:$D$43729,4,FALSE)=基本情報!$D$6,P11260,"")),"")</f>
        <v/>
      </c>
    </row>
    <row r="11261" spans="16:17" x14ac:dyDescent="0.15">
      <c r="P11261">
        <v>11260</v>
      </c>
      <c r="Q11261" t="str">
        <f>IFERROR(IF(COUNTIF(個人情報!$BI$5:$BI$401,"登録番号" &amp; リスト!P11261)&gt;=1,"",IF(VLOOKUP(P11261,登録者リスト!$A$1:$D$43729,4,FALSE)=基本情報!$D$6,P11261,"")),"")</f>
        <v/>
      </c>
    </row>
    <row r="11262" spans="16:17" x14ac:dyDescent="0.15">
      <c r="P11262">
        <v>11261</v>
      </c>
      <c r="Q11262" t="str">
        <f>IFERROR(IF(COUNTIF(個人情報!$BI$5:$BI$401,"登録番号" &amp; リスト!P11262)&gt;=1,"",IF(VLOOKUP(P11262,登録者リスト!$A$1:$D$43729,4,FALSE)=基本情報!$D$6,P11262,"")),"")</f>
        <v/>
      </c>
    </row>
    <row r="11263" spans="16:17" x14ac:dyDescent="0.15">
      <c r="P11263">
        <v>11262</v>
      </c>
      <c r="Q11263" t="str">
        <f>IFERROR(IF(COUNTIF(個人情報!$BI$5:$BI$401,"登録番号" &amp; リスト!P11263)&gt;=1,"",IF(VLOOKUP(P11263,登録者リスト!$A$1:$D$43729,4,FALSE)=基本情報!$D$6,P11263,"")),"")</f>
        <v/>
      </c>
    </row>
    <row r="11264" spans="16:17" x14ac:dyDescent="0.15">
      <c r="P11264">
        <v>11263</v>
      </c>
      <c r="Q11264" t="str">
        <f>IFERROR(IF(COUNTIF(個人情報!$BI$5:$BI$401,"登録番号" &amp; リスト!P11264)&gt;=1,"",IF(VLOOKUP(P11264,登録者リスト!$A$1:$D$43729,4,FALSE)=基本情報!$D$6,P11264,"")),"")</f>
        <v/>
      </c>
    </row>
    <row r="11265" spans="16:17" x14ac:dyDescent="0.15">
      <c r="P11265">
        <v>11264</v>
      </c>
      <c r="Q11265" t="str">
        <f>IFERROR(IF(COUNTIF(個人情報!$BI$5:$BI$401,"登録番号" &amp; リスト!P11265)&gt;=1,"",IF(VLOOKUP(P11265,登録者リスト!$A$1:$D$43729,4,FALSE)=基本情報!$D$6,P11265,"")),"")</f>
        <v/>
      </c>
    </row>
    <row r="11266" spans="16:17" x14ac:dyDescent="0.15">
      <c r="P11266">
        <v>11265</v>
      </c>
      <c r="Q11266" t="str">
        <f>IFERROR(IF(COUNTIF(個人情報!$BI$5:$BI$401,"登録番号" &amp; リスト!P11266)&gt;=1,"",IF(VLOOKUP(P11266,登録者リスト!$A$1:$D$43729,4,FALSE)=基本情報!$D$6,P11266,"")),"")</f>
        <v/>
      </c>
    </row>
    <row r="11267" spans="16:17" x14ac:dyDescent="0.15">
      <c r="P11267">
        <v>11266</v>
      </c>
      <c r="Q11267" t="str">
        <f>IFERROR(IF(COUNTIF(個人情報!$BI$5:$BI$401,"登録番号" &amp; リスト!P11267)&gt;=1,"",IF(VLOOKUP(P11267,登録者リスト!$A$1:$D$43729,4,FALSE)=基本情報!$D$6,P11267,"")),"")</f>
        <v/>
      </c>
    </row>
    <row r="11268" spans="16:17" x14ac:dyDescent="0.15">
      <c r="P11268">
        <v>11267</v>
      </c>
      <c r="Q11268" t="str">
        <f>IFERROR(IF(COUNTIF(個人情報!$BI$5:$BI$401,"登録番号" &amp; リスト!P11268)&gt;=1,"",IF(VLOOKUP(P11268,登録者リスト!$A$1:$D$43729,4,FALSE)=基本情報!$D$6,P11268,"")),"")</f>
        <v/>
      </c>
    </row>
    <row r="11269" spans="16:17" x14ac:dyDescent="0.15">
      <c r="P11269">
        <v>11268</v>
      </c>
      <c r="Q11269" t="str">
        <f>IFERROR(IF(COUNTIF(個人情報!$BI$5:$BI$401,"登録番号" &amp; リスト!P11269)&gt;=1,"",IF(VLOOKUP(P11269,登録者リスト!$A$1:$D$43729,4,FALSE)=基本情報!$D$6,P11269,"")),"")</f>
        <v/>
      </c>
    </row>
    <row r="11270" spans="16:17" x14ac:dyDescent="0.15">
      <c r="P11270">
        <v>11269</v>
      </c>
      <c r="Q11270" t="str">
        <f>IFERROR(IF(COUNTIF(個人情報!$BI$5:$BI$401,"登録番号" &amp; リスト!P11270)&gt;=1,"",IF(VLOOKUP(P11270,登録者リスト!$A$1:$D$43729,4,FALSE)=基本情報!$D$6,P11270,"")),"")</f>
        <v/>
      </c>
    </row>
    <row r="11271" spans="16:17" x14ac:dyDescent="0.15">
      <c r="P11271">
        <v>11270</v>
      </c>
      <c r="Q11271" t="str">
        <f>IFERROR(IF(COUNTIF(個人情報!$BI$5:$BI$401,"登録番号" &amp; リスト!P11271)&gt;=1,"",IF(VLOOKUP(P11271,登録者リスト!$A$1:$D$43729,4,FALSE)=基本情報!$D$6,P11271,"")),"")</f>
        <v/>
      </c>
    </row>
    <row r="11272" spans="16:17" x14ac:dyDescent="0.15">
      <c r="P11272">
        <v>11271</v>
      </c>
      <c r="Q11272" t="str">
        <f>IFERROR(IF(COUNTIF(個人情報!$BI$5:$BI$401,"登録番号" &amp; リスト!P11272)&gt;=1,"",IF(VLOOKUP(P11272,登録者リスト!$A$1:$D$43729,4,FALSE)=基本情報!$D$6,P11272,"")),"")</f>
        <v/>
      </c>
    </row>
    <row r="11273" spans="16:17" x14ac:dyDescent="0.15">
      <c r="P11273">
        <v>11272</v>
      </c>
      <c r="Q11273" t="str">
        <f>IFERROR(IF(COUNTIF(個人情報!$BI$5:$BI$401,"登録番号" &amp; リスト!P11273)&gt;=1,"",IF(VLOOKUP(P11273,登録者リスト!$A$1:$D$43729,4,FALSE)=基本情報!$D$6,P11273,"")),"")</f>
        <v/>
      </c>
    </row>
    <row r="11274" spans="16:17" x14ac:dyDescent="0.15">
      <c r="P11274">
        <v>11273</v>
      </c>
      <c r="Q11274" t="str">
        <f>IFERROR(IF(COUNTIF(個人情報!$BI$5:$BI$401,"登録番号" &amp; リスト!P11274)&gt;=1,"",IF(VLOOKUP(P11274,登録者リスト!$A$1:$D$43729,4,FALSE)=基本情報!$D$6,P11274,"")),"")</f>
        <v/>
      </c>
    </row>
    <row r="11275" spans="16:17" x14ac:dyDescent="0.15">
      <c r="P11275">
        <v>11274</v>
      </c>
      <c r="Q11275" t="str">
        <f>IFERROR(IF(COUNTIF(個人情報!$BI$5:$BI$401,"登録番号" &amp; リスト!P11275)&gt;=1,"",IF(VLOOKUP(P11275,登録者リスト!$A$1:$D$43729,4,FALSE)=基本情報!$D$6,P11275,"")),"")</f>
        <v/>
      </c>
    </row>
    <row r="11276" spans="16:17" x14ac:dyDescent="0.15">
      <c r="P11276">
        <v>11275</v>
      </c>
      <c r="Q11276" t="str">
        <f>IFERROR(IF(COUNTIF(個人情報!$BI$5:$BI$401,"登録番号" &amp; リスト!P11276)&gt;=1,"",IF(VLOOKUP(P11276,登録者リスト!$A$1:$D$43729,4,FALSE)=基本情報!$D$6,P11276,"")),"")</f>
        <v/>
      </c>
    </row>
    <row r="11277" spans="16:17" x14ac:dyDescent="0.15">
      <c r="P11277">
        <v>11276</v>
      </c>
      <c r="Q11277" t="str">
        <f>IFERROR(IF(COUNTIF(個人情報!$BI$5:$BI$401,"登録番号" &amp; リスト!P11277)&gt;=1,"",IF(VLOOKUP(P11277,登録者リスト!$A$1:$D$43729,4,FALSE)=基本情報!$D$6,P11277,"")),"")</f>
        <v/>
      </c>
    </row>
    <row r="11278" spans="16:17" x14ac:dyDescent="0.15">
      <c r="P11278">
        <v>11277</v>
      </c>
      <c r="Q11278" t="str">
        <f>IFERROR(IF(COUNTIF(個人情報!$BI$5:$BI$401,"登録番号" &amp; リスト!P11278)&gt;=1,"",IF(VLOOKUP(P11278,登録者リスト!$A$1:$D$43729,4,FALSE)=基本情報!$D$6,P11278,"")),"")</f>
        <v/>
      </c>
    </row>
    <row r="11279" spans="16:17" x14ac:dyDescent="0.15">
      <c r="P11279">
        <v>11278</v>
      </c>
      <c r="Q11279" t="str">
        <f>IFERROR(IF(COUNTIF(個人情報!$BI$5:$BI$401,"登録番号" &amp; リスト!P11279)&gt;=1,"",IF(VLOOKUP(P11279,登録者リスト!$A$1:$D$43729,4,FALSE)=基本情報!$D$6,P11279,"")),"")</f>
        <v/>
      </c>
    </row>
    <row r="11280" spans="16:17" x14ac:dyDescent="0.15">
      <c r="P11280">
        <v>11279</v>
      </c>
      <c r="Q11280" t="str">
        <f>IFERROR(IF(COUNTIF(個人情報!$BI$5:$BI$401,"登録番号" &amp; リスト!P11280)&gt;=1,"",IF(VLOOKUP(P11280,登録者リスト!$A$1:$D$43729,4,FALSE)=基本情報!$D$6,P11280,"")),"")</f>
        <v/>
      </c>
    </row>
    <row r="11281" spans="16:17" x14ac:dyDescent="0.15">
      <c r="P11281">
        <v>11280</v>
      </c>
      <c r="Q11281" t="str">
        <f>IFERROR(IF(COUNTIF(個人情報!$BI$5:$BI$401,"登録番号" &amp; リスト!P11281)&gt;=1,"",IF(VLOOKUP(P11281,登録者リスト!$A$1:$D$43729,4,FALSE)=基本情報!$D$6,P11281,"")),"")</f>
        <v/>
      </c>
    </row>
    <row r="11282" spans="16:17" x14ac:dyDescent="0.15">
      <c r="P11282">
        <v>11281</v>
      </c>
      <c r="Q11282" t="str">
        <f>IFERROR(IF(COUNTIF(個人情報!$BI$5:$BI$401,"登録番号" &amp; リスト!P11282)&gt;=1,"",IF(VLOOKUP(P11282,登録者リスト!$A$1:$D$43729,4,FALSE)=基本情報!$D$6,P11282,"")),"")</f>
        <v/>
      </c>
    </row>
    <row r="11283" spans="16:17" x14ac:dyDescent="0.15">
      <c r="P11283">
        <v>11282</v>
      </c>
      <c r="Q11283" t="str">
        <f>IFERROR(IF(COUNTIF(個人情報!$BI$5:$BI$401,"登録番号" &amp; リスト!P11283)&gt;=1,"",IF(VLOOKUP(P11283,登録者リスト!$A$1:$D$43729,4,FALSE)=基本情報!$D$6,P11283,"")),"")</f>
        <v/>
      </c>
    </row>
    <row r="11284" spans="16:17" x14ac:dyDescent="0.15">
      <c r="P11284">
        <v>11283</v>
      </c>
      <c r="Q11284" t="str">
        <f>IFERROR(IF(COUNTIF(個人情報!$BI$5:$BI$401,"登録番号" &amp; リスト!P11284)&gt;=1,"",IF(VLOOKUP(P11284,登録者リスト!$A$1:$D$43729,4,FALSE)=基本情報!$D$6,P11284,"")),"")</f>
        <v/>
      </c>
    </row>
    <row r="11285" spans="16:17" x14ac:dyDescent="0.15">
      <c r="P11285">
        <v>11284</v>
      </c>
      <c r="Q11285" t="str">
        <f>IFERROR(IF(COUNTIF(個人情報!$BI$5:$BI$401,"登録番号" &amp; リスト!P11285)&gt;=1,"",IF(VLOOKUP(P11285,登録者リスト!$A$1:$D$43729,4,FALSE)=基本情報!$D$6,P11285,"")),"")</f>
        <v/>
      </c>
    </row>
    <row r="11286" spans="16:17" x14ac:dyDescent="0.15">
      <c r="P11286">
        <v>11285</v>
      </c>
      <c r="Q11286" t="str">
        <f>IFERROR(IF(COUNTIF(個人情報!$BI$5:$BI$401,"登録番号" &amp; リスト!P11286)&gt;=1,"",IF(VLOOKUP(P11286,登録者リスト!$A$1:$D$43729,4,FALSE)=基本情報!$D$6,P11286,"")),"")</f>
        <v/>
      </c>
    </row>
    <row r="11287" spans="16:17" x14ac:dyDescent="0.15">
      <c r="P11287">
        <v>11286</v>
      </c>
      <c r="Q11287" t="str">
        <f>IFERROR(IF(COUNTIF(個人情報!$BI$5:$BI$401,"登録番号" &amp; リスト!P11287)&gt;=1,"",IF(VLOOKUP(P11287,登録者リスト!$A$1:$D$43729,4,FALSE)=基本情報!$D$6,P11287,"")),"")</f>
        <v/>
      </c>
    </row>
    <row r="11288" spans="16:17" x14ac:dyDescent="0.15">
      <c r="P11288">
        <v>11287</v>
      </c>
      <c r="Q11288" t="str">
        <f>IFERROR(IF(COUNTIF(個人情報!$BI$5:$BI$401,"登録番号" &amp; リスト!P11288)&gt;=1,"",IF(VLOOKUP(P11288,登録者リスト!$A$1:$D$43729,4,FALSE)=基本情報!$D$6,P11288,"")),"")</f>
        <v/>
      </c>
    </row>
    <row r="11289" spans="16:17" x14ac:dyDescent="0.15">
      <c r="P11289">
        <v>11288</v>
      </c>
      <c r="Q11289" t="str">
        <f>IFERROR(IF(COUNTIF(個人情報!$BI$5:$BI$401,"登録番号" &amp; リスト!P11289)&gt;=1,"",IF(VLOOKUP(P11289,登録者リスト!$A$1:$D$43729,4,FALSE)=基本情報!$D$6,P11289,"")),"")</f>
        <v/>
      </c>
    </row>
    <row r="11290" spans="16:17" x14ac:dyDescent="0.15">
      <c r="P11290">
        <v>11289</v>
      </c>
      <c r="Q11290" t="str">
        <f>IFERROR(IF(COUNTIF(個人情報!$BI$5:$BI$401,"登録番号" &amp; リスト!P11290)&gt;=1,"",IF(VLOOKUP(P11290,登録者リスト!$A$1:$D$43729,4,FALSE)=基本情報!$D$6,P11290,"")),"")</f>
        <v/>
      </c>
    </row>
    <row r="11291" spans="16:17" x14ac:dyDescent="0.15">
      <c r="P11291">
        <v>11290</v>
      </c>
      <c r="Q11291" t="str">
        <f>IFERROR(IF(COUNTIF(個人情報!$BI$5:$BI$401,"登録番号" &amp; リスト!P11291)&gt;=1,"",IF(VLOOKUP(P11291,登録者リスト!$A$1:$D$43729,4,FALSE)=基本情報!$D$6,P11291,"")),"")</f>
        <v/>
      </c>
    </row>
    <row r="11292" spans="16:17" x14ac:dyDescent="0.15">
      <c r="P11292">
        <v>11291</v>
      </c>
      <c r="Q11292" t="str">
        <f>IFERROR(IF(COUNTIF(個人情報!$BI$5:$BI$401,"登録番号" &amp; リスト!P11292)&gt;=1,"",IF(VLOOKUP(P11292,登録者リスト!$A$1:$D$43729,4,FALSE)=基本情報!$D$6,P11292,"")),"")</f>
        <v/>
      </c>
    </row>
    <row r="11293" spans="16:17" x14ac:dyDescent="0.15">
      <c r="P11293">
        <v>11292</v>
      </c>
      <c r="Q11293" t="str">
        <f>IFERROR(IF(COUNTIF(個人情報!$BI$5:$BI$401,"登録番号" &amp; リスト!P11293)&gt;=1,"",IF(VLOOKUP(P11293,登録者リスト!$A$1:$D$43729,4,FALSE)=基本情報!$D$6,P11293,"")),"")</f>
        <v/>
      </c>
    </row>
    <row r="11294" spans="16:17" x14ac:dyDescent="0.15">
      <c r="P11294">
        <v>11293</v>
      </c>
      <c r="Q11294" t="str">
        <f>IFERROR(IF(COUNTIF(個人情報!$BI$5:$BI$401,"登録番号" &amp; リスト!P11294)&gt;=1,"",IF(VLOOKUP(P11294,登録者リスト!$A$1:$D$43729,4,FALSE)=基本情報!$D$6,P11294,"")),"")</f>
        <v/>
      </c>
    </row>
    <row r="11295" spans="16:17" x14ac:dyDescent="0.15">
      <c r="P11295">
        <v>11294</v>
      </c>
      <c r="Q11295" t="str">
        <f>IFERROR(IF(COUNTIF(個人情報!$BI$5:$BI$401,"登録番号" &amp; リスト!P11295)&gt;=1,"",IF(VLOOKUP(P11295,登録者リスト!$A$1:$D$43729,4,FALSE)=基本情報!$D$6,P11295,"")),"")</f>
        <v/>
      </c>
    </row>
    <row r="11296" spans="16:17" x14ac:dyDescent="0.15">
      <c r="P11296">
        <v>11295</v>
      </c>
      <c r="Q11296" t="str">
        <f>IFERROR(IF(COUNTIF(個人情報!$BI$5:$BI$401,"登録番号" &amp; リスト!P11296)&gt;=1,"",IF(VLOOKUP(P11296,登録者リスト!$A$1:$D$43729,4,FALSE)=基本情報!$D$6,P11296,"")),"")</f>
        <v/>
      </c>
    </row>
    <row r="11297" spans="16:17" x14ac:dyDescent="0.15">
      <c r="P11297">
        <v>11296</v>
      </c>
      <c r="Q11297" t="str">
        <f>IFERROR(IF(COUNTIF(個人情報!$BI$5:$BI$401,"登録番号" &amp; リスト!P11297)&gt;=1,"",IF(VLOOKUP(P11297,登録者リスト!$A$1:$D$43729,4,FALSE)=基本情報!$D$6,P11297,"")),"")</f>
        <v/>
      </c>
    </row>
    <row r="11298" spans="16:17" x14ac:dyDescent="0.15">
      <c r="P11298">
        <v>11297</v>
      </c>
      <c r="Q11298" t="str">
        <f>IFERROR(IF(COUNTIF(個人情報!$BI$5:$BI$401,"登録番号" &amp; リスト!P11298)&gt;=1,"",IF(VLOOKUP(P11298,登録者リスト!$A$1:$D$43729,4,FALSE)=基本情報!$D$6,P11298,"")),"")</f>
        <v/>
      </c>
    </row>
    <row r="11299" spans="16:17" x14ac:dyDescent="0.15">
      <c r="P11299">
        <v>11298</v>
      </c>
      <c r="Q11299" t="str">
        <f>IFERROR(IF(COUNTIF(個人情報!$BI$5:$BI$401,"登録番号" &amp; リスト!P11299)&gt;=1,"",IF(VLOOKUP(P11299,登録者リスト!$A$1:$D$43729,4,FALSE)=基本情報!$D$6,P11299,"")),"")</f>
        <v/>
      </c>
    </row>
    <row r="11300" spans="16:17" x14ac:dyDescent="0.15">
      <c r="P11300">
        <v>11299</v>
      </c>
      <c r="Q11300" t="str">
        <f>IFERROR(IF(COUNTIF(個人情報!$BI$5:$BI$401,"登録番号" &amp; リスト!P11300)&gt;=1,"",IF(VLOOKUP(P11300,登録者リスト!$A$1:$D$43729,4,FALSE)=基本情報!$D$6,P11300,"")),"")</f>
        <v/>
      </c>
    </row>
    <row r="11301" spans="16:17" x14ac:dyDescent="0.15">
      <c r="P11301">
        <v>11300</v>
      </c>
      <c r="Q11301" t="str">
        <f>IFERROR(IF(COUNTIF(個人情報!$BI$5:$BI$401,"登録番号" &amp; リスト!P11301)&gt;=1,"",IF(VLOOKUP(P11301,登録者リスト!$A$1:$D$43729,4,FALSE)=基本情報!$D$6,P11301,"")),"")</f>
        <v/>
      </c>
    </row>
    <row r="11302" spans="16:17" x14ac:dyDescent="0.15">
      <c r="P11302">
        <v>11301</v>
      </c>
      <c r="Q11302" t="str">
        <f>IFERROR(IF(COUNTIF(個人情報!$BI$5:$BI$401,"登録番号" &amp; リスト!P11302)&gt;=1,"",IF(VLOOKUP(P11302,登録者リスト!$A$1:$D$43729,4,FALSE)=基本情報!$D$6,P11302,"")),"")</f>
        <v/>
      </c>
    </row>
    <row r="11303" spans="16:17" x14ac:dyDescent="0.15">
      <c r="P11303">
        <v>11302</v>
      </c>
      <c r="Q11303" t="str">
        <f>IFERROR(IF(COUNTIF(個人情報!$BI$5:$BI$401,"登録番号" &amp; リスト!P11303)&gt;=1,"",IF(VLOOKUP(P11303,登録者リスト!$A$1:$D$43729,4,FALSE)=基本情報!$D$6,P11303,"")),"")</f>
        <v/>
      </c>
    </row>
    <row r="11304" spans="16:17" x14ac:dyDescent="0.15">
      <c r="P11304">
        <v>11303</v>
      </c>
      <c r="Q11304" t="str">
        <f>IFERROR(IF(COUNTIF(個人情報!$BI$5:$BI$401,"登録番号" &amp; リスト!P11304)&gt;=1,"",IF(VLOOKUP(P11304,登録者リスト!$A$1:$D$43729,4,FALSE)=基本情報!$D$6,P11304,"")),"")</f>
        <v/>
      </c>
    </row>
    <row r="11305" spans="16:17" x14ac:dyDescent="0.15">
      <c r="P11305">
        <v>11304</v>
      </c>
      <c r="Q11305" t="str">
        <f>IFERROR(IF(COUNTIF(個人情報!$BI$5:$BI$401,"登録番号" &amp; リスト!P11305)&gt;=1,"",IF(VLOOKUP(P11305,登録者リスト!$A$1:$D$43729,4,FALSE)=基本情報!$D$6,P11305,"")),"")</f>
        <v/>
      </c>
    </row>
    <row r="11306" spans="16:17" x14ac:dyDescent="0.15">
      <c r="P11306">
        <v>11305</v>
      </c>
      <c r="Q11306" t="str">
        <f>IFERROR(IF(COUNTIF(個人情報!$BI$5:$BI$401,"登録番号" &amp; リスト!P11306)&gt;=1,"",IF(VLOOKUP(P11306,登録者リスト!$A$1:$D$43729,4,FALSE)=基本情報!$D$6,P11306,"")),"")</f>
        <v/>
      </c>
    </row>
    <row r="11307" spans="16:17" x14ac:dyDescent="0.15">
      <c r="P11307">
        <v>11306</v>
      </c>
      <c r="Q11307" t="str">
        <f>IFERROR(IF(COUNTIF(個人情報!$BI$5:$BI$401,"登録番号" &amp; リスト!P11307)&gt;=1,"",IF(VLOOKUP(P11307,登録者リスト!$A$1:$D$43729,4,FALSE)=基本情報!$D$6,P11307,"")),"")</f>
        <v/>
      </c>
    </row>
    <row r="11308" spans="16:17" x14ac:dyDescent="0.15">
      <c r="P11308">
        <v>11307</v>
      </c>
      <c r="Q11308" t="str">
        <f>IFERROR(IF(COUNTIF(個人情報!$BI$5:$BI$401,"登録番号" &amp; リスト!P11308)&gt;=1,"",IF(VLOOKUP(P11308,登録者リスト!$A$1:$D$43729,4,FALSE)=基本情報!$D$6,P11308,"")),"")</f>
        <v/>
      </c>
    </row>
    <row r="11309" spans="16:17" x14ac:dyDescent="0.15">
      <c r="P11309">
        <v>11308</v>
      </c>
      <c r="Q11309" t="str">
        <f>IFERROR(IF(COUNTIF(個人情報!$BI$5:$BI$401,"登録番号" &amp; リスト!P11309)&gt;=1,"",IF(VLOOKUP(P11309,登録者リスト!$A$1:$D$43729,4,FALSE)=基本情報!$D$6,P11309,"")),"")</f>
        <v/>
      </c>
    </row>
    <row r="11310" spans="16:17" x14ac:dyDescent="0.15">
      <c r="P11310">
        <v>11309</v>
      </c>
      <c r="Q11310" t="str">
        <f>IFERROR(IF(COUNTIF(個人情報!$BI$5:$BI$401,"登録番号" &amp; リスト!P11310)&gt;=1,"",IF(VLOOKUP(P11310,登録者リスト!$A$1:$D$43729,4,FALSE)=基本情報!$D$6,P11310,"")),"")</f>
        <v/>
      </c>
    </row>
    <row r="11311" spans="16:17" x14ac:dyDescent="0.15">
      <c r="P11311">
        <v>11310</v>
      </c>
      <c r="Q11311" t="str">
        <f>IFERROR(IF(COUNTIF(個人情報!$BI$5:$BI$401,"登録番号" &amp; リスト!P11311)&gt;=1,"",IF(VLOOKUP(P11311,登録者リスト!$A$1:$D$43729,4,FALSE)=基本情報!$D$6,P11311,"")),"")</f>
        <v/>
      </c>
    </row>
    <row r="11312" spans="16:17" x14ac:dyDescent="0.15">
      <c r="P11312">
        <v>11311</v>
      </c>
      <c r="Q11312" t="str">
        <f>IFERROR(IF(COUNTIF(個人情報!$BI$5:$BI$401,"登録番号" &amp; リスト!P11312)&gt;=1,"",IF(VLOOKUP(P11312,登録者リスト!$A$1:$D$43729,4,FALSE)=基本情報!$D$6,P11312,"")),"")</f>
        <v/>
      </c>
    </row>
    <row r="11313" spans="16:17" x14ac:dyDescent="0.15">
      <c r="P11313">
        <v>11312</v>
      </c>
      <c r="Q11313" t="str">
        <f>IFERROR(IF(COUNTIF(個人情報!$BI$5:$BI$401,"登録番号" &amp; リスト!P11313)&gt;=1,"",IF(VLOOKUP(P11313,登録者リスト!$A$1:$D$43729,4,FALSE)=基本情報!$D$6,P11313,"")),"")</f>
        <v/>
      </c>
    </row>
    <row r="11314" spans="16:17" x14ac:dyDescent="0.15">
      <c r="P11314">
        <v>11313</v>
      </c>
      <c r="Q11314" t="str">
        <f>IFERROR(IF(COUNTIF(個人情報!$BI$5:$BI$401,"登録番号" &amp; リスト!P11314)&gt;=1,"",IF(VLOOKUP(P11314,登録者リスト!$A$1:$D$43729,4,FALSE)=基本情報!$D$6,P11314,"")),"")</f>
        <v/>
      </c>
    </row>
    <row r="11315" spans="16:17" x14ac:dyDescent="0.15">
      <c r="P11315">
        <v>11314</v>
      </c>
      <c r="Q11315" t="str">
        <f>IFERROR(IF(COUNTIF(個人情報!$BI$5:$BI$401,"登録番号" &amp; リスト!P11315)&gt;=1,"",IF(VLOOKUP(P11315,登録者リスト!$A$1:$D$43729,4,FALSE)=基本情報!$D$6,P11315,"")),"")</f>
        <v/>
      </c>
    </row>
    <row r="11316" spans="16:17" x14ac:dyDescent="0.15">
      <c r="P11316">
        <v>11315</v>
      </c>
      <c r="Q11316" t="str">
        <f>IFERROR(IF(COUNTIF(個人情報!$BI$5:$BI$401,"登録番号" &amp; リスト!P11316)&gt;=1,"",IF(VLOOKUP(P11316,登録者リスト!$A$1:$D$43729,4,FALSE)=基本情報!$D$6,P11316,"")),"")</f>
        <v/>
      </c>
    </row>
    <row r="11317" spans="16:17" x14ac:dyDescent="0.15">
      <c r="P11317">
        <v>11316</v>
      </c>
      <c r="Q11317" t="str">
        <f>IFERROR(IF(COUNTIF(個人情報!$BI$5:$BI$401,"登録番号" &amp; リスト!P11317)&gt;=1,"",IF(VLOOKUP(P11317,登録者リスト!$A$1:$D$43729,4,FALSE)=基本情報!$D$6,P11317,"")),"")</f>
        <v/>
      </c>
    </row>
    <row r="11318" spans="16:17" x14ac:dyDescent="0.15">
      <c r="P11318">
        <v>11317</v>
      </c>
      <c r="Q11318" t="str">
        <f>IFERROR(IF(COUNTIF(個人情報!$BI$5:$BI$401,"登録番号" &amp; リスト!P11318)&gt;=1,"",IF(VLOOKUP(P11318,登録者リスト!$A$1:$D$43729,4,FALSE)=基本情報!$D$6,P11318,"")),"")</f>
        <v/>
      </c>
    </row>
    <row r="11319" spans="16:17" x14ac:dyDescent="0.15">
      <c r="P11319">
        <v>11318</v>
      </c>
      <c r="Q11319" t="str">
        <f>IFERROR(IF(COUNTIF(個人情報!$BI$5:$BI$401,"登録番号" &amp; リスト!P11319)&gt;=1,"",IF(VLOOKUP(P11319,登録者リスト!$A$1:$D$43729,4,FALSE)=基本情報!$D$6,P11319,"")),"")</f>
        <v/>
      </c>
    </row>
    <row r="11320" spans="16:17" x14ac:dyDescent="0.15">
      <c r="P11320">
        <v>11319</v>
      </c>
      <c r="Q11320" t="str">
        <f>IFERROR(IF(COUNTIF(個人情報!$BI$5:$BI$401,"登録番号" &amp; リスト!P11320)&gt;=1,"",IF(VLOOKUP(P11320,登録者リスト!$A$1:$D$43729,4,FALSE)=基本情報!$D$6,P11320,"")),"")</f>
        <v/>
      </c>
    </row>
    <row r="11321" spans="16:17" x14ac:dyDescent="0.15">
      <c r="P11321">
        <v>11320</v>
      </c>
      <c r="Q11321" t="str">
        <f>IFERROR(IF(COUNTIF(個人情報!$BI$5:$BI$401,"登録番号" &amp; リスト!P11321)&gt;=1,"",IF(VLOOKUP(P11321,登録者リスト!$A$1:$D$43729,4,FALSE)=基本情報!$D$6,P11321,"")),"")</f>
        <v/>
      </c>
    </row>
    <row r="11322" spans="16:17" x14ac:dyDescent="0.15">
      <c r="P11322">
        <v>11321</v>
      </c>
      <c r="Q11322" t="str">
        <f>IFERROR(IF(COUNTIF(個人情報!$BI$5:$BI$401,"登録番号" &amp; リスト!P11322)&gt;=1,"",IF(VLOOKUP(P11322,登録者リスト!$A$1:$D$43729,4,FALSE)=基本情報!$D$6,P11322,"")),"")</f>
        <v/>
      </c>
    </row>
    <row r="11323" spans="16:17" x14ac:dyDescent="0.15">
      <c r="P11323">
        <v>11322</v>
      </c>
      <c r="Q11323" t="str">
        <f>IFERROR(IF(COUNTIF(個人情報!$BI$5:$BI$401,"登録番号" &amp; リスト!P11323)&gt;=1,"",IF(VLOOKUP(P11323,登録者リスト!$A$1:$D$43729,4,FALSE)=基本情報!$D$6,P11323,"")),"")</f>
        <v/>
      </c>
    </row>
    <row r="11324" spans="16:17" x14ac:dyDescent="0.15">
      <c r="P11324">
        <v>11323</v>
      </c>
      <c r="Q11324" t="str">
        <f>IFERROR(IF(COUNTIF(個人情報!$BI$5:$BI$401,"登録番号" &amp; リスト!P11324)&gt;=1,"",IF(VLOOKUP(P11324,登録者リスト!$A$1:$D$43729,4,FALSE)=基本情報!$D$6,P11324,"")),"")</f>
        <v/>
      </c>
    </row>
    <row r="11325" spans="16:17" x14ac:dyDescent="0.15">
      <c r="P11325">
        <v>11324</v>
      </c>
      <c r="Q11325" t="str">
        <f>IFERROR(IF(COUNTIF(個人情報!$BI$5:$BI$401,"登録番号" &amp; リスト!P11325)&gt;=1,"",IF(VLOOKUP(P11325,登録者リスト!$A$1:$D$43729,4,FALSE)=基本情報!$D$6,P11325,"")),"")</f>
        <v/>
      </c>
    </row>
    <row r="11326" spans="16:17" x14ac:dyDescent="0.15">
      <c r="P11326">
        <v>11325</v>
      </c>
      <c r="Q11326" t="str">
        <f>IFERROR(IF(COUNTIF(個人情報!$BI$5:$BI$401,"登録番号" &amp; リスト!P11326)&gt;=1,"",IF(VLOOKUP(P11326,登録者リスト!$A$1:$D$43729,4,FALSE)=基本情報!$D$6,P11326,"")),"")</f>
        <v/>
      </c>
    </row>
    <row r="11327" spans="16:17" x14ac:dyDescent="0.15">
      <c r="P11327">
        <v>11326</v>
      </c>
      <c r="Q11327" t="str">
        <f>IFERROR(IF(COUNTIF(個人情報!$BI$5:$BI$401,"登録番号" &amp; リスト!P11327)&gt;=1,"",IF(VLOOKUP(P11327,登録者リスト!$A$1:$D$43729,4,FALSE)=基本情報!$D$6,P11327,"")),"")</f>
        <v/>
      </c>
    </row>
    <row r="11328" spans="16:17" x14ac:dyDescent="0.15">
      <c r="P11328">
        <v>11327</v>
      </c>
      <c r="Q11328" t="str">
        <f>IFERROR(IF(COUNTIF(個人情報!$BI$5:$BI$401,"登録番号" &amp; リスト!P11328)&gt;=1,"",IF(VLOOKUP(P11328,登録者リスト!$A$1:$D$43729,4,FALSE)=基本情報!$D$6,P11328,"")),"")</f>
        <v/>
      </c>
    </row>
    <row r="11329" spans="16:17" x14ac:dyDescent="0.15">
      <c r="P11329">
        <v>11328</v>
      </c>
      <c r="Q11329" t="str">
        <f>IFERROR(IF(COUNTIF(個人情報!$BI$5:$BI$401,"登録番号" &amp; リスト!P11329)&gt;=1,"",IF(VLOOKUP(P11329,登録者リスト!$A$1:$D$43729,4,FALSE)=基本情報!$D$6,P11329,"")),"")</f>
        <v/>
      </c>
    </row>
    <row r="11330" spans="16:17" x14ac:dyDescent="0.15">
      <c r="P11330">
        <v>11329</v>
      </c>
      <c r="Q11330" t="str">
        <f>IFERROR(IF(COUNTIF(個人情報!$BI$5:$BI$401,"登録番号" &amp; リスト!P11330)&gt;=1,"",IF(VLOOKUP(P11330,登録者リスト!$A$1:$D$43729,4,FALSE)=基本情報!$D$6,P11330,"")),"")</f>
        <v/>
      </c>
    </row>
    <row r="11331" spans="16:17" x14ac:dyDescent="0.15">
      <c r="P11331">
        <v>11330</v>
      </c>
      <c r="Q11331" t="str">
        <f>IFERROR(IF(COUNTIF(個人情報!$BI$5:$BI$401,"登録番号" &amp; リスト!P11331)&gt;=1,"",IF(VLOOKUP(P11331,登録者リスト!$A$1:$D$43729,4,FALSE)=基本情報!$D$6,P11331,"")),"")</f>
        <v/>
      </c>
    </row>
    <row r="11332" spans="16:17" x14ac:dyDescent="0.15">
      <c r="P11332">
        <v>11331</v>
      </c>
      <c r="Q11332" t="str">
        <f>IFERROR(IF(COUNTIF(個人情報!$BI$5:$BI$401,"登録番号" &amp; リスト!P11332)&gt;=1,"",IF(VLOOKUP(P11332,登録者リスト!$A$1:$D$43729,4,FALSE)=基本情報!$D$6,P11332,"")),"")</f>
        <v/>
      </c>
    </row>
    <row r="11333" spans="16:17" x14ac:dyDescent="0.15">
      <c r="P11333">
        <v>11332</v>
      </c>
      <c r="Q11333" t="str">
        <f>IFERROR(IF(COUNTIF(個人情報!$BI$5:$BI$401,"登録番号" &amp; リスト!P11333)&gt;=1,"",IF(VLOOKUP(P11333,登録者リスト!$A$1:$D$43729,4,FALSE)=基本情報!$D$6,P11333,"")),"")</f>
        <v/>
      </c>
    </row>
    <row r="11334" spans="16:17" x14ac:dyDescent="0.15">
      <c r="P11334">
        <v>11333</v>
      </c>
      <c r="Q11334" t="str">
        <f>IFERROR(IF(COUNTIF(個人情報!$BI$5:$BI$401,"登録番号" &amp; リスト!P11334)&gt;=1,"",IF(VLOOKUP(P11334,登録者リスト!$A$1:$D$43729,4,FALSE)=基本情報!$D$6,P11334,"")),"")</f>
        <v/>
      </c>
    </row>
    <row r="11335" spans="16:17" x14ac:dyDescent="0.15">
      <c r="P11335">
        <v>11334</v>
      </c>
      <c r="Q11335" t="str">
        <f>IFERROR(IF(COUNTIF(個人情報!$BI$5:$BI$401,"登録番号" &amp; リスト!P11335)&gt;=1,"",IF(VLOOKUP(P11335,登録者リスト!$A$1:$D$43729,4,FALSE)=基本情報!$D$6,P11335,"")),"")</f>
        <v/>
      </c>
    </row>
    <row r="11336" spans="16:17" x14ac:dyDescent="0.15">
      <c r="P11336">
        <v>11335</v>
      </c>
      <c r="Q11336" t="str">
        <f>IFERROR(IF(COUNTIF(個人情報!$BI$5:$BI$401,"登録番号" &amp; リスト!P11336)&gt;=1,"",IF(VLOOKUP(P11336,登録者リスト!$A$1:$D$43729,4,FALSE)=基本情報!$D$6,P11336,"")),"")</f>
        <v/>
      </c>
    </row>
    <row r="11337" spans="16:17" x14ac:dyDescent="0.15">
      <c r="P11337">
        <v>11336</v>
      </c>
      <c r="Q11337" t="str">
        <f>IFERROR(IF(COUNTIF(個人情報!$BI$5:$BI$401,"登録番号" &amp; リスト!P11337)&gt;=1,"",IF(VLOOKUP(P11337,登録者リスト!$A$1:$D$43729,4,FALSE)=基本情報!$D$6,P11337,"")),"")</f>
        <v/>
      </c>
    </row>
    <row r="11338" spans="16:17" x14ac:dyDescent="0.15">
      <c r="P11338">
        <v>11337</v>
      </c>
      <c r="Q11338" t="str">
        <f>IFERROR(IF(COUNTIF(個人情報!$BI$5:$BI$401,"登録番号" &amp; リスト!P11338)&gt;=1,"",IF(VLOOKUP(P11338,登録者リスト!$A$1:$D$43729,4,FALSE)=基本情報!$D$6,P11338,"")),"")</f>
        <v/>
      </c>
    </row>
    <row r="11339" spans="16:17" x14ac:dyDescent="0.15">
      <c r="P11339">
        <v>11338</v>
      </c>
      <c r="Q11339" t="str">
        <f>IFERROR(IF(COUNTIF(個人情報!$BI$5:$BI$401,"登録番号" &amp; リスト!P11339)&gt;=1,"",IF(VLOOKUP(P11339,登録者リスト!$A$1:$D$43729,4,FALSE)=基本情報!$D$6,P11339,"")),"")</f>
        <v/>
      </c>
    </row>
    <row r="11340" spans="16:17" x14ac:dyDescent="0.15">
      <c r="P11340">
        <v>11339</v>
      </c>
      <c r="Q11340" t="str">
        <f>IFERROR(IF(COUNTIF(個人情報!$BI$5:$BI$401,"登録番号" &amp; リスト!P11340)&gt;=1,"",IF(VLOOKUP(P11340,登録者リスト!$A$1:$D$43729,4,FALSE)=基本情報!$D$6,P11340,"")),"")</f>
        <v/>
      </c>
    </row>
    <row r="11341" spans="16:17" x14ac:dyDescent="0.15">
      <c r="P11341">
        <v>11340</v>
      </c>
      <c r="Q11341" t="str">
        <f>IFERROR(IF(COUNTIF(個人情報!$BI$5:$BI$401,"登録番号" &amp; リスト!P11341)&gt;=1,"",IF(VLOOKUP(P11341,登録者リスト!$A$1:$D$43729,4,FALSE)=基本情報!$D$6,P11341,"")),"")</f>
        <v/>
      </c>
    </row>
    <row r="11342" spans="16:17" x14ac:dyDescent="0.15">
      <c r="P11342">
        <v>11341</v>
      </c>
      <c r="Q11342" t="str">
        <f>IFERROR(IF(COUNTIF(個人情報!$BI$5:$BI$401,"登録番号" &amp; リスト!P11342)&gt;=1,"",IF(VLOOKUP(P11342,登録者リスト!$A$1:$D$43729,4,FALSE)=基本情報!$D$6,P11342,"")),"")</f>
        <v/>
      </c>
    </row>
    <row r="11343" spans="16:17" x14ac:dyDescent="0.15">
      <c r="P11343">
        <v>11342</v>
      </c>
      <c r="Q11343" t="str">
        <f>IFERROR(IF(COUNTIF(個人情報!$BI$5:$BI$401,"登録番号" &amp; リスト!P11343)&gt;=1,"",IF(VLOOKUP(P11343,登録者リスト!$A$1:$D$43729,4,FALSE)=基本情報!$D$6,P11343,"")),"")</f>
        <v/>
      </c>
    </row>
    <row r="11344" spans="16:17" x14ac:dyDescent="0.15">
      <c r="P11344">
        <v>11343</v>
      </c>
      <c r="Q11344" t="str">
        <f>IFERROR(IF(COUNTIF(個人情報!$BI$5:$BI$401,"登録番号" &amp; リスト!P11344)&gt;=1,"",IF(VLOOKUP(P11344,登録者リスト!$A$1:$D$43729,4,FALSE)=基本情報!$D$6,P11344,"")),"")</f>
        <v/>
      </c>
    </row>
    <row r="11345" spans="16:17" x14ac:dyDescent="0.15">
      <c r="P11345">
        <v>11344</v>
      </c>
      <c r="Q11345" t="str">
        <f>IFERROR(IF(COUNTIF(個人情報!$BI$5:$BI$401,"登録番号" &amp; リスト!P11345)&gt;=1,"",IF(VLOOKUP(P11345,登録者リスト!$A$1:$D$43729,4,FALSE)=基本情報!$D$6,P11345,"")),"")</f>
        <v/>
      </c>
    </row>
    <row r="11346" spans="16:17" x14ac:dyDescent="0.15">
      <c r="P11346">
        <v>11345</v>
      </c>
      <c r="Q11346" t="str">
        <f>IFERROR(IF(COUNTIF(個人情報!$BI$5:$BI$401,"登録番号" &amp; リスト!P11346)&gt;=1,"",IF(VLOOKUP(P11346,登録者リスト!$A$1:$D$43729,4,FALSE)=基本情報!$D$6,P11346,"")),"")</f>
        <v/>
      </c>
    </row>
    <row r="11347" spans="16:17" x14ac:dyDescent="0.15">
      <c r="P11347">
        <v>11346</v>
      </c>
      <c r="Q11347" t="str">
        <f>IFERROR(IF(COUNTIF(個人情報!$BI$5:$BI$401,"登録番号" &amp; リスト!P11347)&gt;=1,"",IF(VLOOKUP(P11347,登録者リスト!$A$1:$D$43729,4,FALSE)=基本情報!$D$6,P11347,"")),"")</f>
        <v/>
      </c>
    </row>
    <row r="11348" spans="16:17" x14ac:dyDescent="0.15">
      <c r="P11348">
        <v>11347</v>
      </c>
      <c r="Q11348" t="str">
        <f>IFERROR(IF(COUNTIF(個人情報!$BI$5:$BI$401,"登録番号" &amp; リスト!P11348)&gt;=1,"",IF(VLOOKUP(P11348,登録者リスト!$A$1:$D$43729,4,FALSE)=基本情報!$D$6,P11348,"")),"")</f>
        <v/>
      </c>
    </row>
    <row r="11349" spans="16:17" x14ac:dyDescent="0.15">
      <c r="P11349">
        <v>11348</v>
      </c>
      <c r="Q11349" t="str">
        <f>IFERROR(IF(COUNTIF(個人情報!$BI$5:$BI$401,"登録番号" &amp; リスト!P11349)&gt;=1,"",IF(VLOOKUP(P11349,登録者リスト!$A$1:$D$43729,4,FALSE)=基本情報!$D$6,P11349,"")),"")</f>
        <v/>
      </c>
    </row>
    <row r="11350" spans="16:17" x14ac:dyDescent="0.15">
      <c r="P11350">
        <v>11349</v>
      </c>
      <c r="Q11350" t="str">
        <f>IFERROR(IF(COUNTIF(個人情報!$BI$5:$BI$401,"登録番号" &amp; リスト!P11350)&gt;=1,"",IF(VLOOKUP(P11350,登録者リスト!$A$1:$D$43729,4,FALSE)=基本情報!$D$6,P11350,"")),"")</f>
        <v/>
      </c>
    </row>
    <row r="11351" spans="16:17" x14ac:dyDescent="0.15">
      <c r="P11351">
        <v>11350</v>
      </c>
      <c r="Q11351" t="str">
        <f>IFERROR(IF(COUNTIF(個人情報!$BI$5:$BI$401,"登録番号" &amp; リスト!P11351)&gt;=1,"",IF(VLOOKUP(P11351,登録者リスト!$A$1:$D$43729,4,FALSE)=基本情報!$D$6,P11351,"")),"")</f>
        <v/>
      </c>
    </row>
    <row r="11352" spans="16:17" x14ac:dyDescent="0.15">
      <c r="P11352">
        <v>11351</v>
      </c>
      <c r="Q11352" t="str">
        <f>IFERROR(IF(COUNTIF(個人情報!$BI$5:$BI$401,"登録番号" &amp; リスト!P11352)&gt;=1,"",IF(VLOOKUP(P11352,登録者リスト!$A$1:$D$43729,4,FALSE)=基本情報!$D$6,P11352,"")),"")</f>
        <v/>
      </c>
    </row>
    <row r="11353" spans="16:17" x14ac:dyDescent="0.15">
      <c r="P11353">
        <v>11352</v>
      </c>
      <c r="Q11353" t="str">
        <f>IFERROR(IF(COUNTIF(個人情報!$BI$5:$BI$401,"登録番号" &amp; リスト!P11353)&gt;=1,"",IF(VLOOKUP(P11353,登録者リスト!$A$1:$D$43729,4,FALSE)=基本情報!$D$6,P11353,"")),"")</f>
        <v/>
      </c>
    </row>
    <row r="11354" spans="16:17" x14ac:dyDescent="0.15">
      <c r="P11354">
        <v>11353</v>
      </c>
      <c r="Q11354" t="str">
        <f>IFERROR(IF(COUNTIF(個人情報!$BI$5:$BI$401,"登録番号" &amp; リスト!P11354)&gt;=1,"",IF(VLOOKUP(P11354,登録者リスト!$A$1:$D$43729,4,FALSE)=基本情報!$D$6,P11354,"")),"")</f>
        <v/>
      </c>
    </row>
    <row r="11355" spans="16:17" x14ac:dyDescent="0.15">
      <c r="P11355">
        <v>11354</v>
      </c>
      <c r="Q11355" t="str">
        <f>IFERROR(IF(COUNTIF(個人情報!$BI$5:$BI$401,"登録番号" &amp; リスト!P11355)&gt;=1,"",IF(VLOOKUP(P11355,登録者リスト!$A$1:$D$43729,4,FALSE)=基本情報!$D$6,P11355,"")),"")</f>
        <v/>
      </c>
    </row>
    <row r="11356" spans="16:17" x14ac:dyDescent="0.15">
      <c r="P11356">
        <v>11355</v>
      </c>
      <c r="Q11356" t="str">
        <f>IFERROR(IF(COUNTIF(個人情報!$BI$5:$BI$401,"登録番号" &amp; リスト!P11356)&gt;=1,"",IF(VLOOKUP(P11356,登録者リスト!$A$1:$D$43729,4,FALSE)=基本情報!$D$6,P11356,"")),"")</f>
        <v/>
      </c>
    </row>
    <row r="11357" spans="16:17" x14ac:dyDescent="0.15">
      <c r="P11357">
        <v>11356</v>
      </c>
      <c r="Q11357" t="str">
        <f>IFERROR(IF(COUNTIF(個人情報!$BI$5:$BI$401,"登録番号" &amp; リスト!P11357)&gt;=1,"",IF(VLOOKUP(P11357,登録者リスト!$A$1:$D$43729,4,FALSE)=基本情報!$D$6,P11357,"")),"")</f>
        <v/>
      </c>
    </row>
    <row r="11358" spans="16:17" x14ac:dyDescent="0.15">
      <c r="P11358">
        <v>11357</v>
      </c>
      <c r="Q11358" t="str">
        <f>IFERROR(IF(COUNTIF(個人情報!$BI$5:$BI$401,"登録番号" &amp; リスト!P11358)&gt;=1,"",IF(VLOOKUP(P11358,登録者リスト!$A$1:$D$43729,4,FALSE)=基本情報!$D$6,P11358,"")),"")</f>
        <v/>
      </c>
    </row>
    <row r="11359" spans="16:17" x14ac:dyDescent="0.15">
      <c r="P11359">
        <v>11358</v>
      </c>
      <c r="Q11359" t="str">
        <f>IFERROR(IF(COUNTIF(個人情報!$BI$5:$BI$401,"登録番号" &amp; リスト!P11359)&gt;=1,"",IF(VLOOKUP(P11359,登録者リスト!$A$1:$D$43729,4,FALSE)=基本情報!$D$6,P11359,"")),"")</f>
        <v/>
      </c>
    </row>
    <row r="11360" spans="16:17" x14ac:dyDescent="0.15">
      <c r="P11360">
        <v>11359</v>
      </c>
      <c r="Q11360" t="str">
        <f>IFERROR(IF(COUNTIF(個人情報!$BI$5:$BI$401,"登録番号" &amp; リスト!P11360)&gt;=1,"",IF(VLOOKUP(P11360,登録者リスト!$A$1:$D$43729,4,FALSE)=基本情報!$D$6,P11360,"")),"")</f>
        <v/>
      </c>
    </row>
    <row r="11361" spans="16:17" x14ac:dyDescent="0.15">
      <c r="P11361">
        <v>11360</v>
      </c>
      <c r="Q11361" t="str">
        <f>IFERROR(IF(COUNTIF(個人情報!$BI$5:$BI$401,"登録番号" &amp; リスト!P11361)&gt;=1,"",IF(VLOOKUP(P11361,登録者リスト!$A$1:$D$43729,4,FALSE)=基本情報!$D$6,P11361,"")),"")</f>
        <v/>
      </c>
    </row>
    <row r="11362" spans="16:17" x14ac:dyDescent="0.15">
      <c r="P11362">
        <v>11361</v>
      </c>
      <c r="Q11362" t="str">
        <f>IFERROR(IF(COUNTIF(個人情報!$BI$5:$BI$401,"登録番号" &amp; リスト!P11362)&gt;=1,"",IF(VLOOKUP(P11362,登録者リスト!$A$1:$D$43729,4,FALSE)=基本情報!$D$6,P11362,"")),"")</f>
        <v/>
      </c>
    </row>
    <row r="11363" spans="16:17" x14ac:dyDescent="0.15">
      <c r="P11363">
        <v>11362</v>
      </c>
      <c r="Q11363" t="str">
        <f>IFERROR(IF(COUNTIF(個人情報!$BI$5:$BI$401,"登録番号" &amp; リスト!P11363)&gt;=1,"",IF(VLOOKUP(P11363,登録者リスト!$A$1:$D$43729,4,FALSE)=基本情報!$D$6,P11363,"")),"")</f>
        <v/>
      </c>
    </row>
    <row r="11364" spans="16:17" x14ac:dyDescent="0.15">
      <c r="P11364">
        <v>11363</v>
      </c>
      <c r="Q11364" t="str">
        <f>IFERROR(IF(COUNTIF(個人情報!$BI$5:$BI$401,"登録番号" &amp; リスト!P11364)&gt;=1,"",IF(VLOOKUP(P11364,登録者リスト!$A$1:$D$43729,4,FALSE)=基本情報!$D$6,P11364,"")),"")</f>
        <v/>
      </c>
    </row>
    <row r="11365" spans="16:17" x14ac:dyDescent="0.15">
      <c r="P11365">
        <v>11364</v>
      </c>
      <c r="Q11365" t="str">
        <f>IFERROR(IF(COUNTIF(個人情報!$BI$5:$BI$401,"登録番号" &amp; リスト!P11365)&gt;=1,"",IF(VLOOKUP(P11365,登録者リスト!$A$1:$D$43729,4,FALSE)=基本情報!$D$6,P11365,"")),"")</f>
        <v/>
      </c>
    </row>
    <row r="11366" spans="16:17" x14ac:dyDescent="0.15">
      <c r="P11366">
        <v>11365</v>
      </c>
      <c r="Q11366" t="str">
        <f>IFERROR(IF(COUNTIF(個人情報!$BI$5:$BI$401,"登録番号" &amp; リスト!P11366)&gt;=1,"",IF(VLOOKUP(P11366,登録者リスト!$A$1:$D$43729,4,FALSE)=基本情報!$D$6,P11366,"")),"")</f>
        <v/>
      </c>
    </row>
    <row r="11367" spans="16:17" x14ac:dyDescent="0.15">
      <c r="P11367">
        <v>11366</v>
      </c>
      <c r="Q11367" t="str">
        <f>IFERROR(IF(COUNTIF(個人情報!$BI$5:$BI$401,"登録番号" &amp; リスト!P11367)&gt;=1,"",IF(VLOOKUP(P11367,登録者リスト!$A$1:$D$43729,4,FALSE)=基本情報!$D$6,P11367,"")),"")</f>
        <v/>
      </c>
    </row>
    <row r="11368" spans="16:17" x14ac:dyDescent="0.15">
      <c r="P11368">
        <v>11367</v>
      </c>
      <c r="Q11368" t="str">
        <f>IFERROR(IF(COUNTIF(個人情報!$BI$5:$BI$401,"登録番号" &amp; リスト!P11368)&gt;=1,"",IF(VLOOKUP(P11368,登録者リスト!$A$1:$D$43729,4,FALSE)=基本情報!$D$6,P11368,"")),"")</f>
        <v/>
      </c>
    </row>
    <row r="11369" spans="16:17" x14ac:dyDescent="0.15">
      <c r="P11369">
        <v>11368</v>
      </c>
      <c r="Q11369" t="str">
        <f>IFERROR(IF(COUNTIF(個人情報!$BI$5:$BI$401,"登録番号" &amp; リスト!P11369)&gt;=1,"",IF(VLOOKUP(P11369,登録者リスト!$A$1:$D$43729,4,FALSE)=基本情報!$D$6,P11369,"")),"")</f>
        <v/>
      </c>
    </row>
    <row r="11370" spans="16:17" x14ac:dyDescent="0.15">
      <c r="P11370">
        <v>11369</v>
      </c>
      <c r="Q11370" t="str">
        <f>IFERROR(IF(COUNTIF(個人情報!$BI$5:$BI$401,"登録番号" &amp; リスト!P11370)&gt;=1,"",IF(VLOOKUP(P11370,登録者リスト!$A$1:$D$43729,4,FALSE)=基本情報!$D$6,P11370,"")),"")</f>
        <v/>
      </c>
    </row>
    <row r="11371" spans="16:17" x14ac:dyDescent="0.15">
      <c r="P11371">
        <v>11370</v>
      </c>
      <c r="Q11371" t="str">
        <f>IFERROR(IF(COUNTIF(個人情報!$BI$5:$BI$401,"登録番号" &amp; リスト!P11371)&gt;=1,"",IF(VLOOKUP(P11371,登録者リスト!$A$1:$D$43729,4,FALSE)=基本情報!$D$6,P11371,"")),"")</f>
        <v/>
      </c>
    </row>
    <row r="11372" spans="16:17" x14ac:dyDescent="0.15">
      <c r="P11372">
        <v>11371</v>
      </c>
      <c r="Q11372" t="str">
        <f>IFERROR(IF(COUNTIF(個人情報!$BI$5:$BI$401,"登録番号" &amp; リスト!P11372)&gt;=1,"",IF(VLOOKUP(P11372,登録者リスト!$A$1:$D$43729,4,FALSE)=基本情報!$D$6,P11372,"")),"")</f>
        <v/>
      </c>
    </row>
    <row r="11373" spans="16:17" x14ac:dyDescent="0.15">
      <c r="P11373">
        <v>11372</v>
      </c>
      <c r="Q11373" t="str">
        <f>IFERROR(IF(COUNTIF(個人情報!$BI$5:$BI$401,"登録番号" &amp; リスト!P11373)&gt;=1,"",IF(VLOOKUP(P11373,登録者リスト!$A$1:$D$43729,4,FALSE)=基本情報!$D$6,P11373,"")),"")</f>
        <v/>
      </c>
    </row>
    <row r="11374" spans="16:17" x14ac:dyDescent="0.15">
      <c r="P11374">
        <v>11373</v>
      </c>
      <c r="Q11374" t="str">
        <f>IFERROR(IF(COUNTIF(個人情報!$BI$5:$BI$401,"登録番号" &amp; リスト!P11374)&gt;=1,"",IF(VLOOKUP(P11374,登録者リスト!$A$1:$D$43729,4,FALSE)=基本情報!$D$6,P11374,"")),"")</f>
        <v/>
      </c>
    </row>
    <row r="11375" spans="16:17" x14ac:dyDescent="0.15">
      <c r="P11375">
        <v>11374</v>
      </c>
      <c r="Q11375" t="str">
        <f>IFERROR(IF(COUNTIF(個人情報!$BI$5:$BI$401,"登録番号" &amp; リスト!P11375)&gt;=1,"",IF(VLOOKUP(P11375,登録者リスト!$A$1:$D$43729,4,FALSE)=基本情報!$D$6,P11375,"")),"")</f>
        <v/>
      </c>
    </row>
    <row r="11376" spans="16:17" x14ac:dyDescent="0.15">
      <c r="P11376">
        <v>11375</v>
      </c>
      <c r="Q11376" t="str">
        <f>IFERROR(IF(COUNTIF(個人情報!$BI$5:$BI$401,"登録番号" &amp; リスト!P11376)&gt;=1,"",IF(VLOOKUP(P11376,登録者リスト!$A$1:$D$43729,4,FALSE)=基本情報!$D$6,P11376,"")),"")</f>
        <v/>
      </c>
    </row>
    <row r="11377" spans="16:17" x14ac:dyDescent="0.15">
      <c r="P11377">
        <v>11376</v>
      </c>
      <c r="Q11377" t="str">
        <f>IFERROR(IF(COUNTIF(個人情報!$BI$5:$BI$401,"登録番号" &amp; リスト!P11377)&gt;=1,"",IF(VLOOKUP(P11377,登録者リスト!$A$1:$D$43729,4,FALSE)=基本情報!$D$6,P11377,"")),"")</f>
        <v/>
      </c>
    </row>
    <row r="11378" spans="16:17" x14ac:dyDescent="0.15">
      <c r="P11378">
        <v>11377</v>
      </c>
      <c r="Q11378" t="str">
        <f>IFERROR(IF(COUNTIF(個人情報!$BI$5:$BI$401,"登録番号" &amp; リスト!P11378)&gt;=1,"",IF(VLOOKUP(P11378,登録者リスト!$A$1:$D$43729,4,FALSE)=基本情報!$D$6,P11378,"")),"")</f>
        <v/>
      </c>
    </row>
    <row r="11379" spans="16:17" x14ac:dyDescent="0.15">
      <c r="P11379">
        <v>11378</v>
      </c>
      <c r="Q11379" t="str">
        <f>IFERROR(IF(COUNTIF(個人情報!$BI$5:$BI$401,"登録番号" &amp; リスト!P11379)&gt;=1,"",IF(VLOOKUP(P11379,登録者リスト!$A$1:$D$43729,4,FALSE)=基本情報!$D$6,P11379,"")),"")</f>
        <v/>
      </c>
    </row>
    <row r="11380" spans="16:17" x14ac:dyDescent="0.15">
      <c r="P11380">
        <v>11379</v>
      </c>
      <c r="Q11380" t="str">
        <f>IFERROR(IF(COUNTIF(個人情報!$BI$5:$BI$401,"登録番号" &amp; リスト!P11380)&gt;=1,"",IF(VLOOKUP(P11380,登録者リスト!$A$1:$D$43729,4,FALSE)=基本情報!$D$6,P11380,"")),"")</f>
        <v/>
      </c>
    </row>
    <row r="11381" spans="16:17" x14ac:dyDescent="0.15">
      <c r="P11381">
        <v>11380</v>
      </c>
      <c r="Q11381" t="str">
        <f>IFERROR(IF(COUNTIF(個人情報!$BI$5:$BI$401,"登録番号" &amp; リスト!P11381)&gt;=1,"",IF(VLOOKUP(P11381,登録者リスト!$A$1:$D$43729,4,FALSE)=基本情報!$D$6,P11381,"")),"")</f>
        <v/>
      </c>
    </row>
    <row r="11382" spans="16:17" x14ac:dyDescent="0.15">
      <c r="P11382">
        <v>11381</v>
      </c>
      <c r="Q11382" t="str">
        <f>IFERROR(IF(COUNTIF(個人情報!$BI$5:$BI$401,"登録番号" &amp; リスト!P11382)&gt;=1,"",IF(VLOOKUP(P11382,登録者リスト!$A$1:$D$43729,4,FALSE)=基本情報!$D$6,P11382,"")),"")</f>
        <v/>
      </c>
    </row>
    <row r="11383" spans="16:17" x14ac:dyDescent="0.15">
      <c r="P11383">
        <v>11382</v>
      </c>
      <c r="Q11383" t="str">
        <f>IFERROR(IF(COUNTIF(個人情報!$BI$5:$BI$401,"登録番号" &amp; リスト!P11383)&gt;=1,"",IF(VLOOKUP(P11383,登録者リスト!$A$1:$D$43729,4,FALSE)=基本情報!$D$6,P11383,"")),"")</f>
        <v/>
      </c>
    </row>
    <row r="11384" spans="16:17" x14ac:dyDescent="0.15">
      <c r="P11384">
        <v>11383</v>
      </c>
      <c r="Q11384" t="str">
        <f>IFERROR(IF(COUNTIF(個人情報!$BI$5:$BI$401,"登録番号" &amp; リスト!P11384)&gt;=1,"",IF(VLOOKUP(P11384,登録者リスト!$A$1:$D$43729,4,FALSE)=基本情報!$D$6,P11384,"")),"")</f>
        <v/>
      </c>
    </row>
    <row r="11385" spans="16:17" x14ac:dyDescent="0.15">
      <c r="P11385">
        <v>11384</v>
      </c>
      <c r="Q11385" t="str">
        <f>IFERROR(IF(COUNTIF(個人情報!$BI$5:$BI$401,"登録番号" &amp; リスト!P11385)&gt;=1,"",IF(VLOOKUP(P11385,登録者リスト!$A$1:$D$43729,4,FALSE)=基本情報!$D$6,P11385,"")),"")</f>
        <v/>
      </c>
    </row>
    <row r="11386" spans="16:17" x14ac:dyDescent="0.15">
      <c r="P11386">
        <v>11385</v>
      </c>
      <c r="Q11386" t="str">
        <f>IFERROR(IF(COUNTIF(個人情報!$BI$5:$BI$401,"登録番号" &amp; リスト!P11386)&gt;=1,"",IF(VLOOKUP(P11386,登録者リスト!$A$1:$D$43729,4,FALSE)=基本情報!$D$6,P11386,"")),"")</f>
        <v/>
      </c>
    </row>
    <row r="11387" spans="16:17" x14ac:dyDescent="0.15">
      <c r="P11387">
        <v>11386</v>
      </c>
      <c r="Q11387" t="str">
        <f>IFERROR(IF(COUNTIF(個人情報!$BI$5:$BI$401,"登録番号" &amp; リスト!P11387)&gt;=1,"",IF(VLOOKUP(P11387,登録者リスト!$A$1:$D$43729,4,FALSE)=基本情報!$D$6,P11387,"")),"")</f>
        <v/>
      </c>
    </row>
    <row r="11388" spans="16:17" x14ac:dyDescent="0.15">
      <c r="P11388">
        <v>11387</v>
      </c>
      <c r="Q11388" t="str">
        <f>IFERROR(IF(COUNTIF(個人情報!$BI$5:$BI$401,"登録番号" &amp; リスト!P11388)&gt;=1,"",IF(VLOOKUP(P11388,登録者リスト!$A$1:$D$43729,4,FALSE)=基本情報!$D$6,P11388,"")),"")</f>
        <v/>
      </c>
    </row>
    <row r="11389" spans="16:17" x14ac:dyDescent="0.15">
      <c r="P11389">
        <v>11388</v>
      </c>
      <c r="Q11389" t="str">
        <f>IFERROR(IF(COUNTIF(個人情報!$BI$5:$BI$401,"登録番号" &amp; リスト!P11389)&gt;=1,"",IF(VLOOKUP(P11389,登録者リスト!$A$1:$D$43729,4,FALSE)=基本情報!$D$6,P11389,"")),"")</f>
        <v/>
      </c>
    </row>
    <row r="11390" spans="16:17" x14ac:dyDescent="0.15">
      <c r="P11390">
        <v>11389</v>
      </c>
      <c r="Q11390" t="str">
        <f>IFERROR(IF(COUNTIF(個人情報!$BI$5:$BI$401,"登録番号" &amp; リスト!P11390)&gt;=1,"",IF(VLOOKUP(P11390,登録者リスト!$A$1:$D$43729,4,FALSE)=基本情報!$D$6,P11390,"")),"")</f>
        <v/>
      </c>
    </row>
    <row r="11391" spans="16:17" x14ac:dyDescent="0.15">
      <c r="P11391">
        <v>11390</v>
      </c>
      <c r="Q11391" t="str">
        <f>IFERROR(IF(COUNTIF(個人情報!$BI$5:$BI$401,"登録番号" &amp; リスト!P11391)&gt;=1,"",IF(VLOOKUP(P11391,登録者リスト!$A$1:$D$43729,4,FALSE)=基本情報!$D$6,P11391,"")),"")</f>
        <v/>
      </c>
    </row>
    <row r="11392" spans="16:17" x14ac:dyDescent="0.15">
      <c r="P11392">
        <v>11391</v>
      </c>
      <c r="Q11392" t="str">
        <f>IFERROR(IF(COUNTIF(個人情報!$BI$5:$BI$401,"登録番号" &amp; リスト!P11392)&gt;=1,"",IF(VLOOKUP(P11392,登録者リスト!$A$1:$D$43729,4,FALSE)=基本情報!$D$6,P11392,"")),"")</f>
        <v/>
      </c>
    </row>
    <row r="11393" spans="16:17" x14ac:dyDescent="0.15">
      <c r="P11393">
        <v>11392</v>
      </c>
      <c r="Q11393" t="str">
        <f>IFERROR(IF(COUNTIF(個人情報!$BI$5:$BI$401,"登録番号" &amp; リスト!P11393)&gt;=1,"",IF(VLOOKUP(P11393,登録者リスト!$A$1:$D$43729,4,FALSE)=基本情報!$D$6,P11393,"")),"")</f>
        <v/>
      </c>
    </row>
    <row r="11394" spans="16:17" x14ac:dyDescent="0.15">
      <c r="P11394">
        <v>11393</v>
      </c>
      <c r="Q11394" t="str">
        <f>IFERROR(IF(COUNTIF(個人情報!$BI$5:$BI$401,"登録番号" &amp; リスト!P11394)&gt;=1,"",IF(VLOOKUP(P11394,登録者リスト!$A$1:$D$43729,4,FALSE)=基本情報!$D$6,P11394,"")),"")</f>
        <v/>
      </c>
    </row>
    <row r="11395" spans="16:17" x14ac:dyDescent="0.15">
      <c r="P11395">
        <v>11394</v>
      </c>
      <c r="Q11395" t="str">
        <f>IFERROR(IF(COUNTIF(個人情報!$BI$5:$BI$401,"登録番号" &amp; リスト!P11395)&gt;=1,"",IF(VLOOKUP(P11395,登録者リスト!$A$1:$D$43729,4,FALSE)=基本情報!$D$6,P11395,"")),"")</f>
        <v/>
      </c>
    </row>
    <row r="11396" spans="16:17" x14ac:dyDescent="0.15">
      <c r="P11396">
        <v>11395</v>
      </c>
      <c r="Q11396" t="str">
        <f>IFERROR(IF(COUNTIF(個人情報!$BI$5:$BI$401,"登録番号" &amp; リスト!P11396)&gt;=1,"",IF(VLOOKUP(P11396,登録者リスト!$A$1:$D$43729,4,FALSE)=基本情報!$D$6,P11396,"")),"")</f>
        <v/>
      </c>
    </row>
    <row r="11397" spans="16:17" x14ac:dyDescent="0.15">
      <c r="P11397">
        <v>11396</v>
      </c>
      <c r="Q11397" t="str">
        <f>IFERROR(IF(COUNTIF(個人情報!$BI$5:$BI$401,"登録番号" &amp; リスト!P11397)&gt;=1,"",IF(VLOOKUP(P11397,登録者リスト!$A$1:$D$43729,4,FALSE)=基本情報!$D$6,P11397,"")),"")</f>
        <v/>
      </c>
    </row>
    <row r="11398" spans="16:17" x14ac:dyDescent="0.15">
      <c r="P11398">
        <v>11397</v>
      </c>
      <c r="Q11398" t="str">
        <f>IFERROR(IF(COUNTIF(個人情報!$BI$5:$BI$401,"登録番号" &amp; リスト!P11398)&gt;=1,"",IF(VLOOKUP(P11398,登録者リスト!$A$1:$D$43729,4,FALSE)=基本情報!$D$6,P11398,"")),"")</f>
        <v/>
      </c>
    </row>
    <row r="11399" spans="16:17" x14ac:dyDescent="0.15">
      <c r="P11399">
        <v>11398</v>
      </c>
      <c r="Q11399" t="str">
        <f>IFERROR(IF(COUNTIF(個人情報!$BI$5:$BI$401,"登録番号" &amp; リスト!P11399)&gt;=1,"",IF(VLOOKUP(P11399,登録者リスト!$A$1:$D$43729,4,FALSE)=基本情報!$D$6,P11399,"")),"")</f>
        <v/>
      </c>
    </row>
    <row r="11400" spans="16:17" x14ac:dyDescent="0.15">
      <c r="P11400">
        <v>11399</v>
      </c>
      <c r="Q11400" t="str">
        <f>IFERROR(IF(COUNTIF(個人情報!$BI$5:$BI$401,"登録番号" &amp; リスト!P11400)&gt;=1,"",IF(VLOOKUP(P11400,登録者リスト!$A$1:$D$43729,4,FALSE)=基本情報!$D$6,P11400,"")),"")</f>
        <v/>
      </c>
    </row>
    <row r="11401" spans="16:17" x14ac:dyDescent="0.15">
      <c r="P11401">
        <v>11400</v>
      </c>
      <c r="Q11401" t="str">
        <f>IFERROR(IF(COUNTIF(個人情報!$BI$5:$BI$401,"登録番号" &amp; リスト!P11401)&gt;=1,"",IF(VLOOKUP(P11401,登録者リスト!$A$1:$D$43729,4,FALSE)=基本情報!$D$6,P11401,"")),"")</f>
        <v/>
      </c>
    </row>
    <row r="11402" spans="16:17" x14ac:dyDescent="0.15">
      <c r="P11402">
        <v>11401</v>
      </c>
      <c r="Q11402" t="str">
        <f>IFERROR(IF(COUNTIF(個人情報!$BI$5:$BI$401,"登録番号" &amp; リスト!P11402)&gt;=1,"",IF(VLOOKUP(P11402,登録者リスト!$A$1:$D$43729,4,FALSE)=基本情報!$D$6,P11402,"")),"")</f>
        <v/>
      </c>
    </row>
    <row r="11403" spans="16:17" x14ac:dyDescent="0.15">
      <c r="P11403">
        <v>11402</v>
      </c>
      <c r="Q11403" t="str">
        <f>IFERROR(IF(COUNTIF(個人情報!$BI$5:$BI$401,"登録番号" &amp; リスト!P11403)&gt;=1,"",IF(VLOOKUP(P11403,登録者リスト!$A$1:$D$43729,4,FALSE)=基本情報!$D$6,P11403,"")),"")</f>
        <v/>
      </c>
    </row>
    <row r="11404" spans="16:17" x14ac:dyDescent="0.15">
      <c r="P11404">
        <v>11403</v>
      </c>
      <c r="Q11404" t="str">
        <f>IFERROR(IF(COUNTIF(個人情報!$BI$5:$BI$401,"登録番号" &amp; リスト!P11404)&gt;=1,"",IF(VLOOKUP(P11404,登録者リスト!$A$1:$D$43729,4,FALSE)=基本情報!$D$6,P11404,"")),"")</f>
        <v/>
      </c>
    </row>
    <row r="11405" spans="16:17" x14ac:dyDescent="0.15">
      <c r="P11405">
        <v>11404</v>
      </c>
      <c r="Q11405" t="str">
        <f>IFERROR(IF(COUNTIF(個人情報!$BI$5:$BI$401,"登録番号" &amp; リスト!P11405)&gt;=1,"",IF(VLOOKUP(P11405,登録者リスト!$A$1:$D$43729,4,FALSE)=基本情報!$D$6,P11405,"")),"")</f>
        <v/>
      </c>
    </row>
    <row r="11406" spans="16:17" x14ac:dyDescent="0.15">
      <c r="P11406">
        <v>11405</v>
      </c>
      <c r="Q11406" t="str">
        <f>IFERROR(IF(COUNTIF(個人情報!$BI$5:$BI$401,"登録番号" &amp; リスト!P11406)&gt;=1,"",IF(VLOOKUP(P11406,登録者リスト!$A$1:$D$43729,4,FALSE)=基本情報!$D$6,P11406,"")),"")</f>
        <v/>
      </c>
    </row>
    <row r="11407" spans="16:17" x14ac:dyDescent="0.15">
      <c r="P11407">
        <v>11406</v>
      </c>
      <c r="Q11407" t="str">
        <f>IFERROR(IF(COUNTIF(個人情報!$BI$5:$BI$401,"登録番号" &amp; リスト!P11407)&gt;=1,"",IF(VLOOKUP(P11407,登録者リスト!$A$1:$D$43729,4,FALSE)=基本情報!$D$6,P11407,"")),"")</f>
        <v/>
      </c>
    </row>
    <row r="11408" spans="16:17" x14ac:dyDescent="0.15">
      <c r="P11408">
        <v>11407</v>
      </c>
      <c r="Q11408" t="str">
        <f>IFERROR(IF(COUNTIF(個人情報!$BI$5:$BI$401,"登録番号" &amp; リスト!P11408)&gt;=1,"",IF(VLOOKUP(P11408,登録者リスト!$A$1:$D$43729,4,FALSE)=基本情報!$D$6,P11408,"")),"")</f>
        <v/>
      </c>
    </row>
    <row r="11409" spans="16:17" x14ac:dyDescent="0.15">
      <c r="P11409">
        <v>11408</v>
      </c>
      <c r="Q11409" t="str">
        <f>IFERROR(IF(COUNTIF(個人情報!$BI$5:$BI$401,"登録番号" &amp; リスト!P11409)&gt;=1,"",IF(VLOOKUP(P11409,登録者リスト!$A$1:$D$43729,4,FALSE)=基本情報!$D$6,P11409,"")),"")</f>
        <v/>
      </c>
    </row>
    <row r="11410" spans="16:17" x14ac:dyDescent="0.15">
      <c r="P11410">
        <v>11409</v>
      </c>
      <c r="Q11410" t="str">
        <f>IFERROR(IF(COUNTIF(個人情報!$BI$5:$BI$401,"登録番号" &amp; リスト!P11410)&gt;=1,"",IF(VLOOKUP(P11410,登録者リスト!$A$1:$D$43729,4,FALSE)=基本情報!$D$6,P11410,"")),"")</f>
        <v/>
      </c>
    </row>
    <row r="11411" spans="16:17" x14ac:dyDescent="0.15">
      <c r="P11411">
        <v>11410</v>
      </c>
      <c r="Q11411" t="str">
        <f>IFERROR(IF(COUNTIF(個人情報!$BI$5:$BI$401,"登録番号" &amp; リスト!P11411)&gt;=1,"",IF(VLOOKUP(P11411,登録者リスト!$A$1:$D$43729,4,FALSE)=基本情報!$D$6,P11411,"")),"")</f>
        <v/>
      </c>
    </row>
    <row r="11412" spans="16:17" x14ac:dyDescent="0.15">
      <c r="P11412">
        <v>11411</v>
      </c>
      <c r="Q11412" t="str">
        <f>IFERROR(IF(COUNTIF(個人情報!$BI$5:$BI$401,"登録番号" &amp; リスト!P11412)&gt;=1,"",IF(VLOOKUP(P11412,登録者リスト!$A$1:$D$43729,4,FALSE)=基本情報!$D$6,P11412,"")),"")</f>
        <v/>
      </c>
    </row>
    <row r="11413" spans="16:17" x14ac:dyDescent="0.15">
      <c r="P11413">
        <v>11412</v>
      </c>
      <c r="Q11413" t="str">
        <f>IFERROR(IF(COUNTIF(個人情報!$BI$5:$BI$401,"登録番号" &amp; リスト!P11413)&gt;=1,"",IF(VLOOKUP(P11413,登録者リスト!$A$1:$D$43729,4,FALSE)=基本情報!$D$6,P11413,"")),"")</f>
        <v/>
      </c>
    </row>
    <row r="11414" spans="16:17" x14ac:dyDescent="0.15">
      <c r="P11414">
        <v>11413</v>
      </c>
      <c r="Q11414" t="str">
        <f>IFERROR(IF(COUNTIF(個人情報!$BI$5:$BI$401,"登録番号" &amp; リスト!P11414)&gt;=1,"",IF(VLOOKUP(P11414,登録者リスト!$A$1:$D$43729,4,FALSE)=基本情報!$D$6,P11414,"")),"")</f>
        <v/>
      </c>
    </row>
    <row r="11415" spans="16:17" x14ac:dyDescent="0.15">
      <c r="P11415">
        <v>11414</v>
      </c>
      <c r="Q11415" t="str">
        <f>IFERROR(IF(COUNTIF(個人情報!$BI$5:$BI$401,"登録番号" &amp; リスト!P11415)&gt;=1,"",IF(VLOOKUP(P11415,登録者リスト!$A$1:$D$43729,4,FALSE)=基本情報!$D$6,P11415,"")),"")</f>
        <v/>
      </c>
    </row>
    <row r="11416" spans="16:17" x14ac:dyDescent="0.15">
      <c r="P11416">
        <v>11415</v>
      </c>
      <c r="Q11416" t="str">
        <f>IFERROR(IF(COUNTIF(個人情報!$BI$5:$BI$401,"登録番号" &amp; リスト!P11416)&gt;=1,"",IF(VLOOKUP(P11416,登録者リスト!$A$1:$D$43729,4,FALSE)=基本情報!$D$6,P11416,"")),"")</f>
        <v/>
      </c>
    </row>
    <row r="11417" spans="16:17" x14ac:dyDescent="0.15">
      <c r="P11417">
        <v>11416</v>
      </c>
      <c r="Q11417" t="str">
        <f>IFERROR(IF(COUNTIF(個人情報!$BI$5:$BI$401,"登録番号" &amp; リスト!P11417)&gt;=1,"",IF(VLOOKUP(P11417,登録者リスト!$A$1:$D$43729,4,FALSE)=基本情報!$D$6,P11417,"")),"")</f>
        <v/>
      </c>
    </row>
    <row r="11418" spans="16:17" x14ac:dyDescent="0.15">
      <c r="P11418">
        <v>11417</v>
      </c>
      <c r="Q11418" t="str">
        <f>IFERROR(IF(COUNTIF(個人情報!$BI$5:$BI$401,"登録番号" &amp; リスト!P11418)&gt;=1,"",IF(VLOOKUP(P11418,登録者リスト!$A$1:$D$43729,4,FALSE)=基本情報!$D$6,P11418,"")),"")</f>
        <v/>
      </c>
    </row>
    <row r="11419" spans="16:17" x14ac:dyDescent="0.15">
      <c r="P11419">
        <v>11418</v>
      </c>
      <c r="Q11419" t="str">
        <f>IFERROR(IF(COUNTIF(個人情報!$BI$5:$BI$401,"登録番号" &amp; リスト!P11419)&gt;=1,"",IF(VLOOKUP(P11419,登録者リスト!$A$1:$D$43729,4,FALSE)=基本情報!$D$6,P11419,"")),"")</f>
        <v/>
      </c>
    </row>
    <row r="11420" spans="16:17" x14ac:dyDescent="0.15">
      <c r="P11420">
        <v>11419</v>
      </c>
      <c r="Q11420" t="str">
        <f>IFERROR(IF(COUNTIF(個人情報!$BI$5:$BI$401,"登録番号" &amp; リスト!P11420)&gt;=1,"",IF(VLOOKUP(P11420,登録者リスト!$A$1:$D$43729,4,FALSE)=基本情報!$D$6,P11420,"")),"")</f>
        <v/>
      </c>
    </row>
    <row r="11421" spans="16:17" x14ac:dyDescent="0.15">
      <c r="P11421">
        <v>11420</v>
      </c>
      <c r="Q11421" t="str">
        <f>IFERROR(IF(COUNTIF(個人情報!$BI$5:$BI$401,"登録番号" &amp; リスト!P11421)&gt;=1,"",IF(VLOOKUP(P11421,登録者リスト!$A$1:$D$43729,4,FALSE)=基本情報!$D$6,P11421,"")),"")</f>
        <v/>
      </c>
    </row>
    <row r="11422" spans="16:17" x14ac:dyDescent="0.15">
      <c r="P11422">
        <v>11421</v>
      </c>
      <c r="Q11422" t="str">
        <f>IFERROR(IF(COUNTIF(個人情報!$BI$5:$BI$401,"登録番号" &amp; リスト!P11422)&gt;=1,"",IF(VLOOKUP(P11422,登録者リスト!$A$1:$D$43729,4,FALSE)=基本情報!$D$6,P11422,"")),"")</f>
        <v/>
      </c>
    </row>
    <row r="11423" spans="16:17" x14ac:dyDescent="0.15">
      <c r="P11423">
        <v>11422</v>
      </c>
      <c r="Q11423" t="str">
        <f>IFERROR(IF(COUNTIF(個人情報!$BI$5:$BI$401,"登録番号" &amp; リスト!P11423)&gt;=1,"",IF(VLOOKUP(P11423,登録者リスト!$A$1:$D$43729,4,FALSE)=基本情報!$D$6,P11423,"")),"")</f>
        <v/>
      </c>
    </row>
    <row r="11424" spans="16:17" x14ac:dyDescent="0.15">
      <c r="P11424">
        <v>11423</v>
      </c>
      <c r="Q11424" t="str">
        <f>IFERROR(IF(COUNTIF(個人情報!$BI$5:$BI$401,"登録番号" &amp; リスト!P11424)&gt;=1,"",IF(VLOOKUP(P11424,登録者リスト!$A$1:$D$43729,4,FALSE)=基本情報!$D$6,P11424,"")),"")</f>
        <v/>
      </c>
    </row>
    <row r="11425" spans="16:17" x14ac:dyDescent="0.15">
      <c r="P11425">
        <v>11424</v>
      </c>
      <c r="Q11425" t="str">
        <f>IFERROR(IF(COUNTIF(個人情報!$BI$5:$BI$401,"登録番号" &amp; リスト!P11425)&gt;=1,"",IF(VLOOKUP(P11425,登録者リスト!$A$1:$D$43729,4,FALSE)=基本情報!$D$6,P11425,"")),"")</f>
        <v/>
      </c>
    </row>
    <row r="11426" spans="16:17" x14ac:dyDescent="0.15">
      <c r="P11426">
        <v>11425</v>
      </c>
      <c r="Q11426" t="str">
        <f>IFERROR(IF(COUNTIF(個人情報!$BI$5:$BI$401,"登録番号" &amp; リスト!P11426)&gt;=1,"",IF(VLOOKUP(P11426,登録者リスト!$A$1:$D$43729,4,FALSE)=基本情報!$D$6,P11426,"")),"")</f>
        <v/>
      </c>
    </row>
    <row r="11427" spans="16:17" x14ac:dyDescent="0.15">
      <c r="P11427">
        <v>11426</v>
      </c>
      <c r="Q11427" t="str">
        <f>IFERROR(IF(COUNTIF(個人情報!$BI$5:$BI$401,"登録番号" &amp; リスト!P11427)&gt;=1,"",IF(VLOOKUP(P11427,登録者リスト!$A$1:$D$43729,4,FALSE)=基本情報!$D$6,P11427,"")),"")</f>
        <v/>
      </c>
    </row>
    <row r="11428" spans="16:17" x14ac:dyDescent="0.15">
      <c r="P11428">
        <v>11427</v>
      </c>
      <c r="Q11428" t="str">
        <f>IFERROR(IF(COUNTIF(個人情報!$BI$5:$BI$401,"登録番号" &amp; リスト!P11428)&gt;=1,"",IF(VLOOKUP(P11428,登録者リスト!$A$1:$D$43729,4,FALSE)=基本情報!$D$6,P11428,"")),"")</f>
        <v/>
      </c>
    </row>
    <row r="11429" spans="16:17" x14ac:dyDescent="0.15">
      <c r="P11429">
        <v>11428</v>
      </c>
      <c r="Q11429" t="str">
        <f>IFERROR(IF(COUNTIF(個人情報!$BI$5:$BI$401,"登録番号" &amp; リスト!P11429)&gt;=1,"",IF(VLOOKUP(P11429,登録者リスト!$A$1:$D$43729,4,FALSE)=基本情報!$D$6,P11429,"")),"")</f>
        <v/>
      </c>
    </row>
    <row r="11430" spans="16:17" x14ac:dyDescent="0.15">
      <c r="P11430">
        <v>11429</v>
      </c>
      <c r="Q11430" t="str">
        <f>IFERROR(IF(COUNTIF(個人情報!$BI$5:$BI$401,"登録番号" &amp; リスト!P11430)&gt;=1,"",IF(VLOOKUP(P11430,登録者リスト!$A$1:$D$43729,4,FALSE)=基本情報!$D$6,P11430,"")),"")</f>
        <v/>
      </c>
    </row>
    <row r="11431" spans="16:17" x14ac:dyDescent="0.15">
      <c r="P11431">
        <v>11430</v>
      </c>
      <c r="Q11431" t="str">
        <f>IFERROR(IF(COUNTIF(個人情報!$BI$5:$BI$401,"登録番号" &amp; リスト!P11431)&gt;=1,"",IF(VLOOKUP(P11431,登録者リスト!$A$1:$D$43729,4,FALSE)=基本情報!$D$6,P11431,"")),"")</f>
        <v/>
      </c>
    </row>
    <row r="11432" spans="16:17" x14ac:dyDescent="0.15">
      <c r="P11432">
        <v>11431</v>
      </c>
      <c r="Q11432" t="str">
        <f>IFERROR(IF(COUNTIF(個人情報!$BI$5:$BI$401,"登録番号" &amp; リスト!P11432)&gt;=1,"",IF(VLOOKUP(P11432,登録者リスト!$A$1:$D$43729,4,FALSE)=基本情報!$D$6,P11432,"")),"")</f>
        <v/>
      </c>
    </row>
    <row r="11433" spans="16:17" x14ac:dyDescent="0.15">
      <c r="P11433">
        <v>11432</v>
      </c>
      <c r="Q11433" t="str">
        <f>IFERROR(IF(COUNTIF(個人情報!$BI$5:$BI$401,"登録番号" &amp; リスト!P11433)&gt;=1,"",IF(VLOOKUP(P11433,登録者リスト!$A$1:$D$43729,4,FALSE)=基本情報!$D$6,P11433,"")),"")</f>
        <v/>
      </c>
    </row>
    <row r="11434" spans="16:17" x14ac:dyDescent="0.15">
      <c r="P11434">
        <v>11433</v>
      </c>
      <c r="Q11434" t="str">
        <f>IFERROR(IF(COUNTIF(個人情報!$BI$5:$BI$401,"登録番号" &amp; リスト!P11434)&gt;=1,"",IF(VLOOKUP(P11434,登録者リスト!$A$1:$D$43729,4,FALSE)=基本情報!$D$6,P11434,"")),"")</f>
        <v/>
      </c>
    </row>
    <row r="11435" spans="16:17" x14ac:dyDescent="0.15">
      <c r="P11435">
        <v>11434</v>
      </c>
      <c r="Q11435" t="str">
        <f>IFERROR(IF(COUNTIF(個人情報!$BI$5:$BI$401,"登録番号" &amp; リスト!P11435)&gt;=1,"",IF(VLOOKUP(P11435,登録者リスト!$A$1:$D$43729,4,FALSE)=基本情報!$D$6,P11435,"")),"")</f>
        <v/>
      </c>
    </row>
    <row r="11436" spans="16:17" x14ac:dyDescent="0.15">
      <c r="P11436">
        <v>11435</v>
      </c>
      <c r="Q11436" t="str">
        <f>IFERROR(IF(COUNTIF(個人情報!$BI$5:$BI$401,"登録番号" &amp; リスト!P11436)&gt;=1,"",IF(VLOOKUP(P11436,登録者リスト!$A$1:$D$43729,4,FALSE)=基本情報!$D$6,P11436,"")),"")</f>
        <v/>
      </c>
    </row>
    <row r="11437" spans="16:17" x14ac:dyDescent="0.15">
      <c r="P11437">
        <v>11436</v>
      </c>
      <c r="Q11437" t="str">
        <f>IFERROR(IF(COUNTIF(個人情報!$BI$5:$BI$401,"登録番号" &amp; リスト!P11437)&gt;=1,"",IF(VLOOKUP(P11437,登録者リスト!$A$1:$D$43729,4,FALSE)=基本情報!$D$6,P11437,"")),"")</f>
        <v/>
      </c>
    </row>
    <row r="11438" spans="16:17" x14ac:dyDescent="0.15">
      <c r="P11438">
        <v>11437</v>
      </c>
      <c r="Q11438" t="str">
        <f>IFERROR(IF(COUNTIF(個人情報!$BI$5:$BI$401,"登録番号" &amp; リスト!P11438)&gt;=1,"",IF(VLOOKUP(P11438,登録者リスト!$A$1:$D$43729,4,FALSE)=基本情報!$D$6,P11438,"")),"")</f>
        <v/>
      </c>
    </row>
    <row r="11439" spans="16:17" x14ac:dyDescent="0.15">
      <c r="P11439">
        <v>11438</v>
      </c>
      <c r="Q11439" t="str">
        <f>IFERROR(IF(COUNTIF(個人情報!$BI$5:$BI$401,"登録番号" &amp; リスト!P11439)&gt;=1,"",IF(VLOOKUP(P11439,登録者リスト!$A$1:$D$43729,4,FALSE)=基本情報!$D$6,P11439,"")),"")</f>
        <v/>
      </c>
    </row>
    <row r="11440" spans="16:17" x14ac:dyDescent="0.15">
      <c r="P11440">
        <v>11439</v>
      </c>
      <c r="Q11440" t="str">
        <f>IFERROR(IF(COUNTIF(個人情報!$BI$5:$BI$401,"登録番号" &amp; リスト!P11440)&gt;=1,"",IF(VLOOKUP(P11440,登録者リスト!$A$1:$D$43729,4,FALSE)=基本情報!$D$6,P11440,"")),"")</f>
        <v/>
      </c>
    </row>
    <row r="11441" spans="16:17" x14ac:dyDescent="0.15">
      <c r="P11441">
        <v>11440</v>
      </c>
      <c r="Q11441" t="str">
        <f>IFERROR(IF(COUNTIF(個人情報!$BI$5:$BI$401,"登録番号" &amp; リスト!P11441)&gt;=1,"",IF(VLOOKUP(P11441,登録者リスト!$A$1:$D$43729,4,FALSE)=基本情報!$D$6,P11441,"")),"")</f>
        <v/>
      </c>
    </row>
    <row r="11442" spans="16:17" x14ac:dyDescent="0.15">
      <c r="P11442">
        <v>11441</v>
      </c>
      <c r="Q11442" t="str">
        <f>IFERROR(IF(COUNTIF(個人情報!$BI$5:$BI$401,"登録番号" &amp; リスト!P11442)&gt;=1,"",IF(VLOOKUP(P11442,登録者リスト!$A$1:$D$43729,4,FALSE)=基本情報!$D$6,P11442,"")),"")</f>
        <v/>
      </c>
    </row>
    <row r="11443" spans="16:17" x14ac:dyDescent="0.15">
      <c r="P11443">
        <v>11442</v>
      </c>
      <c r="Q11443" t="str">
        <f>IFERROR(IF(COUNTIF(個人情報!$BI$5:$BI$401,"登録番号" &amp; リスト!P11443)&gt;=1,"",IF(VLOOKUP(P11443,登録者リスト!$A$1:$D$43729,4,FALSE)=基本情報!$D$6,P11443,"")),"")</f>
        <v/>
      </c>
    </row>
    <row r="11444" spans="16:17" x14ac:dyDescent="0.15">
      <c r="P11444">
        <v>11443</v>
      </c>
      <c r="Q11444" t="str">
        <f>IFERROR(IF(COUNTIF(個人情報!$BI$5:$BI$401,"登録番号" &amp; リスト!P11444)&gt;=1,"",IF(VLOOKUP(P11444,登録者リスト!$A$1:$D$43729,4,FALSE)=基本情報!$D$6,P11444,"")),"")</f>
        <v/>
      </c>
    </row>
    <row r="11445" spans="16:17" x14ac:dyDescent="0.15">
      <c r="P11445">
        <v>11444</v>
      </c>
      <c r="Q11445" t="str">
        <f>IFERROR(IF(COUNTIF(個人情報!$BI$5:$BI$401,"登録番号" &amp; リスト!P11445)&gt;=1,"",IF(VLOOKUP(P11445,登録者リスト!$A$1:$D$43729,4,FALSE)=基本情報!$D$6,P11445,"")),"")</f>
        <v/>
      </c>
    </row>
    <row r="11446" spans="16:17" x14ac:dyDescent="0.15">
      <c r="P11446">
        <v>11445</v>
      </c>
      <c r="Q11446" t="str">
        <f>IFERROR(IF(COUNTIF(個人情報!$BI$5:$BI$401,"登録番号" &amp; リスト!P11446)&gt;=1,"",IF(VLOOKUP(P11446,登録者リスト!$A$1:$D$43729,4,FALSE)=基本情報!$D$6,P11446,"")),"")</f>
        <v/>
      </c>
    </row>
    <row r="11447" spans="16:17" x14ac:dyDescent="0.15">
      <c r="P11447">
        <v>11446</v>
      </c>
      <c r="Q11447" t="str">
        <f>IFERROR(IF(COUNTIF(個人情報!$BI$5:$BI$401,"登録番号" &amp; リスト!P11447)&gt;=1,"",IF(VLOOKUP(P11447,登録者リスト!$A$1:$D$43729,4,FALSE)=基本情報!$D$6,P11447,"")),"")</f>
        <v/>
      </c>
    </row>
    <row r="11448" spans="16:17" x14ac:dyDescent="0.15">
      <c r="P11448">
        <v>11447</v>
      </c>
      <c r="Q11448" t="str">
        <f>IFERROR(IF(COUNTIF(個人情報!$BI$5:$BI$401,"登録番号" &amp; リスト!P11448)&gt;=1,"",IF(VLOOKUP(P11448,登録者リスト!$A$1:$D$43729,4,FALSE)=基本情報!$D$6,P11448,"")),"")</f>
        <v/>
      </c>
    </row>
    <row r="11449" spans="16:17" x14ac:dyDescent="0.15">
      <c r="P11449">
        <v>11448</v>
      </c>
      <c r="Q11449" t="str">
        <f>IFERROR(IF(COUNTIF(個人情報!$BI$5:$BI$401,"登録番号" &amp; リスト!P11449)&gt;=1,"",IF(VLOOKUP(P11449,登録者リスト!$A$1:$D$43729,4,FALSE)=基本情報!$D$6,P11449,"")),"")</f>
        <v/>
      </c>
    </row>
    <row r="11450" spans="16:17" x14ac:dyDescent="0.15">
      <c r="P11450">
        <v>11449</v>
      </c>
      <c r="Q11450" t="str">
        <f>IFERROR(IF(COUNTIF(個人情報!$BI$5:$BI$401,"登録番号" &amp; リスト!P11450)&gt;=1,"",IF(VLOOKUP(P11450,登録者リスト!$A$1:$D$43729,4,FALSE)=基本情報!$D$6,P11450,"")),"")</f>
        <v/>
      </c>
    </row>
    <row r="11451" spans="16:17" x14ac:dyDescent="0.15">
      <c r="P11451">
        <v>11450</v>
      </c>
      <c r="Q11451" t="str">
        <f>IFERROR(IF(COUNTIF(個人情報!$BI$5:$BI$401,"登録番号" &amp; リスト!P11451)&gt;=1,"",IF(VLOOKUP(P11451,登録者リスト!$A$1:$D$43729,4,FALSE)=基本情報!$D$6,P11451,"")),"")</f>
        <v/>
      </c>
    </row>
    <row r="11452" spans="16:17" x14ac:dyDescent="0.15">
      <c r="P11452">
        <v>11451</v>
      </c>
      <c r="Q11452" t="str">
        <f>IFERROR(IF(COUNTIF(個人情報!$BI$5:$BI$401,"登録番号" &amp; リスト!P11452)&gt;=1,"",IF(VLOOKUP(P11452,登録者リスト!$A$1:$D$43729,4,FALSE)=基本情報!$D$6,P11452,"")),"")</f>
        <v/>
      </c>
    </row>
    <row r="11453" spans="16:17" x14ac:dyDescent="0.15">
      <c r="P11453">
        <v>11452</v>
      </c>
      <c r="Q11453" t="str">
        <f>IFERROR(IF(COUNTIF(個人情報!$BI$5:$BI$401,"登録番号" &amp; リスト!P11453)&gt;=1,"",IF(VLOOKUP(P11453,登録者リスト!$A$1:$D$43729,4,FALSE)=基本情報!$D$6,P11453,"")),"")</f>
        <v/>
      </c>
    </row>
    <row r="11454" spans="16:17" x14ac:dyDescent="0.15">
      <c r="P11454">
        <v>11453</v>
      </c>
      <c r="Q11454" t="str">
        <f>IFERROR(IF(COUNTIF(個人情報!$BI$5:$BI$401,"登録番号" &amp; リスト!P11454)&gt;=1,"",IF(VLOOKUP(P11454,登録者リスト!$A$1:$D$43729,4,FALSE)=基本情報!$D$6,P11454,"")),"")</f>
        <v/>
      </c>
    </row>
    <row r="11455" spans="16:17" x14ac:dyDescent="0.15">
      <c r="P11455">
        <v>11454</v>
      </c>
      <c r="Q11455" t="str">
        <f>IFERROR(IF(COUNTIF(個人情報!$BI$5:$BI$401,"登録番号" &amp; リスト!P11455)&gt;=1,"",IF(VLOOKUP(P11455,登録者リスト!$A$1:$D$43729,4,FALSE)=基本情報!$D$6,P11455,"")),"")</f>
        <v/>
      </c>
    </row>
    <row r="11456" spans="16:17" x14ac:dyDescent="0.15">
      <c r="P11456">
        <v>11455</v>
      </c>
      <c r="Q11456" t="str">
        <f>IFERROR(IF(COUNTIF(個人情報!$BI$5:$BI$401,"登録番号" &amp; リスト!P11456)&gt;=1,"",IF(VLOOKUP(P11456,登録者リスト!$A$1:$D$43729,4,FALSE)=基本情報!$D$6,P11456,"")),"")</f>
        <v/>
      </c>
    </row>
    <row r="11457" spans="16:17" x14ac:dyDescent="0.15">
      <c r="P11457">
        <v>11456</v>
      </c>
      <c r="Q11457" t="str">
        <f>IFERROR(IF(COUNTIF(個人情報!$BI$5:$BI$401,"登録番号" &amp; リスト!P11457)&gt;=1,"",IF(VLOOKUP(P11457,登録者リスト!$A$1:$D$43729,4,FALSE)=基本情報!$D$6,P11457,"")),"")</f>
        <v/>
      </c>
    </row>
    <row r="11458" spans="16:17" x14ac:dyDescent="0.15">
      <c r="P11458">
        <v>11457</v>
      </c>
      <c r="Q11458" t="str">
        <f>IFERROR(IF(COUNTIF(個人情報!$BI$5:$BI$401,"登録番号" &amp; リスト!P11458)&gt;=1,"",IF(VLOOKUP(P11458,登録者リスト!$A$1:$D$43729,4,FALSE)=基本情報!$D$6,P11458,"")),"")</f>
        <v/>
      </c>
    </row>
    <row r="11459" spans="16:17" x14ac:dyDescent="0.15">
      <c r="P11459">
        <v>11458</v>
      </c>
      <c r="Q11459" t="str">
        <f>IFERROR(IF(COUNTIF(個人情報!$BI$5:$BI$401,"登録番号" &amp; リスト!P11459)&gt;=1,"",IF(VLOOKUP(P11459,登録者リスト!$A$1:$D$43729,4,FALSE)=基本情報!$D$6,P11459,"")),"")</f>
        <v/>
      </c>
    </row>
    <row r="11460" spans="16:17" x14ac:dyDescent="0.15">
      <c r="P11460">
        <v>11459</v>
      </c>
      <c r="Q11460" t="str">
        <f>IFERROR(IF(COUNTIF(個人情報!$BI$5:$BI$401,"登録番号" &amp; リスト!P11460)&gt;=1,"",IF(VLOOKUP(P11460,登録者リスト!$A$1:$D$43729,4,FALSE)=基本情報!$D$6,P11460,"")),"")</f>
        <v/>
      </c>
    </row>
    <row r="11461" spans="16:17" x14ac:dyDescent="0.15">
      <c r="P11461">
        <v>11460</v>
      </c>
      <c r="Q11461" t="str">
        <f>IFERROR(IF(COUNTIF(個人情報!$BI$5:$BI$401,"登録番号" &amp; リスト!P11461)&gt;=1,"",IF(VLOOKUP(P11461,登録者リスト!$A$1:$D$43729,4,FALSE)=基本情報!$D$6,P11461,"")),"")</f>
        <v/>
      </c>
    </row>
    <row r="11462" spans="16:17" x14ac:dyDescent="0.15">
      <c r="P11462">
        <v>11461</v>
      </c>
      <c r="Q11462" t="str">
        <f>IFERROR(IF(COUNTIF(個人情報!$BI$5:$BI$401,"登録番号" &amp; リスト!P11462)&gt;=1,"",IF(VLOOKUP(P11462,登録者リスト!$A$1:$D$43729,4,FALSE)=基本情報!$D$6,P11462,"")),"")</f>
        <v/>
      </c>
    </row>
    <row r="11463" spans="16:17" x14ac:dyDescent="0.15">
      <c r="P11463">
        <v>11462</v>
      </c>
      <c r="Q11463" t="str">
        <f>IFERROR(IF(COUNTIF(個人情報!$BI$5:$BI$401,"登録番号" &amp; リスト!P11463)&gt;=1,"",IF(VLOOKUP(P11463,登録者リスト!$A$1:$D$43729,4,FALSE)=基本情報!$D$6,P11463,"")),"")</f>
        <v/>
      </c>
    </row>
    <row r="11464" spans="16:17" x14ac:dyDescent="0.15">
      <c r="P11464">
        <v>11463</v>
      </c>
      <c r="Q11464" t="str">
        <f>IFERROR(IF(COUNTIF(個人情報!$BI$5:$BI$401,"登録番号" &amp; リスト!P11464)&gt;=1,"",IF(VLOOKUP(P11464,登録者リスト!$A$1:$D$43729,4,FALSE)=基本情報!$D$6,P11464,"")),"")</f>
        <v/>
      </c>
    </row>
    <row r="11465" spans="16:17" x14ac:dyDescent="0.15">
      <c r="P11465">
        <v>11464</v>
      </c>
      <c r="Q11465" t="str">
        <f>IFERROR(IF(COUNTIF(個人情報!$BI$5:$BI$401,"登録番号" &amp; リスト!P11465)&gt;=1,"",IF(VLOOKUP(P11465,登録者リスト!$A$1:$D$43729,4,FALSE)=基本情報!$D$6,P11465,"")),"")</f>
        <v/>
      </c>
    </row>
    <row r="11466" spans="16:17" x14ac:dyDescent="0.15">
      <c r="P11466">
        <v>11465</v>
      </c>
      <c r="Q11466" t="str">
        <f>IFERROR(IF(COUNTIF(個人情報!$BI$5:$BI$401,"登録番号" &amp; リスト!P11466)&gt;=1,"",IF(VLOOKUP(P11466,登録者リスト!$A$1:$D$43729,4,FALSE)=基本情報!$D$6,P11466,"")),"")</f>
        <v/>
      </c>
    </row>
    <row r="11467" spans="16:17" x14ac:dyDescent="0.15">
      <c r="P11467">
        <v>11466</v>
      </c>
      <c r="Q11467" t="str">
        <f>IFERROR(IF(COUNTIF(個人情報!$BI$5:$BI$401,"登録番号" &amp; リスト!P11467)&gt;=1,"",IF(VLOOKUP(P11467,登録者リスト!$A$1:$D$43729,4,FALSE)=基本情報!$D$6,P11467,"")),"")</f>
        <v/>
      </c>
    </row>
    <row r="11468" spans="16:17" x14ac:dyDescent="0.15">
      <c r="P11468">
        <v>11467</v>
      </c>
      <c r="Q11468" t="str">
        <f>IFERROR(IF(COUNTIF(個人情報!$BI$5:$BI$401,"登録番号" &amp; リスト!P11468)&gt;=1,"",IF(VLOOKUP(P11468,登録者リスト!$A$1:$D$43729,4,FALSE)=基本情報!$D$6,P11468,"")),"")</f>
        <v/>
      </c>
    </row>
    <row r="11469" spans="16:17" x14ac:dyDescent="0.15">
      <c r="P11469">
        <v>11468</v>
      </c>
      <c r="Q11469" t="str">
        <f>IFERROR(IF(COUNTIF(個人情報!$BI$5:$BI$401,"登録番号" &amp; リスト!P11469)&gt;=1,"",IF(VLOOKUP(P11469,登録者リスト!$A$1:$D$43729,4,FALSE)=基本情報!$D$6,P11469,"")),"")</f>
        <v/>
      </c>
    </row>
    <row r="11470" spans="16:17" x14ac:dyDescent="0.15">
      <c r="P11470">
        <v>11469</v>
      </c>
      <c r="Q11470" t="str">
        <f>IFERROR(IF(COUNTIF(個人情報!$BI$5:$BI$401,"登録番号" &amp; リスト!P11470)&gt;=1,"",IF(VLOOKUP(P11470,登録者リスト!$A$1:$D$43729,4,FALSE)=基本情報!$D$6,P11470,"")),"")</f>
        <v/>
      </c>
    </row>
    <row r="11471" spans="16:17" x14ac:dyDescent="0.15">
      <c r="P11471">
        <v>11470</v>
      </c>
      <c r="Q11471" t="str">
        <f>IFERROR(IF(COUNTIF(個人情報!$BI$5:$BI$401,"登録番号" &amp; リスト!P11471)&gt;=1,"",IF(VLOOKUP(P11471,登録者リスト!$A$1:$D$43729,4,FALSE)=基本情報!$D$6,P11471,"")),"")</f>
        <v/>
      </c>
    </row>
    <row r="11472" spans="16:17" x14ac:dyDescent="0.15">
      <c r="P11472">
        <v>11471</v>
      </c>
      <c r="Q11472" t="str">
        <f>IFERROR(IF(COUNTIF(個人情報!$BI$5:$BI$401,"登録番号" &amp; リスト!P11472)&gt;=1,"",IF(VLOOKUP(P11472,登録者リスト!$A$1:$D$43729,4,FALSE)=基本情報!$D$6,P11472,"")),"")</f>
        <v/>
      </c>
    </row>
    <row r="11473" spans="16:17" x14ac:dyDescent="0.15">
      <c r="P11473">
        <v>11472</v>
      </c>
      <c r="Q11473" t="str">
        <f>IFERROR(IF(COUNTIF(個人情報!$BI$5:$BI$401,"登録番号" &amp; リスト!P11473)&gt;=1,"",IF(VLOOKUP(P11473,登録者リスト!$A$1:$D$43729,4,FALSE)=基本情報!$D$6,P11473,"")),"")</f>
        <v/>
      </c>
    </row>
    <row r="11474" spans="16:17" x14ac:dyDescent="0.15">
      <c r="P11474">
        <v>11473</v>
      </c>
      <c r="Q11474" t="str">
        <f>IFERROR(IF(COUNTIF(個人情報!$BI$5:$BI$401,"登録番号" &amp; リスト!P11474)&gt;=1,"",IF(VLOOKUP(P11474,登録者リスト!$A$1:$D$43729,4,FALSE)=基本情報!$D$6,P11474,"")),"")</f>
        <v/>
      </c>
    </row>
    <row r="11475" spans="16:17" x14ac:dyDescent="0.15">
      <c r="P11475">
        <v>11474</v>
      </c>
      <c r="Q11475" t="str">
        <f>IFERROR(IF(COUNTIF(個人情報!$BI$5:$BI$401,"登録番号" &amp; リスト!P11475)&gt;=1,"",IF(VLOOKUP(P11475,登録者リスト!$A$1:$D$43729,4,FALSE)=基本情報!$D$6,P11475,"")),"")</f>
        <v/>
      </c>
    </row>
    <row r="11476" spans="16:17" x14ac:dyDescent="0.15">
      <c r="P11476">
        <v>11475</v>
      </c>
      <c r="Q11476" t="str">
        <f>IFERROR(IF(COUNTIF(個人情報!$BI$5:$BI$401,"登録番号" &amp; リスト!P11476)&gt;=1,"",IF(VLOOKUP(P11476,登録者リスト!$A$1:$D$43729,4,FALSE)=基本情報!$D$6,P11476,"")),"")</f>
        <v/>
      </c>
    </row>
    <row r="11477" spans="16:17" x14ac:dyDescent="0.15">
      <c r="P11477">
        <v>11476</v>
      </c>
      <c r="Q11477" t="str">
        <f>IFERROR(IF(COUNTIF(個人情報!$BI$5:$BI$401,"登録番号" &amp; リスト!P11477)&gt;=1,"",IF(VLOOKUP(P11477,登録者リスト!$A$1:$D$43729,4,FALSE)=基本情報!$D$6,P11477,"")),"")</f>
        <v/>
      </c>
    </row>
    <row r="11478" spans="16:17" x14ac:dyDescent="0.15">
      <c r="P11478">
        <v>11477</v>
      </c>
      <c r="Q11478" t="str">
        <f>IFERROR(IF(COUNTIF(個人情報!$BI$5:$BI$401,"登録番号" &amp; リスト!P11478)&gt;=1,"",IF(VLOOKUP(P11478,登録者リスト!$A$1:$D$43729,4,FALSE)=基本情報!$D$6,P11478,"")),"")</f>
        <v/>
      </c>
    </row>
    <row r="11479" spans="16:17" x14ac:dyDescent="0.15">
      <c r="P11479">
        <v>11478</v>
      </c>
      <c r="Q11479" t="str">
        <f>IFERROR(IF(COUNTIF(個人情報!$BI$5:$BI$401,"登録番号" &amp; リスト!P11479)&gt;=1,"",IF(VLOOKUP(P11479,登録者リスト!$A$1:$D$43729,4,FALSE)=基本情報!$D$6,P11479,"")),"")</f>
        <v/>
      </c>
    </row>
    <row r="11480" spans="16:17" x14ac:dyDescent="0.15">
      <c r="P11480">
        <v>11479</v>
      </c>
      <c r="Q11480" t="str">
        <f>IFERROR(IF(COUNTIF(個人情報!$BI$5:$BI$401,"登録番号" &amp; リスト!P11480)&gt;=1,"",IF(VLOOKUP(P11480,登録者リスト!$A$1:$D$43729,4,FALSE)=基本情報!$D$6,P11480,"")),"")</f>
        <v/>
      </c>
    </row>
    <row r="11481" spans="16:17" x14ac:dyDescent="0.15">
      <c r="P11481">
        <v>11480</v>
      </c>
      <c r="Q11481" t="str">
        <f>IFERROR(IF(COUNTIF(個人情報!$BI$5:$BI$401,"登録番号" &amp; リスト!P11481)&gt;=1,"",IF(VLOOKUP(P11481,登録者リスト!$A$1:$D$43729,4,FALSE)=基本情報!$D$6,P11481,"")),"")</f>
        <v/>
      </c>
    </row>
    <row r="11482" spans="16:17" x14ac:dyDescent="0.15">
      <c r="P11482">
        <v>11481</v>
      </c>
      <c r="Q11482" t="str">
        <f>IFERROR(IF(COUNTIF(個人情報!$BI$5:$BI$401,"登録番号" &amp; リスト!P11482)&gt;=1,"",IF(VLOOKUP(P11482,登録者リスト!$A$1:$D$43729,4,FALSE)=基本情報!$D$6,P11482,"")),"")</f>
        <v/>
      </c>
    </row>
    <row r="11483" spans="16:17" x14ac:dyDescent="0.15">
      <c r="P11483">
        <v>11482</v>
      </c>
      <c r="Q11483" t="str">
        <f>IFERROR(IF(COUNTIF(個人情報!$BI$5:$BI$401,"登録番号" &amp; リスト!P11483)&gt;=1,"",IF(VLOOKUP(P11483,登録者リスト!$A$1:$D$43729,4,FALSE)=基本情報!$D$6,P11483,"")),"")</f>
        <v/>
      </c>
    </row>
    <row r="11484" spans="16:17" x14ac:dyDescent="0.15">
      <c r="P11484">
        <v>11483</v>
      </c>
      <c r="Q11484" t="str">
        <f>IFERROR(IF(COUNTIF(個人情報!$BI$5:$BI$401,"登録番号" &amp; リスト!P11484)&gt;=1,"",IF(VLOOKUP(P11484,登録者リスト!$A$1:$D$43729,4,FALSE)=基本情報!$D$6,P11484,"")),"")</f>
        <v/>
      </c>
    </row>
    <row r="11485" spans="16:17" x14ac:dyDescent="0.15">
      <c r="P11485">
        <v>11484</v>
      </c>
      <c r="Q11485" t="str">
        <f>IFERROR(IF(COUNTIF(個人情報!$BI$5:$BI$401,"登録番号" &amp; リスト!P11485)&gt;=1,"",IF(VLOOKUP(P11485,登録者リスト!$A$1:$D$43729,4,FALSE)=基本情報!$D$6,P11485,"")),"")</f>
        <v/>
      </c>
    </row>
    <row r="11486" spans="16:17" x14ac:dyDescent="0.15">
      <c r="P11486">
        <v>11485</v>
      </c>
      <c r="Q11486" t="str">
        <f>IFERROR(IF(COUNTIF(個人情報!$BI$5:$BI$401,"登録番号" &amp; リスト!P11486)&gt;=1,"",IF(VLOOKUP(P11486,登録者リスト!$A$1:$D$43729,4,FALSE)=基本情報!$D$6,P11486,"")),"")</f>
        <v/>
      </c>
    </row>
    <row r="11487" spans="16:17" x14ac:dyDescent="0.15">
      <c r="P11487">
        <v>11486</v>
      </c>
      <c r="Q11487" t="str">
        <f>IFERROR(IF(COUNTIF(個人情報!$BI$5:$BI$401,"登録番号" &amp; リスト!P11487)&gt;=1,"",IF(VLOOKUP(P11487,登録者リスト!$A$1:$D$43729,4,FALSE)=基本情報!$D$6,P11487,"")),"")</f>
        <v/>
      </c>
    </row>
    <row r="11488" spans="16:17" x14ac:dyDescent="0.15">
      <c r="P11488">
        <v>11487</v>
      </c>
      <c r="Q11488" t="str">
        <f>IFERROR(IF(COUNTIF(個人情報!$BI$5:$BI$401,"登録番号" &amp; リスト!P11488)&gt;=1,"",IF(VLOOKUP(P11488,登録者リスト!$A$1:$D$43729,4,FALSE)=基本情報!$D$6,P11488,"")),"")</f>
        <v/>
      </c>
    </row>
    <row r="11489" spans="16:17" x14ac:dyDescent="0.15">
      <c r="P11489">
        <v>11488</v>
      </c>
      <c r="Q11489" t="str">
        <f>IFERROR(IF(COUNTIF(個人情報!$BI$5:$BI$401,"登録番号" &amp; リスト!P11489)&gt;=1,"",IF(VLOOKUP(P11489,登録者リスト!$A$1:$D$43729,4,FALSE)=基本情報!$D$6,P11489,"")),"")</f>
        <v/>
      </c>
    </row>
    <row r="11490" spans="16:17" x14ac:dyDescent="0.15">
      <c r="P11490">
        <v>11489</v>
      </c>
      <c r="Q11490" t="str">
        <f>IFERROR(IF(COUNTIF(個人情報!$BI$5:$BI$401,"登録番号" &amp; リスト!P11490)&gt;=1,"",IF(VLOOKUP(P11490,登録者リスト!$A$1:$D$43729,4,FALSE)=基本情報!$D$6,P11490,"")),"")</f>
        <v/>
      </c>
    </row>
    <row r="11491" spans="16:17" x14ac:dyDescent="0.15">
      <c r="P11491">
        <v>11490</v>
      </c>
      <c r="Q11491" t="str">
        <f>IFERROR(IF(COUNTIF(個人情報!$BI$5:$BI$401,"登録番号" &amp; リスト!P11491)&gt;=1,"",IF(VLOOKUP(P11491,登録者リスト!$A$1:$D$43729,4,FALSE)=基本情報!$D$6,P11491,"")),"")</f>
        <v/>
      </c>
    </row>
    <row r="11492" spans="16:17" x14ac:dyDescent="0.15">
      <c r="P11492">
        <v>11491</v>
      </c>
      <c r="Q11492" t="str">
        <f>IFERROR(IF(COUNTIF(個人情報!$BI$5:$BI$401,"登録番号" &amp; リスト!P11492)&gt;=1,"",IF(VLOOKUP(P11492,登録者リスト!$A$1:$D$43729,4,FALSE)=基本情報!$D$6,P11492,"")),"")</f>
        <v/>
      </c>
    </row>
    <row r="11493" spans="16:17" x14ac:dyDescent="0.15">
      <c r="P11493">
        <v>11492</v>
      </c>
      <c r="Q11493" t="str">
        <f>IFERROR(IF(COUNTIF(個人情報!$BI$5:$BI$401,"登録番号" &amp; リスト!P11493)&gt;=1,"",IF(VLOOKUP(P11493,登録者リスト!$A$1:$D$43729,4,FALSE)=基本情報!$D$6,P11493,"")),"")</f>
        <v/>
      </c>
    </row>
    <row r="11494" spans="16:17" x14ac:dyDescent="0.15">
      <c r="P11494">
        <v>11493</v>
      </c>
      <c r="Q11494" t="str">
        <f>IFERROR(IF(COUNTIF(個人情報!$BI$5:$BI$401,"登録番号" &amp; リスト!P11494)&gt;=1,"",IF(VLOOKUP(P11494,登録者リスト!$A$1:$D$43729,4,FALSE)=基本情報!$D$6,P11494,"")),"")</f>
        <v/>
      </c>
    </row>
    <row r="11495" spans="16:17" x14ac:dyDescent="0.15">
      <c r="P11495">
        <v>11494</v>
      </c>
      <c r="Q11495" t="str">
        <f>IFERROR(IF(COUNTIF(個人情報!$BI$5:$BI$401,"登録番号" &amp; リスト!P11495)&gt;=1,"",IF(VLOOKUP(P11495,登録者リスト!$A$1:$D$43729,4,FALSE)=基本情報!$D$6,P11495,"")),"")</f>
        <v/>
      </c>
    </row>
    <row r="11496" spans="16:17" x14ac:dyDescent="0.15">
      <c r="P11496">
        <v>11495</v>
      </c>
      <c r="Q11496" t="str">
        <f>IFERROR(IF(COUNTIF(個人情報!$BI$5:$BI$401,"登録番号" &amp; リスト!P11496)&gt;=1,"",IF(VLOOKUP(P11496,登録者リスト!$A$1:$D$43729,4,FALSE)=基本情報!$D$6,P11496,"")),"")</f>
        <v/>
      </c>
    </row>
    <row r="11497" spans="16:17" x14ac:dyDescent="0.15">
      <c r="P11497">
        <v>11496</v>
      </c>
      <c r="Q11497" t="str">
        <f>IFERROR(IF(COUNTIF(個人情報!$BI$5:$BI$401,"登録番号" &amp; リスト!P11497)&gt;=1,"",IF(VLOOKUP(P11497,登録者リスト!$A$1:$D$43729,4,FALSE)=基本情報!$D$6,P11497,"")),"")</f>
        <v/>
      </c>
    </row>
    <row r="11498" spans="16:17" x14ac:dyDescent="0.15">
      <c r="P11498">
        <v>11497</v>
      </c>
      <c r="Q11498" t="str">
        <f>IFERROR(IF(COUNTIF(個人情報!$BI$5:$BI$401,"登録番号" &amp; リスト!P11498)&gt;=1,"",IF(VLOOKUP(P11498,登録者リスト!$A$1:$D$43729,4,FALSE)=基本情報!$D$6,P11498,"")),"")</f>
        <v/>
      </c>
    </row>
    <row r="11499" spans="16:17" x14ac:dyDescent="0.15">
      <c r="P11499">
        <v>11498</v>
      </c>
      <c r="Q11499" t="str">
        <f>IFERROR(IF(COUNTIF(個人情報!$BI$5:$BI$401,"登録番号" &amp; リスト!P11499)&gt;=1,"",IF(VLOOKUP(P11499,登録者リスト!$A$1:$D$43729,4,FALSE)=基本情報!$D$6,P11499,"")),"")</f>
        <v/>
      </c>
    </row>
    <row r="11500" spans="16:17" x14ac:dyDescent="0.15">
      <c r="P11500">
        <v>11499</v>
      </c>
      <c r="Q11500" t="str">
        <f>IFERROR(IF(COUNTIF(個人情報!$BI$5:$BI$401,"登録番号" &amp; リスト!P11500)&gt;=1,"",IF(VLOOKUP(P11500,登録者リスト!$A$1:$D$43729,4,FALSE)=基本情報!$D$6,P11500,"")),"")</f>
        <v/>
      </c>
    </row>
    <row r="11501" spans="16:17" x14ac:dyDescent="0.15">
      <c r="P11501">
        <v>11500</v>
      </c>
      <c r="Q11501" t="str">
        <f>IFERROR(IF(COUNTIF(個人情報!$BI$5:$BI$401,"登録番号" &amp; リスト!P11501)&gt;=1,"",IF(VLOOKUP(P11501,登録者リスト!$A$1:$D$43729,4,FALSE)=基本情報!$D$6,P11501,"")),"")</f>
        <v/>
      </c>
    </row>
    <row r="11502" spans="16:17" x14ac:dyDescent="0.15">
      <c r="P11502">
        <v>11501</v>
      </c>
      <c r="Q11502" t="str">
        <f>IFERROR(IF(COUNTIF(個人情報!$BI$5:$BI$401,"登録番号" &amp; リスト!P11502)&gt;=1,"",IF(VLOOKUP(P11502,登録者リスト!$A$1:$D$43729,4,FALSE)=基本情報!$D$6,P11502,"")),"")</f>
        <v/>
      </c>
    </row>
    <row r="11503" spans="16:17" x14ac:dyDescent="0.15">
      <c r="P11503">
        <v>11502</v>
      </c>
      <c r="Q11503" t="str">
        <f>IFERROR(IF(COUNTIF(個人情報!$BI$5:$BI$401,"登録番号" &amp; リスト!P11503)&gt;=1,"",IF(VLOOKUP(P11503,登録者リスト!$A$1:$D$43729,4,FALSE)=基本情報!$D$6,P11503,"")),"")</f>
        <v/>
      </c>
    </row>
    <row r="11504" spans="16:17" x14ac:dyDescent="0.15">
      <c r="P11504">
        <v>11503</v>
      </c>
      <c r="Q11504" t="str">
        <f>IFERROR(IF(COUNTIF(個人情報!$BI$5:$BI$401,"登録番号" &amp; リスト!P11504)&gt;=1,"",IF(VLOOKUP(P11504,登録者リスト!$A$1:$D$43729,4,FALSE)=基本情報!$D$6,P11504,"")),"")</f>
        <v/>
      </c>
    </row>
    <row r="11505" spans="16:17" x14ac:dyDescent="0.15">
      <c r="P11505">
        <v>11504</v>
      </c>
      <c r="Q11505" t="str">
        <f>IFERROR(IF(COUNTIF(個人情報!$BI$5:$BI$401,"登録番号" &amp; リスト!P11505)&gt;=1,"",IF(VLOOKUP(P11505,登録者リスト!$A$1:$D$43729,4,FALSE)=基本情報!$D$6,P11505,"")),"")</f>
        <v/>
      </c>
    </row>
    <row r="11506" spans="16:17" x14ac:dyDescent="0.15">
      <c r="P11506">
        <v>11505</v>
      </c>
      <c r="Q11506" t="str">
        <f>IFERROR(IF(COUNTIF(個人情報!$BI$5:$BI$401,"登録番号" &amp; リスト!P11506)&gt;=1,"",IF(VLOOKUP(P11506,登録者リスト!$A$1:$D$43729,4,FALSE)=基本情報!$D$6,P11506,"")),"")</f>
        <v/>
      </c>
    </row>
    <row r="11507" spans="16:17" x14ac:dyDescent="0.15">
      <c r="P11507">
        <v>11506</v>
      </c>
      <c r="Q11507" t="str">
        <f>IFERROR(IF(COUNTIF(個人情報!$BI$5:$BI$401,"登録番号" &amp; リスト!P11507)&gt;=1,"",IF(VLOOKUP(P11507,登録者リスト!$A$1:$D$43729,4,FALSE)=基本情報!$D$6,P11507,"")),"")</f>
        <v/>
      </c>
    </row>
    <row r="11508" spans="16:17" x14ac:dyDescent="0.15">
      <c r="P11508">
        <v>11507</v>
      </c>
      <c r="Q11508" t="str">
        <f>IFERROR(IF(COUNTIF(個人情報!$BI$5:$BI$401,"登録番号" &amp; リスト!P11508)&gt;=1,"",IF(VLOOKUP(P11508,登録者リスト!$A$1:$D$43729,4,FALSE)=基本情報!$D$6,P11508,"")),"")</f>
        <v/>
      </c>
    </row>
    <row r="11509" spans="16:17" x14ac:dyDescent="0.15">
      <c r="P11509">
        <v>11508</v>
      </c>
      <c r="Q11509" t="str">
        <f>IFERROR(IF(COUNTIF(個人情報!$BI$5:$BI$401,"登録番号" &amp; リスト!P11509)&gt;=1,"",IF(VLOOKUP(P11509,登録者リスト!$A$1:$D$43729,4,FALSE)=基本情報!$D$6,P11509,"")),"")</f>
        <v/>
      </c>
    </row>
    <row r="11510" spans="16:17" x14ac:dyDescent="0.15">
      <c r="P11510">
        <v>11509</v>
      </c>
      <c r="Q11510" t="str">
        <f>IFERROR(IF(COUNTIF(個人情報!$BI$5:$BI$401,"登録番号" &amp; リスト!P11510)&gt;=1,"",IF(VLOOKUP(P11510,登録者リスト!$A$1:$D$43729,4,FALSE)=基本情報!$D$6,P11510,"")),"")</f>
        <v/>
      </c>
    </row>
    <row r="11511" spans="16:17" x14ac:dyDescent="0.15">
      <c r="P11511">
        <v>11510</v>
      </c>
      <c r="Q11511" t="str">
        <f>IFERROR(IF(COUNTIF(個人情報!$BI$5:$BI$401,"登録番号" &amp; リスト!P11511)&gt;=1,"",IF(VLOOKUP(P11511,登録者リスト!$A$1:$D$43729,4,FALSE)=基本情報!$D$6,P11511,"")),"")</f>
        <v/>
      </c>
    </row>
    <row r="11512" spans="16:17" x14ac:dyDescent="0.15">
      <c r="P11512">
        <v>11511</v>
      </c>
      <c r="Q11512" t="str">
        <f>IFERROR(IF(COUNTIF(個人情報!$BI$5:$BI$401,"登録番号" &amp; リスト!P11512)&gt;=1,"",IF(VLOOKUP(P11512,登録者リスト!$A$1:$D$43729,4,FALSE)=基本情報!$D$6,P11512,"")),"")</f>
        <v/>
      </c>
    </row>
    <row r="11513" spans="16:17" x14ac:dyDescent="0.15">
      <c r="P11513">
        <v>11512</v>
      </c>
      <c r="Q11513" t="str">
        <f>IFERROR(IF(COUNTIF(個人情報!$BI$5:$BI$401,"登録番号" &amp; リスト!P11513)&gt;=1,"",IF(VLOOKUP(P11513,登録者リスト!$A$1:$D$43729,4,FALSE)=基本情報!$D$6,P11513,"")),"")</f>
        <v/>
      </c>
    </row>
    <row r="11514" spans="16:17" x14ac:dyDescent="0.15">
      <c r="P11514">
        <v>11513</v>
      </c>
      <c r="Q11514" t="str">
        <f>IFERROR(IF(COUNTIF(個人情報!$BI$5:$BI$401,"登録番号" &amp; リスト!P11514)&gt;=1,"",IF(VLOOKUP(P11514,登録者リスト!$A$1:$D$43729,4,FALSE)=基本情報!$D$6,P11514,"")),"")</f>
        <v/>
      </c>
    </row>
    <row r="11515" spans="16:17" x14ac:dyDescent="0.15">
      <c r="P11515">
        <v>11514</v>
      </c>
      <c r="Q11515" t="str">
        <f>IFERROR(IF(COUNTIF(個人情報!$BI$5:$BI$401,"登録番号" &amp; リスト!P11515)&gt;=1,"",IF(VLOOKUP(P11515,登録者リスト!$A$1:$D$43729,4,FALSE)=基本情報!$D$6,P11515,"")),"")</f>
        <v/>
      </c>
    </row>
    <row r="11516" spans="16:17" x14ac:dyDescent="0.15">
      <c r="P11516">
        <v>11515</v>
      </c>
      <c r="Q11516" t="str">
        <f>IFERROR(IF(COUNTIF(個人情報!$BI$5:$BI$401,"登録番号" &amp; リスト!P11516)&gt;=1,"",IF(VLOOKUP(P11516,登録者リスト!$A$1:$D$43729,4,FALSE)=基本情報!$D$6,P11516,"")),"")</f>
        <v/>
      </c>
    </row>
    <row r="11517" spans="16:17" x14ac:dyDescent="0.15">
      <c r="P11517">
        <v>11516</v>
      </c>
      <c r="Q11517" t="str">
        <f>IFERROR(IF(COUNTIF(個人情報!$BI$5:$BI$401,"登録番号" &amp; リスト!P11517)&gt;=1,"",IF(VLOOKUP(P11517,登録者リスト!$A$1:$D$43729,4,FALSE)=基本情報!$D$6,P11517,"")),"")</f>
        <v/>
      </c>
    </row>
    <row r="11518" spans="16:17" x14ac:dyDescent="0.15">
      <c r="P11518">
        <v>11517</v>
      </c>
      <c r="Q11518" t="str">
        <f>IFERROR(IF(COUNTIF(個人情報!$BI$5:$BI$401,"登録番号" &amp; リスト!P11518)&gt;=1,"",IF(VLOOKUP(P11518,登録者リスト!$A$1:$D$43729,4,FALSE)=基本情報!$D$6,P11518,"")),"")</f>
        <v/>
      </c>
    </row>
    <row r="11519" spans="16:17" x14ac:dyDescent="0.15">
      <c r="P11519">
        <v>11518</v>
      </c>
      <c r="Q11519" t="str">
        <f>IFERROR(IF(COUNTIF(個人情報!$BI$5:$BI$401,"登録番号" &amp; リスト!P11519)&gt;=1,"",IF(VLOOKUP(P11519,登録者リスト!$A$1:$D$43729,4,FALSE)=基本情報!$D$6,P11519,"")),"")</f>
        <v/>
      </c>
    </row>
    <row r="11520" spans="16:17" x14ac:dyDescent="0.15">
      <c r="P11520">
        <v>11519</v>
      </c>
      <c r="Q11520" t="str">
        <f>IFERROR(IF(COUNTIF(個人情報!$BI$5:$BI$401,"登録番号" &amp; リスト!P11520)&gt;=1,"",IF(VLOOKUP(P11520,登録者リスト!$A$1:$D$43729,4,FALSE)=基本情報!$D$6,P11520,"")),"")</f>
        <v/>
      </c>
    </row>
    <row r="11521" spans="16:17" x14ac:dyDescent="0.15">
      <c r="P11521">
        <v>11520</v>
      </c>
      <c r="Q11521" t="str">
        <f>IFERROR(IF(COUNTIF(個人情報!$BI$5:$BI$401,"登録番号" &amp; リスト!P11521)&gt;=1,"",IF(VLOOKUP(P11521,登録者リスト!$A$1:$D$43729,4,FALSE)=基本情報!$D$6,P11521,"")),"")</f>
        <v/>
      </c>
    </row>
    <row r="11522" spans="16:17" x14ac:dyDescent="0.15">
      <c r="P11522">
        <v>11521</v>
      </c>
      <c r="Q11522" t="str">
        <f>IFERROR(IF(COUNTIF(個人情報!$BI$5:$BI$401,"登録番号" &amp; リスト!P11522)&gt;=1,"",IF(VLOOKUP(P11522,登録者リスト!$A$1:$D$43729,4,FALSE)=基本情報!$D$6,P11522,"")),"")</f>
        <v/>
      </c>
    </row>
    <row r="11523" spans="16:17" x14ac:dyDescent="0.15">
      <c r="P11523">
        <v>11522</v>
      </c>
      <c r="Q11523" t="str">
        <f>IFERROR(IF(COUNTIF(個人情報!$BI$5:$BI$401,"登録番号" &amp; リスト!P11523)&gt;=1,"",IF(VLOOKUP(P11523,登録者リスト!$A$1:$D$43729,4,FALSE)=基本情報!$D$6,P11523,"")),"")</f>
        <v/>
      </c>
    </row>
    <row r="11524" spans="16:17" x14ac:dyDescent="0.15">
      <c r="P11524">
        <v>11523</v>
      </c>
      <c r="Q11524" t="str">
        <f>IFERROR(IF(COUNTIF(個人情報!$BI$5:$BI$401,"登録番号" &amp; リスト!P11524)&gt;=1,"",IF(VLOOKUP(P11524,登録者リスト!$A$1:$D$43729,4,FALSE)=基本情報!$D$6,P11524,"")),"")</f>
        <v/>
      </c>
    </row>
    <row r="11525" spans="16:17" x14ac:dyDescent="0.15">
      <c r="P11525">
        <v>11524</v>
      </c>
      <c r="Q11525" t="str">
        <f>IFERROR(IF(COUNTIF(個人情報!$BI$5:$BI$401,"登録番号" &amp; リスト!P11525)&gt;=1,"",IF(VLOOKUP(P11525,登録者リスト!$A$1:$D$43729,4,FALSE)=基本情報!$D$6,P11525,"")),"")</f>
        <v/>
      </c>
    </row>
    <row r="11526" spans="16:17" x14ac:dyDescent="0.15">
      <c r="P11526">
        <v>11525</v>
      </c>
      <c r="Q11526" t="str">
        <f>IFERROR(IF(COUNTIF(個人情報!$BI$5:$BI$401,"登録番号" &amp; リスト!P11526)&gt;=1,"",IF(VLOOKUP(P11526,登録者リスト!$A$1:$D$43729,4,FALSE)=基本情報!$D$6,P11526,"")),"")</f>
        <v/>
      </c>
    </row>
    <row r="11527" spans="16:17" x14ac:dyDescent="0.15">
      <c r="P11527">
        <v>11526</v>
      </c>
      <c r="Q11527" t="str">
        <f>IFERROR(IF(COUNTIF(個人情報!$BI$5:$BI$401,"登録番号" &amp; リスト!P11527)&gt;=1,"",IF(VLOOKUP(P11527,登録者リスト!$A$1:$D$43729,4,FALSE)=基本情報!$D$6,P11527,"")),"")</f>
        <v/>
      </c>
    </row>
    <row r="11528" spans="16:17" x14ac:dyDescent="0.15">
      <c r="P11528">
        <v>11527</v>
      </c>
      <c r="Q11528" t="str">
        <f>IFERROR(IF(COUNTIF(個人情報!$BI$5:$BI$401,"登録番号" &amp; リスト!P11528)&gt;=1,"",IF(VLOOKUP(P11528,登録者リスト!$A$1:$D$43729,4,FALSE)=基本情報!$D$6,P11528,"")),"")</f>
        <v/>
      </c>
    </row>
    <row r="11529" spans="16:17" x14ac:dyDescent="0.15">
      <c r="P11529">
        <v>11528</v>
      </c>
      <c r="Q11529" t="str">
        <f>IFERROR(IF(COUNTIF(個人情報!$BI$5:$BI$401,"登録番号" &amp; リスト!P11529)&gt;=1,"",IF(VLOOKUP(P11529,登録者リスト!$A$1:$D$43729,4,FALSE)=基本情報!$D$6,P11529,"")),"")</f>
        <v/>
      </c>
    </row>
    <row r="11530" spans="16:17" x14ac:dyDescent="0.15">
      <c r="P11530">
        <v>11529</v>
      </c>
      <c r="Q11530" t="str">
        <f>IFERROR(IF(COUNTIF(個人情報!$BI$5:$BI$401,"登録番号" &amp; リスト!P11530)&gt;=1,"",IF(VLOOKUP(P11530,登録者リスト!$A$1:$D$43729,4,FALSE)=基本情報!$D$6,P11530,"")),"")</f>
        <v/>
      </c>
    </row>
    <row r="11531" spans="16:17" x14ac:dyDescent="0.15">
      <c r="P11531">
        <v>11530</v>
      </c>
      <c r="Q11531" t="str">
        <f>IFERROR(IF(COUNTIF(個人情報!$BI$5:$BI$401,"登録番号" &amp; リスト!P11531)&gt;=1,"",IF(VLOOKUP(P11531,登録者リスト!$A$1:$D$43729,4,FALSE)=基本情報!$D$6,P11531,"")),"")</f>
        <v/>
      </c>
    </row>
    <row r="11532" spans="16:17" x14ac:dyDescent="0.15">
      <c r="P11532">
        <v>11531</v>
      </c>
      <c r="Q11532" t="str">
        <f>IFERROR(IF(COUNTIF(個人情報!$BI$5:$BI$401,"登録番号" &amp; リスト!P11532)&gt;=1,"",IF(VLOOKUP(P11532,登録者リスト!$A$1:$D$43729,4,FALSE)=基本情報!$D$6,P11532,"")),"")</f>
        <v/>
      </c>
    </row>
    <row r="11533" spans="16:17" x14ac:dyDescent="0.15">
      <c r="P11533">
        <v>11532</v>
      </c>
      <c r="Q11533" t="str">
        <f>IFERROR(IF(COUNTIF(個人情報!$BI$5:$BI$401,"登録番号" &amp; リスト!P11533)&gt;=1,"",IF(VLOOKUP(P11533,登録者リスト!$A$1:$D$43729,4,FALSE)=基本情報!$D$6,P11533,"")),"")</f>
        <v/>
      </c>
    </row>
    <row r="11534" spans="16:17" x14ac:dyDescent="0.15">
      <c r="P11534">
        <v>11533</v>
      </c>
      <c r="Q11534" t="str">
        <f>IFERROR(IF(COUNTIF(個人情報!$BI$5:$BI$401,"登録番号" &amp; リスト!P11534)&gt;=1,"",IF(VLOOKUP(P11534,登録者リスト!$A$1:$D$43729,4,FALSE)=基本情報!$D$6,P11534,"")),"")</f>
        <v/>
      </c>
    </row>
    <row r="11535" spans="16:17" x14ac:dyDescent="0.15">
      <c r="P11535">
        <v>11534</v>
      </c>
      <c r="Q11535" t="str">
        <f>IFERROR(IF(COUNTIF(個人情報!$BI$5:$BI$401,"登録番号" &amp; リスト!P11535)&gt;=1,"",IF(VLOOKUP(P11535,登録者リスト!$A$1:$D$43729,4,FALSE)=基本情報!$D$6,P11535,"")),"")</f>
        <v/>
      </c>
    </row>
    <row r="11536" spans="16:17" x14ac:dyDescent="0.15">
      <c r="P11536">
        <v>11535</v>
      </c>
      <c r="Q11536" t="str">
        <f>IFERROR(IF(COUNTIF(個人情報!$BI$5:$BI$401,"登録番号" &amp; リスト!P11536)&gt;=1,"",IF(VLOOKUP(P11536,登録者リスト!$A$1:$D$43729,4,FALSE)=基本情報!$D$6,P11536,"")),"")</f>
        <v/>
      </c>
    </row>
    <row r="11537" spans="16:17" x14ac:dyDescent="0.15">
      <c r="P11537">
        <v>11536</v>
      </c>
      <c r="Q11537" t="str">
        <f>IFERROR(IF(COUNTIF(個人情報!$BI$5:$BI$401,"登録番号" &amp; リスト!P11537)&gt;=1,"",IF(VLOOKUP(P11537,登録者リスト!$A$1:$D$43729,4,FALSE)=基本情報!$D$6,P11537,"")),"")</f>
        <v/>
      </c>
    </row>
    <row r="11538" spans="16:17" x14ac:dyDescent="0.15">
      <c r="P11538">
        <v>11537</v>
      </c>
      <c r="Q11538" t="str">
        <f>IFERROR(IF(COUNTIF(個人情報!$BI$5:$BI$401,"登録番号" &amp; リスト!P11538)&gt;=1,"",IF(VLOOKUP(P11538,登録者リスト!$A$1:$D$43729,4,FALSE)=基本情報!$D$6,P11538,"")),"")</f>
        <v/>
      </c>
    </row>
    <row r="11539" spans="16:17" x14ac:dyDescent="0.15">
      <c r="P11539">
        <v>11538</v>
      </c>
      <c r="Q11539" t="str">
        <f>IFERROR(IF(COUNTIF(個人情報!$BI$5:$BI$401,"登録番号" &amp; リスト!P11539)&gt;=1,"",IF(VLOOKUP(P11539,登録者リスト!$A$1:$D$43729,4,FALSE)=基本情報!$D$6,P11539,"")),"")</f>
        <v/>
      </c>
    </row>
    <row r="11540" spans="16:17" x14ac:dyDescent="0.15">
      <c r="P11540">
        <v>11539</v>
      </c>
      <c r="Q11540" t="str">
        <f>IFERROR(IF(COUNTIF(個人情報!$BI$5:$BI$401,"登録番号" &amp; リスト!P11540)&gt;=1,"",IF(VLOOKUP(P11540,登録者リスト!$A$1:$D$43729,4,FALSE)=基本情報!$D$6,P11540,"")),"")</f>
        <v/>
      </c>
    </row>
    <row r="11541" spans="16:17" x14ac:dyDescent="0.15">
      <c r="P11541">
        <v>11540</v>
      </c>
      <c r="Q11541" t="str">
        <f>IFERROR(IF(COUNTIF(個人情報!$BI$5:$BI$401,"登録番号" &amp; リスト!P11541)&gt;=1,"",IF(VLOOKUP(P11541,登録者リスト!$A$1:$D$43729,4,FALSE)=基本情報!$D$6,P11541,"")),"")</f>
        <v/>
      </c>
    </row>
    <row r="11542" spans="16:17" x14ac:dyDescent="0.15">
      <c r="P11542">
        <v>11541</v>
      </c>
      <c r="Q11542" t="str">
        <f>IFERROR(IF(COUNTIF(個人情報!$BI$5:$BI$401,"登録番号" &amp; リスト!P11542)&gt;=1,"",IF(VLOOKUP(P11542,登録者リスト!$A$1:$D$43729,4,FALSE)=基本情報!$D$6,P11542,"")),"")</f>
        <v/>
      </c>
    </row>
    <row r="11543" spans="16:17" x14ac:dyDescent="0.15">
      <c r="P11543">
        <v>11542</v>
      </c>
      <c r="Q11543" t="str">
        <f>IFERROR(IF(COUNTIF(個人情報!$BI$5:$BI$401,"登録番号" &amp; リスト!P11543)&gt;=1,"",IF(VLOOKUP(P11543,登録者リスト!$A$1:$D$43729,4,FALSE)=基本情報!$D$6,P11543,"")),"")</f>
        <v/>
      </c>
    </row>
    <row r="11544" spans="16:17" x14ac:dyDescent="0.15">
      <c r="P11544">
        <v>11543</v>
      </c>
      <c r="Q11544" t="str">
        <f>IFERROR(IF(COUNTIF(個人情報!$BI$5:$BI$401,"登録番号" &amp; リスト!P11544)&gt;=1,"",IF(VLOOKUP(P11544,登録者リスト!$A$1:$D$43729,4,FALSE)=基本情報!$D$6,P11544,"")),"")</f>
        <v/>
      </c>
    </row>
    <row r="11545" spans="16:17" x14ac:dyDescent="0.15">
      <c r="P11545">
        <v>11544</v>
      </c>
      <c r="Q11545" t="str">
        <f>IFERROR(IF(COUNTIF(個人情報!$BI$5:$BI$401,"登録番号" &amp; リスト!P11545)&gt;=1,"",IF(VLOOKUP(P11545,登録者リスト!$A$1:$D$43729,4,FALSE)=基本情報!$D$6,P11545,"")),"")</f>
        <v/>
      </c>
    </row>
    <row r="11546" spans="16:17" x14ac:dyDescent="0.15">
      <c r="P11546">
        <v>11545</v>
      </c>
      <c r="Q11546" t="str">
        <f>IFERROR(IF(COUNTIF(個人情報!$BI$5:$BI$401,"登録番号" &amp; リスト!P11546)&gt;=1,"",IF(VLOOKUP(P11546,登録者リスト!$A$1:$D$43729,4,FALSE)=基本情報!$D$6,P11546,"")),"")</f>
        <v/>
      </c>
    </row>
    <row r="11547" spans="16:17" x14ac:dyDescent="0.15">
      <c r="P11547">
        <v>11546</v>
      </c>
      <c r="Q11547" t="str">
        <f>IFERROR(IF(COUNTIF(個人情報!$BI$5:$BI$401,"登録番号" &amp; リスト!P11547)&gt;=1,"",IF(VLOOKUP(P11547,登録者リスト!$A$1:$D$43729,4,FALSE)=基本情報!$D$6,P11547,"")),"")</f>
        <v/>
      </c>
    </row>
    <row r="11548" spans="16:17" x14ac:dyDescent="0.15">
      <c r="P11548">
        <v>11547</v>
      </c>
      <c r="Q11548" t="str">
        <f>IFERROR(IF(COUNTIF(個人情報!$BI$5:$BI$401,"登録番号" &amp; リスト!P11548)&gt;=1,"",IF(VLOOKUP(P11548,登録者リスト!$A$1:$D$43729,4,FALSE)=基本情報!$D$6,P11548,"")),"")</f>
        <v/>
      </c>
    </row>
    <row r="11549" spans="16:17" x14ac:dyDescent="0.15">
      <c r="P11549">
        <v>11548</v>
      </c>
      <c r="Q11549" t="str">
        <f>IFERROR(IF(COUNTIF(個人情報!$BI$5:$BI$401,"登録番号" &amp; リスト!P11549)&gt;=1,"",IF(VLOOKUP(P11549,登録者リスト!$A$1:$D$43729,4,FALSE)=基本情報!$D$6,P11549,"")),"")</f>
        <v/>
      </c>
    </row>
    <row r="11550" spans="16:17" x14ac:dyDescent="0.15">
      <c r="P11550">
        <v>11549</v>
      </c>
      <c r="Q11550" t="str">
        <f>IFERROR(IF(COUNTIF(個人情報!$BI$5:$BI$401,"登録番号" &amp; リスト!P11550)&gt;=1,"",IF(VLOOKUP(P11550,登録者リスト!$A$1:$D$43729,4,FALSE)=基本情報!$D$6,P11550,"")),"")</f>
        <v/>
      </c>
    </row>
    <row r="11551" spans="16:17" x14ac:dyDescent="0.15">
      <c r="P11551">
        <v>11550</v>
      </c>
      <c r="Q11551" t="str">
        <f>IFERROR(IF(COUNTIF(個人情報!$BI$5:$BI$401,"登録番号" &amp; リスト!P11551)&gt;=1,"",IF(VLOOKUP(P11551,登録者リスト!$A$1:$D$43729,4,FALSE)=基本情報!$D$6,P11551,"")),"")</f>
        <v/>
      </c>
    </row>
    <row r="11552" spans="16:17" x14ac:dyDescent="0.15">
      <c r="P11552">
        <v>11551</v>
      </c>
      <c r="Q11552" t="str">
        <f>IFERROR(IF(COUNTIF(個人情報!$BI$5:$BI$401,"登録番号" &amp; リスト!P11552)&gt;=1,"",IF(VLOOKUP(P11552,登録者リスト!$A$1:$D$43729,4,FALSE)=基本情報!$D$6,P11552,"")),"")</f>
        <v/>
      </c>
    </row>
    <row r="11553" spans="16:17" x14ac:dyDescent="0.15">
      <c r="P11553">
        <v>11552</v>
      </c>
      <c r="Q11553" t="str">
        <f>IFERROR(IF(COUNTIF(個人情報!$BI$5:$BI$401,"登録番号" &amp; リスト!P11553)&gt;=1,"",IF(VLOOKUP(P11553,登録者リスト!$A$1:$D$43729,4,FALSE)=基本情報!$D$6,P11553,"")),"")</f>
        <v/>
      </c>
    </row>
    <row r="11554" spans="16:17" x14ac:dyDescent="0.15">
      <c r="P11554">
        <v>11553</v>
      </c>
      <c r="Q11554" t="str">
        <f>IFERROR(IF(COUNTIF(個人情報!$BI$5:$BI$401,"登録番号" &amp; リスト!P11554)&gt;=1,"",IF(VLOOKUP(P11554,登録者リスト!$A$1:$D$43729,4,FALSE)=基本情報!$D$6,P11554,"")),"")</f>
        <v/>
      </c>
    </row>
    <row r="11555" spans="16:17" x14ac:dyDescent="0.15">
      <c r="P11555">
        <v>11554</v>
      </c>
      <c r="Q11555" t="str">
        <f>IFERROR(IF(COUNTIF(個人情報!$BI$5:$BI$401,"登録番号" &amp; リスト!P11555)&gt;=1,"",IF(VLOOKUP(P11555,登録者リスト!$A$1:$D$43729,4,FALSE)=基本情報!$D$6,P11555,"")),"")</f>
        <v/>
      </c>
    </row>
    <row r="11556" spans="16:17" x14ac:dyDescent="0.15">
      <c r="P11556">
        <v>11555</v>
      </c>
      <c r="Q11556" t="str">
        <f>IFERROR(IF(COUNTIF(個人情報!$BI$5:$BI$401,"登録番号" &amp; リスト!P11556)&gt;=1,"",IF(VLOOKUP(P11556,登録者リスト!$A$1:$D$43729,4,FALSE)=基本情報!$D$6,P11556,"")),"")</f>
        <v/>
      </c>
    </row>
    <row r="11557" spans="16:17" x14ac:dyDescent="0.15">
      <c r="P11557">
        <v>11556</v>
      </c>
      <c r="Q11557" t="str">
        <f>IFERROR(IF(COUNTIF(個人情報!$BI$5:$BI$401,"登録番号" &amp; リスト!P11557)&gt;=1,"",IF(VLOOKUP(P11557,登録者リスト!$A$1:$D$43729,4,FALSE)=基本情報!$D$6,P11557,"")),"")</f>
        <v/>
      </c>
    </row>
    <row r="11558" spans="16:17" x14ac:dyDescent="0.15">
      <c r="P11558">
        <v>11557</v>
      </c>
      <c r="Q11558" t="str">
        <f>IFERROR(IF(COUNTIF(個人情報!$BI$5:$BI$401,"登録番号" &amp; リスト!P11558)&gt;=1,"",IF(VLOOKUP(P11558,登録者リスト!$A$1:$D$43729,4,FALSE)=基本情報!$D$6,P11558,"")),"")</f>
        <v/>
      </c>
    </row>
    <row r="11559" spans="16:17" x14ac:dyDescent="0.15">
      <c r="P11559">
        <v>11558</v>
      </c>
      <c r="Q11559" t="str">
        <f>IFERROR(IF(COUNTIF(個人情報!$BI$5:$BI$401,"登録番号" &amp; リスト!P11559)&gt;=1,"",IF(VLOOKUP(P11559,登録者リスト!$A$1:$D$43729,4,FALSE)=基本情報!$D$6,P11559,"")),"")</f>
        <v/>
      </c>
    </row>
    <row r="11560" spans="16:17" x14ac:dyDescent="0.15">
      <c r="P11560">
        <v>11559</v>
      </c>
      <c r="Q11560" t="str">
        <f>IFERROR(IF(COUNTIF(個人情報!$BI$5:$BI$401,"登録番号" &amp; リスト!P11560)&gt;=1,"",IF(VLOOKUP(P11560,登録者リスト!$A$1:$D$43729,4,FALSE)=基本情報!$D$6,P11560,"")),"")</f>
        <v/>
      </c>
    </row>
    <row r="11561" spans="16:17" x14ac:dyDescent="0.15">
      <c r="P11561">
        <v>11560</v>
      </c>
      <c r="Q11561" t="str">
        <f>IFERROR(IF(COUNTIF(個人情報!$BI$5:$BI$401,"登録番号" &amp; リスト!P11561)&gt;=1,"",IF(VLOOKUP(P11561,登録者リスト!$A$1:$D$43729,4,FALSE)=基本情報!$D$6,P11561,"")),"")</f>
        <v/>
      </c>
    </row>
    <row r="11562" spans="16:17" x14ac:dyDescent="0.15">
      <c r="P11562">
        <v>11561</v>
      </c>
      <c r="Q11562" t="str">
        <f>IFERROR(IF(COUNTIF(個人情報!$BI$5:$BI$401,"登録番号" &amp; リスト!P11562)&gt;=1,"",IF(VLOOKUP(P11562,登録者リスト!$A$1:$D$43729,4,FALSE)=基本情報!$D$6,P11562,"")),"")</f>
        <v/>
      </c>
    </row>
    <row r="11563" spans="16:17" x14ac:dyDescent="0.15">
      <c r="P11563">
        <v>11562</v>
      </c>
      <c r="Q11563" t="str">
        <f>IFERROR(IF(COUNTIF(個人情報!$BI$5:$BI$401,"登録番号" &amp; リスト!P11563)&gt;=1,"",IF(VLOOKUP(P11563,登録者リスト!$A$1:$D$43729,4,FALSE)=基本情報!$D$6,P11563,"")),"")</f>
        <v/>
      </c>
    </row>
    <row r="11564" spans="16:17" x14ac:dyDescent="0.15">
      <c r="P11564">
        <v>11563</v>
      </c>
      <c r="Q11564" t="str">
        <f>IFERROR(IF(COUNTIF(個人情報!$BI$5:$BI$401,"登録番号" &amp; リスト!P11564)&gt;=1,"",IF(VLOOKUP(P11564,登録者リスト!$A$1:$D$43729,4,FALSE)=基本情報!$D$6,P11564,"")),"")</f>
        <v/>
      </c>
    </row>
    <row r="11565" spans="16:17" x14ac:dyDescent="0.15">
      <c r="P11565">
        <v>11564</v>
      </c>
      <c r="Q11565" t="str">
        <f>IFERROR(IF(COUNTIF(個人情報!$BI$5:$BI$401,"登録番号" &amp; リスト!P11565)&gt;=1,"",IF(VLOOKUP(P11565,登録者リスト!$A$1:$D$43729,4,FALSE)=基本情報!$D$6,P11565,"")),"")</f>
        <v/>
      </c>
    </row>
    <row r="11566" spans="16:17" x14ac:dyDescent="0.15">
      <c r="P11566">
        <v>11565</v>
      </c>
      <c r="Q11566" t="str">
        <f>IFERROR(IF(COUNTIF(個人情報!$BI$5:$BI$401,"登録番号" &amp; リスト!P11566)&gt;=1,"",IF(VLOOKUP(P11566,登録者リスト!$A$1:$D$43729,4,FALSE)=基本情報!$D$6,P11566,"")),"")</f>
        <v/>
      </c>
    </row>
    <row r="11567" spans="16:17" x14ac:dyDescent="0.15">
      <c r="P11567">
        <v>11566</v>
      </c>
      <c r="Q11567" t="str">
        <f>IFERROR(IF(COUNTIF(個人情報!$BI$5:$BI$401,"登録番号" &amp; リスト!P11567)&gt;=1,"",IF(VLOOKUP(P11567,登録者リスト!$A$1:$D$43729,4,FALSE)=基本情報!$D$6,P11567,"")),"")</f>
        <v/>
      </c>
    </row>
    <row r="11568" spans="16:17" x14ac:dyDescent="0.15">
      <c r="P11568">
        <v>11567</v>
      </c>
      <c r="Q11568" t="str">
        <f>IFERROR(IF(COUNTIF(個人情報!$BI$5:$BI$401,"登録番号" &amp; リスト!P11568)&gt;=1,"",IF(VLOOKUP(P11568,登録者リスト!$A$1:$D$43729,4,FALSE)=基本情報!$D$6,P11568,"")),"")</f>
        <v/>
      </c>
    </row>
    <row r="11569" spans="16:17" x14ac:dyDescent="0.15">
      <c r="P11569">
        <v>11568</v>
      </c>
      <c r="Q11569" t="str">
        <f>IFERROR(IF(COUNTIF(個人情報!$BI$5:$BI$401,"登録番号" &amp; リスト!P11569)&gt;=1,"",IF(VLOOKUP(P11569,登録者リスト!$A$1:$D$43729,4,FALSE)=基本情報!$D$6,P11569,"")),"")</f>
        <v/>
      </c>
    </row>
    <row r="11570" spans="16:17" x14ac:dyDescent="0.15">
      <c r="P11570">
        <v>11569</v>
      </c>
      <c r="Q11570" t="str">
        <f>IFERROR(IF(COUNTIF(個人情報!$BI$5:$BI$401,"登録番号" &amp; リスト!P11570)&gt;=1,"",IF(VLOOKUP(P11570,登録者リスト!$A$1:$D$43729,4,FALSE)=基本情報!$D$6,P11570,"")),"")</f>
        <v/>
      </c>
    </row>
    <row r="11571" spans="16:17" x14ac:dyDescent="0.15">
      <c r="P11571">
        <v>11570</v>
      </c>
      <c r="Q11571" t="str">
        <f>IFERROR(IF(COUNTIF(個人情報!$BI$5:$BI$401,"登録番号" &amp; リスト!P11571)&gt;=1,"",IF(VLOOKUP(P11571,登録者リスト!$A$1:$D$43729,4,FALSE)=基本情報!$D$6,P11571,"")),"")</f>
        <v/>
      </c>
    </row>
    <row r="11572" spans="16:17" x14ac:dyDescent="0.15">
      <c r="P11572">
        <v>11571</v>
      </c>
      <c r="Q11572" t="str">
        <f>IFERROR(IF(COUNTIF(個人情報!$BI$5:$BI$401,"登録番号" &amp; リスト!P11572)&gt;=1,"",IF(VLOOKUP(P11572,登録者リスト!$A$1:$D$43729,4,FALSE)=基本情報!$D$6,P11572,"")),"")</f>
        <v/>
      </c>
    </row>
    <row r="11573" spans="16:17" x14ac:dyDescent="0.15">
      <c r="P11573">
        <v>11572</v>
      </c>
      <c r="Q11573" t="str">
        <f>IFERROR(IF(COUNTIF(個人情報!$BI$5:$BI$401,"登録番号" &amp; リスト!P11573)&gt;=1,"",IF(VLOOKUP(P11573,登録者リスト!$A$1:$D$43729,4,FALSE)=基本情報!$D$6,P11573,"")),"")</f>
        <v/>
      </c>
    </row>
    <row r="11574" spans="16:17" x14ac:dyDescent="0.15">
      <c r="P11574">
        <v>11573</v>
      </c>
      <c r="Q11574" t="str">
        <f>IFERROR(IF(COUNTIF(個人情報!$BI$5:$BI$401,"登録番号" &amp; リスト!P11574)&gt;=1,"",IF(VLOOKUP(P11574,登録者リスト!$A$1:$D$43729,4,FALSE)=基本情報!$D$6,P11574,"")),"")</f>
        <v/>
      </c>
    </row>
    <row r="11575" spans="16:17" x14ac:dyDescent="0.15">
      <c r="P11575">
        <v>11574</v>
      </c>
      <c r="Q11575" t="str">
        <f>IFERROR(IF(COUNTIF(個人情報!$BI$5:$BI$401,"登録番号" &amp; リスト!P11575)&gt;=1,"",IF(VLOOKUP(P11575,登録者リスト!$A$1:$D$43729,4,FALSE)=基本情報!$D$6,P11575,"")),"")</f>
        <v/>
      </c>
    </row>
    <row r="11576" spans="16:17" x14ac:dyDescent="0.15">
      <c r="P11576">
        <v>11575</v>
      </c>
      <c r="Q11576" t="str">
        <f>IFERROR(IF(COUNTIF(個人情報!$BI$5:$BI$401,"登録番号" &amp; リスト!P11576)&gt;=1,"",IF(VLOOKUP(P11576,登録者リスト!$A$1:$D$43729,4,FALSE)=基本情報!$D$6,P11576,"")),"")</f>
        <v/>
      </c>
    </row>
    <row r="11577" spans="16:17" x14ac:dyDescent="0.15">
      <c r="P11577">
        <v>11576</v>
      </c>
      <c r="Q11577" t="str">
        <f>IFERROR(IF(COUNTIF(個人情報!$BI$5:$BI$401,"登録番号" &amp; リスト!P11577)&gt;=1,"",IF(VLOOKUP(P11577,登録者リスト!$A$1:$D$43729,4,FALSE)=基本情報!$D$6,P11577,"")),"")</f>
        <v/>
      </c>
    </row>
    <row r="11578" spans="16:17" x14ac:dyDescent="0.15">
      <c r="P11578">
        <v>11577</v>
      </c>
      <c r="Q11578" t="str">
        <f>IFERROR(IF(COUNTIF(個人情報!$BI$5:$BI$401,"登録番号" &amp; リスト!P11578)&gt;=1,"",IF(VLOOKUP(P11578,登録者リスト!$A$1:$D$43729,4,FALSE)=基本情報!$D$6,P11578,"")),"")</f>
        <v/>
      </c>
    </row>
    <row r="11579" spans="16:17" x14ac:dyDescent="0.15">
      <c r="P11579">
        <v>11578</v>
      </c>
      <c r="Q11579" t="str">
        <f>IFERROR(IF(COUNTIF(個人情報!$BI$5:$BI$401,"登録番号" &amp; リスト!P11579)&gt;=1,"",IF(VLOOKUP(P11579,登録者リスト!$A$1:$D$43729,4,FALSE)=基本情報!$D$6,P11579,"")),"")</f>
        <v/>
      </c>
    </row>
    <row r="11580" spans="16:17" x14ac:dyDescent="0.15">
      <c r="P11580">
        <v>11579</v>
      </c>
      <c r="Q11580" t="str">
        <f>IFERROR(IF(COUNTIF(個人情報!$BI$5:$BI$401,"登録番号" &amp; リスト!P11580)&gt;=1,"",IF(VLOOKUP(P11580,登録者リスト!$A$1:$D$43729,4,FALSE)=基本情報!$D$6,P11580,"")),"")</f>
        <v/>
      </c>
    </row>
    <row r="11581" spans="16:17" x14ac:dyDescent="0.15">
      <c r="P11581">
        <v>11580</v>
      </c>
      <c r="Q11581" t="str">
        <f>IFERROR(IF(COUNTIF(個人情報!$BI$5:$BI$401,"登録番号" &amp; リスト!P11581)&gt;=1,"",IF(VLOOKUP(P11581,登録者リスト!$A$1:$D$43729,4,FALSE)=基本情報!$D$6,P11581,"")),"")</f>
        <v/>
      </c>
    </row>
    <row r="11582" spans="16:17" x14ac:dyDescent="0.15">
      <c r="P11582">
        <v>11581</v>
      </c>
      <c r="Q11582" t="str">
        <f>IFERROR(IF(COUNTIF(個人情報!$BI$5:$BI$401,"登録番号" &amp; リスト!P11582)&gt;=1,"",IF(VLOOKUP(P11582,登録者リスト!$A$1:$D$43729,4,FALSE)=基本情報!$D$6,P11582,"")),"")</f>
        <v/>
      </c>
    </row>
    <row r="11583" spans="16:17" x14ac:dyDescent="0.15">
      <c r="P11583">
        <v>11582</v>
      </c>
      <c r="Q11583" t="str">
        <f>IFERROR(IF(COUNTIF(個人情報!$BI$5:$BI$401,"登録番号" &amp; リスト!P11583)&gt;=1,"",IF(VLOOKUP(P11583,登録者リスト!$A$1:$D$43729,4,FALSE)=基本情報!$D$6,P11583,"")),"")</f>
        <v/>
      </c>
    </row>
    <row r="11584" spans="16:17" x14ac:dyDescent="0.15">
      <c r="P11584">
        <v>11583</v>
      </c>
      <c r="Q11584" t="str">
        <f>IFERROR(IF(COUNTIF(個人情報!$BI$5:$BI$401,"登録番号" &amp; リスト!P11584)&gt;=1,"",IF(VLOOKUP(P11584,登録者リスト!$A$1:$D$43729,4,FALSE)=基本情報!$D$6,P11584,"")),"")</f>
        <v/>
      </c>
    </row>
    <row r="11585" spans="16:17" x14ac:dyDescent="0.15">
      <c r="P11585">
        <v>11584</v>
      </c>
      <c r="Q11585" t="str">
        <f>IFERROR(IF(COUNTIF(個人情報!$BI$5:$BI$401,"登録番号" &amp; リスト!P11585)&gt;=1,"",IF(VLOOKUP(P11585,登録者リスト!$A$1:$D$43729,4,FALSE)=基本情報!$D$6,P11585,"")),"")</f>
        <v/>
      </c>
    </row>
    <row r="11586" spans="16:17" x14ac:dyDescent="0.15">
      <c r="P11586">
        <v>11585</v>
      </c>
      <c r="Q11586" t="str">
        <f>IFERROR(IF(COUNTIF(個人情報!$BI$5:$BI$401,"登録番号" &amp; リスト!P11586)&gt;=1,"",IF(VLOOKUP(P11586,登録者リスト!$A$1:$D$43729,4,FALSE)=基本情報!$D$6,P11586,"")),"")</f>
        <v/>
      </c>
    </row>
    <row r="11587" spans="16:17" x14ac:dyDescent="0.15">
      <c r="P11587">
        <v>11586</v>
      </c>
      <c r="Q11587" t="str">
        <f>IFERROR(IF(COUNTIF(個人情報!$BI$5:$BI$401,"登録番号" &amp; リスト!P11587)&gt;=1,"",IF(VLOOKUP(P11587,登録者リスト!$A$1:$D$43729,4,FALSE)=基本情報!$D$6,P11587,"")),"")</f>
        <v/>
      </c>
    </row>
    <row r="11588" spans="16:17" x14ac:dyDescent="0.15">
      <c r="P11588">
        <v>11587</v>
      </c>
      <c r="Q11588" t="str">
        <f>IFERROR(IF(COUNTIF(個人情報!$BI$5:$BI$401,"登録番号" &amp; リスト!P11588)&gt;=1,"",IF(VLOOKUP(P11588,登録者リスト!$A$1:$D$43729,4,FALSE)=基本情報!$D$6,P11588,"")),"")</f>
        <v/>
      </c>
    </row>
    <row r="11589" spans="16:17" x14ac:dyDescent="0.15">
      <c r="P11589">
        <v>11588</v>
      </c>
      <c r="Q11589" t="str">
        <f>IFERROR(IF(COUNTIF(個人情報!$BI$5:$BI$401,"登録番号" &amp; リスト!P11589)&gt;=1,"",IF(VLOOKUP(P11589,登録者リスト!$A$1:$D$43729,4,FALSE)=基本情報!$D$6,P11589,"")),"")</f>
        <v/>
      </c>
    </row>
    <row r="11590" spans="16:17" x14ac:dyDescent="0.15">
      <c r="P11590">
        <v>11589</v>
      </c>
      <c r="Q11590" t="str">
        <f>IFERROR(IF(COUNTIF(個人情報!$BI$5:$BI$401,"登録番号" &amp; リスト!P11590)&gt;=1,"",IF(VLOOKUP(P11590,登録者リスト!$A$1:$D$43729,4,FALSE)=基本情報!$D$6,P11590,"")),"")</f>
        <v/>
      </c>
    </row>
    <row r="11591" spans="16:17" x14ac:dyDescent="0.15">
      <c r="P11591">
        <v>11590</v>
      </c>
      <c r="Q11591" t="str">
        <f>IFERROR(IF(COUNTIF(個人情報!$BI$5:$BI$401,"登録番号" &amp; リスト!P11591)&gt;=1,"",IF(VLOOKUP(P11591,登録者リスト!$A$1:$D$43729,4,FALSE)=基本情報!$D$6,P11591,"")),"")</f>
        <v/>
      </c>
    </row>
    <row r="11592" spans="16:17" x14ac:dyDescent="0.15">
      <c r="P11592">
        <v>11591</v>
      </c>
      <c r="Q11592" t="str">
        <f>IFERROR(IF(COUNTIF(個人情報!$BI$5:$BI$401,"登録番号" &amp; リスト!P11592)&gt;=1,"",IF(VLOOKUP(P11592,登録者リスト!$A$1:$D$43729,4,FALSE)=基本情報!$D$6,P11592,"")),"")</f>
        <v/>
      </c>
    </row>
    <row r="11593" spans="16:17" x14ac:dyDescent="0.15">
      <c r="P11593">
        <v>11592</v>
      </c>
      <c r="Q11593" t="str">
        <f>IFERROR(IF(COUNTIF(個人情報!$BI$5:$BI$401,"登録番号" &amp; リスト!P11593)&gt;=1,"",IF(VLOOKUP(P11593,登録者リスト!$A$1:$D$43729,4,FALSE)=基本情報!$D$6,P11593,"")),"")</f>
        <v/>
      </c>
    </row>
    <row r="11594" spans="16:17" x14ac:dyDescent="0.15">
      <c r="P11594">
        <v>11593</v>
      </c>
      <c r="Q11594" t="str">
        <f>IFERROR(IF(COUNTIF(個人情報!$BI$5:$BI$401,"登録番号" &amp; リスト!P11594)&gt;=1,"",IF(VLOOKUP(P11594,登録者リスト!$A$1:$D$43729,4,FALSE)=基本情報!$D$6,P11594,"")),"")</f>
        <v/>
      </c>
    </row>
    <row r="11595" spans="16:17" x14ac:dyDescent="0.15">
      <c r="P11595">
        <v>11594</v>
      </c>
      <c r="Q11595" t="str">
        <f>IFERROR(IF(COUNTIF(個人情報!$BI$5:$BI$401,"登録番号" &amp; リスト!P11595)&gt;=1,"",IF(VLOOKUP(P11595,登録者リスト!$A$1:$D$43729,4,FALSE)=基本情報!$D$6,P11595,"")),"")</f>
        <v/>
      </c>
    </row>
    <row r="11596" spans="16:17" x14ac:dyDescent="0.15">
      <c r="P11596">
        <v>11595</v>
      </c>
      <c r="Q11596" t="str">
        <f>IFERROR(IF(COUNTIF(個人情報!$BI$5:$BI$401,"登録番号" &amp; リスト!P11596)&gt;=1,"",IF(VLOOKUP(P11596,登録者リスト!$A$1:$D$43729,4,FALSE)=基本情報!$D$6,P11596,"")),"")</f>
        <v/>
      </c>
    </row>
    <row r="11597" spans="16:17" x14ac:dyDescent="0.15">
      <c r="P11597">
        <v>11596</v>
      </c>
      <c r="Q11597" t="str">
        <f>IFERROR(IF(COUNTIF(個人情報!$BI$5:$BI$401,"登録番号" &amp; リスト!P11597)&gt;=1,"",IF(VLOOKUP(P11597,登録者リスト!$A$1:$D$43729,4,FALSE)=基本情報!$D$6,P11597,"")),"")</f>
        <v/>
      </c>
    </row>
    <row r="11598" spans="16:17" x14ac:dyDescent="0.15">
      <c r="P11598">
        <v>11597</v>
      </c>
      <c r="Q11598" t="str">
        <f>IFERROR(IF(COUNTIF(個人情報!$BI$5:$BI$401,"登録番号" &amp; リスト!P11598)&gt;=1,"",IF(VLOOKUP(P11598,登録者リスト!$A$1:$D$43729,4,FALSE)=基本情報!$D$6,P11598,"")),"")</f>
        <v/>
      </c>
    </row>
    <row r="11599" spans="16:17" x14ac:dyDescent="0.15">
      <c r="P11599">
        <v>11598</v>
      </c>
      <c r="Q11599" t="str">
        <f>IFERROR(IF(COUNTIF(個人情報!$BI$5:$BI$401,"登録番号" &amp; リスト!P11599)&gt;=1,"",IF(VLOOKUP(P11599,登録者リスト!$A$1:$D$43729,4,FALSE)=基本情報!$D$6,P11599,"")),"")</f>
        <v/>
      </c>
    </row>
    <row r="11600" spans="16:17" x14ac:dyDescent="0.15">
      <c r="P11600">
        <v>11599</v>
      </c>
      <c r="Q11600" t="str">
        <f>IFERROR(IF(COUNTIF(個人情報!$BI$5:$BI$401,"登録番号" &amp; リスト!P11600)&gt;=1,"",IF(VLOOKUP(P11600,登録者リスト!$A$1:$D$43729,4,FALSE)=基本情報!$D$6,P11600,"")),"")</f>
        <v/>
      </c>
    </row>
    <row r="11601" spans="16:17" x14ac:dyDescent="0.15">
      <c r="P11601">
        <v>11600</v>
      </c>
      <c r="Q11601" t="str">
        <f>IFERROR(IF(COUNTIF(個人情報!$BI$5:$BI$401,"登録番号" &amp; リスト!P11601)&gt;=1,"",IF(VLOOKUP(P11601,登録者リスト!$A$1:$D$43729,4,FALSE)=基本情報!$D$6,P11601,"")),"")</f>
        <v/>
      </c>
    </row>
    <row r="11602" spans="16:17" x14ac:dyDescent="0.15">
      <c r="P11602">
        <v>11601</v>
      </c>
      <c r="Q11602" t="str">
        <f>IFERROR(IF(COUNTIF(個人情報!$BI$5:$BI$401,"登録番号" &amp; リスト!P11602)&gt;=1,"",IF(VLOOKUP(P11602,登録者リスト!$A$1:$D$43729,4,FALSE)=基本情報!$D$6,P11602,"")),"")</f>
        <v/>
      </c>
    </row>
    <row r="11603" spans="16:17" x14ac:dyDescent="0.15">
      <c r="P11603">
        <v>11602</v>
      </c>
      <c r="Q11603" t="str">
        <f>IFERROR(IF(COUNTIF(個人情報!$BI$5:$BI$401,"登録番号" &amp; リスト!P11603)&gt;=1,"",IF(VLOOKUP(P11603,登録者リスト!$A$1:$D$43729,4,FALSE)=基本情報!$D$6,P11603,"")),"")</f>
        <v/>
      </c>
    </row>
    <row r="11604" spans="16:17" x14ac:dyDescent="0.15">
      <c r="P11604">
        <v>11603</v>
      </c>
      <c r="Q11604" t="str">
        <f>IFERROR(IF(COUNTIF(個人情報!$BI$5:$BI$401,"登録番号" &amp; リスト!P11604)&gt;=1,"",IF(VLOOKUP(P11604,登録者リスト!$A$1:$D$43729,4,FALSE)=基本情報!$D$6,P11604,"")),"")</f>
        <v/>
      </c>
    </row>
    <row r="11605" spans="16:17" x14ac:dyDescent="0.15">
      <c r="P11605">
        <v>11604</v>
      </c>
      <c r="Q11605" t="str">
        <f>IFERROR(IF(COUNTIF(個人情報!$BI$5:$BI$401,"登録番号" &amp; リスト!P11605)&gt;=1,"",IF(VLOOKUP(P11605,登録者リスト!$A$1:$D$43729,4,FALSE)=基本情報!$D$6,P11605,"")),"")</f>
        <v/>
      </c>
    </row>
    <row r="11606" spans="16:17" x14ac:dyDescent="0.15">
      <c r="P11606">
        <v>11605</v>
      </c>
      <c r="Q11606" t="str">
        <f>IFERROR(IF(COUNTIF(個人情報!$BI$5:$BI$401,"登録番号" &amp; リスト!P11606)&gt;=1,"",IF(VLOOKUP(P11606,登録者リスト!$A$1:$D$43729,4,FALSE)=基本情報!$D$6,P11606,"")),"")</f>
        <v/>
      </c>
    </row>
    <row r="11607" spans="16:17" x14ac:dyDescent="0.15">
      <c r="P11607">
        <v>11606</v>
      </c>
      <c r="Q11607" t="str">
        <f>IFERROR(IF(COUNTIF(個人情報!$BI$5:$BI$401,"登録番号" &amp; リスト!P11607)&gt;=1,"",IF(VLOOKUP(P11607,登録者リスト!$A$1:$D$43729,4,FALSE)=基本情報!$D$6,P11607,"")),"")</f>
        <v/>
      </c>
    </row>
    <row r="11608" spans="16:17" x14ac:dyDescent="0.15">
      <c r="P11608">
        <v>11607</v>
      </c>
      <c r="Q11608" t="str">
        <f>IFERROR(IF(COUNTIF(個人情報!$BI$5:$BI$401,"登録番号" &amp; リスト!P11608)&gt;=1,"",IF(VLOOKUP(P11608,登録者リスト!$A$1:$D$43729,4,FALSE)=基本情報!$D$6,P11608,"")),"")</f>
        <v/>
      </c>
    </row>
    <row r="11609" spans="16:17" x14ac:dyDescent="0.15">
      <c r="P11609">
        <v>11608</v>
      </c>
      <c r="Q11609" t="str">
        <f>IFERROR(IF(COUNTIF(個人情報!$BI$5:$BI$401,"登録番号" &amp; リスト!P11609)&gt;=1,"",IF(VLOOKUP(P11609,登録者リスト!$A$1:$D$43729,4,FALSE)=基本情報!$D$6,P11609,"")),"")</f>
        <v/>
      </c>
    </row>
    <row r="11610" spans="16:17" x14ac:dyDescent="0.15">
      <c r="P11610">
        <v>11609</v>
      </c>
      <c r="Q11610" t="str">
        <f>IFERROR(IF(COUNTIF(個人情報!$BI$5:$BI$401,"登録番号" &amp; リスト!P11610)&gt;=1,"",IF(VLOOKUP(P11610,登録者リスト!$A$1:$D$43729,4,FALSE)=基本情報!$D$6,P11610,"")),"")</f>
        <v/>
      </c>
    </row>
    <row r="11611" spans="16:17" x14ac:dyDescent="0.15">
      <c r="P11611">
        <v>11610</v>
      </c>
      <c r="Q11611" t="str">
        <f>IFERROR(IF(COUNTIF(個人情報!$BI$5:$BI$401,"登録番号" &amp; リスト!P11611)&gt;=1,"",IF(VLOOKUP(P11611,登録者リスト!$A$1:$D$43729,4,FALSE)=基本情報!$D$6,P11611,"")),"")</f>
        <v/>
      </c>
    </row>
    <row r="11612" spans="16:17" x14ac:dyDescent="0.15">
      <c r="P11612">
        <v>11611</v>
      </c>
      <c r="Q11612" t="str">
        <f>IFERROR(IF(COUNTIF(個人情報!$BI$5:$BI$401,"登録番号" &amp; リスト!P11612)&gt;=1,"",IF(VLOOKUP(P11612,登録者リスト!$A$1:$D$43729,4,FALSE)=基本情報!$D$6,P11612,"")),"")</f>
        <v/>
      </c>
    </row>
    <row r="11613" spans="16:17" x14ac:dyDescent="0.15">
      <c r="P11613">
        <v>11612</v>
      </c>
      <c r="Q11613" t="str">
        <f>IFERROR(IF(COUNTIF(個人情報!$BI$5:$BI$401,"登録番号" &amp; リスト!P11613)&gt;=1,"",IF(VLOOKUP(P11613,登録者リスト!$A$1:$D$43729,4,FALSE)=基本情報!$D$6,P11613,"")),"")</f>
        <v/>
      </c>
    </row>
    <row r="11614" spans="16:17" x14ac:dyDescent="0.15">
      <c r="P11614">
        <v>11613</v>
      </c>
      <c r="Q11614" t="str">
        <f>IFERROR(IF(COUNTIF(個人情報!$BI$5:$BI$401,"登録番号" &amp; リスト!P11614)&gt;=1,"",IF(VLOOKUP(P11614,登録者リスト!$A$1:$D$43729,4,FALSE)=基本情報!$D$6,P11614,"")),"")</f>
        <v/>
      </c>
    </row>
    <row r="11615" spans="16:17" x14ac:dyDescent="0.15">
      <c r="P11615">
        <v>11614</v>
      </c>
      <c r="Q11615" t="str">
        <f>IFERROR(IF(COUNTIF(個人情報!$BI$5:$BI$401,"登録番号" &amp; リスト!P11615)&gt;=1,"",IF(VLOOKUP(P11615,登録者リスト!$A$1:$D$43729,4,FALSE)=基本情報!$D$6,P11615,"")),"")</f>
        <v/>
      </c>
    </row>
    <row r="11616" spans="16:17" x14ac:dyDescent="0.15">
      <c r="P11616">
        <v>11615</v>
      </c>
      <c r="Q11616" t="str">
        <f>IFERROR(IF(COUNTIF(個人情報!$BI$5:$BI$401,"登録番号" &amp; リスト!P11616)&gt;=1,"",IF(VLOOKUP(P11616,登録者リスト!$A$1:$D$43729,4,FALSE)=基本情報!$D$6,P11616,"")),"")</f>
        <v/>
      </c>
    </row>
    <row r="11617" spans="16:17" x14ac:dyDescent="0.15">
      <c r="P11617">
        <v>11616</v>
      </c>
      <c r="Q11617" t="str">
        <f>IFERROR(IF(COUNTIF(個人情報!$BI$5:$BI$401,"登録番号" &amp; リスト!P11617)&gt;=1,"",IF(VLOOKUP(P11617,登録者リスト!$A$1:$D$43729,4,FALSE)=基本情報!$D$6,P11617,"")),"")</f>
        <v/>
      </c>
    </row>
    <row r="11618" spans="16:17" x14ac:dyDescent="0.15">
      <c r="P11618">
        <v>11617</v>
      </c>
      <c r="Q11618" t="str">
        <f>IFERROR(IF(COUNTIF(個人情報!$BI$5:$BI$401,"登録番号" &amp; リスト!P11618)&gt;=1,"",IF(VLOOKUP(P11618,登録者リスト!$A$1:$D$43729,4,FALSE)=基本情報!$D$6,P11618,"")),"")</f>
        <v/>
      </c>
    </row>
    <row r="11619" spans="16:17" x14ac:dyDescent="0.15">
      <c r="P11619">
        <v>11618</v>
      </c>
      <c r="Q11619" t="str">
        <f>IFERROR(IF(COUNTIF(個人情報!$BI$5:$BI$401,"登録番号" &amp; リスト!P11619)&gt;=1,"",IF(VLOOKUP(P11619,登録者リスト!$A$1:$D$43729,4,FALSE)=基本情報!$D$6,P11619,"")),"")</f>
        <v/>
      </c>
    </row>
    <row r="11620" spans="16:17" x14ac:dyDescent="0.15">
      <c r="P11620">
        <v>11619</v>
      </c>
      <c r="Q11620" t="str">
        <f>IFERROR(IF(COUNTIF(個人情報!$BI$5:$BI$401,"登録番号" &amp; リスト!P11620)&gt;=1,"",IF(VLOOKUP(P11620,登録者リスト!$A$1:$D$43729,4,FALSE)=基本情報!$D$6,P11620,"")),"")</f>
        <v/>
      </c>
    </row>
    <row r="11621" spans="16:17" x14ac:dyDescent="0.15">
      <c r="P11621">
        <v>11620</v>
      </c>
      <c r="Q11621" t="str">
        <f>IFERROR(IF(COUNTIF(個人情報!$BI$5:$BI$401,"登録番号" &amp; リスト!P11621)&gt;=1,"",IF(VLOOKUP(P11621,登録者リスト!$A$1:$D$43729,4,FALSE)=基本情報!$D$6,P11621,"")),"")</f>
        <v/>
      </c>
    </row>
    <row r="11622" spans="16:17" x14ac:dyDescent="0.15">
      <c r="P11622">
        <v>11621</v>
      </c>
      <c r="Q11622" t="str">
        <f>IFERROR(IF(COUNTIF(個人情報!$BI$5:$BI$401,"登録番号" &amp; リスト!P11622)&gt;=1,"",IF(VLOOKUP(P11622,登録者リスト!$A$1:$D$43729,4,FALSE)=基本情報!$D$6,P11622,"")),"")</f>
        <v/>
      </c>
    </row>
    <row r="11623" spans="16:17" x14ac:dyDescent="0.15">
      <c r="P11623">
        <v>11622</v>
      </c>
      <c r="Q11623" t="str">
        <f>IFERROR(IF(COUNTIF(個人情報!$BI$5:$BI$401,"登録番号" &amp; リスト!P11623)&gt;=1,"",IF(VLOOKUP(P11623,登録者リスト!$A$1:$D$43729,4,FALSE)=基本情報!$D$6,P11623,"")),"")</f>
        <v/>
      </c>
    </row>
    <row r="11624" spans="16:17" x14ac:dyDescent="0.15">
      <c r="P11624">
        <v>11623</v>
      </c>
      <c r="Q11624" t="str">
        <f>IFERROR(IF(COUNTIF(個人情報!$BI$5:$BI$401,"登録番号" &amp; リスト!P11624)&gt;=1,"",IF(VLOOKUP(P11624,登録者リスト!$A$1:$D$43729,4,FALSE)=基本情報!$D$6,P11624,"")),"")</f>
        <v/>
      </c>
    </row>
    <row r="11625" spans="16:17" x14ac:dyDescent="0.15">
      <c r="P11625">
        <v>11624</v>
      </c>
      <c r="Q11625" t="str">
        <f>IFERROR(IF(COUNTIF(個人情報!$BI$5:$BI$401,"登録番号" &amp; リスト!P11625)&gt;=1,"",IF(VLOOKUP(P11625,登録者リスト!$A$1:$D$43729,4,FALSE)=基本情報!$D$6,P11625,"")),"")</f>
        <v/>
      </c>
    </row>
    <row r="11626" spans="16:17" x14ac:dyDescent="0.15">
      <c r="P11626">
        <v>11625</v>
      </c>
      <c r="Q11626" t="str">
        <f>IFERROR(IF(COUNTIF(個人情報!$BI$5:$BI$401,"登録番号" &amp; リスト!P11626)&gt;=1,"",IF(VLOOKUP(P11626,登録者リスト!$A$1:$D$43729,4,FALSE)=基本情報!$D$6,P11626,"")),"")</f>
        <v/>
      </c>
    </row>
    <row r="11627" spans="16:17" x14ac:dyDescent="0.15">
      <c r="P11627">
        <v>11626</v>
      </c>
      <c r="Q11627" t="str">
        <f>IFERROR(IF(COUNTIF(個人情報!$BI$5:$BI$401,"登録番号" &amp; リスト!P11627)&gt;=1,"",IF(VLOOKUP(P11627,登録者リスト!$A$1:$D$43729,4,FALSE)=基本情報!$D$6,P11627,"")),"")</f>
        <v/>
      </c>
    </row>
    <row r="11628" spans="16:17" x14ac:dyDescent="0.15">
      <c r="P11628">
        <v>11627</v>
      </c>
      <c r="Q11628" t="str">
        <f>IFERROR(IF(COUNTIF(個人情報!$BI$5:$BI$401,"登録番号" &amp; リスト!P11628)&gt;=1,"",IF(VLOOKUP(P11628,登録者リスト!$A$1:$D$43729,4,FALSE)=基本情報!$D$6,P11628,"")),"")</f>
        <v/>
      </c>
    </row>
    <row r="11629" spans="16:17" x14ac:dyDescent="0.15">
      <c r="P11629">
        <v>11628</v>
      </c>
      <c r="Q11629" t="str">
        <f>IFERROR(IF(COUNTIF(個人情報!$BI$5:$BI$401,"登録番号" &amp; リスト!P11629)&gt;=1,"",IF(VLOOKUP(P11629,登録者リスト!$A$1:$D$43729,4,FALSE)=基本情報!$D$6,P11629,"")),"")</f>
        <v/>
      </c>
    </row>
    <row r="11630" spans="16:17" x14ac:dyDescent="0.15">
      <c r="P11630">
        <v>11629</v>
      </c>
      <c r="Q11630" t="str">
        <f>IFERROR(IF(COUNTIF(個人情報!$BI$5:$BI$401,"登録番号" &amp; リスト!P11630)&gt;=1,"",IF(VLOOKUP(P11630,登録者リスト!$A$1:$D$43729,4,FALSE)=基本情報!$D$6,P11630,"")),"")</f>
        <v/>
      </c>
    </row>
    <row r="11631" spans="16:17" x14ac:dyDescent="0.15">
      <c r="P11631">
        <v>11630</v>
      </c>
      <c r="Q11631" t="str">
        <f>IFERROR(IF(COUNTIF(個人情報!$BI$5:$BI$401,"登録番号" &amp; リスト!P11631)&gt;=1,"",IF(VLOOKUP(P11631,登録者リスト!$A$1:$D$43729,4,FALSE)=基本情報!$D$6,P11631,"")),"")</f>
        <v/>
      </c>
    </row>
    <row r="11632" spans="16:17" x14ac:dyDescent="0.15">
      <c r="P11632">
        <v>11631</v>
      </c>
      <c r="Q11632" t="str">
        <f>IFERROR(IF(COUNTIF(個人情報!$BI$5:$BI$401,"登録番号" &amp; リスト!P11632)&gt;=1,"",IF(VLOOKUP(P11632,登録者リスト!$A$1:$D$43729,4,FALSE)=基本情報!$D$6,P11632,"")),"")</f>
        <v/>
      </c>
    </row>
    <row r="11633" spans="16:17" x14ac:dyDescent="0.15">
      <c r="P11633">
        <v>11632</v>
      </c>
      <c r="Q11633" t="str">
        <f>IFERROR(IF(COUNTIF(個人情報!$BI$5:$BI$401,"登録番号" &amp; リスト!P11633)&gt;=1,"",IF(VLOOKUP(P11633,登録者リスト!$A$1:$D$43729,4,FALSE)=基本情報!$D$6,P11633,"")),"")</f>
        <v/>
      </c>
    </row>
    <row r="11634" spans="16:17" x14ac:dyDescent="0.15">
      <c r="P11634">
        <v>11633</v>
      </c>
      <c r="Q11634" t="str">
        <f>IFERROR(IF(COUNTIF(個人情報!$BI$5:$BI$401,"登録番号" &amp; リスト!P11634)&gt;=1,"",IF(VLOOKUP(P11634,登録者リスト!$A$1:$D$43729,4,FALSE)=基本情報!$D$6,P11634,"")),"")</f>
        <v/>
      </c>
    </row>
    <row r="11635" spans="16:17" x14ac:dyDescent="0.15">
      <c r="P11635">
        <v>11634</v>
      </c>
      <c r="Q11635" t="str">
        <f>IFERROR(IF(COUNTIF(個人情報!$BI$5:$BI$401,"登録番号" &amp; リスト!P11635)&gt;=1,"",IF(VLOOKUP(P11635,登録者リスト!$A$1:$D$43729,4,FALSE)=基本情報!$D$6,P11635,"")),"")</f>
        <v/>
      </c>
    </row>
    <row r="11636" spans="16:17" x14ac:dyDescent="0.15">
      <c r="P11636">
        <v>11635</v>
      </c>
      <c r="Q11636" t="str">
        <f>IFERROR(IF(COUNTIF(個人情報!$BI$5:$BI$401,"登録番号" &amp; リスト!P11636)&gt;=1,"",IF(VLOOKUP(P11636,登録者リスト!$A$1:$D$43729,4,FALSE)=基本情報!$D$6,P11636,"")),"")</f>
        <v/>
      </c>
    </row>
    <row r="11637" spans="16:17" x14ac:dyDescent="0.15">
      <c r="P11637">
        <v>11636</v>
      </c>
      <c r="Q11637" t="str">
        <f>IFERROR(IF(COUNTIF(個人情報!$BI$5:$BI$401,"登録番号" &amp; リスト!P11637)&gt;=1,"",IF(VLOOKUP(P11637,登録者リスト!$A$1:$D$43729,4,FALSE)=基本情報!$D$6,P11637,"")),"")</f>
        <v/>
      </c>
    </row>
    <row r="11638" spans="16:17" x14ac:dyDescent="0.15">
      <c r="P11638">
        <v>11637</v>
      </c>
      <c r="Q11638" t="str">
        <f>IFERROR(IF(COUNTIF(個人情報!$BI$5:$BI$401,"登録番号" &amp; リスト!P11638)&gt;=1,"",IF(VLOOKUP(P11638,登録者リスト!$A$1:$D$43729,4,FALSE)=基本情報!$D$6,P11638,"")),"")</f>
        <v/>
      </c>
    </row>
    <row r="11639" spans="16:17" x14ac:dyDescent="0.15">
      <c r="P11639">
        <v>11638</v>
      </c>
      <c r="Q11639" t="str">
        <f>IFERROR(IF(COUNTIF(個人情報!$BI$5:$BI$401,"登録番号" &amp; リスト!P11639)&gt;=1,"",IF(VLOOKUP(P11639,登録者リスト!$A$1:$D$43729,4,FALSE)=基本情報!$D$6,P11639,"")),"")</f>
        <v/>
      </c>
    </row>
    <row r="11640" spans="16:17" x14ac:dyDescent="0.15">
      <c r="P11640">
        <v>11639</v>
      </c>
      <c r="Q11640" t="str">
        <f>IFERROR(IF(COUNTIF(個人情報!$BI$5:$BI$401,"登録番号" &amp; リスト!P11640)&gt;=1,"",IF(VLOOKUP(P11640,登録者リスト!$A$1:$D$43729,4,FALSE)=基本情報!$D$6,P11640,"")),"")</f>
        <v/>
      </c>
    </row>
    <row r="11641" spans="16:17" x14ac:dyDescent="0.15">
      <c r="P11641">
        <v>11640</v>
      </c>
      <c r="Q11641" t="str">
        <f>IFERROR(IF(COUNTIF(個人情報!$BI$5:$BI$401,"登録番号" &amp; リスト!P11641)&gt;=1,"",IF(VLOOKUP(P11641,登録者リスト!$A$1:$D$43729,4,FALSE)=基本情報!$D$6,P11641,"")),"")</f>
        <v/>
      </c>
    </row>
    <row r="11642" spans="16:17" x14ac:dyDescent="0.15">
      <c r="P11642">
        <v>11641</v>
      </c>
      <c r="Q11642" t="str">
        <f>IFERROR(IF(COUNTIF(個人情報!$BI$5:$BI$401,"登録番号" &amp; リスト!P11642)&gt;=1,"",IF(VLOOKUP(P11642,登録者リスト!$A$1:$D$43729,4,FALSE)=基本情報!$D$6,P11642,"")),"")</f>
        <v/>
      </c>
    </row>
    <row r="11643" spans="16:17" x14ac:dyDescent="0.15">
      <c r="P11643">
        <v>11642</v>
      </c>
      <c r="Q11643" t="str">
        <f>IFERROR(IF(COUNTIF(個人情報!$BI$5:$BI$401,"登録番号" &amp; リスト!P11643)&gt;=1,"",IF(VLOOKUP(P11643,登録者リスト!$A$1:$D$43729,4,FALSE)=基本情報!$D$6,P11643,"")),"")</f>
        <v/>
      </c>
    </row>
    <row r="11644" spans="16:17" x14ac:dyDescent="0.15">
      <c r="P11644">
        <v>11643</v>
      </c>
      <c r="Q11644" t="str">
        <f>IFERROR(IF(COUNTIF(個人情報!$BI$5:$BI$401,"登録番号" &amp; リスト!P11644)&gt;=1,"",IF(VLOOKUP(P11644,登録者リスト!$A$1:$D$43729,4,FALSE)=基本情報!$D$6,P11644,"")),"")</f>
        <v/>
      </c>
    </row>
    <row r="11645" spans="16:17" x14ac:dyDescent="0.15">
      <c r="P11645">
        <v>11644</v>
      </c>
      <c r="Q11645" t="str">
        <f>IFERROR(IF(COUNTIF(個人情報!$BI$5:$BI$401,"登録番号" &amp; リスト!P11645)&gt;=1,"",IF(VLOOKUP(P11645,登録者リスト!$A$1:$D$43729,4,FALSE)=基本情報!$D$6,P11645,"")),"")</f>
        <v/>
      </c>
    </row>
    <row r="11646" spans="16:17" x14ac:dyDescent="0.15">
      <c r="P11646">
        <v>11645</v>
      </c>
      <c r="Q11646" t="str">
        <f>IFERROR(IF(COUNTIF(個人情報!$BI$5:$BI$401,"登録番号" &amp; リスト!P11646)&gt;=1,"",IF(VLOOKUP(P11646,登録者リスト!$A$1:$D$43729,4,FALSE)=基本情報!$D$6,P11646,"")),"")</f>
        <v/>
      </c>
    </row>
    <row r="11647" spans="16:17" x14ac:dyDescent="0.15">
      <c r="P11647">
        <v>11646</v>
      </c>
      <c r="Q11647" t="str">
        <f>IFERROR(IF(COUNTIF(個人情報!$BI$5:$BI$401,"登録番号" &amp; リスト!P11647)&gt;=1,"",IF(VLOOKUP(P11647,登録者リスト!$A$1:$D$43729,4,FALSE)=基本情報!$D$6,P11647,"")),"")</f>
        <v/>
      </c>
    </row>
    <row r="11648" spans="16:17" x14ac:dyDescent="0.15">
      <c r="P11648">
        <v>11647</v>
      </c>
      <c r="Q11648" t="str">
        <f>IFERROR(IF(COUNTIF(個人情報!$BI$5:$BI$401,"登録番号" &amp; リスト!P11648)&gt;=1,"",IF(VLOOKUP(P11648,登録者リスト!$A$1:$D$43729,4,FALSE)=基本情報!$D$6,P11648,"")),"")</f>
        <v/>
      </c>
    </row>
    <row r="11649" spans="16:17" x14ac:dyDescent="0.15">
      <c r="P11649">
        <v>11648</v>
      </c>
      <c r="Q11649" t="str">
        <f>IFERROR(IF(COUNTIF(個人情報!$BI$5:$BI$401,"登録番号" &amp; リスト!P11649)&gt;=1,"",IF(VLOOKUP(P11649,登録者リスト!$A$1:$D$43729,4,FALSE)=基本情報!$D$6,P11649,"")),"")</f>
        <v/>
      </c>
    </row>
    <row r="11650" spans="16:17" x14ac:dyDescent="0.15">
      <c r="P11650">
        <v>11649</v>
      </c>
      <c r="Q11650" t="str">
        <f>IFERROR(IF(COUNTIF(個人情報!$BI$5:$BI$401,"登録番号" &amp; リスト!P11650)&gt;=1,"",IF(VLOOKUP(P11650,登録者リスト!$A$1:$D$43729,4,FALSE)=基本情報!$D$6,P11650,"")),"")</f>
        <v/>
      </c>
    </row>
    <row r="11651" spans="16:17" x14ac:dyDescent="0.15">
      <c r="P11651">
        <v>11650</v>
      </c>
      <c r="Q11651" t="str">
        <f>IFERROR(IF(COUNTIF(個人情報!$BI$5:$BI$401,"登録番号" &amp; リスト!P11651)&gt;=1,"",IF(VLOOKUP(P11651,登録者リスト!$A$1:$D$43729,4,FALSE)=基本情報!$D$6,P11651,"")),"")</f>
        <v/>
      </c>
    </row>
    <row r="11652" spans="16:17" x14ac:dyDescent="0.15">
      <c r="P11652">
        <v>11651</v>
      </c>
      <c r="Q11652" t="str">
        <f>IFERROR(IF(COUNTIF(個人情報!$BI$5:$BI$401,"登録番号" &amp; リスト!P11652)&gt;=1,"",IF(VLOOKUP(P11652,登録者リスト!$A$1:$D$43729,4,FALSE)=基本情報!$D$6,P11652,"")),"")</f>
        <v/>
      </c>
    </row>
    <row r="11653" spans="16:17" x14ac:dyDescent="0.15">
      <c r="P11653">
        <v>11652</v>
      </c>
      <c r="Q11653" t="str">
        <f>IFERROR(IF(COUNTIF(個人情報!$BI$5:$BI$401,"登録番号" &amp; リスト!P11653)&gt;=1,"",IF(VLOOKUP(P11653,登録者リスト!$A$1:$D$43729,4,FALSE)=基本情報!$D$6,P11653,"")),"")</f>
        <v/>
      </c>
    </row>
    <row r="11654" spans="16:17" x14ac:dyDescent="0.15">
      <c r="P11654">
        <v>11653</v>
      </c>
      <c r="Q11654" t="str">
        <f>IFERROR(IF(COUNTIF(個人情報!$BI$5:$BI$401,"登録番号" &amp; リスト!P11654)&gt;=1,"",IF(VLOOKUP(P11654,登録者リスト!$A$1:$D$43729,4,FALSE)=基本情報!$D$6,P11654,"")),"")</f>
        <v/>
      </c>
    </row>
    <row r="11655" spans="16:17" x14ac:dyDescent="0.15">
      <c r="P11655">
        <v>11654</v>
      </c>
      <c r="Q11655" t="str">
        <f>IFERROR(IF(COUNTIF(個人情報!$BI$5:$BI$401,"登録番号" &amp; リスト!P11655)&gt;=1,"",IF(VLOOKUP(P11655,登録者リスト!$A$1:$D$43729,4,FALSE)=基本情報!$D$6,P11655,"")),"")</f>
        <v/>
      </c>
    </row>
    <row r="11656" spans="16:17" x14ac:dyDescent="0.15">
      <c r="P11656">
        <v>11655</v>
      </c>
      <c r="Q11656" t="str">
        <f>IFERROR(IF(COUNTIF(個人情報!$BI$5:$BI$401,"登録番号" &amp; リスト!P11656)&gt;=1,"",IF(VLOOKUP(P11656,登録者リスト!$A$1:$D$43729,4,FALSE)=基本情報!$D$6,P11656,"")),"")</f>
        <v/>
      </c>
    </row>
    <row r="11657" spans="16:17" x14ac:dyDescent="0.15">
      <c r="P11657">
        <v>11656</v>
      </c>
      <c r="Q11657" t="str">
        <f>IFERROR(IF(COUNTIF(個人情報!$BI$5:$BI$401,"登録番号" &amp; リスト!P11657)&gt;=1,"",IF(VLOOKUP(P11657,登録者リスト!$A$1:$D$43729,4,FALSE)=基本情報!$D$6,P11657,"")),"")</f>
        <v/>
      </c>
    </row>
    <row r="11658" spans="16:17" x14ac:dyDescent="0.15">
      <c r="P11658">
        <v>11657</v>
      </c>
      <c r="Q11658" t="str">
        <f>IFERROR(IF(COUNTIF(個人情報!$BI$5:$BI$401,"登録番号" &amp; リスト!P11658)&gt;=1,"",IF(VLOOKUP(P11658,登録者リスト!$A$1:$D$43729,4,FALSE)=基本情報!$D$6,P11658,"")),"")</f>
        <v/>
      </c>
    </row>
    <row r="11659" spans="16:17" x14ac:dyDescent="0.15">
      <c r="P11659">
        <v>11658</v>
      </c>
      <c r="Q11659" t="str">
        <f>IFERROR(IF(COUNTIF(個人情報!$BI$5:$BI$401,"登録番号" &amp; リスト!P11659)&gt;=1,"",IF(VLOOKUP(P11659,登録者リスト!$A$1:$D$43729,4,FALSE)=基本情報!$D$6,P11659,"")),"")</f>
        <v/>
      </c>
    </row>
    <row r="11660" spans="16:17" x14ac:dyDescent="0.15">
      <c r="P11660">
        <v>11659</v>
      </c>
      <c r="Q11660" t="str">
        <f>IFERROR(IF(COUNTIF(個人情報!$BI$5:$BI$401,"登録番号" &amp; リスト!P11660)&gt;=1,"",IF(VLOOKUP(P11660,登録者リスト!$A$1:$D$43729,4,FALSE)=基本情報!$D$6,P11660,"")),"")</f>
        <v/>
      </c>
    </row>
    <row r="11661" spans="16:17" x14ac:dyDescent="0.15">
      <c r="P11661">
        <v>11660</v>
      </c>
      <c r="Q11661" t="str">
        <f>IFERROR(IF(COUNTIF(個人情報!$BI$5:$BI$401,"登録番号" &amp; リスト!P11661)&gt;=1,"",IF(VLOOKUP(P11661,登録者リスト!$A$1:$D$43729,4,FALSE)=基本情報!$D$6,P11661,"")),"")</f>
        <v/>
      </c>
    </row>
    <row r="11662" spans="16:17" x14ac:dyDescent="0.15">
      <c r="P11662">
        <v>11661</v>
      </c>
      <c r="Q11662" t="str">
        <f>IFERROR(IF(COUNTIF(個人情報!$BI$5:$BI$401,"登録番号" &amp; リスト!P11662)&gt;=1,"",IF(VLOOKUP(P11662,登録者リスト!$A$1:$D$43729,4,FALSE)=基本情報!$D$6,P11662,"")),"")</f>
        <v/>
      </c>
    </row>
    <row r="11663" spans="16:17" x14ac:dyDescent="0.15">
      <c r="P11663">
        <v>11662</v>
      </c>
      <c r="Q11663" t="str">
        <f>IFERROR(IF(COUNTIF(個人情報!$BI$5:$BI$401,"登録番号" &amp; リスト!P11663)&gt;=1,"",IF(VLOOKUP(P11663,登録者リスト!$A$1:$D$43729,4,FALSE)=基本情報!$D$6,P11663,"")),"")</f>
        <v/>
      </c>
    </row>
    <row r="11664" spans="16:17" x14ac:dyDescent="0.15">
      <c r="P11664">
        <v>11663</v>
      </c>
      <c r="Q11664" t="str">
        <f>IFERROR(IF(COUNTIF(個人情報!$BI$5:$BI$401,"登録番号" &amp; リスト!P11664)&gt;=1,"",IF(VLOOKUP(P11664,登録者リスト!$A$1:$D$43729,4,FALSE)=基本情報!$D$6,P11664,"")),"")</f>
        <v/>
      </c>
    </row>
    <row r="11665" spans="16:17" x14ac:dyDescent="0.15">
      <c r="P11665">
        <v>11664</v>
      </c>
      <c r="Q11665" t="str">
        <f>IFERROR(IF(COUNTIF(個人情報!$BI$5:$BI$401,"登録番号" &amp; リスト!P11665)&gt;=1,"",IF(VLOOKUP(P11665,登録者リスト!$A$1:$D$43729,4,FALSE)=基本情報!$D$6,P11665,"")),"")</f>
        <v/>
      </c>
    </row>
    <row r="11666" spans="16:17" x14ac:dyDescent="0.15">
      <c r="P11666">
        <v>11665</v>
      </c>
      <c r="Q11666" t="str">
        <f>IFERROR(IF(COUNTIF(個人情報!$BI$5:$BI$401,"登録番号" &amp; リスト!P11666)&gt;=1,"",IF(VLOOKUP(P11666,登録者リスト!$A$1:$D$43729,4,FALSE)=基本情報!$D$6,P11666,"")),"")</f>
        <v/>
      </c>
    </row>
    <row r="11667" spans="16:17" x14ac:dyDescent="0.15">
      <c r="P11667">
        <v>11666</v>
      </c>
      <c r="Q11667" t="str">
        <f>IFERROR(IF(COUNTIF(個人情報!$BI$5:$BI$401,"登録番号" &amp; リスト!P11667)&gt;=1,"",IF(VLOOKUP(P11667,登録者リスト!$A$1:$D$43729,4,FALSE)=基本情報!$D$6,P11667,"")),"")</f>
        <v/>
      </c>
    </row>
    <row r="11668" spans="16:17" x14ac:dyDescent="0.15">
      <c r="P11668">
        <v>11667</v>
      </c>
      <c r="Q11668" t="str">
        <f>IFERROR(IF(COUNTIF(個人情報!$BI$5:$BI$401,"登録番号" &amp; リスト!P11668)&gt;=1,"",IF(VLOOKUP(P11668,登録者リスト!$A$1:$D$43729,4,FALSE)=基本情報!$D$6,P11668,"")),"")</f>
        <v/>
      </c>
    </row>
    <row r="11669" spans="16:17" x14ac:dyDescent="0.15">
      <c r="P11669">
        <v>11668</v>
      </c>
      <c r="Q11669" t="str">
        <f>IFERROR(IF(COUNTIF(個人情報!$BI$5:$BI$401,"登録番号" &amp; リスト!P11669)&gt;=1,"",IF(VLOOKUP(P11669,登録者リスト!$A$1:$D$43729,4,FALSE)=基本情報!$D$6,P11669,"")),"")</f>
        <v/>
      </c>
    </row>
    <row r="11670" spans="16:17" x14ac:dyDescent="0.15">
      <c r="P11670">
        <v>11669</v>
      </c>
      <c r="Q11670" t="str">
        <f>IFERROR(IF(COUNTIF(個人情報!$BI$5:$BI$401,"登録番号" &amp; リスト!P11670)&gt;=1,"",IF(VLOOKUP(P11670,登録者リスト!$A$1:$D$43729,4,FALSE)=基本情報!$D$6,P11670,"")),"")</f>
        <v/>
      </c>
    </row>
    <row r="11671" spans="16:17" x14ac:dyDescent="0.15">
      <c r="P11671">
        <v>11670</v>
      </c>
      <c r="Q11671" t="str">
        <f>IFERROR(IF(COUNTIF(個人情報!$BI$5:$BI$401,"登録番号" &amp; リスト!P11671)&gt;=1,"",IF(VLOOKUP(P11671,登録者リスト!$A$1:$D$43729,4,FALSE)=基本情報!$D$6,P11671,"")),"")</f>
        <v/>
      </c>
    </row>
    <row r="11672" spans="16:17" x14ac:dyDescent="0.15">
      <c r="P11672">
        <v>11671</v>
      </c>
      <c r="Q11672" t="str">
        <f>IFERROR(IF(COUNTIF(個人情報!$BI$5:$BI$401,"登録番号" &amp; リスト!P11672)&gt;=1,"",IF(VLOOKUP(P11672,登録者リスト!$A$1:$D$43729,4,FALSE)=基本情報!$D$6,P11672,"")),"")</f>
        <v/>
      </c>
    </row>
    <row r="11673" spans="16:17" x14ac:dyDescent="0.15">
      <c r="P11673">
        <v>11672</v>
      </c>
      <c r="Q11673" t="str">
        <f>IFERROR(IF(COUNTIF(個人情報!$BI$5:$BI$401,"登録番号" &amp; リスト!P11673)&gt;=1,"",IF(VLOOKUP(P11673,登録者リスト!$A$1:$D$43729,4,FALSE)=基本情報!$D$6,P11673,"")),"")</f>
        <v/>
      </c>
    </row>
    <row r="11674" spans="16:17" x14ac:dyDescent="0.15">
      <c r="P11674">
        <v>11673</v>
      </c>
      <c r="Q11674" t="str">
        <f>IFERROR(IF(COUNTIF(個人情報!$BI$5:$BI$401,"登録番号" &amp; リスト!P11674)&gt;=1,"",IF(VLOOKUP(P11674,登録者リスト!$A$1:$D$43729,4,FALSE)=基本情報!$D$6,P11674,"")),"")</f>
        <v/>
      </c>
    </row>
    <row r="11675" spans="16:17" x14ac:dyDescent="0.15">
      <c r="P11675">
        <v>11674</v>
      </c>
      <c r="Q11675" t="str">
        <f>IFERROR(IF(COUNTIF(個人情報!$BI$5:$BI$401,"登録番号" &amp; リスト!P11675)&gt;=1,"",IF(VLOOKUP(P11675,登録者リスト!$A$1:$D$43729,4,FALSE)=基本情報!$D$6,P11675,"")),"")</f>
        <v/>
      </c>
    </row>
    <row r="11676" spans="16:17" x14ac:dyDescent="0.15">
      <c r="P11676">
        <v>11675</v>
      </c>
      <c r="Q11676" t="str">
        <f>IFERROR(IF(COUNTIF(個人情報!$BI$5:$BI$401,"登録番号" &amp; リスト!P11676)&gt;=1,"",IF(VLOOKUP(P11676,登録者リスト!$A$1:$D$43729,4,FALSE)=基本情報!$D$6,P11676,"")),"")</f>
        <v/>
      </c>
    </row>
    <row r="11677" spans="16:17" x14ac:dyDescent="0.15">
      <c r="P11677">
        <v>11676</v>
      </c>
      <c r="Q11677" t="str">
        <f>IFERROR(IF(COUNTIF(個人情報!$BI$5:$BI$401,"登録番号" &amp; リスト!P11677)&gt;=1,"",IF(VLOOKUP(P11677,登録者リスト!$A$1:$D$43729,4,FALSE)=基本情報!$D$6,P11677,"")),"")</f>
        <v/>
      </c>
    </row>
    <row r="11678" spans="16:17" x14ac:dyDescent="0.15">
      <c r="P11678">
        <v>11677</v>
      </c>
      <c r="Q11678" t="str">
        <f>IFERROR(IF(COUNTIF(個人情報!$BI$5:$BI$401,"登録番号" &amp; リスト!P11678)&gt;=1,"",IF(VLOOKUP(P11678,登録者リスト!$A$1:$D$43729,4,FALSE)=基本情報!$D$6,P11678,"")),"")</f>
        <v/>
      </c>
    </row>
    <row r="11679" spans="16:17" x14ac:dyDescent="0.15">
      <c r="P11679">
        <v>11678</v>
      </c>
      <c r="Q11679" t="str">
        <f>IFERROR(IF(COUNTIF(個人情報!$BI$5:$BI$401,"登録番号" &amp; リスト!P11679)&gt;=1,"",IF(VLOOKUP(P11679,登録者リスト!$A$1:$D$43729,4,FALSE)=基本情報!$D$6,P11679,"")),"")</f>
        <v/>
      </c>
    </row>
    <row r="11680" spans="16:17" x14ac:dyDescent="0.15">
      <c r="P11680">
        <v>11679</v>
      </c>
      <c r="Q11680" t="str">
        <f>IFERROR(IF(COUNTIF(個人情報!$BI$5:$BI$401,"登録番号" &amp; リスト!P11680)&gt;=1,"",IF(VLOOKUP(P11680,登録者リスト!$A$1:$D$43729,4,FALSE)=基本情報!$D$6,P11680,"")),"")</f>
        <v/>
      </c>
    </row>
    <row r="11681" spans="16:17" x14ac:dyDescent="0.15">
      <c r="P11681">
        <v>11680</v>
      </c>
      <c r="Q11681" t="str">
        <f>IFERROR(IF(COUNTIF(個人情報!$BI$5:$BI$401,"登録番号" &amp; リスト!P11681)&gt;=1,"",IF(VLOOKUP(P11681,登録者リスト!$A$1:$D$43729,4,FALSE)=基本情報!$D$6,P11681,"")),"")</f>
        <v/>
      </c>
    </row>
    <row r="11682" spans="16:17" x14ac:dyDescent="0.15">
      <c r="P11682">
        <v>11681</v>
      </c>
      <c r="Q11682" t="str">
        <f>IFERROR(IF(COUNTIF(個人情報!$BI$5:$BI$401,"登録番号" &amp; リスト!P11682)&gt;=1,"",IF(VLOOKUP(P11682,登録者リスト!$A$1:$D$43729,4,FALSE)=基本情報!$D$6,P11682,"")),"")</f>
        <v/>
      </c>
    </row>
    <row r="11683" spans="16:17" x14ac:dyDescent="0.15">
      <c r="P11683">
        <v>11682</v>
      </c>
      <c r="Q11683" t="str">
        <f>IFERROR(IF(COUNTIF(個人情報!$BI$5:$BI$401,"登録番号" &amp; リスト!P11683)&gt;=1,"",IF(VLOOKUP(P11683,登録者リスト!$A$1:$D$43729,4,FALSE)=基本情報!$D$6,P11683,"")),"")</f>
        <v/>
      </c>
    </row>
    <row r="11684" spans="16:17" x14ac:dyDescent="0.15">
      <c r="P11684">
        <v>11683</v>
      </c>
      <c r="Q11684" t="str">
        <f>IFERROR(IF(COUNTIF(個人情報!$BI$5:$BI$401,"登録番号" &amp; リスト!P11684)&gt;=1,"",IF(VLOOKUP(P11684,登録者リスト!$A$1:$D$43729,4,FALSE)=基本情報!$D$6,P11684,"")),"")</f>
        <v/>
      </c>
    </row>
    <row r="11685" spans="16:17" x14ac:dyDescent="0.15">
      <c r="P11685">
        <v>11684</v>
      </c>
      <c r="Q11685" t="str">
        <f>IFERROR(IF(COUNTIF(個人情報!$BI$5:$BI$401,"登録番号" &amp; リスト!P11685)&gt;=1,"",IF(VLOOKUP(P11685,登録者リスト!$A$1:$D$43729,4,FALSE)=基本情報!$D$6,P11685,"")),"")</f>
        <v/>
      </c>
    </row>
    <row r="11686" spans="16:17" x14ac:dyDescent="0.15">
      <c r="P11686">
        <v>11685</v>
      </c>
      <c r="Q11686" t="str">
        <f>IFERROR(IF(COUNTIF(個人情報!$BI$5:$BI$401,"登録番号" &amp; リスト!P11686)&gt;=1,"",IF(VLOOKUP(P11686,登録者リスト!$A$1:$D$43729,4,FALSE)=基本情報!$D$6,P11686,"")),"")</f>
        <v/>
      </c>
    </row>
    <row r="11687" spans="16:17" x14ac:dyDescent="0.15">
      <c r="P11687">
        <v>11686</v>
      </c>
      <c r="Q11687" t="str">
        <f>IFERROR(IF(COUNTIF(個人情報!$BI$5:$BI$401,"登録番号" &amp; リスト!P11687)&gt;=1,"",IF(VLOOKUP(P11687,登録者リスト!$A$1:$D$43729,4,FALSE)=基本情報!$D$6,P11687,"")),"")</f>
        <v/>
      </c>
    </row>
    <row r="11688" spans="16:17" x14ac:dyDescent="0.15">
      <c r="P11688">
        <v>11687</v>
      </c>
      <c r="Q11688" t="str">
        <f>IFERROR(IF(COUNTIF(個人情報!$BI$5:$BI$401,"登録番号" &amp; リスト!P11688)&gt;=1,"",IF(VLOOKUP(P11688,登録者リスト!$A$1:$D$43729,4,FALSE)=基本情報!$D$6,P11688,"")),"")</f>
        <v/>
      </c>
    </row>
    <row r="11689" spans="16:17" x14ac:dyDescent="0.15">
      <c r="P11689">
        <v>11688</v>
      </c>
      <c r="Q11689" t="str">
        <f>IFERROR(IF(COUNTIF(個人情報!$BI$5:$BI$401,"登録番号" &amp; リスト!P11689)&gt;=1,"",IF(VLOOKUP(P11689,登録者リスト!$A$1:$D$43729,4,FALSE)=基本情報!$D$6,P11689,"")),"")</f>
        <v/>
      </c>
    </row>
    <row r="11690" spans="16:17" x14ac:dyDescent="0.15">
      <c r="P11690">
        <v>11689</v>
      </c>
      <c r="Q11690" t="str">
        <f>IFERROR(IF(COUNTIF(個人情報!$BI$5:$BI$401,"登録番号" &amp; リスト!P11690)&gt;=1,"",IF(VLOOKUP(P11690,登録者リスト!$A$1:$D$43729,4,FALSE)=基本情報!$D$6,P11690,"")),"")</f>
        <v/>
      </c>
    </row>
    <row r="11691" spans="16:17" x14ac:dyDescent="0.15">
      <c r="P11691">
        <v>11690</v>
      </c>
      <c r="Q11691" t="str">
        <f>IFERROR(IF(COUNTIF(個人情報!$BI$5:$BI$401,"登録番号" &amp; リスト!P11691)&gt;=1,"",IF(VLOOKUP(P11691,登録者リスト!$A$1:$D$43729,4,FALSE)=基本情報!$D$6,P11691,"")),"")</f>
        <v/>
      </c>
    </row>
    <row r="11692" spans="16:17" x14ac:dyDescent="0.15">
      <c r="P11692">
        <v>11691</v>
      </c>
      <c r="Q11692" t="str">
        <f>IFERROR(IF(COUNTIF(個人情報!$BI$5:$BI$401,"登録番号" &amp; リスト!P11692)&gt;=1,"",IF(VLOOKUP(P11692,登録者リスト!$A$1:$D$43729,4,FALSE)=基本情報!$D$6,P11692,"")),"")</f>
        <v/>
      </c>
    </row>
    <row r="11693" spans="16:17" x14ac:dyDescent="0.15">
      <c r="P11693">
        <v>11692</v>
      </c>
      <c r="Q11693" t="str">
        <f>IFERROR(IF(COUNTIF(個人情報!$BI$5:$BI$401,"登録番号" &amp; リスト!P11693)&gt;=1,"",IF(VLOOKUP(P11693,登録者リスト!$A$1:$D$43729,4,FALSE)=基本情報!$D$6,P11693,"")),"")</f>
        <v/>
      </c>
    </row>
    <row r="11694" spans="16:17" x14ac:dyDescent="0.15">
      <c r="P11694">
        <v>11693</v>
      </c>
      <c r="Q11694" t="str">
        <f>IFERROR(IF(COUNTIF(個人情報!$BI$5:$BI$401,"登録番号" &amp; リスト!P11694)&gt;=1,"",IF(VLOOKUP(P11694,登録者リスト!$A$1:$D$43729,4,FALSE)=基本情報!$D$6,P11694,"")),"")</f>
        <v/>
      </c>
    </row>
    <row r="11695" spans="16:17" x14ac:dyDescent="0.15">
      <c r="P11695">
        <v>11694</v>
      </c>
      <c r="Q11695" t="str">
        <f>IFERROR(IF(COUNTIF(個人情報!$BI$5:$BI$401,"登録番号" &amp; リスト!P11695)&gt;=1,"",IF(VLOOKUP(P11695,登録者リスト!$A$1:$D$43729,4,FALSE)=基本情報!$D$6,P11695,"")),"")</f>
        <v/>
      </c>
    </row>
    <row r="11696" spans="16:17" x14ac:dyDescent="0.15">
      <c r="P11696">
        <v>11695</v>
      </c>
      <c r="Q11696" t="str">
        <f>IFERROR(IF(COUNTIF(個人情報!$BI$5:$BI$401,"登録番号" &amp; リスト!P11696)&gt;=1,"",IF(VLOOKUP(P11696,登録者リスト!$A$1:$D$43729,4,FALSE)=基本情報!$D$6,P11696,"")),"")</f>
        <v/>
      </c>
    </row>
    <row r="11697" spans="16:17" x14ac:dyDescent="0.15">
      <c r="P11697">
        <v>11696</v>
      </c>
      <c r="Q11697" t="str">
        <f>IFERROR(IF(COUNTIF(個人情報!$BI$5:$BI$401,"登録番号" &amp; リスト!P11697)&gt;=1,"",IF(VLOOKUP(P11697,登録者リスト!$A$1:$D$43729,4,FALSE)=基本情報!$D$6,P11697,"")),"")</f>
        <v/>
      </c>
    </row>
    <row r="11698" spans="16:17" x14ac:dyDescent="0.15">
      <c r="P11698">
        <v>11697</v>
      </c>
      <c r="Q11698" t="str">
        <f>IFERROR(IF(COUNTIF(個人情報!$BI$5:$BI$401,"登録番号" &amp; リスト!P11698)&gt;=1,"",IF(VLOOKUP(P11698,登録者リスト!$A$1:$D$43729,4,FALSE)=基本情報!$D$6,P11698,"")),"")</f>
        <v/>
      </c>
    </row>
    <row r="11699" spans="16:17" x14ac:dyDescent="0.15">
      <c r="P11699">
        <v>11698</v>
      </c>
      <c r="Q11699" t="str">
        <f>IFERROR(IF(COUNTIF(個人情報!$BI$5:$BI$401,"登録番号" &amp; リスト!P11699)&gt;=1,"",IF(VLOOKUP(P11699,登録者リスト!$A$1:$D$43729,4,FALSE)=基本情報!$D$6,P11699,"")),"")</f>
        <v/>
      </c>
    </row>
    <row r="11700" spans="16:17" x14ac:dyDescent="0.15">
      <c r="P11700">
        <v>11699</v>
      </c>
      <c r="Q11700" t="str">
        <f>IFERROR(IF(COUNTIF(個人情報!$BI$5:$BI$401,"登録番号" &amp; リスト!P11700)&gt;=1,"",IF(VLOOKUP(P11700,登録者リスト!$A$1:$D$43729,4,FALSE)=基本情報!$D$6,P11700,"")),"")</f>
        <v/>
      </c>
    </row>
    <row r="11701" spans="16:17" x14ac:dyDescent="0.15">
      <c r="P11701">
        <v>11700</v>
      </c>
      <c r="Q11701" t="str">
        <f>IFERROR(IF(COUNTIF(個人情報!$BI$5:$BI$401,"登録番号" &amp; リスト!P11701)&gt;=1,"",IF(VLOOKUP(P11701,登録者リスト!$A$1:$D$43729,4,FALSE)=基本情報!$D$6,P11701,"")),"")</f>
        <v/>
      </c>
    </row>
    <row r="11702" spans="16:17" x14ac:dyDescent="0.15">
      <c r="P11702">
        <v>11701</v>
      </c>
      <c r="Q11702" t="str">
        <f>IFERROR(IF(COUNTIF(個人情報!$BI$5:$BI$401,"登録番号" &amp; リスト!P11702)&gt;=1,"",IF(VLOOKUP(P11702,登録者リスト!$A$1:$D$43729,4,FALSE)=基本情報!$D$6,P11702,"")),"")</f>
        <v/>
      </c>
    </row>
    <row r="11703" spans="16:17" x14ac:dyDescent="0.15">
      <c r="P11703">
        <v>11702</v>
      </c>
      <c r="Q11703" t="str">
        <f>IFERROR(IF(COUNTIF(個人情報!$BI$5:$BI$401,"登録番号" &amp; リスト!P11703)&gt;=1,"",IF(VLOOKUP(P11703,登録者リスト!$A$1:$D$43729,4,FALSE)=基本情報!$D$6,P11703,"")),"")</f>
        <v/>
      </c>
    </row>
    <row r="11704" spans="16:17" x14ac:dyDescent="0.15">
      <c r="P11704">
        <v>11703</v>
      </c>
      <c r="Q11704" t="str">
        <f>IFERROR(IF(COUNTIF(個人情報!$BI$5:$BI$401,"登録番号" &amp; リスト!P11704)&gt;=1,"",IF(VLOOKUP(P11704,登録者リスト!$A$1:$D$43729,4,FALSE)=基本情報!$D$6,P11704,"")),"")</f>
        <v/>
      </c>
    </row>
    <row r="11705" spans="16:17" x14ac:dyDescent="0.15">
      <c r="P11705">
        <v>11704</v>
      </c>
      <c r="Q11705" t="str">
        <f>IFERROR(IF(COUNTIF(個人情報!$BI$5:$BI$401,"登録番号" &amp; リスト!P11705)&gt;=1,"",IF(VLOOKUP(P11705,登録者リスト!$A$1:$D$43729,4,FALSE)=基本情報!$D$6,P11705,"")),"")</f>
        <v/>
      </c>
    </row>
    <row r="11706" spans="16:17" x14ac:dyDescent="0.15">
      <c r="P11706">
        <v>11705</v>
      </c>
      <c r="Q11706" t="str">
        <f>IFERROR(IF(COUNTIF(個人情報!$BI$5:$BI$401,"登録番号" &amp; リスト!P11706)&gt;=1,"",IF(VLOOKUP(P11706,登録者リスト!$A$1:$D$43729,4,FALSE)=基本情報!$D$6,P11706,"")),"")</f>
        <v/>
      </c>
    </row>
    <row r="11707" spans="16:17" x14ac:dyDescent="0.15">
      <c r="P11707">
        <v>11706</v>
      </c>
      <c r="Q11707" t="str">
        <f>IFERROR(IF(COUNTIF(個人情報!$BI$5:$BI$401,"登録番号" &amp; リスト!P11707)&gt;=1,"",IF(VLOOKUP(P11707,登録者リスト!$A$1:$D$43729,4,FALSE)=基本情報!$D$6,P11707,"")),"")</f>
        <v/>
      </c>
    </row>
    <row r="11708" spans="16:17" x14ac:dyDescent="0.15">
      <c r="P11708">
        <v>11707</v>
      </c>
      <c r="Q11708" t="str">
        <f>IFERROR(IF(COUNTIF(個人情報!$BI$5:$BI$401,"登録番号" &amp; リスト!P11708)&gt;=1,"",IF(VLOOKUP(P11708,登録者リスト!$A$1:$D$43729,4,FALSE)=基本情報!$D$6,P11708,"")),"")</f>
        <v/>
      </c>
    </row>
    <row r="11709" spans="16:17" x14ac:dyDescent="0.15">
      <c r="P11709">
        <v>11708</v>
      </c>
      <c r="Q11709" t="str">
        <f>IFERROR(IF(COUNTIF(個人情報!$BI$5:$BI$401,"登録番号" &amp; リスト!P11709)&gt;=1,"",IF(VLOOKUP(P11709,登録者リスト!$A$1:$D$43729,4,FALSE)=基本情報!$D$6,P11709,"")),"")</f>
        <v/>
      </c>
    </row>
    <row r="11710" spans="16:17" x14ac:dyDescent="0.15">
      <c r="P11710">
        <v>11709</v>
      </c>
      <c r="Q11710" t="str">
        <f>IFERROR(IF(COUNTIF(個人情報!$BI$5:$BI$401,"登録番号" &amp; リスト!P11710)&gt;=1,"",IF(VLOOKUP(P11710,登録者リスト!$A$1:$D$43729,4,FALSE)=基本情報!$D$6,P11710,"")),"")</f>
        <v/>
      </c>
    </row>
    <row r="11711" spans="16:17" x14ac:dyDescent="0.15">
      <c r="P11711">
        <v>11710</v>
      </c>
      <c r="Q11711" t="str">
        <f>IFERROR(IF(COUNTIF(個人情報!$BI$5:$BI$401,"登録番号" &amp; リスト!P11711)&gt;=1,"",IF(VLOOKUP(P11711,登録者リスト!$A$1:$D$43729,4,FALSE)=基本情報!$D$6,P11711,"")),"")</f>
        <v/>
      </c>
    </row>
    <row r="11712" spans="16:17" x14ac:dyDescent="0.15">
      <c r="P11712">
        <v>11711</v>
      </c>
      <c r="Q11712" t="str">
        <f>IFERROR(IF(COUNTIF(個人情報!$BI$5:$BI$401,"登録番号" &amp; リスト!P11712)&gt;=1,"",IF(VLOOKUP(P11712,登録者リスト!$A$1:$D$43729,4,FALSE)=基本情報!$D$6,P11712,"")),"")</f>
        <v/>
      </c>
    </row>
    <row r="11713" spans="16:17" x14ac:dyDescent="0.15">
      <c r="P11713">
        <v>11712</v>
      </c>
      <c r="Q11713" t="str">
        <f>IFERROR(IF(COUNTIF(個人情報!$BI$5:$BI$401,"登録番号" &amp; リスト!P11713)&gt;=1,"",IF(VLOOKUP(P11713,登録者リスト!$A$1:$D$43729,4,FALSE)=基本情報!$D$6,P11713,"")),"")</f>
        <v/>
      </c>
    </row>
    <row r="11714" spans="16:17" x14ac:dyDescent="0.15">
      <c r="P11714">
        <v>11713</v>
      </c>
      <c r="Q11714" t="str">
        <f>IFERROR(IF(COUNTIF(個人情報!$BI$5:$BI$401,"登録番号" &amp; リスト!P11714)&gt;=1,"",IF(VLOOKUP(P11714,登録者リスト!$A$1:$D$43729,4,FALSE)=基本情報!$D$6,P11714,"")),"")</f>
        <v/>
      </c>
    </row>
    <row r="11715" spans="16:17" x14ac:dyDescent="0.15">
      <c r="P11715">
        <v>11714</v>
      </c>
      <c r="Q11715" t="str">
        <f>IFERROR(IF(COUNTIF(個人情報!$BI$5:$BI$401,"登録番号" &amp; リスト!P11715)&gt;=1,"",IF(VLOOKUP(P11715,登録者リスト!$A$1:$D$43729,4,FALSE)=基本情報!$D$6,P11715,"")),"")</f>
        <v/>
      </c>
    </row>
    <row r="11716" spans="16:17" x14ac:dyDescent="0.15">
      <c r="P11716">
        <v>11715</v>
      </c>
      <c r="Q11716" t="str">
        <f>IFERROR(IF(COUNTIF(個人情報!$BI$5:$BI$401,"登録番号" &amp; リスト!P11716)&gt;=1,"",IF(VLOOKUP(P11716,登録者リスト!$A$1:$D$43729,4,FALSE)=基本情報!$D$6,P11716,"")),"")</f>
        <v/>
      </c>
    </row>
    <row r="11717" spans="16:17" x14ac:dyDescent="0.15">
      <c r="P11717">
        <v>11716</v>
      </c>
      <c r="Q11717" t="str">
        <f>IFERROR(IF(COUNTIF(個人情報!$BI$5:$BI$401,"登録番号" &amp; リスト!P11717)&gt;=1,"",IF(VLOOKUP(P11717,登録者リスト!$A$1:$D$43729,4,FALSE)=基本情報!$D$6,P11717,"")),"")</f>
        <v/>
      </c>
    </row>
    <row r="11718" spans="16:17" x14ac:dyDescent="0.15">
      <c r="P11718">
        <v>11717</v>
      </c>
      <c r="Q11718" t="str">
        <f>IFERROR(IF(COUNTIF(個人情報!$BI$5:$BI$401,"登録番号" &amp; リスト!P11718)&gt;=1,"",IF(VLOOKUP(P11718,登録者リスト!$A$1:$D$43729,4,FALSE)=基本情報!$D$6,P11718,"")),"")</f>
        <v/>
      </c>
    </row>
    <row r="11719" spans="16:17" x14ac:dyDescent="0.15">
      <c r="P11719">
        <v>11718</v>
      </c>
      <c r="Q11719" t="str">
        <f>IFERROR(IF(COUNTIF(個人情報!$BI$5:$BI$401,"登録番号" &amp; リスト!P11719)&gt;=1,"",IF(VLOOKUP(P11719,登録者リスト!$A$1:$D$43729,4,FALSE)=基本情報!$D$6,P11719,"")),"")</f>
        <v/>
      </c>
    </row>
    <row r="11720" spans="16:17" x14ac:dyDescent="0.15">
      <c r="P11720">
        <v>11719</v>
      </c>
      <c r="Q11720" t="str">
        <f>IFERROR(IF(COUNTIF(個人情報!$BI$5:$BI$401,"登録番号" &amp; リスト!P11720)&gt;=1,"",IF(VLOOKUP(P11720,登録者リスト!$A$1:$D$43729,4,FALSE)=基本情報!$D$6,P11720,"")),"")</f>
        <v/>
      </c>
    </row>
    <row r="11721" spans="16:17" x14ac:dyDescent="0.15">
      <c r="P11721">
        <v>11720</v>
      </c>
      <c r="Q11721" t="str">
        <f>IFERROR(IF(COUNTIF(個人情報!$BI$5:$BI$401,"登録番号" &amp; リスト!P11721)&gt;=1,"",IF(VLOOKUP(P11721,登録者リスト!$A$1:$D$43729,4,FALSE)=基本情報!$D$6,P11721,"")),"")</f>
        <v/>
      </c>
    </row>
    <row r="11722" spans="16:17" x14ac:dyDescent="0.15">
      <c r="P11722">
        <v>11721</v>
      </c>
      <c r="Q11722" t="str">
        <f>IFERROR(IF(COUNTIF(個人情報!$BI$5:$BI$401,"登録番号" &amp; リスト!P11722)&gt;=1,"",IF(VLOOKUP(P11722,登録者リスト!$A$1:$D$43729,4,FALSE)=基本情報!$D$6,P11722,"")),"")</f>
        <v/>
      </c>
    </row>
    <row r="11723" spans="16:17" x14ac:dyDescent="0.15">
      <c r="P11723">
        <v>11722</v>
      </c>
      <c r="Q11723" t="str">
        <f>IFERROR(IF(COUNTIF(個人情報!$BI$5:$BI$401,"登録番号" &amp; リスト!P11723)&gt;=1,"",IF(VLOOKUP(P11723,登録者リスト!$A$1:$D$43729,4,FALSE)=基本情報!$D$6,P11723,"")),"")</f>
        <v/>
      </c>
    </row>
    <row r="11724" spans="16:17" x14ac:dyDescent="0.15">
      <c r="P11724">
        <v>11723</v>
      </c>
      <c r="Q11724" t="str">
        <f>IFERROR(IF(COUNTIF(個人情報!$BI$5:$BI$401,"登録番号" &amp; リスト!P11724)&gt;=1,"",IF(VLOOKUP(P11724,登録者リスト!$A$1:$D$43729,4,FALSE)=基本情報!$D$6,P11724,"")),"")</f>
        <v/>
      </c>
    </row>
    <row r="11725" spans="16:17" x14ac:dyDescent="0.15">
      <c r="P11725">
        <v>11724</v>
      </c>
      <c r="Q11725" t="str">
        <f>IFERROR(IF(COUNTIF(個人情報!$BI$5:$BI$401,"登録番号" &amp; リスト!P11725)&gt;=1,"",IF(VLOOKUP(P11725,登録者リスト!$A$1:$D$43729,4,FALSE)=基本情報!$D$6,P11725,"")),"")</f>
        <v/>
      </c>
    </row>
    <row r="11726" spans="16:17" x14ac:dyDescent="0.15">
      <c r="P11726">
        <v>11725</v>
      </c>
      <c r="Q11726" t="str">
        <f>IFERROR(IF(COUNTIF(個人情報!$BI$5:$BI$401,"登録番号" &amp; リスト!P11726)&gt;=1,"",IF(VLOOKUP(P11726,登録者リスト!$A$1:$D$43729,4,FALSE)=基本情報!$D$6,P11726,"")),"")</f>
        <v/>
      </c>
    </row>
    <row r="11727" spans="16:17" x14ac:dyDescent="0.15">
      <c r="P11727">
        <v>11726</v>
      </c>
      <c r="Q11727" t="str">
        <f>IFERROR(IF(COUNTIF(個人情報!$BI$5:$BI$401,"登録番号" &amp; リスト!P11727)&gt;=1,"",IF(VLOOKUP(P11727,登録者リスト!$A$1:$D$43729,4,FALSE)=基本情報!$D$6,P11727,"")),"")</f>
        <v/>
      </c>
    </row>
    <row r="11728" spans="16:17" x14ac:dyDescent="0.15">
      <c r="P11728">
        <v>11727</v>
      </c>
      <c r="Q11728" t="str">
        <f>IFERROR(IF(COUNTIF(個人情報!$BI$5:$BI$401,"登録番号" &amp; リスト!P11728)&gt;=1,"",IF(VLOOKUP(P11728,登録者リスト!$A$1:$D$43729,4,FALSE)=基本情報!$D$6,P11728,"")),"")</f>
        <v/>
      </c>
    </row>
    <row r="11729" spans="16:17" x14ac:dyDescent="0.15">
      <c r="P11729">
        <v>11728</v>
      </c>
      <c r="Q11729" t="str">
        <f>IFERROR(IF(COUNTIF(個人情報!$BI$5:$BI$401,"登録番号" &amp; リスト!P11729)&gt;=1,"",IF(VLOOKUP(P11729,登録者リスト!$A$1:$D$43729,4,FALSE)=基本情報!$D$6,P11729,"")),"")</f>
        <v/>
      </c>
    </row>
    <row r="11730" spans="16:17" x14ac:dyDescent="0.15">
      <c r="P11730">
        <v>11729</v>
      </c>
      <c r="Q11730" t="str">
        <f>IFERROR(IF(COUNTIF(個人情報!$BI$5:$BI$401,"登録番号" &amp; リスト!P11730)&gt;=1,"",IF(VLOOKUP(P11730,登録者リスト!$A$1:$D$43729,4,FALSE)=基本情報!$D$6,P11730,"")),"")</f>
        <v/>
      </c>
    </row>
    <row r="11731" spans="16:17" x14ac:dyDescent="0.15">
      <c r="P11731">
        <v>11730</v>
      </c>
      <c r="Q11731" t="str">
        <f>IFERROR(IF(COUNTIF(個人情報!$BI$5:$BI$401,"登録番号" &amp; リスト!P11731)&gt;=1,"",IF(VLOOKUP(P11731,登録者リスト!$A$1:$D$43729,4,FALSE)=基本情報!$D$6,P11731,"")),"")</f>
        <v/>
      </c>
    </row>
    <row r="11732" spans="16:17" x14ac:dyDescent="0.15">
      <c r="P11732">
        <v>11731</v>
      </c>
      <c r="Q11732" t="str">
        <f>IFERROR(IF(COUNTIF(個人情報!$BI$5:$BI$401,"登録番号" &amp; リスト!P11732)&gt;=1,"",IF(VLOOKUP(P11732,登録者リスト!$A$1:$D$43729,4,FALSE)=基本情報!$D$6,P11732,"")),"")</f>
        <v/>
      </c>
    </row>
    <row r="11733" spans="16:17" x14ac:dyDescent="0.15">
      <c r="P11733">
        <v>11732</v>
      </c>
      <c r="Q11733" t="str">
        <f>IFERROR(IF(COUNTIF(個人情報!$BI$5:$BI$401,"登録番号" &amp; リスト!P11733)&gt;=1,"",IF(VLOOKUP(P11733,登録者リスト!$A$1:$D$43729,4,FALSE)=基本情報!$D$6,P11733,"")),"")</f>
        <v/>
      </c>
    </row>
    <row r="11734" spans="16:17" x14ac:dyDescent="0.15">
      <c r="P11734">
        <v>11733</v>
      </c>
      <c r="Q11734" t="str">
        <f>IFERROR(IF(COUNTIF(個人情報!$BI$5:$BI$401,"登録番号" &amp; リスト!P11734)&gt;=1,"",IF(VLOOKUP(P11734,登録者リスト!$A$1:$D$43729,4,FALSE)=基本情報!$D$6,P11734,"")),"")</f>
        <v/>
      </c>
    </row>
    <row r="11735" spans="16:17" x14ac:dyDescent="0.15">
      <c r="P11735">
        <v>11734</v>
      </c>
      <c r="Q11735" t="str">
        <f>IFERROR(IF(COUNTIF(個人情報!$BI$5:$BI$401,"登録番号" &amp; リスト!P11735)&gt;=1,"",IF(VLOOKUP(P11735,登録者リスト!$A$1:$D$43729,4,FALSE)=基本情報!$D$6,P11735,"")),"")</f>
        <v/>
      </c>
    </row>
    <row r="11736" spans="16:17" x14ac:dyDescent="0.15">
      <c r="P11736">
        <v>11735</v>
      </c>
      <c r="Q11736" t="str">
        <f>IFERROR(IF(COUNTIF(個人情報!$BI$5:$BI$401,"登録番号" &amp; リスト!P11736)&gt;=1,"",IF(VLOOKUP(P11736,登録者リスト!$A$1:$D$43729,4,FALSE)=基本情報!$D$6,P11736,"")),"")</f>
        <v/>
      </c>
    </row>
    <row r="11737" spans="16:17" x14ac:dyDescent="0.15">
      <c r="P11737">
        <v>11736</v>
      </c>
      <c r="Q11737" t="str">
        <f>IFERROR(IF(COUNTIF(個人情報!$BI$5:$BI$401,"登録番号" &amp; リスト!P11737)&gt;=1,"",IF(VLOOKUP(P11737,登録者リスト!$A$1:$D$43729,4,FALSE)=基本情報!$D$6,P11737,"")),"")</f>
        <v/>
      </c>
    </row>
    <row r="11738" spans="16:17" x14ac:dyDescent="0.15">
      <c r="P11738">
        <v>11737</v>
      </c>
      <c r="Q11738" t="str">
        <f>IFERROR(IF(COUNTIF(個人情報!$BI$5:$BI$401,"登録番号" &amp; リスト!P11738)&gt;=1,"",IF(VLOOKUP(P11738,登録者リスト!$A$1:$D$43729,4,FALSE)=基本情報!$D$6,P11738,"")),"")</f>
        <v/>
      </c>
    </row>
    <row r="11739" spans="16:17" x14ac:dyDescent="0.15">
      <c r="P11739">
        <v>11738</v>
      </c>
      <c r="Q11739" t="str">
        <f>IFERROR(IF(COUNTIF(個人情報!$BI$5:$BI$401,"登録番号" &amp; リスト!P11739)&gt;=1,"",IF(VLOOKUP(P11739,登録者リスト!$A$1:$D$43729,4,FALSE)=基本情報!$D$6,P11739,"")),"")</f>
        <v/>
      </c>
    </row>
    <row r="11740" spans="16:17" x14ac:dyDescent="0.15">
      <c r="P11740">
        <v>11739</v>
      </c>
      <c r="Q11740" t="str">
        <f>IFERROR(IF(COUNTIF(個人情報!$BI$5:$BI$401,"登録番号" &amp; リスト!P11740)&gt;=1,"",IF(VLOOKUP(P11740,登録者リスト!$A$1:$D$43729,4,FALSE)=基本情報!$D$6,P11740,"")),"")</f>
        <v/>
      </c>
    </row>
    <row r="11741" spans="16:17" x14ac:dyDescent="0.15">
      <c r="P11741">
        <v>11740</v>
      </c>
      <c r="Q11741" t="str">
        <f>IFERROR(IF(COUNTIF(個人情報!$BI$5:$BI$401,"登録番号" &amp; リスト!P11741)&gt;=1,"",IF(VLOOKUP(P11741,登録者リスト!$A$1:$D$43729,4,FALSE)=基本情報!$D$6,P11741,"")),"")</f>
        <v/>
      </c>
    </row>
    <row r="11742" spans="16:17" x14ac:dyDescent="0.15">
      <c r="P11742">
        <v>11741</v>
      </c>
      <c r="Q11742" t="str">
        <f>IFERROR(IF(COUNTIF(個人情報!$BI$5:$BI$401,"登録番号" &amp; リスト!P11742)&gt;=1,"",IF(VLOOKUP(P11742,登録者リスト!$A$1:$D$43729,4,FALSE)=基本情報!$D$6,P11742,"")),"")</f>
        <v/>
      </c>
    </row>
    <row r="11743" spans="16:17" x14ac:dyDescent="0.15">
      <c r="P11743">
        <v>11742</v>
      </c>
      <c r="Q11743" t="str">
        <f>IFERROR(IF(COUNTIF(個人情報!$BI$5:$BI$401,"登録番号" &amp; リスト!P11743)&gt;=1,"",IF(VLOOKUP(P11743,登録者リスト!$A$1:$D$43729,4,FALSE)=基本情報!$D$6,P11743,"")),"")</f>
        <v/>
      </c>
    </row>
    <row r="11744" spans="16:17" x14ac:dyDescent="0.15">
      <c r="P11744">
        <v>11743</v>
      </c>
      <c r="Q11744" t="str">
        <f>IFERROR(IF(COUNTIF(個人情報!$BI$5:$BI$401,"登録番号" &amp; リスト!P11744)&gt;=1,"",IF(VLOOKUP(P11744,登録者リスト!$A$1:$D$43729,4,FALSE)=基本情報!$D$6,P11744,"")),"")</f>
        <v/>
      </c>
    </row>
    <row r="11745" spans="16:17" x14ac:dyDescent="0.15">
      <c r="P11745">
        <v>11744</v>
      </c>
      <c r="Q11745" t="str">
        <f>IFERROR(IF(COUNTIF(個人情報!$BI$5:$BI$401,"登録番号" &amp; リスト!P11745)&gt;=1,"",IF(VLOOKUP(P11745,登録者リスト!$A$1:$D$43729,4,FALSE)=基本情報!$D$6,P11745,"")),"")</f>
        <v/>
      </c>
    </row>
    <row r="11746" spans="16:17" x14ac:dyDescent="0.15">
      <c r="P11746">
        <v>11745</v>
      </c>
      <c r="Q11746" t="str">
        <f>IFERROR(IF(COUNTIF(個人情報!$BI$5:$BI$401,"登録番号" &amp; リスト!P11746)&gt;=1,"",IF(VLOOKUP(P11746,登録者リスト!$A$1:$D$43729,4,FALSE)=基本情報!$D$6,P11746,"")),"")</f>
        <v/>
      </c>
    </row>
    <row r="11747" spans="16:17" x14ac:dyDescent="0.15">
      <c r="P11747">
        <v>11746</v>
      </c>
      <c r="Q11747" t="str">
        <f>IFERROR(IF(COUNTIF(個人情報!$BI$5:$BI$401,"登録番号" &amp; リスト!P11747)&gt;=1,"",IF(VLOOKUP(P11747,登録者リスト!$A$1:$D$43729,4,FALSE)=基本情報!$D$6,P11747,"")),"")</f>
        <v/>
      </c>
    </row>
    <row r="11748" spans="16:17" x14ac:dyDescent="0.15">
      <c r="P11748">
        <v>11747</v>
      </c>
      <c r="Q11748" t="str">
        <f>IFERROR(IF(COUNTIF(個人情報!$BI$5:$BI$401,"登録番号" &amp; リスト!P11748)&gt;=1,"",IF(VLOOKUP(P11748,登録者リスト!$A$1:$D$43729,4,FALSE)=基本情報!$D$6,P11748,"")),"")</f>
        <v/>
      </c>
    </row>
    <row r="11749" spans="16:17" x14ac:dyDescent="0.15">
      <c r="P11749">
        <v>11748</v>
      </c>
      <c r="Q11749" t="str">
        <f>IFERROR(IF(COUNTIF(個人情報!$BI$5:$BI$401,"登録番号" &amp; リスト!P11749)&gt;=1,"",IF(VLOOKUP(P11749,登録者リスト!$A$1:$D$43729,4,FALSE)=基本情報!$D$6,P11749,"")),"")</f>
        <v/>
      </c>
    </row>
    <row r="11750" spans="16:17" x14ac:dyDescent="0.15">
      <c r="P11750">
        <v>11749</v>
      </c>
      <c r="Q11750" t="str">
        <f>IFERROR(IF(COUNTIF(個人情報!$BI$5:$BI$401,"登録番号" &amp; リスト!P11750)&gt;=1,"",IF(VLOOKUP(P11750,登録者リスト!$A$1:$D$43729,4,FALSE)=基本情報!$D$6,P11750,"")),"")</f>
        <v/>
      </c>
    </row>
    <row r="11751" spans="16:17" x14ac:dyDescent="0.15">
      <c r="P11751">
        <v>11750</v>
      </c>
      <c r="Q11751" t="str">
        <f>IFERROR(IF(COUNTIF(個人情報!$BI$5:$BI$401,"登録番号" &amp; リスト!P11751)&gt;=1,"",IF(VLOOKUP(P11751,登録者リスト!$A$1:$D$43729,4,FALSE)=基本情報!$D$6,P11751,"")),"")</f>
        <v/>
      </c>
    </row>
    <row r="11752" spans="16:17" x14ac:dyDescent="0.15">
      <c r="P11752">
        <v>11751</v>
      </c>
      <c r="Q11752" t="str">
        <f>IFERROR(IF(COUNTIF(個人情報!$BI$5:$BI$401,"登録番号" &amp; リスト!P11752)&gt;=1,"",IF(VLOOKUP(P11752,登録者リスト!$A$1:$D$43729,4,FALSE)=基本情報!$D$6,P11752,"")),"")</f>
        <v/>
      </c>
    </row>
    <row r="11753" spans="16:17" x14ac:dyDescent="0.15">
      <c r="P11753">
        <v>11752</v>
      </c>
      <c r="Q11753" t="str">
        <f>IFERROR(IF(COUNTIF(個人情報!$BI$5:$BI$401,"登録番号" &amp; リスト!P11753)&gt;=1,"",IF(VLOOKUP(P11753,登録者リスト!$A$1:$D$43729,4,FALSE)=基本情報!$D$6,P11753,"")),"")</f>
        <v/>
      </c>
    </row>
    <row r="11754" spans="16:17" x14ac:dyDescent="0.15">
      <c r="P11754">
        <v>11753</v>
      </c>
      <c r="Q11754" t="str">
        <f>IFERROR(IF(COUNTIF(個人情報!$BI$5:$BI$401,"登録番号" &amp; リスト!P11754)&gt;=1,"",IF(VLOOKUP(P11754,登録者リスト!$A$1:$D$43729,4,FALSE)=基本情報!$D$6,P11754,"")),"")</f>
        <v/>
      </c>
    </row>
    <row r="11755" spans="16:17" x14ac:dyDescent="0.15">
      <c r="P11755">
        <v>11754</v>
      </c>
      <c r="Q11755" t="str">
        <f>IFERROR(IF(COUNTIF(個人情報!$BI$5:$BI$401,"登録番号" &amp; リスト!P11755)&gt;=1,"",IF(VLOOKUP(P11755,登録者リスト!$A$1:$D$43729,4,FALSE)=基本情報!$D$6,P11755,"")),"")</f>
        <v/>
      </c>
    </row>
    <row r="11756" spans="16:17" x14ac:dyDescent="0.15">
      <c r="P11756">
        <v>11755</v>
      </c>
      <c r="Q11756" t="str">
        <f>IFERROR(IF(COUNTIF(個人情報!$BI$5:$BI$401,"登録番号" &amp; リスト!P11756)&gt;=1,"",IF(VLOOKUP(P11756,登録者リスト!$A$1:$D$43729,4,FALSE)=基本情報!$D$6,P11756,"")),"")</f>
        <v/>
      </c>
    </row>
    <row r="11757" spans="16:17" x14ac:dyDescent="0.15">
      <c r="P11757">
        <v>11756</v>
      </c>
      <c r="Q11757" t="str">
        <f>IFERROR(IF(COUNTIF(個人情報!$BI$5:$BI$401,"登録番号" &amp; リスト!P11757)&gt;=1,"",IF(VLOOKUP(P11757,登録者リスト!$A$1:$D$43729,4,FALSE)=基本情報!$D$6,P11757,"")),"")</f>
        <v/>
      </c>
    </row>
    <row r="11758" spans="16:17" x14ac:dyDescent="0.15">
      <c r="P11758">
        <v>11757</v>
      </c>
      <c r="Q11758" t="str">
        <f>IFERROR(IF(COUNTIF(個人情報!$BI$5:$BI$401,"登録番号" &amp; リスト!P11758)&gt;=1,"",IF(VLOOKUP(P11758,登録者リスト!$A$1:$D$43729,4,FALSE)=基本情報!$D$6,P11758,"")),"")</f>
        <v/>
      </c>
    </row>
    <row r="11759" spans="16:17" x14ac:dyDescent="0.15">
      <c r="P11759">
        <v>11758</v>
      </c>
      <c r="Q11759" t="str">
        <f>IFERROR(IF(COUNTIF(個人情報!$BI$5:$BI$401,"登録番号" &amp; リスト!P11759)&gt;=1,"",IF(VLOOKUP(P11759,登録者リスト!$A$1:$D$43729,4,FALSE)=基本情報!$D$6,P11759,"")),"")</f>
        <v/>
      </c>
    </row>
    <row r="11760" spans="16:17" x14ac:dyDescent="0.15">
      <c r="P11760">
        <v>11759</v>
      </c>
      <c r="Q11760" t="str">
        <f>IFERROR(IF(COUNTIF(個人情報!$BI$5:$BI$401,"登録番号" &amp; リスト!P11760)&gt;=1,"",IF(VLOOKUP(P11760,登録者リスト!$A$1:$D$43729,4,FALSE)=基本情報!$D$6,P11760,"")),"")</f>
        <v/>
      </c>
    </row>
    <row r="11761" spans="16:17" x14ac:dyDescent="0.15">
      <c r="P11761">
        <v>11760</v>
      </c>
      <c r="Q11761" t="str">
        <f>IFERROR(IF(COUNTIF(個人情報!$BI$5:$BI$401,"登録番号" &amp; リスト!P11761)&gt;=1,"",IF(VLOOKUP(P11761,登録者リスト!$A$1:$D$43729,4,FALSE)=基本情報!$D$6,P11761,"")),"")</f>
        <v/>
      </c>
    </row>
    <row r="11762" spans="16:17" x14ac:dyDescent="0.15">
      <c r="P11762">
        <v>11761</v>
      </c>
      <c r="Q11762" t="str">
        <f>IFERROR(IF(COUNTIF(個人情報!$BI$5:$BI$401,"登録番号" &amp; リスト!P11762)&gt;=1,"",IF(VLOOKUP(P11762,登録者リスト!$A$1:$D$43729,4,FALSE)=基本情報!$D$6,P11762,"")),"")</f>
        <v/>
      </c>
    </row>
    <row r="11763" spans="16:17" x14ac:dyDescent="0.15">
      <c r="P11763">
        <v>11762</v>
      </c>
      <c r="Q11763" t="str">
        <f>IFERROR(IF(COUNTIF(個人情報!$BI$5:$BI$401,"登録番号" &amp; リスト!P11763)&gt;=1,"",IF(VLOOKUP(P11763,登録者リスト!$A$1:$D$43729,4,FALSE)=基本情報!$D$6,P11763,"")),"")</f>
        <v/>
      </c>
    </row>
    <row r="11764" spans="16:17" x14ac:dyDescent="0.15">
      <c r="P11764">
        <v>11763</v>
      </c>
      <c r="Q11764" t="str">
        <f>IFERROR(IF(COUNTIF(個人情報!$BI$5:$BI$401,"登録番号" &amp; リスト!P11764)&gt;=1,"",IF(VLOOKUP(P11764,登録者リスト!$A$1:$D$43729,4,FALSE)=基本情報!$D$6,P11764,"")),"")</f>
        <v/>
      </c>
    </row>
    <row r="11765" spans="16:17" x14ac:dyDescent="0.15">
      <c r="P11765">
        <v>11764</v>
      </c>
      <c r="Q11765" t="str">
        <f>IFERROR(IF(COUNTIF(個人情報!$BI$5:$BI$401,"登録番号" &amp; リスト!P11765)&gt;=1,"",IF(VLOOKUP(P11765,登録者リスト!$A$1:$D$43729,4,FALSE)=基本情報!$D$6,P11765,"")),"")</f>
        <v/>
      </c>
    </row>
    <row r="11766" spans="16:17" x14ac:dyDescent="0.15">
      <c r="P11766">
        <v>11765</v>
      </c>
      <c r="Q11766" t="str">
        <f>IFERROR(IF(COUNTIF(個人情報!$BI$5:$BI$401,"登録番号" &amp; リスト!P11766)&gt;=1,"",IF(VLOOKUP(P11766,登録者リスト!$A$1:$D$43729,4,FALSE)=基本情報!$D$6,P11766,"")),"")</f>
        <v/>
      </c>
    </row>
    <row r="11767" spans="16:17" x14ac:dyDescent="0.15">
      <c r="P11767">
        <v>11766</v>
      </c>
      <c r="Q11767" t="str">
        <f>IFERROR(IF(COUNTIF(個人情報!$BI$5:$BI$401,"登録番号" &amp; リスト!P11767)&gt;=1,"",IF(VLOOKUP(P11767,登録者リスト!$A$1:$D$43729,4,FALSE)=基本情報!$D$6,P11767,"")),"")</f>
        <v/>
      </c>
    </row>
    <row r="11768" spans="16:17" x14ac:dyDescent="0.15">
      <c r="P11768">
        <v>11767</v>
      </c>
      <c r="Q11768" t="str">
        <f>IFERROR(IF(COUNTIF(個人情報!$BI$5:$BI$401,"登録番号" &amp; リスト!P11768)&gt;=1,"",IF(VLOOKUP(P11768,登録者リスト!$A$1:$D$43729,4,FALSE)=基本情報!$D$6,P11768,"")),"")</f>
        <v/>
      </c>
    </row>
    <row r="11769" spans="16:17" x14ac:dyDescent="0.15">
      <c r="P11769">
        <v>11768</v>
      </c>
      <c r="Q11769" t="str">
        <f>IFERROR(IF(COUNTIF(個人情報!$BI$5:$BI$401,"登録番号" &amp; リスト!P11769)&gt;=1,"",IF(VLOOKUP(P11769,登録者リスト!$A$1:$D$43729,4,FALSE)=基本情報!$D$6,P11769,"")),"")</f>
        <v/>
      </c>
    </row>
    <row r="11770" spans="16:17" x14ac:dyDescent="0.15">
      <c r="P11770">
        <v>11769</v>
      </c>
      <c r="Q11770" t="str">
        <f>IFERROR(IF(COUNTIF(個人情報!$BI$5:$BI$401,"登録番号" &amp; リスト!P11770)&gt;=1,"",IF(VLOOKUP(P11770,登録者リスト!$A$1:$D$43729,4,FALSE)=基本情報!$D$6,P11770,"")),"")</f>
        <v/>
      </c>
    </row>
    <row r="11771" spans="16:17" x14ac:dyDescent="0.15">
      <c r="P11771">
        <v>11770</v>
      </c>
      <c r="Q11771" t="str">
        <f>IFERROR(IF(COUNTIF(個人情報!$BI$5:$BI$401,"登録番号" &amp; リスト!P11771)&gt;=1,"",IF(VLOOKUP(P11771,登録者リスト!$A$1:$D$43729,4,FALSE)=基本情報!$D$6,P11771,"")),"")</f>
        <v/>
      </c>
    </row>
    <row r="11772" spans="16:17" x14ac:dyDescent="0.15">
      <c r="P11772">
        <v>11771</v>
      </c>
      <c r="Q11772" t="str">
        <f>IFERROR(IF(COUNTIF(個人情報!$BI$5:$BI$401,"登録番号" &amp; リスト!P11772)&gt;=1,"",IF(VLOOKUP(P11772,登録者リスト!$A$1:$D$43729,4,FALSE)=基本情報!$D$6,P11772,"")),"")</f>
        <v/>
      </c>
    </row>
    <row r="11773" spans="16:17" x14ac:dyDescent="0.15">
      <c r="P11773">
        <v>11772</v>
      </c>
      <c r="Q11773" t="str">
        <f>IFERROR(IF(COUNTIF(個人情報!$BI$5:$BI$401,"登録番号" &amp; リスト!P11773)&gt;=1,"",IF(VLOOKUP(P11773,登録者リスト!$A$1:$D$43729,4,FALSE)=基本情報!$D$6,P11773,"")),"")</f>
        <v/>
      </c>
    </row>
    <row r="11774" spans="16:17" x14ac:dyDescent="0.15">
      <c r="P11774">
        <v>11773</v>
      </c>
      <c r="Q11774" t="str">
        <f>IFERROR(IF(COUNTIF(個人情報!$BI$5:$BI$401,"登録番号" &amp; リスト!P11774)&gt;=1,"",IF(VLOOKUP(P11774,登録者リスト!$A$1:$D$43729,4,FALSE)=基本情報!$D$6,P11774,"")),"")</f>
        <v/>
      </c>
    </row>
    <row r="11775" spans="16:17" x14ac:dyDescent="0.15">
      <c r="P11775">
        <v>11774</v>
      </c>
      <c r="Q11775" t="str">
        <f>IFERROR(IF(COUNTIF(個人情報!$BI$5:$BI$401,"登録番号" &amp; リスト!P11775)&gt;=1,"",IF(VLOOKUP(P11775,登録者リスト!$A$1:$D$43729,4,FALSE)=基本情報!$D$6,P11775,"")),"")</f>
        <v/>
      </c>
    </row>
    <row r="11776" spans="16:17" x14ac:dyDescent="0.15">
      <c r="P11776">
        <v>11775</v>
      </c>
      <c r="Q11776" t="str">
        <f>IFERROR(IF(COUNTIF(個人情報!$BI$5:$BI$401,"登録番号" &amp; リスト!P11776)&gt;=1,"",IF(VLOOKUP(P11776,登録者リスト!$A$1:$D$43729,4,FALSE)=基本情報!$D$6,P11776,"")),"")</f>
        <v/>
      </c>
    </row>
    <row r="11777" spans="16:17" x14ac:dyDescent="0.15">
      <c r="P11777">
        <v>11776</v>
      </c>
      <c r="Q11777" t="str">
        <f>IFERROR(IF(COUNTIF(個人情報!$BI$5:$BI$401,"登録番号" &amp; リスト!P11777)&gt;=1,"",IF(VLOOKUP(P11777,登録者リスト!$A$1:$D$43729,4,FALSE)=基本情報!$D$6,P11777,"")),"")</f>
        <v/>
      </c>
    </row>
    <row r="11778" spans="16:17" x14ac:dyDescent="0.15">
      <c r="P11778">
        <v>11777</v>
      </c>
      <c r="Q11778" t="str">
        <f>IFERROR(IF(COUNTIF(個人情報!$BI$5:$BI$401,"登録番号" &amp; リスト!P11778)&gt;=1,"",IF(VLOOKUP(P11778,登録者リスト!$A$1:$D$43729,4,FALSE)=基本情報!$D$6,P11778,"")),"")</f>
        <v/>
      </c>
    </row>
    <row r="11779" spans="16:17" x14ac:dyDescent="0.15">
      <c r="P11779">
        <v>11778</v>
      </c>
      <c r="Q11779" t="str">
        <f>IFERROR(IF(COUNTIF(個人情報!$BI$5:$BI$401,"登録番号" &amp; リスト!P11779)&gt;=1,"",IF(VLOOKUP(P11779,登録者リスト!$A$1:$D$43729,4,FALSE)=基本情報!$D$6,P11779,"")),"")</f>
        <v/>
      </c>
    </row>
    <row r="11780" spans="16:17" x14ac:dyDescent="0.15">
      <c r="P11780">
        <v>11779</v>
      </c>
      <c r="Q11780" t="str">
        <f>IFERROR(IF(COUNTIF(個人情報!$BI$5:$BI$401,"登録番号" &amp; リスト!P11780)&gt;=1,"",IF(VLOOKUP(P11780,登録者リスト!$A$1:$D$43729,4,FALSE)=基本情報!$D$6,P11780,"")),"")</f>
        <v/>
      </c>
    </row>
    <row r="11781" spans="16:17" x14ac:dyDescent="0.15">
      <c r="P11781">
        <v>11780</v>
      </c>
      <c r="Q11781" t="str">
        <f>IFERROR(IF(COUNTIF(個人情報!$BI$5:$BI$401,"登録番号" &amp; リスト!P11781)&gt;=1,"",IF(VLOOKUP(P11781,登録者リスト!$A$1:$D$43729,4,FALSE)=基本情報!$D$6,P11781,"")),"")</f>
        <v/>
      </c>
    </row>
    <row r="11782" spans="16:17" x14ac:dyDescent="0.15">
      <c r="P11782">
        <v>11781</v>
      </c>
      <c r="Q11782" t="str">
        <f>IFERROR(IF(COUNTIF(個人情報!$BI$5:$BI$401,"登録番号" &amp; リスト!P11782)&gt;=1,"",IF(VLOOKUP(P11782,登録者リスト!$A$1:$D$43729,4,FALSE)=基本情報!$D$6,P11782,"")),"")</f>
        <v/>
      </c>
    </row>
    <row r="11783" spans="16:17" x14ac:dyDescent="0.15">
      <c r="P11783">
        <v>11782</v>
      </c>
      <c r="Q11783" t="str">
        <f>IFERROR(IF(COUNTIF(個人情報!$BI$5:$BI$401,"登録番号" &amp; リスト!P11783)&gt;=1,"",IF(VLOOKUP(P11783,登録者リスト!$A$1:$D$43729,4,FALSE)=基本情報!$D$6,P11783,"")),"")</f>
        <v/>
      </c>
    </row>
    <row r="11784" spans="16:17" x14ac:dyDescent="0.15">
      <c r="P11784">
        <v>11783</v>
      </c>
      <c r="Q11784" t="str">
        <f>IFERROR(IF(COUNTIF(個人情報!$BI$5:$BI$401,"登録番号" &amp; リスト!P11784)&gt;=1,"",IF(VLOOKUP(P11784,登録者リスト!$A$1:$D$43729,4,FALSE)=基本情報!$D$6,P11784,"")),"")</f>
        <v/>
      </c>
    </row>
    <row r="11785" spans="16:17" x14ac:dyDescent="0.15">
      <c r="P11785">
        <v>11784</v>
      </c>
      <c r="Q11785" t="str">
        <f>IFERROR(IF(COUNTIF(個人情報!$BI$5:$BI$401,"登録番号" &amp; リスト!P11785)&gt;=1,"",IF(VLOOKUP(P11785,登録者リスト!$A$1:$D$43729,4,FALSE)=基本情報!$D$6,P11785,"")),"")</f>
        <v/>
      </c>
    </row>
    <row r="11786" spans="16:17" x14ac:dyDescent="0.15">
      <c r="P11786">
        <v>11785</v>
      </c>
      <c r="Q11786" t="str">
        <f>IFERROR(IF(COUNTIF(個人情報!$BI$5:$BI$401,"登録番号" &amp; リスト!P11786)&gt;=1,"",IF(VLOOKUP(P11786,登録者リスト!$A$1:$D$43729,4,FALSE)=基本情報!$D$6,P11786,"")),"")</f>
        <v/>
      </c>
    </row>
    <row r="11787" spans="16:17" x14ac:dyDescent="0.15">
      <c r="P11787">
        <v>11786</v>
      </c>
      <c r="Q11787" t="str">
        <f>IFERROR(IF(COUNTIF(個人情報!$BI$5:$BI$401,"登録番号" &amp; リスト!P11787)&gt;=1,"",IF(VLOOKUP(P11787,登録者リスト!$A$1:$D$43729,4,FALSE)=基本情報!$D$6,P11787,"")),"")</f>
        <v/>
      </c>
    </row>
    <row r="11788" spans="16:17" x14ac:dyDescent="0.15">
      <c r="P11788">
        <v>11787</v>
      </c>
      <c r="Q11788" t="str">
        <f>IFERROR(IF(COUNTIF(個人情報!$BI$5:$BI$401,"登録番号" &amp; リスト!P11788)&gt;=1,"",IF(VLOOKUP(P11788,登録者リスト!$A$1:$D$43729,4,FALSE)=基本情報!$D$6,P11788,"")),"")</f>
        <v/>
      </c>
    </row>
    <row r="11789" spans="16:17" x14ac:dyDescent="0.15">
      <c r="P11789">
        <v>11788</v>
      </c>
      <c r="Q11789" t="str">
        <f>IFERROR(IF(COUNTIF(個人情報!$BI$5:$BI$401,"登録番号" &amp; リスト!P11789)&gt;=1,"",IF(VLOOKUP(P11789,登録者リスト!$A$1:$D$43729,4,FALSE)=基本情報!$D$6,P11789,"")),"")</f>
        <v/>
      </c>
    </row>
    <row r="11790" spans="16:17" x14ac:dyDescent="0.15">
      <c r="P11790">
        <v>11789</v>
      </c>
      <c r="Q11790" t="str">
        <f>IFERROR(IF(COUNTIF(個人情報!$BI$5:$BI$401,"登録番号" &amp; リスト!P11790)&gt;=1,"",IF(VLOOKUP(P11790,登録者リスト!$A$1:$D$43729,4,FALSE)=基本情報!$D$6,P11790,"")),"")</f>
        <v/>
      </c>
    </row>
    <row r="11791" spans="16:17" x14ac:dyDescent="0.15">
      <c r="P11791">
        <v>11790</v>
      </c>
      <c r="Q11791" t="str">
        <f>IFERROR(IF(COUNTIF(個人情報!$BI$5:$BI$401,"登録番号" &amp; リスト!P11791)&gt;=1,"",IF(VLOOKUP(P11791,登録者リスト!$A$1:$D$43729,4,FALSE)=基本情報!$D$6,P11791,"")),"")</f>
        <v/>
      </c>
    </row>
    <row r="11792" spans="16:17" x14ac:dyDescent="0.15">
      <c r="P11792">
        <v>11791</v>
      </c>
      <c r="Q11792" t="str">
        <f>IFERROR(IF(COUNTIF(個人情報!$BI$5:$BI$401,"登録番号" &amp; リスト!P11792)&gt;=1,"",IF(VLOOKUP(P11792,登録者リスト!$A$1:$D$43729,4,FALSE)=基本情報!$D$6,P11792,"")),"")</f>
        <v/>
      </c>
    </row>
    <row r="11793" spans="16:17" x14ac:dyDescent="0.15">
      <c r="P11793">
        <v>11792</v>
      </c>
      <c r="Q11793" t="str">
        <f>IFERROR(IF(COUNTIF(個人情報!$BI$5:$BI$401,"登録番号" &amp; リスト!P11793)&gt;=1,"",IF(VLOOKUP(P11793,登録者リスト!$A$1:$D$43729,4,FALSE)=基本情報!$D$6,P11793,"")),"")</f>
        <v/>
      </c>
    </row>
    <row r="11794" spans="16:17" x14ac:dyDescent="0.15">
      <c r="P11794">
        <v>11793</v>
      </c>
      <c r="Q11794" t="str">
        <f>IFERROR(IF(COUNTIF(個人情報!$BI$5:$BI$401,"登録番号" &amp; リスト!P11794)&gt;=1,"",IF(VLOOKUP(P11794,登録者リスト!$A$1:$D$43729,4,FALSE)=基本情報!$D$6,P11794,"")),"")</f>
        <v/>
      </c>
    </row>
    <row r="11795" spans="16:17" x14ac:dyDescent="0.15">
      <c r="P11795">
        <v>11794</v>
      </c>
      <c r="Q11795" t="str">
        <f>IFERROR(IF(COUNTIF(個人情報!$BI$5:$BI$401,"登録番号" &amp; リスト!P11795)&gt;=1,"",IF(VLOOKUP(P11795,登録者リスト!$A$1:$D$43729,4,FALSE)=基本情報!$D$6,P11795,"")),"")</f>
        <v/>
      </c>
    </row>
    <row r="11796" spans="16:17" x14ac:dyDescent="0.15">
      <c r="P11796">
        <v>11795</v>
      </c>
      <c r="Q11796" t="str">
        <f>IFERROR(IF(COUNTIF(個人情報!$BI$5:$BI$401,"登録番号" &amp; リスト!P11796)&gt;=1,"",IF(VLOOKUP(P11796,登録者リスト!$A$1:$D$43729,4,FALSE)=基本情報!$D$6,P11796,"")),"")</f>
        <v/>
      </c>
    </row>
    <row r="11797" spans="16:17" x14ac:dyDescent="0.15">
      <c r="P11797">
        <v>11796</v>
      </c>
      <c r="Q11797" t="str">
        <f>IFERROR(IF(COUNTIF(個人情報!$BI$5:$BI$401,"登録番号" &amp; リスト!P11797)&gt;=1,"",IF(VLOOKUP(P11797,登録者リスト!$A$1:$D$43729,4,FALSE)=基本情報!$D$6,P11797,"")),"")</f>
        <v/>
      </c>
    </row>
    <row r="11798" spans="16:17" x14ac:dyDescent="0.15">
      <c r="P11798">
        <v>11797</v>
      </c>
      <c r="Q11798" t="str">
        <f>IFERROR(IF(COUNTIF(個人情報!$BI$5:$BI$401,"登録番号" &amp; リスト!P11798)&gt;=1,"",IF(VLOOKUP(P11798,登録者リスト!$A$1:$D$43729,4,FALSE)=基本情報!$D$6,P11798,"")),"")</f>
        <v/>
      </c>
    </row>
    <row r="11799" spans="16:17" x14ac:dyDescent="0.15">
      <c r="P11799">
        <v>11798</v>
      </c>
      <c r="Q11799" t="str">
        <f>IFERROR(IF(COUNTIF(個人情報!$BI$5:$BI$401,"登録番号" &amp; リスト!P11799)&gt;=1,"",IF(VLOOKUP(P11799,登録者リスト!$A$1:$D$43729,4,FALSE)=基本情報!$D$6,P11799,"")),"")</f>
        <v/>
      </c>
    </row>
    <row r="11800" spans="16:17" x14ac:dyDescent="0.15">
      <c r="P11800">
        <v>11799</v>
      </c>
      <c r="Q11800" t="str">
        <f>IFERROR(IF(COUNTIF(個人情報!$BI$5:$BI$401,"登録番号" &amp; リスト!P11800)&gt;=1,"",IF(VLOOKUP(P11800,登録者リスト!$A$1:$D$43729,4,FALSE)=基本情報!$D$6,P11800,"")),"")</f>
        <v/>
      </c>
    </row>
    <row r="11801" spans="16:17" x14ac:dyDescent="0.15">
      <c r="P11801">
        <v>11800</v>
      </c>
      <c r="Q11801" t="str">
        <f>IFERROR(IF(COUNTIF(個人情報!$BI$5:$BI$401,"登録番号" &amp; リスト!P11801)&gt;=1,"",IF(VLOOKUP(P11801,登録者リスト!$A$1:$D$43729,4,FALSE)=基本情報!$D$6,P11801,"")),"")</f>
        <v/>
      </c>
    </row>
    <row r="11802" spans="16:17" x14ac:dyDescent="0.15">
      <c r="P11802">
        <v>11801</v>
      </c>
      <c r="Q11802" t="str">
        <f>IFERROR(IF(COUNTIF(個人情報!$BI$5:$BI$401,"登録番号" &amp; リスト!P11802)&gt;=1,"",IF(VLOOKUP(P11802,登録者リスト!$A$1:$D$43729,4,FALSE)=基本情報!$D$6,P11802,"")),"")</f>
        <v/>
      </c>
    </row>
    <row r="11803" spans="16:17" x14ac:dyDescent="0.15">
      <c r="P11803">
        <v>11802</v>
      </c>
      <c r="Q11803" t="str">
        <f>IFERROR(IF(COUNTIF(個人情報!$BI$5:$BI$401,"登録番号" &amp; リスト!P11803)&gt;=1,"",IF(VLOOKUP(P11803,登録者リスト!$A$1:$D$43729,4,FALSE)=基本情報!$D$6,P11803,"")),"")</f>
        <v/>
      </c>
    </row>
    <row r="11804" spans="16:17" x14ac:dyDescent="0.15">
      <c r="P11804">
        <v>11803</v>
      </c>
      <c r="Q11804" t="str">
        <f>IFERROR(IF(COUNTIF(個人情報!$BI$5:$BI$401,"登録番号" &amp; リスト!P11804)&gt;=1,"",IF(VLOOKUP(P11804,登録者リスト!$A$1:$D$43729,4,FALSE)=基本情報!$D$6,P11804,"")),"")</f>
        <v/>
      </c>
    </row>
    <row r="11805" spans="16:17" x14ac:dyDescent="0.15">
      <c r="P11805">
        <v>11804</v>
      </c>
      <c r="Q11805" t="str">
        <f>IFERROR(IF(COUNTIF(個人情報!$BI$5:$BI$401,"登録番号" &amp; リスト!P11805)&gt;=1,"",IF(VLOOKUP(P11805,登録者リスト!$A$1:$D$43729,4,FALSE)=基本情報!$D$6,P11805,"")),"")</f>
        <v/>
      </c>
    </row>
    <row r="11806" spans="16:17" x14ac:dyDescent="0.15">
      <c r="P11806">
        <v>11805</v>
      </c>
      <c r="Q11806" t="str">
        <f>IFERROR(IF(COUNTIF(個人情報!$BI$5:$BI$401,"登録番号" &amp; リスト!P11806)&gt;=1,"",IF(VLOOKUP(P11806,登録者リスト!$A$1:$D$43729,4,FALSE)=基本情報!$D$6,P11806,"")),"")</f>
        <v/>
      </c>
    </row>
    <row r="11807" spans="16:17" x14ac:dyDescent="0.15">
      <c r="P11807">
        <v>11806</v>
      </c>
      <c r="Q11807" t="str">
        <f>IFERROR(IF(COUNTIF(個人情報!$BI$5:$BI$401,"登録番号" &amp; リスト!P11807)&gt;=1,"",IF(VLOOKUP(P11807,登録者リスト!$A$1:$D$43729,4,FALSE)=基本情報!$D$6,P11807,"")),"")</f>
        <v/>
      </c>
    </row>
    <row r="11808" spans="16:17" x14ac:dyDescent="0.15">
      <c r="P11808">
        <v>11807</v>
      </c>
      <c r="Q11808" t="str">
        <f>IFERROR(IF(COUNTIF(個人情報!$BI$5:$BI$401,"登録番号" &amp; リスト!P11808)&gt;=1,"",IF(VLOOKUP(P11808,登録者リスト!$A$1:$D$43729,4,FALSE)=基本情報!$D$6,P11808,"")),"")</f>
        <v/>
      </c>
    </row>
    <row r="11809" spans="16:17" x14ac:dyDescent="0.15">
      <c r="P11809">
        <v>11808</v>
      </c>
      <c r="Q11809" t="str">
        <f>IFERROR(IF(COUNTIF(個人情報!$BI$5:$BI$401,"登録番号" &amp; リスト!P11809)&gt;=1,"",IF(VLOOKUP(P11809,登録者リスト!$A$1:$D$43729,4,FALSE)=基本情報!$D$6,P11809,"")),"")</f>
        <v/>
      </c>
    </row>
    <row r="11810" spans="16:17" x14ac:dyDescent="0.15">
      <c r="P11810">
        <v>11809</v>
      </c>
      <c r="Q11810" t="str">
        <f>IFERROR(IF(COUNTIF(個人情報!$BI$5:$BI$401,"登録番号" &amp; リスト!P11810)&gt;=1,"",IF(VLOOKUP(P11810,登録者リスト!$A$1:$D$43729,4,FALSE)=基本情報!$D$6,P11810,"")),"")</f>
        <v/>
      </c>
    </row>
    <row r="11811" spans="16:17" x14ac:dyDescent="0.15">
      <c r="P11811">
        <v>11810</v>
      </c>
      <c r="Q11811" t="str">
        <f>IFERROR(IF(COUNTIF(個人情報!$BI$5:$BI$401,"登録番号" &amp; リスト!P11811)&gt;=1,"",IF(VLOOKUP(P11811,登録者リスト!$A$1:$D$43729,4,FALSE)=基本情報!$D$6,P11811,"")),"")</f>
        <v/>
      </c>
    </row>
    <row r="11812" spans="16:17" x14ac:dyDescent="0.15">
      <c r="P11812">
        <v>11811</v>
      </c>
      <c r="Q11812" t="str">
        <f>IFERROR(IF(COUNTIF(個人情報!$BI$5:$BI$401,"登録番号" &amp; リスト!P11812)&gt;=1,"",IF(VLOOKUP(P11812,登録者リスト!$A$1:$D$43729,4,FALSE)=基本情報!$D$6,P11812,"")),"")</f>
        <v/>
      </c>
    </row>
    <row r="11813" spans="16:17" x14ac:dyDescent="0.15">
      <c r="P11813">
        <v>11812</v>
      </c>
      <c r="Q11813" t="str">
        <f>IFERROR(IF(COUNTIF(個人情報!$BI$5:$BI$401,"登録番号" &amp; リスト!P11813)&gt;=1,"",IF(VLOOKUP(P11813,登録者リスト!$A$1:$D$43729,4,FALSE)=基本情報!$D$6,P11813,"")),"")</f>
        <v/>
      </c>
    </row>
    <row r="11814" spans="16:17" x14ac:dyDescent="0.15">
      <c r="P11814">
        <v>11813</v>
      </c>
      <c r="Q11814" t="str">
        <f>IFERROR(IF(COUNTIF(個人情報!$BI$5:$BI$401,"登録番号" &amp; リスト!P11814)&gt;=1,"",IF(VLOOKUP(P11814,登録者リスト!$A$1:$D$43729,4,FALSE)=基本情報!$D$6,P11814,"")),"")</f>
        <v/>
      </c>
    </row>
    <row r="11815" spans="16:17" x14ac:dyDescent="0.15">
      <c r="P11815">
        <v>11814</v>
      </c>
      <c r="Q11815" t="str">
        <f>IFERROR(IF(COUNTIF(個人情報!$BI$5:$BI$401,"登録番号" &amp; リスト!P11815)&gt;=1,"",IF(VLOOKUP(P11815,登録者リスト!$A$1:$D$43729,4,FALSE)=基本情報!$D$6,P11815,"")),"")</f>
        <v/>
      </c>
    </row>
    <row r="11816" spans="16:17" x14ac:dyDescent="0.15">
      <c r="P11816">
        <v>11815</v>
      </c>
      <c r="Q11816" t="str">
        <f>IFERROR(IF(COUNTIF(個人情報!$BI$5:$BI$401,"登録番号" &amp; リスト!P11816)&gt;=1,"",IF(VLOOKUP(P11816,登録者リスト!$A$1:$D$43729,4,FALSE)=基本情報!$D$6,P11816,"")),"")</f>
        <v/>
      </c>
    </row>
    <row r="11817" spans="16:17" x14ac:dyDescent="0.15">
      <c r="P11817">
        <v>11816</v>
      </c>
      <c r="Q11817" t="str">
        <f>IFERROR(IF(COUNTIF(個人情報!$BI$5:$BI$401,"登録番号" &amp; リスト!P11817)&gt;=1,"",IF(VLOOKUP(P11817,登録者リスト!$A$1:$D$43729,4,FALSE)=基本情報!$D$6,P11817,"")),"")</f>
        <v/>
      </c>
    </row>
    <row r="11818" spans="16:17" x14ac:dyDescent="0.15">
      <c r="P11818">
        <v>11817</v>
      </c>
      <c r="Q11818" t="str">
        <f>IFERROR(IF(COUNTIF(個人情報!$BI$5:$BI$401,"登録番号" &amp; リスト!P11818)&gt;=1,"",IF(VLOOKUP(P11818,登録者リスト!$A$1:$D$43729,4,FALSE)=基本情報!$D$6,P11818,"")),"")</f>
        <v/>
      </c>
    </row>
    <row r="11819" spans="16:17" x14ac:dyDescent="0.15">
      <c r="P11819">
        <v>11818</v>
      </c>
      <c r="Q11819" t="str">
        <f>IFERROR(IF(COUNTIF(個人情報!$BI$5:$BI$401,"登録番号" &amp; リスト!P11819)&gt;=1,"",IF(VLOOKUP(P11819,登録者リスト!$A$1:$D$43729,4,FALSE)=基本情報!$D$6,P11819,"")),"")</f>
        <v/>
      </c>
    </row>
    <row r="11820" spans="16:17" x14ac:dyDescent="0.15">
      <c r="P11820">
        <v>11819</v>
      </c>
      <c r="Q11820" t="str">
        <f>IFERROR(IF(COUNTIF(個人情報!$BI$5:$BI$401,"登録番号" &amp; リスト!P11820)&gt;=1,"",IF(VLOOKUP(P11820,登録者リスト!$A$1:$D$43729,4,FALSE)=基本情報!$D$6,P11820,"")),"")</f>
        <v/>
      </c>
    </row>
    <row r="11821" spans="16:17" x14ac:dyDescent="0.15">
      <c r="P11821">
        <v>11820</v>
      </c>
      <c r="Q11821" t="str">
        <f>IFERROR(IF(COUNTIF(個人情報!$BI$5:$BI$401,"登録番号" &amp; リスト!P11821)&gt;=1,"",IF(VLOOKUP(P11821,登録者リスト!$A$1:$D$43729,4,FALSE)=基本情報!$D$6,P11821,"")),"")</f>
        <v/>
      </c>
    </row>
    <row r="11822" spans="16:17" x14ac:dyDescent="0.15">
      <c r="P11822">
        <v>11821</v>
      </c>
      <c r="Q11822" t="str">
        <f>IFERROR(IF(COUNTIF(個人情報!$BI$5:$BI$401,"登録番号" &amp; リスト!P11822)&gt;=1,"",IF(VLOOKUP(P11822,登録者リスト!$A$1:$D$43729,4,FALSE)=基本情報!$D$6,P11822,"")),"")</f>
        <v/>
      </c>
    </row>
    <row r="11823" spans="16:17" x14ac:dyDescent="0.15">
      <c r="P11823">
        <v>11822</v>
      </c>
      <c r="Q11823" t="str">
        <f>IFERROR(IF(COUNTIF(個人情報!$BI$5:$BI$401,"登録番号" &amp; リスト!P11823)&gt;=1,"",IF(VLOOKUP(P11823,登録者リスト!$A$1:$D$43729,4,FALSE)=基本情報!$D$6,P11823,"")),"")</f>
        <v/>
      </c>
    </row>
    <row r="11824" spans="16:17" x14ac:dyDescent="0.15">
      <c r="P11824">
        <v>11823</v>
      </c>
      <c r="Q11824" t="str">
        <f>IFERROR(IF(COUNTIF(個人情報!$BI$5:$BI$401,"登録番号" &amp; リスト!P11824)&gt;=1,"",IF(VLOOKUP(P11824,登録者リスト!$A$1:$D$43729,4,FALSE)=基本情報!$D$6,P11824,"")),"")</f>
        <v/>
      </c>
    </row>
    <row r="11825" spans="16:17" x14ac:dyDescent="0.15">
      <c r="P11825">
        <v>11824</v>
      </c>
      <c r="Q11825" t="str">
        <f>IFERROR(IF(COUNTIF(個人情報!$BI$5:$BI$401,"登録番号" &amp; リスト!P11825)&gt;=1,"",IF(VLOOKUP(P11825,登録者リスト!$A$1:$D$43729,4,FALSE)=基本情報!$D$6,P11825,"")),"")</f>
        <v/>
      </c>
    </row>
    <row r="11826" spans="16:17" x14ac:dyDescent="0.15">
      <c r="P11826">
        <v>11825</v>
      </c>
      <c r="Q11826" t="str">
        <f>IFERROR(IF(COUNTIF(個人情報!$BI$5:$BI$401,"登録番号" &amp; リスト!P11826)&gt;=1,"",IF(VLOOKUP(P11826,登録者リスト!$A$1:$D$43729,4,FALSE)=基本情報!$D$6,P11826,"")),"")</f>
        <v/>
      </c>
    </row>
    <row r="11827" spans="16:17" x14ac:dyDescent="0.15">
      <c r="P11827">
        <v>11826</v>
      </c>
      <c r="Q11827" t="str">
        <f>IFERROR(IF(COUNTIF(個人情報!$BI$5:$BI$401,"登録番号" &amp; リスト!P11827)&gt;=1,"",IF(VLOOKUP(P11827,登録者リスト!$A$1:$D$43729,4,FALSE)=基本情報!$D$6,P11827,"")),"")</f>
        <v/>
      </c>
    </row>
    <row r="11828" spans="16:17" x14ac:dyDescent="0.15">
      <c r="P11828">
        <v>11827</v>
      </c>
      <c r="Q11828" t="str">
        <f>IFERROR(IF(COUNTIF(個人情報!$BI$5:$BI$401,"登録番号" &amp; リスト!P11828)&gt;=1,"",IF(VLOOKUP(P11828,登録者リスト!$A$1:$D$43729,4,FALSE)=基本情報!$D$6,P11828,"")),"")</f>
        <v/>
      </c>
    </row>
    <row r="11829" spans="16:17" x14ac:dyDescent="0.15">
      <c r="P11829">
        <v>11828</v>
      </c>
      <c r="Q11829" t="str">
        <f>IFERROR(IF(COUNTIF(個人情報!$BI$5:$BI$401,"登録番号" &amp; リスト!P11829)&gt;=1,"",IF(VLOOKUP(P11829,登録者リスト!$A$1:$D$43729,4,FALSE)=基本情報!$D$6,P11829,"")),"")</f>
        <v/>
      </c>
    </row>
    <row r="11830" spans="16:17" x14ac:dyDescent="0.15">
      <c r="P11830">
        <v>11829</v>
      </c>
      <c r="Q11830" t="str">
        <f>IFERROR(IF(COUNTIF(個人情報!$BI$5:$BI$401,"登録番号" &amp; リスト!P11830)&gt;=1,"",IF(VLOOKUP(P11830,登録者リスト!$A$1:$D$43729,4,FALSE)=基本情報!$D$6,P11830,"")),"")</f>
        <v/>
      </c>
    </row>
    <row r="11831" spans="16:17" x14ac:dyDescent="0.15">
      <c r="P11831">
        <v>11830</v>
      </c>
      <c r="Q11831" t="str">
        <f>IFERROR(IF(COUNTIF(個人情報!$BI$5:$BI$401,"登録番号" &amp; リスト!P11831)&gt;=1,"",IF(VLOOKUP(P11831,登録者リスト!$A$1:$D$43729,4,FALSE)=基本情報!$D$6,P11831,"")),"")</f>
        <v/>
      </c>
    </row>
    <row r="11832" spans="16:17" x14ac:dyDescent="0.15">
      <c r="P11832">
        <v>11831</v>
      </c>
      <c r="Q11832" t="str">
        <f>IFERROR(IF(COUNTIF(個人情報!$BI$5:$BI$401,"登録番号" &amp; リスト!P11832)&gt;=1,"",IF(VLOOKUP(P11832,登録者リスト!$A$1:$D$43729,4,FALSE)=基本情報!$D$6,P11832,"")),"")</f>
        <v/>
      </c>
    </row>
    <row r="11833" spans="16:17" x14ac:dyDescent="0.15">
      <c r="P11833">
        <v>11832</v>
      </c>
      <c r="Q11833" t="str">
        <f>IFERROR(IF(COUNTIF(個人情報!$BI$5:$BI$401,"登録番号" &amp; リスト!P11833)&gt;=1,"",IF(VLOOKUP(P11833,登録者リスト!$A$1:$D$43729,4,FALSE)=基本情報!$D$6,P11833,"")),"")</f>
        <v/>
      </c>
    </row>
    <row r="11834" spans="16:17" x14ac:dyDescent="0.15">
      <c r="P11834">
        <v>11833</v>
      </c>
      <c r="Q11834" t="str">
        <f>IFERROR(IF(COUNTIF(個人情報!$BI$5:$BI$401,"登録番号" &amp; リスト!P11834)&gt;=1,"",IF(VLOOKUP(P11834,登録者リスト!$A$1:$D$43729,4,FALSE)=基本情報!$D$6,P11834,"")),"")</f>
        <v/>
      </c>
    </row>
    <row r="11835" spans="16:17" x14ac:dyDescent="0.15">
      <c r="P11835">
        <v>11834</v>
      </c>
      <c r="Q11835" t="str">
        <f>IFERROR(IF(COUNTIF(個人情報!$BI$5:$BI$401,"登録番号" &amp; リスト!P11835)&gt;=1,"",IF(VLOOKUP(P11835,登録者リスト!$A$1:$D$43729,4,FALSE)=基本情報!$D$6,P11835,"")),"")</f>
        <v/>
      </c>
    </row>
    <row r="11836" spans="16:17" x14ac:dyDescent="0.15">
      <c r="P11836">
        <v>11835</v>
      </c>
      <c r="Q11836" t="str">
        <f>IFERROR(IF(COUNTIF(個人情報!$BI$5:$BI$401,"登録番号" &amp; リスト!P11836)&gt;=1,"",IF(VLOOKUP(P11836,登録者リスト!$A$1:$D$43729,4,FALSE)=基本情報!$D$6,P11836,"")),"")</f>
        <v/>
      </c>
    </row>
    <row r="11837" spans="16:17" x14ac:dyDescent="0.15">
      <c r="P11837">
        <v>11836</v>
      </c>
      <c r="Q11837" t="str">
        <f>IFERROR(IF(COUNTIF(個人情報!$BI$5:$BI$401,"登録番号" &amp; リスト!P11837)&gt;=1,"",IF(VLOOKUP(P11837,登録者リスト!$A$1:$D$43729,4,FALSE)=基本情報!$D$6,P11837,"")),"")</f>
        <v/>
      </c>
    </row>
    <row r="11838" spans="16:17" x14ac:dyDescent="0.15">
      <c r="P11838">
        <v>11837</v>
      </c>
      <c r="Q11838" t="str">
        <f>IFERROR(IF(COUNTIF(個人情報!$BI$5:$BI$401,"登録番号" &amp; リスト!P11838)&gt;=1,"",IF(VLOOKUP(P11838,登録者リスト!$A$1:$D$43729,4,FALSE)=基本情報!$D$6,P11838,"")),"")</f>
        <v/>
      </c>
    </row>
    <row r="11839" spans="16:17" x14ac:dyDescent="0.15">
      <c r="P11839">
        <v>11838</v>
      </c>
      <c r="Q11839" t="str">
        <f>IFERROR(IF(COUNTIF(個人情報!$BI$5:$BI$401,"登録番号" &amp; リスト!P11839)&gt;=1,"",IF(VLOOKUP(P11839,登録者リスト!$A$1:$D$43729,4,FALSE)=基本情報!$D$6,P11839,"")),"")</f>
        <v/>
      </c>
    </row>
    <row r="11840" spans="16:17" x14ac:dyDescent="0.15">
      <c r="P11840">
        <v>11839</v>
      </c>
      <c r="Q11840" t="str">
        <f>IFERROR(IF(COUNTIF(個人情報!$BI$5:$BI$401,"登録番号" &amp; リスト!P11840)&gt;=1,"",IF(VLOOKUP(P11840,登録者リスト!$A$1:$D$43729,4,FALSE)=基本情報!$D$6,P11840,"")),"")</f>
        <v/>
      </c>
    </row>
    <row r="11841" spans="16:17" x14ac:dyDescent="0.15">
      <c r="P11841">
        <v>11840</v>
      </c>
      <c r="Q11841" t="str">
        <f>IFERROR(IF(COUNTIF(個人情報!$BI$5:$BI$401,"登録番号" &amp; リスト!P11841)&gt;=1,"",IF(VLOOKUP(P11841,登録者リスト!$A$1:$D$43729,4,FALSE)=基本情報!$D$6,P11841,"")),"")</f>
        <v/>
      </c>
    </row>
    <row r="11842" spans="16:17" x14ac:dyDescent="0.15">
      <c r="P11842">
        <v>11841</v>
      </c>
      <c r="Q11842" t="str">
        <f>IFERROR(IF(COUNTIF(個人情報!$BI$5:$BI$401,"登録番号" &amp; リスト!P11842)&gt;=1,"",IF(VLOOKUP(P11842,登録者リスト!$A$1:$D$43729,4,FALSE)=基本情報!$D$6,P11842,"")),"")</f>
        <v/>
      </c>
    </row>
    <row r="11843" spans="16:17" x14ac:dyDescent="0.15">
      <c r="P11843">
        <v>11842</v>
      </c>
      <c r="Q11843" t="str">
        <f>IFERROR(IF(COUNTIF(個人情報!$BI$5:$BI$401,"登録番号" &amp; リスト!P11843)&gt;=1,"",IF(VLOOKUP(P11843,登録者リスト!$A$1:$D$43729,4,FALSE)=基本情報!$D$6,P11843,"")),"")</f>
        <v/>
      </c>
    </row>
    <row r="11844" spans="16:17" x14ac:dyDescent="0.15">
      <c r="P11844">
        <v>11843</v>
      </c>
      <c r="Q11844" t="str">
        <f>IFERROR(IF(COUNTIF(個人情報!$BI$5:$BI$401,"登録番号" &amp; リスト!P11844)&gt;=1,"",IF(VLOOKUP(P11844,登録者リスト!$A$1:$D$43729,4,FALSE)=基本情報!$D$6,P11844,"")),"")</f>
        <v/>
      </c>
    </row>
    <row r="11845" spans="16:17" x14ac:dyDescent="0.15">
      <c r="P11845">
        <v>11844</v>
      </c>
      <c r="Q11845" t="str">
        <f>IFERROR(IF(COUNTIF(個人情報!$BI$5:$BI$401,"登録番号" &amp; リスト!P11845)&gt;=1,"",IF(VLOOKUP(P11845,登録者リスト!$A$1:$D$43729,4,FALSE)=基本情報!$D$6,P11845,"")),"")</f>
        <v/>
      </c>
    </row>
    <row r="11846" spans="16:17" x14ac:dyDescent="0.15">
      <c r="P11846">
        <v>11845</v>
      </c>
      <c r="Q11846" t="str">
        <f>IFERROR(IF(COUNTIF(個人情報!$BI$5:$BI$401,"登録番号" &amp; リスト!P11846)&gt;=1,"",IF(VLOOKUP(P11846,登録者リスト!$A$1:$D$43729,4,FALSE)=基本情報!$D$6,P11846,"")),"")</f>
        <v/>
      </c>
    </row>
    <row r="11847" spans="16:17" x14ac:dyDescent="0.15">
      <c r="P11847">
        <v>11846</v>
      </c>
      <c r="Q11847" t="str">
        <f>IFERROR(IF(COUNTIF(個人情報!$BI$5:$BI$401,"登録番号" &amp; リスト!P11847)&gt;=1,"",IF(VLOOKUP(P11847,登録者リスト!$A$1:$D$43729,4,FALSE)=基本情報!$D$6,P11847,"")),"")</f>
        <v/>
      </c>
    </row>
    <row r="11848" spans="16:17" x14ac:dyDescent="0.15">
      <c r="P11848">
        <v>11847</v>
      </c>
      <c r="Q11848" t="str">
        <f>IFERROR(IF(COUNTIF(個人情報!$BI$5:$BI$401,"登録番号" &amp; リスト!P11848)&gt;=1,"",IF(VLOOKUP(P11848,登録者リスト!$A$1:$D$43729,4,FALSE)=基本情報!$D$6,P11848,"")),"")</f>
        <v/>
      </c>
    </row>
    <row r="11849" spans="16:17" x14ac:dyDescent="0.15">
      <c r="P11849">
        <v>11848</v>
      </c>
      <c r="Q11849" t="str">
        <f>IFERROR(IF(COUNTIF(個人情報!$BI$5:$BI$401,"登録番号" &amp; リスト!P11849)&gt;=1,"",IF(VLOOKUP(P11849,登録者リスト!$A$1:$D$43729,4,FALSE)=基本情報!$D$6,P11849,"")),"")</f>
        <v/>
      </c>
    </row>
    <row r="11850" spans="16:17" x14ac:dyDescent="0.15">
      <c r="P11850">
        <v>11849</v>
      </c>
      <c r="Q11850" t="str">
        <f>IFERROR(IF(COUNTIF(個人情報!$BI$5:$BI$401,"登録番号" &amp; リスト!P11850)&gt;=1,"",IF(VLOOKUP(P11850,登録者リスト!$A$1:$D$43729,4,FALSE)=基本情報!$D$6,P11850,"")),"")</f>
        <v/>
      </c>
    </row>
    <row r="11851" spans="16:17" x14ac:dyDescent="0.15">
      <c r="P11851">
        <v>11850</v>
      </c>
      <c r="Q11851" t="str">
        <f>IFERROR(IF(COUNTIF(個人情報!$BI$5:$BI$401,"登録番号" &amp; リスト!P11851)&gt;=1,"",IF(VLOOKUP(P11851,登録者リスト!$A$1:$D$43729,4,FALSE)=基本情報!$D$6,P11851,"")),"")</f>
        <v/>
      </c>
    </row>
    <row r="11852" spans="16:17" x14ac:dyDescent="0.15">
      <c r="P11852">
        <v>11851</v>
      </c>
      <c r="Q11852" t="str">
        <f>IFERROR(IF(COUNTIF(個人情報!$BI$5:$BI$401,"登録番号" &amp; リスト!P11852)&gt;=1,"",IF(VLOOKUP(P11852,登録者リスト!$A$1:$D$43729,4,FALSE)=基本情報!$D$6,P11852,"")),"")</f>
        <v/>
      </c>
    </row>
    <row r="11853" spans="16:17" x14ac:dyDescent="0.15">
      <c r="P11853">
        <v>11852</v>
      </c>
      <c r="Q11853" t="str">
        <f>IFERROR(IF(COUNTIF(個人情報!$BI$5:$BI$401,"登録番号" &amp; リスト!P11853)&gt;=1,"",IF(VLOOKUP(P11853,登録者リスト!$A$1:$D$43729,4,FALSE)=基本情報!$D$6,P11853,"")),"")</f>
        <v/>
      </c>
    </row>
    <row r="11854" spans="16:17" x14ac:dyDescent="0.15">
      <c r="P11854">
        <v>11853</v>
      </c>
      <c r="Q11854" t="str">
        <f>IFERROR(IF(COUNTIF(個人情報!$BI$5:$BI$401,"登録番号" &amp; リスト!P11854)&gt;=1,"",IF(VLOOKUP(P11854,登録者リスト!$A$1:$D$43729,4,FALSE)=基本情報!$D$6,P11854,"")),"")</f>
        <v/>
      </c>
    </row>
    <row r="11855" spans="16:17" x14ac:dyDescent="0.15">
      <c r="P11855">
        <v>11854</v>
      </c>
      <c r="Q11855" t="str">
        <f>IFERROR(IF(COUNTIF(個人情報!$BI$5:$BI$401,"登録番号" &amp; リスト!P11855)&gt;=1,"",IF(VLOOKUP(P11855,登録者リスト!$A$1:$D$43729,4,FALSE)=基本情報!$D$6,P11855,"")),"")</f>
        <v/>
      </c>
    </row>
    <row r="11856" spans="16:17" x14ac:dyDescent="0.15">
      <c r="P11856">
        <v>11855</v>
      </c>
      <c r="Q11856" t="str">
        <f>IFERROR(IF(COUNTIF(個人情報!$BI$5:$BI$401,"登録番号" &amp; リスト!P11856)&gt;=1,"",IF(VLOOKUP(P11856,登録者リスト!$A$1:$D$43729,4,FALSE)=基本情報!$D$6,P11856,"")),"")</f>
        <v/>
      </c>
    </row>
    <row r="11857" spans="16:17" x14ac:dyDescent="0.15">
      <c r="P11857">
        <v>11856</v>
      </c>
      <c r="Q11857" t="str">
        <f>IFERROR(IF(COUNTIF(個人情報!$BI$5:$BI$401,"登録番号" &amp; リスト!P11857)&gt;=1,"",IF(VLOOKUP(P11857,登録者リスト!$A$1:$D$43729,4,FALSE)=基本情報!$D$6,P11857,"")),"")</f>
        <v/>
      </c>
    </row>
    <row r="11858" spans="16:17" x14ac:dyDescent="0.15">
      <c r="P11858">
        <v>11857</v>
      </c>
      <c r="Q11858" t="str">
        <f>IFERROR(IF(COUNTIF(個人情報!$BI$5:$BI$401,"登録番号" &amp; リスト!P11858)&gt;=1,"",IF(VLOOKUP(P11858,登録者リスト!$A$1:$D$43729,4,FALSE)=基本情報!$D$6,P11858,"")),"")</f>
        <v/>
      </c>
    </row>
    <row r="11859" spans="16:17" x14ac:dyDescent="0.15">
      <c r="P11859">
        <v>11858</v>
      </c>
      <c r="Q11859" t="str">
        <f>IFERROR(IF(COUNTIF(個人情報!$BI$5:$BI$401,"登録番号" &amp; リスト!P11859)&gt;=1,"",IF(VLOOKUP(P11859,登録者リスト!$A$1:$D$43729,4,FALSE)=基本情報!$D$6,P11859,"")),"")</f>
        <v/>
      </c>
    </row>
    <row r="11860" spans="16:17" x14ac:dyDescent="0.15">
      <c r="P11860">
        <v>11859</v>
      </c>
      <c r="Q11860" t="str">
        <f>IFERROR(IF(COUNTIF(個人情報!$BI$5:$BI$401,"登録番号" &amp; リスト!P11860)&gt;=1,"",IF(VLOOKUP(P11860,登録者リスト!$A$1:$D$43729,4,FALSE)=基本情報!$D$6,P11860,"")),"")</f>
        <v/>
      </c>
    </row>
    <row r="11861" spans="16:17" x14ac:dyDescent="0.15">
      <c r="P11861">
        <v>11860</v>
      </c>
      <c r="Q11861" t="str">
        <f>IFERROR(IF(COUNTIF(個人情報!$BI$5:$BI$401,"登録番号" &amp; リスト!P11861)&gt;=1,"",IF(VLOOKUP(P11861,登録者リスト!$A$1:$D$43729,4,FALSE)=基本情報!$D$6,P11861,"")),"")</f>
        <v/>
      </c>
    </row>
    <row r="11862" spans="16:17" x14ac:dyDescent="0.15">
      <c r="P11862">
        <v>11861</v>
      </c>
      <c r="Q11862" t="str">
        <f>IFERROR(IF(COUNTIF(個人情報!$BI$5:$BI$401,"登録番号" &amp; リスト!P11862)&gt;=1,"",IF(VLOOKUP(P11862,登録者リスト!$A$1:$D$43729,4,FALSE)=基本情報!$D$6,P11862,"")),"")</f>
        <v/>
      </c>
    </row>
    <row r="11863" spans="16:17" x14ac:dyDescent="0.15">
      <c r="P11863">
        <v>11862</v>
      </c>
      <c r="Q11863" t="str">
        <f>IFERROR(IF(COUNTIF(個人情報!$BI$5:$BI$401,"登録番号" &amp; リスト!P11863)&gt;=1,"",IF(VLOOKUP(P11863,登録者リスト!$A$1:$D$43729,4,FALSE)=基本情報!$D$6,P11863,"")),"")</f>
        <v/>
      </c>
    </row>
    <row r="11864" spans="16:17" x14ac:dyDescent="0.15">
      <c r="P11864">
        <v>11863</v>
      </c>
      <c r="Q11864" t="str">
        <f>IFERROR(IF(COUNTIF(個人情報!$BI$5:$BI$401,"登録番号" &amp; リスト!P11864)&gt;=1,"",IF(VLOOKUP(P11864,登録者リスト!$A$1:$D$43729,4,FALSE)=基本情報!$D$6,P11864,"")),"")</f>
        <v/>
      </c>
    </row>
    <row r="11865" spans="16:17" x14ac:dyDescent="0.15">
      <c r="P11865">
        <v>11864</v>
      </c>
      <c r="Q11865" t="str">
        <f>IFERROR(IF(COUNTIF(個人情報!$BI$5:$BI$401,"登録番号" &amp; リスト!P11865)&gt;=1,"",IF(VLOOKUP(P11865,登録者リスト!$A$1:$D$43729,4,FALSE)=基本情報!$D$6,P11865,"")),"")</f>
        <v/>
      </c>
    </row>
    <row r="11866" spans="16:17" x14ac:dyDescent="0.15">
      <c r="P11866">
        <v>11865</v>
      </c>
      <c r="Q11866" t="str">
        <f>IFERROR(IF(COUNTIF(個人情報!$BI$5:$BI$401,"登録番号" &amp; リスト!P11866)&gt;=1,"",IF(VLOOKUP(P11866,登録者リスト!$A$1:$D$43729,4,FALSE)=基本情報!$D$6,P11866,"")),"")</f>
        <v/>
      </c>
    </row>
    <row r="11867" spans="16:17" x14ac:dyDescent="0.15">
      <c r="P11867">
        <v>11866</v>
      </c>
      <c r="Q11867" t="str">
        <f>IFERROR(IF(COUNTIF(個人情報!$BI$5:$BI$401,"登録番号" &amp; リスト!P11867)&gt;=1,"",IF(VLOOKUP(P11867,登録者リスト!$A$1:$D$43729,4,FALSE)=基本情報!$D$6,P11867,"")),"")</f>
        <v/>
      </c>
    </row>
    <row r="11868" spans="16:17" x14ac:dyDescent="0.15">
      <c r="P11868">
        <v>11867</v>
      </c>
      <c r="Q11868" t="str">
        <f>IFERROR(IF(COUNTIF(個人情報!$BI$5:$BI$401,"登録番号" &amp; リスト!P11868)&gt;=1,"",IF(VLOOKUP(P11868,登録者リスト!$A$1:$D$43729,4,FALSE)=基本情報!$D$6,P11868,"")),"")</f>
        <v/>
      </c>
    </row>
    <row r="11869" spans="16:17" x14ac:dyDescent="0.15">
      <c r="P11869">
        <v>11868</v>
      </c>
      <c r="Q11869" t="str">
        <f>IFERROR(IF(COUNTIF(個人情報!$BI$5:$BI$401,"登録番号" &amp; リスト!P11869)&gt;=1,"",IF(VLOOKUP(P11869,登録者リスト!$A$1:$D$43729,4,FALSE)=基本情報!$D$6,P11869,"")),"")</f>
        <v/>
      </c>
    </row>
    <row r="11870" spans="16:17" x14ac:dyDescent="0.15">
      <c r="P11870">
        <v>11869</v>
      </c>
      <c r="Q11870" t="str">
        <f>IFERROR(IF(COUNTIF(個人情報!$BI$5:$BI$401,"登録番号" &amp; リスト!P11870)&gt;=1,"",IF(VLOOKUP(P11870,登録者リスト!$A$1:$D$43729,4,FALSE)=基本情報!$D$6,P11870,"")),"")</f>
        <v/>
      </c>
    </row>
    <row r="11871" spans="16:17" x14ac:dyDescent="0.15">
      <c r="P11871">
        <v>11870</v>
      </c>
      <c r="Q11871" t="str">
        <f>IFERROR(IF(COUNTIF(個人情報!$BI$5:$BI$401,"登録番号" &amp; リスト!P11871)&gt;=1,"",IF(VLOOKUP(P11871,登録者リスト!$A$1:$D$43729,4,FALSE)=基本情報!$D$6,P11871,"")),"")</f>
        <v/>
      </c>
    </row>
    <row r="11872" spans="16:17" x14ac:dyDescent="0.15">
      <c r="P11872">
        <v>11871</v>
      </c>
      <c r="Q11872" t="str">
        <f>IFERROR(IF(COUNTIF(個人情報!$BI$5:$BI$401,"登録番号" &amp; リスト!P11872)&gt;=1,"",IF(VLOOKUP(P11872,登録者リスト!$A$1:$D$43729,4,FALSE)=基本情報!$D$6,P11872,"")),"")</f>
        <v/>
      </c>
    </row>
    <row r="11873" spans="16:17" x14ac:dyDescent="0.15">
      <c r="P11873">
        <v>11872</v>
      </c>
      <c r="Q11873" t="str">
        <f>IFERROR(IF(COUNTIF(個人情報!$BI$5:$BI$401,"登録番号" &amp; リスト!P11873)&gt;=1,"",IF(VLOOKUP(P11873,登録者リスト!$A$1:$D$43729,4,FALSE)=基本情報!$D$6,P11873,"")),"")</f>
        <v/>
      </c>
    </row>
    <row r="11874" spans="16:17" x14ac:dyDescent="0.15">
      <c r="P11874">
        <v>11873</v>
      </c>
      <c r="Q11874" t="str">
        <f>IFERROR(IF(COUNTIF(個人情報!$BI$5:$BI$401,"登録番号" &amp; リスト!P11874)&gt;=1,"",IF(VLOOKUP(P11874,登録者リスト!$A$1:$D$43729,4,FALSE)=基本情報!$D$6,P11874,"")),"")</f>
        <v/>
      </c>
    </row>
    <row r="11875" spans="16:17" x14ac:dyDescent="0.15">
      <c r="P11875">
        <v>11874</v>
      </c>
      <c r="Q11875" t="str">
        <f>IFERROR(IF(COUNTIF(個人情報!$BI$5:$BI$401,"登録番号" &amp; リスト!P11875)&gt;=1,"",IF(VLOOKUP(P11875,登録者リスト!$A$1:$D$43729,4,FALSE)=基本情報!$D$6,P11875,"")),"")</f>
        <v/>
      </c>
    </row>
    <row r="11876" spans="16:17" x14ac:dyDescent="0.15">
      <c r="P11876">
        <v>11875</v>
      </c>
      <c r="Q11876" t="str">
        <f>IFERROR(IF(COUNTIF(個人情報!$BI$5:$BI$401,"登録番号" &amp; リスト!P11876)&gt;=1,"",IF(VLOOKUP(P11876,登録者リスト!$A$1:$D$43729,4,FALSE)=基本情報!$D$6,P11876,"")),"")</f>
        <v/>
      </c>
    </row>
    <row r="11877" spans="16:17" x14ac:dyDescent="0.15">
      <c r="P11877">
        <v>11876</v>
      </c>
      <c r="Q11877" t="str">
        <f>IFERROR(IF(COUNTIF(個人情報!$BI$5:$BI$401,"登録番号" &amp; リスト!P11877)&gt;=1,"",IF(VLOOKUP(P11877,登録者リスト!$A$1:$D$43729,4,FALSE)=基本情報!$D$6,P11877,"")),"")</f>
        <v/>
      </c>
    </row>
    <row r="11878" spans="16:17" x14ac:dyDescent="0.15">
      <c r="P11878">
        <v>11877</v>
      </c>
      <c r="Q11878" t="str">
        <f>IFERROR(IF(COUNTIF(個人情報!$BI$5:$BI$401,"登録番号" &amp; リスト!P11878)&gt;=1,"",IF(VLOOKUP(P11878,登録者リスト!$A$1:$D$43729,4,FALSE)=基本情報!$D$6,P11878,"")),"")</f>
        <v/>
      </c>
    </row>
    <row r="11879" spans="16:17" x14ac:dyDescent="0.15">
      <c r="P11879">
        <v>11878</v>
      </c>
      <c r="Q11879" t="str">
        <f>IFERROR(IF(COUNTIF(個人情報!$BI$5:$BI$401,"登録番号" &amp; リスト!P11879)&gt;=1,"",IF(VLOOKUP(P11879,登録者リスト!$A$1:$D$43729,4,FALSE)=基本情報!$D$6,P11879,"")),"")</f>
        <v/>
      </c>
    </row>
    <row r="11880" spans="16:17" x14ac:dyDescent="0.15">
      <c r="P11880">
        <v>11879</v>
      </c>
      <c r="Q11880" t="str">
        <f>IFERROR(IF(COUNTIF(個人情報!$BI$5:$BI$401,"登録番号" &amp; リスト!P11880)&gt;=1,"",IF(VLOOKUP(P11880,登録者リスト!$A$1:$D$43729,4,FALSE)=基本情報!$D$6,P11880,"")),"")</f>
        <v/>
      </c>
    </row>
    <row r="11881" spans="16:17" x14ac:dyDescent="0.15">
      <c r="P11881">
        <v>11880</v>
      </c>
      <c r="Q11881" t="str">
        <f>IFERROR(IF(COUNTIF(個人情報!$BI$5:$BI$401,"登録番号" &amp; リスト!P11881)&gt;=1,"",IF(VLOOKUP(P11881,登録者リスト!$A$1:$D$43729,4,FALSE)=基本情報!$D$6,P11881,"")),"")</f>
        <v/>
      </c>
    </row>
    <row r="11882" spans="16:17" x14ac:dyDescent="0.15">
      <c r="P11882">
        <v>11881</v>
      </c>
      <c r="Q11882" t="str">
        <f>IFERROR(IF(COUNTIF(個人情報!$BI$5:$BI$401,"登録番号" &amp; リスト!P11882)&gt;=1,"",IF(VLOOKUP(P11882,登録者リスト!$A$1:$D$43729,4,FALSE)=基本情報!$D$6,P11882,"")),"")</f>
        <v/>
      </c>
    </row>
    <row r="11883" spans="16:17" x14ac:dyDescent="0.15">
      <c r="P11883">
        <v>11882</v>
      </c>
      <c r="Q11883" t="str">
        <f>IFERROR(IF(COUNTIF(個人情報!$BI$5:$BI$401,"登録番号" &amp; リスト!P11883)&gt;=1,"",IF(VLOOKUP(P11883,登録者リスト!$A$1:$D$43729,4,FALSE)=基本情報!$D$6,P11883,"")),"")</f>
        <v/>
      </c>
    </row>
    <row r="11884" spans="16:17" x14ac:dyDescent="0.15">
      <c r="P11884">
        <v>11883</v>
      </c>
      <c r="Q11884" t="str">
        <f>IFERROR(IF(COUNTIF(個人情報!$BI$5:$BI$401,"登録番号" &amp; リスト!P11884)&gt;=1,"",IF(VLOOKUP(P11884,登録者リスト!$A$1:$D$43729,4,FALSE)=基本情報!$D$6,P11884,"")),"")</f>
        <v/>
      </c>
    </row>
    <row r="11885" spans="16:17" x14ac:dyDescent="0.15">
      <c r="P11885">
        <v>11884</v>
      </c>
      <c r="Q11885" t="str">
        <f>IFERROR(IF(COUNTIF(個人情報!$BI$5:$BI$401,"登録番号" &amp; リスト!P11885)&gt;=1,"",IF(VLOOKUP(P11885,登録者リスト!$A$1:$D$43729,4,FALSE)=基本情報!$D$6,P11885,"")),"")</f>
        <v/>
      </c>
    </row>
    <row r="11886" spans="16:17" x14ac:dyDescent="0.15">
      <c r="P11886">
        <v>11885</v>
      </c>
      <c r="Q11886" t="str">
        <f>IFERROR(IF(COUNTIF(個人情報!$BI$5:$BI$401,"登録番号" &amp; リスト!P11886)&gt;=1,"",IF(VLOOKUP(P11886,登録者リスト!$A$1:$D$43729,4,FALSE)=基本情報!$D$6,P11886,"")),"")</f>
        <v/>
      </c>
    </row>
    <row r="11887" spans="16:17" x14ac:dyDescent="0.15">
      <c r="P11887">
        <v>11886</v>
      </c>
      <c r="Q11887" t="str">
        <f>IFERROR(IF(COUNTIF(個人情報!$BI$5:$BI$401,"登録番号" &amp; リスト!P11887)&gt;=1,"",IF(VLOOKUP(P11887,登録者リスト!$A$1:$D$43729,4,FALSE)=基本情報!$D$6,P11887,"")),"")</f>
        <v/>
      </c>
    </row>
    <row r="11888" spans="16:17" x14ac:dyDescent="0.15">
      <c r="P11888">
        <v>11887</v>
      </c>
      <c r="Q11888" t="str">
        <f>IFERROR(IF(COUNTIF(個人情報!$BI$5:$BI$401,"登録番号" &amp; リスト!P11888)&gt;=1,"",IF(VLOOKUP(P11888,登録者リスト!$A$1:$D$43729,4,FALSE)=基本情報!$D$6,P11888,"")),"")</f>
        <v/>
      </c>
    </row>
    <row r="11889" spans="16:17" x14ac:dyDescent="0.15">
      <c r="P11889">
        <v>11888</v>
      </c>
      <c r="Q11889" t="str">
        <f>IFERROR(IF(COUNTIF(個人情報!$BI$5:$BI$401,"登録番号" &amp; リスト!P11889)&gt;=1,"",IF(VLOOKUP(P11889,登録者リスト!$A$1:$D$43729,4,FALSE)=基本情報!$D$6,P11889,"")),"")</f>
        <v/>
      </c>
    </row>
    <row r="11890" spans="16:17" x14ac:dyDescent="0.15">
      <c r="P11890">
        <v>11889</v>
      </c>
      <c r="Q11890" t="str">
        <f>IFERROR(IF(COUNTIF(個人情報!$BI$5:$BI$401,"登録番号" &amp; リスト!P11890)&gt;=1,"",IF(VLOOKUP(P11890,登録者リスト!$A$1:$D$43729,4,FALSE)=基本情報!$D$6,P11890,"")),"")</f>
        <v/>
      </c>
    </row>
    <row r="11891" spans="16:17" x14ac:dyDescent="0.15">
      <c r="P11891">
        <v>11890</v>
      </c>
      <c r="Q11891" t="str">
        <f>IFERROR(IF(COUNTIF(個人情報!$BI$5:$BI$401,"登録番号" &amp; リスト!P11891)&gt;=1,"",IF(VLOOKUP(P11891,登録者リスト!$A$1:$D$43729,4,FALSE)=基本情報!$D$6,P11891,"")),"")</f>
        <v/>
      </c>
    </row>
    <row r="11892" spans="16:17" x14ac:dyDescent="0.15">
      <c r="P11892">
        <v>11891</v>
      </c>
      <c r="Q11892" t="str">
        <f>IFERROR(IF(COUNTIF(個人情報!$BI$5:$BI$401,"登録番号" &amp; リスト!P11892)&gt;=1,"",IF(VLOOKUP(P11892,登録者リスト!$A$1:$D$43729,4,FALSE)=基本情報!$D$6,P11892,"")),"")</f>
        <v/>
      </c>
    </row>
    <row r="11893" spans="16:17" x14ac:dyDescent="0.15">
      <c r="P11893">
        <v>11892</v>
      </c>
      <c r="Q11893" t="str">
        <f>IFERROR(IF(COUNTIF(個人情報!$BI$5:$BI$401,"登録番号" &amp; リスト!P11893)&gt;=1,"",IF(VLOOKUP(P11893,登録者リスト!$A$1:$D$43729,4,FALSE)=基本情報!$D$6,P11893,"")),"")</f>
        <v/>
      </c>
    </row>
    <row r="11894" spans="16:17" x14ac:dyDescent="0.15">
      <c r="P11894">
        <v>11893</v>
      </c>
      <c r="Q11894" t="str">
        <f>IFERROR(IF(COUNTIF(個人情報!$BI$5:$BI$401,"登録番号" &amp; リスト!P11894)&gt;=1,"",IF(VLOOKUP(P11894,登録者リスト!$A$1:$D$43729,4,FALSE)=基本情報!$D$6,P11894,"")),"")</f>
        <v/>
      </c>
    </row>
    <row r="11895" spans="16:17" x14ac:dyDescent="0.15">
      <c r="P11895">
        <v>11894</v>
      </c>
      <c r="Q11895" t="str">
        <f>IFERROR(IF(COUNTIF(個人情報!$BI$5:$BI$401,"登録番号" &amp; リスト!P11895)&gt;=1,"",IF(VLOOKUP(P11895,登録者リスト!$A$1:$D$43729,4,FALSE)=基本情報!$D$6,P11895,"")),"")</f>
        <v/>
      </c>
    </row>
    <row r="11896" spans="16:17" x14ac:dyDescent="0.15">
      <c r="P11896">
        <v>11895</v>
      </c>
      <c r="Q11896" t="str">
        <f>IFERROR(IF(COUNTIF(個人情報!$BI$5:$BI$401,"登録番号" &amp; リスト!P11896)&gt;=1,"",IF(VLOOKUP(P11896,登録者リスト!$A$1:$D$43729,4,FALSE)=基本情報!$D$6,P11896,"")),"")</f>
        <v/>
      </c>
    </row>
    <row r="11897" spans="16:17" x14ac:dyDescent="0.15">
      <c r="P11897">
        <v>11896</v>
      </c>
      <c r="Q11897" t="str">
        <f>IFERROR(IF(COUNTIF(個人情報!$BI$5:$BI$401,"登録番号" &amp; リスト!P11897)&gt;=1,"",IF(VLOOKUP(P11897,登録者リスト!$A$1:$D$43729,4,FALSE)=基本情報!$D$6,P11897,"")),"")</f>
        <v/>
      </c>
    </row>
    <row r="11898" spans="16:17" x14ac:dyDescent="0.15">
      <c r="P11898">
        <v>11897</v>
      </c>
      <c r="Q11898" t="str">
        <f>IFERROR(IF(COUNTIF(個人情報!$BI$5:$BI$401,"登録番号" &amp; リスト!P11898)&gt;=1,"",IF(VLOOKUP(P11898,登録者リスト!$A$1:$D$43729,4,FALSE)=基本情報!$D$6,P11898,"")),"")</f>
        <v/>
      </c>
    </row>
    <row r="11899" spans="16:17" x14ac:dyDescent="0.15">
      <c r="P11899">
        <v>11898</v>
      </c>
      <c r="Q11899" t="str">
        <f>IFERROR(IF(COUNTIF(個人情報!$BI$5:$BI$401,"登録番号" &amp; リスト!P11899)&gt;=1,"",IF(VLOOKUP(P11899,登録者リスト!$A$1:$D$43729,4,FALSE)=基本情報!$D$6,P11899,"")),"")</f>
        <v/>
      </c>
    </row>
    <row r="11900" spans="16:17" x14ac:dyDescent="0.15">
      <c r="P11900">
        <v>11899</v>
      </c>
      <c r="Q11900" t="str">
        <f>IFERROR(IF(COUNTIF(個人情報!$BI$5:$BI$401,"登録番号" &amp; リスト!P11900)&gt;=1,"",IF(VLOOKUP(P11900,登録者リスト!$A$1:$D$43729,4,FALSE)=基本情報!$D$6,P11900,"")),"")</f>
        <v/>
      </c>
    </row>
    <row r="11901" spans="16:17" x14ac:dyDescent="0.15">
      <c r="P11901">
        <v>11900</v>
      </c>
      <c r="Q11901" t="str">
        <f>IFERROR(IF(COUNTIF(個人情報!$BI$5:$BI$401,"登録番号" &amp; リスト!P11901)&gt;=1,"",IF(VLOOKUP(P11901,登録者リスト!$A$1:$D$43729,4,FALSE)=基本情報!$D$6,P11901,"")),"")</f>
        <v/>
      </c>
    </row>
    <row r="11902" spans="16:17" x14ac:dyDescent="0.15">
      <c r="P11902">
        <v>11901</v>
      </c>
      <c r="Q11902" t="str">
        <f>IFERROR(IF(COUNTIF(個人情報!$BI$5:$BI$401,"登録番号" &amp; リスト!P11902)&gt;=1,"",IF(VLOOKUP(P11902,登録者リスト!$A$1:$D$43729,4,FALSE)=基本情報!$D$6,P11902,"")),"")</f>
        <v/>
      </c>
    </row>
    <row r="11903" spans="16:17" x14ac:dyDescent="0.15">
      <c r="P11903">
        <v>11902</v>
      </c>
      <c r="Q11903" t="str">
        <f>IFERROR(IF(COUNTIF(個人情報!$BI$5:$BI$401,"登録番号" &amp; リスト!P11903)&gt;=1,"",IF(VLOOKUP(P11903,登録者リスト!$A$1:$D$43729,4,FALSE)=基本情報!$D$6,P11903,"")),"")</f>
        <v/>
      </c>
    </row>
    <row r="11904" spans="16:17" x14ac:dyDescent="0.15">
      <c r="P11904">
        <v>11903</v>
      </c>
      <c r="Q11904" t="str">
        <f>IFERROR(IF(COUNTIF(個人情報!$BI$5:$BI$401,"登録番号" &amp; リスト!P11904)&gt;=1,"",IF(VLOOKUP(P11904,登録者リスト!$A$1:$D$43729,4,FALSE)=基本情報!$D$6,P11904,"")),"")</f>
        <v/>
      </c>
    </row>
    <row r="11905" spans="16:17" x14ac:dyDescent="0.15">
      <c r="P11905">
        <v>11904</v>
      </c>
      <c r="Q11905" t="str">
        <f>IFERROR(IF(COUNTIF(個人情報!$BI$5:$BI$401,"登録番号" &amp; リスト!P11905)&gt;=1,"",IF(VLOOKUP(P11905,登録者リスト!$A$1:$D$43729,4,FALSE)=基本情報!$D$6,P11905,"")),"")</f>
        <v/>
      </c>
    </row>
    <row r="11906" spans="16:17" x14ac:dyDescent="0.15">
      <c r="P11906">
        <v>11905</v>
      </c>
      <c r="Q11906" t="str">
        <f>IFERROR(IF(COUNTIF(個人情報!$BI$5:$BI$401,"登録番号" &amp; リスト!P11906)&gt;=1,"",IF(VLOOKUP(P11906,登録者リスト!$A$1:$D$43729,4,FALSE)=基本情報!$D$6,P11906,"")),"")</f>
        <v/>
      </c>
    </row>
    <row r="11907" spans="16:17" x14ac:dyDescent="0.15">
      <c r="P11907">
        <v>11906</v>
      </c>
      <c r="Q11907" t="str">
        <f>IFERROR(IF(COUNTIF(個人情報!$BI$5:$BI$401,"登録番号" &amp; リスト!P11907)&gt;=1,"",IF(VLOOKUP(P11907,登録者リスト!$A$1:$D$43729,4,FALSE)=基本情報!$D$6,P11907,"")),"")</f>
        <v/>
      </c>
    </row>
    <row r="11908" spans="16:17" x14ac:dyDescent="0.15">
      <c r="P11908">
        <v>11907</v>
      </c>
      <c r="Q11908" t="str">
        <f>IFERROR(IF(COUNTIF(個人情報!$BI$5:$BI$401,"登録番号" &amp; リスト!P11908)&gt;=1,"",IF(VLOOKUP(P11908,登録者リスト!$A$1:$D$43729,4,FALSE)=基本情報!$D$6,P11908,"")),"")</f>
        <v/>
      </c>
    </row>
    <row r="11909" spans="16:17" x14ac:dyDescent="0.15">
      <c r="P11909">
        <v>11908</v>
      </c>
      <c r="Q11909" t="str">
        <f>IFERROR(IF(COUNTIF(個人情報!$BI$5:$BI$401,"登録番号" &amp; リスト!P11909)&gt;=1,"",IF(VLOOKUP(P11909,登録者リスト!$A$1:$D$43729,4,FALSE)=基本情報!$D$6,P11909,"")),"")</f>
        <v/>
      </c>
    </row>
    <row r="11910" spans="16:17" x14ac:dyDescent="0.15">
      <c r="P11910">
        <v>11909</v>
      </c>
      <c r="Q11910" t="str">
        <f>IFERROR(IF(COUNTIF(個人情報!$BI$5:$BI$401,"登録番号" &amp; リスト!P11910)&gt;=1,"",IF(VLOOKUP(P11910,登録者リスト!$A$1:$D$43729,4,FALSE)=基本情報!$D$6,P11910,"")),"")</f>
        <v/>
      </c>
    </row>
    <row r="11911" spans="16:17" x14ac:dyDescent="0.15">
      <c r="P11911">
        <v>11910</v>
      </c>
      <c r="Q11911" t="str">
        <f>IFERROR(IF(COUNTIF(個人情報!$BI$5:$BI$401,"登録番号" &amp; リスト!P11911)&gt;=1,"",IF(VLOOKUP(P11911,登録者リスト!$A$1:$D$43729,4,FALSE)=基本情報!$D$6,P11911,"")),"")</f>
        <v/>
      </c>
    </row>
    <row r="11912" spans="16:17" x14ac:dyDescent="0.15">
      <c r="P11912">
        <v>11911</v>
      </c>
      <c r="Q11912" t="str">
        <f>IFERROR(IF(COUNTIF(個人情報!$BI$5:$BI$401,"登録番号" &amp; リスト!P11912)&gt;=1,"",IF(VLOOKUP(P11912,登録者リスト!$A$1:$D$43729,4,FALSE)=基本情報!$D$6,P11912,"")),"")</f>
        <v/>
      </c>
    </row>
    <row r="11913" spans="16:17" x14ac:dyDescent="0.15">
      <c r="P11913">
        <v>11912</v>
      </c>
      <c r="Q11913" t="str">
        <f>IFERROR(IF(COUNTIF(個人情報!$BI$5:$BI$401,"登録番号" &amp; リスト!P11913)&gt;=1,"",IF(VLOOKUP(P11913,登録者リスト!$A$1:$D$43729,4,FALSE)=基本情報!$D$6,P11913,"")),"")</f>
        <v/>
      </c>
    </row>
    <row r="11914" spans="16:17" x14ac:dyDescent="0.15">
      <c r="P11914">
        <v>11913</v>
      </c>
      <c r="Q11914" t="str">
        <f>IFERROR(IF(COUNTIF(個人情報!$BI$5:$BI$401,"登録番号" &amp; リスト!P11914)&gt;=1,"",IF(VLOOKUP(P11914,登録者リスト!$A$1:$D$43729,4,FALSE)=基本情報!$D$6,P11914,"")),"")</f>
        <v/>
      </c>
    </row>
    <row r="11915" spans="16:17" x14ac:dyDescent="0.15">
      <c r="P11915">
        <v>11914</v>
      </c>
      <c r="Q11915" t="str">
        <f>IFERROR(IF(COUNTIF(個人情報!$BI$5:$BI$401,"登録番号" &amp; リスト!P11915)&gt;=1,"",IF(VLOOKUP(P11915,登録者リスト!$A$1:$D$43729,4,FALSE)=基本情報!$D$6,P11915,"")),"")</f>
        <v/>
      </c>
    </row>
    <row r="11916" spans="16:17" x14ac:dyDescent="0.15">
      <c r="P11916">
        <v>11915</v>
      </c>
      <c r="Q11916" t="str">
        <f>IFERROR(IF(COUNTIF(個人情報!$BI$5:$BI$401,"登録番号" &amp; リスト!P11916)&gt;=1,"",IF(VLOOKUP(P11916,登録者リスト!$A$1:$D$43729,4,FALSE)=基本情報!$D$6,P11916,"")),"")</f>
        <v/>
      </c>
    </row>
    <row r="11917" spans="16:17" x14ac:dyDescent="0.15">
      <c r="P11917">
        <v>11916</v>
      </c>
      <c r="Q11917" t="str">
        <f>IFERROR(IF(COUNTIF(個人情報!$BI$5:$BI$401,"登録番号" &amp; リスト!P11917)&gt;=1,"",IF(VLOOKUP(P11917,登録者リスト!$A$1:$D$43729,4,FALSE)=基本情報!$D$6,P11917,"")),"")</f>
        <v/>
      </c>
    </row>
    <row r="11918" spans="16:17" x14ac:dyDescent="0.15">
      <c r="P11918">
        <v>11917</v>
      </c>
      <c r="Q11918" t="str">
        <f>IFERROR(IF(COUNTIF(個人情報!$BI$5:$BI$401,"登録番号" &amp; リスト!P11918)&gt;=1,"",IF(VLOOKUP(P11918,登録者リスト!$A$1:$D$43729,4,FALSE)=基本情報!$D$6,P11918,"")),"")</f>
        <v/>
      </c>
    </row>
    <row r="11919" spans="16:17" x14ac:dyDescent="0.15">
      <c r="P11919">
        <v>11918</v>
      </c>
      <c r="Q11919" t="str">
        <f>IFERROR(IF(COUNTIF(個人情報!$BI$5:$BI$401,"登録番号" &amp; リスト!P11919)&gt;=1,"",IF(VLOOKUP(P11919,登録者リスト!$A$1:$D$43729,4,FALSE)=基本情報!$D$6,P11919,"")),"")</f>
        <v/>
      </c>
    </row>
    <row r="11920" spans="16:17" x14ac:dyDescent="0.15">
      <c r="P11920">
        <v>11919</v>
      </c>
      <c r="Q11920" t="str">
        <f>IFERROR(IF(COUNTIF(個人情報!$BI$5:$BI$401,"登録番号" &amp; リスト!P11920)&gt;=1,"",IF(VLOOKUP(P11920,登録者リスト!$A$1:$D$43729,4,FALSE)=基本情報!$D$6,P11920,"")),"")</f>
        <v/>
      </c>
    </row>
    <row r="11921" spans="16:17" x14ac:dyDescent="0.15">
      <c r="P11921">
        <v>11920</v>
      </c>
      <c r="Q11921" t="str">
        <f>IFERROR(IF(COUNTIF(個人情報!$BI$5:$BI$401,"登録番号" &amp; リスト!P11921)&gt;=1,"",IF(VLOOKUP(P11921,登録者リスト!$A$1:$D$43729,4,FALSE)=基本情報!$D$6,P11921,"")),"")</f>
        <v/>
      </c>
    </row>
    <row r="11922" spans="16:17" x14ac:dyDescent="0.15">
      <c r="P11922">
        <v>11921</v>
      </c>
      <c r="Q11922" t="str">
        <f>IFERROR(IF(COUNTIF(個人情報!$BI$5:$BI$401,"登録番号" &amp; リスト!P11922)&gt;=1,"",IF(VLOOKUP(P11922,登録者リスト!$A$1:$D$43729,4,FALSE)=基本情報!$D$6,P11922,"")),"")</f>
        <v/>
      </c>
    </row>
    <row r="11923" spans="16:17" x14ac:dyDescent="0.15">
      <c r="P11923">
        <v>11922</v>
      </c>
      <c r="Q11923" t="str">
        <f>IFERROR(IF(COUNTIF(個人情報!$BI$5:$BI$401,"登録番号" &amp; リスト!P11923)&gt;=1,"",IF(VLOOKUP(P11923,登録者リスト!$A$1:$D$43729,4,FALSE)=基本情報!$D$6,P11923,"")),"")</f>
        <v/>
      </c>
    </row>
    <row r="11924" spans="16:17" x14ac:dyDescent="0.15">
      <c r="P11924">
        <v>11923</v>
      </c>
      <c r="Q11924" t="str">
        <f>IFERROR(IF(COUNTIF(個人情報!$BI$5:$BI$401,"登録番号" &amp; リスト!P11924)&gt;=1,"",IF(VLOOKUP(P11924,登録者リスト!$A$1:$D$43729,4,FALSE)=基本情報!$D$6,P11924,"")),"")</f>
        <v/>
      </c>
    </row>
    <row r="11925" spans="16:17" x14ac:dyDescent="0.15">
      <c r="P11925">
        <v>11924</v>
      </c>
      <c r="Q11925" t="str">
        <f>IFERROR(IF(COUNTIF(個人情報!$BI$5:$BI$401,"登録番号" &amp; リスト!P11925)&gt;=1,"",IF(VLOOKUP(P11925,登録者リスト!$A$1:$D$43729,4,FALSE)=基本情報!$D$6,P11925,"")),"")</f>
        <v/>
      </c>
    </row>
    <row r="11926" spans="16:17" x14ac:dyDescent="0.15">
      <c r="P11926">
        <v>11925</v>
      </c>
      <c r="Q11926" t="str">
        <f>IFERROR(IF(COUNTIF(個人情報!$BI$5:$BI$401,"登録番号" &amp; リスト!P11926)&gt;=1,"",IF(VLOOKUP(P11926,登録者リスト!$A$1:$D$43729,4,FALSE)=基本情報!$D$6,P11926,"")),"")</f>
        <v/>
      </c>
    </row>
    <row r="11927" spans="16:17" x14ac:dyDescent="0.15">
      <c r="P11927">
        <v>11926</v>
      </c>
      <c r="Q11927" t="str">
        <f>IFERROR(IF(COUNTIF(個人情報!$BI$5:$BI$401,"登録番号" &amp; リスト!P11927)&gt;=1,"",IF(VLOOKUP(P11927,登録者リスト!$A$1:$D$43729,4,FALSE)=基本情報!$D$6,P11927,"")),"")</f>
        <v/>
      </c>
    </row>
    <row r="11928" spans="16:17" x14ac:dyDescent="0.15">
      <c r="P11928">
        <v>11927</v>
      </c>
      <c r="Q11928" t="str">
        <f>IFERROR(IF(COUNTIF(個人情報!$BI$5:$BI$401,"登録番号" &amp; リスト!P11928)&gt;=1,"",IF(VLOOKUP(P11928,登録者リスト!$A$1:$D$43729,4,FALSE)=基本情報!$D$6,P11928,"")),"")</f>
        <v/>
      </c>
    </row>
    <row r="11929" spans="16:17" x14ac:dyDescent="0.15">
      <c r="P11929">
        <v>11928</v>
      </c>
      <c r="Q11929" t="str">
        <f>IFERROR(IF(COUNTIF(個人情報!$BI$5:$BI$401,"登録番号" &amp; リスト!P11929)&gt;=1,"",IF(VLOOKUP(P11929,登録者リスト!$A$1:$D$43729,4,FALSE)=基本情報!$D$6,P11929,"")),"")</f>
        <v/>
      </c>
    </row>
    <row r="11930" spans="16:17" x14ac:dyDescent="0.15">
      <c r="P11930">
        <v>11929</v>
      </c>
      <c r="Q11930" t="str">
        <f>IFERROR(IF(COUNTIF(個人情報!$BI$5:$BI$401,"登録番号" &amp; リスト!P11930)&gt;=1,"",IF(VLOOKUP(P11930,登録者リスト!$A$1:$D$43729,4,FALSE)=基本情報!$D$6,P11930,"")),"")</f>
        <v/>
      </c>
    </row>
    <row r="11931" spans="16:17" x14ac:dyDescent="0.15">
      <c r="P11931">
        <v>11930</v>
      </c>
      <c r="Q11931" t="str">
        <f>IFERROR(IF(COUNTIF(個人情報!$BI$5:$BI$401,"登録番号" &amp; リスト!P11931)&gt;=1,"",IF(VLOOKUP(P11931,登録者リスト!$A$1:$D$43729,4,FALSE)=基本情報!$D$6,P11931,"")),"")</f>
        <v/>
      </c>
    </row>
    <row r="11932" spans="16:17" x14ac:dyDescent="0.15">
      <c r="P11932">
        <v>11931</v>
      </c>
      <c r="Q11932" t="str">
        <f>IFERROR(IF(COUNTIF(個人情報!$BI$5:$BI$401,"登録番号" &amp; リスト!P11932)&gt;=1,"",IF(VLOOKUP(P11932,登録者リスト!$A$1:$D$43729,4,FALSE)=基本情報!$D$6,P11932,"")),"")</f>
        <v/>
      </c>
    </row>
    <row r="11933" spans="16:17" x14ac:dyDescent="0.15">
      <c r="P11933">
        <v>11932</v>
      </c>
      <c r="Q11933" t="str">
        <f>IFERROR(IF(COUNTIF(個人情報!$BI$5:$BI$401,"登録番号" &amp; リスト!P11933)&gt;=1,"",IF(VLOOKUP(P11933,登録者リスト!$A$1:$D$43729,4,FALSE)=基本情報!$D$6,P11933,"")),"")</f>
        <v/>
      </c>
    </row>
    <row r="11934" spans="16:17" x14ac:dyDescent="0.15">
      <c r="P11934">
        <v>11933</v>
      </c>
      <c r="Q11934" t="str">
        <f>IFERROR(IF(COUNTIF(個人情報!$BI$5:$BI$401,"登録番号" &amp; リスト!P11934)&gt;=1,"",IF(VLOOKUP(P11934,登録者リスト!$A$1:$D$43729,4,FALSE)=基本情報!$D$6,P11934,"")),"")</f>
        <v/>
      </c>
    </row>
    <row r="11935" spans="16:17" x14ac:dyDescent="0.15">
      <c r="P11935">
        <v>11934</v>
      </c>
      <c r="Q11935" t="str">
        <f>IFERROR(IF(COUNTIF(個人情報!$BI$5:$BI$401,"登録番号" &amp; リスト!P11935)&gt;=1,"",IF(VLOOKUP(P11935,登録者リスト!$A$1:$D$43729,4,FALSE)=基本情報!$D$6,P11935,"")),"")</f>
        <v/>
      </c>
    </row>
    <row r="11936" spans="16:17" x14ac:dyDescent="0.15">
      <c r="P11936">
        <v>11935</v>
      </c>
      <c r="Q11936" t="str">
        <f>IFERROR(IF(COUNTIF(個人情報!$BI$5:$BI$401,"登録番号" &amp; リスト!P11936)&gt;=1,"",IF(VLOOKUP(P11936,登録者リスト!$A$1:$D$43729,4,FALSE)=基本情報!$D$6,P11936,"")),"")</f>
        <v/>
      </c>
    </row>
    <row r="11937" spans="16:17" x14ac:dyDescent="0.15">
      <c r="P11937">
        <v>11936</v>
      </c>
      <c r="Q11937" t="str">
        <f>IFERROR(IF(COUNTIF(個人情報!$BI$5:$BI$401,"登録番号" &amp; リスト!P11937)&gt;=1,"",IF(VLOOKUP(P11937,登録者リスト!$A$1:$D$43729,4,FALSE)=基本情報!$D$6,P11937,"")),"")</f>
        <v/>
      </c>
    </row>
    <row r="11938" spans="16:17" x14ac:dyDescent="0.15">
      <c r="P11938">
        <v>11937</v>
      </c>
      <c r="Q11938" t="str">
        <f>IFERROR(IF(COUNTIF(個人情報!$BI$5:$BI$401,"登録番号" &amp; リスト!P11938)&gt;=1,"",IF(VLOOKUP(P11938,登録者リスト!$A$1:$D$43729,4,FALSE)=基本情報!$D$6,P11938,"")),"")</f>
        <v/>
      </c>
    </row>
    <row r="11939" spans="16:17" x14ac:dyDescent="0.15">
      <c r="P11939">
        <v>11938</v>
      </c>
      <c r="Q11939" t="str">
        <f>IFERROR(IF(COUNTIF(個人情報!$BI$5:$BI$401,"登録番号" &amp; リスト!P11939)&gt;=1,"",IF(VLOOKUP(P11939,登録者リスト!$A$1:$D$43729,4,FALSE)=基本情報!$D$6,P11939,"")),"")</f>
        <v/>
      </c>
    </row>
    <row r="11940" spans="16:17" x14ac:dyDescent="0.15">
      <c r="P11940">
        <v>11939</v>
      </c>
      <c r="Q11940" t="str">
        <f>IFERROR(IF(COUNTIF(個人情報!$BI$5:$BI$401,"登録番号" &amp; リスト!P11940)&gt;=1,"",IF(VLOOKUP(P11940,登録者リスト!$A$1:$D$43729,4,FALSE)=基本情報!$D$6,P11940,"")),"")</f>
        <v/>
      </c>
    </row>
    <row r="11941" spans="16:17" x14ac:dyDescent="0.15">
      <c r="P11941">
        <v>11940</v>
      </c>
      <c r="Q11941" t="str">
        <f>IFERROR(IF(COUNTIF(個人情報!$BI$5:$BI$401,"登録番号" &amp; リスト!P11941)&gt;=1,"",IF(VLOOKUP(P11941,登録者リスト!$A$1:$D$43729,4,FALSE)=基本情報!$D$6,P11941,"")),"")</f>
        <v/>
      </c>
    </row>
    <row r="11942" spans="16:17" x14ac:dyDescent="0.15">
      <c r="P11942">
        <v>11941</v>
      </c>
      <c r="Q11942" t="str">
        <f>IFERROR(IF(COUNTIF(個人情報!$BI$5:$BI$401,"登録番号" &amp; リスト!P11942)&gt;=1,"",IF(VLOOKUP(P11942,登録者リスト!$A$1:$D$43729,4,FALSE)=基本情報!$D$6,P11942,"")),"")</f>
        <v/>
      </c>
    </row>
    <row r="11943" spans="16:17" x14ac:dyDescent="0.15">
      <c r="P11943">
        <v>11942</v>
      </c>
      <c r="Q11943" t="str">
        <f>IFERROR(IF(COUNTIF(個人情報!$BI$5:$BI$401,"登録番号" &amp; リスト!P11943)&gt;=1,"",IF(VLOOKUP(P11943,登録者リスト!$A$1:$D$43729,4,FALSE)=基本情報!$D$6,P11943,"")),"")</f>
        <v/>
      </c>
    </row>
    <row r="11944" spans="16:17" x14ac:dyDescent="0.15">
      <c r="P11944">
        <v>11943</v>
      </c>
      <c r="Q11944" t="str">
        <f>IFERROR(IF(COUNTIF(個人情報!$BI$5:$BI$401,"登録番号" &amp; リスト!P11944)&gt;=1,"",IF(VLOOKUP(P11944,登録者リスト!$A$1:$D$43729,4,FALSE)=基本情報!$D$6,P11944,"")),"")</f>
        <v/>
      </c>
    </row>
    <row r="11945" spans="16:17" x14ac:dyDescent="0.15">
      <c r="P11945">
        <v>11944</v>
      </c>
      <c r="Q11945" t="str">
        <f>IFERROR(IF(COUNTIF(個人情報!$BI$5:$BI$401,"登録番号" &amp; リスト!P11945)&gt;=1,"",IF(VLOOKUP(P11945,登録者リスト!$A$1:$D$43729,4,FALSE)=基本情報!$D$6,P11945,"")),"")</f>
        <v/>
      </c>
    </row>
    <row r="11946" spans="16:17" x14ac:dyDescent="0.15">
      <c r="P11946">
        <v>11945</v>
      </c>
      <c r="Q11946" t="str">
        <f>IFERROR(IF(COUNTIF(個人情報!$BI$5:$BI$401,"登録番号" &amp; リスト!P11946)&gt;=1,"",IF(VLOOKUP(P11946,登録者リスト!$A$1:$D$43729,4,FALSE)=基本情報!$D$6,P11946,"")),"")</f>
        <v/>
      </c>
    </row>
    <row r="11947" spans="16:17" x14ac:dyDescent="0.15">
      <c r="P11947">
        <v>11946</v>
      </c>
      <c r="Q11947" t="str">
        <f>IFERROR(IF(COUNTIF(個人情報!$BI$5:$BI$401,"登録番号" &amp; リスト!P11947)&gt;=1,"",IF(VLOOKUP(P11947,登録者リスト!$A$1:$D$43729,4,FALSE)=基本情報!$D$6,P11947,"")),"")</f>
        <v/>
      </c>
    </row>
    <row r="11948" spans="16:17" x14ac:dyDescent="0.15">
      <c r="P11948">
        <v>11947</v>
      </c>
      <c r="Q11948" t="str">
        <f>IFERROR(IF(COUNTIF(個人情報!$BI$5:$BI$401,"登録番号" &amp; リスト!P11948)&gt;=1,"",IF(VLOOKUP(P11948,登録者リスト!$A$1:$D$43729,4,FALSE)=基本情報!$D$6,P11948,"")),"")</f>
        <v/>
      </c>
    </row>
    <row r="11949" spans="16:17" x14ac:dyDescent="0.15">
      <c r="P11949">
        <v>11948</v>
      </c>
      <c r="Q11949" t="str">
        <f>IFERROR(IF(COUNTIF(個人情報!$BI$5:$BI$401,"登録番号" &amp; リスト!P11949)&gt;=1,"",IF(VLOOKUP(P11949,登録者リスト!$A$1:$D$43729,4,FALSE)=基本情報!$D$6,P11949,"")),"")</f>
        <v/>
      </c>
    </row>
    <row r="11950" spans="16:17" x14ac:dyDescent="0.15">
      <c r="P11950">
        <v>11949</v>
      </c>
      <c r="Q11950" t="str">
        <f>IFERROR(IF(COUNTIF(個人情報!$BI$5:$BI$401,"登録番号" &amp; リスト!P11950)&gt;=1,"",IF(VLOOKUP(P11950,登録者リスト!$A$1:$D$43729,4,FALSE)=基本情報!$D$6,P11950,"")),"")</f>
        <v/>
      </c>
    </row>
    <row r="11951" spans="16:17" x14ac:dyDescent="0.15">
      <c r="P11951">
        <v>11950</v>
      </c>
      <c r="Q11951" t="str">
        <f>IFERROR(IF(COUNTIF(個人情報!$BI$5:$BI$401,"登録番号" &amp; リスト!P11951)&gt;=1,"",IF(VLOOKUP(P11951,登録者リスト!$A$1:$D$43729,4,FALSE)=基本情報!$D$6,P11951,"")),"")</f>
        <v/>
      </c>
    </row>
    <row r="11952" spans="16:17" x14ac:dyDescent="0.15">
      <c r="P11952">
        <v>11951</v>
      </c>
      <c r="Q11952" t="str">
        <f>IFERROR(IF(COUNTIF(個人情報!$BI$5:$BI$401,"登録番号" &amp; リスト!P11952)&gt;=1,"",IF(VLOOKUP(P11952,登録者リスト!$A$1:$D$43729,4,FALSE)=基本情報!$D$6,P11952,"")),"")</f>
        <v/>
      </c>
    </row>
    <row r="11953" spans="16:17" x14ac:dyDescent="0.15">
      <c r="P11953">
        <v>11952</v>
      </c>
      <c r="Q11953" t="str">
        <f>IFERROR(IF(COUNTIF(個人情報!$BI$5:$BI$401,"登録番号" &amp; リスト!P11953)&gt;=1,"",IF(VLOOKUP(P11953,登録者リスト!$A$1:$D$43729,4,FALSE)=基本情報!$D$6,P11953,"")),"")</f>
        <v/>
      </c>
    </row>
    <row r="11954" spans="16:17" x14ac:dyDescent="0.15">
      <c r="P11954">
        <v>11953</v>
      </c>
      <c r="Q11954" t="str">
        <f>IFERROR(IF(COUNTIF(個人情報!$BI$5:$BI$401,"登録番号" &amp; リスト!P11954)&gt;=1,"",IF(VLOOKUP(P11954,登録者リスト!$A$1:$D$43729,4,FALSE)=基本情報!$D$6,P11954,"")),"")</f>
        <v/>
      </c>
    </row>
    <row r="11955" spans="16:17" x14ac:dyDescent="0.15">
      <c r="P11955">
        <v>11954</v>
      </c>
      <c r="Q11955" t="str">
        <f>IFERROR(IF(COUNTIF(個人情報!$BI$5:$BI$401,"登録番号" &amp; リスト!P11955)&gt;=1,"",IF(VLOOKUP(P11955,登録者リスト!$A$1:$D$43729,4,FALSE)=基本情報!$D$6,P11955,"")),"")</f>
        <v/>
      </c>
    </row>
    <row r="11956" spans="16:17" x14ac:dyDescent="0.15">
      <c r="P11956">
        <v>11955</v>
      </c>
      <c r="Q11956" t="str">
        <f>IFERROR(IF(COUNTIF(個人情報!$BI$5:$BI$401,"登録番号" &amp; リスト!P11956)&gt;=1,"",IF(VLOOKUP(P11956,登録者リスト!$A$1:$D$43729,4,FALSE)=基本情報!$D$6,P11956,"")),"")</f>
        <v/>
      </c>
    </row>
    <row r="11957" spans="16:17" x14ac:dyDescent="0.15">
      <c r="P11957">
        <v>11956</v>
      </c>
      <c r="Q11957" t="str">
        <f>IFERROR(IF(COUNTIF(個人情報!$BI$5:$BI$401,"登録番号" &amp; リスト!P11957)&gt;=1,"",IF(VLOOKUP(P11957,登録者リスト!$A$1:$D$43729,4,FALSE)=基本情報!$D$6,P11957,"")),"")</f>
        <v/>
      </c>
    </row>
    <row r="11958" spans="16:17" x14ac:dyDescent="0.15">
      <c r="P11958">
        <v>11957</v>
      </c>
      <c r="Q11958" t="str">
        <f>IFERROR(IF(COUNTIF(個人情報!$BI$5:$BI$401,"登録番号" &amp; リスト!P11958)&gt;=1,"",IF(VLOOKUP(P11958,登録者リスト!$A$1:$D$43729,4,FALSE)=基本情報!$D$6,P11958,"")),"")</f>
        <v/>
      </c>
    </row>
    <row r="11959" spans="16:17" x14ac:dyDescent="0.15">
      <c r="P11959">
        <v>11958</v>
      </c>
      <c r="Q11959" t="str">
        <f>IFERROR(IF(COUNTIF(個人情報!$BI$5:$BI$401,"登録番号" &amp; リスト!P11959)&gt;=1,"",IF(VLOOKUP(P11959,登録者リスト!$A$1:$D$43729,4,FALSE)=基本情報!$D$6,P11959,"")),"")</f>
        <v/>
      </c>
    </row>
    <row r="11960" spans="16:17" x14ac:dyDescent="0.15">
      <c r="P11960">
        <v>11959</v>
      </c>
      <c r="Q11960" t="str">
        <f>IFERROR(IF(COUNTIF(個人情報!$BI$5:$BI$401,"登録番号" &amp; リスト!P11960)&gt;=1,"",IF(VLOOKUP(P11960,登録者リスト!$A$1:$D$43729,4,FALSE)=基本情報!$D$6,P11960,"")),"")</f>
        <v/>
      </c>
    </row>
    <row r="11961" spans="16:17" x14ac:dyDescent="0.15">
      <c r="P11961">
        <v>11960</v>
      </c>
      <c r="Q11961" t="str">
        <f>IFERROR(IF(COUNTIF(個人情報!$BI$5:$BI$401,"登録番号" &amp; リスト!P11961)&gt;=1,"",IF(VLOOKUP(P11961,登録者リスト!$A$1:$D$43729,4,FALSE)=基本情報!$D$6,P11961,"")),"")</f>
        <v/>
      </c>
    </row>
    <row r="11962" spans="16:17" x14ac:dyDescent="0.15">
      <c r="P11962">
        <v>11961</v>
      </c>
      <c r="Q11962" t="str">
        <f>IFERROR(IF(COUNTIF(個人情報!$BI$5:$BI$401,"登録番号" &amp; リスト!P11962)&gt;=1,"",IF(VLOOKUP(P11962,登録者リスト!$A$1:$D$43729,4,FALSE)=基本情報!$D$6,P11962,"")),"")</f>
        <v/>
      </c>
    </row>
    <row r="11963" spans="16:17" x14ac:dyDescent="0.15">
      <c r="P11963">
        <v>11962</v>
      </c>
      <c r="Q11963" t="str">
        <f>IFERROR(IF(COUNTIF(個人情報!$BI$5:$BI$401,"登録番号" &amp; リスト!P11963)&gt;=1,"",IF(VLOOKUP(P11963,登録者リスト!$A$1:$D$43729,4,FALSE)=基本情報!$D$6,P11963,"")),"")</f>
        <v/>
      </c>
    </row>
    <row r="11964" spans="16:17" x14ac:dyDescent="0.15">
      <c r="P11964">
        <v>11963</v>
      </c>
      <c r="Q11964" t="str">
        <f>IFERROR(IF(COUNTIF(個人情報!$BI$5:$BI$401,"登録番号" &amp; リスト!P11964)&gt;=1,"",IF(VLOOKUP(P11964,登録者リスト!$A$1:$D$43729,4,FALSE)=基本情報!$D$6,P11964,"")),"")</f>
        <v/>
      </c>
    </row>
    <row r="11965" spans="16:17" x14ac:dyDescent="0.15">
      <c r="P11965">
        <v>11964</v>
      </c>
      <c r="Q11965" t="str">
        <f>IFERROR(IF(COUNTIF(個人情報!$BI$5:$BI$401,"登録番号" &amp; リスト!P11965)&gt;=1,"",IF(VLOOKUP(P11965,登録者リスト!$A$1:$D$43729,4,FALSE)=基本情報!$D$6,P11965,"")),"")</f>
        <v/>
      </c>
    </row>
    <row r="11966" spans="16:17" x14ac:dyDescent="0.15">
      <c r="P11966">
        <v>11965</v>
      </c>
      <c r="Q11966" t="str">
        <f>IFERROR(IF(COUNTIF(個人情報!$BI$5:$BI$401,"登録番号" &amp; リスト!P11966)&gt;=1,"",IF(VLOOKUP(P11966,登録者リスト!$A$1:$D$43729,4,FALSE)=基本情報!$D$6,P11966,"")),"")</f>
        <v/>
      </c>
    </row>
    <row r="11967" spans="16:17" x14ac:dyDescent="0.15">
      <c r="P11967">
        <v>11966</v>
      </c>
      <c r="Q11967" t="str">
        <f>IFERROR(IF(COUNTIF(個人情報!$BI$5:$BI$401,"登録番号" &amp; リスト!P11967)&gt;=1,"",IF(VLOOKUP(P11967,登録者リスト!$A$1:$D$43729,4,FALSE)=基本情報!$D$6,P11967,"")),"")</f>
        <v/>
      </c>
    </row>
    <row r="11968" spans="16:17" x14ac:dyDescent="0.15">
      <c r="P11968">
        <v>11967</v>
      </c>
      <c r="Q11968" t="str">
        <f>IFERROR(IF(COUNTIF(個人情報!$BI$5:$BI$401,"登録番号" &amp; リスト!P11968)&gt;=1,"",IF(VLOOKUP(P11968,登録者リスト!$A$1:$D$43729,4,FALSE)=基本情報!$D$6,P11968,"")),"")</f>
        <v/>
      </c>
    </row>
    <row r="11969" spans="16:17" x14ac:dyDescent="0.15">
      <c r="P11969">
        <v>11968</v>
      </c>
      <c r="Q11969" t="str">
        <f>IFERROR(IF(COUNTIF(個人情報!$BI$5:$BI$401,"登録番号" &amp; リスト!P11969)&gt;=1,"",IF(VLOOKUP(P11969,登録者リスト!$A$1:$D$43729,4,FALSE)=基本情報!$D$6,P11969,"")),"")</f>
        <v/>
      </c>
    </row>
    <row r="11970" spans="16:17" x14ac:dyDescent="0.15">
      <c r="P11970">
        <v>11969</v>
      </c>
      <c r="Q11970" t="str">
        <f>IFERROR(IF(COUNTIF(個人情報!$BI$5:$BI$401,"登録番号" &amp; リスト!P11970)&gt;=1,"",IF(VLOOKUP(P11970,登録者リスト!$A$1:$D$43729,4,FALSE)=基本情報!$D$6,P11970,"")),"")</f>
        <v/>
      </c>
    </row>
    <row r="11971" spans="16:17" x14ac:dyDescent="0.15">
      <c r="P11971">
        <v>11970</v>
      </c>
      <c r="Q11971" t="str">
        <f>IFERROR(IF(COUNTIF(個人情報!$BI$5:$BI$401,"登録番号" &amp; リスト!P11971)&gt;=1,"",IF(VLOOKUP(P11971,登録者リスト!$A$1:$D$43729,4,FALSE)=基本情報!$D$6,P11971,"")),"")</f>
        <v/>
      </c>
    </row>
    <row r="11972" spans="16:17" x14ac:dyDescent="0.15">
      <c r="P11972">
        <v>11971</v>
      </c>
      <c r="Q11972" t="str">
        <f>IFERROR(IF(COUNTIF(個人情報!$BI$5:$BI$401,"登録番号" &amp; リスト!P11972)&gt;=1,"",IF(VLOOKUP(P11972,登録者リスト!$A$1:$D$43729,4,FALSE)=基本情報!$D$6,P11972,"")),"")</f>
        <v/>
      </c>
    </row>
    <row r="11973" spans="16:17" x14ac:dyDescent="0.15">
      <c r="P11973">
        <v>11972</v>
      </c>
      <c r="Q11973" t="str">
        <f>IFERROR(IF(COUNTIF(個人情報!$BI$5:$BI$401,"登録番号" &amp; リスト!P11973)&gt;=1,"",IF(VLOOKUP(P11973,登録者リスト!$A$1:$D$43729,4,FALSE)=基本情報!$D$6,P11973,"")),"")</f>
        <v/>
      </c>
    </row>
    <row r="11974" spans="16:17" x14ac:dyDescent="0.15">
      <c r="P11974">
        <v>11973</v>
      </c>
      <c r="Q11974" t="str">
        <f>IFERROR(IF(COUNTIF(個人情報!$BI$5:$BI$401,"登録番号" &amp; リスト!P11974)&gt;=1,"",IF(VLOOKUP(P11974,登録者リスト!$A$1:$D$43729,4,FALSE)=基本情報!$D$6,P11974,"")),"")</f>
        <v/>
      </c>
    </row>
    <row r="11975" spans="16:17" x14ac:dyDescent="0.15">
      <c r="P11975">
        <v>11974</v>
      </c>
      <c r="Q11975" t="str">
        <f>IFERROR(IF(COUNTIF(個人情報!$BI$5:$BI$401,"登録番号" &amp; リスト!P11975)&gt;=1,"",IF(VLOOKUP(P11975,登録者リスト!$A$1:$D$43729,4,FALSE)=基本情報!$D$6,P11975,"")),"")</f>
        <v/>
      </c>
    </row>
    <row r="11976" spans="16:17" x14ac:dyDescent="0.15">
      <c r="P11976">
        <v>11975</v>
      </c>
      <c r="Q11976" t="str">
        <f>IFERROR(IF(COUNTIF(個人情報!$BI$5:$BI$401,"登録番号" &amp; リスト!P11976)&gt;=1,"",IF(VLOOKUP(P11976,登録者リスト!$A$1:$D$43729,4,FALSE)=基本情報!$D$6,P11976,"")),"")</f>
        <v/>
      </c>
    </row>
    <row r="11977" spans="16:17" x14ac:dyDescent="0.15">
      <c r="P11977">
        <v>11976</v>
      </c>
      <c r="Q11977" t="str">
        <f>IFERROR(IF(COUNTIF(個人情報!$BI$5:$BI$401,"登録番号" &amp; リスト!P11977)&gt;=1,"",IF(VLOOKUP(P11977,登録者リスト!$A$1:$D$43729,4,FALSE)=基本情報!$D$6,P11977,"")),"")</f>
        <v/>
      </c>
    </row>
    <row r="11978" spans="16:17" x14ac:dyDescent="0.15">
      <c r="P11978">
        <v>11977</v>
      </c>
      <c r="Q11978" t="str">
        <f>IFERROR(IF(COUNTIF(個人情報!$BI$5:$BI$401,"登録番号" &amp; リスト!P11978)&gt;=1,"",IF(VLOOKUP(P11978,登録者リスト!$A$1:$D$43729,4,FALSE)=基本情報!$D$6,P11978,"")),"")</f>
        <v/>
      </c>
    </row>
    <row r="11979" spans="16:17" x14ac:dyDescent="0.15">
      <c r="P11979">
        <v>11978</v>
      </c>
      <c r="Q11979" t="str">
        <f>IFERROR(IF(COUNTIF(個人情報!$BI$5:$BI$401,"登録番号" &amp; リスト!P11979)&gt;=1,"",IF(VLOOKUP(P11979,登録者リスト!$A$1:$D$43729,4,FALSE)=基本情報!$D$6,P11979,"")),"")</f>
        <v/>
      </c>
    </row>
    <row r="11980" spans="16:17" x14ac:dyDescent="0.15">
      <c r="P11980">
        <v>11979</v>
      </c>
      <c r="Q11980" t="str">
        <f>IFERROR(IF(COUNTIF(個人情報!$BI$5:$BI$401,"登録番号" &amp; リスト!P11980)&gt;=1,"",IF(VLOOKUP(P11980,登録者リスト!$A$1:$D$43729,4,FALSE)=基本情報!$D$6,P11980,"")),"")</f>
        <v/>
      </c>
    </row>
    <row r="11981" spans="16:17" x14ac:dyDescent="0.15">
      <c r="P11981">
        <v>11980</v>
      </c>
      <c r="Q11981" t="str">
        <f>IFERROR(IF(COUNTIF(個人情報!$BI$5:$BI$401,"登録番号" &amp; リスト!P11981)&gt;=1,"",IF(VLOOKUP(P11981,登録者リスト!$A$1:$D$43729,4,FALSE)=基本情報!$D$6,P11981,"")),"")</f>
        <v/>
      </c>
    </row>
    <row r="11982" spans="16:17" x14ac:dyDescent="0.15">
      <c r="P11982">
        <v>11981</v>
      </c>
      <c r="Q11982" t="str">
        <f>IFERROR(IF(COUNTIF(個人情報!$BI$5:$BI$401,"登録番号" &amp; リスト!P11982)&gt;=1,"",IF(VLOOKUP(P11982,登録者リスト!$A$1:$D$43729,4,FALSE)=基本情報!$D$6,P11982,"")),"")</f>
        <v/>
      </c>
    </row>
    <row r="11983" spans="16:17" x14ac:dyDescent="0.15">
      <c r="P11983">
        <v>11982</v>
      </c>
      <c r="Q11983" t="str">
        <f>IFERROR(IF(COUNTIF(個人情報!$BI$5:$BI$401,"登録番号" &amp; リスト!P11983)&gt;=1,"",IF(VLOOKUP(P11983,登録者リスト!$A$1:$D$43729,4,FALSE)=基本情報!$D$6,P11983,"")),"")</f>
        <v/>
      </c>
    </row>
    <row r="11984" spans="16:17" x14ac:dyDescent="0.15">
      <c r="P11984">
        <v>11983</v>
      </c>
      <c r="Q11984" t="str">
        <f>IFERROR(IF(COUNTIF(個人情報!$BI$5:$BI$401,"登録番号" &amp; リスト!P11984)&gt;=1,"",IF(VLOOKUP(P11984,登録者リスト!$A$1:$D$43729,4,FALSE)=基本情報!$D$6,P11984,"")),"")</f>
        <v/>
      </c>
    </row>
    <row r="11985" spans="16:17" x14ac:dyDescent="0.15">
      <c r="P11985">
        <v>11984</v>
      </c>
      <c r="Q11985" t="str">
        <f>IFERROR(IF(COUNTIF(個人情報!$BI$5:$BI$401,"登録番号" &amp; リスト!P11985)&gt;=1,"",IF(VLOOKUP(P11985,登録者リスト!$A$1:$D$43729,4,FALSE)=基本情報!$D$6,P11985,"")),"")</f>
        <v/>
      </c>
    </row>
    <row r="11986" spans="16:17" x14ac:dyDescent="0.15">
      <c r="P11986">
        <v>11985</v>
      </c>
      <c r="Q11986" t="str">
        <f>IFERROR(IF(COUNTIF(個人情報!$BI$5:$BI$401,"登録番号" &amp; リスト!P11986)&gt;=1,"",IF(VLOOKUP(P11986,登録者リスト!$A$1:$D$43729,4,FALSE)=基本情報!$D$6,P11986,"")),"")</f>
        <v/>
      </c>
    </row>
    <row r="11987" spans="16:17" x14ac:dyDescent="0.15">
      <c r="P11987">
        <v>11986</v>
      </c>
      <c r="Q11987" t="str">
        <f>IFERROR(IF(COUNTIF(個人情報!$BI$5:$BI$401,"登録番号" &amp; リスト!P11987)&gt;=1,"",IF(VLOOKUP(P11987,登録者リスト!$A$1:$D$43729,4,FALSE)=基本情報!$D$6,P11987,"")),"")</f>
        <v/>
      </c>
    </row>
    <row r="11988" spans="16:17" x14ac:dyDescent="0.15">
      <c r="P11988">
        <v>11987</v>
      </c>
      <c r="Q11988" t="str">
        <f>IFERROR(IF(COUNTIF(個人情報!$BI$5:$BI$401,"登録番号" &amp; リスト!P11988)&gt;=1,"",IF(VLOOKUP(P11988,登録者リスト!$A$1:$D$43729,4,FALSE)=基本情報!$D$6,P11988,"")),"")</f>
        <v/>
      </c>
    </row>
    <row r="11989" spans="16:17" x14ac:dyDescent="0.15">
      <c r="P11989">
        <v>11988</v>
      </c>
      <c r="Q11989" t="str">
        <f>IFERROR(IF(COUNTIF(個人情報!$BI$5:$BI$401,"登録番号" &amp; リスト!P11989)&gt;=1,"",IF(VLOOKUP(P11989,登録者リスト!$A$1:$D$43729,4,FALSE)=基本情報!$D$6,P11989,"")),"")</f>
        <v/>
      </c>
    </row>
    <row r="11990" spans="16:17" x14ac:dyDescent="0.15">
      <c r="P11990">
        <v>11989</v>
      </c>
      <c r="Q11990" t="str">
        <f>IFERROR(IF(COUNTIF(個人情報!$BI$5:$BI$401,"登録番号" &amp; リスト!P11990)&gt;=1,"",IF(VLOOKUP(P11990,登録者リスト!$A$1:$D$43729,4,FALSE)=基本情報!$D$6,P11990,"")),"")</f>
        <v/>
      </c>
    </row>
    <row r="11991" spans="16:17" x14ac:dyDescent="0.15">
      <c r="P11991">
        <v>11990</v>
      </c>
      <c r="Q11991" t="str">
        <f>IFERROR(IF(COUNTIF(個人情報!$BI$5:$BI$401,"登録番号" &amp; リスト!P11991)&gt;=1,"",IF(VLOOKUP(P11991,登録者リスト!$A$1:$D$43729,4,FALSE)=基本情報!$D$6,P11991,"")),"")</f>
        <v/>
      </c>
    </row>
    <row r="11992" spans="16:17" x14ac:dyDescent="0.15">
      <c r="P11992">
        <v>11991</v>
      </c>
      <c r="Q11992" t="str">
        <f>IFERROR(IF(COUNTIF(個人情報!$BI$5:$BI$401,"登録番号" &amp; リスト!P11992)&gt;=1,"",IF(VLOOKUP(P11992,登録者リスト!$A$1:$D$43729,4,FALSE)=基本情報!$D$6,P11992,"")),"")</f>
        <v/>
      </c>
    </row>
    <row r="11993" spans="16:17" x14ac:dyDescent="0.15">
      <c r="P11993">
        <v>11992</v>
      </c>
      <c r="Q11993" t="str">
        <f>IFERROR(IF(COUNTIF(個人情報!$BI$5:$BI$401,"登録番号" &amp; リスト!P11993)&gt;=1,"",IF(VLOOKUP(P11993,登録者リスト!$A$1:$D$43729,4,FALSE)=基本情報!$D$6,P11993,"")),"")</f>
        <v/>
      </c>
    </row>
    <row r="11994" spans="16:17" x14ac:dyDescent="0.15">
      <c r="P11994">
        <v>11993</v>
      </c>
      <c r="Q11994" t="str">
        <f>IFERROR(IF(COUNTIF(個人情報!$BI$5:$BI$401,"登録番号" &amp; リスト!P11994)&gt;=1,"",IF(VLOOKUP(P11994,登録者リスト!$A$1:$D$43729,4,FALSE)=基本情報!$D$6,P11994,"")),"")</f>
        <v/>
      </c>
    </row>
    <row r="11995" spans="16:17" x14ac:dyDescent="0.15">
      <c r="P11995">
        <v>11994</v>
      </c>
      <c r="Q11995" t="str">
        <f>IFERROR(IF(COUNTIF(個人情報!$BI$5:$BI$401,"登録番号" &amp; リスト!P11995)&gt;=1,"",IF(VLOOKUP(P11995,登録者リスト!$A$1:$D$43729,4,FALSE)=基本情報!$D$6,P11995,"")),"")</f>
        <v/>
      </c>
    </row>
    <row r="11996" spans="16:17" x14ac:dyDescent="0.15">
      <c r="P11996">
        <v>11995</v>
      </c>
      <c r="Q11996" t="str">
        <f>IFERROR(IF(COUNTIF(個人情報!$BI$5:$BI$401,"登録番号" &amp; リスト!P11996)&gt;=1,"",IF(VLOOKUP(P11996,登録者リスト!$A$1:$D$43729,4,FALSE)=基本情報!$D$6,P11996,"")),"")</f>
        <v/>
      </c>
    </row>
    <row r="11997" spans="16:17" x14ac:dyDescent="0.15">
      <c r="P11997">
        <v>11996</v>
      </c>
      <c r="Q11997" t="str">
        <f>IFERROR(IF(COUNTIF(個人情報!$BI$5:$BI$401,"登録番号" &amp; リスト!P11997)&gt;=1,"",IF(VLOOKUP(P11997,登録者リスト!$A$1:$D$43729,4,FALSE)=基本情報!$D$6,P11997,"")),"")</f>
        <v/>
      </c>
    </row>
    <row r="11998" spans="16:17" x14ac:dyDescent="0.15">
      <c r="P11998">
        <v>11997</v>
      </c>
      <c r="Q11998" t="str">
        <f>IFERROR(IF(COUNTIF(個人情報!$BI$5:$BI$401,"登録番号" &amp; リスト!P11998)&gt;=1,"",IF(VLOOKUP(P11998,登録者リスト!$A$1:$D$43729,4,FALSE)=基本情報!$D$6,P11998,"")),"")</f>
        <v/>
      </c>
    </row>
    <row r="11999" spans="16:17" x14ac:dyDescent="0.15">
      <c r="P11999">
        <v>11998</v>
      </c>
      <c r="Q11999" t="str">
        <f>IFERROR(IF(COUNTIF(個人情報!$BI$5:$BI$401,"登録番号" &amp; リスト!P11999)&gt;=1,"",IF(VLOOKUP(P11999,登録者リスト!$A$1:$D$43729,4,FALSE)=基本情報!$D$6,P11999,"")),"")</f>
        <v/>
      </c>
    </row>
    <row r="12000" spans="16:17" x14ac:dyDescent="0.15">
      <c r="P12000">
        <v>11999</v>
      </c>
      <c r="Q12000" t="str">
        <f>IFERROR(IF(COUNTIF(個人情報!$BI$5:$BI$401,"登録番号" &amp; リスト!P12000)&gt;=1,"",IF(VLOOKUP(P12000,登録者リスト!$A$1:$D$43729,4,FALSE)=基本情報!$D$6,P12000,"")),"")</f>
        <v/>
      </c>
    </row>
    <row r="12001" spans="16:17" x14ac:dyDescent="0.15">
      <c r="P12001">
        <v>12000</v>
      </c>
      <c r="Q12001" t="str">
        <f>IFERROR(IF(COUNTIF(個人情報!$BI$5:$BI$401,"登録番号" &amp; リスト!P12001)&gt;=1,"",IF(VLOOKUP(P12001,登録者リスト!$A$1:$D$43729,4,FALSE)=基本情報!$D$6,P12001,"")),"")</f>
        <v/>
      </c>
    </row>
    <row r="12002" spans="16:17" x14ac:dyDescent="0.15">
      <c r="P12002">
        <v>12001</v>
      </c>
      <c r="Q12002" t="str">
        <f>IFERROR(IF(COUNTIF(個人情報!$BI$5:$BI$401,"登録番号" &amp; リスト!P12002)&gt;=1,"",IF(VLOOKUP(P12002,登録者リスト!$A$1:$D$43729,4,FALSE)=基本情報!$D$6,P12002,"")),"")</f>
        <v/>
      </c>
    </row>
    <row r="12003" spans="16:17" x14ac:dyDescent="0.15">
      <c r="P12003">
        <v>12002</v>
      </c>
      <c r="Q12003" t="str">
        <f>IFERROR(IF(COUNTIF(個人情報!$BI$5:$BI$401,"登録番号" &amp; リスト!P12003)&gt;=1,"",IF(VLOOKUP(P12003,登録者リスト!$A$1:$D$43729,4,FALSE)=基本情報!$D$6,P12003,"")),"")</f>
        <v/>
      </c>
    </row>
    <row r="12004" spans="16:17" x14ac:dyDescent="0.15">
      <c r="P12004">
        <v>12003</v>
      </c>
      <c r="Q12004" t="str">
        <f>IFERROR(IF(COUNTIF(個人情報!$BI$5:$BI$401,"登録番号" &amp; リスト!P12004)&gt;=1,"",IF(VLOOKUP(P12004,登録者リスト!$A$1:$D$43729,4,FALSE)=基本情報!$D$6,P12004,"")),"")</f>
        <v/>
      </c>
    </row>
    <row r="12005" spans="16:17" x14ac:dyDescent="0.15">
      <c r="P12005">
        <v>12004</v>
      </c>
      <c r="Q12005" t="str">
        <f>IFERROR(IF(COUNTIF(個人情報!$BI$5:$BI$401,"登録番号" &amp; リスト!P12005)&gt;=1,"",IF(VLOOKUP(P12005,登録者リスト!$A$1:$D$43729,4,FALSE)=基本情報!$D$6,P12005,"")),"")</f>
        <v/>
      </c>
    </row>
    <row r="12006" spans="16:17" x14ac:dyDescent="0.15">
      <c r="P12006">
        <v>12005</v>
      </c>
      <c r="Q12006" t="str">
        <f>IFERROR(IF(COUNTIF(個人情報!$BI$5:$BI$401,"登録番号" &amp; リスト!P12006)&gt;=1,"",IF(VLOOKUP(P12006,登録者リスト!$A$1:$D$43729,4,FALSE)=基本情報!$D$6,P12006,"")),"")</f>
        <v/>
      </c>
    </row>
    <row r="12007" spans="16:17" x14ac:dyDescent="0.15">
      <c r="P12007">
        <v>12006</v>
      </c>
      <c r="Q12007" t="str">
        <f>IFERROR(IF(COUNTIF(個人情報!$BI$5:$BI$401,"登録番号" &amp; リスト!P12007)&gt;=1,"",IF(VLOOKUP(P12007,登録者リスト!$A$1:$D$43729,4,FALSE)=基本情報!$D$6,P12007,"")),"")</f>
        <v/>
      </c>
    </row>
    <row r="12008" spans="16:17" x14ac:dyDescent="0.15">
      <c r="P12008">
        <v>12007</v>
      </c>
      <c r="Q12008" t="str">
        <f>IFERROR(IF(COUNTIF(個人情報!$BI$5:$BI$401,"登録番号" &amp; リスト!P12008)&gt;=1,"",IF(VLOOKUP(P12008,登録者リスト!$A$1:$D$43729,4,FALSE)=基本情報!$D$6,P12008,"")),"")</f>
        <v/>
      </c>
    </row>
    <row r="12009" spans="16:17" x14ac:dyDescent="0.15">
      <c r="P12009">
        <v>12008</v>
      </c>
      <c r="Q12009" t="str">
        <f>IFERROR(IF(COUNTIF(個人情報!$BI$5:$BI$401,"登録番号" &amp; リスト!P12009)&gt;=1,"",IF(VLOOKUP(P12009,登録者リスト!$A$1:$D$43729,4,FALSE)=基本情報!$D$6,P12009,"")),"")</f>
        <v/>
      </c>
    </row>
    <row r="12010" spans="16:17" x14ac:dyDescent="0.15">
      <c r="P12010">
        <v>12009</v>
      </c>
      <c r="Q12010" t="str">
        <f>IFERROR(IF(COUNTIF(個人情報!$BI$5:$BI$401,"登録番号" &amp; リスト!P12010)&gt;=1,"",IF(VLOOKUP(P12010,登録者リスト!$A$1:$D$43729,4,FALSE)=基本情報!$D$6,P12010,"")),"")</f>
        <v/>
      </c>
    </row>
    <row r="12011" spans="16:17" x14ac:dyDescent="0.15">
      <c r="P12011">
        <v>12010</v>
      </c>
      <c r="Q12011" t="str">
        <f>IFERROR(IF(COUNTIF(個人情報!$BI$5:$BI$401,"登録番号" &amp; リスト!P12011)&gt;=1,"",IF(VLOOKUP(P12011,登録者リスト!$A$1:$D$43729,4,FALSE)=基本情報!$D$6,P12011,"")),"")</f>
        <v/>
      </c>
    </row>
    <row r="12012" spans="16:17" x14ac:dyDescent="0.15">
      <c r="P12012">
        <v>12011</v>
      </c>
      <c r="Q12012" t="str">
        <f>IFERROR(IF(COUNTIF(個人情報!$BI$5:$BI$401,"登録番号" &amp; リスト!P12012)&gt;=1,"",IF(VLOOKUP(P12012,登録者リスト!$A$1:$D$43729,4,FALSE)=基本情報!$D$6,P12012,"")),"")</f>
        <v/>
      </c>
    </row>
    <row r="12013" spans="16:17" x14ac:dyDescent="0.15">
      <c r="P12013">
        <v>12012</v>
      </c>
      <c r="Q12013" t="str">
        <f>IFERROR(IF(COUNTIF(個人情報!$BI$5:$BI$401,"登録番号" &amp; リスト!P12013)&gt;=1,"",IF(VLOOKUP(P12013,登録者リスト!$A$1:$D$43729,4,FALSE)=基本情報!$D$6,P12013,"")),"")</f>
        <v/>
      </c>
    </row>
    <row r="12014" spans="16:17" x14ac:dyDescent="0.15">
      <c r="P12014">
        <v>12013</v>
      </c>
      <c r="Q12014" t="str">
        <f>IFERROR(IF(COUNTIF(個人情報!$BI$5:$BI$401,"登録番号" &amp; リスト!P12014)&gt;=1,"",IF(VLOOKUP(P12014,登録者リスト!$A$1:$D$43729,4,FALSE)=基本情報!$D$6,P12014,"")),"")</f>
        <v/>
      </c>
    </row>
    <row r="12015" spans="16:17" x14ac:dyDescent="0.15">
      <c r="P12015">
        <v>12014</v>
      </c>
      <c r="Q12015" t="str">
        <f>IFERROR(IF(COUNTIF(個人情報!$BI$5:$BI$401,"登録番号" &amp; リスト!P12015)&gt;=1,"",IF(VLOOKUP(P12015,登録者リスト!$A$1:$D$43729,4,FALSE)=基本情報!$D$6,P12015,"")),"")</f>
        <v/>
      </c>
    </row>
    <row r="12016" spans="16:17" x14ac:dyDescent="0.15">
      <c r="P12016">
        <v>12015</v>
      </c>
      <c r="Q12016" t="str">
        <f>IFERROR(IF(COUNTIF(個人情報!$BI$5:$BI$401,"登録番号" &amp; リスト!P12016)&gt;=1,"",IF(VLOOKUP(P12016,登録者リスト!$A$1:$D$43729,4,FALSE)=基本情報!$D$6,P12016,"")),"")</f>
        <v/>
      </c>
    </row>
    <row r="12017" spans="16:17" x14ac:dyDescent="0.15">
      <c r="P12017">
        <v>12016</v>
      </c>
      <c r="Q12017" t="str">
        <f>IFERROR(IF(COUNTIF(個人情報!$BI$5:$BI$401,"登録番号" &amp; リスト!P12017)&gt;=1,"",IF(VLOOKUP(P12017,登録者リスト!$A$1:$D$43729,4,FALSE)=基本情報!$D$6,P12017,"")),"")</f>
        <v/>
      </c>
    </row>
    <row r="12018" spans="16:17" x14ac:dyDescent="0.15">
      <c r="P12018">
        <v>12017</v>
      </c>
      <c r="Q12018" t="str">
        <f>IFERROR(IF(COUNTIF(個人情報!$BI$5:$BI$401,"登録番号" &amp; リスト!P12018)&gt;=1,"",IF(VLOOKUP(P12018,登録者リスト!$A$1:$D$43729,4,FALSE)=基本情報!$D$6,P12018,"")),"")</f>
        <v/>
      </c>
    </row>
    <row r="12019" spans="16:17" x14ac:dyDescent="0.15">
      <c r="P12019">
        <v>12018</v>
      </c>
      <c r="Q12019" t="str">
        <f>IFERROR(IF(COUNTIF(個人情報!$BI$5:$BI$401,"登録番号" &amp; リスト!P12019)&gt;=1,"",IF(VLOOKUP(P12019,登録者リスト!$A$1:$D$43729,4,FALSE)=基本情報!$D$6,P12019,"")),"")</f>
        <v/>
      </c>
    </row>
    <row r="12020" spans="16:17" x14ac:dyDescent="0.15">
      <c r="P12020">
        <v>12019</v>
      </c>
      <c r="Q12020" t="str">
        <f>IFERROR(IF(COUNTIF(個人情報!$BI$5:$BI$401,"登録番号" &amp; リスト!P12020)&gt;=1,"",IF(VLOOKUP(P12020,登録者リスト!$A$1:$D$43729,4,FALSE)=基本情報!$D$6,P12020,"")),"")</f>
        <v/>
      </c>
    </row>
    <row r="12021" spans="16:17" x14ac:dyDescent="0.15">
      <c r="P12021">
        <v>12020</v>
      </c>
      <c r="Q12021" t="str">
        <f>IFERROR(IF(COUNTIF(個人情報!$BI$5:$BI$401,"登録番号" &amp; リスト!P12021)&gt;=1,"",IF(VLOOKUP(P12021,登録者リスト!$A$1:$D$43729,4,FALSE)=基本情報!$D$6,P12021,"")),"")</f>
        <v/>
      </c>
    </row>
    <row r="12022" spans="16:17" x14ac:dyDescent="0.15">
      <c r="P12022">
        <v>12021</v>
      </c>
      <c r="Q12022" t="str">
        <f>IFERROR(IF(COUNTIF(個人情報!$BI$5:$BI$401,"登録番号" &amp; リスト!P12022)&gt;=1,"",IF(VLOOKUP(P12022,登録者リスト!$A$1:$D$43729,4,FALSE)=基本情報!$D$6,P12022,"")),"")</f>
        <v/>
      </c>
    </row>
    <row r="12023" spans="16:17" x14ac:dyDescent="0.15">
      <c r="P12023">
        <v>12022</v>
      </c>
      <c r="Q12023" t="str">
        <f>IFERROR(IF(COUNTIF(個人情報!$BI$5:$BI$401,"登録番号" &amp; リスト!P12023)&gt;=1,"",IF(VLOOKUP(P12023,登録者リスト!$A$1:$D$43729,4,FALSE)=基本情報!$D$6,P12023,"")),"")</f>
        <v/>
      </c>
    </row>
    <row r="12024" spans="16:17" x14ac:dyDescent="0.15">
      <c r="P12024">
        <v>12023</v>
      </c>
      <c r="Q12024" t="str">
        <f>IFERROR(IF(COUNTIF(個人情報!$BI$5:$BI$401,"登録番号" &amp; リスト!P12024)&gt;=1,"",IF(VLOOKUP(P12024,登録者リスト!$A$1:$D$43729,4,FALSE)=基本情報!$D$6,P12024,"")),"")</f>
        <v/>
      </c>
    </row>
    <row r="12025" spans="16:17" x14ac:dyDescent="0.15">
      <c r="P12025">
        <v>12024</v>
      </c>
      <c r="Q12025" t="str">
        <f>IFERROR(IF(COUNTIF(個人情報!$BI$5:$BI$401,"登録番号" &amp; リスト!P12025)&gt;=1,"",IF(VLOOKUP(P12025,登録者リスト!$A$1:$D$43729,4,FALSE)=基本情報!$D$6,P12025,"")),"")</f>
        <v/>
      </c>
    </row>
    <row r="12026" spans="16:17" x14ac:dyDescent="0.15">
      <c r="P12026">
        <v>12025</v>
      </c>
      <c r="Q12026" t="str">
        <f>IFERROR(IF(COUNTIF(個人情報!$BI$5:$BI$401,"登録番号" &amp; リスト!P12026)&gt;=1,"",IF(VLOOKUP(P12026,登録者リスト!$A$1:$D$43729,4,FALSE)=基本情報!$D$6,P12026,"")),"")</f>
        <v/>
      </c>
    </row>
    <row r="12027" spans="16:17" x14ac:dyDescent="0.15">
      <c r="P12027">
        <v>12026</v>
      </c>
      <c r="Q12027" t="str">
        <f>IFERROR(IF(COUNTIF(個人情報!$BI$5:$BI$401,"登録番号" &amp; リスト!P12027)&gt;=1,"",IF(VLOOKUP(P12027,登録者リスト!$A$1:$D$43729,4,FALSE)=基本情報!$D$6,P12027,"")),"")</f>
        <v/>
      </c>
    </row>
    <row r="12028" spans="16:17" x14ac:dyDescent="0.15">
      <c r="P12028">
        <v>12027</v>
      </c>
      <c r="Q12028" t="str">
        <f>IFERROR(IF(COUNTIF(個人情報!$BI$5:$BI$401,"登録番号" &amp; リスト!P12028)&gt;=1,"",IF(VLOOKUP(P12028,登録者リスト!$A$1:$D$43729,4,FALSE)=基本情報!$D$6,P12028,"")),"")</f>
        <v/>
      </c>
    </row>
    <row r="12029" spans="16:17" x14ac:dyDescent="0.15">
      <c r="P12029">
        <v>12028</v>
      </c>
      <c r="Q12029" t="str">
        <f>IFERROR(IF(COUNTIF(個人情報!$BI$5:$BI$401,"登録番号" &amp; リスト!P12029)&gt;=1,"",IF(VLOOKUP(P12029,登録者リスト!$A$1:$D$43729,4,FALSE)=基本情報!$D$6,P12029,"")),"")</f>
        <v/>
      </c>
    </row>
    <row r="12030" spans="16:17" x14ac:dyDescent="0.15">
      <c r="P12030">
        <v>12029</v>
      </c>
      <c r="Q12030" t="str">
        <f>IFERROR(IF(COUNTIF(個人情報!$BI$5:$BI$401,"登録番号" &amp; リスト!P12030)&gt;=1,"",IF(VLOOKUP(P12030,登録者リスト!$A$1:$D$43729,4,FALSE)=基本情報!$D$6,P12030,"")),"")</f>
        <v/>
      </c>
    </row>
    <row r="12031" spans="16:17" x14ac:dyDescent="0.15">
      <c r="P12031">
        <v>12030</v>
      </c>
      <c r="Q12031" t="str">
        <f>IFERROR(IF(COUNTIF(個人情報!$BI$5:$BI$401,"登録番号" &amp; リスト!P12031)&gt;=1,"",IF(VLOOKUP(P12031,登録者リスト!$A$1:$D$43729,4,FALSE)=基本情報!$D$6,P12031,"")),"")</f>
        <v/>
      </c>
    </row>
    <row r="12032" spans="16:17" x14ac:dyDescent="0.15">
      <c r="P12032">
        <v>12031</v>
      </c>
      <c r="Q12032" t="str">
        <f>IFERROR(IF(COUNTIF(個人情報!$BI$5:$BI$401,"登録番号" &amp; リスト!P12032)&gt;=1,"",IF(VLOOKUP(P12032,登録者リスト!$A$1:$D$43729,4,FALSE)=基本情報!$D$6,P12032,"")),"")</f>
        <v/>
      </c>
    </row>
    <row r="12033" spans="16:17" x14ac:dyDescent="0.15">
      <c r="P12033">
        <v>12032</v>
      </c>
      <c r="Q12033" t="str">
        <f>IFERROR(IF(COUNTIF(個人情報!$BI$5:$BI$401,"登録番号" &amp; リスト!P12033)&gt;=1,"",IF(VLOOKUP(P12033,登録者リスト!$A$1:$D$43729,4,FALSE)=基本情報!$D$6,P12033,"")),"")</f>
        <v/>
      </c>
    </row>
    <row r="12034" spans="16:17" x14ac:dyDescent="0.15">
      <c r="P12034">
        <v>12033</v>
      </c>
      <c r="Q12034" t="str">
        <f>IFERROR(IF(COUNTIF(個人情報!$BI$5:$BI$401,"登録番号" &amp; リスト!P12034)&gt;=1,"",IF(VLOOKUP(P12034,登録者リスト!$A$1:$D$43729,4,FALSE)=基本情報!$D$6,P12034,"")),"")</f>
        <v/>
      </c>
    </row>
    <row r="12035" spans="16:17" x14ac:dyDescent="0.15">
      <c r="P12035">
        <v>12034</v>
      </c>
      <c r="Q12035" t="str">
        <f>IFERROR(IF(COUNTIF(個人情報!$BI$5:$BI$401,"登録番号" &amp; リスト!P12035)&gt;=1,"",IF(VLOOKUP(P12035,登録者リスト!$A$1:$D$43729,4,FALSE)=基本情報!$D$6,P12035,"")),"")</f>
        <v/>
      </c>
    </row>
    <row r="12036" spans="16:17" x14ac:dyDescent="0.15">
      <c r="P12036">
        <v>12035</v>
      </c>
      <c r="Q12036" t="str">
        <f>IFERROR(IF(COUNTIF(個人情報!$BI$5:$BI$401,"登録番号" &amp; リスト!P12036)&gt;=1,"",IF(VLOOKUP(P12036,登録者リスト!$A$1:$D$43729,4,FALSE)=基本情報!$D$6,P12036,"")),"")</f>
        <v/>
      </c>
    </row>
    <row r="12037" spans="16:17" x14ac:dyDescent="0.15">
      <c r="P12037">
        <v>12036</v>
      </c>
      <c r="Q12037" t="str">
        <f>IFERROR(IF(COUNTIF(個人情報!$BI$5:$BI$401,"登録番号" &amp; リスト!P12037)&gt;=1,"",IF(VLOOKUP(P12037,登録者リスト!$A$1:$D$43729,4,FALSE)=基本情報!$D$6,P12037,"")),"")</f>
        <v/>
      </c>
    </row>
    <row r="12038" spans="16:17" x14ac:dyDescent="0.15">
      <c r="P12038">
        <v>12037</v>
      </c>
      <c r="Q12038" t="str">
        <f>IFERROR(IF(COUNTIF(個人情報!$BI$5:$BI$401,"登録番号" &amp; リスト!P12038)&gt;=1,"",IF(VLOOKUP(P12038,登録者リスト!$A$1:$D$43729,4,FALSE)=基本情報!$D$6,P12038,"")),"")</f>
        <v/>
      </c>
    </row>
    <row r="12039" spans="16:17" x14ac:dyDescent="0.15">
      <c r="P12039">
        <v>12038</v>
      </c>
      <c r="Q12039" t="str">
        <f>IFERROR(IF(COUNTIF(個人情報!$BI$5:$BI$401,"登録番号" &amp; リスト!P12039)&gt;=1,"",IF(VLOOKUP(P12039,登録者リスト!$A$1:$D$43729,4,FALSE)=基本情報!$D$6,P12039,"")),"")</f>
        <v/>
      </c>
    </row>
    <row r="12040" spans="16:17" x14ac:dyDescent="0.15">
      <c r="P12040">
        <v>12039</v>
      </c>
      <c r="Q12040" t="str">
        <f>IFERROR(IF(COUNTIF(個人情報!$BI$5:$BI$401,"登録番号" &amp; リスト!P12040)&gt;=1,"",IF(VLOOKUP(P12040,登録者リスト!$A$1:$D$43729,4,FALSE)=基本情報!$D$6,P12040,"")),"")</f>
        <v/>
      </c>
    </row>
    <row r="12041" spans="16:17" x14ac:dyDescent="0.15">
      <c r="P12041">
        <v>12040</v>
      </c>
      <c r="Q12041" t="str">
        <f>IFERROR(IF(COUNTIF(個人情報!$BI$5:$BI$401,"登録番号" &amp; リスト!P12041)&gt;=1,"",IF(VLOOKUP(P12041,登録者リスト!$A$1:$D$43729,4,FALSE)=基本情報!$D$6,P12041,"")),"")</f>
        <v/>
      </c>
    </row>
    <row r="12042" spans="16:17" x14ac:dyDescent="0.15">
      <c r="P12042">
        <v>12041</v>
      </c>
      <c r="Q12042" t="str">
        <f>IFERROR(IF(COUNTIF(個人情報!$BI$5:$BI$401,"登録番号" &amp; リスト!P12042)&gt;=1,"",IF(VLOOKUP(P12042,登録者リスト!$A$1:$D$43729,4,FALSE)=基本情報!$D$6,P12042,"")),"")</f>
        <v/>
      </c>
    </row>
    <row r="12043" spans="16:17" x14ac:dyDescent="0.15">
      <c r="P12043">
        <v>12042</v>
      </c>
      <c r="Q12043" t="str">
        <f>IFERROR(IF(COUNTIF(個人情報!$BI$5:$BI$401,"登録番号" &amp; リスト!P12043)&gt;=1,"",IF(VLOOKUP(P12043,登録者リスト!$A$1:$D$43729,4,FALSE)=基本情報!$D$6,P12043,"")),"")</f>
        <v/>
      </c>
    </row>
    <row r="12044" spans="16:17" x14ac:dyDescent="0.15">
      <c r="P12044">
        <v>12043</v>
      </c>
      <c r="Q12044" t="str">
        <f>IFERROR(IF(COUNTIF(個人情報!$BI$5:$BI$401,"登録番号" &amp; リスト!P12044)&gt;=1,"",IF(VLOOKUP(P12044,登録者リスト!$A$1:$D$43729,4,FALSE)=基本情報!$D$6,P12044,"")),"")</f>
        <v/>
      </c>
    </row>
    <row r="12045" spans="16:17" x14ac:dyDescent="0.15">
      <c r="P12045">
        <v>12044</v>
      </c>
      <c r="Q12045" t="str">
        <f>IFERROR(IF(COUNTIF(個人情報!$BI$5:$BI$401,"登録番号" &amp; リスト!P12045)&gt;=1,"",IF(VLOOKUP(P12045,登録者リスト!$A$1:$D$43729,4,FALSE)=基本情報!$D$6,P12045,"")),"")</f>
        <v/>
      </c>
    </row>
    <row r="12046" spans="16:17" x14ac:dyDescent="0.15">
      <c r="P12046">
        <v>12045</v>
      </c>
      <c r="Q12046" t="str">
        <f>IFERROR(IF(COUNTIF(個人情報!$BI$5:$BI$401,"登録番号" &amp; リスト!P12046)&gt;=1,"",IF(VLOOKUP(P12046,登録者リスト!$A$1:$D$43729,4,FALSE)=基本情報!$D$6,P12046,"")),"")</f>
        <v/>
      </c>
    </row>
    <row r="12047" spans="16:17" x14ac:dyDescent="0.15">
      <c r="P12047">
        <v>12046</v>
      </c>
      <c r="Q12047" t="str">
        <f>IFERROR(IF(COUNTIF(個人情報!$BI$5:$BI$401,"登録番号" &amp; リスト!P12047)&gt;=1,"",IF(VLOOKUP(P12047,登録者リスト!$A$1:$D$43729,4,FALSE)=基本情報!$D$6,P12047,"")),"")</f>
        <v/>
      </c>
    </row>
    <row r="12048" spans="16:17" x14ac:dyDescent="0.15">
      <c r="P12048">
        <v>12047</v>
      </c>
      <c r="Q12048" t="str">
        <f>IFERROR(IF(COUNTIF(個人情報!$BI$5:$BI$401,"登録番号" &amp; リスト!P12048)&gt;=1,"",IF(VLOOKUP(P12048,登録者リスト!$A$1:$D$43729,4,FALSE)=基本情報!$D$6,P12048,"")),"")</f>
        <v/>
      </c>
    </row>
    <row r="12049" spans="16:17" x14ac:dyDescent="0.15">
      <c r="P12049">
        <v>12048</v>
      </c>
      <c r="Q12049" t="str">
        <f>IFERROR(IF(COUNTIF(個人情報!$BI$5:$BI$401,"登録番号" &amp; リスト!P12049)&gt;=1,"",IF(VLOOKUP(P12049,登録者リスト!$A$1:$D$43729,4,FALSE)=基本情報!$D$6,P12049,"")),"")</f>
        <v/>
      </c>
    </row>
    <row r="12050" spans="16:17" x14ac:dyDescent="0.15">
      <c r="P12050">
        <v>12049</v>
      </c>
      <c r="Q12050" t="str">
        <f>IFERROR(IF(COUNTIF(個人情報!$BI$5:$BI$401,"登録番号" &amp; リスト!P12050)&gt;=1,"",IF(VLOOKUP(P12050,登録者リスト!$A$1:$D$43729,4,FALSE)=基本情報!$D$6,P12050,"")),"")</f>
        <v/>
      </c>
    </row>
    <row r="12051" spans="16:17" x14ac:dyDescent="0.15">
      <c r="P12051">
        <v>12050</v>
      </c>
      <c r="Q12051" t="str">
        <f>IFERROR(IF(COUNTIF(個人情報!$BI$5:$BI$401,"登録番号" &amp; リスト!P12051)&gt;=1,"",IF(VLOOKUP(P12051,登録者リスト!$A$1:$D$43729,4,FALSE)=基本情報!$D$6,P12051,"")),"")</f>
        <v/>
      </c>
    </row>
    <row r="12052" spans="16:17" x14ac:dyDescent="0.15">
      <c r="P12052">
        <v>12051</v>
      </c>
      <c r="Q12052" t="str">
        <f>IFERROR(IF(COUNTIF(個人情報!$BI$5:$BI$401,"登録番号" &amp; リスト!P12052)&gt;=1,"",IF(VLOOKUP(P12052,登録者リスト!$A$1:$D$43729,4,FALSE)=基本情報!$D$6,P12052,"")),"")</f>
        <v/>
      </c>
    </row>
    <row r="12053" spans="16:17" x14ac:dyDescent="0.15">
      <c r="P12053">
        <v>12052</v>
      </c>
      <c r="Q12053" t="str">
        <f>IFERROR(IF(COUNTIF(個人情報!$BI$5:$BI$401,"登録番号" &amp; リスト!P12053)&gt;=1,"",IF(VLOOKUP(P12053,登録者リスト!$A$1:$D$43729,4,FALSE)=基本情報!$D$6,P12053,"")),"")</f>
        <v/>
      </c>
    </row>
    <row r="12054" spans="16:17" x14ac:dyDescent="0.15">
      <c r="P12054">
        <v>12053</v>
      </c>
      <c r="Q12054" t="str">
        <f>IFERROR(IF(COUNTIF(個人情報!$BI$5:$BI$401,"登録番号" &amp; リスト!P12054)&gt;=1,"",IF(VLOOKUP(P12054,登録者リスト!$A$1:$D$43729,4,FALSE)=基本情報!$D$6,P12054,"")),"")</f>
        <v/>
      </c>
    </row>
    <row r="12055" spans="16:17" x14ac:dyDescent="0.15">
      <c r="P12055">
        <v>12054</v>
      </c>
      <c r="Q12055" t="str">
        <f>IFERROR(IF(COUNTIF(個人情報!$BI$5:$BI$401,"登録番号" &amp; リスト!P12055)&gt;=1,"",IF(VLOOKUP(P12055,登録者リスト!$A$1:$D$43729,4,FALSE)=基本情報!$D$6,P12055,"")),"")</f>
        <v/>
      </c>
    </row>
    <row r="12056" spans="16:17" x14ac:dyDescent="0.15">
      <c r="P12056">
        <v>12055</v>
      </c>
      <c r="Q12056" t="str">
        <f>IFERROR(IF(COUNTIF(個人情報!$BI$5:$BI$401,"登録番号" &amp; リスト!P12056)&gt;=1,"",IF(VLOOKUP(P12056,登録者リスト!$A$1:$D$43729,4,FALSE)=基本情報!$D$6,P12056,"")),"")</f>
        <v/>
      </c>
    </row>
    <row r="12057" spans="16:17" x14ac:dyDescent="0.15">
      <c r="P12057">
        <v>12056</v>
      </c>
      <c r="Q12057" t="str">
        <f>IFERROR(IF(COUNTIF(個人情報!$BI$5:$BI$401,"登録番号" &amp; リスト!P12057)&gt;=1,"",IF(VLOOKUP(P12057,登録者リスト!$A$1:$D$43729,4,FALSE)=基本情報!$D$6,P12057,"")),"")</f>
        <v/>
      </c>
    </row>
    <row r="12058" spans="16:17" x14ac:dyDescent="0.15">
      <c r="P12058">
        <v>12057</v>
      </c>
      <c r="Q12058" t="str">
        <f>IFERROR(IF(COUNTIF(個人情報!$BI$5:$BI$401,"登録番号" &amp; リスト!P12058)&gt;=1,"",IF(VLOOKUP(P12058,登録者リスト!$A$1:$D$43729,4,FALSE)=基本情報!$D$6,P12058,"")),"")</f>
        <v/>
      </c>
    </row>
    <row r="12059" spans="16:17" x14ac:dyDescent="0.15">
      <c r="P12059">
        <v>12058</v>
      </c>
      <c r="Q12059" t="str">
        <f>IFERROR(IF(COUNTIF(個人情報!$BI$5:$BI$401,"登録番号" &amp; リスト!P12059)&gt;=1,"",IF(VLOOKUP(P12059,登録者リスト!$A$1:$D$43729,4,FALSE)=基本情報!$D$6,P12059,"")),"")</f>
        <v/>
      </c>
    </row>
    <row r="12060" spans="16:17" x14ac:dyDescent="0.15">
      <c r="P12060">
        <v>12059</v>
      </c>
      <c r="Q12060" t="str">
        <f>IFERROR(IF(COUNTIF(個人情報!$BI$5:$BI$401,"登録番号" &amp; リスト!P12060)&gt;=1,"",IF(VLOOKUP(P12060,登録者リスト!$A$1:$D$43729,4,FALSE)=基本情報!$D$6,P12060,"")),"")</f>
        <v/>
      </c>
    </row>
    <row r="12061" spans="16:17" x14ac:dyDescent="0.15">
      <c r="P12061">
        <v>12060</v>
      </c>
      <c r="Q12061" t="str">
        <f>IFERROR(IF(COUNTIF(個人情報!$BI$5:$BI$401,"登録番号" &amp; リスト!P12061)&gt;=1,"",IF(VLOOKUP(P12061,登録者リスト!$A$1:$D$43729,4,FALSE)=基本情報!$D$6,P12061,"")),"")</f>
        <v/>
      </c>
    </row>
    <row r="12062" spans="16:17" x14ac:dyDescent="0.15">
      <c r="P12062">
        <v>12061</v>
      </c>
      <c r="Q12062" t="str">
        <f>IFERROR(IF(COUNTIF(個人情報!$BI$5:$BI$401,"登録番号" &amp; リスト!P12062)&gt;=1,"",IF(VLOOKUP(P12062,登録者リスト!$A$1:$D$43729,4,FALSE)=基本情報!$D$6,P12062,"")),"")</f>
        <v/>
      </c>
    </row>
    <row r="12063" spans="16:17" x14ac:dyDescent="0.15">
      <c r="P12063">
        <v>12062</v>
      </c>
      <c r="Q12063" t="str">
        <f>IFERROR(IF(COUNTIF(個人情報!$BI$5:$BI$401,"登録番号" &amp; リスト!P12063)&gt;=1,"",IF(VLOOKUP(P12063,登録者リスト!$A$1:$D$43729,4,FALSE)=基本情報!$D$6,P12063,"")),"")</f>
        <v/>
      </c>
    </row>
    <row r="12064" spans="16:17" x14ac:dyDescent="0.15">
      <c r="P12064">
        <v>12063</v>
      </c>
      <c r="Q12064" t="str">
        <f>IFERROR(IF(COUNTIF(個人情報!$BI$5:$BI$401,"登録番号" &amp; リスト!P12064)&gt;=1,"",IF(VLOOKUP(P12064,登録者リスト!$A$1:$D$43729,4,FALSE)=基本情報!$D$6,P12064,"")),"")</f>
        <v/>
      </c>
    </row>
    <row r="12065" spans="16:17" x14ac:dyDescent="0.15">
      <c r="P12065">
        <v>12064</v>
      </c>
      <c r="Q12065" t="str">
        <f>IFERROR(IF(COUNTIF(個人情報!$BI$5:$BI$401,"登録番号" &amp; リスト!P12065)&gt;=1,"",IF(VLOOKUP(P12065,登録者リスト!$A$1:$D$43729,4,FALSE)=基本情報!$D$6,P12065,"")),"")</f>
        <v/>
      </c>
    </row>
    <row r="12066" spans="16:17" x14ac:dyDescent="0.15">
      <c r="P12066">
        <v>12065</v>
      </c>
      <c r="Q12066" t="str">
        <f>IFERROR(IF(COUNTIF(個人情報!$BI$5:$BI$401,"登録番号" &amp; リスト!P12066)&gt;=1,"",IF(VLOOKUP(P12066,登録者リスト!$A$1:$D$43729,4,FALSE)=基本情報!$D$6,P12066,"")),"")</f>
        <v/>
      </c>
    </row>
    <row r="12067" spans="16:17" x14ac:dyDescent="0.15">
      <c r="P12067">
        <v>12066</v>
      </c>
      <c r="Q12067" t="str">
        <f>IFERROR(IF(COUNTIF(個人情報!$BI$5:$BI$401,"登録番号" &amp; リスト!P12067)&gt;=1,"",IF(VLOOKUP(P12067,登録者リスト!$A$1:$D$43729,4,FALSE)=基本情報!$D$6,P12067,"")),"")</f>
        <v/>
      </c>
    </row>
    <row r="12068" spans="16:17" x14ac:dyDescent="0.15">
      <c r="P12068">
        <v>12067</v>
      </c>
      <c r="Q12068" t="str">
        <f>IFERROR(IF(COUNTIF(個人情報!$BI$5:$BI$401,"登録番号" &amp; リスト!P12068)&gt;=1,"",IF(VLOOKUP(P12068,登録者リスト!$A$1:$D$43729,4,FALSE)=基本情報!$D$6,P12068,"")),"")</f>
        <v/>
      </c>
    </row>
    <row r="12069" spans="16:17" x14ac:dyDescent="0.15">
      <c r="P12069">
        <v>12068</v>
      </c>
      <c r="Q12069" t="str">
        <f>IFERROR(IF(COUNTIF(個人情報!$BI$5:$BI$401,"登録番号" &amp; リスト!P12069)&gt;=1,"",IF(VLOOKUP(P12069,登録者リスト!$A$1:$D$43729,4,FALSE)=基本情報!$D$6,P12069,"")),"")</f>
        <v/>
      </c>
    </row>
    <row r="12070" spans="16:17" x14ac:dyDescent="0.15">
      <c r="P12070">
        <v>12069</v>
      </c>
      <c r="Q12070" t="str">
        <f>IFERROR(IF(COUNTIF(個人情報!$BI$5:$BI$401,"登録番号" &amp; リスト!P12070)&gt;=1,"",IF(VLOOKUP(P12070,登録者リスト!$A$1:$D$43729,4,FALSE)=基本情報!$D$6,P12070,"")),"")</f>
        <v/>
      </c>
    </row>
    <row r="12071" spans="16:17" x14ac:dyDescent="0.15">
      <c r="P12071">
        <v>12070</v>
      </c>
      <c r="Q12071" t="str">
        <f>IFERROR(IF(COUNTIF(個人情報!$BI$5:$BI$401,"登録番号" &amp; リスト!P12071)&gt;=1,"",IF(VLOOKUP(P12071,登録者リスト!$A$1:$D$43729,4,FALSE)=基本情報!$D$6,P12071,"")),"")</f>
        <v/>
      </c>
    </row>
    <row r="12072" spans="16:17" x14ac:dyDescent="0.15">
      <c r="P12072">
        <v>12071</v>
      </c>
      <c r="Q12072" t="str">
        <f>IFERROR(IF(COUNTIF(個人情報!$BI$5:$BI$401,"登録番号" &amp; リスト!P12072)&gt;=1,"",IF(VLOOKUP(P12072,登録者リスト!$A$1:$D$43729,4,FALSE)=基本情報!$D$6,P12072,"")),"")</f>
        <v/>
      </c>
    </row>
    <row r="12073" spans="16:17" x14ac:dyDescent="0.15">
      <c r="P12073">
        <v>12072</v>
      </c>
      <c r="Q12073" t="str">
        <f>IFERROR(IF(COUNTIF(個人情報!$BI$5:$BI$401,"登録番号" &amp; リスト!P12073)&gt;=1,"",IF(VLOOKUP(P12073,登録者リスト!$A$1:$D$43729,4,FALSE)=基本情報!$D$6,P12073,"")),"")</f>
        <v/>
      </c>
    </row>
    <row r="12074" spans="16:17" x14ac:dyDescent="0.15">
      <c r="P12074">
        <v>12073</v>
      </c>
      <c r="Q12074" t="str">
        <f>IFERROR(IF(COUNTIF(個人情報!$BI$5:$BI$401,"登録番号" &amp; リスト!P12074)&gt;=1,"",IF(VLOOKUP(P12074,登録者リスト!$A$1:$D$43729,4,FALSE)=基本情報!$D$6,P12074,"")),"")</f>
        <v/>
      </c>
    </row>
    <row r="12075" spans="16:17" x14ac:dyDescent="0.15">
      <c r="P12075">
        <v>12074</v>
      </c>
      <c r="Q12075" t="str">
        <f>IFERROR(IF(COUNTIF(個人情報!$BI$5:$BI$401,"登録番号" &amp; リスト!P12075)&gt;=1,"",IF(VLOOKUP(P12075,登録者リスト!$A$1:$D$43729,4,FALSE)=基本情報!$D$6,P12075,"")),"")</f>
        <v/>
      </c>
    </row>
    <row r="12076" spans="16:17" x14ac:dyDescent="0.15">
      <c r="P12076">
        <v>12075</v>
      </c>
      <c r="Q12076" t="str">
        <f>IFERROR(IF(COUNTIF(個人情報!$BI$5:$BI$401,"登録番号" &amp; リスト!P12076)&gt;=1,"",IF(VLOOKUP(P12076,登録者リスト!$A$1:$D$43729,4,FALSE)=基本情報!$D$6,P12076,"")),"")</f>
        <v/>
      </c>
    </row>
    <row r="12077" spans="16:17" x14ac:dyDescent="0.15">
      <c r="P12077">
        <v>12076</v>
      </c>
      <c r="Q12077" t="str">
        <f>IFERROR(IF(COUNTIF(個人情報!$BI$5:$BI$401,"登録番号" &amp; リスト!P12077)&gt;=1,"",IF(VLOOKUP(P12077,登録者リスト!$A$1:$D$43729,4,FALSE)=基本情報!$D$6,P12077,"")),"")</f>
        <v/>
      </c>
    </row>
    <row r="12078" spans="16:17" x14ac:dyDescent="0.15">
      <c r="P12078">
        <v>12077</v>
      </c>
      <c r="Q12078" t="str">
        <f>IFERROR(IF(COUNTIF(個人情報!$BI$5:$BI$401,"登録番号" &amp; リスト!P12078)&gt;=1,"",IF(VLOOKUP(P12078,登録者リスト!$A$1:$D$43729,4,FALSE)=基本情報!$D$6,P12078,"")),"")</f>
        <v/>
      </c>
    </row>
    <row r="12079" spans="16:17" x14ac:dyDescent="0.15">
      <c r="P12079">
        <v>12078</v>
      </c>
      <c r="Q12079" t="str">
        <f>IFERROR(IF(COUNTIF(個人情報!$BI$5:$BI$401,"登録番号" &amp; リスト!P12079)&gt;=1,"",IF(VLOOKUP(P12079,登録者リスト!$A$1:$D$43729,4,FALSE)=基本情報!$D$6,P12079,"")),"")</f>
        <v/>
      </c>
    </row>
    <row r="12080" spans="16:17" x14ac:dyDescent="0.15">
      <c r="P12080">
        <v>12079</v>
      </c>
      <c r="Q12080" t="str">
        <f>IFERROR(IF(COUNTIF(個人情報!$BI$5:$BI$401,"登録番号" &amp; リスト!P12080)&gt;=1,"",IF(VLOOKUP(P12080,登録者リスト!$A$1:$D$43729,4,FALSE)=基本情報!$D$6,P12080,"")),"")</f>
        <v/>
      </c>
    </row>
    <row r="12081" spans="16:17" x14ac:dyDescent="0.15">
      <c r="P12081">
        <v>12080</v>
      </c>
      <c r="Q12081" t="str">
        <f>IFERROR(IF(COUNTIF(個人情報!$BI$5:$BI$401,"登録番号" &amp; リスト!P12081)&gt;=1,"",IF(VLOOKUP(P12081,登録者リスト!$A$1:$D$43729,4,FALSE)=基本情報!$D$6,P12081,"")),"")</f>
        <v/>
      </c>
    </row>
    <row r="12082" spans="16:17" x14ac:dyDescent="0.15">
      <c r="P12082">
        <v>12081</v>
      </c>
      <c r="Q12082" t="str">
        <f>IFERROR(IF(COUNTIF(個人情報!$BI$5:$BI$401,"登録番号" &amp; リスト!P12082)&gt;=1,"",IF(VLOOKUP(P12082,登録者リスト!$A$1:$D$43729,4,FALSE)=基本情報!$D$6,P12082,"")),"")</f>
        <v/>
      </c>
    </row>
    <row r="12083" spans="16:17" x14ac:dyDescent="0.15">
      <c r="P12083">
        <v>12082</v>
      </c>
      <c r="Q12083" t="str">
        <f>IFERROR(IF(COUNTIF(個人情報!$BI$5:$BI$401,"登録番号" &amp; リスト!P12083)&gt;=1,"",IF(VLOOKUP(P12083,登録者リスト!$A$1:$D$43729,4,FALSE)=基本情報!$D$6,P12083,"")),"")</f>
        <v/>
      </c>
    </row>
    <row r="12084" spans="16:17" x14ac:dyDescent="0.15">
      <c r="P12084">
        <v>12083</v>
      </c>
      <c r="Q12084" t="str">
        <f>IFERROR(IF(COUNTIF(個人情報!$BI$5:$BI$401,"登録番号" &amp; リスト!P12084)&gt;=1,"",IF(VLOOKUP(P12084,登録者リスト!$A$1:$D$43729,4,FALSE)=基本情報!$D$6,P12084,"")),"")</f>
        <v/>
      </c>
    </row>
    <row r="12085" spans="16:17" x14ac:dyDescent="0.15">
      <c r="P12085">
        <v>12084</v>
      </c>
      <c r="Q12085" t="str">
        <f>IFERROR(IF(COUNTIF(個人情報!$BI$5:$BI$401,"登録番号" &amp; リスト!P12085)&gt;=1,"",IF(VLOOKUP(P12085,登録者リスト!$A$1:$D$43729,4,FALSE)=基本情報!$D$6,P12085,"")),"")</f>
        <v/>
      </c>
    </row>
    <row r="12086" spans="16:17" x14ac:dyDescent="0.15">
      <c r="P12086">
        <v>12085</v>
      </c>
      <c r="Q12086" t="str">
        <f>IFERROR(IF(COUNTIF(個人情報!$BI$5:$BI$401,"登録番号" &amp; リスト!P12086)&gt;=1,"",IF(VLOOKUP(P12086,登録者リスト!$A$1:$D$43729,4,FALSE)=基本情報!$D$6,P12086,"")),"")</f>
        <v/>
      </c>
    </row>
    <row r="12087" spans="16:17" x14ac:dyDescent="0.15">
      <c r="P12087">
        <v>12086</v>
      </c>
      <c r="Q12087" t="str">
        <f>IFERROR(IF(COUNTIF(個人情報!$BI$5:$BI$401,"登録番号" &amp; リスト!P12087)&gt;=1,"",IF(VLOOKUP(P12087,登録者リスト!$A$1:$D$43729,4,FALSE)=基本情報!$D$6,P12087,"")),"")</f>
        <v/>
      </c>
    </row>
    <row r="12088" spans="16:17" x14ac:dyDescent="0.15">
      <c r="P12088">
        <v>12087</v>
      </c>
      <c r="Q12088" t="str">
        <f>IFERROR(IF(COUNTIF(個人情報!$BI$5:$BI$401,"登録番号" &amp; リスト!P12088)&gt;=1,"",IF(VLOOKUP(P12088,登録者リスト!$A$1:$D$43729,4,FALSE)=基本情報!$D$6,P12088,"")),"")</f>
        <v/>
      </c>
    </row>
    <row r="12089" spans="16:17" x14ac:dyDescent="0.15">
      <c r="P12089">
        <v>12088</v>
      </c>
      <c r="Q12089" t="str">
        <f>IFERROR(IF(COUNTIF(個人情報!$BI$5:$BI$401,"登録番号" &amp; リスト!P12089)&gt;=1,"",IF(VLOOKUP(P12089,登録者リスト!$A$1:$D$43729,4,FALSE)=基本情報!$D$6,P12089,"")),"")</f>
        <v/>
      </c>
    </row>
    <row r="12090" spans="16:17" x14ac:dyDescent="0.15">
      <c r="P12090">
        <v>12089</v>
      </c>
      <c r="Q12090" t="str">
        <f>IFERROR(IF(COUNTIF(個人情報!$BI$5:$BI$401,"登録番号" &amp; リスト!P12090)&gt;=1,"",IF(VLOOKUP(P12090,登録者リスト!$A$1:$D$43729,4,FALSE)=基本情報!$D$6,P12090,"")),"")</f>
        <v/>
      </c>
    </row>
    <row r="12091" spans="16:17" x14ac:dyDescent="0.15">
      <c r="P12091">
        <v>12090</v>
      </c>
      <c r="Q12091" t="str">
        <f>IFERROR(IF(COUNTIF(個人情報!$BI$5:$BI$401,"登録番号" &amp; リスト!P12091)&gt;=1,"",IF(VLOOKUP(P12091,登録者リスト!$A$1:$D$43729,4,FALSE)=基本情報!$D$6,P12091,"")),"")</f>
        <v/>
      </c>
    </row>
    <row r="12092" spans="16:17" x14ac:dyDescent="0.15">
      <c r="P12092">
        <v>12091</v>
      </c>
      <c r="Q12092" t="str">
        <f>IFERROR(IF(COUNTIF(個人情報!$BI$5:$BI$401,"登録番号" &amp; リスト!P12092)&gt;=1,"",IF(VLOOKUP(P12092,登録者リスト!$A$1:$D$43729,4,FALSE)=基本情報!$D$6,P12092,"")),"")</f>
        <v/>
      </c>
    </row>
    <row r="12093" spans="16:17" x14ac:dyDescent="0.15">
      <c r="P12093">
        <v>12092</v>
      </c>
      <c r="Q12093" t="str">
        <f>IFERROR(IF(COUNTIF(個人情報!$BI$5:$BI$401,"登録番号" &amp; リスト!P12093)&gt;=1,"",IF(VLOOKUP(P12093,登録者リスト!$A$1:$D$43729,4,FALSE)=基本情報!$D$6,P12093,"")),"")</f>
        <v/>
      </c>
    </row>
    <row r="12094" spans="16:17" x14ac:dyDescent="0.15">
      <c r="P12094">
        <v>12093</v>
      </c>
      <c r="Q12094" t="str">
        <f>IFERROR(IF(COUNTIF(個人情報!$BI$5:$BI$401,"登録番号" &amp; リスト!P12094)&gt;=1,"",IF(VLOOKUP(P12094,登録者リスト!$A$1:$D$43729,4,FALSE)=基本情報!$D$6,P12094,"")),"")</f>
        <v/>
      </c>
    </row>
    <row r="12095" spans="16:17" x14ac:dyDescent="0.15">
      <c r="P12095">
        <v>12094</v>
      </c>
      <c r="Q12095" t="str">
        <f>IFERROR(IF(COUNTIF(個人情報!$BI$5:$BI$401,"登録番号" &amp; リスト!P12095)&gt;=1,"",IF(VLOOKUP(P12095,登録者リスト!$A$1:$D$43729,4,FALSE)=基本情報!$D$6,P12095,"")),"")</f>
        <v/>
      </c>
    </row>
    <row r="12096" spans="16:17" x14ac:dyDescent="0.15">
      <c r="P12096">
        <v>12095</v>
      </c>
      <c r="Q12096" t="str">
        <f>IFERROR(IF(COUNTIF(個人情報!$BI$5:$BI$401,"登録番号" &amp; リスト!P12096)&gt;=1,"",IF(VLOOKUP(P12096,登録者リスト!$A$1:$D$43729,4,FALSE)=基本情報!$D$6,P12096,"")),"")</f>
        <v/>
      </c>
    </row>
    <row r="12097" spans="16:17" x14ac:dyDescent="0.15">
      <c r="P12097">
        <v>12096</v>
      </c>
      <c r="Q12097" t="str">
        <f>IFERROR(IF(COUNTIF(個人情報!$BI$5:$BI$401,"登録番号" &amp; リスト!P12097)&gt;=1,"",IF(VLOOKUP(P12097,登録者リスト!$A$1:$D$43729,4,FALSE)=基本情報!$D$6,P12097,"")),"")</f>
        <v/>
      </c>
    </row>
    <row r="12098" spans="16:17" x14ac:dyDescent="0.15">
      <c r="P12098">
        <v>12097</v>
      </c>
      <c r="Q12098" t="str">
        <f>IFERROR(IF(COUNTIF(個人情報!$BI$5:$BI$401,"登録番号" &amp; リスト!P12098)&gt;=1,"",IF(VLOOKUP(P12098,登録者リスト!$A$1:$D$43729,4,FALSE)=基本情報!$D$6,P12098,"")),"")</f>
        <v/>
      </c>
    </row>
    <row r="12099" spans="16:17" x14ac:dyDescent="0.15">
      <c r="P12099">
        <v>12098</v>
      </c>
      <c r="Q12099" t="str">
        <f>IFERROR(IF(COUNTIF(個人情報!$BI$5:$BI$401,"登録番号" &amp; リスト!P12099)&gt;=1,"",IF(VLOOKUP(P12099,登録者リスト!$A$1:$D$43729,4,FALSE)=基本情報!$D$6,P12099,"")),"")</f>
        <v/>
      </c>
    </row>
    <row r="12100" spans="16:17" x14ac:dyDescent="0.15">
      <c r="P12100">
        <v>12099</v>
      </c>
      <c r="Q12100" t="str">
        <f>IFERROR(IF(COUNTIF(個人情報!$BI$5:$BI$401,"登録番号" &amp; リスト!P12100)&gt;=1,"",IF(VLOOKUP(P12100,登録者リスト!$A$1:$D$43729,4,FALSE)=基本情報!$D$6,P12100,"")),"")</f>
        <v/>
      </c>
    </row>
    <row r="12101" spans="16:17" x14ac:dyDescent="0.15">
      <c r="P12101">
        <v>12100</v>
      </c>
      <c r="Q12101" t="str">
        <f>IFERROR(IF(COUNTIF(個人情報!$BI$5:$BI$401,"登録番号" &amp; リスト!P12101)&gt;=1,"",IF(VLOOKUP(P12101,登録者リスト!$A$1:$D$43729,4,FALSE)=基本情報!$D$6,P12101,"")),"")</f>
        <v/>
      </c>
    </row>
    <row r="12102" spans="16:17" x14ac:dyDescent="0.15">
      <c r="P12102">
        <v>12101</v>
      </c>
      <c r="Q12102" t="str">
        <f>IFERROR(IF(COUNTIF(個人情報!$BI$5:$BI$401,"登録番号" &amp; リスト!P12102)&gt;=1,"",IF(VLOOKUP(P12102,登録者リスト!$A$1:$D$43729,4,FALSE)=基本情報!$D$6,P12102,"")),"")</f>
        <v/>
      </c>
    </row>
    <row r="12103" spans="16:17" x14ac:dyDescent="0.15">
      <c r="P12103">
        <v>12102</v>
      </c>
      <c r="Q12103" t="str">
        <f>IFERROR(IF(COUNTIF(個人情報!$BI$5:$BI$401,"登録番号" &amp; リスト!P12103)&gt;=1,"",IF(VLOOKUP(P12103,登録者リスト!$A$1:$D$43729,4,FALSE)=基本情報!$D$6,P12103,"")),"")</f>
        <v/>
      </c>
    </row>
    <row r="12104" spans="16:17" x14ac:dyDescent="0.15">
      <c r="P12104">
        <v>12103</v>
      </c>
      <c r="Q12104" t="str">
        <f>IFERROR(IF(COUNTIF(個人情報!$BI$5:$BI$401,"登録番号" &amp; リスト!P12104)&gt;=1,"",IF(VLOOKUP(P12104,登録者リスト!$A$1:$D$43729,4,FALSE)=基本情報!$D$6,P12104,"")),"")</f>
        <v/>
      </c>
    </row>
    <row r="12105" spans="16:17" x14ac:dyDescent="0.15">
      <c r="P12105">
        <v>12104</v>
      </c>
      <c r="Q12105" t="str">
        <f>IFERROR(IF(COUNTIF(個人情報!$BI$5:$BI$401,"登録番号" &amp; リスト!P12105)&gt;=1,"",IF(VLOOKUP(P12105,登録者リスト!$A$1:$D$43729,4,FALSE)=基本情報!$D$6,P12105,"")),"")</f>
        <v/>
      </c>
    </row>
    <row r="12106" spans="16:17" x14ac:dyDescent="0.15">
      <c r="P12106">
        <v>12105</v>
      </c>
      <c r="Q12106" t="str">
        <f>IFERROR(IF(COUNTIF(個人情報!$BI$5:$BI$401,"登録番号" &amp; リスト!P12106)&gt;=1,"",IF(VLOOKUP(P12106,登録者リスト!$A$1:$D$43729,4,FALSE)=基本情報!$D$6,P12106,"")),"")</f>
        <v/>
      </c>
    </row>
    <row r="12107" spans="16:17" x14ac:dyDescent="0.15">
      <c r="P12107">
        <v>12106</v>
      </c>
      <c r="Q12107" t="str">
        <f>IFERROR(IF(COUNTIF(個人情報!$BI$5:$BI$401,"登録番号" &amp; リスト!P12107)&gt;=1,"",IF(VLOOKUP(P12107,登録者リスト!$A$1:$D$43729,4,FALSE)=基本情報!$D$6,P12107,"")),"")</f>
        <v/>
      </c>
    </row>
    <row r="12108" spans="16:17" x14ac:dyDescent="0.15">
      <c r="P12108">
        <v>12107</v>
      </c>
      <c r="Q12108" t="str">
        <f>IFERROR(IF(COUNTIF(個人情報!$BI$5:$BI$401,"登録番号" &amp; リスト!P12108)&gt;=1,"",IF(VLOOKUP(P12108,登録者リスト!$A$1:$D$43729,4,FALSE)=基本情報!$D$6,P12108,"")),"")</f>
        <v/>
      </c>
    </row>
    <row r="12109" spans="16:17" x14ac:dyDescent="0.15">
      <c r="P12109">
        <v>12108</v>
      </c>
      <c r="Q12109" t="str">
        <f>IFERROR(IF(COUNTIF(個人情報!$BI$5:$BI$401,"登録番号" &amp; リスト!P12109)&gt;=1,"",IF(VLOOKUP(P12109,登録者リスト!$A$1:$D$43729,4,FALSE)=基本情報!$D$6,P12109,"")),"")</f>
        <v/>
      </c>
    </row>
    <row r="12110" spans="16:17" x14ac:dyDescent="0.15">
      <c r="P12110">
        <v>12109</v>
      </c>
      <c r="Q12110" t="str">
        <f>IFERROR(IF(COUNTIF(個人情報!$BI$5:$BI$401,"登録番号" &amp; リスト!P12110)&gt;=1,"",IF(VLOOKUP(P12110,登録者リスト!$A$1:$D$43729,4,FALSE)=基本情報!$D$6,P12110,"")),"")</f>
        <v/>
      </c>
    </row>
    <row r="12111" spans="16:17" x14ac:dyDescent="0.15">
      <c r="P12111">
        <v>12110</v>
      </c>
      <c r="Q12111" t="str">
        <f>IFERROR(IF(COUNTIF(個人情報!$BI$5:$BI$401,"登録番号" &amp; リスト!P12111)&gt;=1,"",IF(VLOOKUP(P12111,登録者リスト!$A$1:$D$43729,4,FALSE)=基本情報!$D$6,P12111,"")),"")</f>
        <v/>
      </c>
    </row>
    <row r="12112" spans="16:17" x14ac:dyDescent="0.15">
      <c r="P12112">
        <v>12111</v>
      </c>
      <c r="Q12112" t="str">
        <f>IFERROR(IF(COUNTIF(個人情報!$BI$5:$BI$401,"登録番号" &amp; リスト!P12112)&gt;=1,"",IF(VLOOKUP(P12112,登録者リスト!$A$1:$D$43729,4,FALSE)=基本情報!$D$6,P12112,"")),"")</f>
        <v/>
      </c>
    </row>
    <row r="12113" spans="16:17" x14ac:dyDescent="0.15">
      <c r="P12113">
        <v>12112</v>
      </c>
      <c r="Q12113" t="str">
        <f>IFERROR(IF(COUNTIF(個人情報!$BI$5:$BI$401,"登録番号" &amp; リスト!P12113)&gt;=1,"",IF(VLOOKUP(P12113,登録者リスト!$A$1:$D$43729,4,FALSE)=基本情報!$D$6,P12113,"")),"")</f>
        <v/>
      </c>
    </row>
    <row r="12114" spans="16:17" x14ac:dyDescent="0.15">
      <c r="P12114">
        <v>12113</v>
      </c>
      <c r="Q12114" t="str">
        <f>IFERROR(IF(COUNTIF(個人情報!$BI$5:$BI$401,"登録番号" &amp; リスト!P12114)&gt;=1,"",IF(VLOOKUP(P12114,登録者リスト!$A$1:$D$43729,4,FALSE)=基本情報!$D$6,P12114,"")),"")</f>
        <v/>
      </c>
    </row>
    <row r="12115" spans="16:17" x14ac:dyDescent="0.15">
      <c r="P12115">
        <v>12114</v>
      </c>
      <c r="Q12115" t="str">
        <f>IFERROR(IF(COUNTIF(個人情報!$BI$5:$BI$401,"登録番号" &amp; リスト!P12115)&gt;=1,"",IF(VLOOKUP(P12115,登録者リスト!$A$1:$D$43729,4,FALSE)=基本情報!$D$6,P12115,"")),"")</f>
        <v/>
      </c>
    </row>
    <row r="12116" spans="16:17" x14ac:dyDescent="0.15">
      <c r="P12116">
        <v>12115</v>
      </c>
      <c r="Q12116" t="str">
        <f>IFERROR(IF(COUNTIF(個人情報!$BI$5:$BI$401,"登録番号" &amp; リスト!P12116)&gt;=1,"",IF(VLOOKUP(P12116,登録者リスト!$A$1:$D$43729,4,FALSE)=基本情報!$D$6,P12116,"")),"")</f>
        <v/>
      </c>
    </row>
    <row r="12117" spans="16:17" x14ac:dyDescent="0.15">
      <c r="P12117">
        <v>12116</v>
      </c>
      <c r="Q12117" t="str">
        <f>IFERROR(IF(COUNTIF(個人情報!$BI$5:$BI$401,"登録番号" &amp; リスト!P12117)&gt;=1,"",IF(VLOOKUP(P12117,登録者リスト!$A$1:$D$43729,4,FALSE)=基本情報!$D$6,P12117,"")),"")</f>
        <v/>
      </c>
    </row>
    <row r="12118" spans="16:17" x14ac:dyDescent="0.15">
      <c r="P12118">
        <v>12117</v>
      </c>
      <c r="Q12118" t="str">
        <f>IFERROR(IF(COUNTIF(個人情報!$BI$5:$BI$401,"登録番号" &amp; リスト!P12118)&gt;=1,"",IF(VLOOKUP(P12118,登録者リスト!$A$1:$D$43729,4,FALSE)=基本情報!$D$6,P12118,"")),"")</f>
        <v/>
      </c>
    </row>
    <row r="12119" spans="16:17" x14ac:dyDescent="0.15">
      <c r="P12119">
        <v>12118</v>
      </c>
      <c r="Q12119" t="str">
        <f>IFERROR(IF(COUNTIF(個人情報!$BI$5:$BI$401,"登録番号" &amp; リスト!P12119)&gt;=1,"",IF(VLOOKUP(P12119,登録者リスト!$A$1:$D$43729,4,FALSE)=基本情報!$D$6,P12119,"")),"")</f>
        <v/>
      </c>
    </row>
    <row r="12120" spans="16:17" x14ac:dyDescent="0.15">
      <c r="P12120">
        <v>12119</v>
      </c>
      <c r="Q12120" t="str">
        <f>IFERROR(IF(COUNTIF(個人情報!$BI$5:$BI$401,"登録番号" &amp; リスト!P12120)&gt;=1,"",IF(VLOOKUP(P12120,登録者リスト!$A$1:$D$43729,4,FALSE)=基本情報!$D$6,P12120,"")),"")</f>
        <v/>
      </c>
    </row>
    <row r="12121" spans="16:17" x14ac:dyDescent="0.15">
      <c r="P12121">
        <v>12120</v>
      </c>
      <c r="Q12121" t="str">
        <f>IFERROR(IF(COUNTIF(個人情報!$BI$5:$BI$401,"登録番号" &amp; リスト!P12121)&gt;=1,"",IF(VLOOKUP(P12121,登録者リスト!$A$1:$D$43729,4,FALSE)=基本情報!$D$6,P12121,"")),"")</f>
        <v/>
      </c>
    </row>
    <row r="12122" spans="16:17" x14ac:dyDescent="0.15">
      <c r="P12122">
        <v>12121</v>
      </c>
      <c r="Q12122" t="str">
        <f>IFERROR(IF(COUNTIF(個人情報!$BI$5:$BI$401,"登録番号" &amp; リスト!P12122)&gt;=1,"",IF(VLOOKUP(P12122,登録者リスト!$A$1:$D$43729,4,FALSE)=基本情報!$D$6,P12122,"")),"")</f>
        <v/>
      </c>
    </row>
    <row r="12123" spans="16:17" x14ac:dyDescent="0.15">
      <c r="P12123">
        <v>12122</v>
      </c>
      <c r="Q12123" t="str">
        <f>IFERROR(IF(COUNTIF(個人情報!$BI$5:$BI$401,"登録番号" &amp; リスト!P12123)&gt;=1,"",IF(VLOOKUP(P12123,登録者リスト!$A$1:$D$43729,4,FALSE)=基本情報!$D$6,P12123,"")),"")</f>
        <v/>
      </c>
    </row>
    <row r="12124" spans="16:17" x14ac:dyDescent="0.15">
      <c r="P12124">
        <v>12123</v>
      </c>
      <c r="Q12124" t="str">
        <f>IFERROR(IF(COUNTIF(個人情報!$BI$5:$BI$401,"登録番号" &amp; リスト!P12124)&gt;=1,"",IF(VLOOKUP(P12124,登録者リスト!$A$1:$D$43729,4,FALSE)=基本情報!$D$6,P12124,"")),"")</f>
        <v/>
      </c>
    </row>
    <row r="12125" spans="16:17" x14ac:dyDescent="0.15">
      <c r="P12125">
        <v>12124</v>
      </c>
      <c r="Q12125" t="str">
        <f>IFERROR(IF(COUNTIF(個人情報!$BI$5:$BI$401,"登録番号" &amp; リスト!P12125)&gt;=1,"",IF(VLOOKUP(P12125,登録者リスト!$A$1:$D$43729,4,FALSE)=基本情報!$D$6,P12125,"")),"")</f>
        <v/>
      </c>
    </row>
    <row r="12126" spans="16:17" x14ac:dyDescent="0.15">
      <c r="P12126">
        <v>12125</v>
      </c>
      <c r="Q12126" t="str">
        <f>IFERROR(IF(COUNTIF(個人情報!$BI$5:$BI$401,"登録番号" &amp; リスト!P12126)&gt;=1,"",IF(VLOOKUP(P12126,登録者リスト!$A$1:$D$43729,4,FALSE)=基本情報!$D$6,P12126,"")),"")</f>
        <v/>
      </c>
    </row>
    <row r="12127" spans="16:17" x14ac:dyDescent="0.15">
      <c r="P12127">
        <v>12126</v>
      </c>
      <c r="Q12127" t="str">
        <f>IFERROR(IF(COUNTIF(個人情報!$BI$5:$BI$401,"登録番号" &amp; リスト!P12127)&gt;=1,"",IF(VLOOKUP(P12127,登録者リスト!$A$1:$D$43729,4,FALSE)=基本情報!$D$6,P12127,"")),"")</f>
        <v/>
      </c>
    </row>
    <row r="12128" spans="16:17" x14ac:dyDescent="0.15">
      <c r="P12128">
        <v>12127</v>
      </c>
      <c r="Q12128" t="str">
        <f>IFERROR(IF(COUNTIF(個人情報!$BI$5:$BI$401,"登録番号" &amp; リスト!P12128)&gt;=1,"",IF(VLOOKUP(P12128,登録者リスト!$A$1:$D$43729,4,FALSE)=基本情報!$D$6,P12128,"")),"")</f>
        <v/>
      </c>
    </row>
    <row r="12129" spans="16:17" x14ac:dyDescent="0.15">
      <c r="P12129">
        <v>12128</v>
      </c>
      <c r="Q12129" t="str">
        <f>IFERROR(IF(COUNTIF(個人情報!$BI$5:$BI$401,"登録番号" &amp; リスト!P12129)&gt;=1,"",IF(VLOOKUP(P12129,登録者リスト!$A$1:$D$43729,4,FALSE)=基本情報!$D$6,P12129,"")),"")</f>
        <v/>
      </c>
    </row>
    <row r="12130" spans="16:17" x14ac:dyDescent="0.15">
      <c r="P12130">
        <v>12129</v>
      </c>
      <c r="Q12130" t="str">
        <f>IFERROR(IF(COUNTIF(個人情報!$BI$5:$BI$401,"登録番号" &amp; リスト!P12130)&gt;=1,"",IF(VLOOKUP(P12130,登録者リスト!$A$1:$D$43729,4,FALSE)=基本情報!$D$6,P12130,"")),"")</f>
        <v/>
      </c>
    </row>
    <row r="12131" spans="16:17" x14ac:dyDescent="0.15">
      <c r="P12131">
        <v>12130</v>
      </c>
      <c r="Q12131" t="str">
        <f>IFERROR(IF(COUNTIF(個人情報!$BI$5:$BI$401,"登録番号" &amp; リスト!P12131)&gt;=1,"",IF(VLOOKUP(P12131,登録者リスト!$A$1:$D$43729,4,FALSE)=基本情報!$D$6,P12131,"")),"")</f>
        <v/>
      </c>
    </row>
    <row r="12132" spans="16:17" x14ac:dyDescent="0.15">
      <c r="P12132">
        <v>12131</v>
      </c>
      <c r="Q12132" t="str">
        <f>IFERROR(IF(COUNTIF(個人情報!$BI$5:$BI$401,"登録番号" &amp; リスト!P12132)&gt;=1,"",IF(VLOOKUP(P12132,登録者リスト!$A$1:$D$43729,4,FALSE)=基本情報!$D$6,P12132,"")),"")</f>
        <v/>
      </c>
    </row>
    <row r="12133" spans="16:17" x14ac:dyDescent="0.15">
      <c r="P12133">
        <v>12132</v>
      </c>
      <c r="Q12133" t="str">
        <f>IFERROR(IF(COUNTIF(個人情報!$BI$5:$BI$401,"登録番号" &amp; リスト!P12133)&gt;=1,"",IF(VLOOKUP(P12133,登録者リスト!$A$1:$D$43729,4,FALSE)=基本情報!$D$6,P12133,"")),"")</f>
        <v/>
      </c>
    </row>
    <row r="12134" spans="16:17" x14ac:dyDescent="0.15">
      <c r="P12134">
        <v>12133</v>
      </c>
      <c r="Q12134" t="str">
        <f>IFERROR(IF(COUNTIF(個人情報!$BI$5:$BI$401,"登録番号" &amp; リスト!P12134)&gt;=1,"",IF(VLOOKUP(P12134,登録者リスト!$A$1:$D$43729,4,FALSE)=基本情報!$D$6,P12134,"")),"")</f>
        <v/>
      </c>
    </row>
    <row r="12135" spans="16:17" x14ac:dyDescent="0.15">
      <c r="P12135">
        <v>12134</v>
      </c>
      <c r="Q12135" t="str">
        <f>IFERROR(IF(COUNTIF(個人情報!$BI$5:$BI$401,"登録番号" &amp; リスト!P12135)&gt;=1,"",IF(VLOOKUP(P12135,登録者リスト!$A$1:$D$43729,4,FALSE)=基本情報!$D$6,P12135,"")),"")</f>
        <v/>
      </c>
    </row>
    <row r="12136" spans="16:17" x14ac:dyDescent="0.15">
      <c r="P12136">
        <v>12135</v>
      </c>
      <c r="Q12136" t="str">
        <f>IFERROR(IF(COUNTIF(個人情報!$BI$5:$BI$401,"登録番号" &amp; リスト!P12136)&gt;=1,"",IF(VLOOKUP(P12136,登録者リスト!$A$1:$D$43729,4,FALSE)=基本情報!$D$6,P12136,"")),"")</f>
        <v/>
      </c>
    </row>
    <row r="12137" spans="16:17" x14ac:dyDescent="0.15">
      <c r="P12137">
        <v>12136</v>
      </c>
      <c r="Q12137" t="str">
        <f>IFERROR(IF(COUNTIF(個人情報!$BI$5:$BI$401,"登録番号" &amp; リスト!P12137)&gt;=1,"",IF(VLOOKUP(P12137,登録者リスト!$A$1:$D$43729,4,FALSE)=基本情報!$D$6,P12137,"")),"")</f>
        <v/>
      </c>
    </row>
    <row r="12138" spans="16:17" x14ac:dyDescent="0.15">
      <c r="P12138">
        <v>12137</v>
      </c>
      <c r="Q12138" t="str">
        <f>IFERROR(IF(COUNTIF(個人情報!$BI$5:$BI$401,"登録番号" &amp; リスト!P12138)&gt;=1,"",IF(VLOOKUP(P12138,登録者リスト!$A$1:$D$43729,4,FALSE)=基本情報!$D$6,P12138,"")),"")</f>
        <v/>
      </c>
    </row>
    <row r="12139" spans="16:17" x14ac:dyDescent="0.15">
      <c r="P12139">
        <v>12138</v>
      </c>
      <c r="Q12139" t="str">
        <f>IFERROR(IF(COUNTIF(個人情報!$BI$5:$BI$401,"登録番号" &amp; リスト!P12139)&gt;=1,"",IF(VLOOKUP(P12139,登録者リスト!$A$1:$D$43729,4,FALSE)=基本情報!$D$6,P12139,"")),"")</f>
        <v/>
      </c>
    </row>
    <row r="12140" spans="16:17" x14ac:dyDescent="0.15">
      <c r="P12140">
        <v>12139</v>
      </c>
      <c r="Q12140" t="str">
        <f>IFERROR(IF(COUNTIF(個人情報!$BI$5:$BI$401,"登録番号" &amp; リスト!P12140)&gt;=1,"",IF(VLOOKUP(P12140,登録者リスト!$A$1:$D$43729,4,FALSE)=基本情報!$D$6,P12140,"")),"")</f>
        <v/>
      </c>
    </row>
    <row r="12141" spans="16:17" x14ac:dyDescent="0.15">
      <c r="P12141">
        <v>12140</v>
      </c>
      <c r="Q12141" t="str">
        <f>IFERROR(IF(COUNTIF(個人情報!$BI$5:$BI$401,"登録番号" &amp; リスト!P12141)&gt;=1,"",IF(VLOOKUP(P12141,登録者リスト!$A$1:$D$43729,4,FALSE)=基本情報!$D$6,P12141,"")),"")</f>
        <v/>
      </c>
    </row>
    <row r="12142" spans="16:17" x14ac:dyDescent="0.15">
      <c r="P12142">
        <v>12141</v>
      </c>
      <c r="Q12142" t="str">
        <f>IFERROR(IF(COUNTIF(個人情報!$BI$5:$BI$401,"登録番号" &amp; リスト!P12142)&gt;=1,"",IF(VLOOKUP(P12142,登録者リスト!$A$1:$D$43729,4,FALSE)=基本情報!$D$6,P12142,"")),"")</f>
        <v/>
      </c>
    </row>
    <row r="12143" spans="16:17" x14ac:dyDescent="0.15">
      <c r="P12143">
        <v>12142</v>
      </c>
      <c r="Q12143" t="str">
        <f>IFERROR(IF(COUNTIF(個人情報!$BI$5:$BI$401,"登録番号" &amp; リスト!P12143)&gt;=1,"",IF(VLOOKUP(P12143,登録者リスト!$A$1:$D$43729,4,FALSE)=基本情報!$D$6,P12143,"")),"")</f>
        <v/>
      </c>
    </row>
    <row r="12144" spans="16:17" x14ac:dyDescent="0.15">
      <c r="P12144">
        <v>12143</v>
      </c>
      <c r="Q12144" t="str">
        <f>IFERROR(IF(COUNTIF(個人情報!$BI$5:$BI$401,"登録番号" &amp; リスト!P12144)&gt;=1,"",IF(VLOOKUP(P12144,登録者リスト!$A$1:$D$43729,4,FALSE)=基本情報!$D$6,P12144,"")),"")</f>
        <v/>
      </c>
    </row>
    <row r="12145" spans="16:17" x14ac:dyDescent="0.15">
      <c r="P12145">
        <v>12144</v>
      </c>
      <c r="Q12145" t="str">
        <f>IFERROR(IF(COUNTIF(個人情報!$BI$5:$BI$401,"登録番号" &amp; リスト!P12145)&gt;=1,"",IF(VLOOKUP(P12145,登録者リスト!$A$1:$D$43729,4,FALSE)=基本情報!$D$6,P12145,"")),"")</f>
        <v/>
      </c>
    </row>
    <row r="12146" spans="16:17" x14ac:dyDescent="0.15">
      <c r="P12146">
        <v>12145</v>
      </c>
      <c r="Q12146" t="str">
        <f>IFERROR(IF(COUNTIF(個人情報!$BI$5:$BI$401,"登録番号" &amp; リスト!P12146)&gt;=1,"",IF(VLOOKUP(P12146,登録者リスト!$A$1:$D$43729,4,FALSE)=基本情報!$D$6,P12146,"")),"")</f>
        <v/>
      </c>
    </row>
    <row r="12147" spans="16:17" x14ac:dyDescent="0.15">
      <c r="P12147">
        <v>12146</v>
      </c>
      <c r="Q12147" t="str">
        <f>IFERROR(IF(COUNTIF(個人情報!$BI$5:$BI$401,"登録番号" &amp; リスト!P12147)&gt;=1,"",IF(VLOOKUP(P12147,登録者リスト!$A$1:$D$43729,4,FALSE)=基本情報!$D$6,P12147,"")),"")</f>
        <v/>
      </c>
    </row>
    <row r="12148" spans="16:17" x14ac:dyDescent="0.15">
      <c r="P12148">
        <v>12147</v>
      </c>
      <c r="Q12148" t="str">
        <f>IFERROR(IF(COUNTIF(個人情報!$BI$5:$BI$401,"登録番号" &amp; リスト!P12148)&gt;=1,"",IF(VLOOKUP(P12148,登録者リスト!$A$1:$D$43729,4,FALSE)=基本情報!$D$6,P12148,"")),"")</f>
        <v/>
      </c>
    </row>
    <row r="12149" spans="16:17" x14ac:dyDescent="0.15">
      <c r="P12149">
        <v>12148</v>
      </c>
      <c r="Q12149" t="str">
        <f>IFERROR(IF(COUNTIF(個人情報!$BI$5:$BI$401,"登録番号" &amp; リスト!P12149)&gt;=1,"",IF(VLOOKUP(P12149,登録者リスト!$A$1:$D$43729,4,FALSE)=基本情報!$D$6,P12149,"")),"")</f>
        <v/>
      </c>
    </row>
    <row r="12150" spans="16:17" x14ac:dyDescent="0.15">
      <c r="P12150">
        <v>12149</v>
      </c>
      <c r="Q12150" t="str">
        <f>IFERROR(IF(COUNTIF(個人情報!$BI$5:$BI$401,"登録番号" &amp; リスト!P12150)&gt;=1,"",IF(VLOOKUP(P12150,登録者リスト!$A$1:$D$43729,4,FALSE)=基本情報!$D$6,P12150,"")),"")</f>
        <v/>
      </c>
    </row>
    <row r="12151" spans="16:17" x14ac:dyDescent="0.15">
      <c r="P12151">
        <v>12150</v>
      </c>
      <c r="Q12151" t="str">
        <f>IFERROR(IF(COUNTIF(個人情報!$BI$5:$BI$401,"登録番号" &amp; リスト!P12151)&gt;=1,"",IF(VLOOKUP(P12151,登録者リスト!$A$1:$D$43729,4,FALSE)=基本情報!$D$6,P12151,"")),"")</f>
        <v/>
      </c>
    </row>
    <row r="12152" spans="16:17" x14ac:dyDescent="0.15">
      <c r="P12152">
        <v>12151</v>
      </c>
      <c r="Q12152" t="str">
        <f>IFERROR(IF(COUNTIF(個人情報!$BI$5:$BI$401,"登録番号" &amp; リスト!P12152)&gt;=1,"",IF(VLOOKUP(P12152,登録者リスト!$A$1:$D$43729,4,FALSE)=基本情報!$D$6,P12152,"")),"")</f>
        <v/>
      </c>
    </row>
    <row r="12153" spans="16:17" x14ac:dyDescent="0.15">
      <c r="P12153">
        <v>12152</v>
      </c>
      <c r="Q12153" t="str">
        <f>IFERROR(IF(COUNTIF(個人情報!$BI$5:$BI$401,"登録番号" &amp; リスト!P12153)&gt;=1,"",IF(VLOOKUP(P12153,登録者リスト!$A$1:$D$43729,4,FALSE)=基本情報!$D$6,P12153,"")),"")</f>
        <v/>
      </c>
    </row>
    <row r="12154" spans="16:17" x14ac:dyDescent="0.15">
      <c r="P12154">
        <v>12153</v>
      </c>
      <c r="Q12154" t="str">
        <f>IFERROR(IF(COUNTIF(個人情報!$BI$5:$BI$401,"登録番号" &amp; リスト!P12154)&gt;=1,"",IF(VLOOKUP(P12154,登録者リスト!$A$1:$D$43729,4,FALSE)=基本情報!$D$6,P12154,"")),"")</f>
        <v/>
      </c>
    </row>
    <row r="12155" spans="16:17" x14ac:dyDescent="0.15">
      <c r="P12155">
        <v>12154</v>
      </c>
      <c r="Q12155" t="str">
        <f>IFERROR(IF(COUNTIF(個人情報!$BI$5:$BI$401,"登録番号" &amp; リスト!P12155)&gt;=1,"",IF(VLOOKUP(P12155,登録者リスト!$A$1:$D$43729,4,FALSE)=基本情報!$D$6,P12155,"")),"")</f>
        <v/>
      </c>
    </row>
    <row r="12156" spans="16:17" x14ac:dyDescent="0.15">
      <c r="P12156">
        <v>12155</v>
      </c>
      <c r="Q12156" t="str">
        <f>IFERROR(IF(COUNTIF(個人情報!$BI$5:$BI$401,"登録番号" &amp; リスト!P12156)&gt;=1,"",IF(VLOOKUP(P12156,登録者リスト!$A$1:$D$43729,4,FALSE)=基本情報!$D$6,P12156,"")),"")</f>
        <v/>
      </c>
    </row>
    <row r="12157" spans="16:17" x14ac:dyDescent="0.15">
      <c r="P12157">
        <v>12156</v>
      </c>
      <c r="Q12157" t="str">
        <f>IFERROR(IF(COUNTIF(個人情報!$BI$5:$BI$401,"登録番号" &amp; リスト!P12157)&gt;=1,"",IF(VLOOKUP(P12157,登録者リスト!$A$1:$D$43729,4,FALSE)=基本情報!$D$6,P12157,"")),"")</f>
        <v/>
      </c>
    </row>
    <row r="12158" spans="16:17" x14ac:dyDescent="0.15">
      <c r="P12158">
        <v>12157</v>
      </c>
      <c r="Q12158" t="str">
        <f>IFERROR(IF(COUNTIF(個人情報!$BI$5:$BI$401,"登録番号" &amp; リスト!P12158)&gt;=1,"",IF(VLOOKUP(P12158,登録者リスト!$A$1:$D$43729,4,FALSE)=基本情報!$D$6,P12158,"")),"")</f>
        <v/>
      </c>
    </row>
    <row r="12159" spans="16:17" x14ac:dyDescent="0.15">
      <c r="P12159">
        <v>12158</v>
      </c>
      <c r="Q12159" t="str">
        <f>IFERROR(IF(COUNTIF(個人情報!$BI$5:$BI$401,"登録番号" &amp; リスト!P12159)&gt;=1,"",IF(VLOOKUP(P12159,登録者リスト!$A$1:$D$43729,4,FALSE)=基本情報!$D$6,P12159,"")),"")</f>
        <v/>
      </c>
    </row>
    <row r="12160" spans="16:17" x14ac:dyDescent="0.15">
      <c r="P12160">
        <v>12159</v>
      </c>
      <c r="Q12160" t="str">
        <f>IFERROR(IF(COUNTIF(個人情報!$BI$5:$BI$401,"登録番号" &amp; リスト!P12160)&gt;=1,"",IF(VLOOKUP(P12160,登録者リスト!$A$1:$D$43729,4,FALSE)=基本情報!$D$6,P12160,"")),"")</f>
        <v/>
      </c>
    </row>
    <row r="12161" spans="16:17" x14ac:dyDescent="0.15">
      <c r="P12161">
        <v>12160</v>
      </c>
      <c r="Q12161" t="str">
        <f>IFERROR(IF(COUNTIF(個人情報!$BI$5:$BI$401,"登録番号" &amp; リスト!P12161)&gt;=1,"",IF(VLOOKUP(P12161,登録者リスト!$A$1:$D$43729,4,FALSE)=基本情報!$D$6,P12161,"")),"")</f>
        <v/>
      </c>
    </row>
    <row r="12162" spans="16:17" x14ac:dyDescent="0.15">
      <c r="P12162">
        <v>12161</v>
      </c>
      <c r="Q12162" t="str">
        <f>IFERROR(IF(COUNTIF(個人情報!$BI$5:$BI$401,"登録番号" &amp; リスト!P12162)&gt;=1,"",IF(VLOOKUP(P12162,登録者リスト!$A$1:$D$43729,4,FALSE)=基本情報!$D$6,P12162,"")),"")</f>
        <v/>
      </c>
    </row>
    <row r="12163" spans="16:17" x14ac:dyDescent="0.15">
      <c r="P12163">
        <v>12162</v>
      </c>
      <c r="Q12163" t="str">
        <f>IFERROR(IF(COUNTIF(個人情報!$BI$5:$BI$401,"登録番号" &amp; リスト!P12163)&gt;=1,"",IF(VLOOKUP(P12163,登録者リスト!$A$1:$D$43729,4,FALSE)=基本情報!$D$6,P12163,"")),"")</f>
        <v/>
      </c>
    </row>
    <row r="12164" spans="16:17" x14ac:dyDescent="0.15">
      <c r="P12164">
        <v>12163</v>
      </c>
      <c r="Q12164" t="str">
        <f>IFERROR(IF(COUNTIF(個人情報!$BI$5:$BI$401,"登録番号" &amp; リスト!P12164)&gt;=1,"",IF(VLOOKUP(P12164,登録者リスト!$A$1:$D$43729,4,FALSE)=基本情報!$D$6,P12164,"")),"")</f>
        <v/>
      </c>
    </row>
    <row r="12165" spans="16:17" x14ac:dyDescent="0.15">
      <c r="P12165">
        <v>12164</v>
      </c>
      <c r="Q12165" t="str">
        <f>IFERROR(IF(COUNTIF(個人情報!$BI$5:$BI$401,"登録番号" &amp; リスト!P12165)&gt;=1,"",IF(VLOOKUP(P12165,登録者リスト!$A$1:$D$43729,4,FALSE)=基本情報!$D$6,P12165,"")),"")</f>
        <v/>
      </c>
    </row>
    <row r="12166" spans="16:17" x14ac:dyDescent="0.15">
      <c r="P12166">
        <v>12165</v>
      </c>
      <c r="Q12166" t="str">
        <f>IFERROR(IF(COUNTIF(個人情報!$BI$5:$BI$401,"登録番号" &amp; リスト!P12166)&gt;=1,"",IF(VLOOKUP(P12166,登録者リスト!$A$1:$D$43729,4,FALSE)=基本情報!$D$6,P12166,"")),"")</f>
        <v/>
      </c>
    </row>
    <row r="12167" spans="16:17" x14ac:dyDescent="0.15">
      <c r="P12167">
        <v>12166</v>
      </c>
      <c r="Q12167" t="str">
        <f>IFERROR(IF(COUNTIF(個人情報!$BI$5:$BI$401,"登録番号" &amp; リスト!P12167)&gt;=1,"",IF(VLOOKUP(P12167,登録者リスト!$A$1:$D$43729,4,FALSE)=基本情報!$D$6,P12167,"")),"")</f>
        <v/>
      </c>
    </row>
    <row r="12168" spans="16:17" x14ac:dyDescent="0.15">
      <c r="P12168">
        <v>12167</v>
      </c>
      <c r="Q12168" t="str">
        <f>IFERROR(IF(COUNTIF(個人情報!$BI$5:$BI$401,"登録番号" &amp; リスト!P12168)&gt;=1,"",IF(VLOOKUP(P12168,登録者リスト!$A$1:$D$43729,4,FALSE)=基本情報!$D$6,P12168,"")),"")</f>
        <v/>
      </c>
    </row>
    <row r="12169" spans="16:17" x14ac:dyDescent="0.15">
      <c r="P12169">
        <v>12168</v>
      </c>
      <c r="Q12169" t="str">
        <f>IFERROR(IF(COUNTIF(個人情報!$BI$5:$BI$401,"登録番号" &amp; リスト!P12169)&gt;=1,"",IF(VLOOKUP(P12169,登録者リスト!$A$1:$D$43729,4,FALSE)=基本情報!$D$6,P12169,"")),"")</f>
        <v/>
      </c>
    </row>
    <row r="12170" spans="16:17" x14ac:dyDescent="0.15">
      <c r="P12170">
        <v>12169</v>
      </c>
      <c r="Q12170" t="str">
        <f>IFERROR(IF(COUNTIF(個人情報!$BI$5:$BI$401,"登録番号" &amp; リスト!P12170)&gt;=1,"",IF(VLOOKUP(P12170,登録者リスト!$A$1:$D$43729,4,FALSE)=基本情報!$D$6,P12170,"")),"")</f>
        <v/>
      </c>
    </row>
    <row r="12171" spans="16:17" x14ac:dyDescent="0.15">
      <c r="P12171">
        <v>12170</v>
      </c>
      <c r="Q12171" t="str">
        <f>IFERROR(IF(COUNTIF(個人情報!$BI$5:$BI$401,"登録番号" &amp; リスト!P12171)&gt;=1,"",IF(VLOOKUP(P12171,登録者リスト!$A$1:$D$43729,4,FALSE)=基本情報!$D$6,P12171,"")),"")</f>
        <v/>
      </c>
    </row>
    <row r="12172" spans="16:17" x14ac:dyDescent="0.15">
      <c r="P12172">
        <v>12171</v>
      </c>
      <c r="Q12172" t="str">
        <f>IFERROR(IF(COUNTIF(個人情報!$BI$5:$BI$401,"登録番号" &amp; リスト!P12172)&gt;=1,"",IF(VLOOKUP(P12172,登録者リスト!$A$1:$D$43729,4,FALSE)=基本情報!$D$6,P12172,"")),"")</f>
        <v/>
      </c>
    </row>
    <row r="12173" spans="16:17" x14ac:dyDescent="0.15">
      <c r="P12173">
        <v>12172</v>
      </c>
      <c r="Q12173" t="str">
        <f>IFERROR(IF(COUNTIF(個人情報!$BI$5:$BI$401,"登録番号" &amp; リスト!P12173)&gt;=1,"",IF(VLOOKUP(P12173,登録者リスト!$A$1:$D$43729,4,FALSE)=基本情報!$D$6,P12173,"")),"")</f>
        <v/>
      </c>
    </row>
    <row r="12174" spans="16:17" x14ac:dyDescent="0.15">
      <c r="P12174">
        <v>12173</v>
      </c>
      <c r="Q12174" t="str">
        <f>IFERROR(IF(COUNTIF(個人情報!$BI$5:$BI$401,"登録番号" &amp; リスト!P12174)&gt;=1,"",IF(VLOOKUP(P12174,登録者リスト!$A$1:$D$43729,4,FALSE)=基本情報!$D$6,P12174,"")),"")</f>
        <v/>
      </c>
    </row>
    <row r="12175" spans="16:17" x14ac:dyDescent="0.15">
      <c r="P12175">
        <v>12174</v>
      </c>
      <c r="Q12175" t="str">
        <f>IFERROR(IF(COUNTIF(個人情報!$BI$5:$BI$401,"登録番号" &amp; リスト!P12175)&gt;=1,"",IF(VLOOKUP(P12175,登録者リスト!$A$1:$D$43729,4,FALSE)=基本情報!$D$6,P12175,"")),"")</f>
        <v/>
      </c>
    </row>
    <row r="12176" spans="16:17" x14ac:dyDescent="0.15">
      <c r="P12176">
        <v>12175</v>
      </c>
      <c r="Q12176" t="str">
        <f>IFERROR(IF(COUNTIF(個人情報!$BI$5:$BI$401,"登録番号" &amp; リスト!P12176)&gt;=1,"",IF(VLOOKUP(P12176,登録者リスト!$A$1:$D$43729,4,FALSE)=基本情報!$D$6,P12176,"")),"")</f>
        <v/>
      </c>
    </row>
    <row r="12177" spans="16:17" x14ac:dyDescent="0.15">
      <c r="P12177">
        <v>12176</v>
      </c>
      <c r="Q12177" t="str">
        <f>IFERROR(IF(COUNTIF(個人情報!$BI$5:$BI$401,"登録番号" &amp; リスト!P12177)&gt;=1,"",IF(VLOOKUP(P12177,登録者リスト!$A$1:$D$43729,4,FALSE)=基本情報!$D$6,P12177,"")),"")</f>
        <v/>
      </c>
    </row>
    <row r="12178" spans="16:17" x14ac:dyDescent="0.15">
      <c r="P12178">
        <v>12177</v>
      </c>
      <c r="Q12178" t="str">
        <f>IFERROR(IF(COUNTIF(個人情報!$BI$5:$BI$401,"登録番号" &amp; リスト!P12178)&gt;=1,"",IF(VLOOKUP(P12178,登録者リスト!$A$1:$D$43729,4,FALSE)=基本情報!$D$6,P12178,"")),"")</f>
        <v/>
      </c>
    </row>
    <row r="12179" spans="16:17" x14ac:dyDescent="0.15">
      <c r="P12179">
        <v>12178</v>
      </c>
      <c r="Q12179" t="str">
        <f>IFERROR(IF(COUNTIF(個人情報!$BI$5:$BI$401,"登録番号" &amp; リスト!P12179)&gt;=1,"",IF(VLOOKUP(P12179,登録者リスト!$A$1:$D$43729,4,FALSE)=基本情報!$D$6,P12179,"")),"")</f>
        <v/>
      </c>
    </row>
    <row r="12180" spans="16:17" x14ac:dyDescent="0.15">
      <c r="P12180">
        <v>12179</v>
      </c>
      <c r="Q12180" t="str">
        <f>IFERROR(IF(COUNTIF(個人情報!$BI$5:$BI$401,"登録番号" &amp; リスト!P12180)&gt;=1,"",IF(VLOOKUP(P12180,登録者リスト!$A$1:$D$43729,4,FALSE)=基本情報!$D$6,P12180,"")),"")</f>
        <v/>
      </c>
    </row>
    <row r="12181" spans="16:17" x14ac:dyDescent="0.15">
      <c r="P12181">
        <v>12180</v>
      </c>
      <c r="Q12181" t="str">
        <f>IFERROR(IF(COUNTIF(個人情報!$BI$5:$BI$401,"登録番号" &amp; リスト!P12181)&gt;=1,"",IF(VLOOKUP(P12181,登録者リスト!$A$1:$D$43729,4,FALSE)=基本情報!$D$6,P12181,"")),"")</f>
        <v/>
      </c>
    </row>
    <row r="12182" spans="16:17" x14ac:dyDescent="0.15">
      <c r="P12182">
        <v>12181</v>
      </c>
      <c r="Q12182" t="str">
        <f>IFERROR(IF(COUNTIF(個人情報!$BI$5:$BI$401,"登録番号" &amp; リスト!P12182)&gt;=1,"",IF(VLOOKUP(P12182,登録者リスト!$A$1:$D$43729,4,FALSE)=基本情報!$D$6,P12182,"")),"")</f>
        <v/>
      </c>
    </row>
    <row r="12183" spans="16:17" x14ac:dyDescent="0.15">
      <c r="P12183">
        <v>12182</v>
      </c>
      <c r="Q12183" t="str">
        <f>IFERROR(IF(COUNTIF(個人情報!$BI$5:$BI$401,"登録番号" &amp; リスト!P12183)&gt;=1,"",IF(VLOOKUP(P12183,登録者リスト!$A$1:$D$43729,4,FALSE)=基本情報!$D$6,P12183,"")),"")</f>
        <v/>
      </c>
    </row>
    <row r="12184" spans="16:17" x14ac:dyDescent="0.15">
      <c r="P12184">
        <v>12183</v>
      </c>
      <c r="Q12184" t="str">
        <f>IFERROR(IF(COUNTIF(個人情報!$BI$5:$BI$401,"登録番号" &amp; リスト!P12184)&gt;=1,"",IF(VLOOKUP(P12184,登録者リスト!$A$1:$D$43729,4,FALSE)=基本情報!$D$6,P12184,"")),"")</f>
        <v/>
      </c>
    </row>
    <row r="12185" spans="16:17" x14ac:dyDescent="0.15">
      <c r="P12185">
        <v>12184</v>
      </c>
      <c r="Q12185" t="str">
        <f>IFERROR(IF(COUNTIF(個人情報!$BI$5:$BI$401,"登録番号" &amp; リスト!P12185)&gt;=1,"",IF(VLOOKUP(P12185,登録者リスト!$A$1:$D$43729,4,FALSE)=基本情報!$D$6,P12185,"")),"")</f>
        <v/>
      </c>
    </row>
    <row r="12186" spans="16:17" x14ac:dyDescent="0.15">
      <c r="P12186">
        <v>12185</v>
      </c>
      <c r="Q12186" t="str">
        <f>IFERROR(IF(COUNTIF(個人情報!$BI$5:$BI$401,"登録番号" &amp; リスト!P12186)&gt;=1,"",IF(VLOOKUP(P12186,登録者リスト!$A$1:$D$43729,4,FALSE)=基本情報!$D$6,P12186,"")),"")</f>
        <v/>
      </c>
    </row>
    <row r="12187" spans="16:17" x14ac:dyDescent="0.15">
      <c r="P12187">
        <v>12186</v>
      </c>
      <c r="Q12187" t="str">
        <f>IFERROR(IF(COUNTIF(個人情報!$BI$5:$BI$401,"登録番号" &amp; リスト!P12187)&gt;=1,"",IF(VLOOKUP(P12187,登録者リスト!$A$1:$D$43729,4,FALSE)=基本情報!$D$6,P12187,"")),"")</f>
        <v/>
      </c>
    </row>
    <row r="12188" spans="16:17" x14ac:dyDescent="0.15">
      <c r="P12188">
        <v>12187</v>
      </c>
      <c r="Q12188" t="str">
        <f>IFERROR(IF(COUNTIF(個人情報!$BI$5:$BI$401,"登録番号" &amp; リスト!P12188)&gt;=1,"",IF(VLOOKUP(P12188,登録者リスト!$A$1:$D$43729,4,FALSE)=基本情報!$D$6,P12188,"")),"")</f>
        <v/>
      </c>
    </row>
    <row r="12189" spans="16:17" x14ac:dyDescent="0.15">
      <c r="P12189">
        <v>12188</v>
      </c>
      <c r="Q12189" t="str">
        <f>IFERROR(IF(COUNTIF(個人情報!$BI$5:$BI$401,"登録番号" &amp; リスト!P12189)&gt;=1,"",IF(VLOOKUP(P12189,登録者リスト!$A$1:$D$43729,4,FALSE)=基本情報!$D$6,P12189,"")),"")</f>
        <v/>
      </c>
    </row>
    <row r="12190" spans="16:17" x14ac:dyDescent="0.15">
      <c r="P12190">
        <v>12189</v>
      </c>
      <c r="Q12190" t="str">
        <f>IFERROR(IF(COUNTIF(個人情報!$BI$5:$BI$401,"登録番号" &amp; リスト!P12190)&gt;=1,"",IF(VLOOKUP(P12190,登録者リスト!$A$1:$D$43729,4,FALSE)=基本情報!$D$6,P12190,"")),"")</f>
        <v/>
      </c>
    </row>
    <row r="12191" spans="16:17" x14ac:dyDescent="0.15">
      <c r="P12191">
        <v>12190</v>
      </c>
      <c r="Q12191" t="str">
        <f>IFERROR(IF(COUNTIF(個人情報!$BI$5:$BI$401,"登録番号" &amp; リスト!P12191)&gt;=1,"",IF(VLOOKUP(P12191,登録者リスト!$A$1:$D$43729,4,FALSE)=基本情報!$D$6,P12191,"")),"")</f>
        <v/>
      </c>
    </row>
    <row r="12192" spans="16:17" x14ac:dyDescent="0.15">
      <c r="P12192">
        <v>12191</v>
      </c>
      <c r="Q12192" t="str">
        <f>IFERROR(IF(COUNTIF(個人情報!$BI$5:$BI$401,"登録番号" &amp; リスト!P12192)&gt;=1,"",IF(VLOOKUP(P12192,登録者リスト!$A$1:$D$43729,4,FALSE)=基本情報!$D$6,P12192,"")),"")</f>
        <v/>
      </c>
    </row>
    <row r="12193" spans="16:17" x14ac:dyDescent="0.15">
      <c r="P12193">
        <v>12192</v>
      </c>
      <c r="Q12193" t="str">
        <f>IFERROR(IF(COUNTIF(個人情報!$BI$5:$BI$401,"登録番号" &amp; リスト!P12193)&gt;=1,"",IF(VLOOKUP(P12193,登録者リスト!$A$1:$D$43729,4,FALSE)=基本情報!$D$6,P12193,"")),"")</f>
        <v/>
      </c>
    </row>
    <row r="12194" spans="16:17" x14ac:dyDescent="0.15">
      <c r="P12194">
        <v>12193</v>
      </c>
      <c r="Q12194" t="str">
        <f>IFERROR(IF(COUNTIF(個人情報!$BI$5:$BI$401,"登録番号" &amp; リスト!P12194)&gt;=1,"",IF(VLOOKUP(P12194,登録者リスト!$A$1:$D$43729,4,FALSE)=基本情報!$D$6,P12194,"")),"")</f>
        <v/>
      </c>
    </row>
    <row r="12195" spans="16:17" x14ac:dyDescent="0.15">
      <c r="P12195">
        <v>12194</v>
      </c>
      <c r="Q12195" t="str">
        <f>IFERROR(IF(COUNTIF(個人情報!$BI$5:$BI$401,"登録番号" &amp; リスト!P12195)&gt;=1,"",IF(VLOOKUP(P12195,登録者リスト!$A$1:$D$43729,4,FALSE)=基本情報!$D$6,P12195,"")),"")</f>
        <v/>
      </c>
    </row>
    <row r="12196" spans="16:17" x14ac:dyDescent="0.15">
      <c r="P12196">
        <v>12195</v>
      </c>
      <c r="Q12196" t="str">
        <f>IFERROR(IF(COUNTIF(個人情報!$BI$5:$BI$401,"登録番号" &amp; リスト!P12196)&gt;=1,"",IF(VLOOKUP(P12196,登録者リスト!$A$1:$D$43729,4,FALSE)=基本情報!$D$6,P12196,"")),"")</f>
        <v/>
      </c>
    </row>
    <row r="12197" spans="16:17" x14ac:dyDescent="0.15">
      <c r="P12197">
        <v>12196</v>
      </c>
      <c r="Q12197" t="str">
        <f>IFERROR(IF(COUNTIF(個人情報!$BI$5:$BI$401,"登録番号" &amp; リスト!P12197)&gt;=1,"",IF(VLOOKUP(P12197,登録者リスト!$A$1:$D$43729,4,FALSE)=基本情報!$D$6,P12197,"")),"")</f>
        <v/>
      </c>
    </row>
    <row r="12198" spans="16:17" x14ac:dyDescent="0.15">
      <c r="P12198">
        <v>12197</v>
      </c>
      <c r="Q12198" t="str">
        <f>IFERROR(IF(COUNTIF(個人情報!$BI$5:$BI$401,"登録番号" &amp; リスト!P12198)&gt;=1,"",IF(VLOOKUP(P12198,登録者リスト!$A$1:$D$43729,4,FALSE)=基本情報!$D$6,P12198,"")),"")</f>
        <v/>
      </c>
    </row>
    <row r="12199" spans="16:17" x14ac:dyDescent="0.15">
      <c r="P12199">
        <v>12198</v>
      </c>
      <c r="Q12199" t="str">
        <f>IFERROR(IF(COUNTIF(個人情報!$BI$5:$BI$401,"登録番号" &amp; リスト!P12199)&gt;=1,"",IF(VLOOKUP(P12199,登録者リスト!$A$1:$D$43729,4,FALSE)=基本情報!$D$6,P12199,"")),"")</f>
        <v/>
      </c>
    </row>
    <row r="12200" spans="16:17" x14ac:dyDescent="0.15">
      <c r="P12200">
        <v>12199</v>
      </c>
      <c r="Q12200" t="str">
        <f>IFERROR(IF(COUNTIF(個人情報!$BI$5:$BI$401,"登録番号" &amp; リスト!P12200)&gt;=1,"",IF(VLOOKUP(P12200,登録者リスト!$A$1:$D$43729,4,FALSE)=基本情報!$D$6,P12200,"")),"")</f>
        <v/>
      </c>
    </row>
    <row r="12201" spans="16:17" x14ac:dyDescent="0.15">
      <c r="P12201">
        <v>12200</v>
      </c>
      <c r="Q12201" t="str">
        <f>IFERROR(IF(COUNTIF(個人情報!$BI$5:$BI$401,"登録番号" &amp; リスト!P12201)&gt;=1,"",IF(VLOOKUP(P12201,登録者リスト!$A$1:$D$43729,4,FALSE)=基本情報!$D$6,P12201,"")),"")</f>
        <v/>
      </c>
    </row>
    <row r="12202" spans="16:17" x14ac:dyDescent="0.15">
      <c r="P12202">
        <v>12201</v>
      </c>
      <c r="Q12202" t="str">
        <f>IFERROR(IF(COUNTIF(個人情報!$BI$5:$BI$401,"登録番号" &amp; リスト!P12202)&gt;=1,"",IF(VLOOKUP(P12202,登録者リスト!$A$1:$D$43729,4,FALSE)=基本情報!$D$6,P12202,"")),"")</f>
        <v/>
      </c>
    </row>
    <row r="12203" spans="16:17" x14ac:dyDescent="0.15">
      <c r="P12203">
        <v>12202</v>
      </c>
      <c r="Q12203" t="str">
        <f>IFERROR(IF(COUNTIF(個人情報!$BI$5:$BI$401,"登録番号" &amp; リスト!P12203)&gt;=1,"",IF(VLOOKUP(P12203,登録者リスト!$A$1:$D$43729,4,FALSE)=基本情報!$D$6,P12203,"")),"")</f>
        <v/>
      </c>
    </row>
    <row r="12204" spans="16:17" x14ac:dyDescent="0.15">
      <c r="P12204">
        <v>12203</v>
      </c>
      <c r="Q12204" t="str">
        <f>IFERROR(IF(COUNTIF(個人情報!$BI$5:$BI$401,"登録番号" &amp; リスト!P12204)&gt;=1,"",IF(VLOOKUP(P12204,登録者リスト!$A$1:$D$43729,4,FALSE)=基本情報!$D$6,P12204,"")),"")</f>
        <v/>
      </c>
    </row>
    <row r="12205" spans="16:17" x14ac:dyDescent="0.15">
      <c r="P12205">
        <v>12204</v>
      </c>
      <c r="Q12205" t="str">
        <f>IFERROR(IF(COUNTIF(個人情報!$BI$5:$BI$401,"登録番号" &amp; リスト!P12205)&gt;=1,"",IF(VLOOKUP(P12205,登録者リスト!$A$1:$D$43729,4,FALSE)=基本情報!$D$6,P12205,"")),"")</f>
        <v/>
      </c>
    </row>
    <row r="12206" spans="16:17" x14ac:dyDescent="0.15">
      <c r="P12206">
        <v>12205</v>
      </c>
      <c r="Q12206" t="str">
        <f>IFERROR(IF(COUNTIF(個人情報!$BI$5:$BI$401,"登録番号" &amp; リスト!P12206)&gt;=1,"",IF(VLOOKUP(P12206,登録者リスト!$A$1:$D$43729,4,FALSE)=基本情報!$D$6,P12206,"")),"")</f>
        <v/>
      </c>
    </row>
    <row r="12207" spans="16:17" x14ac:dyDescent="0.15">
      <c r="P12207">
        <v>12206</v>
      </c>
      <c r="Q12207" t="str">
        <f>IFERROR(IF(COUNTIF(個人情報!$BI$5:$BI$401,"登録番号" &amp; リスト!P12207)&gt;=1,"",IF(VLOOKUP(P12207,登録者リスト!$A$1:$D$43729,4,FALSE)=基本情報!$D$6,P12207,"")),"")</f>
        <v/>
      </c>
    </row>
    <row r="12208" spans="16:17" x14ac:dyDescent="0.15">
      <c r="P12208">
        <v>12207</v>
      </c>
      <c r="Q12208" t="str">
        <f>IFERROR(IF(COUNTIF(個人情報!$BI$5:$BI$401,"登録番号" &amp; リスト!P12208)&gt;=1,"",IF(VLOOKUP(P12208,登録者リスト!$A$1:$D$43729,4,FALSE)=基本情報!$D$6,P12208,"")),"")</f>
        <v/>
      </c>
    </row>
    <row r="12209" spans="16:17" x14ac:dyDescent="0.15">
      <c r="P12209">
        <v>12208</v>
      </c>
      <c r="Q12209" t="str">
        <f>IFERROR(IF(COUNTIF(個人情報!$BI$5:$BI$401,"登録番号" &amp; リスト!P12209)&gt;=1,"",IF(VLOOKUP(P12209,登録者リスト!$A$1:$D$43729,4,FALSE)=基本情報!$D$6,P12209,"")),"")</f>
        <v/>
      </c>
    </row>
    <row r="12210" spans="16:17" x14ac:dyDescent="0.15">
      <c r="P12210">
        <v>12209</v>
      </c>
      <c r="Q12210" t="str">
        <f>IFERROR(IF(COUNTIF(個人情報!$BI$5:$BI$401,"登録番号" &amp; リスト!P12210)&gt;=1,"",IF(VLOOKUP(P12210,登録者リスト!$A$1:$D$43729,4,FALSE)=基本情報!$D$6,P12210,"")),"")</f>
        <v/>
      </c>
    </row>
    <row r="12211" spans="16:17" x14ac:dyDescent="0.15">
      <c r="P12211">
        <v>12210</v>
      </c>
      <c r="Q12211" t="str">
        <f>IFERROR(IF(COUNTIF(個人情報!$BI$5:$BI$401,"登録番号" &amp; リスト!P12211)&gt;=1,"",IF(VLOOKUP(P12211,登録者リスト!$A$1:$D$43729,4,FALSE)=基本情報!$D$6,P12211,"")),"")</f>
        <v/>
      </c>
    </row>
    <row r="12212" spans="16:17" x14ac:dyDescent="0.15">
      <c r="P12212">
        <v>12211</v>
      </c>
      <c r="Q12212" t="str">
        <f>IFERROR(IF(COUNTIF(個人情報!$BI$5:$BI$401,"登録番号" &amp; リスト!P12212)&gt;=1,"",IF(VLOOKUP(P12212,登録者リスト!$A$1:$D$43729,4,FALSE)=基本情報!$D$6,P12212,"")),"")</f>
        <v/>
      </c>
    </row>
    <row r="12213" spans="16:17" x14ac:dyDescent="0.15">
      <c r="P12213">
        <v>12212</v>
      </c>
      <c r="Q12213" t="str">
        <f>IFERROR(IF(COUNTIF(個人情報!$BI$5:$BI$401,"登録番号" &amp; リスト!P12213)&gt;=1,"",IF(VLOOKUP(P12213,登録者リスト!$A$1:$D$43729,4,FALSE)=基本情報!$D$6,P12213,"")),"")</f>
        <v/>
      </c>
    </row>
    <row r="12214" spans="16:17" x14ac:dyDescent="0.15">
      <c r="P12214">
        <v>12213</v>
      </c>
      <c r="Q12214" t="str">
        <f>IFERROR(IF(COUNTIF(個人情報!$BI$5:$BI$401,"登録番号" &amp; リスト!P12214)&gt;=1,"",IF(VLOOKUP(P12214,登録者リスト!$A$1:$D$43729,4,FALSE)=基本情報!$D$6,P12214,"")),"")</f>
        <v/>
      </c>
    </row>
    <row r="12215" spans="16:17" x14ac:dyDescent="0.15">
      <c r="P12215">
        <v>12214</v>
      </c>
      <c r="Q12215" t="str">
        <f>IFERROR(IF(COUNTIF(個人情報!$BI$5:$BI$401,"登録番号" &amp; リスト!P12215)&gt;=1,"",IF(VLOOKUP(P12215,登録者リスト!$A$1:$D$43729,4,FALSE)=基本情報!$D$6,P12215,"")),"")</f>
        <v/>
      </c>
    </row>
    <row r="12216" spans="16:17" x14ac:dyDescent="0.15">
      <c r="P12216">
        <v>12215</v>
      </c>
      <c r="Q12216" t="str">
        <f>IFERROR(IF(COUNTIF(個人情報!$BI$5:$BI$401,"登録番号" &amp; リスト!P12216)&gt;=1,"",IF(VLOOKUP(P12216,登録者リスト!$A$1:$D$43729,4,FALSE)=基本情報!$D$6,P12216,"")),"")</f>
        <v/>
      </c>
    </row>
    <row r="12217" spans="16:17" x14ac:dyDescent="0.15">
      <c r="P12217">
        <v>12216</v>
      </c>
      <c r="Q12217" t="str">
        <f>IFERROR(IF(COUNTIF(個人情報!$BI$5:$BI$401,"登録番号" &amp; リスト!P12217)&gt;=1,"",IF(VLOOKUP(P12217,登録者リスト!$A$1:$D$43729,4,FALSE)=基本情報!$D$6,P12217,"")),"")</f>
        <v/>
      </c>
    </row>
    <row r="12218" spans="16:17" x14ac:dyDescent="0.15">
      <c r="P12218">
        <v>12217</v>
      </c>
      <c r="Q12218" t="str">
        <f>IFERROR(IF(COUNTIF(個人情報!$BI$5:$BI$401,"登録番号" &amp; リスト!P12218)&gt;=1,"",IF(VLOOKUP(P12218,登録者リスト!$A$1:$D$43729,4,FALSE)=基本情報!$D$6,P12218,"")),"")</f>
        <v/>
      </c>
    </row>
    <row r="12219" spans="16:17" x14ac:dyDescent="0.15">
      <c r="P12219">
        <v>12218</v>
      </c>
      <c r="Q12219" t="str">
        <f>IFERROR(IF(COUNTIF(個人情報!$BI$5:$BI$401,"登録番号" &amp; リスト!P12219)&gt;=1,"",IF(VLOOKUP(P12219,登録者リスト!$A$1:$D$43729,4,FALSE)=基本情報!$D$6,P12219,"")),"")</f>
        <v/>
      </c>
    </row>
    <row r="12220" spans="16:17" x14ac:dyDescent="0.15">
      <c r="P12220">
        <v>12219</v>
      </c>
      <c r="Q12220" t="str">
        <f>IFERROR(IF(COUNTIF(個人情報!$BI$5:$BI$401,"登録番号" &amp; リスト!P12220)&gt;=1,"",IF(VLOOKUP(P12220,登録者リスト!$A$1:$D$43729,4,FALSE)=基本情報!$D$6,P12220,"")),"")</f>
        <v/>
      </c>
    </row>
    <row r="12221" spans="16:17" x14ac:dyDescent="0.15">
      <c r="P12221">
        <v>12220</v>
      </c>
      <c r="Q12221" t="str">
        <f>IFERROR(IF(COUNTIF(個人情報!$BI$5:$BI$401,"登録番号" &amp; リスト!P12221)&gt;=1,"",IF(VLOOKUP(P12221,登録者リスト!$A$1:$D$43729,4,FALSE)=基本情報!$D$6,P12221,"")),"")</f>
        <v/>
      </c>
    </row>
    <row r="12222" spans="16:17" x14ac:dyDescent="0.15">
      <c r="P12222">
        <v>12221</v>
      </c>
      <c r="Q12222" t="str">
        <f>IFERROR(IF(COUNTIF(個人情報!$BI$5:$BI$401,"登録番号" &amp; リスト!P12222)&gt;=1,"",IF(VLOOKUP(P12222,登録者リスト!$A$1:$D$43729,4,FALSE)=基本情報!$D$6,P12222,"")),"")</f>
        <v/>
      </c>
    </row>
    <row r="12223" spans="16:17" x14ac:dyDescent="0.15">
      <c r="P12223">
        <v>12222</v>
      </c>
      <c r="Q12223" t="str">
        <f>IFERROR(IF(COUNTIF(個人情報!$BI$5:$BI$401,"登録番号" &amp; リスト!P12223)&gt;=1,"",IF(VLOOKUP(P12223,登録者リスト!$A$1:$D$43729,4,FALSE)=基本情報!$D$6,P12223,"")),"")</f>
        <v/>
      </c>
    </row>
    <row r="12224" spans="16:17" x14ac:dyDescent="0.15">
      <c r="P12224">
        <v>12223</v>
      </c>
      <c r="Q12224" t="str">
        <f>IFERROR(IF(COUNTIF(個人情報!$BI$5:$BI$401,"登録番号" &amp; リスト!P12224)&gt;=1,"",IF(VLOOKUP(P12224,登録者リスト!$A$1:$D$43729,4,FALSE)=基本情報!$D$6,P12224,"")),"")</f>
        <v/>
      </c>
    </row>
    <row r="12225" spans="16:17" x14ac:dyDescent="0.15">
      <c r="P12225">
        <v>12224</v>
      </c>
      <c r="Q12225" t="str">
        <f>IFERROR(IF(COUNTIF(個人情報!$BI$5:$BI$401,"登録番号" &amp; リスト!P12225)&gt;=1,"",IF(VLOOKUP(P12225,登録者リスト!$A$1:$D$43729,4,FALSE)=基本情報!$D$6,P12225,"")),"")</f>
        <v/>
      </c>
    </row>
    <row r="12226" spans="16:17" x14ac:dyDescent="0.15">
      <c r="P12226">
        <v>12225</v>
      </c>
      <c r="Q12226" t="str">
        <f>IFERROR(IF(COUNTIF(個人情報!$BI$5:$BI$401,"登録番号" &amp; リスト!P12226)&gt;=1,"",IF(VLOOKUP(P12226,登録者リスト!$A$1:$D$43729,4,FALSE)=基本情報!$D$6,P12226,"")),"")</f>
        <v/>
      </c>
    </row>
    <row r="12227" spans="16:17" x14ac:dyDescent="0.15">
      <c r="P12227">
        <v>12226</v>
      </c>
      <c r="Q12227" t="str">
        <f>IFERROR(IF(COUNTIF(個人情報!$BI$5:$BI$401,"登録番号" &amp; リスト!P12227)&gt;=1,"",IF(VLOOKUP(P12227,登録者リスト!$A$1:$D$43729,4,FALSE)=基本情報!$D$6,P12227,"")),"")</f>
        <v/>
      </c>
    </row>
    <row r="12228" spans="16:17" x14ac:dyDescent="0.15">
      <c r="P12228">
        <v>12227</v>
      </c>
      <c r="Q12228" t="str">
        <f>IFERROR(IF(COUNTIF(個人情報!$BI$5:$BI$401,"登録番号" &amp; リスト!P12228)&gt;=1,"",IF(VLOOKUP(P12228,登録者リスト!$A$1:$D$43729,4,FALSE)=基本情報!$D$6,P12228,"")),"")</f>
        <v/>
      </c>
    </row>
    <row r="12229" spans="16:17" x14ac:dyDescent="0.15">
      <c r="P12229">
        <v>12228</v>
      </c>
      <c r="Q12229" t="str">
        <f>IFERROR(IF(COUNTIF(個人情報!$BI$5:$BI$401,"登録番号" &amp; リスト!P12229)&gt;=1,"",IF(VLOOKUP(P12229,登録者リスト!$A$1:$D$43729,4,FALSE)=基本情報!$D$6,P12229,"")),"")</f>
        <v/>
      </c>
    </row>
    <row r="12230" spans="16:17" x14ac:dyDescent="0.15">
      <c r="P12230">
        <v>12229</v>
      </c>
      <c r="Q12230" t="str">
        <f>IFERROR(IF(COUNTIF(個人情報!$BI$5:$BI$401,"登録番号" &amp; リスト!P12230)&gt;=1,"",IF(VLOOKUP(P12230,登録者リスト!$A$1:$D$43729,4,FALSE)=基本情報!$D$6,P12230,"")),"")</f>
        <v/>
      </c>
    </row>
    <row r="12231" spans="16:17" x14ac:dyDescent="0.15">
      <c r="P12231">
        <v>12230</v>
      </c>
      <c r="Q12231" t="str">
        <f>IFERROR(IF(COUNTIF(個人情報!$BI$5:$BI$401,"登録番号" &amp; リスト!P12231)&gt;=1,"",IF(VLOOKUP(P12231,登録者リスト!$A$1:$D$43729,4,FALSE)=基本情報!$D$6,P12231,"")),"")</f>
        <v/>
      </c>
    </row>
    <row r="12232" spans="16:17" x14ac:dyDescent="0.15">
      <c r="P12232">
        <v>12231</v>
      </c>
      <c r="Q12232" t="str">
        <f>IFERROR(IF(COUNTIF(個人情報!$BI$5:$BI$401,"登録番号" &amp; リスト!P12232)&gt;=1,"",IF(VLOOKUP(P12232,登録者リスト!$A$1:$D$43729,4,FALSE)=基本情報!$D$6,P12232,"")),"")</f>
        <v/>
      </c>
    </row>
    <row r="12233" spans="16:17" x14ac:dyDescent="0.15">
      <c r="P12233">
        <v>12232</v>
      </c>
      <c r="Q12233" t="str">
        <f>IFERROR(IF(COUNTIF(個人情報!$BI$5:$BI$401,"登録番号" &amp; リスト!P12233)&gt;=1,"",IF(VLOOKUP(P12233,登録者リスト!$A$1:$D$43729,4,FALSE)=基本情報!$D$6,P12233,"")),"")</f>
        <v/>
      </c>
    </row>
    <row r="12234" spans="16:17" x14ac:dyDescent="0.15">
      <c r="P12234">
        <v>12233</v>
      </c>
      <c r="Q12234" t="str">
        <f>IFERROR(IF(COUNTIF(個人情報!$BI$5:$BI$401,"登録番号" &amp; リスト!P12234)&gt;=1,"",IF(VLOOKUP(P12234,登録者リスト!$A$1:$D$43729,4,FALSE)=基本情報!$D$6,P12234,"")),"")</f>
        <v/>
      </c>
    </row>
    <row r="12235" spans="16:17" x14ac:dyDescent="0.15">
      <c r="P12235">
        <v>12234</v>
      </c>
      <c r="Q12235" t="str">
        <f>IFERROR(IF(COUNTIF(個人情報!$BI$5:$BI$401,"登録番号" &amp; リスト!P12235)&gt;=1,"",IF(VLOOKUP(P12235,登録者リスト!$A$1:$D$43729,4,FALSE)=基本情報!$D$6,P12235,"")),"")</f>
        <v/>
      </c>
    </row>
    <row r="12236" spans="16:17" x14ac:dyDescent="0.15">
      <c r="P12236">
        <v>12235</v>
      </c>
      <c r="Q12236" t="str">
        <f>IFERROR(IF(COUNTIF(個人情報!$BI$5:$BI$401,"登録番号" &amp; リスト!P12236)&gt;=1,"",IF(VLOOKUP(P12236,登録者リスト!$A$1:$D$43729,4,FALSE)=基本情報!$D$6,P12236,"")),"")</f>
        <v/>
      </c>
    </row>
    <row r="12237" spans="16:17" x14ac:dyDescent="0.15">
      <c r="P12237">
        <v>12236</v>
      </c>
      <c r="Q12237" t="str">
        <f>IFERROR(IF(COUNTIF(個人情報!$BI$5:$BI$401,"登録番号" &amp; リスト!P12237)&gt;=1,"",IF(VLOOKUP(P12237,登録者リスト!$A$1:$D$43729,4,FALSE)=基本情報!$D$6,P12237,"")),"")</f>
        <v/>
      </c>
    </row>
    <row r="12238" spans="16:17" x14ac:dyDescent="0.15">
      <c r="P12238">
        <v>12237</v>
      </c>
      <c r="Q12238" t="str">
        <f>IFERROR(IF(COUNTIF(個人情報!$BI$5:$BI$401,"登録番号" &amp; リスト!P12238)&gt;=1,"",IF(VLOOKUP(P12238,登録者リスト!$A$1:$D$43729,4,FALSE)=基本情報!$D$6,P12238,"")),"")</f>
        <v/>
      </c>
    </row>
    <row r="12239" spans="16:17" x14ac:dyDescent="0.15">
      <c r="P12239">
        <v>12238</v>
      </c>
      <c r="Q12239" t="str">
        <f>IFERROR(IF(COUNTIF(個人情報!$BI$5:$BI$401,"登録番号" &amp; リスト!P12239)&gt;=1,"",IF(VLOOKUP(P12239,登録者リスト!$A$1:$D$43729,4,FALSE)=基本情報!$D$6,P12239,"")),"")</f>
        <v/>
      </c>
    </row>
    <row r="12240" spans="16:17" x14ac:dyDescent="0.15">
      <c r="P12240">
        <v>12239</v>
      </c>
      <c r="Q12240" t="str">
        <f>IFERROR(IF(COUNTIF(個人情報!$BI$5:$BI$401,"登録番号" &amp; リスト!P12240)&gt;=1,"",IF(VLOOKUP(P12240,登録者リスト!$A$1:$D$43729,4,FALSE)=基本情報!$D$6,P12240,"")),"")</f>
        <v/>
      </c>
    </row>
    <row r="12241" spans="16:17" x14ac:dyDescent="0.15">
      <c r="P12241">
        <v>12240</v>
      </c>
      <c r="Q12241" t="str">
        <f>IFERROR(IF(COUNTIF(個人情報!$BI$5:$BI$401,"登録番号" &amp; リスト!P12241)&gt;=1,"",IF(VLOOKUP(P12241,登録者リスト!$A$1:$D$43729,4,FALSE)=基本情報!$D$6,P12241,"")),"")</f>
        <v/>
      </c>
    </row>
    <row r="12242" spans="16:17" x14ac:dyDescent="0.15">
      <c r="P12242">
        <v>12241</v>
      </c>
      <c r="Q12242" t="str">
        <f>IFERROR(IF(COUNTIF(個人情報!$BI$5:$BI$401,"登録番号" &amp; リスト!P12242)&gt;=1,"",IF(VLOOKUP(P12242,登録者リスト!$A$1:$D$43729,4,FALSE)=基本情報!$D$6,P12242,"")),"")</f>
        <v/>
      </c>
    </row>
    <row r="12243" spans="16:17" x14ac:dyDescent="0.15">
      <c r="P12243">
        <v>12242</v>
      </c>
      <c r="Q12243" t="str">
        <f>IFERROR(IF(COUNTIF(個人情報!$BI$5:$BI$401,"登録番号" &amp; リスト!P12243)&gt;=1,"",IF(VLOOKUP(P12243,登録者リスト!$A$1:$D$43729,4,FALSE)=基本情報!$D$6,P12243,"")),"")</f>
        <v/>
      </c>
    </row>
    <row r="12244" spans="16:17" x14ac:dyDescent="0.15">
      <c r="P12244">
        <v>12243</v>
      </c>
      <c r="Q12244" t="str">
        <f>IFERROR(IF(COUNTIF(個人情報!$BI$5:$BI$401,"登録番号" &amp; リスト!P12244)&gt;=1,"",IF(VLOOKUP(P12244,登録者リスト!$A$1:$D$43729,4,FALSE)=基本情報!$D$6,P12244,"")),"")</f>
        <v/>
      </c>
    </row>
    <row r="12245" spans="16:17" x14ac:dyDescent="0.15">
      <c r="P12245">
        <v>12244</v>
      </c>
      <c r="Q12245" t="str">
        <f>IFERROR(IF(COUNTIF(個人情報!$BI$5:$BI$401,"登録番号" &amp; リスト!P12245)&gt;=1,"",IF(VLOOKUP(P12245,登録者リスト!$A$1:$D$43729,4,FALSE)=基本情報!$D$6,P12245,"")),"")</f>
        <v/>
      </c>
    </row>
    <row r="12246" spans="16:17" x14ac:dyDescent="0.15">
      <c r="P12246">
        <v>12245</v>
      </c>
      <c r="Q12246" t="str">
        <f>IFERROR(IF(COUNTIF(個人情報!$BI$5:$BI$401,"登録番号" &amp; リスト!P12246)&gt;=1,"",IF(VLOOKUP(P12246,登録者リスト!$A$1:$D$43729,4,FALSE)=基本情報!$D$6,P12246,"")),"")</f>
        <v/>
      </c>
    </row>
    <row r="12247" spans="16:17" x14ac:dyDescent="0.15">
      <c r="P12247">
        <v>12246</v>
      </c>
      <c r="Q12247" t="str">
        <f>IFERROR(IF(COUNTIF(個人情報!$BI$5:$BI$401,"登録番号" &amp; リスト!P12247)&gt;=1,"",IF(VLOOKUP(P12247,登録者リスト!$A$1:$D$43729,4,FALSE)=基本情報!$D$6,P12247,"")),"")</f>
        <v/>
      </c>
    </row>
    <row r="12248" spans="16:17" x14ac:dyDescent="0.15">
      <c r="P12248">
        <v>12247</v>
      </c>
      <c r="Q12248" t="str">
        <f>IFERROR(IF(COUNTIF(個人情報!$BI$5:$BI$401,"登録番号" &amp; リスト!P12248)&gt;=1,"",IF(VLOOKUP(P12248,登録者リスト!$A$1:$D$43729,4,FALSE)=基本情報!$D$6,P12248,"")),"")</f>
        <v/>
      </c>
    </row>
    <row r="12249" spans="16:17" x14ac:dyDescent="0.15">
      <c r="P12249">
        <v>12248</v>
      </c>
      <c r="Q12249" t="str">
        <f>IFERROR(IF(COUNTIF(個人情報!$BI$5:$BI$401,"登録番号" &amp; リスト!P12249)&gt;=1,"",IF(VLOOKUP(P12249,登録者リスト!$A$1:$D$43729,4,FALSE)=基本情報!$D$6,P12249,"")),"")</f>
        <v/>
      </c>
    </row>
    <row r="12250" spans="16:17" x14ac:dyDescent="0.15">
      <c r="P12250">
        <v>12249</v>
      </c>
      <c r="Q12250" t="str">
        <f>IFERROR(IF(COUNTIF(個人情報!$BI$5:$BI$401,"登録番号" &amp; リスト!P12250)&gt;=1,"",IF(VLOOKUP(P12250,登録者リスト!$A$1:$D$43729,4,FALSE)=基本情報!$D$6,P12250,"")),"")</f>
        <v/>
      </c>
    </row>
    <row r="12251" spans="16:17" x14ac:dyDescent="0.15">
      <c r="P12251">
        <v>12250</v>
      </c>
      <c r="Q12251" t="str">
        <f>IFERROR(IF(COUNTIF(個人情報!$BI$5:$BI$401,"登録番号" &amp; リスト!P12251)&gt;=1,"",IF(VLOOKUP(P12251,登録者リスト!$A$1:$D$43729,4,FALSE)=基本情報!$D$6,P12251,"")),"")</f>
        <v/>
      </c>
    </row>
    <row r="12252" spans="16:17" x14ac:dyDescent="0.15">
      <c r="P12252">
        <v>12251</v>
      </c>
      <c r="Q12252" t="str">
        <f>IFERROR(IF(COUNTIF(個人情報!$BI$5:$BI$401,"登録番号" &amp; リスト!P12252)&gt;=1,"",IF(VLOOKUP(P12252,登録者リスト!$A$1:$D$43729,4,FALSE)=基本情報!$D$6,P12252,"")),"")</f>
        <v/>
      </c>
    </row>
    <row r="12253" spans="16:17" x14ac:dyDescent="0.15">
      <c r="P12253">
        <v>12252</v>
      </c>
      <c r="Q12253" t="str">
        <f>IFERROR(IF(COUNTIF(個人情報!$BI$5:$BI$401,"登録番号" &amp; リスト!P12253)&gt;=1,"",IF(VLOOKUP(P12253,登録者リスト!$A$1:$D$43729,4,FALSE)=基本情報!$D$6,P12253,"")),"")</f>
        <v/>
      </c>
    </row>
    <row r="12254" spans="16:17" x14ac:dyDescent="0.15">
      <c r="P12254">
        <v>12253</v>
      </c>
      <c r="Q12254" t="str">
        <f>IFERROR(IF(COUNTIF(個人情報!$BI$5:$BI$401,"登録番号" &amp; リスト!P12254)&gt;=1,"",IF(VLOOKUP(P12254,登録者リスト!$A$1:$D$43729,4,FALSE)=基本情報!$D$6,P12254,"")),"")</f>
        <v/>
      </c>
    </row>
    <row r="12255" spans="16:17" x14ac:dyDescent="0.15">
      <c r="P12255">
        <v>12254</v>
      </c>
      <c r="Q12255" t="str">
        <f>IFERROR(IF(COUNTIF(個人情報!$BI$5:$BI$401,"登録番号" &amp; リスト!P12255)&gt;=1,"",IF(VLOOKUP(P12255,登録者リスト!$A$1:$D$43729,4,FALSE)=基本情報!$D$6,P12255,"")),"")</f>
        <v/>
      </c>
    </row>
    <row r="12256" spans="16:17" x14ac:dyDescent="0.15">
      <c r="P12256">
        <v>12255</v>
      </c>
      <c r="Q12256" t="str">
        <f>IFERROR(IF(COUNTIF(個人情報!$BI$5:$BI$401,"登録番号" &amp; リスト!P12256)&gt;=1,"",IF(VLOOKUP(P12256,登録者リスト!$A$1:$D$43729,4,FALSE)=基本情報!$D$6,P12256,"")),"")</f>
        <v/>
      </c>
    </row>
    <row r="12257" spans="16:17" x14ac:dyDescent="0.15">
      <c r="P12257">
        <v>12256</v>
      </c>
      <c r="Q12257" t="str">
        <f>IFERROR(IF(COUNTIF(個人情報!$BI$5:$BI$401,"登録番号" &amp; リスト!P12257)&gt;=1,"",IF(VLOOKUP(P12257,登録者リスト!$A$1:$D$43729,4,FALSE)=基本情報!$D$6,P12257,"")),"")</f>
        <v/>
      </c>
    </row>
    <row r="12258" spans="16:17" x14ac:dyDescent="0.15">
      <c r="P12258">
        <v>12257</v>
      </c>
      <c r="Q12258" t="str">
        <f>IFERROR(IF(COUNTIF(個人情報!$BI$5:$BI$401,"登録番号" &amp; リスト!P12258)&gt;=1,"",IF(VLOOKUP(P12258,登録者リスト!$A$1:$D$43729,4,FALSE)=基本情報!$D$6,P12258,"")),"")</f>
        <v/>
      </c>
    </row>
    <row r="12259" spans="16:17" x14ac:dyDescent="0.15">
      <c r="P12259">
        <v>12258</v>
      </c>
      <c r="Q12259" t="str">
        <f>IFERROR(IF(COUNTIF(個人情報!$BI$5:$BI$401,"登録番号" &amp; リスト!P12259)&gt;=1,"",IF(VLOOKUP(P12259,登録者リスト!$A$1:$D$43729,4,FALSE)=基本情報!$D$6,P12259,"")),"")</f>
        <v/>
      </c>
    </row>
    <row r="12260" spans="16:17" x14ac:dyDescent="0.15">
      <c r="P12260">
        <v>12259</v>
      </c>
      <c r="Q12260" t="str">
        <f>IFERROR(IF(COUNTIF(個人情報!$BI$5:$BI$401,"登録番号" &amp; リスト!P12260)&gt;=1,"",IF(VLOOKUP(P12260,登録者リスト!$A$1:$D$43729,4,FALSE)=基本情報!$D$6,P12260,"")),"")</f>
        <v/>
      </c>
    </row>
    <row r="12261" spans="16:17" x14ac:dyDescent="0.15">
      <c r="P12261">
        <v>12260</v>
      </c>
      <c r="Q12261" t="str">
        <f>IFERROR(IF(COUNTIF(個人情報!$BI$5:$BI$401,"登録番号" &amp; リスト!P12261)&gt;=1,"",IF(VLOOKUP(P12261,登録者リスト!$A$1:$D$43729,4,FALSE)=基本情報!$D$6,P12261,"")),"")</f>
        <v/>
      </c>
    </row>
    <row r="12262" spans="16:17" x14ac:dyDescent="0.15">
      <c r="P12262">
        <v>12261</v>
      </c>
      <c r="Q12262" t="str">
        <f>IFERROR(IF(COUNTIF(個人情報!$BI$5:$BI$401,"登録番号" &amp; リスト!P12262)&gt;=1,"",IF(VLOOKUP(P12262,登録者リスト!$A$1:$D$43729,4,FALSE)=基本情報!$D$6,P12262,"")),"")</f>
        <v/>
      </c>
    </row>
    <row r="12263" spans="16:17" x14ac:dyDescent="0.15">
      <c r="P12263">
        <v>12262</v>
      </c>
      <c r="Q12263" t="str">
        <f>IFERROR(IF(COUNTIF(個人情報!$BI$5:$BI$401,"登録番号" &amp; リスト!P12263)&gt;=1,"",IF(VLOOKUP(P12263,登録者リスト!$A$1:$D$43729,4,FALSE)=基本情報!$D$6,P12263,"")),"")</f>
        <v/>
      </c>
    </row>
    <row r="12264" spans="16:17" x14ac:dyDescent="0.15">
      <c r="P12264">
        <v>12263</v>
      </c>
      <c r="Q12264" t="str">
        <f>IFERROR(IF(COUNTIF(個人情報!$BI$5:$BI$401,"登録番号" &amp; リスト!P12264)&gt;=1,"",IF(VLOOKUP(P12264,登録者リスト!$A$1:$D$43729,4,FALSE)=基本情報!$D$6,P12264,"")),"")</f>
        <v/>
      </c>
    </row>
    <row r="12265" spans="16:17" x14ac:dyDescent="0.15">
      <c r="P12265">
        <v>12264</v>
      </c>
      <c r="Q12265" t="str">
        <f>IFERROR(IF(COUNTIF(個人情報!$BI$5:$BI$401,"登録番号" &amp; リスト!P12265)&gt;=1,"",IF(VLOOKUP(P12265,登録者リスト!$A$1:$D$43729,4,FALSE)=基本情報!$D$6,P12265,"")),"")</f>
        <v/>
      </c>
    </row>
    <row r="12266" spans="16:17" x14ac:dyDescent="0.15">
      <c r="P12266">
        <v>12265</v>
      </c>
      <c r="Q12266" t="str">
        <f>IFERROR(IF(COUNTIF(個人情報!$BI$5:$BI$401,"登録番号" &amp; リスト!P12266)&gt;=1,"",IF(VLOOKUP(P12266,登録者リスト!$A$1:$D$43729,4,FALSE)=基本情報!$D$6,P12266,"")),"")</f>
        <v/>
      </c>
    </row>
    <row r="12267" spans="16:17" x14ac:dyDescent="0.15">
      <c r="P12267">
        <v>12266</v>
      </c>
      <c r="Q12267" t="str">
        <f>IFERROR(IF(COUNTIF(個人情報!$BI$5:$BI$401,"登録番号" &amp; リスト!P12267)&gt;=1,"",IF(VLOOKUP(P12267,登録者リスト!$A$1:$D$43729,4,FALSE)=基本情報!$D$6,P12267,"")),"")</f>
        <v/>
      </c>
    </row>
    <row r="12268" spans="16:17" x14ac:dyDescent="0.15">
      <c r="P12268">
        <v>12267</v>
      </c>
      <c r="Q12268" t="str">
        <f>IFERROR(IF(COUNTIF(個人情報!$BI$5:$BI$401,"登録番号" &amp; リスト!P12268)&gt;=1,"",IF(VLOOKUP(P12268,登録者リスト!$A$1:$D$43729,4,FALSE)=基本情報!$D$6,P12268,"")),"")</f>
        <v/>
      </c>
    </row>
    <row r="12269" spans="16:17" x14ac:dyDescent="0.15">
      <c r="P12269">
        <v>12268</v>
      </c>
      <c r="Q12269" t="str">
        <f>IFERROR(IF(COUNTIF(個人情報!$BI$5:$BI$401,"登録番号" &amp; リスト!P12269)&gt;=1,"",IF(VLOOKUP(P12269,登録者リスト!$A$1:$D$43729,4,FALSE)=基本情報!$D$6,P12269,"")),"")</f>
        <v/>
      </c>
    </row>
    <row r="12270" spans="16:17" x14ac:dyDescent="0.15">
      <c r="P12270">
        <v>12269</v>
      </c>
      <c r="Q12270" t="str">
        <f>IFERROR(IF(COUNTIF(個人情報!$BI$5:$BI$401,"登録番号" &amp; リスト!P12270)&gt;=1,"",IF(VLOOKUP(P12270,登録者リスト!$A$1:$D$43729,4,FALSE)=基本情報!$D$6,P12270,"")),"")</f>
        <v/>
      </c>
    </row>
    <row r="12271" spans="16:17" x14ac:dyDescent="0.15">
      <c r="P12271">
        <v>12270</v>
      </c>
      <c r="Q12271" t="str">
        <f>IFERROR(IF(COUNTIF(個人情報!$BI$5:$BI$401,"登録番号" &amp; リスト!P12271)&gt;=1,"",IF(VLOOKUP(P12271,登録者リスト!$A$1:$D$43729,4,FALSE)=基本情報!$D$6,P12271,"")),"")</f>
        <v/>
      </c>
    </row>
    <row r="12272" spans="16:17" x14ac:dyDescent="0.15">
      <c r="P12272">
        <v>12271</v>
      </c>
      <c r="Q12272" t="str">
        <f>IFERROR(IF(COUNTIF(個人情報!$BI$5:$BI$401,"登録番号" &amp; リスト!P12272)&gt;=1,"",IF(VLOOKUP(P12272,登録者リスト!$A$1:$D$43729,4,FALSE)=基本情報!$D$6,P12272,"")),"")</f>
        <v/>
      </c>
    </row>
    <row r="12273" spans="16:17" x14ac:dyDescent="0.15">
      <c r="P12273">
        <v>12272</v>
      </c>
      <c r="Q12273" t="str">
        <f>IFERROR(IF(COUNTIF(個人情報!$BI$5:$BI$401,"登録番号" &amp; リスト!P12273)&gt;=1,"",IF(VLOOKUP(P12273,登録者リスト!$A$1:$D$43729,4,FALSE)=基本情報!$D$6,P12273,"")),"")</f>
        <v/>
      </c>
    </row>
    <row r="12274" spans="16:17" x14ac:dyDescent="0.15">
      <c r="P12274">
        <v>12273</v>
      </c>
      <c r="Q12274" t="str">
        <f>IFERROR(IF(COUNTIF(個人情報!$BI$5:$BI$401,"登録番号" &amp; リスト!P12274)&gt;=1,"",IF(VLOOKUP(P12274,登録者リスト!$A$1:$D$43729,4,FALSE)=基本情報!$D$6,P12274,"")),"")</f>
        <v/>
      </c>
    </row>
    <row r="12275" spans="16:17" x14ac:dyDescent="0.15">
      <c r="P12275">
        <v>12274</v>
      </c>
      <c r="Q12275" t="str">
        <f>IFERROR(IF(COUNTIF(個人情報!$BI$5:$BI$401,"登録番号" &amp; リスト!P12275)&gt;=1,"",IF(VLOOKUP(P12275,登録者リスト!$A$1:$D$43729,4,FALSE)=基本情報!$D$6,P12275,"")),"")</f>
        <v/>
      </c>
    </row>
    <row r="12276" spans="16:17" x14ac:dyDescent="0.15">
      <c r="P12276">
        <v>12275</v>
      </c>
      <c r="Q12276" t="str">
        <f>IFERROR(IF(COUNTIF(個人情報!$BI$5:$BI$401,"登録番号" &amp; リスト!P12276)&gt;=1,"",IF(VLOOKUP(P12276,登録者リスト!$A$1:$D$43729,4,FALSE)=基本情報!$D$6,P12276,"")),"")</f>
        <v/>
      </c>
    </row>
    <row r="12277" spans="16:17" x14ac:dyDescent="0.15">
      <c r="P12277">
        <v>12276</v>
      </c>
      <c r="Q12277" t="str">
        <f>IFERROR(IF(COUNTIF(個人情報!$BI$5:$BI$401,"登録番号" &amp; リスト!P12277)&gt;=1,"",IF(VLOOKUP(P12277,登録者リスト!$A$1:$D$43729,4,FALSE)=基本情報!$D$6,P12277,"")),"")</f>
        <v/>
      </c>
    </row>
    <row r="12278" spans="16:17" x14ac:dyDescent="0.15">
      <c r="P12278">
        <v>12277</v>
      </c>
      <c r="Q12278" t="str">
        <f>IFERROR(IF(COUNTIF(個人情報!$BI$5:$BI$401,"登録番号" &amp; リスト!P12278)&gt;=1,"",IF(VLOOKUP(P12278,登録者リスト!$A$1:$D$43729,4,FALSE)=基本情報!$D$6,P12278,"")),"")</f>
        <v/>
      </c>
    </row>
    <row r="12279" spans="16:17" x14ac:dyDescent="0.15">
      <c r="P12279">
        <v>12278</v>
      </c>
      <c r="Q12279" t="str">
        <f>IFERROR(IF(COUNTIF(個人情報!$BI$5:$BI$401,"登録番号" &amp; リスト!P12279)&gt;=1,"",IF(VLOOKUP(P12279,登録者リスト!$A$1:$D$43729,4,FALSE)=基本情報!$D$6,P12279,"")),"")</f>
        <v/>
      </c>
    </row>
    <row r="12280" spans="16:17" x14ac:dyDescent="0.15">
      <c r="P12280">
        <v>12279</v>
      </c>
      <c r="Q12280" t="str">
        <f>IFERROR(IF(COUNTIF(個人情報!$BI$5:$BI$401,"登録番号" &amp; リスト!P12280)&gt;=1,"",IF(VLOOKUP(P12280,登録者リスト!$A$1:$D$43729,4,FALSE)=基本情報!$D$6,P12280,"")),"")</f>
        <v/>
      </c>
    </row>
    <row r="12281" spans="16:17" x14ac:dyDescent="0.15">
      <c r="P12281">
        <v>12280</v>
      </c>
      <c r="Q12281" t="str">
        <f>IFERROR(IF(COUNTIF(個人情報!$BI$5:$BI$401,"登録番号" &amp; リスト!P12281)&gt;=1,"",IF(VLOOKUP(P12281,登録者リスト!$A$1:$D$43729,4,FALSE)=基本情報!$D$6,P12281,"")),"")</f>
        <v/>
      </c>
    </row>
    <row r="12282" spans="16:17" x14ac:dyDescent="0.15">
      <c r="P12282">
        <v>12281</v>
      </c>
      <c r="Q12282" t="str">
        <f>IFERROR(IF(COUNTIF(個人情報!$BI$5:$BI$401,"登録番号" &amp; リスト!P12282)&gt;=1,"",IF(VLOOKUP(P12282,登録者リスト!$A$1:$D$43729,4,FALSE)=基本情報!$D$6,P12282,"")),"")</f>
        <v/>
      </c>
    </row>
    <row r="12283" spans="16:17" x14ac:dyDescent="0.15">
      <c r="P12283">
        <v>12282</v>
      </c>
      <c r="Q12283" t="str">
        <f>IFERROR(IF(COUNTIF(個人情報!$BI$5:$BI$401,"登録番号" &amp; リスト!P12283)&gt;=1,"",IF(VLOOKUP(P12283,登録者リスト!$A$1:$D$43729,4,FALSE)=基本情報!$D$6,P12283,"")),"")</f>
        <v/>
      </c>
    </row>
    <row r="12284" spans="16:17" x14ac:dyDescent="0.15">
      <c r="P12284">
        <v>12283</v>
      </c>
      <c r="Q12284" t="str">
        <f>IFERROR(IF(COUNTIF(個人情報!$BI$5:$BI$401,"登録番号" &amp; リスト!P12284)&gt;=1,"",IF(VLOOKUP(P12284,登録者リスト!$A$1:$D$43729,4,FALSE)=基本情報!$D$6,P12284,"")),"")</f>
        <v/>
      </c>
    </row>
    <row r="12285" spans="16:17" x14ac:dyDescent="0.15">
      <c r="P12285">
        <v>12284</v>
      </c>
      <c r="Q12285" t="str">
        <f>IFERROR(IF(COUNTIF(個人情報!$BI$5:$BI$401,"登録番号" &amp; リスト!P12285)&gt;=1,"",IF(VLOOKUP(P12285,登録者リスト!$A$1:$D$43729,4,FALSE)=基本情報!$D$6,P12285,"")),"")</f>
        <v/>
      </c>
    </row>
    <row r="12286" spans="16:17" x14ac:dyDescent="0.15">
      <c r="P12286">
        <v>12285</v>
      </c>
      <c r="Q12286" t="str">
        <f>IFERROR(IF(COUNTIF(個人情報!$BI$5:$BI$401,"登録番号" &amp; リスト!P12286)&gt;=1,"",IF(VLOOKUP(P12286,登録者リスト!$A$1:$D$43729,4,FALSE)=基本情報!$D$6,P12286,"")),"")</f>
        <v/>
      </c>
    </row>
    <row r="12287" spans="16:17" x14ac:dyDescent="0.15">
      <c r="P12287">
        <v>12286</v>
      </c>
      <c r="Q12287" t="str">
        <f>IFERROR(IF(COUNTIF(個人情報!$BI$5:$BI$401,"登録番号" &amp; リスト!P12287)&gt;=1,"",IF(VLOOKUP(P12287,登録者リスト!$A$1:$D$43729,4,FALSE)=基本情報!$D$6,P12287,"")),"")</f>
        <v/>
      </c>
    </row>
    <row r="12288" spans="16:17" x14ac:dyDescent="0.15">
      <c r="P12288">
        <v>12287</v>
      </c>
      <c r="Q12288" t="str">
        <f>IFERROR(IF(COUNTIF(個人情報!$BI$5:$BI$401,"登録番号" &amp; リスト!P12288)&gt;=1,"",IF(VLOOKUP(P12288,登録者リスト!$A$1:$D$43729,4,FALSE)=基本情報!$D$6,P12288,"")),"")</f>
        <v/>
      </c>
    </row>
    <row r="12289" spans="16:17" x14ac:dyDescent="0.15">
      <c r="P12289">
        <v>12288</v>
      </c>
      <c r="Q12289" t="str">
        <f>IFERROR(IF(COUNTIF(個人情報!$BI$5:$BI$401,"登録番号" &amp; リスト!P12289)&gt;=1,"",IF(VLOOKUP(P12289,登録者リスト!$A$1:$D$43729,4,FALSE)=基本情報!$D$6,P12289,"")),"")</f>
        <v/>
      </c>
    </row>
    <row r="12290" spans="16:17" x14ac:dyDescent="0.15">
      <c r="P12290">
        <v>12289</v>
      </c>
      <c r="Q12290" t="str">
        <f>IFERROR(IF(COUNTIF(個人情報!$BI$5:$BI$401,"登録番号" &amp; リスト!P12290)&gt;=1,"",IF(VLOOKUP(P12290,登録者リスト!$A$1:$D$43729,4,FALSE)=基本情報!$D$6,P12290,"")),"")</f>
        <v/>
      </c>
    </row>
    <row r="12291" spans="16:17" x14ac:dyDescent="0.15">
      <c r="P12291">
        <v>12290</v>
      </c>
      <c r="Q12291" t="str">
        <f>IFERROR(IF(COUNTIF(個人情報!$BI$5:$BI$401,"登録番号" &amp; リスト!P12291)&gt;=1,"",IF(VLOOKUP(P12291,登録者リスト!$A$1:$D$43729,4,FALSE)=基本情報!$D$6,P12291,"")),"")</f>
        <v/>
      </c>
    </row>
    <row r="12292" spans="16:17" x14ac:dyDescent="0.15">
      <c r="P12292">
        <v>12291</v>
      </c>
      <c r="Q12292" t="str">
        <f>IFERROR(IF(COUNTIF(個人情報!$BI$5:$BI$401,"登録番号" &amp; リスト!P12292)&gt;=1,"",IF(VLOOKUP(P12292,登録者リスト!$A$1:$D$43729,4,FALSE)=基本情報!$D$6,P12292,"")),"")</f>
        <v/>
      </c>
    </row>
    <row r="12293" spans="16:17" x14ac:dyDescent="0.15">
      <c r="P12293">
        <v>12292</v>
      </c>
      <c r="Q12293" t="str">
        <f>IFERROR(IF(COUNTIF(個人情報!$BI$5:$BI$401,"登録番号" &amp; リスト!P12293)&gt;=1,"",IF(VLOOKUP(P12293,登録者リスト!$A$1:$D$43729,4,FALSE)=基本情報!$D$6,P12293,"")),"")</f>
        <v/>
      </c>
    </row>
    <row r="12294" spans="16:17" x14ac:dyDescent="0.15">
      <c r="P12294">
        <v>12293</v>
      </c>
      <c r="Q12294" t="str">
        <f>IFERROR(IF(COUNTIF(個人情報!$BI$5:$BI$401,"登録番号" &amp; リスト!P12294)&gt;=1,"",IF(VLOOKUP(P12294,登録者リスト!$A$1:$D$43729,4,FALSE)=基本情報!$D$6,P12294,"")),"")</f>
        <v/>
      </c>
    </row>
    <row r="12295" spans="16:17" x14ac:dyDescent="0.15">
      <c r="P12295">
        <v>12294</v>
      </c>
      <c r="Q12295" t="str">
        <f>IFERROR(IF(COUNTIF(個人情報!$BI$5:$BI$401,"登録番号" &amp; リスト!P12295)&gt;=1,"",IF(VLOOKUP(P12295,登録者リスト!$A$1:$D$43729,4,FALSE)=基本情報!$D$6,P12295,"")),"")</f>
        <v/>
      </c>
    </row>
    <row r="12296" spans="16:17" x14ac:dyDescent="0.15">
      <c r="P12296">
        <v>12295</v>
      </c>
      <c r="Q12296" t="str">
        <f>IFERROR(IF(COUNTIF(個人情報!$BI$5:$BI$401,"登録番号" &amp; リスト!P12296)&gt;=1,"",IF(VLOOKUP(P12296,登録者リスト!$A$1:$D$43729,4,FALSE)=基本情報!$D$6,P12296,"")),"")</f>
        <v/>
      </c>
    </row>
    <row r="12297" spans="16:17" x14ac:dyDescent="0.15">
      <c r="P12297">
        <v>12296</v>
      </c>
      <c r="Q12297" t="str">
        <f>IFERROR(IF(COUNTIF(個人情報!$BI$5:$BI$401,"登録番号" &amp; リスト!P12297)&gt;=1,"",IF(VLOOKUP(P12297,登録者リスト!$A$1:$D$43729,4,FALSE)=基本情報!$D$6,P12297,"")),"")</f>
        <v/>
      </c>
    </row>
    <row r="12298" spans="16:17" x14ac:dyDescent="0.15">
      <c r="P12298">
        <v>12297</v>
      </c>
      <c r="Q12298" t="str">
        <f>IFERROR(IF(COUNTIF(個人情報!$BI$5:$BI$401,"登録番号" &amp; リスト!P12298)&gt;=1,"",IF(VLOOKUP(P12298,登録者リスト!$A$1:$D$43729,4,FALSE)=基本情報!$D$6,P12298,"")),"")</f>
        <v/>
      </c>
    </row>
    <row r="12299" spans="16:17" x14ac:dyDescent="0.15">
      <c r="P12299">
        <v>12298</v>
      </c>
      <c r="Q12299" t="str">
        <f>IFERROR(IF(COUNTIF(個人情報!$BI$5:$BI$401,"登録番号" &amp; リスト!P12299)&gt;=1,"",IF(VLOOKUP(P12299,登録者リスト!$A$1:$D$43729,4,FALSE)=基本情報!$D$6,P12299,"")),"")</f>
        <v/>
      </c>
    </row>
    <row r="12300" spans="16:17" x14ac:dyDescent="0.15">
      <c r="P12300">
        <v>12299</v>
      </c>
      <c r="Q12300" t="str">
        <f>IFERROR(IF(COUNTIF(個人情報!$BI$5:$BI$401,"登録番号" &amp; リスト!P12300)&gt;=1,"",IF(VLOOKUP(P12300,登録者リスト!$A$1:$D$43729,4,FALSE)=基本情報!$D$6,P12300,"")),"")</f>
        <v/>
      </c>
    </row>
    <row r="12301" spans="16:17" x14ac:dyDescent="0.15">
      <c r="P12301">
        <v>12300</v>
      </c>
      <c r="Q12301" t="str">
        <f>IFERROR(IF(COUNTIF(個人情報!$BI$5:$BI$401,"登録番号" &amp; リスト!P12301)&gt;=1,"",IF(VLOOKUP(P12301,登録者リスト!$A$1:$D$43729,4,FALSE)=基本情報!$D$6,P12301,"")),"")</f>
        <v/>
      </c>
    </row>
    <row r="12302" spans="16:17" x14ac:dyDescent="0.15">
      <c r="P12302">
        <v>12301</v>
      </c>
      <c r="Q12302" t="str">
        <f>IFERROR(IF(COUNTIF(個人情報!$BI$5:$BI$401,"登録番号" &amp; リスト!P12302)&gt;=1,"",IF(VLOOKUP(P12302,登録者リスト!$A$1:$D$43729,4,FALSE)=基本情報!$D$6,P12302,"")),"")</f>
        <v/>
      </c>
    </row>
    <row r="12303" spans="16:17" x14ac:dyDescent="0.15">
      <c r="P12303">
        <v>12302</v>
      </c>
      <c r="Q12303" t="str">
        <f>IFERROR(IF(COUNTIF(個人情報!$BI$5:$BI$401,"登録番号" &amp; リスト!P12303)&gt;=1,"",IF(VLOOKUP(P12303,登録者リスト!$A$1:$D$43729,4,FALSE)=基本情報!$D$6,P12303,"")),"")</f>
        <v/>
      </c>
    </row>
    <row r="12304" spans="16:17" x14ac:dyDescent="0.15">
      <c r="P12304">
        <v>12303</v>
      </c>
      <c r="Q12304" t="str">
        <f>IFERROR(IF(COUNTIF(個人情報!$BI$5:$BI$401,"登録番号" &amp; リスト!P12304)&gt;=1,"",IF(VLOOKUP(P12304,登録者リスト!$A$1:$D$43729,4,FALSE)=基本情報!$D$6,P12304,"")),"")</f>
        <v/>
      </c>
    </row>
    <row r="12305" spans="16:17" x14ac:dyDescent="0.15">
      <c r="P12305">
        <v>12304</v>
      </c>
      <c r="Q12305" t="str">
        <f>IFERROR(IF(COUNTIF(個人情報!$BI$5:$BI$401,"登録番号" &amp; リスト!P12305)&gt;=1,"",IF(VLOOKUP(P12305,登録者リスト!$A$1:$D$43729,4,FALSE)=基本情報!$D$6,P12305,"")),"")</f>
        <v/>
      </c>
    </row>
    <row r="12306" spans="16:17" x14ac:dyDescent="0.15">
      <c r="P12306">
        <v>12305</v>
      </c>
      <c r="Q12306" t="str">
        <f>IFERROR(IF(COUNTIF(個人情報!$BI$5:$BI$401,"登録番号" &amp; リスト!P12306)&gt;=1,"",IF(VLOOKUP(P12306,登録者リスト!$A$1:$D$43729,4,FALSE)=基本情報!$D$6,P12306,"")),"")</f>
        <v/>
      </c>
    </row>
    <row r="12307" spans="16:17" x14ac:dyDescent="0.15">
      <c r="P12307">
        <v>12306</v>
      </c>
      <c r="Q12307" t="str">
        <f>IFERROR(IF(COUNTIF(個人情報!$BI$5:$BI$401,"登録番号" &amp; リスト!P12307)&gt;=1,"",IF(VLOOKUP(P12307,登録者リスト!$A$1:$D$43729,4,FALSE)=基本情報!$D$6,P12307,"")),"")</f>
        <v/>
      </c>
    </row>
    <row r="12308" spans="16:17" x14ac:dyDescent="0.15">
      <c r="P12308">
        <v>12307</v>
      </c>
      <c r="Q12308" t="str">
        <f>IFERROR(IF(COUNTIF(個人情報!$BI$5:$BI$401,"登録番号" &amp; リスト!P12308)&gt;=1,"",IF(VLOOKUP(P12308,登録者リスト!$A$1:$D$43729,4,FALSE)=基本情報!$D$6,P12308,"")),"")</f>
        <v/>
      </c>
    </row>
    <row r="12309" spans="16:17" x14ac:dyDescent="0.15">
      <c r="P12309">
        <v>12308</v>
      </c>
      <c r="Q12309" t="str">
        <f>IFERROR(IF(COUNTIF(個人情報!$BI$5:$BI$401,"登録番号" &amp; リスト!P12309)&gt;=1,"",IF(VLOOKUP(P12309,登録者リスト!$A$1:$D$43729,4,FALSE)=基本情報!$D$6,P12309,"")),"")</f>
        <v/>
      </c>
    </row>
    <row r="12310" spans="16:17" x14ac:dyDescent="0.15">
      <c r="P12310">
        <v>12309</v>
      </c>
      <c r="Q12310" t="str">
        <f>IFERROR(IF(COUNTIF(個人情報!$BI$5:$BI$401,"登録番号" &amp; リスト!P12310)&gt;=1,"",IF(VLOOKUP(P12310,登録者リスト!$A$1:$D$43729,4,FALSE)=基本情報!$D$6,P12310,"")),"")</f>
        <v/>
      </c>
    </row>
    <row r="12311" spans="16:17" x14ac:dyDescent="0.15">
      <c r="P12311">
        <v>12310</v>
      </c>
      <c r="Q12311" t="str">
        <f>IFERROR(IF(COUNTIF(個人情報!$BI$5:$BI$401,"登録番号" &amp; リスト!P12311)&gt;=1,"",IF(VLOOKUP(P12311,登録者リスト!$A$1:$D$43729,4,FALSE)=基本情報!$D$6,P12311,"")),"")</f>
        <v/>
      </c>
    </row>
    <row r="12312" spans="16:17" x14ac:dyDescent="0.15">
      <c r="P12312">
        <v>12311</v>
      </c>
      <c r="Q12312" t="str">
        <f>IFERROR(IF(COUNTIF(個人情報!$BI$5:$BI$401,"登録番号" &amp; リスト!P12312)&gt;=1,"",IF(VLOOKUP(P12312,登録者リスト!$A$1:$D$43729,4,FALSE)=基本情報!$D$6,P12312,"")),"")</f>
        <v/>
      </c>
    </row>
    <row r="12313" spans="16:17" x14ac:dyDescent="0.15">
      <c r="P12313">
        <v>12312</v>
      </c>
      <c r="Q12313" t="str">
        <f>IFERROR(IF(COUNTIF(個人情報!$BI$5:$BI$401,"登録番号" &amp; リスト!P12313)&gt;=1,"",IF(VLOOKUP(P12313,登録者リスト!$A$1:$D$43729,4,FALSE)=基本情報!$D$6,P12313,"")),"")</f>
        <v/>
      </c>
    </row>
    <row r="12314" spans="16:17" x14ac:dyDescent="0.15">
      <c r="P12314">
        <v>12313</v>
      </c>
      <c r="Q12314" t="str">
        <f>IFERROR(IF(COUNTIF(個人情報!$BI$5:$BI$401,"登録番号" &amp; リスト!P12314)&gt;=1,"",IF(VLOOKUP(P12314,登録者リスト!$A$1:$D$43729,4,FALSE)=基本情報!$D$6,P12314,"")),"")</f>
        <v/>
      </c>
    </row>
    <row r="12315" spans="16:17" x14ac:dyDescent="0.15">
      <c r="P12315">
        <v>12314</v>
      </c>
      <c r="Q12315" t="str">
        <f>IFERROR(IF(COUNTIF(個人情報!$BI$5:$BI$401,"登録番号" &amp; リスト!P12315)&gt;=1,"",IF(VLOOKUP(P12315,登録者リスト!$A$1:$D$43729,4,FALSE)=基本情報!$D$6,P12315,"")),"")</f>
        <v/>
      </c>
    </row>
    <row r="12316" spans="16:17" x14ac:dyDescent="0.15">
      <c r="P12316">
        <v>12315</v>
      </c>
      <c r="Q12316" t="str">
        <f>IFERROR(IF(COUNTIF(個人情報!$BI$5:$BI$401,"登録番号" &amp; リスト!P12316)&gt;=1,"",IF(VLOOKUP(P12316,登録者リスト!$A$1:$D$43729,4,FALSE)=基本情報!$D$6,P12316,"")),"")</f>
        <v/>
      </c>
    </row>
    <row r="12317" spans="16:17" x14ac:dyDescent="0.15">
      <c r="P12317">
        <v>12316</v>
      </c>
      <c r="Q12317" t="str">
        <f>IFERROR(IF(COUNTIF(個人情報!$BI$5:$BI$401,"登録番号" &amp; リスト!P12317)&gt;=1,"",IF(VLOOKUP(P12317,登録者リスト!$A$1:$D$43729,4,FALSE)=基本情報!$D$6,P12317,"")),"")</f>
        <v/>
      </c>
    </row>
    <row r="12318" spans="16:17" x14ac:dyDescent="0.15">
      <c r="P12318">
        <v>12317</v>
      </c>
      <c r="Q12318" t="str">
        <f>IFERROR(IF(COUNTIF(個人情報!$BI$5:$BI$401,"登録番号" &amp; リスト!P12318)&gt;=1,"",IF(VLOOKUP(P12318,登録者リスト!$A$1:$D$43729,4,FALSE)=基本情報!$D$6,P12318,"")),"")</f>
        <v/>
      </c>
    </row>
    <row r="12319" spans="16:17" x14ac:dyDescent="0.15">
      <c r="P12319">
        <v>12318</v>
      </c>
      <c r="Q12319" t="str">
        <f>IFERROR(IF(COUNTIF(個人情報!$BI$5:$BI$401,"登録番号" &amp; リスト!P12319)&gt;=1,"",IF(VLOOKUP(P12319,登録者リスト!$A$1:$D$43729,4,FALSE)=基本情報!$D$6,P12319,"")),"")</f>
        <v/>
      </c>
    </row>
    <row r="12320" spans="16:17" x14ac:dyDescent="0.15">
      <c r="P12320">
        <v>12319</v>
      </c>
      <c r="Q12320" t="str">
        <f>IFERROR(IF(COUNTIF(個人情報!$BI$5:$BI$401,"登録番号" &amp; リスト!P12320)&gt;=1,"",IF(VLOOKUP(P12320,登録者リスト!$A$1:$D$43729,4,FALSE)=基本情報!$D$6,P12320,"")),"")</f>
        <v/>
      </c>
    </row>
    <row r="12321" spans="16:17" x14ac:dyDescent="0.15">
      <c r="P12321">
        <v>12320</v>
      </c>
      <c r="Q12321" t="str">
        <f>IFERROR(IF(COUNTIF(個人情報!$BI$5:$BI$401,"登録番号" &amp; リスト!P12321)&gt;=1,"",IF(VLOOKUP(P12321,登録者リスト!$A$1:$D$43729,4,FALSE)=基本情報!$D$6,P12321,"")),"")</f>
        <v/>
      </c>
    </row>
    <row r="12322" spans="16:17" x14ac:dyDescent="0.15">
      <c r="P12322">
        <v>12321</v>
      </c>
      <c r="Q12322" t="str">
        <f>IFERROR(IF(COUNTIF(個人情報!$BI$5:$BI$401,"登録番号" &amp; リスト!P12322)&gt;=1,"",IF(VLOOKUP(P12322,登録者リスト!$A$1:$D$43729,4,FALSE)=基本情報!$D$6,P12322,"")),"")</f>
        <v/>
      </c>
    </row>
    <row r="12323" spans="16:17" x14ac:dyDescent="0.15">
      <c r="P12323">
        <v>12322</v>
      </c>
      <c r="Q12323" t="str">
        <f>IFERROR(IF(COUNTIF(個人情報!$BI$5:$BI$401,"登録番号" &amp; リスト!P12323)&gt;=1,"",IF(VLOOKUP(P12323,登録者リスト!$A$1:$D$43729,4,FALSE)=基本情報!$D$6,P12323,"")),"")</f>
        <v/>
      </c>
    </row>
    <row r="12324" spans="16:17" x14ac:dyDescent="0.15">
      <c r="P12324">
        <v>12323</v>
      </c>
      <c r="Q12324" t="str">
        <f>IFERROR(IF(COUNTIF(個人情報!$BI$5:$BI$401,"登録番号" &amp; リスト!P12324)&gt;=1,"",IF(VLOOKUP(P12324,登録者リスト!$A$1:$D$43729,4,FALSE)=基本情報!$D$6,P12324,"")),"")</f>
        <v/>
      </c>
    </row>
    <row r="12325" spans="16:17" x14ac:dyDescent="0.15">
      <c r="P12325">
        <v>12324</v>
      </c>
      <c r="Q12325" t="str">
        <f>IFERROR(IF(COUNTIF(個人情報!$BI$5:$BI$401,"登録番号" &amp; リスト!P12325)&gt;=1,"",IF(VLOOKUP(P12325,登録者リスト!$A$1:$D$43729,4,FALSE)=基本情報!$D$6,P12325,"")),"")</f>
        <v/>
      </c>
    </row>
    <row r="12326" spans="16:17" x14ac:dyDescent="0.15">
      <c r="P12326">
        <v>12325</v>
      </c>
      <c r="Q12326" t="str">
        <f>IFERROR(IF(COUNTIF(個人情報!$BI$5:$BI$401,"登録番号" &amp; リスト!P12326)&gt;=1,"",IF(VLOOKUP(P12326,登録者リスト!$A$1:$D$43729,4,FALSE)=基本情報!$D$6,P12326,"")),"")</f>
        <v/>
      </c>
    </row>
    <row r="12327" spans="16:17" x14ac:dyDescent="0.15">
      <c r="P12327">
        <v>12326</v>
      </c>
      <c r="Q12327" t="str">
        <f>IFERROR(IF(COUNTIF(個人情報!$BI$5:$BI$401,"登録番号" &amp; リスト!P12327)&gt;=1,"",IF(VLOOKUP(P12327,登録者リスト!$A$1:$D$43729,4,FALSE)=基本情報!$D$6,P12327,"")),"")</f>
        <v/>
      </c>
    </row>
    <row r="12328" spans="16:17" x14ac:dyDescent="0.15">
      <c r="P12328">
        <v>12327</v>
      </c>
      <c r="Q12328" t="str">
        <f>IFERROR(IF(COUNTIF(個人情報!$BI$5:$BI$401,"登録番号" &amp; リスト!P12328)&gt;=1,"",IF(VLOOKUP(P12328,登録者リスト!$A$1:$D$43729,4,FALSE)=基本情報!$D$6,P12328,"")),"")</f>
        <v/>
      </c>
    </row>
    <row r="12329" spans="16:17" x14ac:dyDescent="0.15">
      <c r="P12329">
        <v>12328</v>
      </c>
      <c r="Q12329" t="str">
        <f>IFERROR(IF(COUNTIF(個人情報!$BI$5:$BI$401,"登録番号" &amp; リスト!P12329)&gt;=1,"",IF(VLOOKUP(P12329,登録者リスト!$A$1:$D$43729,4,FALSE)=基本情報!$D$6,P12329,"")),"")</f>
        <v/>
      </c>
    </row>
    <row r="12330" spans="16:17" x14ac:dyDescent="0.15">
      <c r="P12330">
        <v>12329</v>
      </c>
      <c r="Q12330" t="str">
        <f>IFERROR(IF(COUNTIF(個人情報!$BI$5:$BI$401,"登録番号" &amp; リスト!P12330)&gt;=1,"",IF(VLOOKUP(P12330,登録者リスト!$A$1:$D$43729,4,FALSE)=基本情報!$D$6,P12330,"")),"")</f>
        <v/>
      </c>
    </row>
    <row r="12331" spans="16:17" x14ac:dyDescent="0.15">
      <c r="P12331">
        <v>12330</v>
      </c>
      <c r="Q12331" t="str">
        <f>IFERROR(IF(COUNTIF(個人情報!$BI$5:$BI$401,"登録番号" &amp; リスト!P12331)&gt;=1,"",IF(VLOOKUP(P12331,登録者リスト!$A$1:$D$43729,4,FALSE)=基本情報!$D$6,P12331,"")),"")</f>
        <v/>
      </c>
    </row>
    <row r="12332" spans="16:17" x14ac:dyDescent="0.15">
      <c r="P12332">
        <v>12331</v>
      </c>
      <c r="Q12332" t="str">
        <f>IFERROR(IF(COUNTIF(個人情報!$BI$5:$BI$401,"登録番号" &amp; リスト!P12332)&gt;=1,"",IF(VLOOKUP(P12332,登録者リスト!$A$1:$D$43729,4,FALSE)=基本情報!$D$6,P12332,"")),"")</f>
        <v/>
      </c>
    </row>
    <row r="12333" spans="16:17" x14ac:dyDescent="0.15">
      <c r="P12333">
        <v>12332</v>
      </c>
      <c r="Q12333" t="str">
        <f>IFERROR(IF(COUNTIF(個人情報!$BI$5:$BI$401,"登録番号" &amp; リスト!P12333)&gt;=1,"",IF(VLOOKUP(P12333,登録者リスト!$A$1:$D$43729,4,FALSE)=基本情報!$D$6,P12333,"")),"")</f>
        <v/>
      </c>
    </row>
    <row r="12334" spans="16:17" x14ac:dyDescent="0.15">
      <c r="P12334">
        <v>12333</v>
      </c>
      <c r="Q12334" t="str">
        <f>IFERROR(IF(COUNTIF(個人情報!$BI$5:$BI$401,"登録番号" &amp; リスト!P12334)&gt;=1,"",IF(VLOOKUP(P12334,登録者リスト!$A$1:$D$43729,4,FALSE)=基本情報!$D$6,P12334,"")),"")</f>
        <v/>
      </c>
    </row>
    <row r="12335" spans="16:17" x14ac:dyDescent="0.15">
      <c r="P12335">
        <v>12334</v>
      </c>
      <c r="Q12335" t="str">
        <f>IFERROR(IF(COUNTIF(個人情報!$BI$5:$BI$401,"登録番号" &amp; リスト!P12335)&gt;=1,"",IF(VLOOKUP(P12335,登録者リスト!$A$1:$D$43729,4,FALSE)=基本情報!$D$6,P12335,"")),"")</f>
        <v/>
      </c>
    </row>
    <row r="12336" spans="16:17" x14ac:dyDescent="0.15">
      <c r="P12336">
        <v>12335</v>
      </c>
      <c r="Q12336" t="str">
        <f>IFERROR(IF(COUNTIF(個人情報!$BI$5:$BI$401,"登録番号" &amp; リスト!P12336)&gt;=1,"",IF(VLOOKUP(P12336,登録者リスト!$A$1:$D$43729,4,FALSE)=基本情報!$D$6,P12336,"")),"")</f>
        <v/>
      </c>
    </row>
    <row r="12337" spans="16:17" x14ac:dyDescent="0.15">
      <c r="P12337">
        <v>12336</v>
      </c>
      <c r="Q12337" t="str">
        <f>IFERROR(IF(COUNTIF(個人情報!$BI$5:$BI$401,"登録番号" &amp; リスト!P12337)&gt;=1,"",IF(VLOOKUP(P12337,登録者リスト!$A$1:$D$43729,4,FALSE)=基本情報!$D$6,P12337,"")),"")</f>
        <v/>
      </c>
    </row>
    <row r="12338" spans="16:17" x14ac:dyDescent="0.15">
      <c r="P12338">
        <v>12337</v>
      </c>
      <c r="Q12338" t="str">
        <f>IFERROR(IF(COUNTIF(個人情報!$BI$5:$BI$401,"登録番号" &amp; リスト!P12338)&gt;=1,"",IF(VLOOKUP(P12338,登録者リスト!$A$1:$D$43729,4,FALSE)=基本情報!$D$6,P12338,"")),"")</f>
        <v/>
      </c>
    </row>
    <row r="12339" spans="16:17" x14ac:dyDescent="0.15">
      <c r="P12339">
        <v>12338</v>
      </c>
      <c r="Q12339" t="str">
        <f>IFERROR(IF(COUNTIF(個人情報!$BI$5:$BI$401,"登録番号" &amp; リスト!P12339)&gt;=1,"",IF(VLOOKUP(P12339,登録者リスト!$A$1:$D$43729,4,FALSE)=基本情報!$D$6,P12339,"")),"")</f>
        <v/>
      </c>
    </row>
    <row r="12340" spans="16:17" x14ac:dyDescent="0.15">
      <c r="P12340">
        <v>12339</v>
      </c>
      <c r="Q12340" t="str">
        <f>IFERROR(IF(COUNTIF(個人情報!$BI$5:$BI$401,"登録番号" &amp; リスト!P12340)&gt;=1,"",IF(VLOOKUP(P12340,登録者リスト!$A$1:$D$43729,4,FALSE)=基本情報!$D$6,P12340,"")),"")</f>
        <v/>
      </c>
    </row>
    <row r="12341" spans="16:17" x14ac:dyDescent="0.15">
      <c r="P12341">
        <v>12340</v>
      </c>
      <c r="Q12341" t="str">
        <f>IFERROR(IF(COUNTIF(個人情報!$BI$5:$BI$401,"登録番号" &amp; リスト!P12341)&gt;=1,"",IF(VLOOKUP(P12341,登録者リスト!$A$1:$D$43729,4,FALSE)=基本情報!$D$6,P12341,"")),"")</f>
        <v/>
      </c>
    </row>
    <row r="12342" spans="16:17" x14ac:dyDescent="0.15">
      <c r="P12342">
        <v>12341</v>
      </c>
      <c r="Q12342" t="str">
        <f>IFERROR(IF(COUNTIF(個人情報!$BI$5:$BI$401,"登録番号" &amp; リスト!P12342)&gt;=1,"",IF(VLOOKUP(P12342,登録者リスト!$A$1:$D$43729,4,FALSE)=基本情報!$D$6,P12342,"")),"")</f>
        <v/>
      </c>
    </row>
    <row r="12343" spans="16:17" x14ac:dyDescent="0.15">
      <c r="P12343">
        <v>12342</v>
      </c>
      <c r="Q12343" t="str">
        <f>IFERROR(IF(COUNTIF(個人情報!$BI$5:$BI$401,"登録番号" &amp; リスト!P12343)&gt;=1,"",IF(VLOOKUP(P12343,登録者リスト!$A$1:$D$43729,4,FALSE)=基本情報!$D$6,P12343,"")),"")</f>
        <v/>
      </c>
    </row>
    <row r="12344" spans="16:17" x14ac:dyDescent="0.15">
      <c r="P12344">
        <v>12343</v>
      </c>
      <c r="Q12344" t="str">
        <f>IFERROR(IF(COUNTIF(個人情報!$BI$5:$BI$401,"登録番号" &amp; リスト!P12344)&gt;=1,"",IF(VLOOKUP(P12344,登録者リスト!$A$1:$D$43729,4,FALSE)=基本情報!$D$6,P12344,"")),"")</f>
        <v/>
      </c>
    </row>
    <row r="12345" spans="16:17" x14ac:dyDescent="0.15">
      <c r="P12345">
        <v>12344</v>
      </c>
      <c r="Q12345" t="str">
        <f>IFERROR(IF(COUNTIF(個人情報!$BI$5:$BI$401,"登録番号" &amp; リスト!P12345)&gt;=1,"",IF(VLOOKUP(P12345,登録者リスト!$A$1:$D$43729,4,FALSE)=基本情報!$D$6,P12345,"")),"")</f>
        <v/>
      </c>
    </row>
    <row r="12346" spans="16:17" x14ac:dyDescent="0.15">
      <c r="P12346">
        <v>12345</v>
      </c>
      <c r="Q12346" t="str">
        <f>IFERROR(IF(COUNTIF(個人情報!$BI$5:$BI$401,"登録番号" &amp; リスト!P12346)&gt;=1,"",IF(VLOOKUP(P12346,登録者リスト!$A$1:$D$43729,4,FALSE)=基本情報!$D$6,P12346,"")),"")</f>
        <v/>
      </c>
    </row>
    <row r="12347" spans="16:17" x14ac:dyDescent="0.15">
      <c r="P12347">
        <v>12346</v>
      </c>
      <c r="Q12347" t="str">
        <f>IFERROR(IF(COUNTIF(個人情報!$BI$5:$BI$401,"登録番号" &amp; リスト!P12347)&gt;=1,"",IF(VLOOKUP(P12347,登録者リスト!$A$1:$D$43729,4,FALSE)=基本情報!$D$6,P12347,"")),"")</f>
        <v/>
      </c>
    </row>
    <row r="12348" spans="16:17" x14ac:dyDescent="0.15">
      <c r="P12348">
        <v>12347</v>
      </c>
      <c r="Q12348" t="str">
        <f>IFERROR(IF(COUNTIF(個人情報!$BI$5:$BI$401,"登録番号" &amp; リスト!P12348)&gt;=1,"",IF(VLOOKUP(P12348,登録者リスト!$A$1:$D$43729,4,FALSE)=基本情報!$D$6,P12348,"")),"")</f>
        <v/>
      </c>
    </row>
    <row r="12349" spans="16:17" x14ac:dyDescent="0.15">
      <c r="P12349">
        <v>12348</v>
      </c>
      <c r="Q12349" t="str">
        <f>IFERROR(IF(COUNTIF(個人情報!$BI$5:$BI$401,"登録番号" &amp; リスト!P12349)&gt;=1,"",IF(VLOOKUP(P12349,登録者リスト!$A$1:$D$43729,4,FALSE)=基本情報!$D$6,P12349,"")),"")</f>
        <v/>
      </c>
    </row>
    <row r="12350" spans="16:17" x14ac:dyDescent="0.15">
      <c r="P12350">
        <v>12349</v>
      </c>
      <c r="Q12350" t="str">
        <f>IFERROR(IF(COUNTIF(個人情報!$BI$5:$BI$401,"登録番号" &amp; リスト!P12350)&gt;=1,"",IF(VLOOKUP(P12350,登録者リスト!$A$1:$D$43729,4,FALSE)=基本情報!$D$6,P12350,"")),"")</f>
        <v/>
      </c>
    </row>
    <row r="12351" spans="16:17" x14ac:dyDescent="0.15">
      <c r="P12351">
        <v>12350</v>
      </c>
      <c r="Q12351" t="str">
        <f>IFERROR(IF(COUNTIF(個人情報!$BI$5:$BI$401,"登録番号" &amp; リスト!P12351)&gt;=1,"",IF(VLOOKUP(P12351,登録者リスト!$A$1:$D$43729,4,FALSE)=基本情報!$D$6,P12351,"")),"")</f>
        <v/>
      </c>
    </row>
    <row r="12352" spans="16:17" x14ac:dyDescent="0.15">
      <c r="P12352">
        <v>12351</v>
      </c>
      <c r="Q12352" t="str">
        <f>IFERROR(IF(COUNTIF(個人情報!$BI$5:$BI$401,"登録番号" &amp; リスト!P12352)&gt;=1,"",IF(VLOOKUP(P12352,登録者リスト!$A$1:$D$43729,4,FALSE)=基本情報!$D$6,P12352,"")),"")</f>
        <v/>
      </c>
    </row>
    <row r="12353" spans="16:17" x14ac:dyDescent="0.15">
      <c r="P12353">
        <v>12352</v>
      </c>
      <c r="Q12353" t="str">
        <f>IFERROR(IF(COUNTIF(個人情報!$BI$5:$BI$401,"登録番号" &amp; リスト!P12353)&gt;=1,"",IF(VLOOKUP(P12353,登録者リスト!$A$1:$D$43729,4,FALSE)=基本情報!$D$6,P12353,"")),"")</f>
        <v/>
      </c>
    </row>
    <row r="12354" spans="16:17" x14ac:dyDescent="0.15">
      <c r="P12354">
        <v>12353</v>
      </c>
      <c r="Q12354" t="str">
        <f>IFERROR(IF(COUNTIF(個人情報!$BI$5:$BI$401,"登録番号" &amp; リスト!P12354)&gt;=1,"",IF(VLOOKUP(P12354,登録者リスト!$A$1:$D$43729,4,FALSE)=基本情報!$D$6,P12354,"")),"")</f>
        <v/>
      </c>
    </row>
    <row r="12355" spans="16:17" x14ac:dyDescent="0.15">
      <c r="P12355">
        <v>12354</v>
      </c>
      <c r="Q12355" t="str">
        <f>IFERROR(IF(COUNTIF(個人情報!$BI$5:$BI$401,"登録番号" &amp; リスト!P12355)&gt;=1,"",IF(VLOOKUP(P12355,登録者リスト!$A$1:$D$43729,4,FALSE)=基本情報!$D$6,P12355,"")),"")</f>
        <v/>
      </c>
    </row>
    <row r="12356" spans="16:17" x14ac:dyDescent="0.15">
      <c r="P12356">
        <v>12355</v>
      </c>
      <c r="Q12356" t="str">
        <f>IFERROR(IF(COUNTIF(個人情報!$BI$5:$BI$401,"登録番号" &amp; リスト!P12356)&gt;=1,"",IF(VLOOKUP(P12356,登録者リスト!$A$1:$D$43729,4,FALSE)=基本情報!$D$6,P12356,"")),"")</f>
        <v/>
      </c>
    </row>
    <row r="12357" spans="16:17" x14ac:dyDescent="0.15">
      <c r="P12357">
        <v>12356</v>
      </c>
      <c r="Q12357" t="str">
        <f>IFERROR(IF(COUNTIF(個人情報!$BI$5:$BI$401,"登録番号" &amp; リスト!P12357)&gt;=1,"",IF(VLOOKUP(P12357,登録者リスト!$A$1:$D$43729,4,FALSE)=基本情報!$D$6,P12357,"")),"")</f>
        <v/>
      </c>
    </row>
    <row r="12358" spans="16:17" x14ac:dyDescent="0.15">
      <c r="P12358">
        <v>12357</v>
      </c>
      <c r="Q12358" t="str">
        <f>IFERROR(IF(COUNTIF(個人情報!$BI$5:$BI$401,"登録番号" &amp; リスト!P12358)&gt;=1,"",IF(VLOOKUP(P12358,登録者リスト!$A$1:$D$43729,4,FALSE)=基本情報!$D$6,P12358,"")),"")</f>
        <v/>
      </c>
    </row>
    <row r="12359" spans="16:17" x14ac:dyDescent="0.15">
      <c r="P12359">
        <v>12358</v>
      </c>
      <c r="Q12359" t="str">
        <f>IFERROR(IF(COUNTIF(個人情報!$BI$5:$BI$401,"登録番号" &amp; リスト!P12359)&gt;=1,"",IF(VLOOKUP(P12359,登録者リスト!$A$1:$D$43729,4,FALSE)=基本情報!$D$6,P12359,"")),"")</f>
        <v/>
      </c>
    </row>
    <row r="12360" spans="16:17" x14ac:dyDescent="0.15">
      <c r="P12360">
        <v>12359</v>
      </c>
      <c r="Q12360" t="str">
        <f>IFERROR(IF(COUNTIF(個人情報!$BI$5:$BI$401,"登録番号" &amp; リスト!P12360)&gt;=1,"",IF(VLOOKUP(P12360,登録者リスト!$A$1:$D$43729,4,FALSE)=基本情報!$D$6,P12360,"")),"")</f>
        <v/>
      </c>
    </row>
    <row r="12361" spans="16:17" x14ac:dyDescent="0.15">
      <c r="P12361">
        <v>12360</v>
      </c>
      <c r="Q12361" t="str">
        <f>IFERROR(IF(COUNTIF(個人情報!$BI$5:$BI$401,"登録番号" &amp; リスト!P12361)&gt;=1,"",IF(VLOOKUP(P12361,登録者リスト!$A$1:$D$43729,4,FALSE)=基本情報!$D$6,P12361,"")),"")</f>
        <v/>
      </c>
    </row>
    <row r="12362" spans="16:17" x14ac:dyDescent="0.15">
      <c r="P12362">
        <v>12361</v>
      </c>
      <c r="Q12362" t="str">
        <f>IFERROR(IF(COUNTIF(個人情報!$BI$5:$BI$401,"登録番号" &amp; リスト!P12362)&gt;=1,"",IF(VLOOKUP(P12362,登録者リスト!$A$1:$D$43729,4,FALSE)=基本情報!$D$6,P12362,"")),"")</f>
        <v/>
      </c>
    </row>
    <row r="12363" spans="16:17" x14ac:dyDescent="0.15">
      <c r="P12363">
        <v>12362</v>
      </c>
      <c r="Q12363" t="str">
        <f>IFERROR(IF(COUNTIF(個人情報!$BI$5:$BI$401,"登録番号" &amp; リスト!P12363)&gt;=1,"",IF(VLOOKUP(P12363,登録者リスト!$A$1:$D$43729,4,FALSE)=基本情報!$D$6,P12363,"")),"")</f>
        <v/>
      </c>
    </row>
    <row r="12364" spans="16:17" x14ac:dyDescent="0.15">
      <c r="P12364">
        <v>12363</v>
      </c>
      <c r="Q12364" t="str">
        <f>IFERROR(IF(COUNTIF(個人情報!$BI$5:$BI$401,"登録番号" &amp; リスト!P12364)&gt;=1,"",IF(VLOOKUP(P12364,登録者リスト!$A$1:$D$43729,4,FALSE)=基本情報!$D$6,P12364,"")),"")</f>
        <v/>
      </c>
    </row>
    <row r="12365" spans="16:17" x14ac:dyDescent="0.15">
      <c r="P12365">
        <v>12364</v>
      </c>
      <c r="Q12365" t="str">
        <f>IFERROR(IF(COUNTIF(個人情報!$BI$5:$BI$401,"登録番号" &amp; リスト!P12365)&gt;=1,"",IF(VLOOKUP(P12365,登録者リスト!$A$1:$D$43729,4,FALSE)=基本情報!$D$6,P12365,"")),"")</f>
        <v/>
      </c>
    </row>
    <row r="12366" spans="16:17" x14ac:dyDescent="0.15">
      <c r="P12366">
        <v>12365</v>
      </c>
      <c r="Q12366" t="str">
        <f>IFERROR(IF(COUNTIF(個人情報!$BI$5:$BI$401,"登録番号" &amp; リスト!P12366)&gt;=1,"",IF(VLOOKUP(P12366,登録者リスト!$A$1:$D$43729,4,FALSE)=基本情報!$D$6,P12366,"")),"")</f>
        <v/>
      </c>
    </row>
    <row r="12367" spans="16:17" x14ac:dyDescent="0.15">
      <c r="P12367">
        <v>12366</v>
      </c>
      <c r="Q12367" t="str">
        <f>IFERROR(IF(COUNTIF(個人情報!$BI$5:$BI$401,"登録番号" &amp; リスト!P12367)&gt;=1,"",IF(VLOOKUP(P12367,登録者リスト!$A$1:$D$43729,4,FALSE)=基本情報!$D$6,P12367,"")),"")</f>
        <v/>
      </c>
    </row>
    <row r="12368" spans="16:17" x14ac:dyDescent="0.15">
      <c r="P12368">
        <v>12367</v>
      </c>
      <c r="Q12368" t="str">
        <f>IFERROR(IF(COUNTIF(個人情報!$BI$5:$BI$401,"登録番号" &amp; リスト!P12368)&gt;=1,"",IF(VLOOKUP(P12368,登録者リスト!$A$1:$D$43729,4,FALSE)=基本情報!$D$6,P12368,"")),"")</f>
        <v/>
      </c>
    </row>
    <row r="12369" spans="16:17" x14ac:dyDescent="0.15">
      <c r="P12369">
        <v>12368</v>
      </c>
      <c r="Q12369" t="str">
        <f>IFERROR(IF(COUNTIF(個人情報!$BI$5:$BI$401,"登録番号" &amp; リスト!P12369)&gt;=1,"",IF(VLOOKUP(P12369,登録者リスト!$A$1:$D$43729,4,FALSE)=基本情報!$D$6,P12369,"")),"")</f>
        <v/>
      </c>
    </row>
    <row r="12370" spans="16:17" x14ac:dyDescent="0.15">
      <c r="P12370">
        <v>12369</v>
      </c>
      <c r="Q12370" t="str">
        <f>IFERROR(IF(COUNTIF(個人情報!$BI$5:$BI$401,"登録番号" &amp; リスト!P12370)&gt;=1,"",IF(VLOOKUP(P12370,登録者リスト!$A$1:$D$43729,4,FALSE)=基本情報!$D$6,P12370,"")),"")</f>
        <v/>
      </c>
    </row>
    <row r="12371" spans="16:17" x14ac:dyDescent="0.15">
      <c r="P12371">
        <v>12370</v>
      </c>
      <c r="Q12371" t="str">
        <f>IFERROR(IF(COUNTIF(個人情報!$BI$5:$BI$401,"登録番号" &amp; リスト!P12371)&gt;=1,"",IF(VLOOKUP(P12371,登録者リスト!$A$1:$D$43729,4,FALSE)=基本情報!$D$6,P12371,"")),"")</f>
        <v/>
      </c>
    </row>
    <row r="12372" spans="16:17" x14ac:dyDescent="0.15">
      <c r="P12372">
        <v>12371</v>
      </c>
      <c r="Q12372" t="str">
        <f>IFERROR(IF(COUNTIF(個人情報!$BI$5:$BI$401,"登録番号" &amp; リスト!P12372)&gt;=1,"",IF(VLOOKUP(P12372,登録者リスト!$A$1:$D$43729,4,FALSE)=基本情報!$D$6,P12372,"")),"")</f>
        <v/>
      </c>
    </row>
    <row r="12373" spans="16:17" x14ac:dyDescent="0.15">
      <c r="P12373">
        <v>12372</v>
      </c>
      <c r="Q12373" t="str">
        <f>IFERROR(IF(COUNTIF(個人情報!$BI$5:$BI$401,"登録番号" &amp; リスト!P12373)&gt;=1,"",IF(VLOOKUP(P12373,登録者リスト!$A$1:$D$43729,4,FALSE)=基本情報!$D$6,P12373,"")),"")</f>
        <v/>
      </c>
    </row>
    <row r="12374" spans="16:17" x14ac:dyDescent="0.15">
      <c r="P12374">
        <v>12373</v>
      </c>
      <c r="Q12374" t="str">
        <f>IFERROR(IF(COUNTIF(個人情報!$BI$5:$BI$401,"登録番号" &amp; リスト!P12374)&gt;=1,"",IF(VLOOKUP(P12374,登録者リスト!$A$1:$D$43729,4,FALSE)=基本情報!$D$6,P12374,"")),"")</f>
        <v/>
      </c>
    </row>
    <row r="12375" spans="16:17" x14ac:dyDescent="0.15">
      <c r="P12375">
        <v>12374</v>
      </c>
      <c r="Q12375" t="str">
        <f>IFERROR(IF(COUNTIF(個人情報!$BI$5:$BI$401,"登録番号" &amp; リスト!P12375)&gt;=1,"",IF(VLOOKUP(P12375,登録者リスト!$A$1:$D$43729,4,FALSE)=基本情報!$D$6,P12375,"")),"")</f>
        <v/>
      </c>
    </row>
    <row r="12376" spans="16:17" x14ac:dyDescent="0.15">
      <c r="P12376">
        <v>12375</v>
      </c>
      <c r="Q12376" t="str">
        <f>IFERROR(IF(COUNTIF(個人情報!$BI$5:$BI$401,"登録番号" &amp; リスト!P12376)&gt;=1,"",IF(VLOOKUP(P12376,登録者リスト!$A$1:$D$43729,4,FALSE)=基本情報!$D$6,P12376,"")),"")</f>
        <v/>
      </c>
    </row>
    <row r="12377" spans="16:17" x14ac:dyDescent="0.15">
      <c r="P12377">
        <v>12376</v>
      </c>
      <c r="Q12377" t="str">
        <f>IFERROR(IF(COUNTIF(個人情報!$BI$5:$BI$401,"登録番号" &amp; リスト!P12377)&gt;=1,"",IF(VLOOKUP(P12377,登録者リスト!$A$1:$D$43729,4,FALSE)=基本情報!$D$6,P12377,"")),"")</f>
        <v/>
      </c>
    </row>
    <row r="12378" spans="16:17" x14ac:dyDescent="0.15">
      <c r="P12378">
        <v>12377</v>
      </c>
      <c r="Q12378" t="str">
        <f>IFERROR(IF(COUNTIF(個人情報!$BI$5:$BI$401,"登録番号" &amp; リスト!P12378)&gt;=1,"",IF(VLOOKUP(P12378,登録者リスト!$A$1:$D$43729,4,FALSE)=基本情報!$D$6,P12378,"")),"")</f>
        <v/>
      </c>
    </row>
    <row r="12379" spans="16:17" x14ac:dyDescent="0.15">
      <c r="P12379">
        <v>12378</v>
      </c>
      <c r="Q12379" t="str">
        <f>IFERROR(IF(COUNTIF(個人情報!$BI$5:$BI$401,"登録番号" &amp; リスト!P12379)&gt;=1,"",IF(VLOOKUP(P12379,登録者リスト!$A$1:$D$43729,4,FALSE)=基本情報!$D$6,P12379,"")),"")</f>
        <v/>
      </c>
    </row>
    <row r="12380" spans="16:17" x14ac:dyDescent="0.15">
      <c r="P12380">
        <v>12379</v>
      </c>
      <c r="Q12380" t="str">
        <f>IFERROR(IF(COUNTIF(個人情報!$BI$5:$BI$401,"登録番号" &amp; リスト!P12380)&gt;=1,"",IF(VLOOKUP(P12380,登録者リスト!$A$1:$D$43729,4,FALSE)=基本情報!$D$6,P12380,"")),"")</f>
        <v/>
      </c>
    </row>
    <row r="12381" spans="16:17" x14ac:dyDescent="0.15">
      <c r="P12381">
        <v>12380</v>
      </c>
      <c r="Q12381" t="str">
        <f>IFERROR(IF(COUNTIF(個人情報!$BI$5:$BI$401,"登録番号" &amp; リスト!P12381)&gt;=1,"",IF(VLOOKUP(P12381,登録者リスト!$A$1:$D$43729,4,FALSE)=基本情報!$D$6,P12381,"")),"")</f>
        <v/>
      </c>
    </row>
    <row r="12382" spans="16:17" x14ac:dyDescent="0.15">
      <c r="P12382">
        <v>12381</v>
      </c>
      <c r="Q12382" t="str">
        <f>IFERROR(IF(COUNTIF(個人情報!$BI$5:$BI$401,"登録番号" &amp; リスト!P12382)&gt;=1,"",IF(VLOOKUP(P12382,登録者リスト!$A$1:$D$43729,4,FALSE)=基本情報!$D$6,P12382,"")),"")</f>
        <v/>
      </c>
    </row>
    <row r="12383" spans="16:17" x14ac:dyDescent="0.15">
      <c r="P12383">
        <v>12382</v>
      </c>
      <c r="Q12383" t="str">
        <f>IFERROR(IF(COUNTIF(個人情報!$BI$5:$BI$401,"登録番号" &amp; リスト!P12383)&gt;=1,"",IF(VLOOKUP(P12383,登録者リスト!$A$1:$D$43729,4,FALSE)=基本情報!$D$6,P12383,"")),"")</f>
        <v/>
      </c>
    </row>
    <row r="12384" spans="16:17" x14ac:dyDescent="0.15">
      <c r="P12384">
        <v>12383</v>
      </c>
      <c r="Q12384" t="str">
        <f>IFERROR(IF(COUNTIF(個人情報!$BI$5:$BI$401,"登録番号" &amp; リスト!P12384)&gt;=1,"",IF(VLOOKUP(P12384,登録者リスト!$A$1:$D$43729,4,FALSE)=基本情報!$D$6,P12384,"")),"")</f>
        <v/>
      </c>
    </row>
    <row r="12385" spans="16:17" x14ac:dyDescent="0.15">
      <c r="P12385">
        <v>12384</v>
      </c>
      <c r="Q12385" t="str">
        <f>IFERROR(IF(COUNTIF(個人情報!$BI$5:$BI$401,"登録番号" &amp; リスト!P12385)&gt;=1,"",IF(VLOOKUP(P12385,登録者リスト!$A$1:$D$43729,4,FALSE)=基本情報!$D$6,P12385,"")),"")</f>
        <v/>
      </c>
    </row>
    <row r="12386" spans="16:17" x14ac:dyDescent="0.15">
      <c r="P12386">
        <v>12385</v>
      </c>
      <c r="Q12386" t="str">
        <f>IFERROR(IF(COUNTIF(個人情報!$BI$5:$BI$401,"登録番号" &amp; リスト!P12386)&gt;=1,"",IF(VLOOKUP(P12386,登録者リスト!$A$1:$D$43729,4,FALSE)=基本情報!$D$6,P12386,"")),"")</f>
        <v/>
      </c>
    </row>
    <row r="12387" spans="16:17" x14ac:dyDescent="0.15">
      <c r="P12387">
        <v>12386</v>
      </c>
      <c r="Q12387" t="str">
        <f>IFERROR(IF(COUNTIF(個人情報!$BI$5:$BI$401,"登録番号" &amp; リスト!P12387)&gt;=1,"",IF(VLOOKUP(P12387,登録者リスト!$A$1:$D$43729,4,FALSE)=基本情報!$D$6,P12387,"")),"")</f>
        <v/>
      </c>
    </row>
    <row r="12388" spans="16:17" x14ac:dyDescent="0.15">
      <c r="P12388">
        <v>12387</v>
      </c>
      <c r="Q12388" t="str">
        <f>IFERROR(IF(COUNTIF(個人情報!$BI$5:$BI$401,"登録番号" &amp; リスト!P12388)&gt;=1,"",IF(VLOOKUP(P12388,登録者リスト!$A$1:$D$43729,4,FALSE)=基本情報!$D$6,P12388,"")),"")</f>
        <v/>
      </c>
    </row>
    <row r="12389" spans="16:17" x14ac:dyDescent="0.15">
      <c r="P12389">
        <v>12388</v>
      </c>
      <c r="Q12389" t="str">
        <f>IFERROR(IF(COUNTIF(個人情報!$BI$5:$BI$401,"登録番号" &amp; リスト!P12389)&gt;=1,"",IF(VLOOKUP(P12389,登録者リスト!$A$1:$D$43729,4,FALSE)=基本情報!$D$6,P12389,"")),"")</f>
        <v/>
      </c>
    </row>
    <row r="12390" spans="16:17" x14ac:dyDescent="0.15">
      <c r="P12390">
        <v>12389</v>
      </c>
      <c r="Q12390" t="str">
        <f>IFERROR(IF(COUNTIF(個人情報!$BI$5:$BI$401,"登録番号" &amp; リスト!P12390)&gt;=1,"",IF(VLOOKUP(P12390,登録者リスト!$A$1:$D$43729,4,FALSE)=基本情報!$D$6,P12390,"")),"")</f>
        <v/>
      </c>
    </row>
    <row r="12391" spans="16:17" x14ac:dyDescent="0.15">
      <c r="P12391">
        <v>12390</v>
      </c>
      <c r="Q12391" t="str">
        <f>IFERROR(IF(COUNTIF(個人情報!$BI$5:$BI$401,"登録番号" &amp; リスト!P12391)&gt;=1,"",IF(VLOOKUP(P12391,登録者リスト!$A$1:$D$43729,4,FALSE)=基本情報!$D$6,P12391,"")),"")</f>
        <v/>
      </c>
    </row>
    <row r="12392" spans="16:17" x14ac:dyDescent="0.15">
      <c r="P12392">
        <v>12391</v>
      </c>
      <c r="Q12392" t="str">
        <f>IFERROR(IF(COUNTIF(個人情報!$BI$5:$BI$401,"登録番号" &amp; リスト!P12392)&gt;=1,"",IF(VLOOKUP(P12392,登録者リスト!$A$1:$D$43729,4,FALSE)=基本情報!$D$6,P12392,"")),"")</f>
        <v/>
      </c>
    </row>
    <row r="12393" spans="16:17" x14ac:dyDescent="0.15">
      <c r="P12393">
        <v>12392</v>
      </c>
      <c r="Q12393" t="str">
        <f>IFERROR(IF(COUNTIF(個人情報!$BI$5:$BI$401,"登録番号" &amp; リスト!P12393)&gt;=1,"",IF(VLOOKUP(P12393,登録者リスト!$A$1:$D$43729,4,FALSE)=基本情報!$D$6,P12393,"")),"")</f>
        <v/>
      </c>
    </row>
    <row r="12394" spans="16:17" x14ac:dyDescent="0.15">
      <c r="P12394">
        <v>12393</v>
      </c>
      <c r="Q12394" t="str">
        <f>IFERROR(IF(COUNTIF(個人情報!$BI$5:$BI$401,"登録番号" &amp; リスト!P12394)&gt;=1,"",IF(VLOOKUP(P12394,登録者リスト!$A$1:$D$43729,4,FALSE)=基本情報!$D$6,P12394,"")),"")</f>
        <v/>
      </c>
    </row>
    <row r="12395" spans="16:17" x14ac:dyDescent="0.15">
      <c r="P12395">
        <v>12394</v>
      </c>
      <c r="Q12395" t="str">
        <f>IFERROR(IF(COUNTIF(個人情報!$BI$5:$BI$401,"登録番号" &amp; リスト!P12395)&gt;=1,"",IF(VLOOKUP(P12395,登録者リスト!$A$1:$D$43729,4,FALSE)=基本情報!$D$6,P12395,"")),"")</f>
        <v/>
      </c>
    </row>
    <row r="12396" spans="16:17" x14ac:dyDescent="0.15">
      <c r="P12396">
        <v>12395</v>
      </c>
      <c r="Q12396" t="str">
        <f>IFERROR(IF(COUNTIF(個人情報!$BI$5:$BI$401,"登録番号" &amp; リスト!P12396)&gt;=1,"",IF(VLOOKUP(P12396,登録者リスト!$A$1:$D$43729,4,FALSE)=基本情報!$D$6,P12396,"")),"")</f>
        <v/>
      </c>
    </row>
    <row r="12397" spans="16:17" x14ac:dyDescent="0.15">
      <c r="P12397">
        <v>12396</v>
      </c>
      <c r="Q12397" t="str">
        <f>IFERROR(IF(COUNTIF(個人情報!$BI$5:$BI$401,"登録番号" &amp; リスト!P12397)&gt;=1,"",IF(VLOOKUP(P12397,登録者リスト!$A$1:$D$43729,4,FALSE)=基本情報!$D$6,P12397,"")),"")</f>
        <v/>
      </c>
    </row>
    <row r="12398" spans="16:17" x14ac:dyDescent="0.15">
      <c r="P12398">
        <v>12397</v>
      </c>
      <c r="Q12398" t="str">
        <f>IFERROR(IF(COUNTIF(個人情報!$BI$5:$BI$401,"登録番号" &amp; リスト!P12398)&gt;=1,"",IF(VLOOKUP(P12398,登録者リスト!$A$1:$D$43729,4,FALSE)=基本情報!$D$6,P12398,"")),"")</f>
        <v/>
      </c>
    </row>
    <row r="12399" spans="16:17" x14ac:dyDescent="0.15">
      <c r="P12399">
        <v>12398</v>
      </c>
      <c r="Q12399" t="str">
        <f>IFERROR(IF(COUNTIF(個人情報!$BI$5:$BI$401,"登録番号" &amp; リスト!P12399)&gt;=1,"",IF(VLOOKUP(P12399,登録者リスト!$A$1:$D$43729,4,FALSE)=基本情報!$D$6,P12399,"")),"")</f>
        <v/>
      </c>
    </row>
    <row r="12400" spans="16:17" x14ac:dyDescent="0.15">
      <c r="P12400">
        <v>12399</v>
      </c>
      <c r="Q12400" t="str">
        <f>IFERROR(IF(COUNTIF(個人情報!$BI$5:$BI$401,"登録番号" &amp; リスト!P12400)&gt;=1,"",IF(VLOOKUP(P12400,登録者リスト!$A$1:$D$43729,4,FALSE)=基本情報!$D$6,P12400,"")),"")</f>
        <v/>
      </c>
    </row>
    <row r="12401" spans="16:17" x14ac:dyDescent="0.15">
      <c r="P12401">
        <v>12400</v>
      </c>
      <c r="Q12401" t="str">
        <f>IFERROR(IF(COUNTIF(個人情報!$BI$5:$BI$401,"登録番号" &amp; リスト!P12401)&gt;=1,"",IF(VLOOKUP(P12401,登録者リスト!$A$1:$D$43729,4,FALSE)=基本情報!$D$6,P12401,"")),"")</f>
        <v/>
      </c>
    </row>
    <row r="12402" spans="16:17" x14ac:dyDescent="0.15">
      <c r="P12402">
        <v>12401</v>
      </c>
      <c r="Q12402" t="str">
        <f>IFERROR(IF(COUNTIF(個人情報!$BI$5:$BI$401,"登録番号" &amp; リスト!P12402)&gt;=1,"",IF(VLOOKUP(P12402,登録者リスト!$A$1:$D$43729,4,FALSE)=基本情報!$D$6,P12402,"")),"")</f>
        <v/>
      </c>
    </row>
    <row r="12403" spans="16:17" x14ac:dyDescent="0.15">
      <c r="P12403">
        <v>12402</v>
      </c>
      <c r="Q12403" t="str">
        <f>IFERROR(IF(COUNTIF(個人情報!$BI$5:$BI$401,"登録番号" &amp; リスト!P12403)&gt;=1,"",IF(VLOOKUP(P12403,登録者リスト!$A$1:$D$43729,4,FALSE)=基本情報!$D$6,P12403,"")),"")</f>
        <v/>
      </c>
    </row>
    <row r="12404" spans="16:17" x14ac:dyDescent="0.15">
      <c r="P12404">
        <v>12403</v>
      </c>
      <c r="Q12404" t="str">
        <f>IFERROR(IF(COUNTIF(個人情報!$BI$5:$BI$401,"登録番号" &amp; リスト!P12404)&gt;=1,"",IF(VLOOKUP(P12404,登録者リスト!$A$1:$D$43729,4,FALSE)=基本情報!$D$6,P12404,"")),"")</f>
        <v/>
      </c>
    </row>
    <row r="12405" spans="16:17" x14ac:dyDescent="0.15">
      <c r="P12405">
        <v>12404</v>
      </c>
      <c r="Q12405" t="str">
        <f>IFERROR(IF(COUNTIF(個人情報!$BI$5:$BI$401,"登録番号" &amp; リスト!P12405)&gt;=1,"",IF(VLOOKUP(P12405,登録者リスト!$A$1:$D$43729,4,FALSE)=基本情報!$D$6,P12405,"")),"")</f>
        <v/>
      </c>
    </row>
    <row r="12406" spans="16:17" x14ac:dyDescent="0.15">
      <c r="P12406">
        <v>12405</v>
      </c>
      <c r="Q12406" t="str">
        <f>IFERROR(IF(COUNTIF(個人情報!$BI$5:$BI$401,"登録番号" &amp; リスト!P12406)&gt;=1,"",IF(VLOOKUP(P12406,登録者リスト!$A$1:$D$43729,4,FALSE)=基本情報!$D$6,P12406,"")),"")</f>
        <v/>
      </c>
    </row>
    <row r="12407" spans="16:17" x14ac:dyDescent="0.15">
      <c r="P12407">
        <v>12406</v>
      </c>
      <c r="Q12407" t="str">
        <f>IFERROR(IF(COUNTIF(個人情報!$BI$5:$BI$401,"登録番号" &amp; リスト!P12407)&gt;=1,"",IF(VLOOKUP(P12407,登録者リスト!$A$1:$D$43729,4,FALSE)=基本情報!$D$6,P12407,"")),"")</f>
        <v/>
      </c>
    </row>
    <row r="12408" spans="16:17" x14ac:dyDescent="0.15">
      <c r="P12408">
        <v>12407</v>
      </c>
      <c r="Q12408" t="str">
        <f>IFERROR(IF(COUNTIF(個人情報!$BI$5:$BI$401,"登録番号" &amp; リスト!P12408)&gt;=1,"",IF(VLOOKUP(P12408,登録者リスト!$A$1:$D$43729,4,FALSE)=基本情報!$D$6,P12408,"")),"")</f>
        <v/>
      </c>
    </row>
    <row r="12409" spans="16:17" x14ac:dyDescent="0.15">
      <c r="P12409">
        <v>12408</v>
      </c>
      <c r="Q12409" t="str">
        <f>IFERROR(IF(COUNTIF(個人情報!$BI$5:$BI$401,"登録番号" &amp; リスト!P12409)&gt;=1,"",IF(VLOOKUP(P12409,登録者リスト!$A$1:$D$43729,4,FALSE)=基本情報!$D$6,P12409,"")),"")</f>
        <v/>
      </c>
    </row>
    <row r="12410" spans="16:17" x14ac:dyDescent="0.15">
      <c r="P12410">
        <v>12409</v>
      </c>
      <c r="Q12410" t="str">
        <f>IFERROR(IF(COUNTIF(個人情報!$BI$5:$BI$401,"登録番号" &amp; リスト!P12410)&gt;=1,"",IF(VLOOKUP(P12410,登録者リスト!$A$1:$D$43729,4,FALSE)=基本情報!$D$6,P12410,"")),"")</f>
        <v/>
      </c>
    </row>
    <row r="12411" spans="16:17" x14ac:dyDescent="0.15">
      <c r="P12411">
        <v>12410</v>
      </c>
      <c r="Q12411" t="str">
        <f>IFERROR(IF(COUNTIF(個人情報!$BI$5:$BI$401,"登録番号" &amp; リスト!P12411)&gt;=1,"",IF(VLOOKUP(P12411,登録者リスト!$A$1:$D$43729,4,FALSE)=基本情報!$D$6,P12411,"")),"")</f>
        <v/>
      </c>
    </row>
    <row r="12412" spans="16:17" x14ac:dyDescent="0.15">
      <c r="P12412">
        <v>12411</v>
      </c>
      <c r="Q12412" t="str">
        <f>IFERROR(IF(COUNTIF(個人情報!$BI$5:$BI$401,"登録番号" &amp; リスト!P12412)&gt;=1,"",IF(VLOOKUP(P12412,登録者リスト!$A$1:$D$43729,4,FALSE)=基本情報!$D$6,P12412,"")),"")</f>
        <v/>
      </c>
    </row>
    <row r="12413" spans="16:17" x14ac:dyDescent="0.15">
      <c r="P12413">
        <v>12412</v>
      </c>
      <c r="Q12413" t="str">
        <f>IFERROR(IF(COUNTIF(個人情報!$BI$5:$BI$401,"登録番号" &amp; リスト!P12413)&gt;=1,"",IF(VLOOKUP(P12413,登録者リスト!$A$1:$D$43729,4,FALSE)=基本情報!$D$6,P12413,"")),"")</f>
        <v/>
      </c>
    </row>
    <row r="12414" spans="16:17" x14ac:dyDescent="0.15">
      <c r="P12414">
        <v>12413</v>
      </c>
      <c r="Q12414" t="str">
        <f>IFERROR(IF(COUNTIF(個人情報!$BI$5:$BI$401,"登録番号" &amp; リスト!P12414)&gt;=1,"",IF(VLOOKUP(P12414,登録者リスト!$A$1:$D$43729,4,FALSE)=基本情報!$D$6,P12414,"")),"")</f>
        <v/>
      </c>
    </row>
    <row r="12415" spans="16:17" x14ac:dyDescent="0.15">
      <c r="P12415">
        <v>12414</v>
      </c>
      <c r="Q12415" t="str">
        <f>IFERROR(IF(COUNTIF(個人情報!$BI$5:$BI$401,"登録番号" &amp; リスト!P12415)&gt;=1,"",IF(VLOOKUP(P12415,登録者リスト!$A$1:$D$43729,4,FALSE)=基本情報!$D$6,P12415,"")),"")</f>
        <v/>
      </c>
    </row>
    <row r="12416" spans="16:17" x14ac:dyDescent="0.15">
      <c r="P12416">
        <v>12415</v>
      </c>
      <c r="Q12416" t="str">
        <f>IFERROR(IF(COUNTIF(個人情報!$BI$5:$BI$401,"登録番号" &amp; リスト!P12416)&gt;=1,"",IF(VLOOKUP(P12416,登録者リスト!$A$1:$D$43729,4,FALSE)=基本情報!$D$6,P12416,"")),"")</f>
        <v/>
      </c>
    </row>
    <row r="12417" spans="16:17" x14ac:dyDescent="0.15">
      <c r="P12417">
        <v>12416</v>
      </c>
      <c r="Q12417" t="str">
        <f>IFERROR(IF(COUNTIF(個人情報!$BI$5:$BI$401,"登録番号" &amp; リスト!P12417)&gt;=1,"",IF(VLOOKUP(P12417,登録者リスト!$A$1:$D$43729,4,FALSE)=基本情報!$D$6,P12417,"")),"")</f>
        <v/>
      </c>
    </row>
    <row r="12418" spans="16:17" x14ac:dyDescent="0.15">
      <c r="P12418">
        <v>12417</v>
      </c>
      <c r="Q12418" t="str">
        <f>IFERROR(IF(COUNTIF(個人情報!$BI$5:$BI$401,"登録番号" &amp; リスト!P12418)&gt;=1,"",IF(VLOOKUP(P12418,登録者リスト!$A$1:$D$43729,4,FALSE)=基本情報!$D$6,P12418,"")),"")</f>
        <v/>
      </c>
    </row>
    <row r="12419" spans="16:17" x14ac:dyDescent="0.15">
      <c r="P12419">
        <v>12418</v>
      </c>
      <c r="Q12419" t="str">
        <f>IFERROR(IF(COUNTIF(個人情報!$BI$5:$BI$401,"登録番号" &amp; リスト!P12419)&gt;=1,"",IF(VLOOKUP(P12419,登録者リスト!$A$1:$D$43729,4,FALSE)=基本情報!$D$6,P12419,"")),"")</f>
        <v/>
      </c>
    </row>
    <row r="12420" spans="16:17" x14ac:dyDescent="0.15">
      <c r="P12420">
        <v>12419</v>
      </c>
      <c r="Q12420" t="str">
        <f>IFERROR(IF(COUNTIF(個人情報!$BI$5:$BI$401,"登録番号" &amp; リスト!P12420)&gt;=1,"",IF(VLOOKUP(P12420,登録者リスト!$A$1:$D$43729,4,FALSE)=基本情報!$D$6,P12420,"")),"")</f>
        <v/>
      </c>
    </row>
    <row r="12421" spans="16:17" x14ac:dyDescent="0.15">
      <c r="P12421">
        <v>12420</v>
      </c>
      <c r="Q12421" t="str">
        <f>IFERROR(IF(COUNTIF(個人情報!$BI$5:$BI$401,"登録番号" &amp; リスト!P12421)&gt;=1,"",IF(VLOOKUP(P12421,登録者リスト!$A$1:$D$43729,4,FALSE)=基本情報!$D$6,P12421,"")),"")</f>
        <v/>
      </c>
    </row>
    <row r="12422" spans="16:17" x14ac:dyDescent="0.15">
      <c r="P12422">
        <v>12421</v>
      </c>
      <c r="Q12422" t="str">
        <f>IFERROR(IF(COUNTIF(個人情報!$BI$5:$BI$401,"登録番号" &amp; リスト!P12422)&gt;=1,"",IF(VLOOKUP(P12422,登録者リスト!$A$1:$D$43729,4,FALSE)=基本情報!$D$6,P12422,"")),"")</f>
        <v/>
      </c>
    </row>
    <row r="12423" spans="16:17" x14ac:dyDescent="0.15">
      <c r="P12423">
        <v>12422</v>
      </c>
      <c r="Q12423" t="str">
        <f>IFERROR(IF(COUNTIF(個人情報!$BI$5:$BI$401,"登録番号" &amp; リスト!P12423)&gt;=1,"",IF(VLOOKUP(P12423,登録者リスト!$A$1:$D$43729,4,FALSE)=基本情報!$D$6,P12423,"")),"")</f>
        <v/>
      </c>
    </row>
    <row r="12424" spans="16:17" x14ac:dyDescent="0.15">
      <c r="P12424">
        <v>12423</v>
      </c>
      <c r="Q12424" t="str">
        <f>IFERROR(IF(COUNTIF(個人情報!$BI$5:$BI$401,"登録番号" &amp; リスト!P12424)&gt;=1,"",IF(VLOOKUP(P12424,登録者リスト!$A$1:$D$43729,4,FALSE)=基本情報!$D$6,P12424,"")),"")</f>
        <v/>
      </c>
    </row>
    <row r="12425" spans="16:17" x14ac:dyDescent="0.15">
      <c r="P12425">
        <v>12424</v>
      </c>
      <c r="Q12425" t="str">
        <f>IFERROR(IF(COUNTIF(個人情報!$BI$5:$BI$401,"登録番号" &amp; リスト!P12425)&gt;=1,"",IF(VLOOKUP(P12425,登録者リスト!$A$1:$D$43729,4,FALSE)=基本情報!$D$6,P12425,"")),"")</f>
        <v/>
      </c>
    </row>
    <row r="12426" spans="16:17" x14ac:dyDescent="0.15">
      <c r="P12426">
        <v>12425</v>
      </c>
      <c r="Q12426" t="str">
        <f>IFERROR(IF(COUNTIF(個人情報!$BI$5:$BI$401,"登録番号" &amp; リスト!P12426)&gt;=1,"",IF(VLOOKUP(P12426,登録者リスト!$A$1:$D$43729,4,FALSE)=基本情報!$D$6,P12426,"")),"")</f>
        <v/>
      </c>
    </row>
    <row r="12427" spans="16:17" x14ac:dyDescent="0.15">
      <c r="P12427">
        <v>12426</v>
      </c>
      <c r="Q12427" t="str">
        <f>IFERROR(IF(COUNTIF(個人情報!$BI$5:$BI$401,"登録番号" &amp; リスト!P12427)&gt;=1,"",IF(VLOOKUP(P12427,登録者リスト!$A$1:$D$43729,4,FALSE)=基本情報!$D$6,P12427,"")),"")</f>
        <v/>
      </c>
    </row>
    <row r="12428" spans="16:17" x14ac:dyDescent="0.15">
      <c r="P12428">
        <v>12427</v>
      </c>
      <c r="Q12428" t="str">
        <f>IFERROR(IF(COUNTIF(個人情報!$BI$5:$BI$401,"登録番号" &amp; リスト!P12428)&gt;=1,"",IF(VLOOKUP(P12428,登録者リスト!$A$1:$D$43729,4,FALSE)=基本情報!$D$6,P12428,"")),"")</f>
        <v/>
      </c>
    </row>
    <row r="12429" spans="16:17" x14ac:dyDescent="0.15">
      <c r="P12429">
        <v>12428</v>
      </c>
      <c r="Q12429" t="str">
        <f>IFERROR(IF(COUNTIF(個人情報!$BI$5:$BI$401,"登録番号" &amp; リスト!P12429)&gt;=1,"",IF(VLOOKUP(P12429,登録者リスト!$A$1:$D$43729,4,FALSE)=基本情報!$D$6,P12429,"")),"")</f>
        <v/>
      </c>
    </row>
    <row r="12430" spans="16:17" x14ac:dyDescent="0.15">
      <c r="P12430">
        <v>12429</v>
      </c>
      <c r="Q12430" t="str">
        <f>IFERROR(IF(COUNTIF(個人情報!$BI$5:$BI$401,"登録番号" &amp; リスト!P12430)&gt;=1,"",IF(VLOOKUP(P12430,登録者リスト!$A$1:$D$43729,4,FALSE)=基本情報!$D$6,P12430,"")),"")</f>
        <v/>
      </c>
    </row>
    <row r="12431" spans="16:17" x14ac:dyDescent="0.15">
      <c r="P12431">
        <v>12430</v>
      </c>
      <c r="Q12431" t="str">
        <f>IFERROR(IF(COUNTIF(個人情報!$BI$5:$BI$401,"登録番号" &amp; リスト!P12431)&gt;=1,"",IF(VLOOKUP(P12431,登録者リスト!$A$1:$D$43729,4,FALSE)=基本情報!$D$6,P12431,"")),"")</f>
        <v/>
      </c>
    </row>
    <row r="12432" spans="16:17" x14ac:dyDescent="0.15">
      <c r="P12432">
        <v>12431</v>
      </c>
      <c r="Q12432" t="str">
        <f>IFERROR(IF(COUNTIF(個人情報!$BI$5:$BI$401,"登録番号" &amp; リスト!P12432)&gt;=1,"",IF(VLOOKUP(P12432,登録者リスト!$A$1:$D$43729,4,FALSE)=基本情報!$D$6,P12432,"")),"")</f>
        <v/>
      </c>
    </row>
    <row r="12433" spans="16:17" x14ac:dyDescent="0.15">
      <c r="P12433">
        <v>12432</v>
      </c>
      <c r="Q12433" t="str">
        <f>IFERROR(IF(COUNTIF(個人情報!$BI$5:$BI$401,"登録番号" &amp; リスト!P12433)&gt;=1,"",IF(VLOOKUP(P12433,登録者リスト!$A$1:$D$43729,4,FALSE)=基本情報!$D$6,P12433,"")),"")</f>
        <v/>
      </c>
    </row>
    <row r="12434" spans="16:17" x14ac:dyDescent="0.15">
      <c r="P12434">
        <v>12433</v>
      </c>
      <c r="Q12434" t="str">
        <f>IFERROR(IF(COUNTIF(個人情報!$BI$5:$BI$401,"登録番号" &amp; リスト!P12434)&gt;=1,"",IF(VLOOKUP(P12434,登録者リスト!$A$1:$D$43729,4,FALSE)=基本情報!$D$6,P12434,"")),"")</f>
        <v/>
      </c>
    </row>
    <row r="12435" spans="16:17" x14ac:dyDescent="0.15">
      <c r="P12435">
        <v>12434</v>
      </c>
      <c r="Q12435" t="str">
        <f>IFERROR(IF(COUNTIF(個人情報!$BI$5:$BI$401,"登録番号" &amp; リスト!P12435)&gt;=1,"",IF(VLOOKUP(P12435,登録者リスト!$A$1:$D$43729,4,FALSE)=基本情報!$D$6,P12435,"")),"")</f>
        <v/>
      </c>
    </row>
    <row r="12436" spans="16:17" x14ac:dyDescent="0.15">
      <c r="P12436">
        <v>12435</v>
      </c>
      <c r="Q12436" t="str">
        <f>IFERROR(IF(COUNTIF(個人情報!$BI$5:$BI$401,"登録番号" &amp; リスト!P12436)&gt;=1,"",IF(VLOOKUP(P12436,登録者リスト!$A$1:$D$43729,4,FALSE)=基本情報!$D$6,P12436,"")),"")</f>
        <v/>
      </c>
    </row>
    <row r="12437" spans="16:17" x14ac:dyDescent="0.15">
      <c r="P12437">
        <v>12436</v>
      </c>
      <c r="Q12437" t="str">
        <f>IFERROR(IF(COUNTIF(個人情報!$BI$5:$BI$401,"登録番号" &amp; リスト!P12437)&gt;=1,"",IF(VLOOKUP(P12437,登録者リスト!$A$1:$D$43729,4,FALSE)=基本情報!$D$6,P12437,"")),"")</f>
        <v/>
      </c>
    </row>
    <row r="12438" spans="16:17" x14ac:dyDescent="0.15">
      <c r="P12438">
        <v>12437</v>
      </c>
      <c r="Q12438" t="str">
        <f>IFERROR(IF(COUNTIF(個人情報!$BI$5:$BI$401,"登録番号" &amp; リスト!P12438)&gt;=1,"",IF(VLOOKUP(P12438,登録者リスト!$A$1:$D$43729,4,FALSE)=基本情報!$D$6,P12438,"")),"")</f>
        <v/>
      </c>
    </row>
    <row r="12439" spans="16:17" x14ac:dyDescent="0.15">
      <c r="P12439">
        <v>12438</v>
      </c>
      <c r="Q12439" t="str">
        <f>IFERROR(IF(COUNTIF(個人情報!$BI$5:$BI$401,"登録番号" &amp; リスト!P12439)&gt;=1,"",IF(VLOOKUP(P12439,登録者リスト!$A$1:$D$43729,4,FALSE)=基本情報!$D$6,P12439,"")),"")</f>
        <v/>
      </c>
    </row>
    <row r="12440" spans="16:17" x14ac:dyDescent="0.15">
      <c r="P12440">
        <v>12439</v>
      </c>
      <c r="Q12440" t="str">
        <f>IFERROR(IF(COUNTIF(個人情報!$BI$5:$BI$401,"登録番号" &amp; リスト!P12440)&gt;=1,"",IF(VLOOKUP(P12440,登録者リスト!$A$1:$D$43729,4,FALSE)=基本情報!$D$6,P12440,"")),"")</f>
        <v/>
      </c>
    </row>
    <row r="12441" spans="16:17" x14ac:dyDescent="0.15">
      <c r="P12441">
        <v>12440</v>
      </c>
      <c r="Q12441" t="str">
        <f>IFERROR(IF(COUNTIF(個人情報!$BI$5:$BI$401,"登録番号" &amp; リスト!P12441)&gt;=1,"",IF(VLOOKUP(P12441,登録者リスト!$A$1:$D$43729,4,FALSE)=基本情報!$D$6,P12441,"")),"")</f>
        <v/>
      </c>
    </row>
    <row r="12442" spans="16:17" x14ac:dyDescent="0.15">
      <c r="P12442">
        <v>12441</v>
      </c>
      <c r="Q12442" t="str">
        <f>IFERROR(IF(COUNTIF(個人情報!$BI$5:$BI$401,"登録番号" &amp; リスト!P12442)&gt;=1,"",IF(VLOOKUP(P12442,登録者リスト!$A$1:$D$43729,4,FALSE)=基本情報!$D$6,P12442,"")),"")</f>
        <v/>
      </c>
    </row>
    <row r="12443" spans="16:17" x14ac:dyDescent="0.15">
      <c r="P12443">
        <v>12442</v>
      </c>
      <c r="Q12443" t="str">
        <f>IFERROR(IF(COUNTIF(個人情報!$BI$5:$BI$401,"登録番号" &amp; リスト!P12443)&gt;=1,"",IF(VLOOKUP(P12443,登録者リスト!$A$1:$D$43729,4,FALSE)=基本情報!$D$6,P12443,"")),"")</f>
        <v/>
      </c>
    </row>
    <row r="12444" spans="16:17" x14ac:dyDescent="0.15">
      <c r="P12444">
        <v>12443</v>
      </c>
      <c r="Q12444" t="str">
        <f>IFERROR(IF(COUNTIF(個人情報!$BI$5:$BI$401,"登録番号" &amp; リスト!P12444)&gt;=1,"",IF(VLOOKUP(P12444,登録者リスト!$A$1:$D$43729,4,FALSE)=基本情報!$D$6,P12444,"")),"")</f>
        <v/>
      </c>
    </row>
    <row r="12445" spans="16:17" x14ac:dyDescent="0.15">
      <c r="P12445">
        <v>12444</v>
      </c>
      <c r="Q12445" t="str">
        <f>IFERROR(IF(COUNTIF(個人情報!$BI$5:$BI$401,"登録番号" &amp; リスト!P12445)&gt;=1,"",IF(VLOOKUP(P12445,登録者リスト!$A$1:$D$43729,4,FALSE)=基本情報!$D$6,P12445,"")),"")</f>
        <v/>
      </c>
    </row>
    <row r="12446" spans="16:17" x14ac:dyDescent="0.15">
      <c r="P12446">
        <v>12445</v>
      </c>
      <c r="Q12446" t="str">
        <f>IFERROR(IF(COUNTIF(個人情報!$BI$5:$BI$401,"登録番号" &amp; リスト!P12446)&gt;=1,"",IF(VLOOKUP(P12446,登録者リスト!$A$1:$D$43729,4,FALSE)=基本情報!$D$6,P12446,"")),"")</f>
        <v/>
      </c>
    </row>
    <row r="12447" spans="16:17" x14ac:dyDescent="0.15">
      <c r="P12447">
        <v>12446</v>
      </c>
      <c r="Q12447" t="str">
        <f>IFERROR(IF(COUNTIF(個人情報!$BI$5:$BI$401,"登録番号" &amp; リスト!P12447)&gt;=1,"",IF(VLOOKUP(P12447,登録者リスト!$A$1:$D$43729,4,FALSE)=基本情報!$D$6,P12447,"")),"")</f>
        <v/>
      </c>
    </row>
    <row r="12448" spans="16:17" x14ac:dyDescent="0.15">
      <c r="P12448">
        <v>12447</v>
      </c>
      <c r="Q12448" t="str">
        <f>IFERROR(IF(COUNTIF(個人情報!$BI$5:$BI$401,"登録番号" &amp; リスト!P12448)&gt;=1,"",IF(VLOOKUP(P12448,登録者リスト!$A$1:$D$43729,4,FALSE)=基本情報!$D$6,P12448,"")),"")</f>
        <v/>
      </c>
    </row>
    <row r="12449" spans="16:17" x14ac:dyDescent="0.15">
      <c r="P12449">
        <v>12448</v>
      </c>
      <c r="Q12449" t="str">
        <f>IFERROR(IF(COUNTIF(個人情報!$BI$5:$BI$401,"登録番号" &amp; リスト!P12449)&gt;=1,"",IF(VLOOKUP(P12449,登録者リスト!$A$1:$D$43729,4,FALSE)=基本情報!$D$6,P12449,"")),"")</f>
        <v/>
      </c>
    </row>
    <row r="12450" spans="16:17" x14ac:dyDescent="0.15">
      <c r="P12450">
        <v>12449</v>
      </c>
      <c r="Q12450" t="str">
        <f>IFERROR(IF(COUNTIF(個人情報!$BI$5:$BI$401,"登録番号" &amp; リスト!P12450)&gt;=1,"",IF(VLOOKUP(P12450,登録者リスト!$A$1:$D$43729,4,FALSE)=基本情報!$D$6,P12450,"")),"")</f>
        <v/>
      </c>
    </row>
    <row r="12451" spans="16:17" x14ac:dyDescent="0.15">
      <c r="P12451">
        <v>12450</v>
      </c>
      <c r="Q12451" t="str">
        <f>IFERROR(IF(COUNTIF(個人情報!$BI$5:$BI$401,"登録番号" &amp; リスト!P12451)&gt;=1,"",IF(VLOOKUP(P12451,登録者リスト!$A$1:$D$43729,4,FALSE)=基本情報!$D$6,P12451,"")),"")</f>
        <v/>
      </c>
    </row>
    <row r="12452" spans="16:17" x14ac:dyDescent="0.15">
      <c r="P12452">
        <v>12451</v>
      </c>
      <c r="Q12452" t="str">
        <f>IFERROR(IF(COUNTIF(個人情報!$BI$5:$BI$401,"登録番号" &amp; リスト!P12452)&gt;=1,"",IF(VLOOKUP(P12452,登録者リスト!$A$1:$D$43729,4,FALSE)=基本情報!$D$6,P12452,"")),"")</f>
        <v/>
      </c>
    </row>
    <row r="12453" spans="16:17" x14ac:dyDescent="0.15">
      <c r="P12453">
        <v>12452</v>
      </c>
      <c r="Q12453" t="str">
        <f>IFERROR(IF(COUNTIF(個人情報!$BI$5:$BI$401,"登録番号" &amp; リスト!P12453)&gt;=1,"",IF(VLOOKUP(P12453,登録者リスト!$A$1:$D$43729,4,FALSE)=基本情報!$D$6,P12453,"")),"")</f>
        <v/>
      </c>
    </row>
    <row r="12454" spans="16:17" x14ac:dyDescent="0.15">
      <c r="P12454">
        <v>12453</v>
      </c>
      <c r="Q12454" t="str">
        <f>IFERROR(IF(COUNTIF(個人情報!$BI$5:$BI$401,"登録番号" &amp; リスト!P12454)&gt;=1,"",IF(VLOOKUP(P12454,登録者リスト!$A$1:$D$43729,4,FALSE)=基本情報!$D$6,P12454,"")),"")</f>
        <v/>
      </c>
    </row>
    <row r="12455" spans="16:17" x14ac:dyDescent="0.15">
      <c r="P12455">
        <v>12454</v>
      </c>
      <c r="Q12455" t="str">
        <f>IFERROR(IF(COUNTIF(個人情報!$BI$5:$BI$401,"登録番号" &amp; リスト!P12455)&gt;=1,"",IF(VLOOKUP(P12455,登録者リスト!$A$1:$D$43729,4,FALSE)=基本情報!$D$6,P12455,"")),"")</f>
        <v/>
      </c>
    </row>
    <row r="12456" spans="16:17" x14ac:dyDescent="0.15">
      <c r="P12456">
        <v>12455</v>
      </c>
      <c r="Q12456" t="str">
        <f>IFERROR(IF(COUNTIF(個人情報!$BI$5:$BI$401,"登録番号" &amp; リスト!P12456)&gt;=1,"",IF(VLOOKUP(P12456,登録者リスト!$A$1:$D$43729,4,FALSE)=基本情報!$D$6,P12456,"")),"")</f>
        <v/>
      </c>
    </row>
    <row r="12457" spans="16:17" x14ac:dyDescent="0.15">
      <c r="P12457">
        <v>12456</v>
      </c>
      <c r="Q12457" t="str">
        <f>IFERROR(IF(COUNTIF(個人情報!$BI$5:$BI$401,"登録番号" &amp; リスト!P12457)&gt;=1,"",IF(VLOOKUP(P12457,登録者リスト!$A$1:$D$43729,4,FALSE)=基本情報!$D$6,P12457,"")),"")</f>
        <v/>
      </c>
    </row>
    <row r="12458" spans="16:17" x14ac:dyDescent="0.15">
      <c r="P12458">
        <v>12457</v>
      </c>
      <c r="Q12458" t="str">
        <f>IFERROR(IF(COUNTIF(個人情報!$BI$5:$BI$401,"登録番号" &amp; リスト!P12458)&gt;=1,"",IF(VLOOKUP(P12458,登録者リスト!$A$1:$D$43729,4,FALSE)=基本情報!$D$6,P12458,"")),"")</f>
        <v/>
      </c>
    </row>
    <row r="12459" spans="16:17" x14ac:dyDescent="0.15">
      <c r="P12459">
        <v>12458</v>
      </c>
      <c r="Q12459" t="str">
        <f>IFERROR(IF(COUNTIF(個人情報!$BI$5:$BI$401,"登録番号" &amp; リスト!P12459)&gt;=1,"",IF(VLOOKUP(P12459,登録者リスト!$A$1:$D$43729,4,FALSE)=基本情報!$D$6,P12459,"")),"")</f>
        <v/>
      </c>
    </row>
    <row r="12460" spans="16:17" x14ac:dyDescent="0.15">
      <c r="P12460">
        <v>12459</v>
      </c>
      <c r="Q12460" t="str">
        <f>IFERROR(IF(COUNTIF(個人情報!$BI$5:$BI$401,"登録番号" &amp; リスト!P12460)&gt;=1,"",IF(VLOOKUP(P12460,登録者リスト!$A$1:$D$43729,4,FALSE)=基本情報!$D$6,P12460,"")),"")</f>
        <v/>
      </c>
    </row>
    <row r="12461" spans="16:17" x14ac:dyDescent="0.15">
      <c r="P12461">
        <v>12460</v>
      </c>
      <c r="Q12461" t="str">
        <f>IFERROR(IF(COUNTIF(個人情報!$BI$5:$BI$401,"登録番号" &amp; リスト!P12461)&gt;=1,"",IF(VLOOKUP(P12461,登録者リスト!$A$1:$D$43729,4,FALSE)=基本情報!$D$6,P12461,"")),"")</f>
        <v/>
      </c>
    </row>
    <row r="12462" spans="16:17" x14ac:dyDescent="0.15">
      <c r="P12462">
        <v>12461</v>
      </c>
      <c r="Q12462" t="str">
        <f>IFERROR(IF(COUNTIF(個人情報!$BI$5:$BI$401,"登録番号" &amp; リスト!P12462)&gt;=1,"",IF(VLOOKUP(P12462,登録者リスト!$A$1:$D$43729,4,FALSE)=基本情報!$D$6,P12462,"")),"")</f>
        <v/>
      </c>
    </row>
    <row r="12463" spans="16:17" x14ac:dyDescent="0.15">
      <c r="P12463">
        <v>12462</v>
      </c>
      <c r="Q12463" t="str">
        <f>IFERROR(IF(COUNTIF(個人情報!$BI$5:$BI$401,"登録番号" &amp; リスト!P12463)&gt;=1,"",IF(VLOOKUP(P12463,登録者リスト!$A$1:$D$43729,4,FALSE)=基本情報!$D$6,P12463,"")),"")</f>
        <v/>
      </c>
    </row>
    <row r="12464" spans="16:17" x14ac:dyDescent="0.15">
      <c r="P12464">
        <v>12463</v>
      </c>
      <c r="Q12464" t="str">
        <f>IFERROR(IF(COUNTIF(個人情報!$BI$5:$BI$401,"登録番号" &amp; リスト!P12464)&gt;=1,"",IF(VLOOKUP(P12464,登録者リスト!$A$1:$D$43729,4,FALSE)=基本情報!$D$6,P12464,"")),"")</f>
        <v/>
      </c>
    </row>
    <row r="12465" spans="16:17" x14ac:dyDescent="0.15">
      <c r="P12465">
        <v>12464</v>
      </c>
      <c r="Q12465" t="str">
        <f>IFERROR(IF(COUNTIF(個人情報!$BI$5:$BI$401,"登録番号" &amp; リスト!P12465)&gt;=1,"",IF(VLOOKUP(P12465,登録者リスト!$A$1:$D$43729,4,FALSE)=基本情報!$D$6,P12465,"")),"")</f>
        <v/>
      </c>
    </row>
    <row r="12466" spans="16:17" x14ac:dyDescent="0.15">
      <c r="P12466">
        <v>12465</v>
      </c>
      <c r="Q12466" t="str">
        <f>IFERROR(IF(COUNTIF(個人情報!$BI$5:$BI$401,"登録番号" &amp; リスト!P12466)&gt;=1,"",IF(VLOOKUP(P12466,登録者リスト!$A$1:$D$43729,4,FALSE)=基本情報!$D$6,P12466,"")),"")</f>
        <v/>
      </c>
    </row>
    <row r="12467" spans="16:17" x14ac:dyDescent="0.15">
      <c r="P12467">
        <v>12466</v>
      </c>
      <c r="Q12467" t="str">
        <f>IFERROR(IF(COUNTIF(個人情報!$BI$5:$BI$401,"登録番号" &amp; リスト!P12467)&gt;=1,"",IF(VLOOKUP(P12467,登録者リスト!$A$1:$D$43729,4,FALSE)=基本情報!$D$6,P12467,"")),"")</f>
        <v/>
      </c>
    </row>
    <row r="12468" spans="16:17" x14ac:dyDescent="0.15">
      <c r="P12468">
        <v>12467</v>
      </c>
      <c r="Q12468" t="str">
        <f>IFERROR(IF(COUNTIF(個人情報!$BI$5:$BI$401,"登録番号" &amp; リスト!P12468)&gt;=1,"",IF(VLOOKUP(P12468,登録者リスト!$A$1:$D$43729,4,FALSE)=基本情報!$D$6,P12468,"")),"")</f>
        <v/>
      </c>
    </row>
    <row r="12469" spans="16:17" x14ac:dyDescent="0.15">
      <c r="P12469">
        <v>12468</v>
      </c>
      <c r="Q12469" t="str">
        <f>IFERROR(IF(COUNTIF(個人情報!$BI$5:$BI$401,"登録番号" &amp; リスト!P12469)&gt;=1,"",IF(VLOOKUP(P12469,登録者リスト!$A$1:$D$43729,4,FALSE)=基本情報!$D$6,P12469,"")),"")</f>
        <v/>
      </c>
    </row>
    <row r="12470" spans="16:17" x14ac:dyDescent="0.15">
      <c r="P12470">
        <v>12469</v>
      </c>
      <c r="Q12470" t="str">
        <f>IFERROR(IF(COUNTIF(個人情報!$BI$5:$BI$401,"登録番号" &amp; リスト!P12470)&gt;=1,"",IF(VLOOKUP(P12470,登録者リスト!$A$1:$D$43729,4,FALSE)=基本情報!$D$6,P12470,"")),"")</f>
        <v/>
      </c>
    </row>
    <row r="12471" spans="16:17" x14ac:dyDescent="0.15">
      <c r="P12471">
        <v>12470</v>
      </c>
      <c r="Q12471" t="str">
        <f>IFERROR(IF(COUNTIF(個人情報!$BI$5:$BI$401,"登録番号" &amp; リスト!P12471)&gt;=1,"",IF(VLOOKUP(P12471,登録者リスト!$A$1:$D$43729,4,FALSE)=基本情報!$D$6,P12471,"")),"")</f>
        <v/>
      </c>
    </row>
    <row r="12472" spans="16:17" x14ac:dyDescent="0.15">
      <c r="P12472">
        <v>12471</v>
      </c>
      <c r="Q12472" t="str">
        <f>IFERROR(IF(COUNTIF(個人情報!$BI$5:$BI$401,"登録番号" &amp; リスト!P12472)&gt;=1,"",IF(VLOOKUP(P12472,登録者リスト!$A$1:$D$43729,4,FALSE)=基本情報!$D$6,P12472,"")),"")</f>
        <v/>
      </c>
    </row>
    <row r="12473" spans="16:17" x14ac:dyDescent="0.15">
      <c r="P12473">
        <v>12472</v>
      </c>
      <c r="Q12473" t="str">
        <f>IFERROR(IF(COUNTIF(個人情報!$BI$5:$BI$401,"登録番号" &amp; リスト!P12473)&gt;=1,"",IF(VLOOKUP(P12473,登録者リスト!$A$1:$D$43729,4,FALSE)=基本情報!$D$6,P12473,"")),"")</f>
        <v/>
      </c>
    </row>
    <row r="12474" spans="16:17" x14ac:dyDescent="0.15">
      <c r="P12474">
        <v>12473</v>
      </c>
      <c r="Q12474" t="str">
        <f>IFERROR(IF(COUNTIF(個人情報!$BI$5:$BI$401,"登録番号" &amp; リスト!P12474)&gt;=1,"",IF(VLOOKUP(P12474,登録者リスト!$A$1:$D$43729,4,FALSE)=基本情報!$D$6,P12474,"")),"")</f>
        <v/>
      </c>
    </row>
    <row r="12475" spans="16:17" x14ac:dyDescent="0.15">
      <c r="P12475">
        <v>12474</v>
      </c>
      <c r="Q12475" t="str">
        <f>IFERROR(IF(COUNTIF(個人情報!$BI$5:$BI$401,"登録番号" &amp; リスト!P12475)&gt;=1,"",IF(VLOOKUP(P12475,登録者リスト!$A$1:$D$43729,4,FALSE)=基本情報!$D$6,P12475,"")),"")</f>
        <v/>
      </c>
    </row>
    <row r="12476" spans="16:17" x14ac:dyDescent="0.15">
      <c r="P12476">
        <v>12475</v>
      </c>
      <c r="Q12476" t="str">
        <f>IFERROR(IF(COUNTIF(個人情報!$BI$5:$BI$401,"登録番号" &amp; リスト!P12476)&gt;=1,"",IF(VLOOKUP(P12476,登録者リスト!$A$1:$D$43729,4,FALSE)=基本情報!$D$6,P12476,"")),"")</f>
        <v/>
      </c>
    </row>
    <row r="12477" spans="16:17" x14ac:dyDescent="0.15">
      <c r="P12477">
        <v>12476</v>
      </c>
      <c r="Q12477" t="str">
        <f>IFERROR(IF(COUNTIF(個人情報!$BI$5:$BI$401,"登録番号" &amp; リスト!P12477)&gt;=1,"",IF(VLOOKUP(P12477,登録者リスト!$A$1:$D$43729,4,FALSE)=基本情報!$D$6,P12477,"")),"")</f>
        <v/>
      </c>
    </row>
    <row r="12478" spans="16:17" x14ac:dyDescent="0.15">
      <c r="P12478">
        <v>12477</v>
      </c>
      <c r="Q12478" t="str">
        <f>IFERROR(IF(COUNTIF(個人情報!$BI$5:$BI$401,"登録番号" &amp; リスト!P12478)&gt;=1,"",IF(VLOOKUP(P12478,登録者リスト!$A$1:$D$43729,4,FALSE)=基本情報!$D$6,P12478,"")),"")</f>
        <v/>
      </c>
    </row>
    <row r="12479" spans="16:17" x14ac:dyDescent="0.15">
      <c r="P12479">
        <v>12478</v>
      </c>
      <c r="Q12479" t="str">
        <f>IFERROR(IF(COUNTIF(個人情報!$BI$5:$BI$401,"登録番号" &amp; リスト!P12479)&gt;=1,"",IF(VLOOKUP(P12479,登録者リスト!$A$1:$D$43729,4,FALSE)=基本情報!$D$6,P12479,"")),"")</f>
        <v/>
      </c>
    </row>
    <row r="12480" spans="16:17" x14ac:dyDescent="0.15">
      <c r="P12480">
        <v>12479</v>
      </c>
      <c r="Q12480" t="str">
        <f>IFERROR(IF(COUNTIF(個人情報!$BI$5:$BI$401,"登録番号" &amp; リスト!P12480)&gt;=1,"",IF(VLOOKUP(P12480,登録者リスト!$A$1:$D$43729,4,FALSE)=基本情報!$D$6,P12480,"")),"")</f>
        <v/>
      </c>
    </row>
    <row r="12481" spans="16:17" x14ac:dyDescent="0.15">
      <c r="P12481">
        <v>12480</v>
      </c>
      <c r="Q12481" t="str">
        <f>IFERROR(IF(COUNTIF(個人情報!$BI$5:$BI$401,"登録番号" &amp; リスト!P12481)&gt;=1,"",IF(VLOOKUP(P12481,登録者リスト!$A$1:$D$43729,4,FALSE)=基本情報!$D$6,P12481,"")),"")</f>
        <v/>
      </c>
    </row>
    <row r="12482" spans="16:17" x14ac:dyDescent="0.15">
      <c r="P12482">
        <v>12481</v>
      </c>
      <c r="Q12482" t="str">
        <f>IFERROR(IF(COUNTIF(個人情報!$BI$5:$BI$401,"登録番号" &amp; リスト!P12482)&gt;=1,"",IF(VLOOKUP(P12482,登録者リスト!$A$1:$D$43729,4,FALSE)=基本情報!$D$6,P12482,"")),"")</f>
        <v/>
      </c>
    </row>
    <row r="12483" spans="16:17" x14ac:dyDescent="0.15">
      <c r="P12483">
        <v>12482</v>
      </c>
      <c r="Q12483" t="str">
        <f>IFERROR(IF(COUNTIF(個人情報!$BI$5:$BI$401,"登録番号" &amp; リスト!P12483)&gt;=1,"",IF(VLOOKUP(P12483,登録者リスト!$A$1:$D$43729,4,FALSE)=基本情報!$D$6,P12483,"")),"")</f>
        <v/>
      </c>
    </row>
    <row r="12484" spans="16:17" x14ac:dyDescent="0.15">
      <c r="P12484">
        <v>12483</v>
      </c>
      <c r="Q12484" t="str">
        <f>IFERROR(IF(COUNTIF(個人情報!$BI$5:$BI$401,"登録番号" &amp; リスト!P12484)&gt;=1,"",IF(VLOOKUP(P12484,登録者リスト!$A$1:$D$43729,4,FALSE)=基本情報!$D$6,P12484,"")),"")</f>
        <v/>
      </c>
    </row>
    <row r="12485" spans="16:17" x14ac:dyDescent="0.15">
      <c r="P12485">
        <v>12484</v>
      </c>
      <c r="Q12485" t="str">
        <f>IFERROR(IF(COUNTIF(個人情報!$BI$5:$BI$401,"登録番号" &amp; リスト!P12485)&gt;=1,"",IF(VLOOKUP(P12485,登録者リスト!$A$1:$D$43729,4,FALSE)=基本情報!$D$6,P12485,"")),"")</f>
        <v/>
      </c>
    </row>
    <row r="12486" spans="16:17" x14ac:dyDescent="0.15">
      <c r="P12486">
        <v>12485</v>
      </c>
      <c r="Q12486" t="str">
        <f>IFERROR(IF(COUNTIF(個人情報!$BI$5:$BI$401,"登録番号" &amp; リスト!P12486)&gt;=1,"",IF(VLOOKUP(P12486,登録者リスト!$A$1:$D$43729,4,FALSE)=基本情報!$D$6,P12486,"")),"")</f>
        <v/>
      </c>
    </row>
    <row r="12487" spans="16:17" x14ac:dyDescent="0.15">
      <c r="P12487">
        <v>12486</v>
      </c>
      <c r="Q12487" t="str">
        <f>IFERROR(IF(COUNTIF(個人情報!$BI$5:$BI$401,"登録番号" &amp; リスト!P12487)&gt;=1,"",IF(VLOOKUP(P12487,登録者リスト!$A$1:$D$43729,4,FALSE)=基本情報!$D$6,P12487,"")),"")</f>
        <v/>
      </c>
    </row>
    <row r="12488" spans="16:17" x14ac:dyDescent="0.15">
      <c r="P12488">
        <v>12487</v>
      </c>
      <c r="Q12488" t="str">
        <f>IFERROR(IF(COUNTIF(個人情報!$BI$5:$BI$401,"登録番号" &amp; リスト!P12488)&gt;=1,"",IF(VLOOKUP(P12488,登録者リスト!$A$1:$D$43729,4,FALSE)=基本情報!$D$6,P12488,"")),"")</f>
        <v/>
      </c>
    </row>
    <row r="12489" spans="16:17" x14ac:dyDescent="0.15">
      <c r="P12489">
        <v>12488</v>
      </c>
      <c r="Q12489" t="str">
        <f>IFERROR(IF(COUNTIF(個人情報!$BI$5:$BI$401,"登録番号" &amp; リスト!P12489)&gt;=1,"",IF(VLOOKUP(P12489,登録者リスト!$A$1:$D$43729,4,FALSE)=基本情報!$D$6,P12489,"")),"")</f>
        <v/>
      </c>
    </row>
    <row r="12490" spans="16:17" x14ac:dyDescent="0.15">
      <c r="P12490">
        <v>12489</v>
      </c>
      <c r="Q12490" t="str">
        <f>IFERROR(IF(COUNTIF(個人情報!$BI$5:$BI$401,"登録番号" &amp; リスト!P12490)&gt;=1,"",IF(VLOOKUP(P12490,登録者リスト!$A$1:$D$43729,4,FALSE)=基本情報!$D$6,P12490,"")),"")</f>
        <v/>
      </c>
    </row>
    <row r="12491" spans="16:17" x14ac:dyDescent="0.15">
      <c r="P12491">
        <v>12490</v>
      </c>
      <c r="Q12491" t="str">
        <f>IFERROR(IF(COUNTIF(個人情報!$BI$5:$BI$401,"登録番号" &amp; リスト!P12491)&gt;=1,"",IF(VLOOKUP(P12491,登録者リスト!$A$1:$D$43729,4,FALSE)=基本情報!$D$6,P12491,"")),"")</f>
        <v/>
      </c>
    </row>
    <row r="12492" spans="16:17" x14ac:dyDescent="0.15">
      <c r="P12492">
        <v>12491</v>
      </c>
      <c r="Q12492" t="str">
        <f>IFERROR(IF(COUNTIF(個人情報!$BI$5:$BI$401,"登録番号" &amp; リスト!P12492)&gt;=1,"",IF(VLOOKUP(P12492,登録者リスト!$A$1:$D$43729,4,FALSE)=基本情報!$D$6,P12492,"")),"")</f>
        <v/>
      </c>
    </row>
    <row r="12493" spans="16:17" x14ac:dyDescent="0.15">
      <c r="P12493">
        <v>12492</v>
      </c>
      <c r="Q12493" t="str">
        <f>IFERROR(IF(COUNTIF(個人情報!$BI$5:$BI$401,"登録番号" &amp; リスト!P12493)&gt;=1,"",IF(VLOOKUP(P12493,登録者リスト!$A$1:$D$43729,4,FALSE)=基本情報!$D$6,P12493,"")),"")</f>
        <v/>
      </c>
    </row>
    <row r="12494" spans="16:17" x14ac:dyDescent="0.15">
      <c r="P12494">
        <v>12493</v>
      </c>
      <c r="Q12494" t="str">
        <f>IFERROR(IF(COUNTIF(個人情報!$BI$5:$BI$401,"登録番号" &amp; リスト!P12494)&gt;=1,"",IF(VLOOKUP(P12494,登録者リスト!$A$1:$D$43729,4,FALSE)=基本情報!$D$6,P12494,"")),"")</f>
        <v/>
      </c>
    </row>
    <row r="12495" spans="16:17" x14ac:dyDescent="0.15">
      <c r="P12495">
        <v>12494</v>
      </c>
      <c r="Q12495" t="str">
        <f>IFERROR(IF(COUNTIF(個人情報!$BI$5:$BI$401,"登録番号" &amp; リスト!P12495)&gt;=1,"",IF(VLOOKUP(P12495,登録者リスト!$A$1:$D$43729,4,FALSE)=基本情報!$D$6,P12495,"")),"")</f>
        <v/>
      </c>
    </row>
    <row r="12496" spans="16:17" x14ac:dyDescent="0.15">
      <c r="P12496">
        <v>12495</v>
      </c>
      <c r="Q12496" t="str">
        <f>IFERROR(IF(COUNTIF(個人情報!$BI$5:$BI$401,"登録番号" &amp; リスト!P12496)&gt;=1,"",IF(VLOOKUP(P12496,登録者リスト!$A$1:$D$43729,4,FALSE)=基本情報!$D$6,P12496,"")),"")</f>
        <v/>
      </c>
    </row>
    <row r="12497" spans="16:17" x14ac:dyDescent="0.15">
      <c r="P12497">
        <v>12496</v>
      </c>
      <c r="Q12497" t="str">
        <f>IFERROR(IF(COUNTIF(個人情報!$BI$5:$BI$401,"登録番号" &amp; リスト!P12497)&gt;=1,"",IF(VLOOKUP(P12497,登録者リスト!$A$1:$D$43729,4,FALSE)=基本情報!$D$6,P12497,"")),"")</f>
        <v/>
      </c>
    </row>
    <row r="12498" spans="16:17" x14ac:dyDescent="0.15">
      <c r="P12498">
        <v>12497</v>
      </c>
      <c r="Q12498" t="str">
        <f>IFERROR(IF(COUNTIF(個人情報!$BI$5:$BI$401,"登録番号" &amp; リスト!P12498)&gt;=1,"",IF(VLOOKUP(P12498,登録者リスト!$A$1:$D$43729,4,FALSE)=基本情報!$D$6,P12498,"")),"")</f>
        <v/>
      </c>
    </row>
    <row r="12499" spans="16:17" x14ac:dyDescent="0.15">
      <c r="P12499">
        <v>12498</v>
      </c>
      <c r="Q12499" t="str">
        <f>IFERROR(IF(COUNTIF(個人情報!$BI$5:$BI$401,"登録番号" &amp; リスト!P12499)&gt;=1,"",IF(VLOOKUP(P12499,登録者リスト!$A$1:$D$43729,4,FALSE)=基本情報!$D$6,P12499,"")),"")</f>
        <v/>
      </c>
    </row>
    <row r="12500" spans="16:17" x14ac:dyDescent="0.15">
      <c r="P12500">
        <v>12499</v>
      </c>
      <c r="Q12500" t="str">
        <f>IFERROR(IF(COUNTIF(個人情報!$BI$5:$BI$401,"登録番号" &amp; リスト!P12500)&gt;=1,"",IF(VLOOKUP(P12500,登録者リスト!$A$1:$D$43729,4,FALSE)=基本情報!$D$6,P12500,"")),"")</f>
        <v/>
      </c>
    </row>
    <row r="12501" spans="16:17" x14ac:dyDescent="0.15">
      <c r="P12501">
        <v>12500</v>
      </c>
      <c r="Q12501" t="str">
        <f>IFERROR(IF(COUNTIF(個人情報!$BI$5:$BI$401,"登録番号" &amp; リスト!P12501)&gt;=1,"",IF(VLOOKUP(P12501,登録者リスト!$A$1:$D$43729,4,FALSE)=基本情報!$D$6,P12501,"")),"")</f>
        <v/>
      </c>
    </row>
    <row r="12502" spans="16:17" x14ac:dyDescent="0.15">
      <c r="P12502">
        <v>12501</v>
      </c>
      <c r="Q12502" t="str">
        <f>IFERROR(IF(COUNTIF(個人情報!$BI$5:$BI$401,"登録番号" &amp; リスト!P12502)&gt;=1,"",IF(VLOOKUP(P12502,登録者リスト!$A$1:$D$43729,4,FALSE)=基本情報!$D$6,P12502,"")),"")</f>
        <v/>
      </c>
    </row>
    <row r="12503" spans="16:17" x14ac:dyDescent="0.15">
      <c r="P12503">
        <v>12502</v>
      </c>
      <c r="Q12503" t="str">
        <f>IFERROR(IF(COUNTIF(個人情報!$BI$5:$BI$401,"登録番号" &amp; リスト!P12503)&gt;=1,"",IF(VLOOKUP(P12503,登録者リスト!$A$1:$D$43729,4,FALSE)=基本情報!$D$6,P12503,"")),"")</f>
        <v/>
      </c>
    </row>
    <row r="12504" spans="16:17" x14ac:dyDescent="0.15">
      <c r="P12504">
        <v>12503</v>
      </c>
      <c r="Q12504" t="str">
        <f>IFERROR(IF(COUNTIF(個人情報!$BI$5:$BI$401,"登録番号" &amp; リスト!P12504)&gt;=1,"",IF(VLOOKUP(P12504,登録者リスト!$A$1:$D$43729,4,FALSE)=基本情報!$D$6,P12504,"")),"")</f>
        <v/>
      </c>
    </row>
    <row r="12505" spans="16:17" x14ac:dyDescent="0.15">
      <c r="P12505">
        <v>12504</v>
      </c>
      <c r="Q12505" t="str">
        <f>IFERROR(IF(COUNTIF(個人情報!$BI$5:$BI$401,"登録番号" &amp; リスト!P12505)&gt;=1,"",IF(VLOOKUP(P12505,登録者リスト!$A$1:$D$43729,4,FALSE)=基本情報!$D$6,P12505,"")),"")</f>
        <v/>
      </c>
    </row>
    <row r="12506" spans="16:17" x14ac:dyDescent="0.15">
      <c r="P12506">
        <v>12505</v>
      </c>
      <c r="Q12506" t="str">
        <f>IFERROR(IF(COUNTIF(個人情報!$BI$5:$BI$401,"登録番号" &amp; リスト!P12506)&gt;=1,"",IF(VLOOKUP(P12506,登録者リスト!$A$1:$D$43729,4,FALSE)=基本情報!$D$6,P12506,"")),"")</f>
        <v/>
      </c>
    </row>
    <row r="12507" spans="16:17" x14ac:dyDescent="0.15">
      <c r="P12507">
        <v>12506</v>
      </c>
      <c r="Q12507" t="str">
        <f>IFERROR(IF(COUNTIF(個人情報!$BI$5:$BI$401,"登録番号" &amp; リスト!P12507)&gt;=1,"",IF(VLOOKUP(P12507,登録者リスト!$A$1:$D$43729,4,FALSE)=基本情報!$D$6,P12507,"")),"")</f>
        <v/>
      </c>
    </row>
    <row r="12508" spans="16:17" x14ac:dyDescent="0.15">
      <c r="P12508">
        <v>12507</v>
      </c>
      <c r="Q12508" t="str">
        <f>IFERROR(IF(COUNTIF(個人情報!$BI$5:$BI$401,"登録番号" &amp; リスト!P12508)&gt;=1,"",IF(VLOOKUP(P12508,登録者リスト!$A$1:$D$43729,4,FALSE)=基本情報!$D$6,P12508,"")),"")</f>
        <v/>
      </c>
    </row>
    <row r="12509" spans="16:17" x14ac:dyDescent="0.15">
      <c r="P12509">
        <v>12508</v>
      </c>
      <c r="Q12509" t="str">
        <f>IFERROR(IF(COUNTIF(個人情報!$BI$5:$BI$401,"登録番号" &amp; リスト!P12509)&gt;=1,"",IF(VLOOKUP(P12509,登録者リスト!$A$1:$D$43729,4,FALSE)=基本情報!$D$6,P12509,"")),"")</f>
        <v/>
      </c>
    </row>
    <row r="12510" spans="16:17" x14ac:dyDescent="0.15">
      <c r="P12510">
        <v>12509</v>
      </c>
      <c r="Q12510" t="str">
        <f>IFERROR(IF(COUNTIF(個人情報!$BI$5:$BI$401,"登録番号" &amp; リスト!P12510)&gt;=1,"",IF(VLOOKUP(P12510,登録者リスト!$A$1:$D$43729,4,FALSE)=基本情報!$D$6,P12510,"")),"")</f>
        <v/>
      </c>
    </row>
    <row r="12511" spans="16:17" x14ac:dyDescent="0.15">
      <c r="P12511">
        <v>12510</v>
      </c>
      <c r="Q12511" t="str">
        <f>IFERROR(IF(COUNTIF(個人情報!$BI$5:$BI$401,"登録番号" &amp; リスト!P12511)&gt;=1,"",IF(VLOOKUP(P12511,登録者リスト!$A$1:$D$43729,4,FALSE)=基本情報!$D$6,P12511,"")),"")</f>
        <v/>
      </c>
    </row>
    <row r="12512" spans="16:17" x14ac:dyDescent="0.15">
      <c r="P12512">
        <v>12511</v>
      </c>
      <c r="Q12512" t="str">
        <f>IFERROR(IF(COUNTIF(個人情報!$BI$5:$BI$401,"登録番号" &amp; リスト!P12512)&gt;=1,"",IF(VLOOKUP(P12512,登録者リスト!$A$1:$D$43729,4,FALSE)=基本情報!$D$6,P12512,"")),"")</f>
        <v/>
      </c>
    </row>
    <row r="12513" spans="16:17" x14ac:dyDescent="0.15">
      <c r="P12513">
        <v>12512</v>
      </c>
      <c r="Q12513" t="str">
        <f>IFERROR(IF(COUNTIF(個人情報!$BI$5:$BI$401,"登録番号" &amp; リスト!P12513)&gt;=1,"",IF(VLOOKUP(P12513,登録者リスト!$A$1:$D$43729,4,FALSE)=基本情報!$D$6,P12513,"")),"")</f>
        <v/>
      </c>
    </row>
    <row r="12514" spans="16:17" x14ac:dyDescent="0.15">
      <c r="P12514">
        <v>12513</v>
      </c>
      <c r="Q12514" t="str">
        <f>IFERROR(IF(COUNTIF(個人情報!$BI$5:$BI$401,"登録番号" &amp; リスト!P12514)&gt;=1,"",IF(VLOOKUP(P12514,登録者リスト!$A$1:$D$43729,4,FALSE)=基本情報!$D$6,P12514,"")),"")</f>
        <v/>
      </c>
    </row>
    <row r="12515" spans="16:17" x14ac:dyDescent="0.15">
      <c r="P12515">
        <v>12514</v>
      </c>
      <c r="Q12515" t="str">
        <f>IFERROR(IF(COUNTIF(個人情報!$BI$5:$BI$401,"登録番号" &amp; リスト!P12515)&gt;=1,"",IF(VLOOKUP(P12515,登録者リスト!$A$1:$D$43729,4,FALSE)=基本情報!$D$6,P12515,"")),"")</f>
        <v/>
      </c>
    </row>
    <row r="12516" spans="16:17" x14ac:dyDescent="0.15">
      <c r="P12516">
        <v>12515</v>
      </c>
      <c r="Q12516" t="str">
        <f>IFERROR(IF(COUNTIF(個人情報!$BI$5:$BI$401,"登録番号" &amp; リスト!P12516)&gt;=1,"",IF(VLOOKUP(P12516,登録者リスト!$A$1:$D$43729,4,FALSE)=基本情報!$D$6,P12516,"")),"")</f>
        <v/>
      </c>
    </row>
    <row r="12517" spans="16:17" x14ac:dyDescent="0.15">
      <c r="P12517">
        <v>12516</v>
      </c>
      <c r="Q12517" t="str">
        <f>IFERROR(IF(COUNTIF(個人情報!$BI$5:$BI$401,"登録番号" &amp; リスト!P12517)&gt;=1,"",IF(VLOOKUP(P12517,登録者リスト!$A$1:$D$43729,4,FALSE)=基本情報!$D$6,P12517,"")),"")</f>
        <v/>
      </c>
    </row>
    <row r="12518" spans="16:17" x14ac:dyDescent="0.15">
      <c r="P12518">
        <v>12517</v>
      </c>
      <c r="Q12518" t="str">
        <f>IFERROR(IF(COUNTIF(個人情報!$BI$5:$BI$401,"登録番号" &amp; リスト!P12518)&gt;=1,"",IF(VLOOKUP(P12518,登録者リスト!$A$1:$D$43729,4,FALSE)=基本情報!$D$6,P12518,"")),"")</f>
        <v/>
      </c>
    </row>
    <row r="12519" spans="16:17" x14ac:dyDescent="0.15">
      <c r="P12519">
        <v>12518</v>
      </c>
      <c r="Q12519" t="str">
        <f>IFERROR(IF(COUNTIF(個人情報!$BI$5:$BI$401,"登録番号" &amp; リスト!P12519)&gt;=1,"",IF(VLOOKUP(P12519,登録者リスト!$A$1:$D$43729,4,FALSE)=基本情報!$D$6,P12519,"")),"")</f>
        <v/>
      </c>
    </row>
    <row r="12520" spans="16:17" x14ac:dyDescent="0.15">
      <c r="P12520">
        <v>12519</v>
      </c>
      <c r="Q12520" t="str">
        <f>IFERROR(IF(COUNTIF(個人情報!$BI$5:$BI$401,"登録番号" &amp; リスト!P12520)&gt;=1,"",IF(VLOOKUP(P12520,登録者リスト!$A$1:$D$43729,4,FALSE)=基本情報!$D$6,P12520,"")),"")</f>
        <v/>
      </c>
    </row>
    <row r="12521" spans="16:17" x14ac:dyDescent="0.15">
      <c r="P12521">
        <v>12520</v>
      </c>
      <c r="Q12521" t="str">
        <f>IFERROR(IF(COUNTIF(個人情報!$BI$5:$BI$401,"登録番号" &amp; リスト!P12521)&gt;=1,"",IF(VLOOKUP(P12521,登録者リスト!$A$1:$D$43729,4,FALSE)=基本情報!$D$6,P12521,"")),"")</f>
        <v/>
      </c>
    </row>
    <row r="12522" spans="16:17" x14ac:dyDescent="0.15">
      <c r="P12522">
        <v>12521</v>
      </c>
      <c r="Q12522" t="str">
        <f>IFERROR(IF(COUNTIF(個人情報!$BI$5:$BI$401,"登録番号" &amp; リスト!P12522)&gt;=1,"",IF(VLOOKUP(P12522,登録者リスト!$A$1:$D$43729,4,FALSE)=基本情報!$D$6,P12522,"")),"")</f>
        <v/>
      </c>
    </row>
    <row r="12523" spans="16:17" x14ac:dyDescent="0.15">
      <c r="P12523">
        <v>12522</v>
      </c>
      <c r="Q12523" t="str">
        <f>IFERROR(IF(COUNTIF(個人情報!$BI$5:$BI$401,"登録番号" &amp; リスト!P12523)&gt;=1,"",IF(VLOOKUP(P12523,登録者リスト!$A$1:$D$43729,4,FALSE)=基本情報!$D$6,P12523,"")),"")</f>
        <v/>
      </c>
    </row>
    <row r="12524" spans="16:17" x14ac:dyDescent="0.15">
      <c r="P12524">
        <v>12523</v>
      </c>
      <c r="Q12524" t="str">
        <f>IFERROR(IF(COUNTIF(個人情報!$BI$5:$BI$401,"登録番号" &amp; リスト!P12524)&gt;=1,"",IF(VLOOKUP(P12524,登録者リスト!$A$1:$D$43729,4,FALSE)=基本情報!$D$6,P12524,"")),"")</f>
        <v/>
      </c>
    </row>
    <row r="12525" spans="16:17" x14ac:dyDescent="0.15">
      <c r="P12525">
        <v>12524</v>
      </c>
      <c r="Q12525" t="str">
        <f>IFERROR(IF(COUNTIF(個人情報!$BI$5:$BI$401,"登録番号" &amp; リスト!P12525)&gt;=1,"",IF(VLOOKUP(P12525,登録者リスト!$A$1:$D$43729,4,FALSE)=基本情報!$D$6,P12525,"")),"")</f>
        <v/>
      </c>
    </row>
    <row r="12526" spans="16:17" x14ac:dyDescent="0.15">
      <c r="P12526">
        <v>12525</v>
      </c>
      <c r="Q12526" t="str">
        <f>IFERROR(IF(COUNTIF(個人情報!$BI$5:$BI$401,"登録番号" &amp; リスト!P12526)&gt;=1,"",IF(VLOOKUP(P12526,登録者リスト!$A$1:$D$43729,4,FALSE)=基本情報!$D$6,P12526,"")),"")</f>
        <v/>
      </c>
    </row>
    <row r="12527" spans="16:17" x14ac:dyDescent="0.15">
      <c r="P12527">
        <v>12526</v>
      </c>
      <c r="Q12527" t="str">
        <f>IFERROR(IF(COUNTIF(個人情報!$BI$5:$BI$401,"登録番号" &amp; リスト!P12527)&gt;=1,"",IF(VLOOKUP(P12527,登録者リスト!$A$1:$D$43729,4,FALSE)=基本情報!$D$6,P12527,"")),"")</f>
        <v/>
      </c>
    </row>
    <row r="12528" spans="16:17" x14ac:dyDescent="0.15">
      <c r="P12528">
        <v>12527</v>
      </c>
      <c r="Q12528" t="str">
        <f>IFERROR(IF(COUNTIF(個人情報!$BI$5:$BI$401,"登録番号" &amp; リスト!P12528)&gt;=1,"",IF(VLOOKUP(P12528,登録者リスト!$A$1:$D$43729,4,FALSE)=基本情報!$D$6,P12528,"")),"")</f>
        <v/>
      </c>
    </row>
    <row r="12529" spans="16:17" x14ac:dyDescent="0.15">
      <c r="P12529">
        <v>12528</v>
      </c>
      <c r="Q12529" t="str">
        <f>IFERROR(IF(COUNTIF(個人情報!$BI$5:$BI$401,"登録番号" &amp; リスト!P12529)&gt;=1,"",IF(VLOOKUP(P12529,登録者リスト!$A$1:$D$43729,4,FALSE)=基本情報!$D$6,P12529,"")),"")</f>
        <v/>
      </c>
    </row>
    <row r="12530" spans="16:17" x14ac:dyDescent="0.15">
      <c r="P12530">
        <v>12529</v>
      </c>
      <c r="Q12530" t="str">
        <f>IFERROR(IF(COUNTIF(個人情報!$BI$5:$BI$401,"登録番号" &amp; リスト!P12530)&gt;=1,"",IF(VLOOKUP(P12530,登録者リスト!$A$1:$D$43729,4,FALSE)=基本情報!$D$6,P12530,"")),"")</f>
        <v/>
      </c>
    </row>
    <row r="12531" spans="16:17" x14ac:dyDescent="0.15">
      <c r="P12531">
        <v>12530</v>
      </c>
      <c r="Q12531" t="str">
        <f>IFERROR(IF(COUNTIF(個人情報!$BI$5:$BI$401,"登録番号" &amp; リスト!P12531)&gt;=1,"",IF(VLOOKUP(P12531,登録者リスト!$A$1:$D$43729,4,FALSE)=基本情報!$D$6,P12531,"")),"")</f>
        <v/>
      </c>
    </row>
    <row r="12532" spans="16:17" x14ac:dyDescent="0.15">
      <c r="P12532">
        <v>12531</v>
      </c>
      <c r="Q12532" t="str">
        <f>IFERROR(IF(COUNTIF(個人情報!$BI$5:$BI$401,"登録番号" &amp; リスト!P12532)&gt;=1,"",IF(VLOOKUP(P12532,登録者リスト!$A$1:$D$43729,4,FALSE)=基本情報!$D$6,P12532,"")),"")</f>
        <v/>
      </c>
    </row>
    <row r="12533" spans="16:17" x14ac:dyDescent="0.15">
      <c r="P12533">
        <v>12532</v>
      </c>
      <c r="Q12533" t="str">
        <f>IFERROR(IF(COUNTIF(個人情報!$BI$5:$BI$401,"登録番号" &amp; リスト!P12533)&gt;=1,"",IF(VLOOKUP(P12533,登録者リスト!$A$1:$D$43729,4,FALSE)=基本情報!$D$6,P12533,"")),"")</f>
        <v/>
      </c>
    </row>
    <row r="12534" spans="16:17" x14ac:dyDescent="0.15">
      <c r="P12534">
        <v>12533</v>
      </c>
      <c r="Q12534" t="str">
        <f>IFERROR(IF(COUNTIF(個人情報!$BI$5:$BI$401,"登録番号" &amp; リスト!P12534)&gt;=1,"",IF(VLOOKUP(P12534,登録者リスト!$A$1:$D$43729,4,FALSE)=基本情報!$D$6,P12534,"")),"")</f>
        <v/>
      </c>
    </row>
    <row r="12535" spans="16:17" x14ac:dyDescent="0.15">
      <c r="P12535">
        <v>12534</v>
      </c>
      <c r="Q12535" t="str">
        <f>IFERROR(IF(COUNTIF(個人情報!$BI$5:$BI$401,"登録番号" &amp; リスト!P12535)&gt;=1,"",IF(VLOOKUP(P12535,登録者リスト!$A$1:$D$43729,4,FALSE)=基本情報!$D$6,P12535,"")),"")</f>
        <v/>
      </c>
    </row>
    <row r="12536" spans="16:17" x14ac:dyDescent="0.15">
      <c r="P12536">
        <v>12535</v>
      </c>
      <c r="Q12536" t="str">
        <f>IFERROR(IF(COUNTIF(個人情報!$BI$5:$BI$401,"登録番号" &amp; リスト!P12536)&gt;=1,"",IF(VLOOKUP(P12536,登録者リスト!$A$1:$D$43729,4,FALSE)=基本情報!$D$6,P12536,"")),"")</f>
        <v/>
      </c>
    </row>
    <row r="12537" spans="16:17" x14ac:dyDescent="0.15">
      <c r="P12537">
        <v>12536</v>
      </c>
      <c r="Q12537" t="str">
        <f>IFERROR(IF(COUNTIF(個人情報!$BI$5:$BI$401,"登録番号" &amp; リスト!P12537)&gt;=1,"",IF(VLOOKUP(P12537,登録者リスト!$A$1:$D$43729,4,FALSE)=基本情報!$D$6,P12537,"")),"")</f>
        <v/>
      </c>
    </row>
    <row r="12538" spans="16:17" x14ac:dyDescent="0.15">
      <c r="P12538">
        <v>12537</v>
      </c>
      <c r="Q12538" t="str">
        <f>IFERROR(IF(COUNTIF(個人情報!$BI$5:$BI$401,"登録番号" &amp; リスト!P12538)&gt;=1,"",IF(VLOOKUP(P12538,登録者リスト!$A$1:$D$43729,4,FALSE)=基本情報!$D$6,P12538,"")),"")</f>
        <v/>
      </c>
    </row>
    <row r="12539" spans="16:17" x14ac:dyDescent="0.15">
      <c r="P12539">
        <v>12538</v>
      </c>
      <c r="Q12539" t="str">
        <f>IFERROR(IF(COUNTIF(個人情報!$BI$5:$BI$401,"登録番号" &amp; リスト!P12539)&gt;=1,"",IF(VLOOKUP(P12539,登録者リスト!$A$1:$D$43729,4,FALSE)=基本情報!$D$6,P12539,"")),"")</f>
        <v/>
      </c>
    </row>
    <row r="12540" spans="16:17" x14ac:dyDescent="0.15">
      <c r="P12540">
        <v>12539</v>
      </c>
      <c r="Q12540" t="str">
        <f>IFERROR(IF(COUNTIF(個人情報!$BI$5:$BI$401,"登録番号" &amp; リスト!P12540)&gt;=1,"",IF(VLOOKUP(P12540,登録者リスト!$A$1:$D$43729,4,FALSE)=基本情報!$D$6,P12540,"")),"")</f>
        <v/>
      </c>
    </row>
    <row r="12541" spans="16:17" x14ac:dyDescent="0.15">
      <c r="P12541">
        <v>12540</v>
      </c>
      <c r="Q12541" t="str">
        <f>IFERROR(IF(COUNTIF(個人情報!$BI$5:$BI$401,"登録番号" &amp; リスト!P12541)&gt;=1,"",IF(VLOOKUP(P12541,登録者リスト!$A$1:$D$43729,4,FALSE)=基本情報!$D$6,P12541,"")),"")</f>
        <v/>
      </c>
    </row>
    <row r="12542" spans="16:17" x14ac:dyDescent="0.15">
      <c r="P12542">
        <v>12541</v>
      </c>
      <c r="Q12542" t="str">
        <f>IFERROR(IF(COUNTIF(個人情報!$BI$5:$BI$401,"登録番号" &amp; リスト!P12542)&gt;=1,"",IF(VLOOKUP(P12542,登録者リスト!$A$1:$D$43729,4,FALSE)=基本情報!$D$6,P12542,"")),"")</f>
        <v/>
      </c>
    </row>
    <row r="12543" spans="16:17" x14ac:dyDescent="0.15">
      <c r="P12543">
        <v>12542</v>
      </c>
      <c r="Q12543" t="str">
        <f>IFERROR(IF(COUNTIF(個人情報!$BI$5:$BI$401,"登録番号" &amp; リスト!P12543)&gt;=1,"",IF(VLOOKUP(P12543,登録者リスト!$A$1:$D$43729,4,FALSE)=基本情報!$D$6,P12543,"")),"")</f>
        <v/>
      </c>
    </row>
    <row r="12544" spans="16:17" x14ac:dyDescent="0.15">
      <c r="P12544">
        <v>12543</v>
      </c>
      <c r="Q12544" t="str">
        <f>IFERROR(IF(COUNTIF(個人情報!$BI$5:$BI$401,"登録番号" &amp; リスト!P12544)&gt;=1,"",IF(VLOOKUP(P12544,登録者リスト!$A$1:$D$43729,4,FALSE)=基本情報!$D$6,P12544,"")),"")</f>
        <v/>
      </c>
    </row>
    <row r="12545" spans="16:17" x14ac:dyDescent="0.15">
      <c r="P12545">
        <v>12544</v>
      </c>
      <c r="Q12545" t="str">
        <f>IFERROR(IF(COUNTIF(個人情報!$BI$5:$BI$401,"登録番号" &amp; リスト!P12545)&gt;=1,"",IF(VLOOKUP(P12545,登録者リスト!$A$1:$D$43729,4,FALSE)=基本情報!$D$6,P12545,"")),"")</f>
        <v/>
      </c>
    </row>
    <row r="12546" spans="16:17" x14ac:dyDescent="0.15">
      <c r="P12546">
        <v>12545</v>
      </c>
      <c r="Q12546" t="str">
        <f>IFERROR(IF(COUNTIF(個人情報!$BI$5:$BI$401,"登録番号" &amp; リスト!P12546)&gt;=1,"",IF(VLOOKUP(P12546,登録者リスト!$A$1:$D$43729,4,FALSE)=基本情報!$D$6,P12546,"")),"")</f>
        <v/>
      </c>
    </row>
    <row r="12547" spans="16:17" x14ac:dyDescent="0.15">
      <c r="P12547">
        <v>12546</v>
      </c>
      <c r="Q12547" t="str">
        <f>IFERROR(IF(COUNTIF(個人情報!$BI$5:$BI$401,"登録番号" &amp; リスト!P12547)&gt;=1,"",IF(VLOOKUP(P12547,登録者リスト!$A$1:$D$43729,4,FALSE)=基本情報!$D$6,P12547,"")),"")</f>
        <v/>
      </c>
    </row>
    <row r="12548" spans="16:17" x14ac:dyDescent="0.15">
      <c r="P12548">
        <v>12547</v>
      </c>
      <c r="Q12548" t="str">
        <f>IFERROR(IF(COUNTIF(個人情報!$BI$5:$BI$401,"登録番号" &amp; リスト!P12548)&gt;=1,"",IF(VLOOKUP(P12548,登録者リスト!$A$1:$D$43729,4,FALSE)=基本情報!$D$6,P12548,"")),"")</f>
        <v/>
      </c>
    </row>
    <row r="12549" spans="16:17" x14ac:dyDescent="0.15">
      <c r="P12549">
        <v>12548</v>
      </c>
      <c r="Q12549" t="str">
        <f>IFERROR(IF(COUNTIF(個人情報!$BI$5:$BI$401,"登録番号" &amp; リスト!P12549)&gt;=1,"",IF(VLOOKUP(P12549,登録者リスト!$A$1:$D$43729,4,FALSE)=基本情報!$D$6,P12549,"")),"")</f>
        <v/>
      </c>
    </row>
    <row r="12550" spans="16:17" x14ac:dyDescent="0.15">
      <c r="P12550">
        <v>12549</v>
      </c>
      <c r="Q12550" t="str">
        <f>IFERROR(IF(COUNTIF(個人情報!$BI$5:$BI$401,"登録番号" &amp; リスト!P12550)&gt;=1,"",IF(VLOOKUP(P12550,登録者リスト!$A$1:$D$43729,4,FALSE)=基本情報!$D$6,P12550,"")),"")</f>
        <v/>
      </c>
    </row>
    <row r="12551" spans="16:17" x14ac:dyDescent="0.15">
      <c r="P12551">
        <v>12550</v>
      </c>
      <c r="Q12551" t="str">
        <f>IFERROR(IF(COUNTIF(個人情報!$BI$5:$BI$401,"登録番号" &amp; リスト!P12551)&gt;=1,"",IF(VLOOKUP(P12551,登録者リスト!$A$1:$D$43729,4,FALSE)=基本情報!$D$6,P12551,"")),"")</f>
        <v/>
      </c>
    </row>
    <row r="12552" spans="16:17" x14ac:dyDescent="0.15">
      <c r="P12552">
        <v>12551</v>
      </c>
      <c r="Q12552" t="str">
        <f>IFERROR(IF(COUNTIF(個人情報!$BI$5:$BI$401,"登録番号" &amp; リスト!P12552)&gt;=1,"",IF(VLOOKUP(P12552,登録者リスト!$A$1:$D$43729,4,FALSE)=基本情報!$D$6,P12552,"")),"")</f>
        <v/>
      </c>
    </row>
    <row r="12553" spans="16:17" x14ac:dyDescent="0.15">
      <c r="P12553">
        <v>12552</v>
      </c>
      <c r="Q12553" t="str">
        <f>IFERROR(IF(COUNTIF(個人情報!$BI$5:$BI$401,"登録番号" &amp; リスト!P12553)&gt;=1,"",IF(VLOOKUP(P12553,登録者リスト!$A$1:$D$43729,4,FALSE)=基本情報!$D$6,P12553,"")),"")</f>
        <v/>
      </c>
    </row>
    <row r="12554" spans="16:17" x14ac:dyDescent="0.15">
      <c r="P12554">
        <v>12553</v>
      </c>
      <c r="Q12554" t="str">
        <f>IFERROR(IF(COUNTIF(個人情報!$BI$5:$BI$401,"登録番号" &amp; リスト!P12554)&gt;=1,"",IF(VLOOKUP(P12554,登録者リスト!$A$1:$D$43729,4,FALSE)=基本情報!$D$6,P12554,"")),"")</f>
        <v/>
      </c>
    </row>
    <row r="12555" spans="16:17" x14ac:dyDescent="0.15">
      <c r="P12555">
        <v>12554</v>
      </c>
      <c r="Q12555" t="str">
        <f>IFERROR(IF(COUNTIF(個人情報!$BI$5:$BI$401,"登録番号" &amp; リスト!P12555)&gt;=1,"",IF(VLOOKUP(P12555,登録者リスト!$A$1:$D$43729,4,FALSE)=基本情報!$D$6,P12555,"")),"")</f>
        <v/>
      </c>
    </row>
    <row r="12556" spans="16:17" x14ac:dyDescent="0.15">
      <c r="P12556">
        <v>12555</v>
      </c>
      <c r="Q12556" t="str">
        <f>IFERROR(IF(COUNTIF(個人情報!$BI$5:$BI$401,"登録番号" &amp; リスト!P12556)&gt;=1,"",IF(VLOOKUP(P12556,登録者リスト!$A$1:$D$43729,4,FALSE)=基本情報!$D$6,P12556,"")),"")</f>
        <v/>
      </c>
    </row>
    <row r="12557" spans="16:17" x14ac:dyDescent="0.15">
      <c r="P12557">
        <v>12556</v>
      </c>
      <c r="Q12557" t="str">
        <f>IFERROR(IF(COUNTIF(個人情報!$BI$5:$BI$401,"登録番号" &amp; リスト!P12557)&gt;=1,"",IF(VLOOKUP(P12557,登録者リスト!$A$1:$D$43729,4,FALSE)=基本情報!$D$6,P12557,"")),"")</f>
        <v/>
      </c>
    </row>
    <row r="12558" spans="16:17" x14ac:dyDescent="0.15">
      <c r="P12558">
        <v>12557</v>
      </c>
      <c r="Q12558" t="str">
        <f>IFERROR(IF(COUNTIF(個人情報!$BI$5:$BI$401,"登録番号" &amp; リスト!P12558)&gt;=1,"",IF(VLOOKUP(P12558,登録者リスト!$A$1:$D$43729,4,FALSE)=基本情報!$D$6,P12558,"")),"")</f>
        <v/>
      </c>
    </row>
    <row r="12559" spans="16:17" x14ac:dyDescent="0.15">
      <c r="P12559">
        <v>12558</v>
      </c>
      <c r="Q12559" t="str">
        <f>IFERROR(IF(COUNTIF(個人情報!$BI$5:$BI$401,"登録番号" &amp; リスト!P12559)&gt;=1,"",IF(VLOOKUP(P12559,登録者リスト!$A$1:$D$43729,4,FALSE)=基本情報!$D$6,P12559,"")),"")</f>
        <v/>
      </c>
    </row>
    <row r="12560" spans="16:17" x14ac:dyDescent="0.15">
      <c r="P12560">
        <v>12559</v>
      </c>
      <c r="Q12560" t="str">
        <f>IFERROR(IF(COUNTIF(個人情報!$BI$5:$BI$401,"登録番号" &amp; リスト!P12560)&gt;=1,"",IF(VLOOKUP(P12560,登録者リスト!$A$1:$D$43729,4,FALSE)=基本情報!$D$6,P12560,"")),"")</f>
        <v/>
      </c>
    </row>
    <row r="12561" spans="16:17" x14ac:dyDescent="0.15">
      <c r="P12561">
        <v>12560</v>
      </c>
      <c r="Q12561" t="str">
        <f>IFERROR(IF(COUNTIF(個人情報!$BI$5:$BI$401,"登録番号" &amp; リスト!P12561)&gt;=1,"",IF(VLOOKUP(P12561,登録者リスト!$A$1:$D$43729,4,FALSE)=基本情報!$D$6,P12561,"")),"")</f>
        <v/>
      </c>
    </row>
    <row r="12562" spans="16:17" x14ac:dyDescent="0.15">
      <c r="P12562">
        <v>12561</v>
      </c>
      <c r="Q12562" t="str">
        <f>IFERROR(IF(COUNTIF(個人情報!$BI$5:$BI$401,"登録番号" &amp; リスト!P12562)&gt;=1,"",IF(VLOOKUP(P12562,登録者リスト!$A$1:$D$43729,4,FALSE)=基本情報!$D$6,P12562,"")),"")</f>
        <v/>
      </c>
    </row>
    <row r="12563" spans="16:17" x14ac:dyDescent="0.15">
      <c r="P12563">
        <v>12562</v>
      </c>
      <c r="Q12563" t="str">
        <f>IFERROR(IF(COUNTIF(個人情報!$BI$5:$BI$401,"登録番号" &amp; リスト!P12563)&gt;=1,"",IF(VLOOKUP(P12563,登録者リスト!$A$1:$D$43729,4,FALSE)=基本情報!$D$6,P12563,"")),"")</f>
        <v/>
      </c>
    </row>
    <row r="12564" spans="16:17" x14ac:dyDescent="0.15">
      <c r="P12564">
        <v>12563</v>
      </c>
      <c r="Q12564" t="str">
        <f>IFERROR(IF(COUNTIF(個人情報!$BI$5:$BI$401,"登録番号" &amp; リスト!P12564)&gt;=1,"",IF(VLOOKUP(P12564,登録者リスト!$A$1:$D$43729,4,FALSE)=基本情報!$D$6,P12564,"")),"")</f>
        <v/>
      </c>
    </row>
    <row r="12565" spans="16:17" x14ac:dyDescent="0.15">
      <c r="P12565">
        <v>12564</v>
      </c>
      <c r="Q12565" t="str">
        <f>IFERROR(IF(COUNTIF(個人情報!$BI$5:$BI$401,"登録番号" &amp; リスト!P12565)&gt;=1,"",IF(VLOOKUP(P12565,登録者リスト!$A$1:$D$43729,4,FALSE)=基本情報!$D$6,P12565,"")),"")</f>
        <v/>
      </c>
    </row>
    <row r="12566" spans="16:17" x14ac:dyDescent="0.15">
      <c r="P12566">
        <v>12565</v>
      </c>
      <c r="Q12566" t="str">
        <f>IFERROR(IF(COUNTIF(個人情報!$BI$5:$BI$401,"登録番号" &amp; リスト!P12566)&gt;=1,"",IF(VLOOKUP(P12566,登録者リスト!$A$1:$D$43729,4,FALSE)=基本情報!$D$6,P12566,"")),"")</f>
        <v/>
      </c>
    </row>
    <row r="12567" spans="16:17" x14ac:dyDescent="0.15">
      <c r="P12567">
        <v>12566</v>
      </c>
      <c r="Q12567" t="str">
        <f>IFERROR(IF(COUNTIF(個人情報!$BI$5:$BI$401,"登録番号" &amp; リスト!P12567)&gt;=1,"",IF(VLOOKUP(P12567,登録者リスト!$A$1:$D$43729,4,FALSE)=基本情報!$D$6,P12567,"")),"")</f>
        <v/>
      </c>
    </row>
    <row r="12568" spans="16:17" x14ac:dyDescent="0.15">
      <c r="P12568">
        <v>12567</v>
      </c>
      <c r="Q12568" t="str">
        <f>IFERROR(IF(COUNTIF(個人情報!$BI$5:$BI$401,"登録番号" &amp; リスト!P12568)&gt;=1,"",IF(VLOOKUP(P12568,登録者リスト!$A$1:$D$43729,4,FALSE)=基本情報!$D$6,P12568,"")),"")</f>
        <v/>
      </c>
    </row>
    <row r="12569" spans="16:17" x14ac:dyDescent="0.15">
      <c r="P12569">
        <v>12568</v>
      </c>
      <c r="Q12569" t="str">
        <f>IFERROR(IF(COUNTIF(個人情報!$BI$5:$BI$401,"登録番号" &amp; リスト!P12569)&gt;=1,"",IF(VLOOKUP(P12569,登録者リスト!$A$1:$D$43729,4,FALSE)=基本情報!$D$6,P12569,"")),"")</f>
        <v/>
      </c>
    </row>
    <row r="12570" spans="16:17" x14ac:dyDescent="0.15">
      <c r="P12570">
        <v>12569</v>
      </c>
      <c r="Q12570" t="str">
        <f>IFERROR(IF(COUNTIF(個人情報!$BI$5:$BI$401,"登録番号" &amp; リスト!P12570)&gt;=1,"",IF(VLOOKUP(P12570,登録者リスト!$A$1:$D$43729,4,FALSE)=基本情報!$D$6,P12570,"")),"")</f>
        <v/>
      </c>
    </row>
    <row r="12571" spans="16:17" x14ac:dyDescent="0.15">
      <c r="P12571">
        <v>12570</v>
      </c>
      <c r="Q12571" t="str">
        <f>IFERROR(IF(COUNTIF(個人情報!$BI$5:$BI$401,"登録番号" &amp; リスト!P12571)&gt;=1,"",IF(VLOOKUP(P12571,登録者リスト!$A$1:$D$43729,4,FALSE)=基本情報!$D$6,P12571,"")),"")</f>
        <v/>
      </c>
    </row>
    <row r="12572" spans="16:17" x14ac:dyDescent="0.15">
      <c r="P12572">
        <v>12571</v>
      </c>
      <c r="Q12572" t="str">
        <f>IFERROR(IF(COUNTIF(個人情報!$BI$5:$BI$401,"登録番号" &amp; リスト!P12572)&gt;=1,"",IF(VLOOKUP(P12572,登録者リスト!$A$1:$D$43729,4,FALSE)=基本情報!$D$6,P12572,"")),"")</f>
        <v/>
      </c>
    </row>
    <row r="12573" spans="16:17" x14ac:dyDescent="0.15">
      <c r="P12573">
        <v>12572</v>
      </c>
      <c r="Q12573" t="str">
        <f>IFERROR(IF(COUNTIF(個人情報!$BI$5:$BI$401,"登録番号" &amp; リスト!P12573)&gt;=1,"",IF(VLOOKUP(P12573,登録者リスト!$A$1:$D$43729,4,FALSE)=基本情報!$D$6,P12573,"")),"")</f>
        <v/>
      </c>
    </row>
    <row r="12574" spans="16:17" x14ac:dyDescent="0.15">
      <c r="P12574">
        <v>12573</v>
      </c>
      <c r="Q12574" t="str">
        <f>IFERROR(IF(COUNTIF(個人情報!$BI$5:$BI$401,"登録番号" &amp; リスト!P12574)&gt;=1,"",IF(VLOOKUP(P12574,登録者リスト!$A$1:$D$43729,4,FALSE)=基本情報!$D$6,P12574,"")),"")</f>
        <v/>
      </c>
    </row>
    <row r="12575" spans="16:17" x14ac:dyDescent="0.15">
      <c r="P12575">
        <v>12574</v>
      </c>
      <c r="Q12575" t="str">
        <f>IFERROR(IF(COUNTIF(個人情報!$BI$5:$BI$401,"登録番号" &amp; リスト!P12575)&gt;=1,"",IF(VLOOKUP(P12575,登録者リスト!$A$1:$D$43729,4,FALSE)=基本情報!$D$6,P12575,"")),"")</f>
        <v/>
      </c>
    </row>
    <row r="12576" spans="16:17" x14ac:dyDescent="0.15">
      <c r="P12576">
        <v>12575</v>
      </c>
      <c r="Q12576" t="str">
        <f>IFERROR(IF(COUNTIF(個人情報!$BI$5:$BI$401,"登録番号" &amp; リスト!P12576)&gt;=1,"",IF(VLOOKUP(P12576,登録者リスト!$A$1:$D$43729,4,FALSE)=基本情報!$D$6,P12576,"")),"")</f>
        <v/>
      </c>
    </row>
    <row r="12577" spans="16:17" x14ac:dyDescent="0.15">
      <c r="P12577">
        <v>12576</v>
      </c>
      <c r="Q12577" t="str">
        <f>IFERROR(IF(COUNTIF(個人情報!$BI$5:$BI$401,"登録番号" &amp; リスト!P12577)&gt;=1,"",IF(VLOOKUP(P12577,登録者リスト!$A$1:$D$43729,4,FALSE)=基本情報!$D$6,P12577,"")),"")</f>
        <v/>
      </c>
    </row>
    <row r="12578" spans="16:17" x14ac:dyDescent="0.15">
      <c r="P12578">
        <v>12577</v>
      </c>
      <c r="Q12578" t="str">
        <f>IFERROR(IF(COUNTIF(個人情報!$BI$5:$BI$401,"登録番号" &amp; リスト!P12578)&gt;=1,"",IF(VLOOKUP(P12578,登録者リスト!$A$1:$D$43729,4,FALSE)=基本情報!$D$6,P12578,"")),"")</f>
        <v/>
      </c>
    </row>
    <row r="12579" spans="16:17" x14ac:dyDescent="0.15">
      <c r="P12579">
        <v>12578</v>
      </c>
      <c r="Q12579" t="str">
        <f>IFERROR(IF(COUNTIF(個人情報!$BI$5:$BI$401,"登録番号" &amp; リスト!P12579)&gt;=1,"",IF(VLOOKUP(P12579,登録者リスト!$A$1:$D$43729,4,FALSE)=基本情報!$D$6,P12579,"")),"")</f>
        <v/>
      </c>
    </row>
    <row r="12580" spans="16:17" x14ac:dyDescent="0.15">
      <c r="P12580">
        <v>12579</v>
      </c>
      <c r="Q12580" t="str">
        <f>IFERROR(IF(COUNTIF(個人情報!$BI$5:$BI$401,"登録番号" &amp; リスト!P12580)&gt;=1,"",IF(VLOOKUP(P12580,登録者リスト!$A$1:$D$43729,4,FALSE)=基本情報!$D$6,P12580,"")),"")</f>
        <v/>
      </c>
    </row>
    <row r="12581" spans="16:17" x14ac:dyDescent="0.15">
      <c r="P12581">
        <v>12580</v>
      </c>
      <c r="Q12581" t="str">
        <f>IFERROR(IF(COUNTIF(個人情報!$BI$5:$BI$401,"登録番号" &amp; リスト!P12581)&gt;=1,"",IF(VLOOKUP(P12581,登録者リスト!$A$1:$D$43729,4,FALSE)=基本情報!$D$6,P12581,"")),"")</f>
        <v/>
      </c>
    </row>
    <row r="12582" spans="16:17" x14ac:dyDescent="0.15">
      <c r="P12582">
        <v>12581</v>
      </c>
      <c r="Q12582" t="str">
        <f>IFERROR(IF(COUNTIF(個人情報!$BI$5:$BI$401,"登録番号" &amp; リスト!P12582)&gt;=1,"",IF(VLOOKUP(P12582,登録者リスト!$A$1:$D$43729,4,FALSE)=基本情報!$D$6,P12582,"")),"")</f>
        <v/>
      </c>
    </row>
    <row r="12583" spans="16:17" x14ac:dyDescent="0.15">
      <c r="P12583">
        <v>12582</v>
      </c>
      <c r="Q12583" t="str">
        <f>IFERROR(IF(COUNTIF(個人情報!$BI$5:$BI$401,"登録番号" &amp; リスト!P12583)&gt;=1,"",IF(VLOOKUP(P12583,登録者リスト!$A$1:$D$43729,4,FALSE)=基本情報!$D$6,P12583,"")),"")</f>
        <v/>
      </c>
    </row>
    <row r="12584" spans="16:17" x14ac:dyDescent="0.15">
      <c r="P12584">
        <v>12583</v>
      </c>
      <c r="Q12584" t="str">
        <f>IFERROR(IF(COUNTIF(個人情報!$BI$5:$BI$401,"登録番号" &amp; リスト!P12584)&gt;=1,"",IF(VLOOKUP(P12584,登録者リスト!$A$1:$D$43729,4,FALSE)=基本情報!$D$6,P12584,"")),"")</f>
        <v/>
      </c>
    </row>
    <row r="12585" spans="16:17" x14ac:dyDescent="0.15">
      <c r="P12585">
        <v>12584</v>
      </c>
      <c r="Q12585" t="str">
        <f>IFERROR(IF(COUNTIF(個人情報!$BI$5:$BI$401,"登録番号" &amp; リスト!P12585)&gt;=1,"",IF(VLOOKUP(P12585,登録者リスト!$A$1:$D$43729,4,FALSE)=基本情報!$D$6,P12585,"")),"")</f>
        <v/>
      </c>
    </row>
    <row r="12586" spans="16:17" x14ac:dyDescent="0.15">
      <c r="P12586">
        <v>12585</v>
      </c>
      <c r="Q12586" t="str">
        <f>IFERROR(IF(COUNTIF(個人情報!$BI$5:$BI$401,"登録番号" &amp; リスト!P12586)&gt;=1,"",IF(VLOOKUP(P12586,登録者リスト!$A$1:$D$43729,4,FALSE)=基本情報!$D$6,P12586,"")),"")</f>
        <v/>
      </c>
    </row>
    <row r="12587" spans="16:17" x14ac:dyDescent="0.15">
      <c r="P12587">
        <v>12586</v>
      </c>
      <c r="Q12587" t="str">
        <f>IFERROR(IF(COUNTIF(個人情報!$BI$5:$BI$401,"登録番号" &amp; リスト!P12587)&gt;=1,"",IF(VLOOKUP(P12587,登録者リスト!$A$1:$D$43729,4,FALSE)=基本情報!$D$6,P12587,"")),"")</f>
        <v/>
      </c>
    </row>
    <row r="12588" spans="16:17" x14ac:dyDescent="0.15">
      <c r="P12588">
        <v>12587</v>
      </c>
      <c r="Q12588" t="str">
        <f>IFERROR(IF(COUNTIF(個人情報!$BI$5:$BI$401,"登録番号" &amp; リスト!P12588)&gt;=1,"",IF(VLOOKUP(P12588,登録者リスト!$A$1:$D$43729,4,FALSE)=基本情報!$D$6,P12588,"")),"")</f>
        <v/>
      </c>
    </row>
    <row r="12589" spans="16:17" x14ac:dyDescent="0.15">
      <c r="P12589">
        <v>12588</v>
      </c>
      <c r="Q12589" t="str">
        <f>IFERROR(IF(COUNTIF(個人情報!$BI$5:$BI$401,"登録番号" &amp; リスト!P12589)&gt;=1,"",IF(VLOOKUP(P12589,登録者リスト!$A$1:$D$43729,4,FALSE)=基本情報!$D$6,P12589,"")),"")</f>
        <v/>
      </c>
    </row>
    <row r="12590" spans="16:17" x14ac:dyDescent="0.15">
      <c r="P12590">
        <v>12589</v>
      </c>
      <c r="Q12590" t="str">
        <f>IFERROR(IF(COUNTIF(個人情報!$BI$5:$BI$401,"登録番号" &amp; リスト!P12590)&gt;=1,"",IF(VLOOKUP(P12590,登録者リスト!$A$1:$D$43729,4,FALSE)=基本情報!$D$6,P12590,"")),"")</f>
        <v/>
      </c>
    </row>
    <row r="12591" spans="16:17" x14ac:dyDescent="0.15">
      <c r="P12591">
        <v>12590</v>
      </c>
      <c r="Q12591" t="str">
        <f>IFERROR(IF(COUNTIF(個人情報!$BI$5:$BI$401,"登録番号" &amp; リスト!P12591)&gt;=1,"",IF(VLOOKUP(P12591,登録者リスト!$A$1:$D$43729,4,FALSE)=基本情報!$D$6,P12591,"")),"")</f>
        <v/>
      </c>
    </row>
    <row r="12592" spans="16:17" x14ac:dyDescent="0.15">
      <c r="P12592">
        <v>12591</v>
      </c>
      <c r="Q12592" t="str">
        <f>IFERROR(IF(COUNTIF(個人情報!$BI$5:$BI$401,"登録番号" &amp; リスト!P12592)&gt;=1,"",IF(VLOOKUP(P12592,登録者リスト!$A$1:$D$43729,4,FALSE)=基本情報!$D$6,P12592,"")),"")</f>
        <v/>
      </c>
    </row>
    <row r="12593" spans="16:17" x14ac:dyDescent="0.15">
      <c r="P12593">
        <v>12592</v>
      </c>
      <c r="Q12593" t="str">
        <f>IFERROR(IF(COUNTIF(個人情報!$BI$5:$BI$401,"登録番号" &amp; リスト!P12593)&gt;=1,"",IF(VLOOKUP(P12593,登録者リスト!$A$1:$D$43729,4,FALSE)=基本情報!$D$6,P12593,"")),"")</f>
        <v/>
      </c>
    </row>
    <row r="12594" spans="16:17" x14ac:dyDescent="0.15">
      <c r="P12594">
        <v>12593</v>
      </c>
      <c r="Q12594" t="str">
        <f>IFERROR(IF(COUNTIF(個人情報!$BI$5:$BI$401,"登録番号" &amp; リスト!P12594)&gt;=1,"",IF(VLOOKUP(P12594,登録者リスト!$A$1:$D$43729,4,FALSE)=基本情報!$D$6,P12594,"")),"")</f>
        <v/>
      </c>
    </row>
    <row r="12595" spans="16:17" x14ac:dyDescent="0.15">
      <c r="P12595">
        <v>12594</v>
      </c>
      <c r="Q12595" t="str">
        <f>IFERROR(IF(COUNTIF(個人情報!$BI$5:$BI$401,"登録番号" &amp; リスト!P12595)&gt;=1,"",IF(VLOOKUP(P12595,登録者リスト!$A$1:$D$43729,4,FALSE)=基本情報!$D$6,P12595,"")),"")</f>
        <v/>
      </c>
    </row>
    <row r="12596" spans="16:17" x14ac:dyDescent="0.15">
      <c r="P12596">
        <v>12595</v>
      </c>
      <c r="Q12596" t="str">
        <f>IFERROR(IF(COUNTIF(個人情報!$BI$5:$BI$401,"登録番号" &amp; リスト!P12596)&gt;=1,"",IF(VLOOKUP(P12596,登録者リスト!$A$1:$D$43729,4,FALSE)=基本情報!$D$6,P12596,"")),"")</f>
        <v/>
      </c>
    </row>
    <row r="12597" spans="16:17" x14ac:dyDescent="0.15">
      <c r="P12597">
        <v>12596</v>
      </c>
      <c r="Q12597" t="str">
        <f>IFERROR(IF(COUNTIF(個人情報!$BI$5:$BI$401,"登録番号" &amp; リスト!P12597)&gt;=1,"",IF(VLOOKUP(P12597,登録者リスト!$A$1:$D$43729,4,FALSE)=基本情報!$D$6,P12597,"")),"")</f>
        <v/>
      </c>
    </row>
    <row r="12598" spans="16:17" x14ac:dyDescent="0.15">
      <c r="P12598">
        <v>12597</v>
      </c>
      <c r="Q12598" t="str">
        <f>IFERROR(IF(COUNTIF(個人情報!$BI$5:$BI$401,"登録番号" &amp; リスト!P12598)&gt;=1,"",IF(VLOOKUP(P12598,登録者リスト!$A$1:$D$43729,4,FALSE)=基本情報!$D$6,P12598,"")),"")</f>
        <v/>
      </c>
    </row>
    <row r="12599" spans="16:17" x14ac:dyDescent="0.15">
      <c r="P12599">
        <v>12598</v>
      </c>
      <c r="Q12599" t="str">
        <f>IFERROR(IF(COUNTIF(個人情報!$BI$5:$BI$401,"登録番号" &amp; リスト!P12599)&gt;=1,"",IF(VLOOKUP(P12599,登録者リスト!$A$1:$D$43729,4,FALSE)=基本情報!$D$6,P12599,"")),"")</f>
        <v/>
      </c>
    </row>
    <row r="12600" spans="16:17" x14ac:dyDescent="0.15">
      <c r="P12600">
        <v>12599</v>
      </c>
      <c r="Q12600" t="str">
        <f>IFERROR(IF(COUNTIF(個人情報!$BI$5:$BI$401,"登録番号" &amp; リスト!P12600)&gt;=1,"",IF(VLOOKUP(P12600,登録者リスト!$A$1:$D$43729,4,FALSE)=基本情報!$D$6,P12600,"")),"")</f>
        <v/>
      </c>
    </row>
    <row r="12601" spans="16:17" x14ac:dyDescent="0.15">
      <c r="P12601">
        <v>12600</v>
      </c>
      <c r="Q12601" t="str">
        <f>IFERROR(IF(COUNTIF(個人情報!$BI$5:$BI$401,"登録番号" &amp; リスト!P12601)&gt;=1,"",IF(VLOOKUP(P12601,登録者リスト!$A$1:$D$43729,4,FALSE)=基本情報!$D$6,P12601,"")),"")</f>
        <v/>
      </c>
    </row>
    <row r="12602" spans="16:17" x14ac:dyDescent="0.15">
      <c r="P12602">
        <v>12601</v>
      </c>
      <c r="Q12602" t="str">
        <f>IFERROR(IF(COUNTIF(個人情報!$BI$5:$BI$401,"登録番号" &amp; リスト!P12602)&gt;=1,"",IF(VLOOKUP(P12602,登録者リスト!$A$1:$D$43729,4,FALSE)=基本情報!$D$6,P12602,"")),"")</f>
        <v/>
      </c>
    </row>
    <row r="12603" spans="16:17" x14ac:dyDescent="0.15">
      <c r="P12603">
        <v>12602</v>
      </c>
      <c r="Q12603" t="str">
        <f>IFERROR(IF(COUNTIF(個人情報!$BI$5:$BI$401,"登録番号" &amp; リスト!P12603)&gt;=1,"",IF(VLOOKUP(P12603,登録者リスト!$A$1:$D$43729,4,FALSE)=基本情報!$D$6,P12603,"")),"")</f>
        <v/>
      </c>
    </row>
    <row r="12604" spans="16:17" x14ac:dyDescent="0.15">
      <c r="P12604">
        <v>12603</v>
      </c>
      <c r="Q12604" t="str">
        <f>IFERROR(IF(COUNTIF(個人情報!$BI$5:$BI$401,"登録番号" &amp; リスト!P12604)&gt;=1,"",IF(VLOOKUP(P12604,登録者リスト!$A$1:$D$43729,4,FALSE)=基本情報!$D$6,P12604,"")),"")</f>
        <v/>
      </c>
    </row>
    <row r="12605" spans="16:17" x14ac:dyDescent="0.15">
      <c r="P12605">
        <v>12604</v>
      </c>
      <c r="Q12605" t="str">
        <f>IFERROR(IF(COUNTIF(個人情報!$BI$5:$BI$401,"登録番号" &amp; リスト!P12605)&gt;=1,"",IF(VLOOKUP(P12605,登録者リスト!$A$1:$D$43729,4,FALSE)=基本情報!$D$6,P12605,"")),"")</f>
        <v/>
      </c>
    </row>
    <row r="12606" spans="16:17" x14ac:dyDescent="0.15">
      <c r="P12606">
        <v>12605</v>
      </c>
      <c r="Q12606" t="str">
        <f>IFERROR(IF(COUNTIF(個人情報!$BI$5:$BI$401,"登録番号" &amp; リスト!P12606)&gt;=1,"",IF(VLOOKUP(P12606,登録者リスト!$A$1:$D$43729,4,FALSE)=基本情報!$D$6,P12606,"")),"")</f>
        <v/>
      </c>
    </row>
    <row r="12607" spans="16:17" x14ac:dyDescent="0.15">
      <c r="P12607">
        <v>12606</v>
      </c>
      <c r="Q12607" t="str">
        <f>IFERROR(IF(COUNTIF(個人情報!$BI$5:$BI$401,"登録番号" &amp; リスト!P12607)&gt;=1,"",IF(VLOOKUP(P12607,登録者リスト!$A$1:$D$43729,4,FALSE)=基本情報!$D$6,P12607,"")),"")</f>
        <v/>
      </c>
    </row>
    <row r="12608" spans="16:17" x14ac:dyDescent="0.15">
      <c r="P12608">
        <v>12607</v>
      </c>
      <c r="Q12608" t="str">
        <f>IFERROR(IF(COUNTIF(個人情報!$BI$5:$BI$401,"登録番号" &amp; リスト!P12608)&gt;=1,"",IF(VLOOKUP(P12608,登録者リスト!$A$1:$D$43729,4,FALSE)=基本情報!$D$6,P12608,"")),"")</f>
        <v/>
      </c>
    </row>
    <row r="12609" spans="16:17" x14ac:dyDescent="0.15">
      <c r="P12609">
        <v>12608</v>
      </c>
      <c r="Q12609" t="str">
        <f>IFERROR(IF(COUNTIF(個人情報!$BI$5:$BI$401,"登録番号" &amp; リスト!P12609)&gt;=1,"",IF(VLOOKUP(P12609,登録者リスト!$A$1:$D$43729,4,FALSE)=基本情報!$D$6,P12609,"")),"")</f>
        <v/>
      </c>
    </row>
    <row r="12610" spans="16:17" x14ac:dyDescent="0.15">
      <c r="P12610">
        <v>12609</v>
      </c>
      <c r="Q12610" t="str">
        <f>IFERROR(IF(COUNTIF(個人情報!$BI$5:$BI$401,"登録番号" &amp; リスト!P12610)&gt;=1,"",IF(VLOOKUP(P12610,登録者リスト!$A$1:$D$43729,4,FALSE)=基本情報!$D$6,P12610,"")),"")</f>
        <v/>
      </c>
    </row>
    <row r="12611" spans="16:17" x14ac:dyDescent="0.15">
      <c r="P12611">
        <v>12610</v>
      </c>
      <c r="Q12611" t="str">
        <f>IFERROR(IF(COUNTIF(個人情報!$BI$5:$BI$401,"登録番号" &amp; リスト!P12611)&gt;=1,"",IF(VLOOKUP(P12611,登録者リスト!$A$1:$D$43729,4,FALSE)=基本情報!$D$6,P12611,"")),"")</f>
        <v/>
      </c>
    </row>
    <row r="12612" spans="16:17" x14ac:dyDescent="0.15">
      <c r="P12612">
        <v>12611</v>
      </c>
      <c r="Q12612" t="str">
        <f>IFERROR(IF(COUNTIF(個人情報!$BI$5:$BI$401,"登録番号" &amp; リスト!P12612)&gt;=1,"",IF(VLOOKUP(P12612,登録者リスト!$A$1:$D$43729,4,FALSE)=基本情報!$D$6,P12612,"")),"")</f>
        <v/>
      </c>
    </row>
    <row r="12613" spans="16:17" x14ac:dyDescent="0.15">
      <c r="P12613">
        <v>12612</v>
      </c>
      <c r="Q12613" t="str">
        <f>IFERROR(IF(COUNTIF(個人情報!$BI$5:$BI$401,"登録番号" &amp; リスト!P12613)&gt;=1,"",IF(VLOOKUP(P12613,登録者リスト!$A$1:$D$43729,4,FALSE)=基本情報!$D$6,P12613,"")),"")</f>
        <v/>
      </c>
    </row>
    <row r="12614" spans="16:17" x14ac:dyDescent="0.15">
      <c r="P12614">
        <v>12613</v>
      </c>
      <c r="Q12614" t="str">
        <f>IFERROR(IF(COUNTIF(個人情報!$BI$5:$BI$401,"登録番号" &amp; リスト!P12614)&gt;=1,"",IF(VLOOKUP(P12614,登録者リスト!$A$1:$D$43729,4,FALSE)=基本情報!$D$6,P12614,"")),"")</f>
        <v/>
      </c>
    </row>
    <row r="12615" spans="16:17" x14ac:dyDescent="0.15">
      <c r="P12615">
        <v>12614</v>
      </c>
      <c r="Q12615" t="str">
        <f>IFERROR(IF(COUNTIF(個人情報!$BI$5:$BI$401,"登録番号" &amp; リスト!P12615)&gt;=1,"",IF(VLOOKUP(P12615,登録者リスト!$A$1:$D$43729,4,FALSE)=基本情報!$D$6,P12615,"")),"")</f>
        <v/>
      </c>
    </row>
    <row r="12616" spans="16:17" x14ac:dyDescent="0.15">
      <c r="P12616">
        <v>12615</v>
      </c>
      <c r="Q12616" t="str">
        <f>IFERROR(IF(COUNTIF(個人情報!$BI$5:$BI$401,"登録番号" &amp; リスト!P12616)&gt;=1,"",IF(VLOOKUP(P12616,登録者リスト!$A$1:$D$43729,4,FALSE)=基本情報!$D$6,P12616,"")),"")</f>
        <v/>
      </c>
    </row>
    <row r="12617" spans="16:17" x14ac:dyDescent="0.15">
      <c r="P12617">
        <v>12616</v>
      </c>
      <c r="Q12617" t="str">
        <f>IFERROR(IF(COUNTIF(個人情報!$BI$5:$BI$401,"登録番号" &amp; リスト!P12617)&gt;=1,"",IF(VLOOKUP(P12617,登録者リスト!$A$1:$D$43729,4,FALSE)=基本情報!$D$6,P12617,"")),"")</f>
        <v/>
      </c>
    </row>
    <row r="12618" spans="16:17" x14ac:dyDescent="0.15">
      <c r="P12618">
        <v>12617</v>
      </c>
      <c r="Q12618" t="str">
        <f>IFERROR(IF(COUNTIF(個人情報!$BI$5:$BI$401,"登録番号" &amp; リスト!P12618)&gt;=1,"",IF(VLOOKUP(P12618,登録者リスト!$A$1:$D$43729,4,FALSE)=基本情報!$D$6,P12618,"")),"")</f>
        <v/>
      </c>
    </row>
    <row r="12619" spans="16:17" x14ac:dyDescent="0.15">
      <c r="P12619">
        <v>12618</v>
      </c>
      <c r="Q12619" t="str">
        <f>IFERROR(IF(COUNTIF(個人情報!$BI$5:$BI$401,"登録番号" &amp; リスト!P12619)&gt;=1,"",IF(VLOOKUP(P12619,登録者リスト!$A$1:$D$43729,4,FALSE)=基本情報!$D$6,P12619,"")),"")</f>
        <v/>
      </c>
    </row>
    <row r="12620" spans="16:17" x14ac:dyDescent="0.15">
      <c r="P12620">
        <v>12619</v>
      </c>
      <c r="Q12620" t="str">
        <f>IFERROR(IF(COUNTIF(個人情報!$BI$5:$BI$401,"登録番号" &amp; リスト!P12620)&gt;=1,"",IF(VLOOKUP(P12620,登録者リスト!$A$1:$D$43729,4,FALSE)=基本情報!$D$6,P12620,"")),"")</f>
        <v/>
      </c>
    </row>
    <row r="12621" spans="16:17" x14ac:dyDescent="0.15">
      <c r="P12621">
        <v>12620</v>
      </c>
      <c r="Q12621" t="str">
        <f>IFERROR(IF(COUNTIF(個人情報!$BI$5:$BI$401,"登録番号" &amp; リスト!P12621)&gt;=1,"",IF(VLOOKUP(P12621,登録者リスト!$A$1:$D$43729,4,FALSE)=基本情報!$D$6,P12621,"")),"")</f>
        <v/>
      </c>
    </row>
    <row r="12622" spans="16:17" x14ac:dyDescent="0.15">
      <c r="P12622">
        <v>12621</v>
      </c>
      <c r="Q12622" t="str">
        <f>IFERROR(IF(COUNTIF(個人情報!$BI$5:$BI$401,"登録番号" &amp; リスト!P12622)&gt;=1,"",IF(VLOOKUP(P12622,登録者リスト!$A$1:$D$43729,4,FALSE)=基本情報!$D$6,P12622,"")),"")</f>
        <v/>
      </c>
    </row>
    <row r="12623" spans="16:17" x14ac:dyDescent="0.15">
      <c r="P12623">
        <v>12622</v>
      </c>
      <c r="Q12623" t="str">
        <f>IFERROR(IF(COUNTIF(個人情報!$BI$5:$BI$401,"登録番号" &amp; リスト!P12623)&gt;=1,"",IF(VLOOKUP(P12623,登録者リスト!$A$1:$D$43729,4,FALSE)=基本情報!$D$6,P12623,"")),"")</f>
        <v/>
      </c>
    </row>
    <row r="12624" spans="16:17" x14ac:dyDescent="0.15">
      <c r="P12624">
        <v>12623</v>
      </c>
      <c r="Q12624" t="str">
        <f>IFERROR(IF(COUNTIF(個人情報!$BI$5:$BI$401,"登録番号" &amp; リスト!P12624)&gt;=1,"",IF(VLOOKUP(P12624,登録者リスト!$A$1:$D$43729,4,FALSE)=基本情報!$D$6,P12624,"")),"")</f>
        <v/>
      </c>
    </row>
    <row r="12625" spans="16:17" x14ac:dyDescent="0.15">
      <c r="P12625">
        <v>12624</v>
      </c>
      <c r="Q12625" t="str">
        <f>IFERROR(IF(COUNTIF(個人情報!$BI$5:$BI$401,"登録番号" &amp; リスト!P12625)&gt;=1,"",IF(VLOOKUP(P12625,登録者リスト!$A$1:$D$43729,4,FALSE)=基本情報!$D$6,P12625,"")),"")</f>
        <v/>
      </c>
    </row>
    <row r="12626" spans="16:17" x14ac:dyDescent="0.15">
      <c r="P12626">
        <v>12625</v>
      </c>
      <c r="Q12626" t="str">
        <f>IFERROR(IF(COUNTIF(個人情報!$BI$5:$BI$401,"登録番号" &amp; リスト!P12626)&gt;=1,"",IF(VLOOKUP(P12626,登録者リスト!$A$1:$D$43729,4,FALSE)=基本情報!$D$6,P12626,"")),"")</f>
        <v/>
      </c>
    </row>
    <row r="12627" spans="16:17" x14ac:dyDescent="0.15">
      <c r="P12627">
        <v>12626</v>
      </c>
      <c r="Q12627" t="str">
        <f>IFERROR(IF(COUNTIF(個人情報!$BI$5:$BI$401,"登録番号" &amp; リスト!P12627)&gt;=1,"",IF(VLOOKUP(P12627,登録者リスト!$A$1:$D$43729,4,FALSE)=基本情報!$D$6,P12627,"")),"")</f>
        <v/>
      </c>
    </row>
    <row r="12628" spans="16:17" x14ac:dyDescent="0.15">
      <c r="P12628">
        <v>12627</v>
      </c>
      <c r="Q12628" t="str">
        <f>IFERROR(IF(COUNTIF(個人情報!$BI$5:$BI$401,"登録番号" &amp; リスト!P12628)&gt;=1,"",IF(VLOOKUP(P12628,登録者リスト!$A$1:$D$43729,4,FALSE)=基本情報!$D$6,P12628,"")),"")</f>
        <v/>
      </c>
    </row>
    <row r="12629" spans="16:17" x14ac:dyDescent="0.15">
      <c r="P12629">
        <v>12628</v>
      </c>
      <c r="Q12629" t="str">
        <f>IFERROR(IF(COUNTIF(個人情報!$BI$5:$BI$401,"登録番号" &amp; リスト!P12629)&gt;=1,"",IF(VLOOKUP(P12629,登録者リスト!$A$1:$D$43729,4,FALSE)=基本情報!$D$6,P12629,"")),"")</f>
        <v/>
      </c>
    </row>
    <row r="12630" spans="16:17" x14ac:dyDescent="0.15">
      <c r="P12630">
        <v>12629</v>
      </c>
      <c r="Q12630" t="str">
        <f>IFERROR(IF(COUNTIF(個人情報!$BI$5:$BI$401,"登録番号" &amp; リスト!P12630)&gt;=1,"",IF(VLOOKUP(P12630,登録者リスト!$A$1:$D$43729,4,FALSE)=基本情報!$D$6,P12630,"")),"")</f>
        <v/>
      </c>
    </row>
    <row r="12631" spans="16:17" x14ac:dyDescent="0.15">
      <c r="P12631">
        <v>12630</v>
      </c>
      <c r="Q12631" t="str">
        <f>IFERROR(IF(COUNTIF(個人情報!$BI$5:$BI$401,"登録番号" &amp; リスト!P12631)&gt;=1,"",IF(VLOOKUP(P12631,登録者リスト!$A$1:$D$43729,4,FALSE)=基本情報!$D$6,P12631,"")),"")</f>
        <v/>
      </c>
    </row>
    <row r="12632" spans="16:17" x14ac:dyDescent="0.15">
      <c r="P12632">
        <v>12631</v>
      </c>
      <c r="Q12632" t="str">
        <f>IFERROR(IF(COUNTIF(個人情報!$BI$5:$BI$401,"登録番号" &amp; リスト!P12632)&gt;=1,"",IF(VLOOKUP(P12632,登録者リスト!$A$1:$D$43729,4,FALSE)=基本情報!$D$6,P12632,"")),"")</f>
        <v/>
      </c>
    </row>
    <row r="12633" spans="16:17" x14ac:dyDescent="0.15">
      <c r="P12633">
        <v>12632</v>
      </c>
      <c r="Q12633" t="str">
        <f>IFERROR(IF(COUNTIF(個人情報!$BI$5:$BI$401,"登録番号" &amp; リスト!P12633)&gt;=1,"",IF(VLOOKUP(P12633,登録者リスト!$A$1:$D$43729,4,FALSE)=基本情報!$D$6,P12633,"")),"")</f>
        <v/>
      </c>
    </row>
    <row r="12634" spans="16:17" x14ac:dyDescent="0.15">
      <c r="P12634">
        <v>12633</v>
      </c>
      <c r="Q12634" t="str">
        <f>IFERROR(IF(COUNTIF(個人情報!$BI$5:$BI$401,"登録番号" &amp; リスト!P12634)&gt;=1,"",IF(VLOOKUP(P12634,登録者リスト!$A$1:$D$43729,4,FALSE)=基本情報!$D$6,P12634,"")),"")</f>
        <v/>
      </c>
    </row>
    <row r="12635" spans="16:17" x14ac:dyDescent="0.15">
      <c r="P12635">
        <v>12634</v>
      </c>
      <c r="Q12635" t="str">
        <f>IFERROR(IF(COUNTIF(個人情報!$BI$5:$BI$401,"登録番号" &amp; リスト!P12635)&gt;=1,"",IF(VLOOKUP(P12635,登録者リスト!$A$1:$D$43729,4,FALSE)=基本情報!$D$6,P12635,"")),"")</f>
        <v/>
      </c>
    </row>
    <row r="12636" spans="16:17" x14ac:dyDescent="0.15">
      <c r="P12636">
        <v>12635</v>
      </c>
      <c r="Q12636" t="str">
        <f>IFERROR(IF(COUNTIF(個人情報!$BI$5:$BI$401,"登録番号" &amp; リスト!P12636)&gt;=1,"",IF(VLOOKUP(P12636,登録者リスト!$A$1:$D$43729,4,FALSE)=基本情報!$D$6,P12636,"")),"")</f>
        <v/>
      </c>
    </row>
    <row r="12637" spans="16:17" x14ac:dyDescent="0.15">
      <c r="P12637">
        <v>12636</v>
      </c>
      <c r="Q12637" t="str">
        <f>IFERROR(IF(COUNTIF(個人情報!$BI$5:$BI$401,"登録番号" &amp; リスト!P12637)&gt;=1,"",IF(VLOOKUP(P12637,登録者リスト!$A$1:$D$43729,4,FALSE)=基本情報!$D$6,P12637,"")),"")</f>
        <v/>
      </c>
    </row>
    <row r="12638" spans="16:17" x14ac:dyDescent="0.15">
      <c r="P12638">
        <v>12637</v>
      </c>
      <c r="Q12638" t="str">
        <f>IFERROR(IF(COUNTIF(個人情報!$BI$5:$BI$401,"登録番号" &amp; リスト!P12638)&gt;=1,"",IF(VLOOKUP(P12638,登録者リスト!$A$1:$D$43729,4,FALSE)=基本情報!$D$6,P12638,"")),"")</f>
        <v/>
      </c>
    </row>
    <row r="12639" spans="16:17" x14ac:dyDescent="0.15">
      <c r="P12639">
        <v>12638</v>
      </c>
      <c r="Q12639" t="str">
        <f>IFERROR(IF(COUNTIF(個人情報!$BI$5:$BI$401,"登録番号" &amp; リスト!P12639)&gt;=1,"",IF(VLOOKUP(P12639,登録者リスト!$A$1:$D$43729,4,FALSE)=基本情報!$D$6,P12639,"")),"")</f>
        <v/>
      </c>
    </row>
    <row r="12640" spans="16:17" x14ac:dyDescent="0.15">
      <c r="P12640">
        <v>12639</v>
      </c>
      <c r="Q12640" t="str">
        <f>IFERROR(IF(COUNTIF(個人情報!$BI$5:$BI$401,"登録番号" &amp; リスト!P12640)&gt;=1,"",IF(VLOOKUP(P12640,登録者リスト!$A$1:$D$43729,4,FALSE)=基本情報!$D$6,P12640,"")),"")</f>
        <v/>
      </c>
    </row>
    <row r="12641" spans="16:17" x14ac:dyDescent="0.15">
      <c r="P12641">
        <v>12640</v>
      </c>
      <c r="Q12641" t="str">
        <f>IFERROR(IF(COUNTIF(個人情報!$BI$5:$BI$401,"登録番号" &amp; リスト!P12641)&gt;=1,"",IF(VLOOKUP(P12641,登録者リスト!$A$1:$D$43729,4,FALSE)=基本情報!$D$6,P12641,"")),"")</f>
        <v/>
      </c>
    </row>
    <row r="12642" spans="16:17" x14ac:dyDescent="0.15">
      <c r="P12642">
        <v>12641</v>
      </c>
      <c r="Q12642" t="str">
        <f>IFERROR(IF(COUNTIF(個人情報!$BI$5:$BI$401,"登録番号" &amp; リスト!P12642)&gt;=1,"",IF(VLOOKUP(P12642,登録者リスト!$A$1:$D$43729,4,FALSE)=基本情報!$D$6,P12642,"")),"")</f>
        <v/>
      </c>
    </row>
    <row r="12643" spans="16:17" x14ac:dyDescent="0.15">
      <c r="P12643">
        <v>12642</v>
      </c>
      <c r="Q12643" t="str">
        <f>IFERROR(IF(COUNTIF(個人情報!$BI$5:$BI$401,"登録番号" &amp; リスト!P12643)&gt;=1,"",IF(VLOOKUP(P12643,登録者リスト!$A$1:$D$43729,4,FALSE)=基本情報!$D$6,P12643,"")),"")</f>
        <v/>
      </c>
    </row>
    <row r="12644" spans="16:17" x14ac:dyDescent="0.15">
      <c r="P12644">
        <v>12643</v>
      </c>
      <c r="Q12644" t="str">
        <f>IFERROR(IF(COUNTIF(個人情報!$BI$5:$BI$401,"登録番号" &amp; リスト!P12644)&gt;=1,"",IF(VLOOKUP(P12644,登録者リスト!$A$1:$D$43729,4,FALSE)=基本情報!$D$6,P12644,"")),"")</f>
        <v/>
      </c>
    </row>
    <row r="12645" spans="16:17" x14ac:dyDescent="0.15">
      <c r="P12645">
        <v>12644</v>
      </c>
      <c r="Q12645" t="str">
        <f>IFERROR(IF(COUNTIF(個人情報!$BI$5:$BI$401,"登録番号" &amp; リスト!P12645)&gt;=1,"",IF(VLOOKUP(P12645,登録者リスト!$A$1:$D$43729,4,FALSE)=基本情報!$D$6,P12645,"")),"")</f>
        <v/>
      </c>
    </row>
    <row r="12646" spans="16:17" x14ac:dyDescent="0.15">
      <c r="P12646">
        <v>12645</v>
      </c>
      <c r="Q12646" t="str">
        <f>IFERROR(IF(COUNTIF(個人情報!$BI$5:$BI$401,"登録番号" &amp; リスト!P12646)&gt;=1,"",IF(VLOOKUP(P12646,登録者リスト!$A$1:$D$43729,4,FALSE)=基本情報!$D$6,P12646,"")),"")</f>
        <v/>
      </c>
    </row>
    <row r="12647" spans="16:17" x14ac:dyDescent="0.15">
      <c r="P12647">
        <v>12646</v>
      </c>
      <c r="Q12647" t="str">
        <f>IFERROR(IF(COUNTIF(個人情報!$BI$5:$BI$401,"登録番号" &amp; リスト!P12647)&gt;=1,"",IF(VLOOKUP(P12647,登録者リスト!$A$1:$D$43729,4,FALSE)=基本情報!$D$6,P12647,"")),"")</f>
        <v/>
      </c>
    </row>
    <row r="12648" spans="16:17" x14ac:dyDescent="0.15">
      <c r="P12648">
        <v>12647</v>
      </c>
      <c r="Q12648" t="str">
        <f>IFERROR(IF(COUNTIF(個人情報!$BI$5:$BI$401,"登録番号" &amp; リスト!P12648)&gt;=1,"",IF(VLOOKUP(P12648,登録者リスト!$A$1:$D$43729,4,FALSE)=基本情報!$D$6,P12648,"")),"")</f>
        <v/>
      </c>
    </row>
    <row r="12649" spans="16:17" x14ac:dyDescent="0.15">
      <c r="P12649">
        <v>12648</v>
      </c>
      <c r="Q12649" t="str">
        <f>IFERROR(IF(COUNTIF(個人情報!$BI$5:$BI$401,"登録番号" &amp; リスト!P12649)&gt;=1,"",IF(VLOOKUP(P12649,登録者リスト!$A$1:$D$43729,4,FALSE)=基本情報!$D$6,P12649,"")),"")</f>
        <v/>
      </c>
    </row>
    <row r="12650" spans="16:17" x14ac:dyDescent="0.15">
      <c r="P12650">
        <v>12649</v>
      </c>
      <c r="Q12650" t="str">
        <f>IFERROR(IF(COUNTIF(個人情報!$BI$5:$BI$401,"登録番号" &amp; リスト!P12650)&gt;=1,"",IF(VLOOKUP(P12650,登録者リスト!$A$1:$D$43729,4,FALSE)=基本情報!$D$6,P12650,"")),"")</f>
        <v/>
      </c>
    </row>
    <row r="12651" spans="16:17" x14ac:dyDescent="0.15">
      <c r="P12651">
        <v>12650</v>
      </c>
      <c r="Q12651" t="str">
        <f>IFERROR(IF(COUNTIF(個人情報!$BI$5:$BI$401,"登録番号" &amp; リスト!P12651)&gt;=1,"",IF(VLOOKUP(P12651,登録者リスト!$A$1:$D$43729,4,FALSE)=基本情報!$D$6,P12651,"")),"")</f>
        <v/>
      </c>
    </row>
    <row r="12652" spans="16:17" x14ac:dyDescent="0.15">
      <c r="P12652">
        <v>12651</v>
      </c>
      <c r="Q12652" t="str">
        <f>IFERROR(IF(COUNTIF(個人情報!$BI$5:$BI$401,"登録番号" &amp; リスト!P12652)&gt;=1,"",IF(VLOOKUP(P12652,登録者リスト!$A$1:$D$43729,4,FALSE)=基本情報!$D$6,P12652,"")),"")</f>
        <v/>
      </c>
    </row>
    <row r="12653" spans="16:17" x14ac:dyDescent="0.15">
      <c r="P12653">
        <v>12652</v>
      </c>
      <c r="Q12653" t="str">
        <f>IFERROR(IF(COUNTIF(個人情報!$BI$5:$BI$401,"登録番号" &amp; リスト!P12653)&gt;=1,"",IF(VLOOKUP(P12653,登録者リスト!$A$1:$D$43729,4,FALSE)=基本情報!$D$6,P12653,"")),"")</f>
        <v/>
      </c>
    </row>
    <row r="12654" spans="16:17" x14ac:dyDescent="0.15">
      <c r="P12654">
        <v>12653</v>
      </c>
      <c r="Q12654" t="str">
        <f>IFERROR(IF(COUNTIF(個人情報!$BI$5:$BI$401,"登録番号" &amp; リスト!P12654)&gt;=1,"",IF(VLOOKUP(P12654,登録者リスト!$A$1:$D$43729,4,FALSE)=基本情報!$D$6,P12654,"")),"")</f>
        <v/>
      </c>
    </row>
    <row r="12655" spans="16:17" x14ac:dyDescent="0.15">
      <c r="P12655">
        <v>12654</v>
      </c>
      <c r="Q12655" t="str">
        <f>IFERROR(IF(COUNTIF(個人情報!$BI$5:$BI$401,"登録番号" &amp; リスト!P12655)&gt;=1,"",IF(VLOOKUP(P12655,登録者リスト!$A$1:$D$43729,4,FALSE)=基本情報!$D$6,P12655,"")),"")</f>
        <v/>
      </c>
    </row>
    <row r="12656" spans="16:17" x14ac:dyDescent="0.15">
      <c r="P12656">
        <v>12655</v>
      </c>
      <c r="Q12656" t="str">
        <f>IFERROR(IF(COUNTIF(個人情報!$BI$5:$BI$401,"登録番号" &amp; リスト!P12656)&gt;=1,"",IF(VLOOKUP(P12656,登録者リスト!$A$1:$D$43729,4,FALSE)=基本情報!$D$6,P12656,"")),"")</f>
        <v/>
      </c>
    </row>
    <row r="12657" spans="16:17" x14ac:dyDescent="0.15">
      <c r="P12657">
        <v>12656</v>
      </c>
      <c r="Q12657" t="str">
        <f>IFERROR(IF(COUNTIF(個人情報!$BI$5:$BI$401,"登録番号" &amp; リスト!P12657)&gt;=1,"",IF(VLOOKUP(P12657,登録者リスト!$A$1:$D$43729,4,FALSE)=基本情報!$D$6,P12657,"")),"")</f>
        <v/>
      </c>
    </row>
    <row r="12658" spans="16:17" x14ac:dyDescent="0.15">
      <c r="P12658">
        <v>12657</v>
      </c>
      <c r="Q12658" t="str">
        <f>IFERROR(IF(COUNTIF(個人情報!$BI$5:$BI$401,"登録番号" &amp; リスト!P12658)&gt;=1,"",IF(VLOOKUP(P12658,登録者リスト!$A$1:$D$43729,4,FALSE)=基本情報!$D$6,P12658,"")),"")</f>
        <v/>
      </c>
    </row>
    <row r="12659" spans="16:17" x14ac:dyDescent="0.15">
      <c r="P12659">
        <v>12658</v>
      </c>
      <c r="Q12659" t="str">
        <f>IFERROR(IF(COUNTIF(個人情報!$BI$5:$BI$401,"登録番号" &amp; リスト!P12659)&gt;=1,"",IF(VLOOKUP(P12659,登録者リスト!$A$1:$D$43729,4,FALSE)=基本情報!$D$6,P12659,"")),"")</f>
        <v/>
      </c>
    </row>
    <row r="12660" spans="16:17" x14ac:dyDescent="0.15">
      <c r="P12660">
        <v>12659</v>
      </c>
      <c r="Q12660" t="str">
        <f>IFERROR(IF(COUNTIF(個人情報!$BI$5:$BI$401,"登録番号" &amp; リスト!P12660)&gt;=1,"",IF(VLOOKUP(P12660,登録者リスト!$A$1:$D$43729,4,FALSE)=基本情報!$D$6,P12660,"")),"")</f>
        <v/>
      </c>
    </row>
    <row r="12661" spans="16:17" x14ac:dyDescent="0.15">
      <c r="P12661">
        <v>12660</v>
      </c>
      <c r="Q12661" t="str">
        <f>IFERROR(IF(COUNTIF(個人情報!$BI$5:$BI$401,"登録番号" &amp; リスト!P12661)&gt;=1,"",IF(VLOOKUP(P12661,登録者リスト!$A$1:$D$43729,4,FALSE)=基本情報!$D$6,P12661,"")),"")</f>
        <v/>
      </c>
    </row>
    <row r="12662" spans="16:17" x14ac:dyDescent="0.15">
      <c r="P12662">
        <v>12661</v>
      </c>
      <c r="Q12662" t="str">
        <f>IFERROR(IF(COUNTIF(個人情報!$BI$5:$BI$401,"登録番号" &amp; リスト!P12662)&gt;=1,"",IF(VLOOKUP(P12662,登録者リスト!$A$1:$D$43729,4,FALSE)=基本情報!$D$6,P12662,"")),"")</f>
        <v/>
      </c>
    </row>
    <row r="12663" spans="16:17" x14ac:dyDescent="0.15">
      <c r="P12663">
        <v>12662</v>
      </c>
      <c r="Q12663" t="str">
        <f>IFERROR(IF(COUNTIF(個人情報!$BI$5:$BI$401,"登録番号" &amp; リスト!P12663)&gt;=1,"",IF(VLOOKUP(P12663,登録者リスト!$A$1:$D$43729,4,FALSE)=基本情報!$D$6,P12663,"")),"")</f>
        <v/>
      </c>
    </row>
    <row r="12664" spans="16:17" x14ac:dyDescent="0.15">
      <c r="P12664">
        <v>12663</v>
      </c>
      <c r="Q12664" t="str">
        <f>IFERROR(IF(COUNTIF(個人情報!$BI$5:$BI$401,"登録番号" &amp; リスト!P12664)&gt;=1,"",IF(VLOOKUP(P12664,登録者リスト!$A$1:$D$43729,4,FALSE)=基本情報!$D$6,P12664,"")),"")</f>
        <v/>
      </c>
    </row>
    <row r="12665" spans="16:17" x14ac:dyDescent="0.15">
      <c r="P12665">
        <v>12664</v>
      </c>
      <c r="Q12665" t="str">
        <f>IFERROR(IF(COUNTIF(個人情報!$BI$5:$BI$401,"登録番号" &amp; リスト!P12665)&gt;=1,"",IF(VLOOKUP(P12665,登録者リスト!$A$1:$D$43729,4,FALSE)=基本情報!$D$6,P12665,"")),"")</f>
        <v/>
      </c>
    </row>
    <row r="12666" spans="16:17" x14ac:dyDescent="0.15">
      <c r="P12666">
        <v>12665</v>
      </c>
      <c r="Q12666" t="str">
        <f>IFERROR(IF(COUNTIF(個人情報!$BI$5:$BI$401,"登録番号" &amp; リスト!P12666)&gt;=1,"",IF(VLOOKUP(P12666,登録者リスト!$A$1:$D$43729,4,FALSE)=基本情報!$D$6,P12666,"")),"")</f>
        <v/>
      </c>
    </row>
    <row r="12667" spans="16:17" x14ac:dyDescent="0.15">
      <c r="P12667">
        <v>12666</v>
      </c>
      <c r="Q12667" t="str">
        <f>IFERROR(IF(COUNTIF(個人情報!$BI$5:$BI$401,"登録番号" &amp; リスト!P12667)&gt;=1,"",IF(VLOOKUP(P12667,登録者リスト!$A$1:$D$43729,4,FALSE)=基本情報!$D$6,P12667,"")),"")</f>
        <v/>
      </c>
    </row>
    <row r="12668" spans="16:17" x14ac:dyDescent="0.15">
      <c r="P12668">
        <v>12667</v>
      </c>
      <c r="Q12668" t="str">
        <f>IFERROR(IF(COUNTIF(個人情報!$BI$5:$BI$401,"登録番号" &amp; リスト!P12668)&gt;=1,"",IF(VLOOKUP(P12668,登録者リスト!$A$1:$D$43729,4,FALSE)=基本情報!$D$6,P12668,"")),"")</f>
        <v/>
      </c>
    </row>
    <row r="12669" spans="16:17" x14ac:dyDescent="0.15">
      <c r="P12669">
        <v>12668</v>
      </c>
      <c r="Q12669" t="str">
        <f>IFERROR(IF(COUNTIF(個人情報!$BI$5:$BI$401,"登録番号" &amp; リスト!P12669)&gt;=1,"",IF(VLOOKUP(P12669,登録者リスト!$A$1:$D$43729,4,FALSE)=基本情報!$D$6,P12669,"")),"")</f>
        <v/>
      </c>
    </row>
    <row r="12670" spans="16:17" x14ac:dyDescent="0.15">
      <c r="P12670">
        <v>12669</v>
      </c>
      <c r="Q12670" t="str">
        <f>IFERROR(IF(COUNTIF(個人情報!$BI$5:$BI$401,"登録番号" &amp; リスト!P12670)&gt;=1,"",IF(VLOOKUP(P12670,登録者リスト!$A$1:$D$43729,4,FALSE)=基本情報!$D$6,P12670,"")),"")</f>
        <v/>
      </c>
    </row>
    <row r="12671" spans="16:17" x14ac:dyDescent="0.15">
      <c r="P12671">
        <v>12670</v>
      </c>
      <c r="Q12671" t="str">
        <f>IFERROR(IF(COUNTIF(個人情報!$BI$5:$BI$401,"登録番号" &amp; リスト!P12671)&gt;=1,"",IF(VLOOKUP(P12671,登録者リスト!$A$1:$D$43729,4,FALSE)=基本情報!$D$6,P12671,"")),"")</f>
        <v/>
      </c>
    </row>
    <row r="12672" spans="16:17" x14ac:dyDescent="0.15">
      <c r="P12672">
        <v>12671</v>
      </c>
      <c r="Q12672" t="str">
        <f>IFERROR(IF(COUNTIF(個人情報!$BI$5:$BI$401,"登録番号" &amp; リスト!P12672)&gt;=1,"",IF(VLOOKUP(P12672,登録者リスト!$A$1:$D$43729,4,FALSE)=基本情報!$D$6,P12672,"")),"")</f>
        <v/>
      </c>
    </row>
    <row r="12673" spans="16:17" x14ac:dyDescent="0.15">
      <c r="P12673">
        <v>12672</v>
      </c>
      <c r="Q12673" t="str">
        <f>IFERROR(IF(COUNTIF(個人情報!$BI$5:$BI$401,"登録番号" &amp; リスト!P12673)&gt;=1,"",IF(VLOOKUP(P12673,登録者リスト!$A$1:$D$43729,4,FALSE)=基本情報!$D$6,P12673,"")),"")</f>
        <v/>
      </c>
    </row>
    <row r="12674" spans="16:17" x14ac:dyDescent="0.15">
      <c r="P12674">
        <v>12673</v>
      </c>
      <c r="Q12674" t="str">
        <f>IFERROR(IF(COUNTIF(個人情報!$BI$5:$BI$401,"登録番号" &amp; リスト!P12674)&gt;=1,"",IF(VLOOKUP(P12674,登録者リスト!$A$1:$D$43729,4,FALSE)=基本情報!$D$6,P12674,"")),"")</f>
        <v/>
      </c>
    </row>
    <row r="12675" spans="16:17" x14ac:dyDescent="0.15">
      <c r="P12675">
        <v>12674</v>
      </c>
      <c r="Q12675" t="str">
        <f>IFERROR(IF(COUNTIF(個人情報!$BI$5:$BI$401,"登録番号" &amp; リスト!P12675)&gt;=1,"",IF(VLOOKUP(P12675,登録者リスト!$A$1:$D$43729,4,FALSE)=基本情報!$D$6,P12675,"")),"")</f>
        <v/>
      </c>
    </row>
    <row r="12676" spans="16:17" x14ac:dyDescent="0.15">
      <c r="P12676">
        <v>12675</v>
      </c>
      <c r="Q12676" t="str">
        <f>IFERROR(IF(COUNTIF(個人情報!$BI$5:$BI$401,"登録番号" &amp; リスト!P12676)&gt;=1,"",IF(VLOOKUP(P12676,登録者リスト!$A$1:$D$43729,4,FALSE)=基本情報!$D$6,P12676,"")),"")</f>
        <v/>
      </c>
    </row>
    <row r="12677" spans="16:17" x14ac:dyDescent="0.15">
      <c r="P12677">
        <v>12676</v>
      </c>
      <c r="Q12677" t="str">
        <f>IFERROR(IF(COUNTIF(個人情報!$BI$5:$BI$401,"登録番号" &amp; リスト!P12677)&gt;=1,"",IF(VLOOKUP(P12677,登録者リスト!$A$1:$D$43729,4,FALSE)=基本情報!$D$6,P12677,"")),"")</f>
        <v/>
      </c>
    </row>
    <row r="12678" spans="16:17" x14ac:dyDescent="0.15">
      <c r="P12678">
        <v>12677</v>
      </c>
      <c r="Q12678" t="str">
        <f>IFERROR(IF(COUNTIF(個人情報!$BI$5:$BI$401,"登録番号" &amp; リスト!P12678)&gt;=1,"",IF(VLOOKUP(P12678,登録者リスト!$A$1:$D$43729,4,FALSE)=基本情報!$D$6,P12678,"")),"")</f>
        <v/>
      </c>
    </row>
    <row r="12679" spans="16:17" x14ac:dyDescent="0.15">
      <c r="P12679">
        <v>12678</v>
      </c>
      <c r="Q12679" t="str">
        <f>IFERROR(IF(COUNTIF(個人情報!$BI$5:$BI$401,"登録番号" &amp; リスト!P12679)&gt;=1,"",IF(VLOOKUP(P12679,登録者リスト!$A$1:$D$43729,4,FALSE)=基本情報!$D$6,P12679,"")),"")</f>
        <v/>
      </c>
    </row>
    <row r="12680" spans="16:17" x14ac:dyDescent="0.15">
      <c r="P12680">
        <v>12679</v>
      </c>
      <c r="Q12680" t="str">
        <f>IFERROR(IF(COUNTIF(個人情報!$BI$5:$BI$401,"登録番号" &amp; リスト!P12680)&gt;=1,"",IF(VLOOKUP(P12680,登録者リスト!$A$1:$D$43729,4,FALSE)=基本情報!$D$6,P12680,"")),"")</f>
        <v/>
      </c>
    </row>
    <row r="12681" spans="16:17" x14ac:dyDescent="0.15">
      <c r="P12681">
        <v>12680</v>
      </c>
      <c r="Q12681" t="str">
        <f>IFERROR(IF(COUNTIF(個人情報!$BI$5:$BI$401,"登録番号" &amp; リスト!P12681)&gt;=1,"",IF(VLOOKUP(P12681,登録者リスト!$A$1:$D$43729,4,FALSE)=基本情報!$D$6,P12681,"")),"")</f>
        <v/>
      </c>
    </row>
    <row r="12682" spans="16:17" x14ac:dyDescent="0.15">
      <c r="P12682">
        <v>12681</v>
      </c>
      <c r="Q12682" t="str">
        <f>IFERROR(IF(COUNTIF(個人情報!$BI$5:$BI$401,"登録番号" &amp; リスト!P12682)&gt;=1,"",IF(VLOOKUP(P12682,登録者リスト!$A$1:$D$43729,4,FALSE)=基本情報!$D$6,P12682,"")),"")</f>
        <v/>
      </c>
    </row>
    <row r="12683" spans="16:17" x14ac:dyDescent="0.15">
      <c r="P12683">
        <v>12682</v>
      </c>
      <c r="Q12683" t="str">
        <f>IFERROR(IF(COUNTIF(個人情報!$BI$5:$BI$401,"登録番号" &amp; リスト!P12683)&gt;=1,"",IF(VLOOKUP(P12683,登録者リスト!$A$1:$D$43729,4,FALSE)=基本情報!$D$6,P12683,"")),"")</f>
        <v/>
      </c>
    </row>
    <row r="12684" spans="16:17" x14ac:dyDescent="0.15">
      <c r="P12684">
        <v>12683</v>
      </c>
      <c r="Q12684" t="str">
        <f>IFERROR(IF(COUNTIF(個人情報!$BI$5:$BI$401,"登録番号" &amp; リスト!P12684)&gt;=1,"",IF(VLOOKUP(P12684,登録者リスト!$A$1:$D$43729,4,FALSE)=基本情報!$D$6,P12684,"")),"")</f>
        <v/>
      </c>
    </row>
    <row r="12685" spans="16:17" x14ac:dyDescent="0.15">
      <c r="P12685">
        <v>12684</v>
      </c>
      <c r="Q12685" t="str">
        <f>IFERROR(IF(COUNTIF(個人情報!$BI$5:$BI$401,"登録番号" &amp; リスト!P12685)&gt;=1,"",IF(VLOOKUP(P12685,登録者リスト!$A$1:$D$43729,4,FALSE)=基本情報!$D$6,P12685,"")),"")</f>
        <v/>
      </c>
    </row>
    <row r="12686" spans="16:17" x14ac:dyDescent="0.15">
      <c r="P12686">
        <v>12685</v>
      </c>
      <c r="Q12686" t="str">
        <f>IFERROR(IF(COUNTIF(個人情報!$BI$5:$BI$401,"登録番号" &amp; リスト!P12686)&gt;=1,"",IF(VLOOKUP(P12686,登録者リスト!$A$1:$D$43729,4,FALSE)=基本情報!$D$6,P12686,"")),"")</f>
        <v/>
      </c>
    </row>
    <row r="12687" spans="16:17" x14ac:dyDescent="0.15">
      <c r="P12687">
        <v>12686</v>
      </c>
      <c r="Q12687" t="str">
        <f>IFERROR(IF(COUNTIF(個人情報!$BI$5:$BI$401,"登録番号" &amp; リスト!P12687)&gt;=1,"",IF(VLOOKUP(P12687,登録者リスト!$A$1:$D$43729,4,FALSE)=基本情報!$D$6,P12687,"")),"")</f>
        <v/>
      </c>
    </row>
    <row r="12688" spans="16:17" x14ac:dyDescent="0.15">
      <c r="P12688">
        <v>12687</v>
      </c>
      <c r="Q12688" t="str">
        <f>IFERROR(IF(COUNTIF(個人情報!$BI$5:$BI$401,"登録番号" &amp; リスト!P12688)&gt;=1,"",IF(VLOOKUP(P12688,登録者リスト!$A$1:$D$43729,4,FALSE)=基本情報!$D$6,P12688,"")),"")</f>
        <v/>
      </c>
    </row>
    <row r="12689" spans="16:17" x14ac:dyDescent="0.15">
      <c r="P12689">
        <v>12688</v>
      </c>
      <c r="Q12689" t="str">
        <f>IFERROR(IF(COUNTIF(個人情報!$BI$5:$BI$401,"登録番号" &amp; リスト!P12689)&gt;=1,"",IF(VLOOKUP(P12689,登録者リスト!$A$1:$D$43729,4,FALSE)=基本情報!$D$6,P12689,"")),"")</f>
        <v/>
      </c>
    </row>
    <row r="12690" spans="16:17" x14ac:dyDescent="0.15">
      <c r="P12690">
        <v>12689</v>
      </c>
      <c r="Q12690" t="str">
        <f>IFERROR(IF(COUNTIF(個人情報!$BI$5:$BI$401,"登録番号" &amp; リスト!P12690)&gt;=1,"",IF(VLOOKUP(P12690,登録者リスト!$A$1:$D$43729,4,FALSE)=基本情報!$D$6,P12690,"")),"")</f>
        <v/>
      </c>
    </row>
    <row r="12691" spans="16:17" x14ac:dyDescent="0.15">
      <c r="P12691">
        <v>12690</v>
      </c>
      <c r="Q12691" t="str">
        <f>IFERROR(IF(COUNTIF(個人情報!$BI$5:$BI$401,"登録番号" &amp; リスト!P12691)&gt;=1,"",IF(VLOOKUP(P12691,登録者リスト!$A$1:$D$43729,4,FALSE)=基本情報!$D$6,P12691,"")),"")</f>
        <v/>
      </c>
    </row>
    <row r="12692" spans="16:17" x14ac:dyDescent="0.15">
      <c r="P12692">
        <v>12691</v>
      </c>
      <c r="Q12692" t="str">
        <f>IFERROR(IF(COUNTIF(個人情報!$BI$5:$BI$401,"登録番号" &amp; リスト!P12692)&gt;=1,"",IF(VLOOKUP(P12692,登録者リスト!$A$1:$D$43729,4,FALSE)=基本情報!$D$6,P12692,"")),"")</f>
        <v/>
      </c>
    </row>
    <row r="12693" spans="16:17" x14ac:dyDescent="0.15">
      <c r="P12693">
        <v>12692</v>
      </c>
      <c r="Q12693" t="str">
        <f>IFERROR(IF(COUNTIF(個人情報!$BI$5:$BI$401,"登録番号" &amp; リスト!P12693)&gt;=1,"",IF(VLOOKUP(P12693,登録者リスト!$A$1:$D$43729,4,FALSE)=基本情報!$D$6,P12693,"")),"")</f>
        <v/>
      </c>
    </row>
    <row r="12694" spans="16:17" x14ac:dyDescent="0.15">
      <c r="P12694">
        <v>12693</v>
      </c>
      <c r="Q12694" t="str">
        <f>IFERROR(IF(COUNTIF(個人情報!$BI$5:$BI$401,"登録番号" &amp; リスト!P12694)&gt;=1,"",IF(VLOOKUP(P12694,登録者リスト!$A$1:$D$43729,4,FALSE)=基本情報!$D$6,P12694,"")),"")</f>
        <v/>
      </c>
    </row>
    <row r="12695" spans="16:17" x14ac:dyDescent="0.15">
      <c r="P12695">
        <v>12694</v>
      </c>
      <c r="Q12695" t="str">
        <f>IFERROR(IF(COUNTIF(個人情報!$BI$5:$BI$401,"登録番号" &amp; リスト!P12695)&gt;=1,"",IF(VLOOKUP(P12695,登録者リスト!$A$1:$D$43729,4,FALSE)=基本情報!$D$6,P12695,"")),"")</f>
        <v/>
      </c>
    </row>
    <row r="12696" spans="16:17" x14ac:dyDescent="0.15">
      <c r="P12696">
        <v>12695</v>
      </c>
      <c r="Q12696" t="str">
        <f>IFERROR(IF(COUNTIF(個人情報!$BI$5:$BI$401,"登録番号" &amp; リスト!P12696)&gt;=1,"",IF(VLOOKUP(P12696,登録者リスト!$A$1:$D$43729,4,FALSE)=基本情報!$D$6,P12696,"")),"")</f>
        <v/>
      </c>
    </row>
    <row r="12697" spans="16:17" x14ac:dyDescent="0.15">
      <c r="P12697">
        <v>12696</v>
      </c>
      <c r="Q12697" t="str">
        <f>IFERROR(IF(COUNTIF(個人情報!$BI$5:$BI$401,"登録番号" &amp; リスト!P12697)&gt;=1,"",IF(VLOOKUP(P12697,登録者リスト!$A$1:$D$43729,4,FALSE)=基本情報!$D$6,P12697,"")),"")</f>
        <v/>
      </c>
    </row>
    <row r="12698" spans="16:17" x14ac:dyDescent="0.15">
      <c r="P12698">
        <v>12697</v>
      </c>
      <c r="Q12698" t="str">
        <f>IFERROR(IF(COUNTIF(個人情報!$BI$5:$BI$401,"登録番号" &amp; リスト!P12698)&gt;=1,"",IF(VLOOKUP(P12698,登録者リスト!$A$1:$D$43729,4,FALSE)=基本情報!$D$6,P12698,"")),"")</f>
        <v/>
      </c>
    </row>
    <row r="12699" spans="16:17" x14ac:dyDescent="0.15">
      <c r="P12699">
        <v>12698</v>
      </c>
      <c r="Q12699" t="str">
        <f>IFERROR(IF(COUNTIF(個人情報!$BI$5:$BI$401,"登録番号" &amp; リスト!P12699)&gt;=1,"",IF(VLOOKUP(P12699,登録者リスト!$A$1:$D$43729,4,FALSE)=基本情報!$D$6,P12699,"")),"")</f>
        <v/>
      </c>
    </row>
    <row r="12700" spans="16:17" x14ac:dyDescent="0.15">
      <c r="P12700">
        <v>12699</v>
      </c>
      <c r="Q12700" t="str">
        <f>IFERROR(IF(COUNTIF(個人情報!$BI$5:$BI$401,"登録番号" &amp; リスト!P12700)&gt;=1,"",IF(VLOOKUP(P12700,登録者リスト!$A$1:$D$43729,4,FALSE)=基本情報!$D$6,P12700,"")),"")</f>
        <v/>
      </c>
    </row>
    <row r="12701" spans="16:17" x14ac:dyDescent="0.15">
      <c r="P12701">
        <v>12700</v>
      </c>
      <c r="Q12701" t="str">
        <f>IFERROR(IF(COUNTIF(個人情報!$BI$5:$BI$401,"登録番号" &amp; リスト!P12701)&gt;=1,"",IF(VLOOKUP(P12701,登録者リスト!$A$1:$D$43729,4,FALSE)=基本情報!$D$6,P12701,"")),"")</f>
        <v/>
      </c>
    </row>
    <row r="12702" spans="16:17" x14ac:dyDescent="0.15">
      <c r="P12702">
        <v>12701</v>
      </c>
      <c r="Q12702" t="str">
        <f>IFERROR(IF(COUNTIF(個人情報!$BI$5:$BI$401,"登録番号" &amp; リスト!P12702)&gt;=1,"",IF(VLOOKUP(P12702,登録者リスト!$A$1:$D$43729,4,FALSE)=基本情報!$D$6,P12702,"")),"")</f>
        <v/>
      </c>
    </row>
    <row r="12703" spans="16:17" x14ac:dyDescent="0.15">
      <c r="P12703">
        <v>12702</v>
      </c>
      <c r="Q12703" t="str">
        <f>IFERROR(IF(COUNTIF(個人情報!$BI$5:$BI$401,"登録番号" &amp; リスト!P12703)&gt;=1,"",IF(VLOOKUP(P12703,登録者リスト!$A$1:$D$43729,4,FALSE)=基本情報!$D$6,P12703,"")),"")</f>
        <v/>
      </c>
    </row>
    <row r="12704" spans="16:17" x14ac:dyDescent="0.15">
      <c r="P12704">
        <v>12703</v>
      </c>
      <c r="Q12704" t="str">
        <f>IFERROR(IF(COUNTIF(個人情報!$BI$5:$BI$401,"登録番号" &amp; リスト!P12704)&gt;=1,"",IF(VLOOKUP(P12704,登録者リスト!$A$1:$D$43729,4,FALSE)=基本情報!$D$6,P12704,"")),"")</f>
        <v/>
      </c>
    </row>
    <row r="12705" spans="16:17" x14ac:dyDescent="0.15">
      <c r="P12705">
        <v>12704</v>
      </c>
      <c r="Q12705" t="str">
        <f>IFERROR(IF(COUNTIF(個人情報!$BI$5:$BI$401,"登録番号" &amp; リスト!P12705)&gt;=1,"",IF(VLOOKUP(P12705,登録者リスト!$A$1:$D$43729,4,FALSE)=基本情報!$D$6,P12705,"")),"")</f>
        <v/>
      </c>
    </row>
    <row r="12706" spans="16:17" x14ac:dyDescent="0.15">
      <c r="P12706">
        <v>12705</v>
      </c>
      <c r="Q12706" t="str">
        <f>IFERROR(IF(COUNTIF(個人情報!$BI$5:$BI$401,"登録番号" &amp; リスト!P12706)&gt;=1,"",IF(VLOOKUP(P12706,登録者リスト!$A$1:$D$43729,4,FALSE)=基本情報!$D$6,P12706,"")),"")</f>
        <v/>
      </c>
    </row>
    <row r="12707" spans="16:17" x14ac:dyDescent="0.15">
      <c r="P12707">
        <v>12706</v>
      </c>
      <c r="Q12707" t="str">
        <f>IFERROR(IF(COUNTIF(個人情報!$BI$5:$BI$401,"登録番号" &amp; リスト!P12707)&gt;=1,"",IF(VLOOKUP(P12707,登録者リスト!$A$1:$D$43729,4,FALSE)=基本情報!$D$6,P12707,"")),"")</f>
        <v/>
      </c>
    </row>
    <row r="12708" spans="16:17" x14ac:dyDescent="0.15">
      <c r="P12708">
        <v>12707</v>
      </c>
      <c r="Q12708" t="str">
        <f>IFERROR(IF(COUNTIF(個人情報!$BI$5:$BI$401,"登録番号" &amp; リスト!P12708)&gt;=1,"",IF(VLOOKUP(P12708,登録者リスト!$A$1:$D$43729,4,FALSE)=基本情報!$D$6,P12708,"")),"")</f>
        <v/>
      </c>
    </row>
    <row r="12709" spans="16:17" x14ac:dyDescent="0.15">
      <c r="P12709">
        <v>12708</v>
      </c>
      <c r="Q12709" t="str">
        <f>IFERROR(IF(COUNTIF(個人情報!$BI$5:$BI$401,"登録番号" &amp; リスト!P12709)&gt;=1,"",IF(VLOOKUP(P12709,登録者リスト!$A$1:$D$43729,4,FALSE)=基本情報!$D$6,P12709,"")),"")</f>
        <v/>
      </c>
    </row>
    <row r="12710" spans="16:17" x14ac:dyDescent="0.15">
      <c r="P12710">
        <v>12709</v>
      </c>
      <c r="Q12710" t="str">
        <f>IFERROR(IF(COUNTIF(個人情報!$BI$5:$BI$401,"登録番号" &amp; リスト!P12710)&gt;=1,"",IF(VLOOKUP(P12710,登録者リスト!$A$1:$D$43729,4,FALSE)=基本情報!$D$6,P12710,"")),"")</f>
        <v/>
      </c>
    </row>
    <row r="12711" spans="16:17" x14ac:dyDescent="0.15">
      <c r="P12711">
        <v>12710</v>
      </c>
      <c r="Q12711" t="str">
        <f>IFERROR(IF(COUNTIF(個人情報!$BI$5:$BI$401,"登録番号" &amp; リスト!P12711)&gt;=1,"",IF(VLOOKUP(P12711,登録者リスト!$A$1:$D$43729,4,FALSE)=基本情報!$D$6,P12711,"")),"")</f>
        <v/>
      </c>
    </row>
    <row r="12712" spans="16:17" x14ac:dyDescent="0.15">
      <c r="P12712">
        <v>12711</v>
      </c>
      <c r="Q12712" t="str">
        <f>IFERROR(IF(COUNTIF(個人情報!$BI$5:$BI$401,"登録番号" &amp; リスト!P12712)&gt;=1,"",IF(VLOOKUP(P12712,登録者リスト!$A$1:$D$43729,4,FALSE)=基本情報!$D$6,P12712,"")),"")</f>
        <v/>
      </c>
    </row>
    <row r="12713" spans="16:17" x14ac:dyDescent="0.15">
      <c r="P12713">
        <v>12712</v>
      </c>
      <c r="Q12713" t="str">
        <f>IFERROR(IF(COUNTIF(個人情報!$BI$5:$BI$401,"登録番号" &amp; リスト!P12713)&gt;=1,"",IF(VLOOKUP(P12713,登録者リスト!$A$1:$D$43729,4,FALSE)=基本情報!$D$6,P12713,"")),"")</f>
        <v/>
      </c>
    </row>
    <row r="12714" spans="16:17" x14ac:dyDescent="0.15">
      <c r="P12714">
        <v>12713</v>
      </c>
      <c r="Q12714" t="str">
        <f>IFERROR(IF(COUNTIF(個人情報!$BI$5:$BI$401,"登録番号" &amp; リスト!P12714)&gt;=1,"",IF(VLOOKUP(P12714,登録者リスト!$A$1:$D$43729,4,FALSE)=基本情報!$D$6,P12714,"")),"")</f>
        <v/>
      </c>
    </row>
    <row r="12715" spans="16:17" x14ac:dyDescent="0.15">
      <c r="P12715">
        <v>12714</v>
      </c>
      <c r="Q12715" t="str">
        <f>IFERROR(IF(COUNTIF(個人情報!$BI$5:$BI$401,"登録番号" &amp; リスト!P12715)&gt;=1,"",IF(VLOOKUP(P12715,登録者リスト!$A$1:$D$43729,4,FALSE)=基本情報!$D$6,P12715,"")),"")</f>
        <v/>
      </c>
    </row>
    <row r="12716" spans="16:17" x14ac:dyDescent="0.15">
      <c r="P12716">
        <v>12715</v>
      </c>
      <c r="Q12716" t="str">
        <f>IFERROR(IF(COUNTIF(個人情報!$BI$5:$BI$401,"登録番号" &amp; リスト!P12716)&gt;=1,"",IF(VLOOKUP(P12716,登録者リスト!$A$1:$D$43729,4,FALSE)=基本情報!$D$6,P12716,"")),"")</f>
        <v/>
      </c>
    </row>
    <row r="12717" spans="16:17" x14ac:dyDescent="0.15">
      <c r="P12717">
        <v>12716</v>
      </c>
      <c r="Q12717" t="str">
        <f>IFERROR(IF(COUNTIF(個人情報!$BI$5:$BI$401,"登録番号" &amp; リスト!P12717)&gt;=1,"",IF(VLOOKUP(P12717,登録者リスト!$A$1:$D$43729,4,FALSE)=基本情報!$D$6,P12717,"")),"")</f>
        <v/>
      </c>
    </row>
    <row r="12718" spans="16:17" x14ac:dyDescent="0.15">
      <c r="P12718">
        <v>12717</v>
      </c>
      <c r="Q12718" t="str">
        <f>IFERROR(IF(COUNTIF(個人情報!$BI$5:$BI$401,"登録番号" &amp; リスト!P12718)&gt;=1,"",IF(VLOOKUP(P12718,登録者リスト!$A$1:$D$43729,4,FALSE)=基本情報!$D$6,P12718,"")),"")</f>
        <v/>
      </c>
    </row>
    <row r="12719" spans="16:17" x14ac:dyDescent="0.15">
      <c r="P12719">
        <v>12718</v>
      </c>
      <c r="Q12719" t="str">
        <f>IFERROR(IF(COUNTIF(個人情報!$BI$5:$BI$401,"登録番号" &amp; リスト!P12719)&gt;=1,"",IF(VLOOKUP(P12719,登録者リスト!$A$1:$D$43729,4,FALSE)=基本情報!$D$6,P12719,"")),"")</f>
        <v/>
      </c>
    </row>
    <row r="12720" spans="16:17" x14ac:dyDescent="0.15">
      <c r="P12720">
        <v>12719</v>
      </c>
      <c r="Q12720" t="str">
        <f>IFERROR(IF(COUNTIF(個人情報!$BI$5:$BI$401,"登録番号" &amp; リスト!P12720)&gt;=1,"",IF(VLOOKUP(P12720,登録者リスト!$A$1:$D$43729,4,FALSE)=基本情報!$D$6,P12720,"")),"")</f>
        <v/>
      </c>
    </row>
    <row r="12721" spans="16:17" x14ac:dyDescent="0.15">
      <c r="P12721">
        <v>12720</v>
      </c>
      <c r="Q12721" t="str">
        <f>IFERROR(IF(COUNTIF(個人情報!$BI$5:$BI$401,"登録番号" &amp; リスト!P12721)&gt;=1,"",IF(VLOOKUP(P12721,登録者リスト!$A$1:$D$43729,4,FALSE)=基本情報!$D$6,P12721,"")),"")</f>
        <v/>
      </c>
    </row>
    <row r="12722" spans="16:17" x14ac:dyDescent="0.15">
      <c r="P12722">
        <v>12721</v>
      </c>
      <c r="Q12722" t="str">
        <f>IFERROR(IF(COUNTIF(個人情報!$BI$5:$BI$401,"登録番号" &amp; リスト!P12722)&gt;=1,"",IF(VLOOKUP(P12722,登録者リスト!$A$1:$D$43729,4,FALSE)=基本情報!$D$6,P12722,"")),"")</f>
        <v/>
      </c>
    </row>
    <row r="12723" spans="16:17" x14ac:dyDescent="0.15">
      <c r="P12723">
        <v>12722</v>
      </c>
      <c r="Q12723" t="str">
        <f>IFERROR(IF(COUNTIF(個人情報!$BI$5:$BI$401,"登録番号" &amp; リスト!P12723)&gt;=1,"",IF(VLOOKUP(P12723,登録者リスト!$A$1:$D$43729,4,FALSE)=基本情報!$D$6,P12723,"")),"")</f>
        <v/>
      </c>
    </row>
    <row r="12724" spans="16:17" x14ac:dyDescent="0.15">
      <c r="P12724">
        <v>12723</v>
      </c>
      <c r="Q12724" t="str">
        <f>IFERROR(IF(COUNTIF(個人情報!$BI$5:$BI$401,"登録番号" &amp; リスト!P12724)&gt;=1,"",IF(VLOOKUP(P12724,登録者リスト!$A$1:$D$43729,4,FALSE)=基本情報!$D$6,P12724,"")),"")</f>
        <v/>
      </c>
    </row>
    <row r="12725" spans="16:17" x14ac:dyDescent="0.15">
      <c r="P12725">
        <v>12724</v>
      </c>
      <c r="Q12725" t="str">
        <f>IFERROR(IF(COUNTIF(個人情報!$BI$5:$BI$401,"登録番号" &amp; リスト!P12725)&gt;=1,"",IF(VLOOKUP(P12725,登録者リスト!$A$1:$D$43729,4,FALSE)=基本情報!$D$6,P12725,"")),"")</f>
        <v/>
      </c>
    </row>
    <row r="12726" spans="16:17" x14ac:dyDescent="0.15">
      <c r="P12726">
        <v>12725</v>
      </c>
      <c r="Q12726" t="str">
        <f>IFERROR(IF(COUNTIF(個人情報!$BI$5:$BI$401,"登録番号" &amp; リスト!P12726)&gt;=1,"",IF(VLOOKUP(P12726,登録者リスト!$A$1:$D$43729,4,FALSE)=基本情報!$D$6,P12726,"")),"")</f>
        <v/>
      </c>
    </row>
    <row r="12727" spans="16:17" x14ac:dyDescent="0.15">
      <c r="P12727">
        <v>12726</v>
      </c>
      <c r="Q12727" t="str">
        <f>IFERROR(IF(COUNTIF(個人情報!$BI$5:$BI$401,"登録番号" &amp; リスト!P12727)&gt;=1,"",IF(VLOOKUP(P12727,登録者リスト!$A$1:$D$43729,4,FALSE)=基本情報!$D$6,P12727,"")),"")</f>
        <v/>
      </c>
    </row>
    <row r="12728" spans="16:17" x14ac:dyDescent="0.15">
      <c r="P12728">
        <v>12727</v>
      </c>
      <c r="Q12728" t="str">
        <f>IFERROR(IF(COUNTIF(個人情報!$BI$5:$BI$401,"登録番号" &amp; リスト!P12728)&gt;=1,"",IF(VLOOKUP(P12728,登録者リスト!$A$1:$D$43729,4,FALSE)=基本情報!$D$6,P12728,"")),"")</f>
        <v/>
      </c>
    </row>
    <row r="12729" spans="16:17" x14ac:dyDescent="0.15">
      <c r="P12729">
        <v>12728</v>
      </c>
      <c r="Q12729" t="str">
        <f>IFERROR(IF(COUNTIF(個人情報!$BI$5:$BI$401,"登録番号" &amp; リスト!P12729)&gt;=1,"",IF(VLOOKUP(P12729,登録者リスト!$A$1:$D$43729,4,FALSE)=基本情報!$D$6,P12729,"")),"")</f>
        <v/>
      </c>
    </row>
    <row r="12730" spans="16:17" x14ac:dyDescent="0.15">
      <c r="P12730">
        <v>12729</v>
      </c>
      <c r="Q12730" t="str">
        <f>IFERROR(IF(COUNTIF(個人情報!$BI$5:$BI$401,"登録番号" &amp; リスト!P12730)&gt;=1,"",IF(VLOOKUP(P12730,登録者リスト!$A$1:$D$43729,4,FALSE)=基本情報!$D$6,P12730,"")),"")</f>
        <v/>
      </c>
    </row>
    <row r="12731" spans="16:17" x14ac:dyDescent="0.15">
      <c r="P12731">
        <v>12730</v>
      </c>
      <c r="Q12731" t="str">
        <f>IFERROR(IF(COUNTIF(個人情報!$BI$5:$BI$401,"登録番号" &amp; リスト!P12731)&gt;=1,"",IF(VLOOKUP(P12731,登録者リスト!$A$1:$D$43729,4,FALSE)=基本情報!$D$6,P12731,"")),"")</f>
        <v/>
      </c>
    </row>
    <row r="12732" spans="16:17" x14ac:dyDescent="0.15">
      <c r="P12732">
        <v>12731</v>
      </c>
      <c r="Q12732" t="str">
        <f>IFERROR(IF(COUNTIF(個人情報!$BI$5:$BI$401,"登録番号" &amp; リスト!P12732)&gt;=1,"",IF(VLOOKUP(P12732,登録者リスト!$A$1:$D$43729,4,FALSE)=基本情報!$D$6,P12732,"")),"")</f>
        <v/>
      </c>
    </row>
    <row r="12733" spans="16:17" x14ac:dyDescent="0.15">
      <c r="P12733">
        <v>12732</v>
      </c>
      <c r="Q12733" t="str">
        <f>IFERROR(IF(COUNTIF(個人情報!$BI$5:$BI$401,"登録番号" &amp; リスト!P12733)&gt;=1,"",IF(VLOOKUP(P12733,登録者リスト!$A$1:$D$43729,4,FALSE)=基本情報!$D$6,P12733,"")),"")</f>
        <v/>
      </c>
    </row>
    <row r="12734" spans="16:17" x14ac:dyDescent="0.15">
      <c r="P12734">
        <v>12733</v>
      </c>
      <c r="Q12734" t="str">
        <f>IFERROR(IF(COUNTIF(個人情報!$BI$5:$BI$401,"登録番号" &amp; リスト!P12734)&gt;=1,"",IF(VLOOKUP(P12734,登録者リスト!$A$1:$D$43729,4,FALSE)=基本情報!$D$6,P12734,"")),"")</f>
        <v/>
      </c>
    </row>
    <row r="12735" spans="16:17" x14ac:dyDescent="0.15">
      <c r="P12735">
        <v>12734</v>
      </c>
      <c r="Q12735" t="str">
        <f>IFERROR(IF(COUNTIF(個人情報!$BI$5:$BI$401,"登録番号" &amp; リスト!P12735)&gt;=1,"",IF(VLOOKUP(P12735,登録者リスト!$A$1:$D$43729,4,FALSE)=基本情報!$D$6,P12735,"")),"")</f>
        <v/>
      </c>
    </row>
    <row r="12736" spans="16:17" x14ac:dyDescent="0.15">
      <c r="P12736">
        <v>12735</v>
      </c>
      <c r="Q12736" t="str">
        <f>IFERROR(IF(COUNTIF(個人情報!$BI$5:$BI$401,"登録番号" &amp; リスト!P12736)&gt;=1,"",IF(VLOOKUP(P12736,登録者リスト!$A$1:$D$43729,4,FALSE)=基本情報!$D$6,P12736,"")),"")</f>
        <v/>
      </c>
    </row>
    <row r="12737" spans="16:17" x14ac:dyDescent="0.15">
      <c r="P12737">
        <v>12736</v>
      </c>
      <c r="Q12737" t="str">
        <f>IFERROR(IF(COUNTIF(個人情報!$BI$5:$BI$401,"登録番号" &amp; リスト!P12737)&gt;=1,"",IF(VLOOKUP(P12737,登録者リスト!$A$1:$D$43729,4,FALSE)=基本情報!$D$6,P12737,"")),"")</f>
        <v/>
      </c>
    </row>
    <row r="12738" spans="16:17" x14ac:dyDescent="0.15">
      <c r="P12738">
        <v>12737</v>
      </c>
      <c r="Q12738" t="str">
        <f>IFERROR(IF(COUNTIF(個人情報!$BI$5:$BI$401,"登録番号" &amp; リスト!P12738)&gt;=1,"",IF(VLOOKUP(P12738,登録者リスト!$A$1:$D$43729,4,FALSE)=基本情報!$D$6,P12738,"")),"")</f>
        <v/>
      </c>
    </row>
    <row r="12739" spans="16:17" x14ac:dyDescent="0.15">
      <c r="P12739">
        <v>12738</v>
      </c>
      <c r="Q12739" t="str">
        <f>IFERROR(IF(COUNTIF(個人情報!$BI$5:$BI$401,"登録番号" &amp; リスト!P12739)&gt;=1,"",IF(VLOOKUP(P12739,登録者リスト!$A$1:$D$43729,4,FALSE)=基本情報!$D$6,P12739,"")),"")</f>
        <v/>
      </c>
    </row>
    <row r="12740" spans="16:17" x14ac:dyDescent="0.15">
      <c r="P12740">
        <v>12739</v>
      </c>
      <c r="Q12740" t="str">
        <f>IFERROR(IF(COUNTIF(個人情報!$BI$5:$BI$401,"登録番号" &amp; リスト!P12740)&gt;=1,"",IF(VLOOKUP(P12740,登録者リスト!$A$1:$D$43729,4,FALSE)=基本情報!$D$6,P12740,"")),"")</f>
        <v/>
      </c>
    </row>
    <row r="12741" spans="16:17" x14ac:dyDescent="0.15">
      <c r="P12741">
        <v>12740</v>
      </c>
      <c r="Q12741" t="str">
        <f>IFERROR(IF(COUNTIF(個人情報!$BI$5:$BI$401,"登録番号" &amp; リスト!P12741)&gt;=1,"",IF(VLOOKUP(P12741,登録者リスト!$A$1:$D$43729,4,FALSE)=基本情報!$D$6,P12741,"")),"")</f>
        <v/>
      </c>
    </row>
    <row r="12742" spans="16:17" x14ac:dyDescent="0.15">
      <c r="P12742">
        <v>12741</v>
      </c>
      <c r="Q12742" t="str">
        <f>IFERROR(IF(COUNTIF(個人情報!$BI$5:$BI$401,"登録番号" &amp; リスト!P12742)&gt;=1,"",IF(VLOOKUP(P12742,登録者リスト!$A$1:$D$43729,4,FALSE)=基本情報!$D$6,P12742,"")),"")</f>
        <v/>
      </c>
    </row>
    <row r="12743" spans="16:17" x14ac:dyDescent="0.15">
      <c r="P12743">
        <v>12742</v>
      </c>
      <c r="Q12743" t="str">
        <f>IFERROR(IF(COUNTIF(個人情報!$BI$5:$BI$401,"登録番号" &amp; リスト!P12743)&gt;=1,"",IF(VLOOKUP(P12743,登録者リスト!$A$1:$D$43729,4,FALSE)=基本情報!$D$6,P12743,"")),"")</f>
        <v/>
      </c>
    </row>
    <row r="12744" spans="16:17" x14ac:dyDescent="0.15">
      <c r="P12744">
        <v>12743</v>
      </c>
      <c r="Q12744" t="str">
        <f>IFERROR(IF(COUNTIF(個人情報!$BI$5:$BI$401,"登録番号" &amp; リスト!P12744)&gt;=1,"",IF(VLOOKUP(P12744,登録者リスト!$A$1:$D$43729,4,FALSE)=基本情報!$D$6,P12744,"")),"")</f>
        <v/>
      </c>
    </row>
    <row r="12745" spans="16:17" x14ac:dyDescent="0.15">
      <c r="P12745">
        <v>12744</v>
      </c>
      <c r="Q12745" t="str">
        <f>IFERROR(IF(COUNTIF(個人情報!$BI$5:$BI$401,"登録番号" &amp; リスト!P12745)&gt;=1,"",IF(VLOOKUP(P12745,登録者リスト!$A$1:$D$43729,4,FALSE)=基本情報!$D$6,P12745,"")),"")</f>
        <v/>
      </c>
    </row>
    <row r="12746" spans="16:17" x14ac:dyDescent="0.15">
      <c r="P12746">
        <v>12745</v>
      </c>
      <c r="Q12746" t="str">
        <f>IFERROR(IF(COUNTIF(個人情報!$BI$5:$BI$401,"登録番号" &amp; リスト!P12746)&gt;=1,"",IF(VLOOKUP(P12746,登録者リスト!$A$1:$D$43729,4,FALSE)=基本情報!$D$6,P12746,"")),"")</f>
        <v/>
      </c>
    </row>
    <row r="12747" spans="16:17" x14ac:dyDescent="0.15">
      <c r="P12747">
        <v>12746</v>
      </c>
      <c r="Q12747" t="str">
        <f>IFERROR(IF(COUNTIF(個人情報!$BI$5:$BI$401,"登録番号" &amp; リスト!P12747)&gt;=1,"",IF(VLOOKUP(P12747,登録者リスト!$A$1:$D$43729,4,FALSE)=基本情報!$D$6,P12747,"")),"")</f>
        <v/>
      </c>
    </row>
    <row r="12748" spans="16:17" x14ac:dyDescent="0.15">
      <c r="P12748">
        <v>12747</v>
      </c>
      <c r="Q12748" t="str">
        <f>IFERROR(IF(COUNTIF(個人情報!$BI$5:$BI$401,"登録番号" &amp; リスト!P12748)&gt;=1,"",IF(VLOOKUP(P12748,登録者リスト!$A$1:$D$43729,4,FALSE)=基本情報!$D$6,P12748,"")),"")</f>
        <v/>
      </c>
    </row>
    <row r="12749" spans="16:17" x14ac:dyDescent="0.15">
      <c r="P12749">
        <v>12748</v>
      </c>
      <c r="Q12749" t="str">
        <f>IFERROR(IF(COUNTIF(個人情報!$BI$5:$BI$401,"登録番号" &amp; リスト!P12749)&gt;=1,"",IF(VLOOKUP(P12749,登録者リスト!$A$1:$D$43729,4,FALSE)=基本情報!$D$6,P12749,"")),"")</f>
        <v/>
      </c>
    </row>
    <row r="12750" spans="16:17" x14ac:dyDescent="0.15">
      <c r="P12750">
        <v>12749</v>
      </c>
      <c r="Q12750" t="str">
        <f>IFERROR(IF(COUNTIF(個人情報!$BI$5:$BI$401,"登録番号" &amp; リスト!P12750)&gt;=1,"",IF(VLOOKUP(P12750,登録者リスト!$A$1:$D$43729,4,FALSE)=基本情報!$D$6,P12750,"")),"")</f>
        <v/>
      </c>
    </row>
    <row r="12751" spans="16:17" x14ac:dyDescent="0.15">
      <c r="P12751">
        <v>12750</v>
      </c>
      <c r="Q12751" t="str">
        <f>IFERROR(IF(COUNTIF(個人情報!$BI$5:$BI$401,"登録番号" &amp; リスト!P12751)&gt;=1,"",IF(VLOOKUP(P12751,登録者リスト!$A$1:$D$43729,4,FALSE)=基本情報!$D$6,P12751,"")),"")</f>
        <v/>
      </c>
    </row>
    <row r="12752" spans="16:17" x14ac:dyDescent="0.15">
      <c r="P12752">
        <v>12751</v>
      </c>
      <c r="Q12752" t="str">
        <f>IFERROR(IF(COUNTIF(個人情報!$BI$5:$BI$401,"登録番号" &amp; リスト!P12752)&gt;=1,"",IF(VLOOKUP(P12752,登録者リスト!$A$1:$D$43729,4,FALSE)=基本情報!$D$6,P12752,"")),"")</f>
        <v/>
      </c>
    </row>
    <row r="12753" spans="16:17" x14ac:dyDescent="0.15">
      <c r="P12753">
        <v>12752</v>
      </c>
      <c r="Q12753" t="str">
        <f>IFERROR(IF(COUNTIF(個人情報!$BI$5:$BI$401,"登録番号" &amp; リスト!P12753)&gt;=1,"",IF(VLOOKUP(P12753,登録者リスト!$A$1:$D$43729,4,FALSE)=基本情報!$D$6,P12753,"")),"")</f>
        <v/>
      </c>
    </row>
    <row r="12754" spans="16:17" x14ac:dyDescent="0.15">
      <c r="P12754">
        <v>12753</v>
      </c>
      <c r="Q12754" t="str">
        <f>IFERROR(IF(COUNTIF(個人情報!$BI$5:$BI$401,"登録番号" &amp; リスト!P12754)&gt;=1,"",IF(VLOOKUP(P12754,登録者リスト!$A$1:$D$43729,4,FALSE)=基本情報!$D$6,P12754,"")),"")</f>
        <v/>
      </c>
    </row>
    <row r="12755" spans="16:17" x14ac:dyDescent="0.15">
      <c r="P12755">
        <v>12754</v>
      </c>
      <c r="Q12755" t="str">
        <f>IFERROR(IF(COUNTIF(個人情報!$BI$5:$BI$401,"登録番号" &amp; リスト!P12755)&gt;=1,"",IF(VLOOKUP(P12755,登録者リスト!$A$1:$D$43729,4,FALSE)=基本情報!$D$6,P12755,"")),"")</f>
        <v/>
      </c>
    </row>
    <row r="12756" spans="16:17" x14ac:dyDescent="0.15">
      <c r="P12756">
        <v>12755</v>
      </c>
      <c r="Q12756" t="str">
        <f>IFERROR(IF(COUNTIF(個人情報!$BI$5:$BI$401,"登録番号" &amp; リスト!P12756)&gt;=1,"",IF(VLOOKUP(P12756,登録者リスト!$A$1:$D$43729,4,FALSE)=基本情報!$D$6,P12756,"")),"")</f>
        <v/>
      </c>
    </row>
    <row r="12757" spans="16:17" x14ac:dyDescent="0.15">
      <c r="P12757">
        <v>12756</v>
      </c>
      <c r="Q12757" t="str">
        <f>IFERROR(IF(COUNTIF(個人情報!$BI$5:$BI$401,"登録番号" &amp; リスト!P12757)&gt;=1,"",IF(VLOOKUP(P12757,登録者リスト!$A$1:$D$43729,4,FALSE)=基本情報!$D$6,P12757,"")),"")</f>
        <v/>
      </c>
    </row>
    <row r="12758" spans="16:17" x14ac:dyDescent="0.15">
      <c r="P12758">
        <v>12757</v>
      </c>
      <c r="Q12758" t="str">
        <f>IFERROR(IF(COUNTIF(個人情報!$BI$5:$BI$401,"登録番号" &amp; リスト!P12758)&gt;=1,"",IF(VLOOKUP(P12758,登録者リスト!$A$1:$D$43729,4,FALSE)=基本情報!$D$6,P12758,"")),"")</f>
        <v/>
      </c>
    </row>
    <row r="12759" spans="16:17" x14ac:dyDescent="0.15">
      <c r="P12759">
        <v>12758</v>
      </c>
      <c r="Q12759" t="str">
        <f>IFERROR(IF(COUNTIF(個人情報!$BI$5:$BI$401,"登録番号" &amp; リスト!P12759)&gt;=1,"",IF(VLOOKUP(P12759,登録者リスト!$A$1:$D$43729,4,FALSE)=基本情報!$D$6,P12759,"")),"")</f>
        <v/>
      </c>
    </row>
    <row r="12760" spans="16:17" x14ac:dyDescent="0.15">
      <c r="P12760">
        <v>12759</v>
      </c>
      <c r="Q12760" t="str">
        <f>IFERROR(IF(COUNTIF(個人情報!$BI$5:$BI$401,"登録番号" &amp; リスト!P12760)&gt;=1,"",IF(VLOOKUP(P12760,登録者リスト!$A$1:$D$43729,4,FALSE)=基本情報!$D$6,P12760,"")),"")</f>
        <v/>
      </c>
    </row>
    <row r="12761" spans="16:17" x14ac:dyDescent="0.15">
      <c r="P12761">
        <v>12760</v>
      </c>
      <c r="Q12761" t="str">
        <f>IFERROR(IF(COUNTIF(個人情報!$BI$5:$BI$401,"登録番号" &amp; リスト!P12761)&gt;=1,"",IF(VLOOKUP(P12761,登録者リスト!$A$1:$D$43729,4,FALSE)=基本情報!$D$6,P12761,"")),"")</f>
        <v/>
      </c>
    </row>
    <row r="12762" spans="16:17" x14ac:dyDescent="0.15">
      <c r="P12762">
        <v>12761</v>
      </c>
      <c r="Q12762" t="str">
        <f>IFERROR(IF(COUNTIF(個人情報!$BI$5:$BI$401,"登録番号" &amp; リスト!P12762)&gt;=1,"",IF(VLOOKUP(P12762,登録者リスト!$A$1:$D$43729,4,FALSE)=基本情報!$D$6,P12762,"")),"")</f>
        <v/>
      </c>
    </row>
    <row r="12763" spans="16:17" x14ac:dyDescent="0.15">
      <c r="P12763">
        <v>12762</v>
      </c>
      <c r="Q12763" t="str">
        <f>IFERROR(IF(COUNTIF(個人情報!$BI$5:$BI$401,"登録番号" &amp; リスト!P12763)&gt;=1,"",IF(VLOOKUP(P12763,登録者リスト!$A$1:$D$43729,4,FALSE)=基本情報!$D$6,P12763,"")),"")</f>
        <v/>
      </c>
    </row>
    <row r="12764" spans="16:17" x14ac:dyDescent="0.15">
      <c r="P12764">
        <v>12763</v>
      </c>
      <c r="Q12764" t="str">
        <f>IFERROR(IF(COUNTIF(個人情報!$BI$5:$BI$401,"登録番号" &amp; リスト!P12764)&gt;=1,"",IF(VLOOKUP(P12764,登録者リスト!$A$1:$D$43729,4,FALSE)=基本情報!$D$6,P12764,"")),"")</f>
        <v/>
      </c>
    </row>
    <row r="12765" spans="16:17" x14ac:dyDescent="0.15">
      <c r="P12765">
        <v>12764</v>
      </c>
      <c r="Q12765" t="str">
        <f>IFERROR(IF(COUNTIF(個人情報!$BI$5:$BI$401,"登録番号" &amp; リスト!P12765)&gt;=1,"",IF(VLOOKUP(P12765,登録者リスト!$A$1:$D$43729,4,FALSE)=基本情報!$D$6,P12765,"")),"")</f>
        <v/>
      </c>
    </row>
    <row r="12766" spans="16:17" x14ac:dyDescent="0.15">
      <c r="P12766">
        <v>12765</v>
      </c>
      <c r="Q12766" t="str">
        <f>IFERROR(IF(COUNTIF(個人情報!$BI$5:$BI$401,"登録番号" &amp; リスト!P12766)&gt;=1,"",IF(VLOOKUP(P12766,登録者リスト!$A$1:$D$43729,4,FALSE)=基本情報!$D$6,P12766,"")),"")</f>
        <v/>
      </c>
    </row>
    <row r="12767" spans="16:17" x14ac:dyDescent="0.15">
      <c r="P12767">
        <v>12766</v>
      </c>
      <c r="Q12767" t="str">
        <f>IFERROR(IF(COUNTIF(個人情報!$BI$5:$BI$401,"登録番号" &amp; リスト!P12767)&gt;=1,"",IF(VLOOKUP(P12767,登録者リスト!$A$1:$D$43729,4,FALSE)=基本情報!$D$6,P12767,"")),"")</f>
        <v/>
      </c>
    </row>
    <row r="12768" spans="16:17" x14ac:dyDescent="0.15">
      <c r="P12768">
        <v>12767</v>
      </c>
      <c r="Q12768" t="str">
        <f>IFERROR(IF(COUNTIF(個人情報!$BI$5:$BI$401,"登録番号" &amp; リスト!P12768)&gt;=1,"",IF(VLOOKUP(P12768,登録者リスト!$A$1:$D$43729,4,FALSE)=基本情報!$D$6,P12768,"")),"")</f>
        <v/>
      </c>
    </row>
    <row r="12769" spans="16:17" x14ac:dyDescent="0.15">
      <c r="P12769">
        <v>12768</v>
      </c>
      <c r="Q12769" t="str">
        <f>IFERROR(IF(COUNTIF(個人情報!$BI$5:$BI$401,"登録番号" &amp; リスト!P12769)&gt;=1,"",IF(VLOOKUP(P12769,登録者リスト!$A$1:$D$43729,4,FALSE)=基本情報!$D$6,P12769,"")),"")</f>
        <v/>
      </c>
    </row>
    <row r="12770" spans="16:17" x14ac:dyDescent="0.15">
      <c r="P12770">
        <v>12769</v>
      </c>
      <c r="Q12770" t="str">
        <f>IFERROR(IF(COUNTIF(個人情報!$BI$5:$BI$401,"登録番号" &amp; リスト!P12770)&gt;=1,"",IF(VLOOKUP(P12770,登録者リスト!$A$1:$D$43729,4,FALSE)=基本情報!$D$6,P12770,"")),"")</f>
        <v/>
      </c>
    </row>
    <row r="12771" spans="16:17" x14ac:dyDescent="0.15">
      <c r="P12771">
        <v>12770</v>
      </c>
      <c r="Q12771" t="str">
        <f>IFERROR(IF(COUNTIF(個人情報!$BI$5:$BI$401,"登録番号" &amp; リスト!P12771)&gt;=1,"",IF(VLOOKUP(P12771,登録者リスト!$A$1:$D$43729,4,FALSE)=基本情報!$D$6,P12771,"")),"")</f>
        <v/>
      </c>
    </row>
    <row r="12772" spans="16:17" x14ac:dyDescent="0.15">
      <c r="P12772">
        <v>12771</v>
      </c>
      <c r="Q12772" t="str">
        <f>IFERROR(IF(COUNTIF(個人情報!$BI$5:$BI$401,"登録番号" &amp; リスト!P12772)&gt;=1,"",IF(VLOOKUP(P12772,登録者リスト!$A$1:$D$43729,4,FALSE)=基本情報!$D$6,P12772,"")),"")</f>
        <v/>
      </c>
    </row>
    <row r="12773" spans="16:17" x14ac:dyDescent="0.15">
      <c r="P12773">
        <v>12772</v>
      </c>
      <c r="Q12773" t="str">
        <f>IFERROR(IF(COUNTIF(個人情報!$BI$5:$BI$401,"登録番号" &amp; リスト!P12773)&gt;=1,"",IF(VLOOKUP(P12773,登録者リスト!$A$1:$D$43729,4,FALSE)=基本情報!$D$6,P12773,"")),"")</f>
        <v/>
      </c>
    </row>
    <row r="12774" spans="16:17" x14ac:dyDescent="0.15">
      <c r="P12774">
        <v>12773</v>
      </c>
      <c r="Q12774" t="str">
        <f>IFERROR(IF(COUNTIF(個人情報!$BI$5:$BI$401,"登録番号" &amp; リスト!P12774)&gt;=1,"",IF(VLOOKUP(P12774,登録者リスト!$A$1:$D$43729,4,FALSE)=基本情報!$D$6,P12774,"")),"")</f>
        <v/>
      </c>
    </row>
    <row r="12775" spans="16:17" x14ac:dyDescent="0.15">
      <c r="P12775">
        <v>12774</v>
      </c>
      <c r="Q12775" t="str">
        <f>IFERROR(IF(COUNTIF(個人情報!$BI$5:$BI$401,"登録番号" &amp; リスト!P12775)&gt;=1,"",IF(VLOOKUP(P12775,登録者リスト!$A$1:$D$43729,4,FALSE)=基本情報!$D$6,P12775,"")),"")</f>
        <v/>
      </c>
    </row>
    <row r="12776" spans="16:17" x14ac:dyDescent="0.15">
      <c r="P12776">
        <v>12775</v>
      </c>
      <c r="Q12776" t="str">
        <f>IFERROR(IF(COUNTIF(個人情報!$BI$5:$BI$401,"登録番号" &amp; リスト!P12776)&gt;=1,"",IF(VLOOKUP(P12776,登録者リスト!$A$1:$D$43729,4,FALSE)=基本情報!$D$6,P12776,"")),"")</f>
        <v/>
      </c>
    </row>
    <row r="12777" spans="16:17" x14ac:dyDescent="0.15">
      <c r="P12777">
        <v>12776</v>
      </c>
      <c r="Q12777" t="str">
        <f>IFERROR(IF(COUNTIF(個人情報!$BI$5:$BI$401,"登録番号" &amp; リスト!P12777)&gt;=1,"",IF(VLOOKUP(P12777,登録者リスト!$A$1:$D$43729,4,FALSE)=基本情報!$D$6,P12777,"")),"")</f>
        <v/>
      </c>
    </row>
    <row r="12778" spans="16:17" x14ac:dyDescent="0.15">
      <c r="P12778">
        <v>12777</v>
      </c>
      <c r="Q12778" t="str">
        <f>IFERROR(IF(COUNTIF(個人情報!$BI$5:$BI$401,"登録番号" &amp; リスト!P12778)&gt;=1,"",IF(VLOOKUP(P12778,登録者リスト!$A$1:$D$43729,4,FALSE)=基本情報!$D$6,P12778,"")),"")</f>
        <v/>
      </c>
    </row>
    <row r="12779" spans="16:17" x14ac:dyDescent="0.15">
      <c r="P12779">
        <v>12778</v>
      </c>
      <c r="Q12779" t="str">
        <f>IFERROR(IF(COUNTIF(個人情報!$BI$5:$BI$401,"登録番号" &amp; リスト!P12779)&gt;=1,"",IF(VLOOKUP(P12779,登録者リスト!$A$1:$D$43729,4,FALSE)=基本情報!$D$6,P12779,"")),"")</f>
        <v/>
      </c>
    </row>
    <row r="12780" spans="16:17" x14ac:dyDescent="0.15">
      <c r="P12780">
        <v>12779</v>
      </c>
      <c r="Q12780" t="str">
        <f>IFERROR(IF(COUNTIF(個人情報!$BI$5:$BI$401,"登録番号" &amp; リスト!P12780)&gt;=1,"",IF(VLOOKUP(P12780,登録者リスト!$A$1:$D$43729,4,FALSE)=基本情報!$D$6,P12780,"")),"")</f>
        <v/>
      </c>
    </row>
    <row r="12781" spans="16:17" x14ac:dyDescent="0.15">
      <c r="P12781">
        <v>12780</v>
      </c>
      <c r="Q12781" t="str">
        <f>IFERROR(IF(COUNTIF(個人情報!$BI$5:$BI$401,"登録番号" &amp; リスト!P12781)&gt;=1,"",IF(VLOOKUP(P12781,登録者リスト!$A$1:$D$43729,4,FALSE)=基本情報!$D$6,P12781,"")),"")</f>
        <v/>
      </c>
    </row>
    <row r="12782" spans="16:17" x14ac:dyDescent="0.15">
      <c r="P12782">
        <v>12781</v>
      </c>
      <c r="Q12782" t="str">
        <f>IFERROR(IF(COUNTIF(個人情報!$BI$5:$BI$401,"登録番号" &amp; リスト!P12782)&gt;=1,"",IF(VLOOKUP(P12782,登録者リスト!$A$1:$D$43729,4,FALSE)=基本情報!$D$6,P12782,"")),"")</f>
        <v/>
      </c>
    </row>
    <row r="12783" spans="16:17" x14ac:dyDescent="0.15">
      <c r="P12783">
        <v>12782</v>
      </c>
      <c r="Q12783" t="str">
        <f>IFERROR(IF(COUNTIF(個人情報!$BI$5:$BI$401,"登録番号" &amp; リスト!P12783)&gt;=1,"",IF(VLOOKUP(P12783,登録者リスト!$A$1:$D$43729,4,FALSE)=基本情報!$D$6,P12783,"")),"")</f>
        <v/>
      </c>
    </row>
    <row r="12784" spans="16:17" x14ac:dyDescent="0.15">
      <c r="P12784">
        <v>12783</v>
      </c>
      <c r="Q12784" t="str">
        <f>IFERROR(IF(COUNTIF(個人情報!$BI$5:$BI$401,"登録番号" &amp; リスト!P12784)&gt;=1,"",IF(VLOOKUP(P12784,登録者リスト!$A$1:$D$43729,4,FALSE)=基本情報!$D$6,P12784,"")),"")</f>
        <v/>
      </c>
    </row>
    <row r="12785" spans="16:17" x14ac:dyDescent="0.15">
      <c r="P12785">
        <v>12784</v>
      </c>
      <c r="Q12785" t="str">
        <f>IFERROR(IF(COUNTIF(個人情報!$BI$5:$BI$401,"登録番号" &amp; リスト!P12785)&gt;=1,"",IF(VLOOKUP(P12785,登録者リスト!$A$1:$D$43729,4,FALSE)=基本情報!$D$6,P12785,"")),"")</f>
        <v/>
      </c>
    </row>
    <row r="12786" spans="16:17" x14ac:dyDescent="0.15">
      <c r="P12786">
        <v>12785</v>
      </c>
      <c r="Q12786" t="str">
        <f>IFERROR(IF(COUNTIF(個人情報!$BI$5:$BI$401,"登録番号" &amp; リスト!P12786)&gt;=1,"",IF(VLOOKUP(P12786,登録者リスト!$A$1:$D$43729,4,FALSE)=基本情報!$D$6,P12786,"")),"")</f>
        <v/>
      </c>
    </row>
    <row r="12787" spans="16:17" x14ac:dyDescent="0.15">
      <c r="P12787">
        <v>12786</v>
      </c>
      <c r="Q12787" t="str">
        <f>IFERROR(IF(COUNTIF(個人情報!$BI$5:$BI$401,"登録番号" &amp; リスト!P12787)&gt;=1,"",IF(VLOOKUP(P12787,登録者リスト!$A$1:$D$43729,4,FALSE)=基本情報!$D$6,P12787,"")),"")</f>
        <v/>
      </c>
    </row>
    <row r="12788" spans="16:17" x14ac:dyDescent="0.15">
      <c r="P12788">
        <v>12787</v>
      </c>
      <c r="Q12788" t="str">
        <f>IFERROR(IF(COUNTIF(個人情報!$BI$5:$BI$401,"登録番号" &amp; リスト!P12788)&gt;=1,"",IF(VLOOKUP(P12788,登録者リスト!$A$1:$D$43729,4,FALSE)=基本情報!$D$6,P12788,"")),"")</f>
        <v/>
      </c>
    </row>
    <row r="12789" spans="16:17" x14ac:dyDescent="0.15">
      <c r="P12789">
        <v>12788</v>
      </c>
      <c r="Q12789" t="str">
        <f>IFERROR(IF(COUNTIF(個人情報!$BI$5:$BI$401,"登録番号" &amp; リスト!P12789)&gt;=1,"",IF(VLOOKUP(P12789,登録者リスト!$A$1:$D$43729,4,FALSE)=基本情報!$D$6,P12789,"")),"")</f>
        <v/>
      </c>
    </row>
    <row r="12790" spans="16:17" x14ac:dyDescent="0.15">
      <c r="P12790">
        <v>12789</v>
      </c>
      <c r="Q12790" t="str">
        <f>IFERROR(IF(COUNTIF(個人情報!$BI$5:$BI$401,"登録番号" &amp; リスト!P12790)&gt;=1,"",IF(VLOOKUP(P12790,登録者リスト!$A$1:$D$43729,4,FALSE)=基本情報!$D$6,P12790,"")),"")</f>
        <v/>
      </c>
    </row>
    <row r="12791" spans="16:17" x14ac:dyDescent="0.15">
      <c r="P12791">
        <v>12790</v>
      </c>
      <c r="Q12791" t="str">
        <f>IFERROR(IF(COUNTIF(個人情報!$BI$5:$BI$401,"登録番号" &amp; リスト!P12791)&gt;=1,"",IF(VLOOKUP(P12791,登録者リスト!$A$1:$D$43729,4,FALSE)=基本情報!$D$6,P12791,"")),"")</f>
        <v/>
      </c>
    </row>
    <row r="12792" spans="16:17" x14ac:dyDescent="0.15">
      <c r="P12792">
        <v>12791</v>
      </c>
      <c r="Q12792" t="str">
        <f>IFERROR(IF(COUNTIF(個人情報!$BI$5:$BI$401,"登録番号" &amp; リスト!P12792)&gt;=1,"",IF(VLOOKUP(P12792,登録者リスト!$A$1:$D$43729,4,FALSE)=基本情報!$D$6,P12792,"")),"")</f>
        <v/>
      </c>
    </row>
    <row r="12793" spans="16:17" x14ac:dyDescent="0.15">
      <c r="P12793">
        <v>12792</v>
      </c>
      <c r="Q12793" t="str">
        <f>IFERROR(IF(COUNTIF(個人情報!$BI$5:$BI$401,"登録番号" &amp; リスト!P12793)&gt;=1,"",IF(VLOOKUP(P12793,登録者リスト!$A$1:$D$43729,4,FALSE)=基本情報!$D$6,P12793,"")),"")</f>
        <v/>
      </c>
    </row>
    <row r="12794" spans="16:17" x14ac:dyDescent="0.15">
      <c r="P12794">
        <v>12793</v>
      </c>
      <c r="Q12794" t="str">
        <f>IFERROR(IF(COUNTIF(個人情報!$BI$5:$BI$401,"登録番号" &amp; リスト!P12794)&gt;=1,"",IF(VLOOKUP(P12794,登録者リスト!$A$1:$D$43729,4,FALSE)=基本情報!$D$6,P12794,"")),"")</f>
        <v/>
      </c>
    </row>
    <row r="12795" spans="16:17" x14ac:dyDescent="0.15">
      <c r="P12795">
        <v>12794</v>
      </c>
      <c r="Q12795" t="str">
        <f>IFERROR(IF(COUNTIF(個人情報!$BI$5:$BI$401,"登録番号" &amp; リスト!P12795)&gt;=1,"",IF(VLOOKUP(P12795,登録者リスト!$A$1:$D$43729,4,FALSE)=基本情報!$D$6,P12795,"")),"")</f>
        <v/>
      </c>
    </row>
    <row r="12796" spans="16:17" x14ac:dyDescent="0.15">
      <c r="P12796">
        <v>12795</v>
      </c>
      <c r="Q12796" t="str">
        <f>IFERROR(IF(COUNTIF(個人情報!$BI$5:$BI$401,"登録番号" &amp; リスト!P12796)&gt;=1,"",IF(VLOOKUP(P12796,登録者リスト!$A$1:$D$43729,4,FALSE)=基本情報!$D$6,P12796,"")),"")</f>
        <v/>
      </c>
    </row>
    <row r="12797" spans="16:17" x14ac:dyDescent="0.15">
      <c r="P12797">
        <v>12796</v>
      </c>
      <c r="Q12797" t="str">
        <f>IFERROR(IF(COUNTIF(個人情報!$BI$5:$BI$401,"登録番号" &amp; リスト!P12797)&gt;=1,"",IF(VLOOKUP(P12797,登録者リスト!$A$1:$D$43729,4,FALSE)=基本情報!$D$6,P12797,"")),"")</f>
        <v/>
      </c>
    </row>
    <row r="12798" spans="16:17" x14ac:dyDescent="0.15">
      <c r="P12798">
        <v>12797</v>
      </c>
      <c r="Q12798" t="str">
        <f>IFERROR(IF(COUNTIF(個人情報!$BI$5:$BI$401,"登録番号" &amp; リスト!P12798)&gt;=1,"",IF(VLOOKUP(P12798,登録者リスト!$A$1:$D$43729,4,FALSE)=基本情報!$D$6,P12798,"")),"")</f>
        <v/>
      </c>
    </row>
    <row r="12799" spans="16:17" x14ac:dyDescent="0.15">
      <c r="P12799">
        <v>12798</v>
      </c>
      <c r="Q12799" t="str">
        <f>IFERROR(IF(COUNTIF(個人情報!$BI$5:$BI$401,"登録番号" &amp; リスト!P12799)&gt;=1,"",IF(VLOOKUP(P12799,登録者リスト!$A$1:$D$43729,4,FALSE)=基本情報!$D$6,P12799,"")),"")</f>
        <v/>
      </c>
    </row>
    <row r="12800" spans="16:17" x14ac:dyDescent="0.15">
      <c r="P12800">
        <v>12799</v>
      </c>
      <c r="Q12800" t="str">
        <f>IFERROR(IF(COUNTIF(個人情報!$BI$5:$BI$401,"登録番号" &amp; リスト!P12800)&gt;=1,"",IF(VLOOKUP(P12800,登録者リスト!$A$1:$D$43729,4,FALSE)=基本情報!$D$6,P12800,"")),"")</f>
        <v/>
      </c>
    </row>
    <row r="12801" spans="16:17" x14ac:dyDescent="0.15">
      <c r="P12801">
        <v>12800</v>
      </c>
      <c r="Q12801" t="str">
        <f>IFERROR(IF(COUNTIF(個人情報!$BI$5:$BI$401,"登録番号" &amp; リスト!P12801)&gt;=1,"",IF(VLOOKUP(P12801,登録者リスト!$A$1:$D$43729,4,FALSE)=基本情報!$D$6,P12801,"")),"")</f>
        <v/>
      </c>
    </row>
    <row r="12802" spans="16:17" x14ac:dyDescent="0.15">
      <c r="P12802">
        <v>12801</v>
      </c>
      <c r="Q12802" t="str">
        <f>IFERROR(IF(COUNTIF(個人情報!$BI$5:$BI$401,"登録番号" &amp; リスト!P12802)&gt;=1,"",IF(VLOOKUP(P12802,登録者リスト!$A$1:$D$43729,4,FALSE)=基本情報!$D$6,P12802,"")),"")</f>
        <v/>
      </c>
    </row>
    <row r="12803" spans="16:17" x14ac:dyDescent="0.15">
      <c r="P12803">
        <v>12802</v>
      </c>
      <c r="Q12803" t="str">
        <f>IFERROR(IF(COUNTIF(個人情報!$BI$5:$BI$401,"登録番号" &amp; リスト!P12803)&gt;=1,"",IF(VLOOKUP(P12803,登録者リスト!$A$1:$D$43729,4,FALSE)=基本情報!$D$6,P12803,"")),"")</f>
        <v/>
      </c>
    </row>
    <row r="12804" spans="16:17" x14ac:dyDescent="0.15">
      <c r="P12804">
        <v>12803</v>
      </c>
      <c r="Q12804" t="str">
        <f>IFERROR(IF(COUNTIF(個人情報!$BI$5:$BI$401,"登録番号" &amp; リスト!P12804)&gt;=1,"",IF(VLOOKUP(P12804,登録者リスト!$A$1:$D$43729,4,FALSE)=基本情報!$D$6,P12804,"")),"")</f>
        <v/>
      </c>
    </row>
    <row r="12805" spans="16:17" x14ac:dyDescent="0.15">
      <c r="P12805">
        <v>12804</v>
      </c>
      <c r="Q12805" t="str">
        <f>IFERROR(IF(COUNTIF(個人情報!$BI$5:$BI$401,"登録番号" &amp; リスト!P12805)&gt;=1,"",IF(VLOOKUP(P12805,登録者リスト!$A$1:$D$43729,4,FALSE)=基本情報!$D$6,P12805,"")),"")</f>
        <v/>
      </c>
    </row>
    <row r="12806" spans="16:17" x14ac:dyDescent="0.15">
      <c r="P12806">
        <v>12805</v>
      </c>
      <c r="Q12806" t="str">
        <f>IFERROR(IF(COUNTIF(個人情報!$BI$5:$BI$401,"登録番号" &amp; リスト!P12806)&gt;=1,"",IF(VLOOKUP(P12806,登録者リスト!$A$1:$D$43729,4,FALSE)=基本情報!$D$6,P12806,"")),"")</f>
        <v/>
      </c>
    </row>
    <row r="12807" spans="16:17" x14ac:dyDescent="0.15">
      <c r="P12807">
        <v>12806</v>
      </c>
      <c r="Q12807" t="str">
        <f>IFERROR(IF(COUNTIF(個人情報!$BI$5:$BI$401,"登録番号" &amp; リスト!P12807)&gt;=1,"",IF(VLOOKUP(P12807,登録者リスト!$A$1:$D$43729,4,FALSE)=基本情報!$D$6,P12807,"")),"")</f>
        <v/>
      </c>
    </row>
    <row r="12808" spans="16:17" x14ac:dyDescent="0.15">
      <c r="P12808">
        <v>12807</v>
      </c>
      <c r="Q12808" t="str">
        <f>IFERROR(IF(COUNTIF(個人情報!$BI$5:$BI$401,"登録番号" &amp; リスト!P12808)&gt;=1,"",IF(VLOOKUP(P12808,登録者リスト!$A$1:$D$43729,4,FALSE)=基本情報!$D$6,P12808,"")),"")</f>
        <v/>
      </c>
    </row>
    <row r="12809" spans="16:17" x14ac:dyDescent="0.15">
      <c r="P12809">
        <v>12808</v>
      </c>
      <c r="Q12809" t="str">
        <f>IFERROR(IF(COUNTIF(個人情報!$BI$5:$BI$401,"登録番号" &amp; リスト!P12809)&gt;=1,"",IF(VLOOKUP(P12809,登録者リスト!$A$1:$D$43729,4,FALSE)=基本情報!$D$6,P12809,"")),"")</f>
        <v/>
      </c>
    </row>
    <row r="12810" spans="16:17" x14ac:dyDescent="0.15">
      <c r="P12810">
        <v>12809</v>
      </c>
      <c r="Q12810" t="str">
        <f>IFERROR(IF(COUNTIF(個人情報!$BI$5:$BI$401,"登録番号" &amp; リスト!P12810)&gt;=1,"",IF(VLOOKUP(P12810,登録者リスト!$A$1:$D$43729,4,FALSE)=基本情報!$D$6,P12810,"")),"")</f>
        <v/>
      </c>
    </row>
    <row r="12811" spans="16:17" x14ac:dyDescent="0.15">
      <c r="P12811">
        <v>12810</v>
      </c>
      <c r="Q12811" t="str">
        <f>IFERROR(IF(COUNTIF(個人情報!$BI$5:$BI$401,"登録番号" &amp; リスト!P12811)&gt;=1,"",IF(VLOOKUP(P12811,登録者リスト!$A$1:$D$43729,4,FALSE)=基本情報!$D$6,P12811,"")),"")</f>
        <v/>
      </c>
    </row>
    <row r="12812" spans="16:17" x14ac:dyDescent="0.15">
      <c r="P12812">
        <v>12811</v>
      </c>
      <c r="Q12812" t="str">
        <f>IFERROR(IF(COUNTIF(個人情報!$BI$5:$BI$401,"登録番号" &amp; リスト!P12812)&gt;=1,"",IF(VLOOKUP(P12812,登録者リスト!$A$1:$D$43729,4,FALSE)=基本情報!$D$6,P12812,"")),"")</f>
        <v/>
      </c>
    </row>
    <row r="12813" spans="16:17" x14ac:dyDescent="0.15">
      <c r="P12813">
        <v>12812</v>
      </c>
      <c r="Q12813" t="str">
        <f>IFERROR(IF(COUNTIF(個人情報!$BI$5:$BI$401,"登録番号" &amp; リスト!P12813)&gt;=1,"",IF(VLOOKUP(P12813,登録者リスト!$A$1:$D$43729,4,FALSE)=基本情報!$D$6,P12813,"")),"")</f>
        <v/>
      </c>
    </row>
    <row r="12814" spans="16:17" x14ac:dyDescent="0.15">
      <c r="P12814">
        <v>12813</v>
      </c>
      <c r="Q12814" t="str">
        <f>IFERROR(IF(COUNTIF(個人情報!$BI$5:$BI$401,"登録番号" &amp; リスト!P12814)&gt;=1,"",IF(VLOOKUP(P12814,登録者リスト!$A$1:$D$43729,4,FALSE)=基本情報!$D$6,P12814,"")),"")</f>
        <v/>
      </c>
    </row>
    <row r="12815" spans="16:17" x14ac:dyDescent="0.15">
      <c r="P12815">
        <v>12814</v>
      </c>
      <c r="Q12815" t="str">
        <f>IFERROR(IF(COUNTIF(個人情報!$BI$5:$BI$401,"登録番号" &amp; リスト!P12815)&gt;=1,"",IF(VLOOKUP(P12815,登録者リスト!$A$1:$D$43729,4,FALSE)=基本情報!$D$6,P12815,"")),"")</f>
        <v/>
      </c>
    </row>
    <row r="12816" spans="16:17" x14ac:dyDescent="0.15">
      <c r="P12816">
        <v>12815</v>
      </c>
      <c r="Q12816" t="str">
        <f>IFERROR(IF(COUNTIF(個人情報!$BI$5:$BI$401,"登録番号" &amp; リスト!P12816)&gt;=1,"",IF(VLOOKUP(P12816,登録者リスト!$A$1:$D$43729,4,FALSE)=基本情報!$D$6,P12816,"")),"")</f>
        <v/>
      </c>
    </row>
    <row r="12817" spans="16:17" x14ac:dyDescent="0.15">
      <c r="P12817">
        <v>12816</v>
      </c>
      <c r="Q12817" t="str">
        <f>IFERROR(IF(COUNTIF(個人情報!$BI$5:$BI$401,"登録番号" &amp; リスト!P12817)&gt;=1,"",IF(VLOOKUP(P12817,登録者リスト!$A$1:$D$43729,4,FALSE)=基本情報!$D$6,P12817,"")),"")</f>
        <v/>
      </c>
    </row>
    <row r="12818" spans="16:17" x14ac:dyDescent="0.15">
      <c r="P12818">
        <v>12817</v>
      </c>
      <c r="Q12818" t="str">
        <f>IFERROR(IF(COUNTIF(個人情報!$BI$5:$BI$401,"登録番号" &amp; リスト!P12818)&gt;=1,"",IF(VLOOKUP(P12818,登録者リスト!$A$1:$D$43729,4,FALSE)=基本情報!$D$6,P12818,"")),"")</f>
        <v/>
      </c>
    </row>
    <row r="12819" spans="16:17" x14ac:dyDescent="0.15">
      <c r="P12819">
        <v>12818</v>
      </c>
      <c r="Q12819" t="str">
        <f>IFERROR(IF(COUNTIF(個人情報!$BI$5:$BI$401,"登録番号" &amp; リスト!P12819)&gt;=1,"",IF(VLOOKUP(P12819,登録者リスト!$A$1:$D$43729,4,FALSE)=基本情報!$D$6,P12819,"")),"")</f>
        <v/>
      </c>
    </row>
    <row r="12820" spans="16:17" x14ac:dyDescent="0.15">
      <c r="P12820">
        <v>12819</v>
      </c>
      <c r="Q12820" t="str">
        <f>IFERROR(IF(COUNTIF(個人情報!$BI$5:$BI$401,"登録番号" &amp; リスト!P12820)&gt;=1,"",IF(VLOOKUP(P12820,登録者リスト!$A$1:$D$43729,4,FALSE)=基本情報!$D$6,P12820,"")),"")</f>
        <v/>
      </c>
    </row>
    <row r="12821" spans="16:17" x14ac:dyDescent="0.15">
      <c r="P12821">
        <v>12820</v>
      </c>
      <c r="Q12821" t="str">
        <f>IFERROR(IF(COUNTIF(個人情報!$BI$5:$BI$401,"登録番号" &amp; リスト!P12821)&gt;=1,"",IF(VLOOKUP(P12821,登録者リスト!$A$1:$D$43729,4,FALSE)=基本情報!$D$6,P12821,"")),"")</f>
        <v/>
      </c>
    </row>
    <row r="12822" spans="16:17" x14ac:dyDescent="0.15">
      <c r="P12822">
        <v>12821</v>
      </c>
      <c r="Q12822" t="str">
        <f>IFERROR(IF(COUNTIF(個人情報!$BI$5:$BI$401,"登録番号" &amp; リスト!P12822)&gt;=1,"",IF(VLOOKUP(P12822,登録者リスト!$A$1:$D$43729,4,FALSE)=基本情報!$D$6,P12822,"")),"")</f>
        <v/>
      </c>
    </row>
    <row r="12823" spans="16:17" x14ac:dyDescent="0.15">
      <c r="P12823">
        <v>12822</v>
      </c>
      <c r="Q12823" t="str">
        <f>IFERROR(IF(COUNTIF(個人情報!$BI$5:$BI$401,"登録番号" &amp; リスト!P12823)&gt;=1,"",IF(VLOOKUP(P12823,登録者リスト!$A$1:$D$43729,4,FALSE)=基本情報!$D$6,P12823,"")),"")</f>
        <v/>
      </c>
    </row>
    <row r="12824" spans="16:17" x14ac:dyDescent="0.15">
      <c r="P12824">
        <v>12823</v>
      </c>
      <c r="Q12824" t="str">
        <f>IFERROR(IF(COUNTIF(個人情報!$BI$5:$BI$401,"登録番号" &amp; リスト!P12824)&gt;=1,"",IF(VLOOKUP(P12824,登録者リスト!$A$1:$D$43729,4,FALSE)=基本情報!$D$6,P12824,"")),"")</f>
        <v/>
      </c>
    </row>
    <row r="12825" spans="16:17" x14ac:dyDescent="0.15">
      <c r="P12825">
        <v>12824</v>
      </c>
      <c r="Q12825" t="str">
        <f>IFERROR(IF(COUNTIF(個人情報!$BI$5:$BI$401,"登録番号" &amp; リスト!P12825)&gt;=1,"",IF(VLOOKUP(P12825,登録者リスト!$A$1:$D$43729,4,FALSE)=基本情報!$D$6,P12825,"")),"")</f>
        <v/>
      </c>
    </row>
    <row r="12826" spans="16:17" x14ac:dyDescent="0.15">
      <c r="P12826">
        <v>12825</v>
      </c>
      <c r="Q12826" t="str">
        <f>IFERROR(IF(COUNTIF(個人情報!$BI$5:$BI$401,"登録番号" &amp; リスト!P12826)&gt;=1,"",IF(VLOOKUP(P12826,登録者リスト!$A$1:$D$43729,4,FALSE)=基本情報!$D$6,P12826,"")),"")</f>
        <v/>
      </c>
    </row>
    <row r="12827" spans="16:17" x14ac:dyDescent="0.15">
      <c r="P12827">
        <v>12826</v>
      </c>
      <c r="Q12827" t="str">
        <f>IFERROR(IF(COUNTIF(個人情報!$BI$5:$BI$401,"登録番号" &amp; リスト!P12827)&gt;=1,"",IF(VLOOKUP(P12827,登録者リスト!$A$1:$D$43729,4,FALSE)=基本情報!$D$6,P12827,"")),"")</f>
        <v/>
      </c>
    </row>
    <row r="12828" spans="16:17" x14ac:dyDescent="0.15">
      <c r="P12828">
        <v>12827</v>
      </c>
      <c r="Q12828" t="str">
        <f>IFERROR(IF(COUNTIF(個人情報!$BI$5:$BI$401,"登録番号" &amp; リスト!P12828)&gt;=1,"",IF(VLOOKUP(P12828,登録者リスト!$A$1:$D$43729,4,FALSE)=基本情報!$D$6,P12828,"")),"")</f>
        <v/>
      </c>
    </row>
    <row r="12829" spans="16:17" x14ac:dyDescent="0.15">
      <c r="P12829">
        <v>12828</v>
      </c>
      <c r="Q12829" t="str">
        <f>IFERROR(IF(COUNTIF(個人情報!$BI$5:$BI$401,"登録番号" &amp; リスト!P12829)&gt;=1,"",IF(VLOOKUP(P12829,登録者リスト!$A$1:$D$43729,4,FALSE)=基本情報!$D$6,P12829,"")),"")</f>
        <v/>
      </c>
    </row>
    <row r="12830" spans="16:17" x14ac:dyDescent="0.15">
      <c r="P12830">
        <v>12829</v>
      </c>
      <c r="Q12830" t="str">
        <f>IFERROR(IF(COUNTIF(個人情報!$BI$5:$BI$401,"登録番号" &amp; リスト!P12830)&gt;=1,"",IF(VLOOKUP(P12830,登録者リスト!$A$1:$D$43729,4,FALSE)=基本情報!$D$6,P12830,"")),"")</f>
        <v/>
      </c>
    </row>
    <row r="12831" spans="16:17" x14ac:dyDescent="0.15">
      <c r="P12831">
        <v>12830</v>
      </c>
      <c r="Q12831" t="str">
        <f>IFERROR(IF(COUNTIF(個人情報!$BI$5:$BI$401,"登録番号" &amp; リスト!P12831)&gt;=1,"",IF(VLOOKUP(P12831,登録者リスト!$A$1:$D$43729,4,FALSE)=基本情報!$D$6,P12831,"")),"")</f>
        <v/>
      </c>
    </row>
    <row r="12832" spans="16:17" x14ac:dyDescent="0.15">
      <c r="P12832">
        <v>12831</v>
      </c>
      <c r="Q12832" t="str">
        <f>IFERROR(IF(COUNTIF(個人情報!$BI$5:$BI$401,"登録番号" &amp; リスト!P12832)&gt;=1,"",IF(VLOOKUP(P12832,登録者リスト!$A$1:$D$43729,4,FALSE)=基本情報!$D$6,P12832,"")),"")</f>
        <v/>
      </c>
    </row>
    <row r="12833" spans="16:17" x14ac:dyDescent="0.15">
      <c r="P12833">
        <v>12832</v>
      </c>
      <c r="Q12833" t="str">
        <f>IFERROR(IF(COUNTIF(個人情報!$BI$5:$BI$401,"登録番号" &amp; リスト!P12833)&gt;=1,"",IF(VLOOKUP(P12833,登録者リスト!$A$1:$D$43729,4,FALSE)=基本情報!$D$6,P12833,"")),"")</f>
        <v/>
      </c>
    </row>
    <row r="12834" spans="16:17" x14ac:dyDescent="0.15">
      <c r="P12834">
        <v>12833</v>
      </c>
      <c r="Q12834" t="str">
        <f>IFERROR(IF(COUNTIF(個人情報!$BI$5:$BI$401,"登録番号" &amp; リスト!P12834)&gt;=1,"",IF(VLOOKUP(P12834,登録者リスト!$A$1:$D$43729,4,FALSE)=基本情報!$D$6,P12834,"")),"")</f>
        <v/>
      </c>
    </row>
    <row r="12835" spans="16:17" x14ac:dyDescent="0.15">
      <c r="P12835">
        <v>12834</v>
      </c>
      <c r="Q12835" t="str">
        <f>IFERROR(IF(COUNTIF(個人情報!$BI$5:$BI$401,"登録番号" &amp; リスト!P12835)&gt;=1,"",IF(VLOOKUP(P12835,登録者リスト!$A$1:$D$43729,4,FALSE)=基本情報!$D$6,P12835,"")),"")</f>
        <v/>
      </c>
    </row>
    <row r="12836" spans="16:17" x14ac:dyDescent="0.15">
      <c r="P12836">
        <v>12835</v>
      </c>
      <c r="Q12836" t="str">
        <f>IFERROR(IF(COUNTIF(個人情報!$BI$5:$BI$401,"登録番号" &amp; リスト!P12836)&gt;=1,"",IF(VLOOKUP(P12836,登録者リスト!$A$1:$D$43729,4,FALSE)=基本情報!$D$6,P12836,"")),"")</f>
        <v/>
      </c>
    </row>
    <row r="12837" spans="16:17" x14ac:dyDescent="0.15">
      <c r="P12837">
        <v>12836</v>
      </c>
      <c r="Q12837" t="str">
        <f>IFERROR(IF(COUNTIF(個人情報!$BI$5:$BI$401,"登録番号" &amp; リスト!P12837)&gt;=1,"",IF(VLOOKUP(P12837,登録者リスト!$A$1:$D$43729,4,FALSE)=基本情報!$D$6,P12837,"")),"")</f>
        <v/>
      </c>
    </row>
    <row r="12838" spans="16:17" x14ac:dyDescent="0.15">
      <c r="P12838">
        <v>12837</v>
      </c>
      <c r="Q12838" t="str">
        <f>IFERROR(IF(COUNTIF(個人情報!$BI$5:$BI$401,"登録番号" &amp; リスト!P12838)&gt;=1,"",IF(VLOOKUP(P12838,登録者リスト!$A$1:$D$43729,4,FALSE)=基本情報!$D$6,P12838,"")),"")</f>
        <v/>
      </c>
    </row>
    <row r="12839" spans="16:17" x14ac:dyDescent="0.15">
      <c r="P12839">
        <v>12838</v>
      </c>
      <c r="Q12839" t="str">
        <f>IFERROR(IF(COUNTIF(個人情報!$BI$5:$BI$401,"登録番号" &amp; リスト!P12839)&gt;=1,"",IF(VLOOKUP(P12839,登録者リスト!$A$1:$D$43729,4,FALSE)=基本情報!$D$6,P12839,"")),"")</f>
        <v/>
      </c>
    </row>
    <row r="12840" spans="16:17" x14ac:dyDescent="0.15">
      <c r="P12840">
        <v>12839</v>
      </c>
      <c r="Q12840" t="str">
        <f>IFERROR(IF(COUNTIF(個人情報!$BI$5:$BI$401,"登録番号" &amp; リスト!P12840)&gt;=1,"",IF(VLOOKUP(P12840,登録者リスト!$A$1:$D$43729,4,FALSE)=基本情報!$D$6,P12840,"")),"")</f>
        <v/>
      </c>
    </row>
    <row r="12841" spans="16:17" x14ac:dyDescent="0.15">
      <c r="P12841">
        <v>12840</v>
      </c>
      <c r="Q12841" t="str">
        <f>IFERROR(IF(COUNTIF(個人情報!$BI$5:$BI$401,"登録番号" &amp; リスト!P12841)&gt;=1,"",IF(VLOOKUP(P12841,登録者リスト!$A$1:$D$43729,4,FALSE)=基本情報!$D$6,P12841,"")),"")</f>
        <v/>
      </c>
    </row>
    <row r="12842" spans="16:17" x14ac:dyDescent="0.15">
      <c r="P12842">
        <v>12841</v>
      </c>
      <c r="Q12842" t="str">
        <f>IFERROR(IF(COUNTIF(個人情報!$BI$5:$BI$401,"登録番号" &amp; リスト!P12842)&gt;=1,"",IF(VLOOKUP(P12842,登録者リスト!$A$1:$D$43729,4,FALSE)=基本情報!$D$6,P12842,"")),"")</f>
        <v/>
      </c>
    </row>
    <row r="12843" spans="16:17" x14ac:dyDescent="0.15">
      <c r="P12843">
        <v>12842</v>
      </c>
      <c r="Q12843" t="str">
        <f>IFERROR(IF(COUNTIF(個人情報!$BI$5:$BI$401,"登録番号" &amp; リスト!P12843)&gt;=1,"",IF(VLOOKUP(P12843,登録者リスト!$A$1:$D$43729,4,FALSE)=基本情報!$D$6,P12843,"")),"")</f>
        <v/>
      </c>
    </row>
    <row r="12844" spans="16:17" x14ac:dyDescent="0.15">
      <c r="P12844">
        <v>12843</v>
      </c>
      <c r="Q12844" t="str">
        <f>IFERROR(IF(COUNTIF(個人情報!$BI$5:$BI$401,"登録番号" &amp; リスト!P12844)&gt;=1,"",IF(VLOOKUP(P12844,登録者リスト!$A$1:$D$43729,4,FALSE)=基本情報!$D$6,P12844,"")),"")</f>
        <v/>
      </c>
    </row>
    <row r="12845" spans="16:17" x14ac:dyDescent="0.15">
      <c r="P12845">
        <v>12844</v>
      </c>
      <c r="Q12845" t="str">
        <f>IFERROR(IF(COUNTIF(個人情報!$BI$5:$BI$401,"登録番号" &amp; リスト!P12845)&gt;=1,"",IF(VLOOKUP(P12845,登録者リスト!$A$1:$D$43729,4,FALSE)=基本情報!$D$6,P12845,"")),"")</f>
        <v/>
      </c>
    </row>
    <row r="12846" spans="16:17" x14ac:dyDescent="0.15">
      <c r="P12846">
        <v>12845</v>
      </c>
      <c r="Q12846" t="str">
        <f>IFERROR(IF(COUNTIF(個人情報!$BI$5:$BI$401,"登録番号" &amp; リスト!P12846)&gt;=1,"",IF(VLOOKUP(P12846,登録者リスト!$A$1:$D$43729,4,FALSE)=基本情報!$D$6,P12846,"")),"")</f>
        <v/>
      </c>
    </row>
    <row r="12847" spans="16:17" x14ac:dyDescent="0.15">
      <c r="P12847">
        <v>12846</v>
      </c>
      <c r="Q12847" t="str">
        <f>IFERROR(IF(COUNTIF(個人情報!$BI$5:$BI$401,"登録番号" &amp; リスト!P12847)&gt;=1,"",IF(VLOOKUP(P12847,登録者リスト!$A$1:$D$43729,4,FALSE)=基本情報!$D$6,P12847,"")),"")</f>
        <v/>
      </c>
    </row>
    <row r="12848" spans="16:17" x14ac:dyDescent="0.15">
      <c r="P12848">
        <v>12847</v>
      </c>
      <c r="Q12848" t="str">
        <f>IFERROR(IF(COUNTIF(個人情報!$BI$5:$BI$401,"登録番号" &amp; リスト!P12848)&gt;=1,"",IF(VLOOKUP(P12848,登録者リスト!$A$1:$D$43729,4,FALSE)=基本情報!$D$6,P12848,"")),"")</f>
        <v/>
      </c>
    </row>
    <row r="12849" spans="16:17" x14ac:dyDescent="0.15">
      <c r="P12849">
        <v>12848</v>
      </c>
      <c r="Q12849" t="str">
        <f>IFERROR(IF(COUNTIF(個人情報!$BI$5:$BI$401,"登録番号" &amp; リスト!P12849)&gt;=1,"",IF(VLOOKUP(P12849,登録者リスト!$A$1:$D$43729,4,FALSE)=基本情報!$D$6,P12849,"")),"")</f>
        <v/>
      </c>
    </row>
    <row r="12850" spans="16:17" x14ac:dyDescent="0.15">
      <c r="P12850">
        <v>12849</v>
      </c>
      <c r="Q12850" t="str">
        <f>IFERROR(IF(COUNTIF(個人情報!$BI$5:$BI$401,"登録番号" &amp; リスト!P12850)&gt;=1,"",IF(VLOOKUP(P12850,登録者リスト!$A$1:$D$43729,4,FALSE)=基本情報!$D$6,P12850,"")),"")</f>
        <v/>
      </c>
    </row>
    <row r="12851" spans="16:17" x14ac:dyDescent="0.15">
      <c r="P12851">
        <v>12850</v>
      </c>
      <c r="Q12851" t="str">
        <f>IFERROR(IF(COUNTIF(個人情報!$BI$5:$BI$401,"登録番号" &amp; リスト!P12851)&gt;=1,"",IF(VLOOKUP(P12851,登録者リスト!$A$1:$D$43729,4,FALSE)=基本情報!$D$6,P12851,"")),"")</f>
        <v/>
      </c>
    </row>
    <row r="12852" spans="16:17" x14ac:dyDescent="0.15">
      <c r="P12852">
        <v>12851</v>
      </c>
      <c r="Q12852" t="str">
        <f>IFERROR(IF(COUNTIF(個人情報!$BI$5:$BI$401,"登録番号" &amp; リスト!P12852)&gt;=1,"",IF(VLOOKUP(P12852,登録者リスト!$A$1:$D$43729,4,FALSE)=基本情報!$D$6,P12852,"")),"")</f>
        <v/>
      </c>
    </row>
    <row r="12853" spans="16:17" x14ac:dyDescent="0.15">
      <c r="P12853">
        <v>12852</v>
      </c>
      <c r="Q12853" t="str">
        <f>IFERROR(IF(COUNTIF(個人情報!$BI$5:$BI$401,"登録番号" &amp; リスト!P12853)&gt;=1,"",IF(VLOOKUP(P12853,登録者リスト!$A$1:$D$43729,4,FALSE)=基本情報!$D$6,P12853,"")),"")</f>
        <v/>
      </c>
    </row>
    <row r="12854" spans="16:17" x14ac:dyDescent="0.15">
      <c r="P12854">
        <v>12853</v>
      </c>
      <c r="Q12854" t="str">
        <f>IFERROR(IF(COUNTIF(個人情報!$BI$5:$BI$401,"登録番号" &amp; リスト!P12854)&gt;=1,"",IF(VLOOKUP(P12854,登録者リスト!$A$1:$D$43729,4,FALSE)=基本情報!$D$6,P12854,"")),"")</f>
        <v/>
      </c>
    </row>
    <row r="12855" spans="16:17" x14ac:dyDescent="0.15">
      <c r="P12855">
        <v>12854</v>
      </c>
      <c r="Q12855" t="str">
        <f>IFERROR(IF(COUNTIF(個人情報!$BI$5:$BI$401,"登録番号" &amp; リスト!P12855)&gt;=1,"",IF(VLOOKUP(P12855,登録者リスト!$A$1:$D$43729,4,FALSE)=基本情報!$D$6,P12855,"")),"")</f>
        <v/>
      </c>
    </row>
    <row r="12856" spans="16:17" x14ac:dyDescent="0.15">
      <c r="P12856">
        <v>12855</v>
      </c>
      <c r="Q12856" t="str">
        <f>IFERROR(IF(COUNTIF(個人情報!$BI$5:$BI$401,"登録番号" &amp; リスト!P12856)&gt;=1,"",IF(VLOOKUP(P12856,登録者リスト!$A$1:$D$43729,4,FALSE)=基本情報!$D$6,P12856,"")),"")</f>
        <v/>
      </c>
    </row>
    <row r="12857" spans="16:17" x14ac:dyDescent="0.15">
      <c r="P12857">
        <v>12856</v>
      </c>
      <c r="Q12857" t="str">
        <f>IFERROR(IF(COUNTIF(個人情報!$BI$5:$BI$401,"登録番号" &amp; リスト!P12857)&gt;=1,"",IF(VLOOKUP(P12857,登録者リスト!$A$1:$D$43729,4,FALSE)=基本情報!$D$6,P12857,"")),"")</f>
        <v/>
      </c>
    </row>
    <row r="12858" spans="16:17" x14ac:dyDescent="0.15">
      <c r="P12858">
        <v>12857</v>
      </c>
      <c r="Q12858" t="str">
        <f>IFERROR(IF(COUNTIF(個人情報!$BI$5:$BI$401,"登録番号" &amp; リスト!P12858)&gt;=1,"",IF(VLOOKUP(P12858,登録者リスト!$A$1:$D$43729,4,FALSE)=基本情報!$D$6,P12858,"")),"")</f>
        <v/>
      </c>
    </row>
    <row r="12859" spans="16:17" x14ac:dyDescent="0.15">
      <c r="P12859">
        <v>12858</v>
      </c>
      <c r="Q12859" t="str">
        <f>IFERROR(IF(COUNTIF(個人情報!$BI$5:$BI$401,"登録番号" &amp; リスト!P12859)&gt;=1,"",IF(VLOOKUP(P12859,登録者リスト!$A$1:$D$43729,4,FALSE)=基本情報!$D$6,P12859,"")),"")</f>
        <v/>
      </c>
    </row>
    <row r="12860" spans="16:17" x14ac:dyDescent="0.15">
      <c r="P12860">
        <v>12859</v>
      </c>
      <c r="Q12860" t="str">
        <f>IFERROR(IF(COUNTIF(個人情報!$BI$5:$BI$401,"登録番号" &amp; リスト!P12860)&gt;=1,"",IF(VLOOKUP(P12860,登録者リスト!$A$1:$D$43729,4,FALSE)=基本情報!$D$6,P12860,"")),"")</f>
        <v/>
      </c>
    </row>
    <row r="12861" spans="16:17" x14ac:dyDescent="0.15">
      <c r="P12861">
        <v>12860</v>
      </c>
      <c r="Q12861" t="str">
        <f>IFERROR(IF(COUNTIF(個人情報!$BI$5:$BI$401,"登録番号" &amp; リスト!P12861)&gt;=1,"",IF(VLOOKUP(P12861,登録者リスト!$A$1:$D$43729,4,FALSE)=基本情報!$D$6,P12861,"")),"")</f>
        <v/>
      </c>
    </row>
    <row r="12862" spans="16:17" x14ac:dyDescent="0.15">
      <c r="P12862">
        <v>12861</v>
      </c>
      <c r="Q12862" t="str">
        <f>IFERROR(IF(COUNTIF(個人情報!$BI$5:$BI$401,"登録番号" &amp; リスト!P12862)&gt;=1,"",IF(VLOOKUP(P12862,登録者リスト!$A$1:$D$43729,4,FALSE)=基本情報!$D$6,P12862,"")),"")</f>
        <v/>
      </c>
    </row>
    <row r="12863" spans="16:17" x14ac:dyDescent="0.15">
      <c r="P12863">
        <v>12862</v>
      </c>
      <c r="Q12863" t="str">
        <f>IFERROR(IF(COUNTIF(個人情報!$BI$5:$BI$401,"登録番号" &amp; リスト!P12863)&gt;=1,"",IF(VLOOKUP(P12863,登録者リスト!$A$1:$D$43729,4,FALSE)=基本情報!$D$6,P12863,"")),"")</f>
        <v/>
      </c>
    </row>
    <row r="12864" spans="16:17" x14ac:dyDescent="0.15">
      <c r="P12864">
        <v>12863</v>
      </c>
      <c r="Q12864" t="str">
        <f>IFERROR(IF(COUNTIF(個人情報!$BI$5:$BI$401,"登録番号" &amp; リスト!P12864)&gt;=1,"",IF(VLOOKUP(P12864,登録者リスト!$A$1:$D$43729,4,FALSE)=基本情報!$D$6,P12864,"")),"")</f>
        <v/>
      </c>
    </row>
    <row r="12865" spans="16:17" x14ac:dyDescent="0.15">
      <c r="P12865">
        <v>12864</v>
      </c>
      <c r="Q12865" t="str">
        <f>IFERROR(IF(COUNTIF(個人情報!$BI$5:$BI$401,"登録番号" &amp; リスト!P12865)&gt;=1,"",IF(VLOOKUP(P12865,登録者リスト!$A$1:$D$43729,4,FALSE)=基本情報!$D$6,P12865,"")),"")</f>
        <v/>
      </c>
    </row>
    <row r="12866" spans="16:17" x14ac:dyDescent="0.15">
      <c r="P12866">
        <v>12865</v>
      </c>
      <c r="Q12866" t="str">
        <f>IFERROR(IF(COUNTIF(個人情報!$BI$5:$BI$401,"登録番号" &amp; リスト!P12866)&gt;=1,"",IF(VLOOKUP(P12866,登録者リスト!$A$1:$D$43729,4,FALSE)=基本情報!$D$6,P12866,"")),"")</f>
        <v/>
      </c>
    </row>
    <row r="12867" spans="16:17" x14ac:dyDescent="0.15">
      <c r="P12867">
        <v>12866</v>
      </c>
      <c r="Q12867" t="str">
        <f>IFERROR(IF(COUNTIF(個人情報!$BI$5:$BI$401,"登録番号" &amp; リスト!P12867)&gt;=1,"",IF(VLOOKUP(P12867,登録者リスト!$A$1:$D$43729,4,FALSE)=基本情報!$D$6,P12867,"")),"")</f>
        <v/>
      </c>
    </row>
    <row r="12868" spans="16:17" x14ac:dyDescent="0.15">
      <c r="P12868">
        <v>12867</v>
      </c>
      <c r="Q12868" t="str">
        <f>IFERROR(IF(COUNTIF(個人情報!$BI$5:$BI$401,"登録番号" &amp; リスト!P12868)&gt;=1,"",IF(VLOOKUP(P12868,登録者リスト!$A$1:$D$43729,4,FALSE)=基本情報!$D$6,P12868,"")),"")</f>
        <v/>
      </c>
    </row>
    <row r="12869" spans="16:17" x14ac:dyDescent="0.15">
      <c r="P12869">
        <v>12868</v>
      </c>
      <c r="Q12869" t="str">
        <f>IFERROR(IF(COUNTIF(個人情報!$BI$5:$BI$401,"登録番号" &amp; リスト!P12869)&gt;=1,"",IF(VLOOKUP(P12869,登録者リスト!$A$1:$D$43729,4,FALSE)=基本情報!$D$6,P12869,"")),"")</f>
        <v/>
      </c>
    </row>
    <row r="12870" spans="16:17" x14ac:dyDescent="0.15">
      <c r="P12870">
        <v>12869</v>
      </c>
      <c r="Q12870" t="str">
        <f>IFERROR(IF(COUNTIF(個人情報!$BI$5:$BI$401,"登録番号" &amp; リスト!P12870)&gt;=1,"",IF(VLOOKUP(P12870,登録者リスト!$A$1:$D$43729,4,FALSE)=基本情報!$D$6,P12870,"")),"")</f>
        <v/>
      </c>
    </row>
    <row r="12871" spans="16:17" x14ac:dyDescent="0.15">
      <c r="P12871">
        <v>12870</v>
      </c>
      <c r="Q12871" t="str">
        <f>IFERROR(IF(COUNTIF(個人情報!$BI$5:$BI$401,"登録番号" &amp; リスト!P12871)&gt;=1,"",IF(VLOOKUP(P12871,登録者リスト!$A$1:$D$43729,4,FALSE)=基本情報!$D$6,P12871,"")),"")</f>
        <v/>
      </c>
    </row>
    <row r="12872" spans="16:17" x14ac:dyDescent="0.15">
      <c r="P12872">
        <v>12871</v>
      </c>
      <c r="Q12872" t="str">
        <f>IFERROR(IF(COUNTIF(個人情報!$BI$5:$BI$401,"登録番号" &amp; リスト!P12872)&gt;=1,"",IF(VLOOKUP(P12872,登録者リスト!$A$1:$D$43729,4,FALSE)=基本情報!$D$6,P12872,"")),"")</f>
        <v/>
      </c>
    </row>
    <row r="12873" spans="16:17" x14ac:dyDescent="0.15">
      <c r="P12873">
        <v>12872</v>
      </c>
      <c r="Q12873" t="str">
        <f>IFERROR(IF(COUNTIF(個人情報!$BI$5:$BI$401,"登録番号" &amp; リスト!P12873)&gt;=1,"",IF(VLOOKUP(P12873,登録者リスト!$A$1:$D$43729,4,FALSE)=基本情報!$D$6,P12873,"")),"")</f>
        <v/>
      </c>
    </row>
    <row r="12874" spans="16:17" x14ac:dyDescent="0.15">
      <c r="P12874">
        <v>12873</v>
      </c>
      <c r="Q12874" t="str">
        <f>IFERROR(IF(COUNTIF(個人情報!$BI$5:$BI$401,"登録番号" &amp; リスト!P12874)&gt;=1,"",IF(VLOOKUP(P12874,登録者リスト!$A$1:$D$43729,4,FALSE)=基本情報!$D$6,P12874,"")),"")</f>
        <v/>
      </c>
    </row>
    <row r="12875" spans="16:17" x14ac:dyDescent="0.15">
      <c r="P12875">
        <v>12874</v>
      </c>
      <c r="Q12875" t="str">
        <f>IFERROR(IF(COUNTIF(個人情報!$BI$5:$BI$401,"登録番号" &amp; リスト!P12875)&gt;=1,"",IF(VLOOKUP(P12875,登録者リスト!$A$1:$D$43729,4,FALSE)=基本情報!$D$6,P12875,"")),"")</f>
        <v/>
      </c>
    </row>
    <row r="12876" spans="16:17" x14ac:dyDescent="0.15">
      <c r="P12876">
        <v>12875</v>
      </c>
      <c r="Q12876" t="str">
        <f>IFERROR(IF(COUNTIF(個人情報!$BI$5:$BI$401,"登録番号" &amp; リスト!P12876)&gt;=1,"",IF(VLOOKUP(P12876,登録者リスト!$A$1:$D$43729,4,FALSE)=基本情報!$D$6,P12876,"")),"")</f>
        <v/>
      </c>
    </row>
    <row r="12877" spans="16:17" x14ac:dyDescent="0.15">
      <c r="P12877">
        <v>12876</v>
      </c>
      <c r="Q12877" t="str">
        <f>IFERROR(IF(COUNTIF(個人情報!$BI$5:$BI$401,"登録番号" &amp; リスト!P12877)&gt;=1,"",IF(VLOOKUP(P12877,登録者リスト!$A$1:$D$43729,4,FALSE)=基本情報!$D$6,P12877,"")),"")</f>
        <v/>
      </c>
    </row>
    <row r="12878" spans="16:17" x14ac:dyDescent="0.15">
      <c r="P12878">
        <v>12877</v>
      </c>
      <c r="Q12878" t="str">
        <f>IFERROR(IF(COUNTIF(個人情報!$BI$5:$BI$401,"登録番号" &amp; リスト!P12878)&gt;=1,"",IF(VLOOKUP(P12878,登録者リスト!$A$1:$D$43729,4,FALSE)=基本情報!$D$6,P12878,"")),"")</f>
        <v/>
      </c>
    </row>
    <row r="12879" spans="16:17" x14ac:dyDescent="0.15">
      <c r="P12879">
        <v>12878</v>
      </c>
      <c r="Q12879" t="str">
        <f>IFERROR(IF(COUNTIF(個人情報!$BI$5:$BI$401,"登録番号" &amp; リスト!P12879)&gt;=1,"",IF(VLOOKUP(P12879,登録者リスト!$A$1:$D$43729,4,FALSE)=基本情報!$D$6,P12879,"")),"")</f>
        <v/>
      </c>
    </row>
    <row r="12880" spans="16:17" x14ac:dyDescent="0.15">
      <c r="P12880">
        <v>12879</v>
      </c>
      <c r="Q12880" t="str">
        <f>IFERROR(IF(COUNTIF(個人情報!$BI$5:$BI$401,"登録番号" &amp; リスト!P12880)&gt;=1,"",IF(VLOOKUP(P12880,登録者リスト!$A$1:$D$43729,4,FALSE)=基本情報!$D$6,P12880,"")),"")</f>
        <v/>
      </c>
    </row>
    <row r="12881" spans="16:17" x14ac:dyDescent="0.15">
      <c r="P12881">
        <v>12880</v>
      </c>
      <c r="Q12881" t="str">
        <f>IFERROR(IF(COUNTIF(個人情報!$BI$5:$BI$401,"登録番号" &amp; リスト!P12881)&gt;=1,"",IF(VLOOKUP(P12881,登録者リスト!$A$1:$D$43729,4,FALSE)=基本情報!$D$6,P12881,"")),"")</f>
        <v/>
      </c>
    </row>
    <row r="12882" spans="16:17" x14ac:dyDescent="0.15">
      <c r="P12882">
        <v>12881</v>
      </c>
      <c r="Q12882" t="str">
        <f>IFERROR(IF(COUNTIF(個人情報!$BI$5:$BI$401,"登録番号" &amp; リスト!P12882)&gt;=1,"",IF(VLOOKUP(P12882,登録者リスト!$A$1:$D$43729,4,FALSE)=基本情報!$D$6,P12882,"")),"")</f>
        <v/>
      </c>
    </row>
    <row r="12883" spans="16:17" x14ac:dyDescent="0.15">
      <c r="P12883">
        <v>12882</v>
      </c>
      <c r="Q12883" t="str">
        <f>IFERROR(IF(COUNTIF(個人情報!$BI$5:$BI$401,"登録番号" &amp; リスト!P12883)&gt;=1,"",IF(VLOOKUP(P12883,登録者リスト!$A$1:$D$43729,4,FALSE)=基本情報!$D$6,P12883,"")),"")</f>
        <v/>
      </c>
    </row>
    <row r="12884" spans="16:17" x14ac:dyDescent="0.15">
      <c r="P12884">
        <v>12883</v>
      </c>
      <c r="Q12884" t="str">
        <f>IFERROR(IF(COUNTIF(個人情報!$BI$5:$BI$401,"登録番号" &amp; リスト!P12884)&gt;=1,"",IF(VLOOKUP(P12884,登録者リスト!$A$1:$D$43729,4,FALSE)=基本情報!$D$6,P12884,"")),"")</f>
        <v/>
      </c>
    </row>
    <row r="12885" spans="16:17" x14ac:dyDescent="0.15">
      <c r="P12885">
        <v>12884</v>
      </c>
      <c r="Q12885" t="str">
        <f>IFERROR(IF(COUNTIF(個人情報!$BI$5:$BI$401,"登録番号" &amp; リスト!P12885)&gt;=1,"",IF(VLOOKUP(P12885,登録者リスト!$A$1:$D$43729,4,FALSE)=基本情報!$D$6,P12885,"")),"")</f>
        <v/>
      </c>
    </row>
    <row r="12886" spans="16:17" x14ac:dyDescent="0.15">
      <c r="P12886">
        <v>12885</v>
      </c>
      <c r="Q12886" t="str">
        <f>IFERROR(IF(COUNTIF(個人情報!$BI$5:$BI$401,"登録番号" &amp; リスト!P12886)&gt;=1,"",IF(VLOOKUP(P12886,登録者リスト!$A$1:$D$43729,4,FALSE)=基本情報!$D$6,P12886,"")),"")</f>
        <v/>
      </c>
    </row>
    <row r="12887" spans="16:17" x14ac:dyDescent="0.15">
      <c r="P12887">
        <v>12886</v>
      </c>
      <c r="Q12887" t="str">
        <f>IFERROR(IF(COUNTIF(個人情報!$BI$5:$BI$401,"登録番号" &amp; リスト!P12887)&gt;=1,"",IF(VLOOKUP(P12887,登録者リスト!$A$1:$D$43729,4,FALSE)=基本情報!$D$6,P12887,"")),"")</f>
        <v/>
      </c>
    </row>
    <row r="12888" spans="16:17" x14ac:dyDescent="0.15">
      <c r="P12888">
        <v>12887</v>
      </c>
      <c r="Q12888" t="str">
        <f>IFERROR(IF(COUNTIF(個人情報!$BI$5:$BI$401,"登録番号" &amp; リスト!P12888)&gt;=1,"",IF(VLOOKUP(P12888,登録者リスト!$A$1:$D$43729,4,FALSE)=基本情報!$D$6,P12888,"")),"")</f>
        <v/>
      </c>
    </row>
    <row r="12889" spans="16:17" x14ac:dyDescent="0.15">
      <c r="P12889">
        <v>12888</v>
      </c>
      <c r="Q12889" t="str">
        <f>IFERROR(IF(COUNTIF(個人情報!$BI$5:$BI$401,"登録番号" &amp; リスト!P12889)&gt;=1,"",IF(VLOOKUP(P12889,登録者リスト!$A$1:$D$43729,4,FALSE)=基本情報!$D$6,P12889,"")),"")</f>
        <v/>
      </c>
    </row>
    <row r="12890" spans="16:17" x14ac:dyDescent="0.15">
      <c r="P12890">
        <v>12889</v>
      </c>
      <c r="Q12890" t="str">
        <f>IFERROR(IF(COUNTIF(個人情報!$BI$5:$BI$401,"登録番号" &amp; リスト!P12890)&gt;=1,"",IF(VLOOKUP(P12890,登録者リスト!$A$1:$D$43729,4,FALSE)=基本情報!$D$6,P12890,"")),"")</f>
        <v/>
      </c>
    </row>
    <row r="12891" spans="16:17" x14ac:dyDescent="0.15">
      <c r="P12891">
        <v>12890</v>
      </c>
      <c r="Q12891" t="str">
        <f>IFERROR(IF(COUNTIF(個人情報!$BI$5:$BI$401,"登録番号" &amp; リスト!P12891)&gt;=1,"",IF(VLOOKUP(P12891,登録者リスト!$A$1:$D$43729,4,FALSE)=基本情報!$D$6,P12891,"")),"")</f>
        <v/>
      </c>
    </row>
    <row r="12892" spans="16:17" x14ac:dyDescent="0.15">
      <c r="P12892">
        <v>12891</v>
      </c>
      <c r="Q12892" t="str">
        <f>IFERROR(IF(COUNTIF(個人情報!$BI$5:$BI$401,"登録番号" &amp; リスト!P12892)&gt;=1,"",IF(VLOOKUP(P12892,登録者リスト!$A$1:$D$43729,4,FALSE)=基本情報!$D$6,P12892,"")),"")</f>
        <v/>
      </c>
    </row>
    <row r="12893" spans="16:17" x14ac:dyDescent="0.15">
      <c r="P12893">
        <v>12892</v>
      </c>
      <c r="Q12893" t="str">
        <f>IFERROR(IF(COUNTIF(個人情報!$BI$5:$BI$401,"登録番号" &amp; リスト!P12893)&gt;=1,"",IF(VLOOKUP(P12893,登録者リスト!$A$1:$D$43729,4,FALSE)=基本情報!$D$6,P12893,"")),"")</f>
        <v/>
      </c>
    </row>
    <row r="12894" spans="16:17" x14ac:dyDescent="0.15">
      <c r="P12894">
        <v>12893</v>
      </c>
      <c r="Q12894" t="str">
        <f>IFERROR(IF(COUNTIF(個人情報!$BI$5:$BI$401,"登録番号" &amp; リスト!P12894)&gt;=1,"",IF(VLOOKUP(P12894,登録者リスト!$A$1:$D$43729,4,FALSE)=基本情報!$D$6,P12894,"")),"")</f>
        <v/>
      </c>
    </row>
    <row r="12895" spans="16:17" x14ac:dyDescent="0.15">
      <c r="P12895">
        <v>12894</v>
      </c>
      <c r="Q12895" t="str">
        <f>IFERROR(IF(COUNTIF(個人情報!$BI$5:$BI$401,"登録番号" &amp; リスト!P12895)&gt;=1,"",IF(VLOOKUP(P12895,登録者リスト!$A$1:$D$43729,4,FALSE)=基本情報!$D$6,P12895,"")),"")</f>
        <v/>
      </c>
    </row>
    <row r="12896" spans="16:17" x14ac:dyDescent="0.15">
      <c r="P12896">
        <v>12895</v>
      </c>
      <c r="Q12896" t="str">
        <f>IFERROR(IF(COUNTIF(個人情報!$BI$5:$BI$401,"登録番号" &amp; リスト!P12896)&gt;=1,"",IF(VLOOKUP(P12896,登録者リスト!$A$1:$D$43729,4,FALSE)=基本情報!$D$6,P12896,"")),"")</f>
        <v/>
      </c>
    </row>
    <row r="12897" spans="16:17" x14ac:dyDescent="0.15">
      <c r="P12897">
        <v>12896</v>
      </c>
      <c r="Q12897" t="str">
        <f>IFERROR(IF(COUNTIF(個人情報!$BI$5:$BI$401,"登録番号" &amp; リスト!P12897)&gt;=1,"",IF(VLOOKUP(P12897,登録者リスト!$A$1:$D$43729,4,FALSE)=基本情報!$D$6,P12897,"")),"")</f>
        <v/>
      </c>
    </row>
    <row r="12898" spans="16:17" x14ac:dyDescent="0.15">
      <c r="P12898">
        <v>12897</v>
      </c>
      <c r="Q12898" t="str">
        <f>IFERROR(IF(COUNTIF(個人情報!$BI$5:$BI$401,"登録番号" &amp; リスト!P12898)&gt;=1,"",IF(VLOOKUP(P12898,登録者リスト!$A$1:$D$43729,4,FALSE)=基本情報!$D$6,P12898,"")),"")</f>
        <v/>
      </c>
    </row>
    <row r="12899" spans="16:17" x14ac:dyDescent="0.15">
      <c r="P12899">
        <v>12898</v>
      </c>
      <c r="Q12899" t="str">
        <f>IFERROR(IF(COUNTIF(個人情報!$BI$5:$BI$401,"登録番号" &amp; リスト!P12899)&gt;=1,"",IF(VLOOKUP(P12899,登録者リスト!$A$1:$D$43729,4,FALSE)=基本情報!$D$6,P12899,"")),"")</f>
        <v/>
      </c>
    </row>
    <row r="12900" spans="16:17" x14ac:dyDescent="0.15">
      <c r="P12900">
        <v>12899</v>
      </c>
      <c r="Q12900" t="str">
        <f>IFERROR(IF(COUNTIF(個人情報!$BI$5:$BI$401,"登録番号" &amp; リスト!P12900)&gt;=1,"",IF(VLOOKUP(P12900,登録者リスト!$A$1:$D$43729,4,FALSE)=基本情報!$D$6,P12900,"")),"")</f>
        <v/>
      </c>
    </row>
    <row r="12901" spans="16:17" x14ac:dyDescent="0.15">
      <c r="P12901">
        <v>12900</v>
      </c>
      <c r="Q12901" t="str">
        <f>IFERROR(IF(COUNTIF(個人情報!$BI$5:$BI$401,"登録番号" &amp; リスト!P12901)&gt;=1,"",IF(VLOOKUP(P12901,登録者リスト!$A$1:$D$43729,4,FALSE)=基本情報!$D$6,P12901,"")),"")</f>
        <v/>
      </c>
    </row>
    <row r="12902" spans="16:17" x14ac:dyDescent="0.15">
      <c r="P12902">
        <v>12901</v>
      </c>
      <c r="Q12902" t="str">
        <f>IFERROR(IF(COUNTIF(個人情報!$BI$5:$BI$401,"登録番号" &amp; リスト!P12902)&gt;=1,"",IF(VLOOKUP(P12902,登録者リスト!$A$1:$D$43729,4,FALSE)=基本情報!$D$6,P12902,"")),"")</f>
        <v/>
      </c>
    </row>
    <row r="12903" spans="16:17" x14ac:dyDescent="0.15">
      <c r="P12903">
        <v>12902</v>
      </c>
      <c r="Q12903" t="str">
        <f>IFERROR(IF(COUNTIF(個人情報!$BI$5:$BI$401,"登録番号" &amp; リスト!P12903)&gt;=1,"",IF(VLOOKUP(P12903,登録者リスト!$A$1:$D$43729,4,FALSE)=基本情報!$D$6,P12903,"")),"")</f>
        <v/>
      </c>
    </row>
    <row r="12904" spans="16:17" x14ac:dyDescent="0.15">
      <c r="P12904">
        <v>12903</v>
      </c>
      <c r="Q12904" t="str">
        <f>IFERROR(IF(COUNTIF(個人情報!$BI$5:$BI$401,"登録番号" &amp; リスト!P12904)&gt;=1,"",IF(VLOOKUP(P12904,登録者リスト!$A$1:$D$43729,4,FALSE)=基本情報!$D$6,P12904,"")),"")</f>
        <v/>
      </c>
    </row>
    <row r="12905" spans="16:17" x14ac:dyDescent="0.15">
      <c r="P12905">
        <v>12904</v>
      </c>
      <c r="Q12905" t="str">
        <f>IFERROR(IF(COUNTIF(個人情報!$BI$5:$BI$401,"登録番号" &amp; リスト!P12905)&gt;=1,"",IF(VLOOKUP(P12905,登録者リスト!$A$1:$D$43729,4,FALSE)=基本情報!$D$6,P12905,"")),"")</f>
        <v/>
      </c>
    </row>
    <row r="12906" spans="16:17" x14ac:dyDescent="0.15">
      <c r="P12906">
        <v>12905</v>
      </c>
      <c r="Q12906" t="str">
        <f>IFERROR(IF(COUNTIF(個人情報!$BI$5:$BI$401,"登録番号" &amp; リスト!P12906)&gt;=1,"",IF(VLOOKUP(P12906,登録者リスト!$A$1:$D$43729,4,FALSE)=基本情報!$D$6,P12906,"")),"")</f>
        <v/>
      </c>
    </row>
    <row r="12907" spans="16:17" x14ac:dyDescent="0.15">
      <c r="P12907">
        <v>12906</v>
      </c>
      <c r="Q12907" t="str">
        <f>IFERROR(IF(COUNTIF(個人情報!$BI$5:$BI$401,"登録番号" &amp; リスト!P12907)&gt;=1,"",IF(VLOOKUP(P12907,登録者リスト!$A$1:$D$43729,4,FALSE)=基本情報!$D$6,P12907,"")),"")</f>
        <v/>
      </c>
    </row>
    <row r="12908" spans="16:17" x14ac:dyDescent="0.15">
      <c r="P12908">
        <v>12907</v>
      </c>
      <c r="Q12908" t="str">
        <f>IFERROR(IF(COUNTIF(個人情報!$BI$5:$BI$401,"登録番号" &amp; リスト!P12908)&gt;=1,"",IF(VLOOKUP(P12908,登録者リスト!$A$1:$D$43729,4,FALSE)=基本情報!$D$6,P12908,"")),"")</f>
        <v/>
      </c>
    </row>
    <row r="12909" spans="16:17" x14ac:dyDescent="0.15">
      <c r="P12909">
        <v>12908</v>
      </c>
      <c r="Q12909" t="str">
        <f>IFERROR(IF(COUNTIF(個人情報!$BI$5:$BI$401,"登録番号" &amp; リスト!P12909)&gt;=1,"",IF(VLOOKUP(P12909,登録者リスト!$A$1:$D$43729,4,FALSE)=基本情報!$D$6,P12909,"")),"")</f>
        <v/>
      </c>
    </row>
    <row r="12910" spans="16:17" x14ac:dyDescent="0.15">
      <c r="P12910">
        <v>12909</v>
      </c>
      <c r="Q12910" t="str">
        <f>IFERROR(IF(COUNTIF(個人情報!$BI$5:$BI$401,"登録番号" &amp; リスト!P12910)&gt;=1,"",IF(VLOOKUP(P12910,登録者リスト!$A$1:$D$43729,4,FALSE)=基本情報!$D$6,P12910,"")),"")</f>
        <v/>
      </c>
    </row>
    <row r="12911" spans="16:17" x14ac:dyDescent="0.15">
      <c r="P12911">
        <v>12910</v>
      </c>
      <c r="Q12911" t="str">
        <f>IFERROR(IF(COUNTIF(個人情報!$BI$5:$BI$401,"登録番号" &amp; リスト!P12911)&gt;=1,"",IF(VLOOKUP(P12911,登録者リスト!$A$1:$D$43729,4,FALSE)=基本情報!$D$6,P12911,"")),"")</f>
        <v/>
      </c>
    </row>
    <row r="12912" spans="16:17" x14ac:dyDescent="0.15">
      <c r="P12912">
        <v>12911</v>
      </c>
      <c r="Q12912" t="str">
        <f>IFERROR(IF(COUNTIF(個人情報!$BI$5:$BI$401,"登録番号" &amp; リスト!P12912)&gt;=1,"",IF(VLOOKUP(P12912,登録者リスト!$A$1:$D$43729,4,FALSE)=基本情報!$D$6,P12912,"")),"")</f>
        <v/>
      </c>
    </row>
    <row r="12913" spans="16:17" x14ac:dyDescent="0.15">
      <c r="P12913">
        <v>12912</v>
      </c>
      <c r="Q12913" t="str">
        <f>IFERROR(IF(COUNTIF(個人情報!$BI$5:$BI$401,"登録番号" &amp; リスト!P12913)&gt;=1,"",IF(VLOOKUP(P12913,登録者リスト!$A$1:$D$43729,4,FALSE)=基本情報!$D$6,P12913,"")),"")</f>
        <v/>
      </c>
    </row>
    <row r="12914" spans="16:17" x14ac:dyDescent="0.15">
      <c r="P12914">
        <v>12913</v>
      </c>
      <c r="Q12914" t="str">
        <f>IFERROR(IF(COUNTIF(個人情報!$BI$5:$BI$401,"登録番号" &amp; リスト!P12914)&gt;=1,"",IF(VLOOKUP(P12914,登録者リスト!$A$1:$D$43729,4,FALSE)=基本情報!$D$6,P12914,"")),"")</f>
        <v/>
      </c>
    </row>
    <row r="12915" spans="16:17" x14ac:dyDescent="0.15">
      <c r="P12915">
        <v>12914</v>
      </c>
      <c r="Q12915" t="str">
        <f>IFERROR(IF(COUNTIF(個人情報!$BI$5:$BI$401,"登録番号" &amp; リスト!P12915)&gt;=1,"",IF(VLOOKUP(P12915,登録者リスト!$A$1:$D$43729,4,FALSE)=基本情報!$D$6,P12915,"")),"")</f>
        <v/>
      </c>
    </row>
    <row r="12916" spans="16:17" x14ac:dyDescent="0.15">
      <c r="P12916">
        <v>12915</v>
      </c>
      <c r="Q12916" t="str">
        <f>IFERROR(IF(COUNTIF(個人情報!$BI$5:$BI$401,"登録番号" &amp; リスト!P12916)&gt;=1,"",IF(VLOOKUP(P12916,登録者リスト!$A$1:$D$43729,4,FALSE)=基本情報!$D$6,P12916,"")),"")</f>
        <v/>
      </c>
    </row>
    <row r="12917" spans="16:17" x14ac:dyDescent="0.15">
      <c r="P12917">
        <v>12916</v>
      </c>
      <c r="Q12917" t="str">
        <f>IFERROR(IF(COUNTIF(個人情報!$BI$5:$BI$401,"登録番号" &amp; リスト!P12917)&gt;=1,"",IF(VLOOKUP(P12917,登録者リスト!$A$1:$D$43729,4,FALSE)=基本情報!$D$6,P12917,"")),"")</f>
        <v/>
      </c>
    </row>
    <row r="12918" spans="16:17" x14ac:dyDescent="0.15">
      <c r="P12918">
        <v>12917</v>
      </c>
      <c r="Q12918" t="str">
        <f>IFERROR(IF(COUNTIF(個人情報!$BI$5:$BI$401,"登録番号" &amp; リスト!P12918)&gt;=1,"",IF(VLOOKUP(P12918,登録者リスト!$A$1:$D$43729,4,FALSE)=基本情報!$D$6,P12918,"")),"")</f>
        <v/>
      </c>
    </row>
    <row r="12919" spans="16:17" x14ac:dyDescent="0.15">
      <c r="P12919">
        <v>12918</v>
      </c>
      <c r="Q12919" t="str">
        <f>IFERROR(IF(COUNTIF(個人情報!$BI$5:$BI$401,"登録番号" &amp; リスト!P12919)&gt;=1,"",IF(VLOOKUP(P12919,登録者リスト!$A$1:$D$43729,4,FALSE)=基本情報!$D$6,P12919,"")),"")</f>
        <v/>
      </c>
    </row>
    <row r="12920" spans="16:17" x14ac:dyDescent="0.15">
      <c r="P12920">
        <v>12919</v>
      </c>
      <c r="Q12920" t="str">
        <f>IFERROR(IF(COUNTIF(個人情報!$BI$5:$BI$401,"登録番号" &amp; リスト!P12920)&gt;=1,"",IF(VLOOKUP(P12920,登録者リスト!$A$1:$D$43729,4,FALSE)=基本情報!$D$6,P12920,"")),"")</f>
        <v/>
      </c>
    </row>
    <row r="12921" spans="16:17" x14ac:dyDescent="0.15">
      <c r="P12921">
        <v>12920</v>
      </c>
      <c r="Q12921" t="str">
        <f>IFERROR(IF(COUNTIF(個人情報!$BI$5:$BI$401,"登録番号" &amp; リスト!P12921)&gt;=1,"",IF(VLOOKUP(P12921,登録者リスト!$A$1:$D$43729,4,FALSE)=基本情報!$D$6,P12921,"")),"")</f>
        <v/>
      </c>
    </row>
    <row r="12922" spans="16:17" x14ac:dyDescent="0.15">
      <c r="P12922">
        <v>12921</v>
      </c>
      <c r="Q12922" t="str">
        <f>IFERROR(IF(COUNTIF(個人情報!$BI$5:$BI$401,"登録番号" &amp; リスト!P12922)&gt;=1,"",IF(VLOOKUP(P12922,登録者リスト!$A$1:$D$43729,4,FALSE)=基本情報!$D$6,P12922,"")),"")</f>
        <v/>
      </c>
    </row>
    <row r="12923" spans="16:17" x14ac:dyDescent="0.15">
      <c r="P12923">
        <v>12922</v>
      </c>
      <c r="Q12923" t="str">
        <f>IFERROR(IF(COUNTIF(個人情報!$BI$5:$BI$401,"登録番号" &amp; リスト!P12923)&gt;=1,"",IF(VLOOKUP(P12923,登録者リスト!$A$1:$D$43729,4,FALSE)=基本情報!$D$6,P12923,"")),"")</f>
        <v/>
      </c>
    </row>
    <row r="12924" spans="16:17" x14ac:dyDescent="0.15">
      <c r="P12924">
        <v>12923</v>
      </c>
      <c r="Q12924" t="str">
        <f>IFERROR(IF(COUNTIF(個人情報!$BI$5:$BI$401,"登録番号" &amp; リスト!P12924)&gt;=1,"",IF(VLOOKUP(P12924,登録者リスト!$A$1:$D$43729,4,FALSE)=基本情報!$D$6,P12924,"")),"")</f>
        <v/>
      </c>
    </row>
    <row r="12925" spans="16:17" x14ac:dyDescent="0.15">
      <c r="P12925">
        <v>12924</v>
      </c>
      <c r="Q12925" t="str">
        <f>IFERROR(IF(COUNTIF(個人情報!$BI$5:$BI$401,"登録番号" &amp; リスト!P12925)&gt;=1,"",IF(VLOOKUP(P12925,登録者リスト!$A$1:$D$43729,4,FALSE)=基本情報!$D$6,P12925,"")),"")</f>
        <v/>
      </c>
    </row>
    <row r="12926" spans="16:17" x14ac:dyDescent="0.15">
      <c r="P12926">
        <v>12925</v>
      </c>
      <c r="Q12926" t="str">
        <f>IFERROR(IF(COUNTIF(個人情報!$BI$5:$BI$401,"登録番号" &amp; リスト!P12926)&gt;=1,"",IF(VLOOKUP(P12926,登録者リスト!$A$1:$D$43729,4,FALSE)=基本情報!$D$6,P12926,"")),"")</f>
        <v/>
      </c>
    </row>
    <row r="12927" spans="16:17" x14ac:dyDescent="0.15">
      <c r="P12927">
        <v>12926</v>
      </c>
      <c r="Q12927" t="str">
        <f>IFERROR(IF(COUNTIF(個人情報!$BI$5:$BI$401,"登録番号" &amp; リスト!P12927)&gt;=1,"",IF(VLOOKUP(P12927,登録者リスト!$A$1:$D$43729,4,FALSE)=基本情報!$D$6,P12927,"")),"")</f>
        <v/>
      </c>
    </row>
    <row r="12928" spans="16:17" x14ac:dyDescent="0.15">
      <c r="P12928">
        <v>12927</v>
      </c>
      <c r="Q12928" t="str">
        <f>IFERROR(IF(COUNTIF(個人情報!$BI$5:$BI$401,"登録番号" &amp; リスト!P12928)&gt;=1,"",IF(VLOOKUP(P12928,登録者リスト!$A$1:$D$43729,4,FALSE)=基本情報!$D$6,P12928,"")),"")</f>
        <v/>
      </c>
    </row>
    <row r="12929" spans="16:17" x14ac:dyDescent="0.15">
      <c r="P12929">
        <v>12928</v>
      </c>
      <c r="Q12929" t="str">
        <f>IFERROR(IF(COUNTIF(個人情報!$BI$5:$BI$401,"登録番号" &amp; リスト!P12929)&gt;=1,"",IF(VLOOKUP(P12929,登録者リスト!$A$1:$D$43729,4,FALSE)=基本情報!$D$6,P12929,"")),"")</f>
        <v/>
      </c>
    </row>
    <row r="12930" spans="16:17" x14ac:dyDescent="0.15">
      <c r="P12930">
        <v>12929</v>
      </c>
      <c r="Q12930" t="str">
        <f>IFERROR(IF(COUNTIF(個人情報!$BI$5:$BI$401,"登録番号" &amp; リスト!P12930)&gt;=1,"",IF(VLOOKUP(P12930,登録者リスト!$A$1:$D$43729,4,FALSE)=基本情報!$D$6,P12930,"")),"")</f>
        <v/>
      </c>
    </row>
    <row r="12931" spans="16:17" x14ac:dyDescent="0.15">
      <c r="P12931">
        <v>12930</v>
      </c>
      <c r="Q12931" t="str">
        <f>IFERROR(IF(COUNTIF(個人情報!$BI$5:$BI$401,"登録番号" &amp; リスト!P12931)&gt;=1,"",IF(VLOOKUP(P12931,登録者リスト!$A$1:$D$43729,4,FALSE)=基本情報!$D$6,P12931,"")),"")</f>
        <v/>
      </c>
    </row>
    <row r="12932" spans="16:17" x14ac:dyDescent="0.15">
      <c r="P12932">
        <v>12931</v>
      </c>
      <c r="Q12932" t="str">
        <f>IFERROR(IF(COUNTIF(個人情報!$BI$5:$BI$401,"登録番号" &amp; リスト!P12932)&gt;=1,"",IF(VLOOKUP(P12932,登録者リスト!$A$1:$D$43729,4,FALSE)=基本情報!$D$6,P12932,"")),"")</f>
        <v/>
      </c>
    </row>
    <row r="12933" spans="16:17" x14ac:dyDescent="0.15">
      <c r="P12933">
        <v>12932</v>
      </c>
      <c r="Q12933" t="str">
        <f>IFERROR(IF(COUNTIF(個人情報!$BI$5:$BI$401,"登録番号" &amp; リスト!P12933)&gt;=1,"",IF(VLOOKUP(P12933,登録者リスト!$A$1:$D$43729,4,FALSE)=基本情報!$D$6,P12933,"")),"")</f>
        <v/>
      </c>
    </row>
    <row r="12934" spans="16:17" x14ac:dyDescent="0.15">
      <c r="P12934">
        <v>12933</v>
      </c>
      <c r="Q12934" t="str">
        <f>IFERROR(IF(COUNTIF(個人情報!$BI$5:$BI$401,"登録番号" &amp; リスト!P12934)&gt;=1,"",IF(VLOOKUP(P12934,登録者リスト!$A$1:$D$43729,4,FALSE)=基本情報!$D$6,P12934,"")),"")</f>
        <v/>
      </c>
    </row>
    <row r="12935" spans="16:17" x14ac:dyDescent="0.15">
      <c r="P12935">
        <v>12934</v>
      </c>
      <c r="Q12935" t="str">
        <f>IFERROR(IF(COUNTIF(個人情報!$BI$5:$BI$401,"登録番号" &amp; リスト!P12935)&gt;=1,"",IF(VLOOKUP(P12935,登録者リスト!$A$1:$D$43729,4,FALSE)=基本情報!$D$6,P12935,"")),"")</f>
        <v/>
      </c>
    </row>
    <row r="12936" spans="16:17" x14ac:dyDescent="0.15">
      <c r="P12936">
        <v>12935</v>
      </c>
      <c r="Q12936" t="str">
        <f>IFERROR(IF(COUNTIF(個人情報!$BI$5:$BI$401,"登録番号" &amp; リスト!P12936)&gt;=1,"",IF(VLOOKUP(P12936,登録者リスト!$A$1:$D$43729,4,FALSE)=基本情報!$D$6,P12936,"")),"")</f>
        <v/>
      </c>
    </row>
    <row r="12937" spans="16:17" x14ac:dyDescent="0.15">
      <c r="P12937">
        <v>12936</v>
      </c>
      <c r="Q12937" t="str">
        <f>IFERROR(IF(COUNTIF(個人情報!$BI$5:$BI$401,"登録番号" &amp; リスト!P12937)&gt;=1,"",IF(VLOOKUP(P12937,登録者リスト!$A$1:$D$43729,4,FALSE)=基本情報!$D$6,P12937,"")),"")</f>
        <v/>
      </c>
    </row>
    <row r="12938" spans="16:17" x14ac:dyDescent="0.15">
      <c r="P12938">
        <v>12937</v>
      </c>
      <c r="Q12938" t="str">
        <f>IFERROR(IF(COUNTIF(個人情報!$BI$5:$BI$401,"登録番号" &amp; リスト!P12938)&gt;=1,"",IF(VLOOKUP(P12938,登録者リスト!$A$1:$D$43729,4,FALSE)=基本情報!$D$6,P12938,"")),"")</f>
        <v/>
      </c>
    </row>
    <row r="12939" spans="16:17" x14ac:dyDescent="0.15">
      <c r="P12939">
        <v>12938</v>
      </c>
      <c r="Q12939" t="str">
        <f>IFERROR(IF(COUNTIF(個人情報!$BI$5:$BI$401,"登録番号" &amp; リスト!P12939)&gt;=1,"",IF(VLOOKUP(P12939,登録者リスト!$A$1:$D$43729,4,FALSE)=基本情報!$D$6,P12939,"")),"")</f>
        <v/>
      </c>
    </row>
    <row r="12940" spans="16:17" x14ac:dyDescent="0.15">
      <c r="P12940">
        <v>12939</v>
      </c>
      <c r="Q12940" t="str">
        <f>IFERROR(IF(COUNTIF(個人情報!$BI$5:$BI$401,"登録番号" &amp; リスト!P12940)&gt;=1,"",IF(VLOOKUP(P12940,登録者リスト!$A$1:$D$43729,4,FALSE)=基本情報!$D$6,P12940,"")),"")</f>
        <v/>
      </c>
    </row>
    <row r="12941" spans="16:17" x14ac:dyDescent="0.15">
      <c r="P12941">
        <v>12940</v>
      </c>
      <c r="Q12941" t="str">
        <f>IFERROR(IF(COUNTIF(個人情報!$BI$5:$BI$401,"登録番号" &amp; リスト!P12941)&gt;=1,"",IF(VLOOKUP(P12941,登録者リスト!$A$1:$D$43729,4,FALSE)=基本情報!$D$6,P12941,"")),"")</f>
        <v/>
      </c>
    </row>
    <row r="12942" spans="16:17" x14ac:dyDescent="0.15">
      <c r="P12942">
        <v>12941</v>
      </c>
      <c r="Q12942" t="str">
        <f>IFERROR(IF(COUNTIF(個人情報!$BI$5:$BI$401,"登録番号" &amp; リスト!P12942)&gt;=1,"",IF(VLOOKUP(P12942,登録者リスト!$A$1:$D$43729,4,FALSE)=基本情報!$D$6,P12942,"")),"")</f>
        <v/>
      </c>
    </row>
    <row r="12943" spans="16:17" x14ac:dyDescent="0.15">
      <c r="P12943">
        <v>12942</v>
      </c>
      <c r="Q12943" t="str">
        <f>IFERROR(IF(COUNTIF(個人情報!$BI$5:$BI$401,"登録番号" &amp; リスト!P12943)&gt;=1,"",IF(VLOOKUP(P12943,登録者リスト!$A$1:$D$43729,4,FALSE)=基本情報!$D$6,P12943,"")),"")</f>
        <v/>
      </c>
    </row>
    <row r="12944" spans="16:17" x14ac:dyDescent="0.15">
      <c r="P12944">
        <v>12943</v>
      </c>
      <c r="Q12944" t="str">
        <f>IFERROR(IF(COUNTIF(個人情報!$BI$5:$BI$401,"登録番号" &amp; リスト!P12944)&gt;=1,"",IF(VLOOKUP(P12944,登録者リスト!$A$1:$D$43729,4,FALSE)=基本情報!$D$6,P12944,"")),"")</f>
        <v/>
      </c>
    </row>
    <row r="12945" spans="16:17" x14ac:dyDescent="0.15">
      <c r="P12945">
        <v>12944</v>
      </c>
      <c r="Q12945" t="str">
        <f>IFERROR(IF(COUNTIF(個人情報!$BI$5:$BI$401,"登録番号" &amp; リスト!P12945)&gt;=1,"",IF(VLOOKUP(P12945,登録者リスト!$A$1:$D$43729,4,FALSE)=基本情報!$D$6,P12945,"")),"")</f>
        <v/>
      </c>
    </row>
    <row r="12946" spans="16:17" x14ac:dyDescent="0.15">
      <c r="P12946">
        <v>12945</v>
      </c>
      <c r="Q12946" t="str">
        <f>IFERROR(IF(COUNTIF(個人情報!$BI$5:$BI$401,"登録番号" &amp; リスト!P12946)&gt;=1,"",IF(VLOOKUP(P12946,登録者リスト!$A$1:$D$43729,4,FALSE)=基本情報!$D$6,P12946,"")),"")</f>
        <v/>
      </c>
    </row>
    <row r="12947" spans="16:17" x14ac:dyDescent="0.15">
      <c r="P12947">
        <v>12946</v>
      </c>
      <c r="Q12947" t="str">
        <f>IFERROR(IF(COUNTIF(個人情報!$BI$5:$BI$401,"登録番号" &amp; リスト!P12947)&gt;=1,"",IF(VLOOKUP(P12947,登録者リスト!$A$1:$D$43729,4,FALSE)=基本情報!$D$6,P12947,"")),"")</f>
        <v/>
      </c>
    </row>
    <row r="12948" spans="16:17" x14ac:dyDescent="0.15">
      <c r="P12948">
        <v>12947</v>
      </c>
      <c r="Q12948" t="str">
        <f>IFERROR(IF(COUNTIF(個人情報!$BI$5:$BI$401,"登録番号" &amp; リスト!P12948)&gt;=1,"",IF(VLOOKUP(P12948,登録者リスト!$A$1:$D$43729,4,FALSE)=基本情報!$D$6,P12948,"")),"")</f>
        <v/>
      </c>
    </row>
    <row r="12949" spans="16:17" x14ac:dyDescent="0.15">
      <c r="P12949">
        <v>12948</v>
      </c>
      <c r="Q12949" t="str">
        <f>IFERROR(IF(COUNTIF(個人情報!$BI$5:$BI$401,"登録番号" &amp; リスト!P12949)&gt;=1,"",IF(VLOOKUP(P12949,登録者リスト!$A$1:$D$43729,4,FALSE)=基本情報!$D$6,P12949,"")),"")</f>
        <v/>
      </c>
    </row>
    <row r="12950" spans="16:17" x14ac:dyDescent="0.15">
      <c r="P12950">
        <v>12949</v>
      </c>
      <c r="Q12950" t="str">
        <f>IFERROR(IF(COUNTIF(個人情報!$BI$5:$BI$401,"登録番号" &amp; リスト!P12950)&gt;=1,"",IF(VLOOKUP(P12950,登録者リスト!$A$1:$D$43729,4,FALSE)=基本情報!$D$6,P12950,"")),"")</f>
        <v/>
      </c>
    </row>
    <row r="12951" spans="16:17" x14ac:dyDescent="0.15">
      <c r="P12951">
        <v>12950</v>
      </c>
      <c r="Q12951" t="str">
        <f>IFERROR(IF(COUNTIF(個人情報!$BI$5:$BI$401,"登録番号" &amp; リスト!P12951)&gt;=1,"",IF(VLOOKUP(P12951,登録者リスト!$A$1:$D$43729,4,FALSE)=基本情報!$D$6,P12951,"")),"")</f>
        <v/>
      </c>
    </row>
    <row r="12952" spans="16:17" x14ac:dyDescent="0.15">
      <c r="P12952">
        <v>12951</v>
      </c>
      <c r="Q12952" t="str">
        <f>IFERROR(IF(COUNTIF(個人情報!$BI$5:$BI$401,"登録番号" &amp; リスト!P12952)&gt;=1,"",IF(VLOOKUP(P12952,登録者リスト!$A$1:$D$43729,4,FALSE)=基本情報!$D$6,P12952,"")),"")</f>
        <v/>
      </c>
    </row>
    <row r="12953" spans="16:17" x14ac:dyDescent="0.15">
      <c r="P12953">
        <v>12952</v>
      </c>
      <c r="Q12953" t="str">
        <f>IFERROR(IF(COUNTIF(個人情報!$BI$5:$BI$401,"登録番号" &amp; リスト!P12953)&gt;=1,"",IF(VLOOKUP(P12953,登録者リスト!$A$1:$D$43729,4,FALSE)=基本情報!$D$6,P12953,"")),"")</f>
        <v/>
      </c>
    </row>
    <row r="12954" spans="16:17" x14ac:dyDescent="0.15">
      <c r="P12954">
        <v>12953</v>
      </c>
      <c r="Q12954" t="str">
        <f>IFERROR(IF(COUNTIF(個人情報!$BI$5:$BI$401,"登録番号" &amp; リスト!P12954)&gt;=1,"",IF(VLOOKUP(P12954,登録者リスト!$A$1:$D$43729,4,FALSE)=基本情報!$D$6,P12954,"")),"")</f>
        <v/>
      </c>
    </row>
    <row r="12955" spans="16:17" x14ac:dyDescent="0.15">
      <c r="P12955">
        <v>12954</v>
      </c>
      <c r="Q12955" t="str">
        <f>IFERROR(IF(COUNTIF(個人情報!$BI$5:$BI$401,"登録番号" &amp; リスト!P12955)&gt;=1,"",IF(VLOOKUP(P12955,登録者リスト!$A$1:$D$43729,4,FALSE)=基本情報!$D$6,P12955,"")),"")</f>
        <v/>
      </c>
    </row>
    <row r="12956" spans="16:17" x14ac:dyDescent="0.15">
      <c r="P12956">
        <v>12955</v>
      </c>
      <c r="Q12956" t="str">
        <f>IFERROR(IF(COUNTIF(個人情報!$BI$5:$BI$401,"登録番号" &amp; リスト!P12956)&gt;=1,"",IF(VLOOKUP(P12956,登録者リスト!$A$1:$D$43729,4,FALSE)=基本情報!$D$6,P12956,"")),"")</f>
        <v/>
      </c>
    </row>
    <row r="12957" spans="16:17" x14ac:dyDescent="0.15">
      <c r="P12957">
        <v>12956</v>
      </c>
      <c r="Q12957" t="str">
        <f>IFERROR(IF(COUNTIF(個人情報!$BI$5:$BI$401,"登録番号" &amp; リスト!P12957)&gt;=1,"",IF(VLOOKUP(P12957,登録者リスト!$A$1:$D$43729,4,FALSE)=基本情報!$D$6,P12957,"")),"")</f>
        <v/>
      </c>
    </row>
    <row r="12958" spans="16:17" x14ac:dyDescent="0.15">
      <c r="P12958">
        <v>12957</v>
      </c>
      <c r="Q12958" t="str">
        <f>IFERROR(IF(COUNTIF(個人情報!$BI$5:$BI$401,"登録番号" &amp; リスト!P12958)&gt;=1,"",IF(VLOOKUP(P12958,登録者リスト!$A$1:$D$43729,4,FALSE)=基本情報!$D$6,P12958,"")),"")</f>
        <v/>
      </c>
    </row>
    <row r="12959" spans="16:17" x14ac:dyDescent="0.15">
      <c r="P12959">
        <v>12958</v>
      </c>
      <c r="Q12959" t="str">
        <f>IFERROR(IF(COUNTIF(個人情報!$BI$5:$BI$401,"登録番号" &amp; リスト!P12959)&gt;=1,"",IF(VLOOKUP(P12959,登録者リスト!$A$1:$D$43729,4,FALSE)=基本情報!$D$6,P12959,"")),"")</f>
        <v/>
      </c>
    </row>
    <row r="12960" spans="16:17" x14ac:dyDescent="0.15">
      <c r="P12960">
        <v>12959</v>
      </c>
      <c r="Q12960" t="str">
        <f>IFERROR(IF(COUNTIF(個人情報!$BI$5:$BI$401,"登録番号" &amp; リスト!P12960)&gt;=1,"",IF(VLOOKUP(P12960,登録者リスト!$A$1:$D$43729,4,FALSE)=基本情報!$D$6,P12960,"")),"")</f>
        <v/>
      </c>
    </row>
    <row r="12961" spans="16:17" x14ac:dyDescent="0.15">
      <c r="P12961">
        <v>12960</v>
      </c>
      <c r="Q12961" t="str">
        <f>IFERROR(IF(COUNTIF(個人情報!$BI$5:$BI$401,"登録番号" &amp; リスト!P12961)&gt;=1,"",IF(VLOOKUP(P12961,登録者リスト!$A$1:$D$43729,4,FALSE)=基本情報!$D$6,P12961,"")),"")</f>
        <v/>
      </c>
    </row>
    <row r="12962" spans="16:17" x14ac:dyDescent="0.15">
      <c r="P12962">
        <v>12961</v>
      </c>
      <c r="Q12962" t="str">
        <f>IFERROR(IF(COUNTIF(個人情報!$BI$5:$BI$401,"登録番号" &amp; リスト!P12962)&gt;=1,"",IF(VLOOKUP(P12962,登録者リスト!$A$1:$D$43729,4,FALSE)=基本情報!$D$6,P12962,"")),"")</f>
        <v/>
      </c>
    </row>
    <row r="12963" spans="16:17" x14ac:dyDescent="0.15">
      <c r="P12963">
        <v>12962</v>
      </c>
      <c r="Q12963" t="str">
        <f>IFERROR(IF(COUNTIF(個人情報!$BI$5:$BI$401,"登録番号" &amp; リスト!P12963)&gt;=1,"",IF(VLOOKUP(P12963,登録者リスト!$A$1:$D$43729,4,FALSE)=基本情報!$D$6,P12963,"")),"")</f>
        <v/>
      </c>
    </row>
    <row r="12964" spans="16:17" x14ac:dyDescent="0.15">
      <c r="P12964">
        <v>12963</v>
      </c>
      <c r="Q12964" t="str">
        <f>IFERROR(IF(COUNTIF(個人情報!$BI$5:$BI$401,"登録番号" &amp; リスト!P12964)&gt;=1,"",IF(VLOOKUP(P12964,登録者リスト!$A$1:$D$43729,4,FALSE)=基本情報!$D$6,P12964,"")),"")</f>
        <v/>
      </c>
    </row>
    <row r="12965" spans="16:17" x14ac:dyDescent="0.15">
      <c r="P12965">
        <v>12964</v>
      </c>
      <c r="Q12965" t="str">
        <f>IFERROR(IF(COUNTIF(個人情報!$BI$5:$BI$401,"登録番号" &amp; リスト!P12965)&gt;=1,"",IF(VLOOKUP(P12965,登録者リスト!$A$1:$D$43729,4,FALSE)=基本情報!$D$6,P12965,"")),"")</f>
        <v/>
      </c>
    </row>
    <row r="12966" spans="16:17" x14ac:dyDescent="0.15">
      <c r="P12966">
        <v>12965</v>
      </c>
      <c r="Q12966" t="str">
        <f>IFERROR(IF(COUNTIF(個人情報!$BI$5:$BI$401,"登録番号" &amp; リスト!P12966)&gt;=1,"",IF(VLOOKUP(P12966,登録者リスト!$A$1:$D$43729,4,FALSE)=基本情報!$D$6,P12966,"")),"")</f>
        <v/>
      </c>
    </row>
    <row r="12967" spans="16:17" x14ac:dyDescent="0.15">
      <c r="P12967">
        <v>12966</v>
      </c>
      <c r="Q12967" t="str">
        <f>IFERROR(IF(COUNTIF(個人情報!$BI$5:$BI$401,"登録番号" &amp; リスト!P12967)&gt;=1,"",IF(VLOOKUP(P12967,登録者リスト!$A$1:$D$43729,4,FALSE)=基本情報!$D$6,P12967,"")),"")</f>
        <v/>
      </c>
    </row>
    <row r="12968" spans="16:17" x14ac:dyDescent="0.15">
      <c r="P12968">
        <v>12967</v>
      </c>
      <c r="Q12968" t="str">
        <f>IFERROR(IF(COUNTIF(個人情報!$BI$5:$BI$401,"登録番号" &amp; リスト!P12968)&gt;=1,"",IF(VLOOKUP(P12968,登録者リスト!$A$1:$D$43729,4,FALSE)=基本情報!$D$6,P12968,"")),"")</f>
        <v/>
      </c>
    </row>
    <row r="12969" spans="16:17" x14ac:dyDescent="0.15">
      <c r="P12969">
        <v>12968</v>
      </c>
      <c r="Q12969" t="str">
        <f>IFERROR(IF(COUNTIF(個人情報!$BI$5:$BI$401,"登録番号" &amp; リスト!P12969)&gt;=1,"",IF(VLOOKUP(P12969,登録者リスト!$A$1:$D$43729,4,FALSE)=基本情報!$D$6,P12969,"")),"")</f>
        <v/>
      </c>
    </row>
    <row r="12970" spans="16:17" x14ac:dyDescent="0.15">
      <c r="P12970">
        <v>12969</v>
      </c>
      <c r="Q12970" t="str">
        <f>IFERROR(IF(COUNTIF(個人情報!$BI$5:$BI$401,"登録番号" &amp; リスト!P12970)&gt;=1,"",IF(VLOOKUP(P12970,登録者リスト!$A$1:$D$43729,4,FALSE)=基本情報!$D$6,P12970,"")),"")</f>
        <v/>
      </c>
    </row>
    <row r="12971" spans="16:17" x14ac:dyDescent="0.15">
      <c r="P12971">
        <v>12970</v>
      </c>
      <c r="Q12971" t="str">
        <f>IFERROR(IF(COUNTIF(個人情報!$BI$5:$BI$401,"登録番号" &amp; リスト!P12971)&gt;=1,"",IF(VLOOKUP(P12971,登録者リスト!$A$1:$D$43729,4,FALSE)=基本情報!$D$6,P12971,"")),"")</f>
        <v/>
      </c>
    </row>
    <row r="12972" spans="16:17" x14ac:dyDescent="0.15">
      <c r="P12972">
        <v>12971</v>
      </c>
      <c r="Q12972" t="str">
        <f>IFERROR(IF(COUNTIF(個人情報!$BI$5:$BI$401,"登録番号" &amp; リスト!P12972)&gt;=1,"",IF(VLOOKUP(P12972,登録者リスト!$A$1:$D$43729,4,FALSE)=基本情報!$D$6,P12972,"")),"")</f>
        <v/>
      </c>
    </row>
    <row r="12973" spans="16:17" x14ac:dyDescent="0.15">
      <c r="P12973">
        <v>12972</v>
      </c>
      <c r="Q12973" t="str">
        <f>IFERROR(IF(COUNTIF(個人情報!$BI$5:$BI$401,"登録番号" &amp; リスト!P12973)&gt;=1,"",IF(VLOOKUP(P12973,登録者リスト!$A$1:$D$43729,4,FALSE)=基本情報!$D$6,P12973,"")),"")</f>
        <v/>
      </c>
    </row>
    <row r="12974" spans="16:17" x14ac:dyDescent="0.15">
      <c r="P12974">
        <v>12973</v>
      </c>
      <c r="Q12974" t="str">
        <f>IFERROR(IF(COUNTIF(個人情報!$BI$5:$BI$401,"登録番号" &amp; リスト!P12974)&gt;=1,"",IF(VLOOKUP(P12974,登録者リスト!$A$1:$D$43729,4,FALSE)=基本情報!$D$6,P12974,"")),"")</f>
        <v/>
      </c>
    </row>
    <row r="12975" spans="16:17" x14ac:dyDescent="0.15">
      <c r="P12975">
        <v>12974</v>
      </c>
      <c r="Q12975" t="str">
        <f>IFERROR(IF(COUNTIF(個人情報!$BI$5:$BI$401,"登録番号" &amp; リスト!P12975)&gt;=1,"",IF(VLOOKUP(P12975,登録者リスト!$A$1:$D$43729,4,FALSE)=基本情報!$D$6,P12975,"")),"")</f>
        <v/>
      </c>
    </row>
    <row r="12976" spans="16:17" x14ac:dyDescent="0.15">
      <c r="P12976">
        <v>12975</v>
      </c>
      <c r="Q12976" t="str">
        <f>IFERROR(IF(COUNTIF(個人情報!$BI$5:$BI$401,"登録番号" &amp; リスト!P12976)&gt;=1,"",IF(VLOOKUP(P12976,登録者リスト!$A$1:$D$43729,4,FALSE)=基本情報!$D$6,P12976,"")),"")</f>
        <v/>
      </c>
    </row>
    <row r="12977" spans="16:17" x14ac:dyDescent="0.15">
      <c r="P12977">
        <v>12976</v>
      </c>
      <c r="Q12977" t="str">
        <f>IFERROR(IF(COUNTIF(個人情報!$BI$5:$BI$401,"登録番号" &amp; リスト!P12977)&gt;=1,"",IF(VLOOKUP(P12977,登録者リスト!$A$1:$D$43729,4,FALSE)=基本情報!$D$6,P12977,"")),"")</f>
        <v/>
      </c>
    </row>
    <row r="12978" spans="16:17" x14ac:dyDescent="0.15">
      <c r="P12978">
        <v>12977</v>
      </c>
      <c r="Q12978" t="str">
        <f>IFERROR(IF(COUNTIF(個人情報!$BI$5:$BI$401,"登録番号" &amp; リスト!P12978)&gt;=1,"",IF(VLOOKUP(P12978,登録者リスト!$A$1:$D$43729,4,FALSE)=基本情報!$D$6,P12978,"")),"")</f>
        <v/>
      </c>
    </row>
    <row r="12979" spans="16:17" x14ac:dyDescent="0.15">
      <c r="P12979">
        <v>12978</v>
      </c>
      <c r="Q12979" t="str">
        <f>IFERROR(IF(COUNTIF(個人情報!$BI$5:$BI$401,"登録番号" &amp; リスト!P12979)&gt;=1,"",IF(VLOOKUP(P12979,登録者リスト!$A$1:$D$43729,4,FALSE)=基本情報!$D$6,P12979,"")),"")</f>
        <v/>
      </c>
    </row>
    <row r="12980" spans="16:17" x14ac:dyDescent="0.15">
      <c r="P12980">
        <v>12979</v>
      </c>
      <c r="Q12980" t="str">
        <f>IFERROR(IF(COUNTIF(個人情報!$BI$5:$BI$401,"登録番号" &amp; リスト!P12980)&gt;=1,"",IF(VLOOKUP(P12980,登録者リスト!$A$1:$D$43729,4,FALSE)=基本情報!$D$6,P12980,"")),"")</f>
        <v/>
      </c>
    </row>
    <row r="12981" spans="16:17" x14ac:dyDescent="0.15">
      <c r="P12981">
        <v>12980</v>
      </c>
      <c r="Q12981" t="str">
        <f>IFERROR(IF(COUNTIF(個人情報!$BI$5:$BI$401,"登録番号" &amp; リスト!P12981)&gt;=1,"",IF(VLOOKUP(P12981,登録者リスト!$A$1:$D$43729,4,FALSE)=基本情報!$D$6,P12981,"")),"")</f>
        <v/>
      </c>
    </row>
    <row r="12982" spans="16:17" x14ac:dyDescent="0.15">
      <c r="P12982">
        <v>12981</v>
      </c>
      <c r="Q12982" t="str">
        <f>IFERROR(IF(COUNTIF(個人情報!$BI$5:$BI$401,"登録番号" &amp; リスト!P12982)&gt;=1,"",IF(VLOOKUP(P12982,登録者リスト!$A$1:$D$43729,4,FALSE)=基本情報!$D$6,P12982,"")),"")</f>
        <v/>
      </c>
    </row>
    <row r="12983" spans="16:17" x14ac:dyDescent="0.15">
      <c r="P12983">
        <v>12982</v>
      </c>
      <c r="Q12983" t="str">
        <f>IFERROR(IF(COUNTIF(個人情報!$BI$5:$BI$401,"登録番号" &amp; リスト!P12983)&gt;=1,"",IF(VLOOKUP(P12983,登録者リスト!$A$1:$D$43729,4,FALSE)=基本情報!$D$6,P12983,"")),"")</f>
        <v/>
      </c>
    </row>
    <row r="12984" spans="16:17" x14ac:dyDescent="0.15">
      <c r="P12984">
        <v>12983</v>
      </c>
      <c r="Q12984" t="str">
        <f>IFERROR(IF(COUNTIF(個人情報!$BI$5:$BI$401,"登録番号" &amp; リスト!P12984)&gt;=1,"",IF(VLOOKUP(P12984,登録者リスト!$A$1:$D$43729,4,FALSE)=基本情報!$D$6,P12984,"")),"")</f>
        <v/>
      </c>
    </row>
    <row r="12985" spans="16:17" x14ac:dyDescent="0.15">
      <c r="P12985">
        <v>12984</v>
      </c>
      <c r="Q12985" t="str">
        <f>IFERROR(IF(COUNTIF(個人情報!$BI$5:$BI$401,"登録番号" &amp; リスト!P12985)&gt;=1,"",IF(VLOOKUP(P12985,登録者リスト!$A$1:$D$43729,4,FALSE)=基本情報!$D$6,P12985,"")),"")</f>
        <v/>
      </c>
    </row>
    <row r="12986" spans="16:17" x14ac:dyDescent="0.15">
      <c r="P12986">
        <v>12985</v>
      </c>
      <c r="Q12986" t="str">
        <f>IFERROR(IF(COUNTIF(個人情報!$BI$5:$BI$401,"登録番号" &amp; リスト!P12986)&gt;=1,"",IF(VLOOKUP(P12986,登録者リスト!$A$1:$D$43729,4,FALSE)=基本情報!$D$6,P12986,"")),"")</f>
        <v/>
      </c>
    </row>
    <row r="12987" spans="16:17" x14ac:dyDescent="0.15">
      <c r="P12987">
        <v>12986</v>
      </c>
      <c r="Q12987" t="str">
        <f>IFERROR(IF(COUNTIF(個人情報!$BI$5:$BI$401,"登録番号" &amp; リスト!P12987)&gt;=1,"",IF(VLOOKUP(P12987,登録者リスト!$A$1:$D$43729,4,FALSE)=基本情報!$D$6,P12987,"")),"")</f>
        <v/>
      </c>
    </row>
    <row r="12988" spans="16:17" x14ac:dyDescent="0.15">
      <c r="P12988">
        <v>12987</v>
      </c>
      <c r="Q12988" t="str">
        <f>IFERROR(IF(COUNTIF(個人情報!$BI$5:$BI$401,"登録番号" &amp; リスト!P12988)&gt;=1,"",IF(VLOOKUP(P12988,登録者リスト!$A$1:$D$43729,4,FALSE)=基本情報!$D$6,P12988,"")),"")</f>
        <v/>
      </c>
    </row>
    <row r="12989" spans="16:17" x14ac:dyDescent="0.15">
      <c r="P12989">
        <v>12988</v>
      </c>
      <c r="Q12989" t="str">
        <f>IFERROR(IF(COUNTIF(個人情報!$BI$5:$BI$401,"登録番号" &amp; リスト!P12989)&gt;=1,"",IF(VLOOKUP(P12989,登録者リスト!$A$1:$D$43729,4,FALSE)=基本情報!$D$6,P12989,"")),"")</f>
        <v/>
      </c>
    </row>
    <row r="12990" spans="16:17" x14ac:dyDescent="0.15">
      <c r="P12990">
        <v>12989</v>
      </c>
      <c r="Q12990" t="str">
        <f>IFERROR(IF(COUNTIF(個人情報!$BI$5:$BI$401,"登録番号" &amp; リスト!P12990)&gt;=1,"",IF(VLOOKUP(P12990,登録者リスト!$A$1:$D$43729,4,FALSE)=基本情報!$D$6,P12990,"")),"")</f>
        <v/>
      </c>
    </row>
    <row r="12991" spans="16:17" x14ac:dyDescent="0.15">
      <c r="P12991">
        <v>12990</v>
      </c>
      <c r="Q12991" t="str">
        <f>IFERROR(IF(COUNTIF(個人情報!$BI$5:$BI$401,"登録番号" &amp; リスト!P12991)&gt;=1,"",IF(VLOOKUP(P12991,登録者リスト!$A$1:$D$43729,4,FALSE)=基本情報!$D$6,P12991,"")),"")</f>
        <v/>
      </c>
    </row>
    <row r="12992" spans="16:17" x14ac:dyDescent="0.15">
      <c r="P12992">
        <v>12991</v>
      </c>
      <c r="Q12992" t="str">
        <f>IFERROR(IF(COUNTIF(個人情報!$BI$5:$BI$401,"登録番号" &amp; リスト!P12992)&gt;=1,"",IF(VLOOKUP(P12992,登録者リスト!$A$1:$D$43729,4,FALSE)=基本情報!$D$6,P12992,"")),"")</f>
        <v/>
      </c>
    </row>
    <row r="12993" spans="16:17" x14ac:dyDescent="0.15">
      <c r="P12993">
        <v>12992</v>
      </c>
      <c r="Q12993" t="str">
        <f>IFERROR(IF(COUNTIF(個人情報!$BI$5:$BI$401,"登録番号" &amp; リスト!P12993)&gt;=1,"",IF(VLOOKUP(P12993,登録者リスト!$A$1:$D$43729,4,FALSE)=基本情報!$D$6,P12993,"")),"")</f>
        <v/>
      </c>
    </row>
    <row r="12994" spans="16:17" x14ac:dyDescent="0.15">
      <c r="P12994">
        <v>12993</v>
      </c>
      <c r="Q12994" t="str">
        <f>IFERROR(IF(COUNTIF(個人情報!$BI$5:$BI$401,"登録番号" &amp; リスト!P12994)&gt;=1,"",IF(VLOOKUP(P12994,登録者リスト!$A$1:$D$43729,4,FALSE)=基本情報!$D$6,P12994,"")),"")</f>
        <v/>
      </c>
    </row>
    <row r="12995" spans="16:17" x14ac:dyDescent="0.15">
      <c r="P12995">
        <v>12994</v>
      </c>
      <c r="Q12995" t="str">
        <f>IFERROR(IF(COUNTIF(個人情報!$BI$5:$BI$401,"登録番号" &amp; リスト!P12995)&gt;=1,"",IF(VLOOKUP(P12995,登録者リスト!$A$1:$D$43729,4,FALSE)=基本情報!$D$6,P12995,"")),"")</f>
        <v/>
      </c>
    </row>
    <row r="12996" spans="16:17" x14ac:dyDescent="0.15">
      <c r="P12996">
        <v>12995</v>
      </c>
      <c r="Q12996" t="str">
        <f>IFERROR(IF(COUNTIF(個人情報!$BI$5:$BI$401,"登録番号" &amp; リスト!P12996)&gt;=1,"",IF(VLOOKUP(P12996,登録者リスト!$A$1:$D$43729,4,FALSE)=基本情報!$D$6,P12996,"")),"")</f>
        <v/>
      </c>
    </row>
    <row r="12997" spans="16:17" x14ac:dyDescent="0.15">
      <c r="P12997">
        <v>12996</v>
      </c>
      <c r="Q12997" t="str">
        <f>IFERROR(IF(COUNTIF(個人情報!$BI$5:$BI$401,"登録番号" &amp; リスト!P12997)&gt;=1,"",IF(VLOOKUP(P12997,登録者リスト!$A$1:$D$43729,4,FALSE)=基本情報!$D$6,P12997,"")),"")</f>
        <v/>
      </c>
    </row>
    <row r="12998" spans="16:17" x14ac:dyDescent="0.15">
      <c r="P12998">
        <v>12997</v>
      </c>
      <c r="Q12998" t="str">
        <f>IFERROR(IF(COUNTIF(個人情報!$BI$5:$BI$401,"登録番号" &amp; リスト!P12998)&gt;=1,"",IF(VLOOKUP(P12998,登録者リスト!$A$1:$D$43729,4,FALSE)=基本情報!$D$6,P12998,"")),"")</f>
        <v/>
      </c>
    </row>
    <row r="12999" spans="16:17" x14ac:dyDescent="0.15">
      <c r="P12999">
        <v>12998</v>
      </c>
      <c r="Q12999" t="str">
        <f>IFERROR(IF(COUNTIF(個人情報!$BI$5:$BI$401,"登録番号" &amp; リスト!P12999)&gt;=1,"",IF(VLOOKUP(P12999,登録者リスト!$A$1:$D$43729,4,FALSE)=基本情報!$D$6,P12999,"")),"")</f>
        <v/>
      </c>
    </row>
    <row r="13000" spans="16:17" x14ac:dyDescent="0.15">
      <c r="P13000">
        <v>12999</v>
      </c>
      <c r="Q13000" t="str">
        <f>IFERROR(IF(COUNTIF(個人情報!$BI$5:$BI$401,"登録番号" &amp; リスト!P13000)&gt;=1,"",IF(VLOOKUP(P13000,登録者リスト!$A$1:$D$43729,4,FALSE)=基本情報!$D$6,P13000,"")),"")</f>
        <v/>
      </c>
    </row>
    <row r="13001" spans="16:17" x14ac:dyDescent="0.15">
      <c r="P13001">
        <v>13000</v>
      </c>
      <c r="Q13001" t="str">
        <f>IFERROR(IF(COUNTIF(個人情報!$BI$5:$BI$401,"登録番号" &amp; リスト!P13001)&gt;=1,"",IF(VLOOKUP(P13001,登録者リスト!$A$1:$D$43729,4,FALSE)=基本情報!$D$6,P13001,"")),"")</f>
        <v/>
      </c>
    </row>
  </sheetData>
  <phoneticPr fontId="1"/>
  <pageMargins left="0.7" right="0.7" top="0.75" bottom="0.75" header="0.3" footer="0.3"/>
  <pageSetup paperSize="9" orientation="portrait" horizontalDpi="0"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ADC9902216870B449DC05CD7240F97B7" ma:contentTypeVersion="12" ma:contentTypeDescription="新しいドキュメントを作成します。" ma:contentTypeScope="" ma:versionID="902e28f321118afaf7b853dc2eb8f640">
  <xsd:schema xmlns:xsd="http://www.w3.org/2001/XMLSchema" xmlns:xs="http://www.w3.org/2001/XMLSchema" xmlns:p="http://schemas.microsoft.com/office/2006/metadata/properties" xmlns:ns2="8d887020-6f47-4a06-953f-bc44fc37ca31" xmlns:ns3="d2db59fc-efbe-45ad-b89f-2181b24b9db5" targetNamespace="http://schemas.microsoft.com/office/2006/metadata/properties" ma:root="true" ma:fieldsID="f5dc5878a6dac0ffb68a635f8eabcaf9" ns2:_="" ns3:_="">
    <xsd:import namespace="8d887020-6f47-4a06-953f-bc44fc37ca31"/>
    <xsd:import namespace="d2db59fc-efbe-45ad-b89f-2181b24b9db5"/>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DateTaken" minOccurs="0"/>
                <xsd:element ref="ns2:MediaServiceLocation" minOccurs="0"/>
                <xsd:element ref="ns2:MediaServiceOCR"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d887020-6f47-4a06-953f-bc44fc37ca3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2db59fc-efbe-45ad-b89f-2181b24b9db5" elementFormDefault="qualified">
    <xsd:import namespace="http://schemas.microsoft.com/office/2006/documentManagement/types"/>
    <xsd:import namespace="http://schemas.microsoft.com/office/infopath/2007/PartnerControls"/>
    <xsd:element name="SharedWithUsers" ma:index="1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15425E4-D5C8-4362-A3CF-F0E409EBEDFF}">
  <ds:schemaRefs>
    <ds:schemaRef ds:uri="http://purl.org/dc/terms/"/>
    <ds:schemaRef ds:uri="http://schemas.openxmlformats.org/package/2006/metadata/core-properties"/>
    <ds:schemaRef ds:uri="http://purl.org/dc/dcmitype/"/>
    <ds:schemaRef ds:uri="d2db59fc-efbe-45ad-b89f-2181b24b9db5"/>
    <ds:schemaRef ds:uri="http://purl.org/dc/elements/1.1/"/>
    <ds:schemaRef ds:uri="http://schemas.microsoft.com/office/2006/metadata/properties"/>
    <ds:schemaRef ds:uri="http://schemas.microsoft.com/office/2006/documentManagement/types"/>
    <ds:schemaRef ds:uri="http://schemas.microsoft.com/office/infopath/2007/PartnerControls"/>
    <ds:schemaRef ds:uri="8d887020-6f47-4a06-953f-bc44fc37ca31"/>
    <ds:schemaRef ds:uri="http://www.w3.org/XML/1998/namespace"/>
  </ds:schemaRefs>
</ds:datastoreItem>
</file>

<file path=customXml/itemProps2.xml><?xml version="1.0" encoding="utf-8"?>
<ds:datastoreItem xmlns:ds="http://schemas.openxmlformats.org/officeDocument/2006/customXml" ds:itemID="{C53A657E-8FC5-488F-8FD2-A4AA86DFEC8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d887020-6f47-4a06-953f-bc44fc37ca31"/>
    <ds:schemaRef ds:uri="d2db59fc-efbe-45ad-b89f-2181b24b9db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2A53409-6F25-4F2D-AD17-A6300BFA69E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25</vt:i4>
      </vt:variant>
    </vt:vector>
  </HeadingPairs>
  <TitlesOfParts>
    <vt:vector size="36" baseType="lpstr">
      <vt:lpstr>基本情報</vt:lpstr>
      <vt:lpstr>新規学連登録者入力シート</vt:lpstr>
      <vt:lpstr>大学記録</vt:lpstr>
      <vt:lpstr>記入方法</vt:lpstr>
      <vt:lpstr>個人情報</vt:lpstr>
      <vt:lpstr>突破者リスト外資格記録入力シート</vt:lpstr>
      <vt:lpstr>登録者リスト</vt:lpstr>
      <vt:lpstr>MAT用</vt:lpstr>
      <vt:lpstr>リスト</vt:lpstr>
      <vt:lpstr>標準記録</vt:lpstr>
      <vt:lpstr>大学リスト</vt:lpstr>
      <vt:lpstr>H</vt:lpstr>
      <vt:lpstr>記入方法!Print_Area</vt:lpstr>
      <vt:lpstr>個人情報!Print_Area</vt:lpstr>
      <vt:lpstr>記入方法!Print_Titles</vt:lpstr>
      <vt:lpstr>個人情報!Print_Titles</vt:lpstr>
      <vt:lpstr>突破者リスト外資格記録入力シート!Print_Titles</vt:lpstr>
      <vt:lpstr>W</vt:lpstr>
      <vt:lpstr>リレー種目</vt:lpstr>
      <vt:lpstr>学年</vt:lpstr>
      <vt:lpstr>資格審査</vt:lpstr>
      <vt:lpstr>樹立日①</vt:lpstr>
      <vt:lpstr>樹立日②</vt:lpstr>
      <vt:lpstr>樹立日③</vt:lpstr>
      <vt:lpstr>女子種目</vt:lpstr>
      <vt:lpstr>女子標準</vt:lpstr>
      <vt:lpstr>整理番号</vt:lpstr>
      <vt:lpstr>男子種目</vt:lpstr>
      <vt:lpstr>男子標準</vt:lpstr>
      <vt:lpstr>登録番号</vt:lpstr>
      <vt:lpstr>登録陸協</vt:lpstr>
      <vt:lpstr>番号①</vt:lpstr>
      <vt:lpstr>番号②</vt:lpstr>
      <vt:lpstr>番号④</vt:lpstr>
      <vt:lpstr>番号⑤</vt:lpstr>
      <vt:lpstr>番号⑥</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kgrr8</dc:creator>
  <cp:lastModifiedBy>kgrr8</cp:lastModifiedBy>
  <cp:lastPrinted>2018-04-12T09:14:32Z</cp:lastPrinted>
  <dcterms:created xsi:type="dcterms:W3CDTF">2015-02-20T07:39:04Z</dcterms:created>
  <dcterms:modified xsi:type="dcterms:W3CDTF">2020-11-04T12:20:15Z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0x010100ADC9902216870B449DC05CD7240F97B7</vt:lpwstr>
  </property>
</Properties>
</file>